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S:\Division Share\DISASTER INFORMATION\Coronavirus\JotForm Waivers\Summer 2021-SY2021-2022\"/>
    </mc:Choice>
  </mc:AlternateContent>
  <xr:revisionPtr revIDLastSave="0" documentId="8_{ADD7BCC1-FE31-4408-ADF4-2F1FAA97A428}" xr6:coauthVersionLast="47" xr6:coauthVersionMax="47" xr10:uidLastSave="{00000000-0000-0000-0000-000000000000}"/>
  <bookViews>
    <workbookView xWindow="-120" yWindow="-120" windowWidth="29040" windowHeight="15840" activeTab="1" xr2:uid="{96D02B6E-54A4-4C44-A6EF-82D1D3737DCC}"/>
  </bookViews>
  <sheets>
    <sheet name="01-18-2022" sheetId="16" r:id="rId1"/>
    <sheet name="Web-Profile" sheetId="15" r:id="rId2"/>
    <sheet name="Declare-Decline data" sheetId="8" state="hidden" r:id="rId3"/>
    <sheet name="Sheet2" sheetId="9" state="hidden" r:id="rId4"/>
    <sheet name="CE Contact List (2)" sheetId="17" state="hidden" r:id="rId5"/>
    <sheet name="Charts" sheetId="1" r:id="rId6"/>
    <sheet name="Summer_Compliance_Profile (2)" sheetId="14" state="hidden" r:id="rId7"/>
    <sheet name="NSLP_No Waiver" sheetId="10" state="hidden" r:id="rId8"/>
    <sheet name="Sheet1" sheetId="12" state="hidden" r:id="rId9"/>
    <sheet name="Sheet1 (2)" sheetId="13" state="hidden" r:id="rId10"/>
    <sheet name="SNP_by_ESC" sheetId="11" state="hidden" r:id="rId11"/>
  </sheets>
  <externalReferences>
    <externalReference r:id="rId12"/>
  </externalReferences>
  <definedNames>
    <definedName name="ExternalData_2" localSheetId="2" hidden="1">'Declare-Decline data'!$B$1:$CZ$2321</definedName>
    <definedName name="ExternalData_2" localSheetId="7" hidden="1">'NSLP_No Waiver'!$A$1:$E$62</definedName>
    <definedName name="ExternalData_2" localSheetId="10" hidden="1">SNP_by_ESC!$A$1:$I$1216</definedName>
    <definedName name="ExternalData_3" localSheetId="0" hidden="1">'01-18-2022'!$B$2:$P$2117</definedName>
    <definedName name="ExternalData_3" localSheetId="8" hidden="1">Sheet1!$A$1:$G$657</definedName>
    <definedName name="ExternalData_3" localSheetId="9" hidden="1">'Sheet1 (2)'!$A$1:$H$1216</definedName>
    <definedName name="ExternalData_3" localSheetId="6" hidden="1">'Summer_Compliance_Profile (2)'!$A$1:$O$2116</definedName>
    <definedName name="ExternalData_4" localSheetId="4" hidden="1">'CE Contact List (2)'!$A$1:$E$2117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18" i="16" l="1"/>
  <c r="F2118" i="16"/>
  <c r="M2118" i="16"/>
  <c r="N2118" i="16"/>
  <c r="O2118" i="16"/>
  <c r="P2118" i="16"/>
  <c r="C2210" i="15"/>
  <c r="C2117" i="14"/>
  <c r="E2117" i="14"/>
  <c r="L2117" i="14"/>
  <c r="M2117" i="14"/>
  <c r="N2117" i="14"/>
  <c r="O2117" i="14"/>
  <c r="D63" i="10"/>
  <c r="E63" i="10"/>
  <c r="F2" i="10"/>
  <c r="F52" i="10"/>
  <c r="F25" i="10"/>
  <c r="F22" i="10"/>
  <c r="F37" i="10"/>
  <c r="F30" i="10"/>
  <c r="F12" i="10"/>
  <c r="F53" i="10"/>
  <c r="F55" i="10"/>
  <c r="F18" i="10"/>
  <c r="F41" i="10"/>
  <c r="F56" i="10"/>
  <c r="F29" i="10"/>
  <c r="F47" i="10"/>
  <c r="F31" i="10"/>
  <c r="F60" i="10"/>
  <c r="F9" i="10"/>
  <c r="F13" i="10"/>
  <c r="F10" i="10"/>
  <c r="F62" i="10"/>
  <c r="F21" i="10"/>
  <c r="F16" i="10"/>
  <c r="F24" i="10"/>
  <c r="F23" i="10"/>
  <c r="F51" i="10"/>
  <c r="F50" i="10"/>
  <c r="F54" i="10"/>
  <c r="F38" i="10"/>
  <c r="F48" i="10"/>
  <c r="F5" i="10"/>
  <c r="F39" i="10"/>
  <c r="F4" i="10"/>
  <c r="F27" i="10"/>
  <c r="F6" i="10"/>
  <c r="F58" i="10"/>
  <c r="F43" i="10"/>
  <c r="F7" i="10"/>
  <c r="F49" i="10"/>
  <c r="F3" i="10"/>
  <c r="F42" i="10"/>
  <c r="F59" i="10"/>
  <c r="F11" i="10"/>
  <c r="F36" i="10"/>
  <c r="F17" i="10"/>
  <c r="F28" i="10"/>
  <c r="F40" i="10"/>
  <c r="F8" i="10"/>
  <c r="F44" i="10"/>
  <c r="F26" i="10"/>
  <c r="F15" i="10"/>
  <c r="F19" i="10"/>
  <c r="F34" i="10"/>
  <c r="F32" i="10"/>
  <c r="F35" i="10"/>
  <c r="F14" i="10"/>
  <c r="F33" i="10"/>
  <c r="F57" i="10"/>
  <c r="F20" i="10"/>
  <c r="F61" i="10"/>
  <c r="F46" i="10"/>
  <c r="F45" i="10"/>
  <c r="E1217" i="11"/>
  <c r="G1217" i="11"/>
  <c r="H1217" i="11"/>
  <c r="I1217" i="11"/>
  <c r="C2322" i="8"/>
  <c r="D2322" i="8"/>
  <c r="E2322" i="8"/>
  <c r="F2322" i="8"/>
  <c r="G2322" i="8"/>
  <c r="H2322" i="8"/>
  <c r="I2322" i="8"/>
  <c r="J2322" i="8"/>
  <c r="K2322" i="8"/>
  <c r="L2322" i="8"/>
  <c r="M2322" i="8"/>
  <c r="N2322" i="8"/>
  <c r="O2322" i="8"/>
  <c r="P2322" i="8"/>
  <c r="Q2322" i="8"/>
  <c r="R2322" i="8"/>
  <c r="S2322" i="8"/>
  <c r="T2322" i="8"/>
  <c r="U2322" i="8"/>
  <c r="V2322" i="8"/>
  <c r="W2322" i="8"/>
  <c r="X2322" i="8"/>
  <c r="Y2322" i="8"/>
  <c r="Z2322" i="8"/>
  <c r="AA2322" i="8"/>
  <c r="AB2322" i="8"/>
  <c r="AC2322" i="8"/>
  <c r="AD2322" i="8"/>
  <c r="AE2322" i="8"/>
  <c r="AF2322" i="8"/>
  <c r="AG2322" i="8"/>
  <c r="AH2322" i="8"/>
  <c r="AI2322" i="8"/>
  <c r="AJ2322" i="8"/>
  <c r="AK2322" i="8"/>
  <c r="AL2322" i="8"/>
  <c r="AM2322" i="8"/>
  <c r="AN2322" i="8"/>
  <c r="AO2322" i="8"/>
  <c r="AP2322" i="8"/>
  <c r="AQ2322" i="8"/>
  <c r="AR2322" i="8"/>
  <c r="AS2322" i="8"/>
  <c r="AT2322" i="8"/>
  <c r="AU2322" i="8"/>
  <c r="AV2322" i="8"/>
  <c r="AW2322" i="8"/>
  <c r="AX2322" i="8"/>
  <c r="AY2322" i="8"/>
  <c r="AZ2322" i="8"/>
  <c r="BA2322" i="8"/>
  <c r="BB2322" i="8"/>
  <c r="BC2322" i="8"/>
  <c r="BD2322" i="8"/>
  <c r="BE2322" i="8"/>
  <c r="BF2322" i="8"/>
  <c r="BG2322" i="8"/>
  <c r="BH2322" i="8"/>
  <c r="BI2322" i="8"/>
  <c r="BJ2322" i="8"/>
  <c r="BK2322" i="8"/>
  <c r="BL2322" i="8"/>
  <c r="BM2322" i="8"/>
  <c r="BN2322" i="8"/>
  <c r="BO2322" i="8"/>
  <c r="BP2322" i="8"/>
  <c r="BQ2322" i="8"/>
  <c r="BR2322" i="8"/>
  <c r="BS2322" i="8"/>
  <c r="BT2322" i="8"/>
  <c r="BU2322" i="8"/>
  <c r="BV2322" i="8"/>
  <c r="BW2322" i="8"/>
  <c r="BX2322" i="8"/>
  <c r="BY2322" i="8"/>
  <c r="BZ2322" i="8"/>
  <c r="CA2322" i="8"/>
  <c r="CB2322" i="8"/>
  <c r="CC2322" i="8"/>
  <c r="CD2322" i="8"/>
  <c r="CE2322" i="8"/>
  <c r="CF2322" i="8"/>
  <c r="CG2322" i="8"/>
  <c r="CH2322" i="8"/>
  <c r="CI2322" i="8"/>
  <c r="CJ2322" i="8"/>
  <c r="CK2322" i="8"/>
  <c r="CL2322" i="8"/>
  <c r="CM2322" i="8"/>
  <c r="CN2322" i="8"/>
  <c r="CO2322" i="8"/>
  <c r="CP2322" i="8"/>
  <c r="CQ2322" i="8"/>
  <c r="CR2322" i="8"/>
  <c r="CS2322" i="8"/>
  <c r="CT2322" i="8"/>
  <c r="CU2322" i="8"/>
  <c r="CV2322" i="8"/>
  <c r="CW2322" i="8"/>
  <c r="CX2322" i="8"/>
  <c r="S8" i="9"/>
  <c r="S7" i="9"/>
  <c r="H22" i="10"/>
  <c r="Q28" i="9" s="1"/>
  <c r="H21" i="10"/>
  <c r="Q27" i="9" s="1"/>
  <c r="H20" i="10"/>
  <c r="Q26" i="9" s="1"/>
  <c r="H19" i="10"/>
  <c r="Q25" i="9" s="1"/>
  <c r="H18" i="10"/>
  <c r="Q24" i="9" s="1"/>
  <c r="H17" i="10"/>
  <c r="Q23" i="9" s="1"/>
  <c r="H16" i="10"/>
  <c r="Q22" i="9" s="1"/>
  <c r="H15" i="10"/>
  <c r="Q21" i="9" s="1"/>
  <c r="H14" i="10"/>
  <c r="Q20" i="9" s="1"/>
  <c r="H13" i="10"/>
  <c r="Q19" i="9" s="1"/>
  <c r="H12" i="10"/>
  <c r="Q18" i="9" s="1"/>
  <c r="H11" i="10"/>
  <c r="Q17" i="9" s="1"/>
  <c r="H10" i="10"/>
  <c r="Q16" i="9" s="1"/>
  <c r="H9" i="10"/>
  <c r="Q15" i="9" s="1"/>
  <c r="H8" i="10"/>
  <c r="Q14" i="9" s="1"/>
  <c r="H7" i="10"/>
  <c r="Q13" i="9" s="1"/>
  <c r="H6" i="10"/>
  <c r="Q12" i="9" s="1"/>
  <c r="H5" i="10"/>
  <c r="Q11" i="9" s="1"/>
  <c r="H4" i="10"/>
  <c r="Q10" i="9" s="1"/>
  <c r="H3" i="10"/>
  <c r="Q9" i="9" s="1"/>
  <c r="R2" i="9" l="1"/>
  <c r="S5" i="9" l="1"/>
  <c r="S6" i="9"/>
  <c r="F2210" i="15"/>
  <c r="L2210" i="15"/>
  <c r="S3" i="9"/>
  <c r="S2" i="9"/>
  <c r="D3" i="9"/>
  <c r="E3" i="9" s="1"/>
  <c r="L5" i="9"/>
  <c r="C9" i="9"/>
  <c r="C10" i="9"/>
  <c r="C12" i="9"/>
  <c r="D9" i="9"/>
  <c r="E9" i="9"/>
  <c r="F9" i="9"/>
  <c r="G9" i="9"/>
  <c r="H9" i="9"/>
  <c r="J9" i="9"/>
  <c r="M9" i="9"/>
  <c r="E10" i="9"/>
  <c r="G10" i="9"/>
  <c r="I10" i="9"/>
  <c r="K10" i="9"/>
  <c r="L10" i="9"/>
  <c r="M10" i="9"/>
  <c r="E11" i="9"/>
  <c r="G11" i="9"/>
  <c r="H11" i="9"/>
  <c r="I11" i="9"/>
  <c r="J11" i="9"/>
  <c r="K11" i="9"/>
  <c r="M11" i="9"/>
  <c r="D12" i="9"/>
  <c r="F12" i="9"/>
  <c r="H12" i="9"/>
  <c r="J12" i="9"/>
  <c r="K12" i="9"/>
  <c r="L12" i="9"/>
  <c r="M12" i="9"/>
  <c r="D13" i="9"/>
  <c r="G13" i="9"/>
  <c r="F10" i="9"/>
  <c r="D11" i="9"/>
  <c r="L11" i="9"/>
  <c r="E12" i="9"/>
  <c r="L2" i="9"/>
  <c r="C11" i="9"/>
  <c r="I9" i="9"/>
  <c r="H10" i="9"/>
  <c r="L9" i="9"/>
  <c r="X21" i="9"/>
  <c r="N22" i="9" s="1"/>
  <c r="X20" i="9"/>
  <c r="N21" i="9" s="1"/>
  <c r="X19" i="9"/>
  <c r="N20" i="9" s="1"/>
  <c r="X18" i="9"/>
  <c r="N19" i="9" s="1"/>
  <c r="X17" i="9"/>
  <c r="N18" i="9" s="1"/>
  <c r="V26" i="9"/>
  <c r="K27" i="9" s="1"/>
  <c r="V25" i="9"/>
  <c r="K26" i="9" s="1"/>
  <c r="V24" i="9"/>
  <c r="K25" i="9" s="1"/>
  <c r="V23" i="9"/>
  <c r="K24" i="9" s="1"/>
  <c r="V22" i="9"/>
  <c r="K23" i="9" s="1"/>
  <c r="V21" i="9"/>
  <c r="K22" i="9" s="1"/>
  <c r="V20" i="9"/>
  <c r="K21" i="9" s="1"/>
  <c r="V19" i="9"/>
  <c r="K20" i="9" s="1"/>
  <c r="V18" i="9"/>
  <c r="K19" i="9" s="1"/>
  <c r="V17" i="9"/>
  <c r="K18" i="9" s="1"/>
  <c r="R18" i="9"/>
  <c r="C19" i="9" s="1"/>
  <c r="T23" i="9"/>
  <c r="G24" i="9" s="1"/>
  <c r="T22" i="9"/>
  <c r="G23" i="9" s="1"/>
  <c r="T21" i="9"/>
  <c r="G22" i="9" s="1"/>
  <c r="T20" i="9"/>
  <c r="G21" i="9" s="1"/>
  <c r="T19" i="9"/>
  <c r="G20" i="9" s="1"/>
  <c r="T18" i="9"/>
  <c r="G19" i="9" s="1"/>
  <c r="T17" i="9"/>
  <c r="G18" i="9" s="1"/>
  <c r="R24" i="9"/>
  <c r="C26" i="9" s="1"/>
  <c r="R23" i="9"/>
  <c r="C25" i="9" s="1"/>
  <c r="R22" i="9"/>
  <c r="C24" i="9" s="1"/>
  <c r="R21" i="9"/>
  <c r="C23" i="9" s="1"/>
  <c r="R20" i="9"/>
  <c r="C21" i="9" s="1"/>
  <c r="R19" i="9"/>
  <c r="C20" i="9" s="1"/>
  <c r="R17" i="9"/>
  <c r="C18" i="9" s="1"/>
  <c r="L4" i="9"/>
  <c r="L3" i="9"/>
  <c r="F13" i="9"/>
  <c r="C13" i="9"/>
  <c r="G12" i="9"/>
  <c r="I12" i="9"/>
  <c r="F11" i="9"/>
  <c r="J10" i="9"/>
  <c r="K9" i="9"/>
  <c r="D4" i="9"/>
  <c r="D2" i="9"/>
  <c r="S4" i="9" l="1"/>
  <c r="D10" i="9"/>
  <c r="D14" i="9" s="1"/>
  <c r="D5" i="9"/>
  <c r="E5" i="9" s="1"/>
  <c r="K14" i="9"/>
  <c r="G14" i="9"/>
  <c r="I14" i="9"/>
  <c r="H14" i="9"/>
  <c r="F14" i="9"/>
  <c r="C14" i="9"/>
  <c r="J14" i="9"/>
  <c r="L14" i="9"/>
  <c r="M14" i="9"/>
  <c r="E14" i="9"/>
  <c r="E2" i="9"/>
  <c r="E4" i="9"/>
  <c r="D6" i="9" l="1"/>
  <c r="M5" i="9" s="1"/>
  <c r="F5" i="9" l="1"/>
  <c r="J3" i="9"/>
  <c r="K3" i="9" s="1"/>
  <c r="J4" i="9"/>
  <c r="K4" i="9" s="1"/>
  <c r="F4" i="9"/>
  <c r="M2" i="9"/>
  <c r="J5" i="9"/>
  <c r="K5" i="9" s="1"/>
  <c r="M3" i="9"/>
  <c r="J2" i="9"/>
  <c r="K2" i="9" s="1"/>
  <c r="M4" i="9"/>
  <c r="F3" i="9"/>
  <c r="F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E722FB-EE07-4D0D-BEE3-81D2F6D37495}" keepAlive="1" name="Query - Age-Grade Group" description="Connection to the 'Age-Grade Group' query in the workbook." type="5" refreshedVersion="0" background="1">
    <dbPr connection="Provider=Microsoft.Mashup.OleDb.1;Data Source=$Workbook$;Location=&quot;Age-Grade Group&quot;;Extended Properties=&quot;&quot;" command="SELECT * FROM [Age-Grade Group]"/>
  </connection>
  <connection id="2" xr16:uid="{2E557ED6-D4E8-41A2-8A0D-1EE02384653F}" keepAlive="1" name="Query - Age-Grade Group_Compliance_Profile" description="Connection to the 'Age-Grade Group_Compliance_Profile' query in the workbook." type="5" refreshedVersion="7" background="1" saveData="1">
    <dbPr connection="Provider=Microsoft.Mashup.OleDb.1;Data Source=$Workbook$;Location=&quot;Age-Grade Group_Compliance_Profile&quot;;Extended Properties=&quot;&quot;" command="SELECT * FROM [Age-Grade Group_Compliance_Profile]"/>
  </connection>
  <connection id="3" xr16:uid="{26C65C39-E653-406D-8E16-FDEF75C1F9AA}" keepAlive="1" name="Query - Area Eligibility" description="Connection to the 'Area Eligibility' query in the workbook." type="5" refreshedVersion="0" background="1">
    <dbPr connection="Provider=Microsoft.Mashup.OleDb.1;Data Source=$Workbook$;Location=&quot;Area Eligibility&quot;;Extended Properties=&quot;&quot;" command="SELECT * FROM [Area Eligibility]"/>
  </connection>
  <connection id="4" xr16:uid="{2EA58DF3-CCB5-4481-986A-9494771C9660}" keepAlive="1" name="Query - Bulk Food Components" description="Connection to the 'Bulk Food Components' query in the workbook." type="5" refreshedVersion="7" background="1" saveData="1">
    <dbPr connection="Provider=Microsoft.Mashup.OleDb.1;Data Source=$Workbook$;Location=&quot;Bulk Food Components&quot;;Extended Properties=&quot;&quot;" command="SELECT * FROM [Bulk Food Components]"/>
  </connection>
  <connection id="5" xr16:uid="{4E96B3ED-4315-4ED1-9DAC-35099338E7EA}" keepAlive="1" name="Query - CE Contact List" description="Connection to the 'CE Contact List' query in the workbook." type="5" refreshedVersion="7" background="1" saveData="1">
    <dbPr connection="Provider=Microsoft.Mashup.OleDb.1;Data Source=$Workbook$;Location=&quot;CE Contact List&quot;;Extended Properties=&quot;&quot;" command="SELECT * FROM [CE Contact List]"/>
  </connection>
  <connection id="6" xr16:uid="{95384302-E507-4F9F-9DFA-11FEB165D7F4}" keepAlive="1" name="Query - CE Contact List (2)" description="Connection to the 'CE Contact List (2)' query in the workbook." type="5" refreshedVersion="7" background="1" saveData="1">
    <dbPr connection="Provider=Microsoft.Mashup.OleDb.1;Data Source=$Workbook$;Location=&quot;CE Contact List (2)&quot;;Extended Properties=&quot;&quot;" command="SELECT * FROM [CE Contact List (2)]"/>
  </connection>
  <connection id="7" xr16:uid="{7E8F813A-65CC-4565-813F-F18B2E9B2DE5}" keepAlive="1" name="Query - D-D_CurrentStatus" description="Connection to the 'D-D_CurrentStatus' query in the workbook." type="5" refreshedVersion="7" background="1" saveData="1">
    <dbPr connection="Provider=Microsoft.Mashup.OleDb.1;Data Source=$Workbook$;Location=D-D_CurrentStatus;Extended Properties=&quot;&quot;" command="SELECT * FROM [D-D_CurrentStatus]"/>
  </connection>
  <connection id="8" xr16:uid="{8BB59FE4-D657-43A8-A561-E8BAB192B287}" keepAlive="1" name="Query - Declare-Decline" description="Connection to the 'Declare-Decline' query in the workbook." type="5" refreshedVersion="0" background="1">
    <dbPr connection="Provider=Microsoft.Mashup.OleDb.1;Data Source=$Workbook$;Location=Declare-Decline;Extended Properties=&quot;&quot;" command="SELECT * FROM [Declare-Decline]"/>
  </connection>
  <connection id="9" xr16:uid="{0538B2E9-D28C-44B6-A3BD-76C04BF4199B}" keepAlive="1" name="Query - Declare-Decline data" description="Connection to the 'Declare-Decline data' query in the workbook." type="5" refreshedVersion="7" background="1" saveData="1">
    <dbPr connection="Provider=Microsoft.Mashup.OleDb.1;Data Source=$Workbook$;Location=&quot;Declare-Decline data&quot;;Extended Properties=&quot;&quot;" command="SELECT * FROM [Declare-Decline data]"/>
  </connection>
  <connection id="10" xr16:uid="{AEFF4080-1F8B-484D-A719-8D7E617AAEB7}" keepAlive="1" name="Query - Meal Pattern Flexibility" description="Connection to the 'Meal Pattern Flexibility' query in the workbook." type="5" refreshedVersion="0" background="1">
    <dbPr connection="Provider=Microsoft.Mashup.OleDb.1;Data Source=$Workbook$;Location=&quot;Meal Pattern Flexibility&quot;;Extended Properties=&quot;&quot;" command="SELECT * FROM [Meal Pattern Flexibility]"/>
  </connection>
  <connection id="11" xr16:uid="{6E2082CD-70B1-40B4-958E-768951571979}" keepAlive="1" name="Query - Milk Variety" description="Connection to the 'Milk Variety' query in the workbook." type="5" refreshedVersion="0" background="1">
    <dbPr connection="Provider=Microsoft.Mashup.OleDb.1;Data Source=$Workbook$;Location=&quot;Milk Variety&quot;;Extended Properties=&quot;&quot;" command="SELECT * FROM [Milk Variety]"/>
  </connection>
  <connection id="12" xr16:uid="{6BDFBCDC-7EDF-4434-B340-FBEDF1EA3F01}" keepAlive="1" name="Query - NSLP_No Waiver" description="Connection to the 'NSLP_No Waiver' query in the workbook." type="5" refreshedVersion="7" background="1" saveData="1">
    <dbPr connection="Provider=Microsoft.Mashup.OleDb.1;Data Source=$Workbook$;Location=&quot;NSLP_No Waiver&quot;;Extended Properties=&quot;&quot;" command="SELECT * FROM [NSLP_No Waiver]"/>
  </connection>
  <connection id="13" xr16:uid="{FA8E5BC2-1216-40AE-8B20-190986E8B575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14" xr16:uid="{62FE490C-BB0D-4E94-A105-B1317AAA5CE3}" keepAlive="1" name="Query - Parameter2" description="Connection to the 'Parameter2' query in the workbook." type="5" refreshedVersion="0" background="1">
    <dbPr connection="Provider=Microsoft.Mashup.OleDb.1;Data Source=$Workbook$;Location=Parameter2;Extended Properties=&quot;&quot;" command="SELECT * FROM [Parameter2]"/>
  </connection>
  <connection id="15" xr16:uid="{BE8C6E0C-961E-4B3A-AE9A-3C061D576610}" keepAlive="1" name="Query - Parameter3" description="Connection to the 'Parameter3' query in the workbook." type="5" refreshedVersion="0" background="1">
    <dbPr connection="Provider=Microsoft.Mashup.OleDb.1;Data Source=$Workbook$;Location=Parameter3;Extended Properties=&quot;&quot;" command="SELECT * FROM [Parameter3]"/>
  </connection>
  <connection id="16" xr16:uid="{76594852-6ECF-4190-9ED1-57589F7AC0EA}" keepAlive="1" name="Query - Parameter4" description="Connection to the 'Parameter4' query in the workbook." type="5" refreshedVersion="0" background="1">
    <dbPr connection="Provider=Microsoft.Mashup.OleDb.1;Data Source=$Workbook$;Location=Parameter4;Extended Properties=&quot;&quot;" command="SELECT * FROM [Parameter4]"/>
  </connection>
  <connection id="17" xr16:uid="{CED97045-1EF5-41BB-A000-30EC158CB03D}" keepAlive="1" name="Query - Parameter5" description="Connection to the 'Parameter5' query in the workbook." type="5" refreshedVersion="0" background="1">
    <dbPr connection="Provider=Microsoft.Mashup.OleDb.1;Data Source=$Workbook$;Location=Parameter5;Extended Properties=&quot;&quot;" command="SELECT * FROM [Parameter5]"/>
  </connection>
  <connection id="18" xr16:uid="{CA4F3DEF-EA2D-4CF5-AD3A-FB3F3D68C48C}" keepAlive="1" name="Query - Parameter6" description="Connection to the 'Parameter6' query in the workbook." type="5" refreshedVersion="0" background="1">
    <dbPr connection="Provider=Microsoft.Mashup.OleDb.1;Data Source=$Workbook$;Location=Parameter6;Extended Properties=&quot;&quot;" command="SELECT * FROM [Parameter6]"/>
  </connection>
  <connection id="19" xr16:uid="{C7BAA1FD-2CED-457B-8466-D6BCE79C0F2A}" keepAlive="1" name="Query - Parameter7" description="Connection to the 'Parameter7' query in the workbook." type="5" refreshedVersion="0" background="1">
    <dbPr connection="Provider=Microsoft.Mashup.OleDb.1;Data Source=$Workbook$;Location=Parameter7;Extended Properties=&quot;&quot;" command="SELECT * FROM [Parameter7]"/>
  </connection>
  <connection id="20" xr16:uid="{32C329F9-FAE3-4FBB-B59C-6671CF50366C}" keepAlive="1" name="Query - Parameter8" description="Connection to the 'Parameter8' query in the workbook." type="5" refreshedVersion="0" background="1">
    <dbPr connection="Provider=Microsoft.Mashup.OleDb.1;Data Source=$Workbook$;Location=Parameter8;Extended Properties=&quot;&quot;" command="SELECT * FROM [Parameter8]"/>
  </connection>
  <connection id="21" xr16:uid="{3FABD43D-1B5F-40F1-A659-347E8074C127}" keepAlive="1" name="Query - Parameter9" description="Connection to the 'Parameter9' query in the workbook." type="5" refreshedVersion="0" background="1">
    <dbPr connection="Provider=Microsoft.Mashup.OleDb.1;Data Source=$Workbook$;Location=Parameter9;Extended Properties=&quot;&quot;" command="SELECT * FROM [Parameter9]"/>
  </connection>
  <connection id="22" xr16:uid="{88CA7AE9-2488-4892-87E3-0223D2DA4632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23" xr16:uid="{1626AA07-AE0D-4C71-9476-7BA1814D8BDF}" keepAlive="1" name="Query - Sample File (10)" description="Connection to the 'Sample File (10)' query in the workbook." type="5" refreshedVersion="0" background="1">
    <dbPr connection="Provider=Microsoft.Mashup.OleDb.1;Data Source=$Workbook$;Location=&quot;Sample File (10)&quot;;Extended Properties=&quot;&quot;" command="SELECT * FROM [Sample File (10)]"/>
  </connection>
  <connection id="24" xr16:uid="{C193DA2E-8E99-4534-B90E-998205422341}" keepAlive="1" name="Query - Sample File (2)" description="Connection to the 'Sample File (2)' query in the workbook." type="5" refreshedVersion="0" background="1">
    <dbPr connection="Provider=Microsoft.Mashup.OleDb.1;Data Source=$Workbook$;Location=&quot;Sample File (2)&quot;;Extended Properties=&quot;&quot;" command="SELECT * FROM [Sample File (2)]"/>
  </connection>
  <connection id="25" xr16:uid="{E50E94F0-F753-434F-B062-7C6ECBD379FE}" keepAlive="1" name="Query - Sample File (3)" description="Connection to the 'Sample File (3)' query in the workbook." type="5" refreshedVersion="0" background="1">
    <dbPr connection="Provider=Microsoft.Mashup.OleDb.1;Data Source=$Workbook$;Location=&quot;Sample File (3)&quot;;Extended Properties=&quot;&quot;" command="SELECT * FROM [Sample File (3)]"/>
  </connection>
  <connection id="26" xr16:uid="{93939940-6EE1-4BE4-BCBF-2490C63D6AE0}" keepAlive="1" name="Query - Sample File (4)" description="Connection to the 'Sample File (4)' query in the workbook." type="5" refreshedVersion="0" background="1">
    <dbPr connection="Provider=Microsoft.Mashup.OleDb.1;Data Source=$Workbook$;Location=&quot;Sample File (4)&quot;;Extended Properties=&quot;&quot;" command="SELECT * FROM [Sample File (4)]"/>
  </connection>
  <connection id="27" xr16:uid="{A738EDDA-53DA-4221-B629-69062BB6E406}" keepAlive="1" name="Query - Sample File (5)" description="Connection to the 'Sample File (5)' query in the workbook." type="5" refreshedVersion="0" background="1">
    <dbPr connection="Provider=Microsoft.Mashup.OleDb.1;Data Source=$Workbook$;Location=&quot;Sample File (5)&quot;;Extended Properties=&quot;&quot;" command="SELECT * FROM [Sample File (5)]"/>
  </connection>
  <connection id="28" xr16:uid="{DB327550-55B3-4902-BD29-D94AE1F9E364}" keepAlive="1" name="Query - Sample File (6)" description="Connection to the 'Sample File (6)' query in the workbook." type="5" refreshedVersion="0" background="1">
    <dbPr connection="Provider=Microsoft.Mashup.OleDb.1;Data Source=$Workbook$;Location=&quot;Sample File (6)&quot;;Extended Properties=&quot;&quot;" command="SELECT * FROM [Sample File (6)]"/>
  </connection>
  <connection id="29" xr16:uid="{00863611-D8C3-49B5-A3F7-EFE1C56323AB}" keepAlive="1" name="Query - Sample File (7)" description="Connection to the 'Sample File (7)' query in the workbook." type="5" refreshedVersion="0" background="1">
    <dbPr connection="Provider=Microsoft.Mashup.OleDb.1;Data Source=$Workbook$;Location=&quot;Sample File (7)&quot;;Extended Properties=&quot;&quot;" command="SELECT * FROM [Sample File (7)]"/>
  </connection>
  <connection id="30" xr16:uid="{9F661B9F-7083-4409-B216-F5D91EAF30C0}" keepAlive="1" name="Query - Sample File (8)" description="Connection to the 'Sample File (8)' query in the workbook." type="5" refreshedVersion="0" background="1">
    <dbPr connection="Provider=Microsoft.Mashup.OleDb.1;Data Source=$Workbook$;Location=&quot;Sample File (8)&quot;;Extended Properties=&quot;&quot;" command="SELECT * FROM [Sample File (8)]"/>
  </connection>
  <connection id="31" xr16:uid="{3DD79360-D10C-4FB7-8EEA-1236B013F174}" keepAlive="1" name="Query - Sample File (9)" description="Connection to the 'Sample File (9)' query in the workbook." type="5" refreshedVersion="0" background="1">
    <dbPr connection="Provider=Microsoft.Mashup.OleDb.1;Data Source=$Workbook$;Location=&quot;Sample File (9)&quot;;Extended Properties=&quot;&quot;" command="SELECT * FROM [Sample File (9)]"/>
  </connection>
  <connection id="32" xr16:uid="{9E72C9C9-2D57-4694-B0F9-70134CFA7DB2}" keepAlive="1" name="Query - Sheet1" description="Connection to the 'Sheet1' query in the workbook." type="5" refreshedVersion="7" background="1" saveData="1">
    <dbPr connection="Provider=Microsoft.Mashup.OleDb.1;Data Source=$Workbook$;Location=Sheet1;Extended Properties=&quot;&quot;" command="SELECT * FROM [Sheet1]"/>
  </connection>
  <connection id="33" xr16:uid="{A87FDFC4-7228-4786-844F-D7A438925D92}" keepAlive="1" name="Query - Sheet1 (2)" description="Connection to the 'Sheet1 (2)' query in the workbook." type="5" refreshedVersion="7" background="1" saveData="1">
    <dbPr connection="Provider=Microsoft.Mashup.OleDb.1;Data Source=$Workbook$;Location=&quot;Sheet1 (2)&quot;;Extended Properties=&quot;&quot;" command="SELECT * FROM [Sheet1 (2)]"/>
  </connection>
  <connection id="34" xr16:uid="{F9FD01F3-8093-4A38-97FB-E661D9CDC084}" keepAlive="1" name="Query - SNP_by_ESC" description="Connection to the 'SNP_by_ESC' query in the workbook." type="5" refreshedVersion="7" background="1" saveData="1">
    <dbPr connection="Provider=Microsoft.Mashup.OleDb.1;Data Source=$Workbook$;Location=SNP_by_ESC;Extended Properties=&quot;&quot;" command="SELECT * FROM [SNP_by_ESC]"/>
  </connection>
  <connection id="35" xr16:uid="{146DFD6E-DE11-48CB-8F82-3D5081373EAA}" keepAlive="1" name="Query - Summer_Compliance_Profile" description="Connection to the 'Summer_Compliance_Profile' query in the workbook." type="5" refreshedVersion="7" background="1" saveData="1">
    <dbPr connection="Provider=Microsoft.Mashup.OleDb.1;Data Source=$Workbook$;Location=Summer_Compliance_Profile;Extended Properties=&quot;&quot;" command="SELECT * FROM [Summer_Compliance_Profile]"/>
  </connection>
  <connection id="36" xr16:uid="{21283CA3-1307-4336-9CFE-A44446B3E3C3}" keepAlive="1" name="Query - Summer_Compliance_Profile (2)" description="Connection to the 'Summer_Compliance_Profile (2)' query in the workbook." type="5" refreshedVersion="7" background="1" saveData="1">
    <dbPr connection="Provider=Microsoft.Mashup.OleDb.1;Data Source=$Workbook$;Location=&quot;Summer_Compliance_Profile (2)&quot;;Extended Properties=&quot;&quot;" command="SELECT * FROM [Summer_Compliance_Profile (2)]"/>
  </connection>
  <connection id="37" xr16:uid="{67CE0B83-3FEE-40EC-866E-5055CA4A4C42}" keepAlive="1" name="Query - Summer_Compliance_Profile (3)" description="Connection to the 'Summer_Compliance_Profile (3)' query in the workbook." type="5" refreshedVersion="7" background="1" saveData="1">
    <dbPr connection="Provider=Microsoft.Mashup.OleDb.1;Data Source=$Workbook$;Location=&quot;Summer_Compliance_Profile (3)&quot;;Extended Properties=&quot;&quot;" command="SELECT * FROM [Summer_Compliance_Profile (3)]"/>
  </connection>
  <connection id="38" xr16:uid="{9BCB045E-AAD9-48EB-B565-963ACD3C2C15}" keepAlive="1" name="Query - Summer_Compliance_Profile (4)" description="Connection to the 'Summer_Compliance_Profile (4)' query in the workbook." type="5" refreshedVersion="7" background="1" saveData="1">
    <dbPr connection="Provider=Microsoft.Mashup.OleDb.1;Data Source=$Workbook$;Location=&quot;Summer_Compliance_Profile (4)&quot;;Extended Properties=&quot;&quot;" command="SELECT * FROM [Summer_Compliance_Profile (4)]"/>
  </connection>
  <connection id="39" xr16:uid="{6026166D-3D17-4976-A7BE-56E5888BE06B}" keepAlive="1" name="Query - Summer_Compliance_Profile (5)" description="Connection to the 'Summer_Compliance_Profile (5)' query in the workbook." type="5" refreshedVersion="7" background="1" saveData="1">
    <dbPr connection="Provider=Microsoft.Mashup.OleDb.1;Data Source=$Workbook$;Location=&quot;Summer_Compliance_Profile (5)&quot;;Extended Properties=&quot;&quot;" command="SELECT * FROM [Summer_Compliance_Profile (5)]"/>
  </connection>
  <connection id="40" xr16:uid="{8FBE5E2C-2A78-4B4F-8485-7E494E38C8E1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41" xr16:uid="{EB804940-4E83-46E2-BFE1-1269E144DF50}" keepAlive="1" name="Query - Transform File (10)" description="Connection to the 'Transform File (10)' query in the workbook." type="5" refreshedVersion="0" background="1">
    <dbPr connection="Provider=Microsoft.Mashup.OleDb.1;Data Source=$Workbook$;Location=&quot;Transform File (10)&quot;;Extended Properties=&quot;&quot;" command="SELECT * FROM [Transform File (10)]"/>
  </connection>
  <connection id="42" xr16:uid="{F78493D2-F137-4FE8-B8F7-450560618B83}" keepAlive="1" name="Query - Transform File (2)" description="Connection to the 'Transform File (2)' query in the workbook." type="5" refreshedVersion="0" background="1">
    <dbPr connection="Provider=Microsoft.Mashup.OleDb.1;Data Source=$Workbook$;Location=&quot;Transform File (2)&quot;;Extended Properties=&quot;&quot;" command="SELECT * FROM [Transform File (2)]"/>
  </connection>
  <connection id="43" xr16:uid="{7822F7BD-0324-4BD3-A1DB-8806C98F3775}" keepAlive="1" name="Query - Transform File (3)" description="Connection to the 'Transform File (3)' query in the workbook." type="5" refreshedVersion="0" background="1">
    <dbPr connection="Provider=Microsoft.Mashup.OleDb.1;Data Source=$Workbook$;Location=&quot;Transform File (3)&quot;;Extended Properties=&quot;&quot;" command="SELECT * FROM [Transform File (3)]"/>
  </connection>
  <connection id="44" xr16:uid="{52922026-3A29-406A-A3BB-A94E284A9D99}" keepAlive="1" name="Query - Transform File (4)" description="Connection to the 'Transform File (4)' query in the workbook." type="5" refreshedVersion="0" background="1">
    <dbPr connection="Provider=Microsoft.Mashup.OleDb.1;Data Source=$Workbook$;Location=&quot;Transform File (4)&quot;;Extended Properties=&quot;&quot;" command="SELECT * FROM [Transform File (4)]"/>
  </connection>
  <connection id="45" xr16:uid="{DAEAF3A0-7390-4E00-8D1A-37B8EC9503EC}" keepAlive="1" name="Query - Transform File (5)" description="Connection to the 'Transform File (5)' query in the workbook." type="5" refreshedVersion="0" background="1">
    <dbPr connection="Provider=Microsoft.Mashup.OleDb.1;Data Source=$Workbook$;Location=&quot;Transform File (5)&quot;;Extended Properties=&quot;&quot;" command="SELECT * FROM [Transform File (5)]"/>
  </connection>
  <connection id="46" xr16:uid="{52540422-0B23-4BA9-BC5D-AB319DF2864E}" keepAlive="1" name="Query - Transform File (6)" description="Connection to the 'Transform File (6)' query in the workbook." type="5" refreshedVersion="0" background="1">
    <dbPr connection="Provider=Microsoft.Mashup.OleDb.1;Data Source=$Workbook$;Location=&quot;Transform File (6)&quot;;Extended Properties=&quot;&quot;" command="SELECT * FROM [Transform File (6)]"/>
  </connection>
  <connection id="47" xr16:uid="{DD621C98-7919-4993-A97B-D18BC688D6C9}" keepAlive="1" name="Query - Transform File (7)" description="Connection to the 'Transform File (7)' query in the workbook." type="5" refreshedVersion="0" background="1">
    <dbPr connection="Provider=Microsoft.Mashup.OleDb.1;Data Source=$Workbook$;Location=&quot;Transform File (7)&quot;;Extended Properties=&quot;&quot;" command="SELECT * FROM [Transform File (7)]"/>
  </connection>
  <connection id="48" xr16:uid="{8C152ED0-6F8B-4EAD-B92F-27A235FE50BE}" keepAlive="1" name="Query - Transform File (8)" description="Connection to the 'Transform File (8)' query in the workbook." type="5" refreshedVersion="0" background="1">
    <dbPr connection="Provider=Microsoft.Mashup.OleDb.1;Data Source=$Workbook$;Location=&quot;Transform File (8)&quot;;Extended Properties=&quot;&quot;" command="SELECT * FROM [Transform File (8)]"/>
  </connection>
  <connection id="49" xr16:uid="{8599E2DB-FBE0-4220-A894-E4BC8AB7E733}" keepAlive="1" name="Query - Transform File (9)" description="Connection to the 'Transform File (9)' query in the workbook." type="5" refreshedVersion="0" background="1">
    <dbPr connection="Provider=Microsoft.Mashup.OleDb.1;Data Source=$Workbook$;Location=&quot;Transform File (9)&quot;;Extended Properties=&quot;&quot;" command="SELECT * FROM [Transform File (9)]"/>
  </connection>
  <connection id="50" xr16:uid="{ECE1CEB5-7514-4848-872F-14549916DF51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  <connection id="51" xr16:uid="{CC0B4965-A5E2-47A3-AC1E-0C97F643027A}" keepAlive="1" name="Query - Transform Sample File (2)" description="Connection to the 'Transform Sample File (2)' query in the workbook." type="5" refreshedVersion="0" background="1">
    <dbPr connection="Provider=Microsoft.Mashup.OleDb.1;Data Source=$Workbook$;Location=&quot;Transform Sample File (2)&quot;;Extended Properties=&quot;&quot;" command="SELECT * FROM [Transform Sample File (2)]"/>
  </connection>
  <connection id="52" xr16:uid="{7E9E01A2-C25D-44C0-B004-2A3AB4313F97}" keepAlive="1" name="Query - Transform Sample File (3)" description="Connection to the 'Transform Sample File (3)' query in the workbook." type="5" refreshedVersion="0" background="1">
    <dbPr connection="Provider=Microsoft.Mashup.OleDb.1;Data Source=$Workbook$;Location=&quot;Transform Sample File (3)&quot;;Extended Properties=&quot;&quot;" command="SELECT * FROM [Transform Sample File (3)]"/>
  </connection>
  <connection id="53" xr16:uid="{8490355E-B8A0-4195-864E-A8A13C6FF274}" keepAlive="1" name="Query - Transform Sample File (4)" description="Connection to the 'Transform Sample File (4)' query in the workbook." type="5" refreshedVersion="0" background="1">
    <dbPr connection="Provider=Microsoft.Mashup.OleDb.1;Data Source=$Workbook$;Location=&quot;Transform Sample File (4)&quot;;Extended Properties=&quot;&quot;" command="SELECT * FROM [Transform Sample File (4)]"/>
  </connection>
  <connection id="54" xr16:uid="{815CEA07-9442-45AE-B208-D47ACDE3C8BD}" keepAlive="1" name="Query - Transform Sample File (5)" description="Connection to the 'Transform Sample File (5)' query in the workbook." type="5" refreshedVersion="0" background="1">
    <dbPr connection="Provider=Microsoft.Mashup.OleDb.1;Data Source=$Workbook$;Location=&quot;Transform Sample File (5)&quot;;Extended Properties=&quot;&quot;" command="SELECT * FROM [Transform Sample File (5)]"/>
  </connection>
  <connection id="55" xr16:uid="{44C2BD6E-A477-41E3-AD51-635E42795C97}" keepAlive="1" name="Query - Transform Sample File (6)" description="Connection to the 'Transform Sample File (6)' query in the workbook." type="5" refreshedVersion="0" background="1">
    <dbPr connection="Provider=Microsoft.Mashup.OleDb.1;Data Source=$Workbook$;Location=&quot;Transform Sample File (6)&quot;;Extended Properties=&quot;&quot;" command="SELECT * FROM [Transform Sample File (6)]"/>
  </connection>
  <connection id="56" xr16:uid="{F5F20324-E3FF-41A7-9F72-51E17799CEB6}" keepAlive="1" name="Query - Transform Sample File (7)" description="Connection to the 'Transform Sample File (7)' query in the workbook." type="5" refreshedVersion="0" background="1">
    <dbPr connection="Provider=Microsoft.Mashup.OleDb.1;Data Source=$Workbook$;Location=&quot;Transform Sample File (7)&quot;;Extended Properties=&quot;&quot;" command="SELECT * FROM [Transform Sample File (7)]"/>
  </connection>
  <connection id="57" xr16:uid="{66EBE9B3-9D09-4F50-B118-EFB1CE1FF509}" keepAlive="1" name="Query - Transform Sample File (8)" description="Connection to the 'Transform Sample File (8)' query in the workbook." type="5" refreshedVersion="0" background="1">
    <dbPr connection="Provider=Microsoft.Mashup.OleDb.1;Data Source=$Workbook$;Location=&quot;Transform Sample File (8)&quot;;Extended Properties=&quot;&quot;" command="SELECT * FROM [Transform Sample File (8)]"/>
  </connection>
  <connection id="58" xr16:uid="{1145113D-CD6A-4A1C-A879-4C38516F3A16}" keepAlive="1" name="Query - Transform Sample File (9)" description="Connection to the 'Transform Sample File (9)' query in the workbook." type="5" refreshedVersion="0" background="1">
    <dbPr connection="Provider=Microsoft.Mashup.OleDb.1;Data Source=$Workbook$;Location=&quot;Transform Sample File (9)&quot;;Extended Properties=&quot;&quot;" command="SELECT * FROM [Transform Sample File (9)]"/>
  </connection>
</connections>
</file>

<file path=xl/sharedStrings.xml><?xml version="1.0" encoding="utf-8"?>
<sst xmlns="http://schemas.openxmlformats.org/spreadsheetml/2006/main" count="117953" uniqueCount="5786">
  <si>
    <t>CEName</t>
  </si>
  <si>
    <t>TypeOfAgency</t>
  </si>
  <si>
    <t>ESC</t>
  </si>
  <si>
    <t>00001</t>
  </si>
  <si>
    <t>CAYUGA ISD</t>
  </si>
  <si>
    <t>Educational Institution</t>
  </si>
  <si>
    <t>7</t>
  </si>
  <si>
    <t>2</t>
  </si>
  <si>
    <t>00002</t>
  </si>
  <si>
    <t>ELKHART ISD</t>
  </si>
  <si>
    <t>00003</t>
  </si>
  <si>
    <t>FRANKSTON ISD</t>
  </si>
  <si>
    <t>00004</t>
  </si>
  <si>
    <t>NECHES ISD</t>
  </si>
  <si>
    <t>00005</t>
  </si>
  <si>
    <t>PALESTINE ISD</t>
  </si>
  <si>
    <t>00006</t>
  </si>
  <si>
    <t>WESTWOOD ISD</t>
  </si>
  <si>
    <t>00007</t>
  </si>
  <si>
    <t>SLOCUM ISD</t>
  </si>
  <si>
    <t>00008</t>
  </si>
  <si>
    <t>ANDREWS ISD</t>
  </si>
  <si>
    <t>18</t>
  </si>
  <si>
    <t>1</t>
  </si>
  <si>
    <t>00010</t>
  </si>
  <si>
    <t>HUDSON ISD</t>
  </si>
  <si>
    <t>3</t>
  </si>
  <si>
    <t>00011</t>
  </si>
  <si>
    <t>LUFKIN ISD</t>
  </si>
  <si>
    <t>00012</t>
  </si>
  <si>
    <t>HUNTINGTON ISD</t>
  </si>
  <si>
    <t>00013</t>
  </si>
  <si>
    <t>DIBOLL ISD</t>
  </si>
  <si>
    <t>00014</t>
  </si>
  <si>
    <t>ZAVALLA ISD</t>
  </si>
  <si>
    <t>00015</t>
  </si>
  <si>
    <t>CENTRAL ISD</t>
  </si>
  <si>
    <t>00016</t>
  </si>
  <si>
    <t>ARANSAS COUNTY ISD</t>
  </si>
  <si>
    <t>5</t>
  </si>
  <si>
    <t>00017</t>
  </si>
  <si>
    <t>ARCHER CITY ISD</t>
  </si>
  <si>
    <t>9</t>
  </si>
  <si>
    <t>00018</t>
  </si>
  <si>
    <t>HOLLIDAY ISD</t>
  </si>
  <si>
    <t>00019</t>
  </si>
  <si>
    <t>WINDTHORST ISD</t>
  </si>
  <si>
    <t>00021</t>
  </si>
  <si>
    <t>CHARLOTTE ISD</t>
  </si>
  <si>
    <t>20</t>
  </si>
  <si>
    <t>4</t>
  </si>
  <si>
    <t>00022</t>
  </si>
  <si>
    <t>JOURDANTON ISD</t>
  </si>
  <si>
    <t>00023</t>
  </si>
  <si>
    <t>LYTLE ISD</t>
  </si>
  <si>
    <t>00025</t>
  </si>
  <si>
    <t>POTEET ISD</t>
  </si>
  <si>
    <t>00026</t>
  </si>
  <si>
    <t>BELLVILLE ISD</t>
  </si>
  <si>
    <t>6</t>
  </si>
  <si>
    <t>00027</t>
  </si>
  <si>
    <t>SEALY ISD</t>
  </si>
  <si>
    <t>00028</t>
  </si>
  <si>
    <t>BRAZOS ISD</t>
  </si>
  <si>
    <t>00031</t>
  </si>
  <si>
    <t>BANDERA ISD</t>
  </si>
  <si>
    <t>00032</t>
  </si>
  <si>
    <t>BASTROP ISD</t>
  </si>
  <si>
    <t>13</t>
  </si>
  <si>
    <t>00033</t>
  </si>
  <si>
    <t>ELGIN ISD</t>
  </si>
  <si>
    <t>00034</t>
  </si>
  <si>
    <t>SMITHVILLE ISD</t>
  </si>
  <si>
    <t>00036</t>
  </si>
  <si>
    <t>SEYMOUR ISD</t>
  </si>
  <si>
    <t>00038</t>
  </si>
  <si>
    <t>BEEVILLE ISD</t>
  </si>
  <si>
    <t>00039</t>
  </si>
  <si>
    <t>PAWNEE ISD</t>
  </si>
  <si>
    <t>00040</t>
  </si>
  <si>
    <t>PETTUS ISD</t>
  </si>
  <si>
    <t>00041</t>
  </si>
  <si>
    <t>SKIDMORE-TYNAN ISD</t>
  </si>
  <si>
    <t>00042</t>
  </si>
  <si>
    <t>PRIORITY SYSTEMS, INC.</t>
  </si>
  <si>
    <t>12</t>
  </si>
  <si>
    <t>00043</t>
  </si>
  <si>
    <t>ACADEMY ISD</t>
  </si>
  <si>
    <t>00044</t>
  </si>
  <si>
    <t>BARTLETT ISD</t>
  </si>
  <si>
    <t>00045</t>
  </si>
  <si>
    <t>BELTON ISD</t>
  </si>
  <si>
    <t>00047</t>
  </si>
  <si>
    <t>KILLEEN ISD</t>
  </si>
  <si>
    <t>00048</t>
  </si>
  <si>
    <t>ROGERS ISD</t>
  </si>
  <si>
    <t>00049</t>
  </si>
  <si>
    <t>SALADO ISD</t>
  </si>
  <si>
    <t>00050</t>
  </si>
  <si>
    <t>TEMPLE ISD</t>
  </si>
  <si>
    <t>00051</t>
  </si>
  <si>
    <t>TROY ISD</t>
  </si>
  <si>
    <t>00053</t>
  </si>
  <si>
    <t>GEORGE GERVIN YOUTH CENTER, INC.</t>
  </si>
  <si>
    <t>00058</t>
  </si>
  <si>
    <t>BRAINATION, INC</t>
  </si>
  <si>
    <t>00059</t>
  </si>
  <si>
    <t>ACADEMY OF AMERICA DBA BEXAR COUNTY ACADEMY</t>
  </si>
  <si>
    <t>00062</t>
  </si>
  <si>
    <t>HERITAGE ACADEMY CHARTER SCHOOLS, INC.</t>
  </si>
  <si>
    <t>00067</t>
  </si>
  <si>
    <t>JUBILEE ACADEMIES</t>
  </si>
  <si>
    <t>00072</t>
  </si>
  <si>
    <t>RIVERWALK EDUCATION FOUNDATION, INC.</t>
  </si>
  <si>
    <t>00073</t>
  </si>
  <si>
    <t>HARMONY PUBLIC SCHOOLS</t>
  </si>
  <si>
    <t>00074</t>
  </si>
  <si>
    <t>Somerset Academy, Inc.</t>
  </si>
  <si>
    <t>00075</t>
  </si>
  <si>
    <t>00078</t>
  </si>
  <si>
    <t>ALAMO HEIGHTS ISD</t>
  </si>
  <si>
    <t>00079</t>
  </si>
  <si>
    <t>HARLANDALE ISD</t>
  </si>
  <si>
    <t>00080</t>
  </si>
  <si>
    <t>EDGEWOOD ISD-SAN ANTONIO</t>
  </si>
  <si>
    <t>00082</t>
  </si>
  <si>
    <t>SAN ANTONIO ISD</t>
  </si>
  <si>
    <t>00083</t>
  </si>
  <si>
    <t>SOUTH SAN ANTONIO ISD</t>
  </si>
  <si>
    <t>00084</t>
  </si>
  <si>
    <t>SOMERSET ISD</t>
  </si>
  <si>
    <t>00085</t>
  </si>
  <si>
    <t>NORTH EAST ISD</t>
  </si>
  <si>
    <t>00086</t>
  </si>
  <si>
    <t>EAST CENTRAL ISD</t>
  </si>
  <si>
    <t>00087</t>
  </si>
  <si>
    <t>SOUTHWEST ISD</t>
  </si>
  <si>
    <t>00088</t>
  </si>
  <si>
    <t>LACKLAND ISD</t>
  </si>
  <si>
    <t>00089</t>
  </si>
  <si>
    <t>FT SAM HOUSTON ISD</t>
  </si>
  <si>
    <t>00090</t>
  </si>
  <si>
    <t>NORTHSIDE ISD-SAN ANTONIO</t>
  </si>
  <si>
    <t>00091</t>
  </si>
  <si>
    <t>JUDSON ISD</t>
  </si>
  <si>
    <t>00092</t>
  </si>
  <si>
    <t>SOUTHSIDE ISD</t>
  </si>
  <si>
    <t>00094</t>
  </si>
  <si>
    <t>BLANCO ISD</t>
  </si>
  <si>
    <t>00095</t>
  </si>
  <si>
    <t>BORDEN COUNTY ISD</t>
  </si>
  <si>
    <t>17</t>
  </si>
  <si>
    <t>00096</t>
  </si>
  <si>
    <t>CLIFTON ISD</t>
  </si>
  <si>
    <t>00097</t>
  </si>
  <si>
    <t>MERIDIAN ISD</t>
  </si>
  <si>
    <t>00098</t>
  </si>
  <si>
    <t>MORGAN ISD</t>
  </si>
  <si>
    <t>00099</t>
  </si>
  <si>
    <t>VALLEY MILLS ISD</t>
  </si>
  <si>
    <t>00100</t>
  </si>
  <si>
    <t>WALNUT SPRINGS ISD</t>
  </si>
  <si>
    <t>00101</t>
  </si>
  <si>
    <t>IREDELL ISD</t>
  </si>
  <si>
    <t>00102</t>
  </si>
  <si>
    <t>KOPPERL ISD</t>
  </si>
  <si>
    <t>00104</t>
  </si>
  <si>
    <t>HOOKS ISD</t>
  </si>
  <si>
    <t>8</t>
  </si>
  <si>
    <t>00105</t>
  </si>
  <si>
    <t>MAUD ISD</t>
  </si>
  <si>
    <t>00106</t>
  </si>
  <si>
    <t>TEXARKANA ISD</t>
  </si>
  <si>
    <t>00107</t>
  </si>
  <si>
    <t>LIBERTY-EYLAU ISD</t>
  </si>
  <si>
    <t>00108</t>
  </si>
  <si>
    <t>SIMMS ISD</t>
  </si>
  <si>
    <t>00112</t>
  </si>
  <si>
    <t>ALVIN ISD</t>
  </si>
  <si>
    <t>00113</t>
  </si>
  <si>
    <t>ANGLETON ISD</t>
  </si>
  <si>
    <t>00114</t>
  </si>
  <si>
    <t>DANBURY ISD</t>
  </si>
  <si>
    <t>00115</t>
  </si>
  <si>
    <t>BRAZOSPORT ISD</t>
  </si>
  <si>
    <t>00116</t>
  </si>
  <si>
    <t>SWEENY ISD</t>
  </si>
  <si>
    <t>00117</t>
  </si>
  <si>
    <t>COLUMBIA-BRAZORIA ISD</t>
  </si>
  <si>
    <t>00118</t>
  </si>
  <si>
    <t>PEARLAND ISD</t>
  </si>
  <si>
    <t>00119</t>
  </si>
  <si>
    <t>DAMON ISD</t>
  </si>
  <si>
    <t>00120</t>
  </si>
  <si>
    <t>THE BRAZOS SCH INQ &amp; CREATIVITY</t>
  </si>
  <si>
    <t>00122</t>
  </si>
  <si>
    <t>COLLEGE STATION ISD</t>
  </si>
  <si>
    <t>00124</t>
  </si>
  <si>
    <t>TERLINGUA CSD</t>
  </si>
  <si>
    <t>00125</t>
  </si>
  <si>
    <t>ALPINE ISD</t>
  </si>
  <si>
    <t>00126</t>
  </si>
  <si>
    <t>MARATHON ISD</t>
  </si>
  <si>
    <t>00127</t>
  </si>
  <si>
    <t>SILVERTON ISD</t>
  </si>
  <si>
    <t>16</t>
  </si>
  <si>
    <t>00129</t>
  </si>
  <si>
    <t>BROOKS COUNTY ISD</t>
  </si>
  <si>
    <t>00131</t>
  </si>
  <si>
    <t>BROWNWOOD ISD</t>
  </si>
  <si>
    <t>15</t>
  </si>
  <si>
    <t>00132</t>
  </si>
  <si>
    <t>BLANKET ISD</t>
  </si>
  <si>
    <t>00133</t>
  </si>
  <si>
    <t>MAY ISD</t>
  </si>
  <si>
    <t>00134</t>
  </si>
  <si>
    <t>ZEPHYR ISD</t>
  </si>
  <si>
    <t>00137</t>
  </si>
  <si>
    <t>CALDWELL ISD</t>
  </si>
  <si>
    <t>00139</t>
  </si>
  <si>
    <t>SNOOK ISD</t>
  </si>
  <si>
    <t>00140</t>
  </si>
  <si>
    <t>BURNET CONS ISD</t>
  </si>
  <si>
    <t>00141</t>
  </si>
  <si>
    <t>MARBLE FALLS ISD</t>
  </si>
  <si>
    <t>00142</t>
  </si>
  <si>
    <t>LOCKHART ISD</t>
  </si>
  <si>
    <t>00144</t>
  </si>
  <si>
    <t>PRAIRIE LEA ISD</t>
  </si>
  <si>
    <t>00145</t>
  </si>
  <si>
    <t>CALHOUN CO ISD</t>
  </si>
  <si>
    <t>00147</t>
  </si>
  <si>
    <t>CLYDE CONS ISD</t>
  </si>
  <si>
    <t>14</t>
  </si>
  <si>
    <t>00148</t>
  </si>
  <si>
    <t>BAIRD ISD</t>
  </si>
  <si>
    <t>00149</t>
  </si>
  <si>
    <t>EULA ISD</t>
  </si>
  <si>
    <t>00151</t>
  </si>
  <si>
    <t>BROWNSVILLE ISD</t>
  </si>
  <si>
    <t>00152</t>
  </si>
  <si>
    <t>HARLINGEN CONS ISD</t>
  </si>
  <si>
    <t>00153</t>
  </si>
  <si>
    <t>LA FERIA ISD</t>
  </si>
  <si>
    <t>00154</t>
  </si>
  <si>
    <t>LOS FRESNOS CONS ISD</t>
  </si>
  <si>
    <t>00155</t>
  </si>
  <si>
    <t>POINT ISABEL ISD</t>
  </si>
  <si>
    <t>00156</t>
  </si>
  <si>
    <t>RIO HONDO ISD</t>
  </si>
  <si>
    <t>00157</t>
  </si>
  <si>
    <t>SAN BENITO CONS ISD</t>
  </si>
  <si>
    <t>00158</t>
  </si>
  <si>
    <t>SANTA MARIA ISD</t>
  </si>
  <si>
    <t>00159</t>
  </si>
  <si>
    <t>SANTA ROSA ISD</t>
  </si>
  <si>
    <t>00160</t>
  </si>
  <si>
    <t>SOUTH TEXAS ISD</t>
  </si>
  <si>
    <t>00161</t>
  </si>
  <si>
    <t>PITTSBURG ISD</t>
  </si>
  <si>
    <t>00164</t>
  </si>
  <si>
    <t>WHITE DEER ISD</t>
  </si>
  <si>
    <t>00165</t>
  </si>
  <si>
    <t>ATLANTA ISD</t>
  </si>
  <si>
    <t>00166</t>
  </si>
  <si>
    <t>AVINGER ISD</t>
  </si>
  <si>
    <t>00167</t>
  </si>
  <si>
    <t>HUGHES SPRINGS ISD</t>
  </si>
  <si>
    <t>00169</t>
  </si>
  <si>
    <t>QUEEN CITY ISD</t>
  </si>
  <si>
    <t>00170</t>
  </si>
  <si>
    <t>DIMMITT ISD</t>
  </si>
  <si>
    <t>00171</t>
  </si>
  <si>
    <t>HART ISD</t>
  </si>
  <si>
    <t>00173</t>
  </si>
  <si>
    <t>ANAHUAC ISD</t>
  </si>
  <si>
    <t>00174</t>
  </si>
  <si>
    <t>BARBERS HILL ISD</t>
  </si>
  <si>
    <t>00175</t>
  </si>
  <si>
    <t>EAST CHAMBERS ISD</t>
  </si>
  <si>
    <t>00176</t>
  </si>
  <si>
    <t>ALTO ISD</t>
  </si>
  <si>
    <t>00177</t>
  </si>
  <si>
    <t>JACKSONVILLE ISD</t>
  </si>
  <si>
    <t>00178</t>
  </si>
  <si>
    <t>RUSK ISD</t>
  </si>
  <si>
    <t>00179</t>
  </si>
  <si>
    <t>NEW SUMMERFIELD ISD</t>
  </si>
  <si>
    <t>00180</t>
  </si>
  <si>
    <t>WELLS ISD</t>
  </si>
  <si>
    <t>00181</t>
  </si>
  <si>
    <t>CHILDRESS ISD</t>
  </si>
  <si>
    <t>00183</t>
  </si>
  <si>
    <t>HENRIETTA ISD</t>
  </si>
  <si>
    <t>00184</t>
  </si>
  <si>
    <t>PETROLIA ISD</t>
  </si>
  <si>
    <t>00186</t>
  </si>
  <si>
    <t>MIDWAY ISD-HENRIETTA</t>
  </si>
  <si>
    <t>00189</t>
  </si>
  <si>
    <t>BRONTE ISD</t>
  </si>
  <si>
    <t>00190</t>
  </si>
  <si>
    <t>ROBERT LEE ISD</t>
  </si>
  <si>
    <t>00191</t>
  </si>
  <si>
    <t>COLEMAN ISD</t>
  </si>
  <si>
    <t>00192</t>
  </si>
  <si>
    <t>SANTA ANNA ISD</t>
  </si>
  <si>
    <t>00193</t>
  </si>
  <si>
    <t>PANTHER CREEK CONS ISD</t>
  </si>
  <si>
    <t>00195</t>
  </si>
  <si>
    <t>ALLEN ISD</t>
  </si>
  <si>
    <t>10</t>
  </si>
  <si>
    <t>00197</t>
  </si>
  <si>
    <t>CELINA ISD</t>
  </si>
  <si>
    <t>00198</t>
  </si>
  <si>
    <t>FARMERSVILLE ISD</t>
  </si>
  <si>
    <t>00199</t>
  </si>
  <si>
    <t>FRISCO ISD</t>
  </si>
  <si>
    <t>00200</t>
  </si>
  <si>
    <t>MCKINNEY ISD</t>
  </si>
  <si>
    <t>00201</t>
  </si>
  <si>
    <t>MELISSA ISD</t>
  </si>
  <si>
    <t>00202</t>
  </si>
  <si>
    <t>PLANO ISD</t>
  </si>
  <si>
    <t>00203</t>
  </si>
  <si>
    <t>PRINCETON ISD</t>
  </si>
  <si>
    <t>00205</t>
  </si>
  <si>
    <t>WYLIE ISD-WYLIE</t>
  </si>
  <si>
    <t>00206</t>
  </si>
  <si>
    <t>BLUE RIDGE ISD</t>
  </si>
  <si>
    <t>00207</t>
  </si>
  <si>
    <t>COMMUNITY ISD</t>
  </si>
  <si>
    <t>00208</t>
  </si>
  <si>
    <t>LOVEJOY ISD</t>
  </si>
  <si>
    <t>00211</t>
  </si>
  <si>
    <t>COLUMBUS ISD</t>
  </si>
  <si>
    <t>00212</t>
  </si>
  <si>
    <t>RICE CONS ISD</t>
  </si>
  <si>
    <t>00213</t>
  </si>
  <si>
    <t>WEIMAR ISD</t>
  </si>
  <si>
    <t>00214</t>
  </si>
  <si>
    <t>NEW BRAUNFELS ISD</t>
  </si>
  <si>
    <t>00215</t>
  </si>
  <si>
    <t>COMAL ISD</t>
  </si>
  <si>
    <t>00216</t>
  </si>
  <si>
    <t>COMANCHE ISD</t>
  </si>
  <si>
    <t>00217</t>
  </si>
  <si>
    <t>DE LEON ISD</t>
  </si>
  <si>
    <t>00220</t>
  </si>
  <si>
    <t>EDEN CONS ISD</t>
  </si>
  <si>
    <t>00221</t>
  </si>
  <si>
    <t>PAINT ROCK ISD</t>
  </si>
  <si>
    <t>00222</t>
  </si>
  <si>
    <t>GAINESVILLE ISD</t>
  </si>
  <si>
    <t>11</t>
  </si>
  <si>
    <t>00223</t>
  </si>
  <si>
    <t>MUENSTER ISD</t>
  </si>
  <si>
    <t>00224</t>
  </si>
  <si>
    <t>VALLEY VIEW ISD-VALLEY VIEW</t>
  </si>
  <si>
    <t>00225</t>
  </si>
  <si>
    <t>CALLISBURG ISD</t>
  </si>
  <si>
    <t>00226</t>
  </si>
  <si>
    <t>ERA ISD</t>
  </si>
  <si>
    <t>00227</t>
  </si>
  <si>
    <t>LINDSAY ISD</t>
  </si>
  <si>
    <t>00228</t>
  </si>
  <si>
    <t>WALNUT BEND ISD</t>
  </si>
  <si>
    <t>00230</t>
  </si>
  <si>
    <t>EVANT ISD</t>
  </si>
  <si>
    <t>00231</t>
  </si>
  <si>
    <t>GATESVILLE ISD</t>
  </si>
  <si>
    <t>00233</t>
  </si>
  <si>
    <t>JONESBORO ISD</t>
  </si>
  <si>
    <t>00234</t>
  </si>
  <si>
    <t>COPPERAS COVE ISD</t>
  </si>
  <si>
    <t>00236</t>
  </si>
  <si>
    <t>CRANE ISD</t>
  </si>
  <si>
    <t>00237</t>
  </si>
  <si>
    <t>CROCKETT CO CONS ISD</t>
  </si>
  <si>
    <t>00238</t>
  </si>
  <si>
    <t>CROSBYTON ISD</t>
  </si>
  <si>
    <t>00239</t>
  </si>
  <si>
    <t>LORENZO ISD</t>
  </si>
  <si>
    <t>00240</t>
  </si>
  <si>
    <t>RALLS ISD</t>
  </si>
  <si>
    <t>00241</t>
  </si>
  <si>
    <t>CULBERSON COUNTY-ALLAMORE ISD</t>
  </si>
  <si>
    <t>00242</t>
  </si>
  <si>
    <t>DALHART ISD</t>
  </si>
  <si>
    <t>00243</t>
  </si>
  <si>
    <t>TEXLINE ISD</t>
  </si>
  <si>
    <t>00245</t>
  </si>
  <si>
    <t>TEXANS CAN ACADEMIES</t>
  </si>
  <si>
    <t>00248</t>
  </si>
  <si>
    <t>LIFE SCHOOL</t>
  </si>
  <si>
    <t>00251</t>
  </si>
  <si>
    <t>ACADEMY OF AMERICA DBA ACADEMY OF DALLAS</t>
  </si>
  <si>
    <t>00253</t>
  </si>
  <si>
    <t>TRINITY BASIN PREPARATORY</t>
  </si>
  <si>
    <t>00260</t>
  </si>
  <si>
    <t>A PLUS CHARTER SCHOOLS, Inc. DBA A + ACADEMY</t>
  </si>
  <si>
    <t>00261</t>
  </si>
  <si>
    <t>A PLUS CHARTER SCHOOLS, INC. DBA INSPIRED VISION ACADEMY</t>
  </si>
  <si>
    <t>00270</t>
  </si>
  <si>
    <t>CITYSCAPE SCHOOLS</t>
  </si>
  <si>
    <t>00273</t>
  </si>
  <si>
    <t>MANARA ACADEMY</t>
  </si>
  <si>
    <t>00274</t>
  </si>
  <si>
    <t>CARROLLTON-FARMERS BRANCH</t>
  </si>
  <si>
    <t>00275</t>
  </si>
  <si>
    <t>CEDAR HILL ISD</t>
  </si>
  <si>
    <t>00276</t>
  </si>
  <si>
    <t>DALLAS ISD</t>
  </si>
  <si>
    <t>00277</t>
  </si>
  <si>
    <t>DESOTO ISD</t>
  </si>
  <si>
    <t>00278</t>
  </si>
  <si>
    <t>DUNCANVILLE ISD</t>
  </si>
  <si>
    <t>00279</t>
  </si>
  <si>
    <t>GARLAND ISD</t>
  </si>
  <si>
    <t>00280</t>
  </si>
  <si>
    <t>GRAND PRAIRIE ISD</t>
  </si>
  <si>
    <t>00281</t>
  </si>
  <si>
    <t>IRVING ISD</t>
  </si>
  <si>
    <t>00282</t>
  </si>
  <si>
    <t>LANCASTER ISD</t>
  </si>
  <si>
    <t>00284</t>
  </si>
  <si>
    <t>RICHARDSON ISD</t>
  </si>
  <si>
    <t>00286</t>
  </si>
  <si>
    <t>COPPELL ISD</t>
  </si>
  <si>
    <t>00287</t>
  </si>
  <si>
    <t>DAWSON ISD-WELCH</t>
  </si>
  <si>
    <t>00288</t>
  </si>
  <si>
    <t>KLONDIKE ISD</t>
  </si>
  <si>
    <t>00289</t>
  </si>
  <si>
    <t>LAMESA ISD</t>
  </si>
  <si>
    <t>00291</t>
  </si>
  <si>
    <t>HEREFORD ISD</t>
  </si>
  <si>
    <t>00293</t>
  </si>
  <si>
    <t>COOPER ISD</t>
  </si>
  <si>
    <t>00296</t>
  </si>
  <si>
    <t>DENTON ISD</t>
  </si>
  <si>
    <t>00297</t>
  </si>
  <si>
    <t>LEWISVILLE ISD</t>
  </si>
  <si>
    <t>00298</t>
  </si>
  <si>
    <t>PILOT POINT ISD</t>
  </si>
  <si>
    <t>00299</t>
  </si>
  <si>
    <t>KRUM ISD</t>
  </si>
  <si>
    <t>00300</t>
  </si>
  <si>
    <t>PONDER ISD</t>
  </si>
  <si>
    <t>00301</t>
  </si>
  <si>
    <t>AUBREY ISD</t>
  </si>
  <si>
    <t>00302</t>
  </si>
  <si>
    <t>SANGER ISD</t>
  </si>
  <si>
    <t>00303</t>
  </si>
  <si>
    <t>ARGYLE ISD</t>
  </si>
  <si>
    <t>00304</t>
  </si>
  <si>
    <t>NORTHWEST ISD</t>
  </si>
  <si>
    <t>00305</t>
  </si>
  <si>
    <t>LAKE DALLAS ISD</t>
  </si>
  <si>
    <t>00306</t>
  </si>
  <si>
    <t>LITTLE ELM ISD</t>
  </si>
  <si>
    <t>00309</t>
  </si>
  <si>
    <t>YOAKUM ISD</t>
  </si>
  <si>
    <t>00310</t>
  </si>
  <si>
    <t>YORKTOWN ISD</t>
  </si>
  <si>
    <t>00313</t>
  </si>
  <si>
    <t>SPUR ISD</t>
  </si>
  <si>
    <t>00315</t>
  </si>
  <si>
    <t>CARRIZO SPRINGS CONS ISD</t>
  </si>
  <si>
    <t>00316</t>
  </si>
  <si>
    <t>CLARENDON ISD</t>
  </si>
  <si>
    <t>00317</t>
  </si>
  <si>
    <t>HEDLEY ISD</t>
  </si>
  <si>
    <t>00318</t>
  </si>
  <si>
    <t>RAMIREZ CSD</t>
  </si>
  <si>
    <t>00319</t>
  </si>
  <si>
    <t>BENAVIDES ISD</t>
  </si>
  <si>
    <t>00320</t>
  </si>
  <si>
    <t>SAN DIEGO ISD</t>
  </si>
  <si>
    <t>00321</t>
  </si>
  <si>
    <t>FREER ISD</t>
  </si>
  <si>
    <t>00322</t>
  </si>
  <si>
    <t>CISCO ISD</t>
  </si>
  <si>
    <t>00324</t>
  </si>
  <si>
    <t>GORMAN ISD</t>
  </si>
  <si>
    <t>00325</t>
  </si>
  <si>
    <t>RANGER ISD</t>
  </si>
  <si>
    <t>00326</t>
  </si>
  <si>
    <t>RISING STAR ISD</t>
  </si>
  <si>
    <t>00327</t>
  </si>
  <si>
    <t>ECTOR COUNTY ISD</t>
  </si>
  <si>
    <t>00328</t>
  </si>
  <si>
    <t>ROCKSPRINGS ISD</t>
  </si>
  <si>
    <t>00330</t>
  </si>
  <si>
    <t>FAITH FAMILY KIDS INC DBA WAXAHACHIE FAITH FAMILY ACADEMY</t>
  </si>
  <si>
    <t>00331</t>
  </si>
  <si>
    <t>AVALON ISD</t>
  </si>
  <si>
    <t>00332</t>
  </si>
  <si>
    <t>ENNIS ISD</t>
  </si>
  <si>
    <t>00335</t>
  </si>
  <si>
    <t>MIDLOTHIAN ISD</t>
  </si>
  <si>
    <t>00337</t>
  </si>
  <si>
    <t>PALMER ISD</t>
  </si>
  <si>
    <t>00338</t>
  </si>
  <si>
    <t>RED OAK ISD</t>
  </si>
  <si>
    <t>00339</t>
  </si>
  <si>
    <t>WAXAHACHIE ISD</t>
  </si>
  <si>
    <t>00340</t>
  </si>
  <si>
    <t>MAYPEARL ISD</t>
  </si>
  <si>
    <t>00341</t>
  </si>
  <si>
    <t>EL PASO EDUCATION INITIATIVE, INC. (THE) Burnham Wood</t>
  </si>
  <si>
    <t>19</t>
  </si>
  <si>
    <t>00343</t>
  </si>
  <si>
    <t>00344</t>
  </si>
  <si>
    <t>LA FE PREPARATORY SCHOOL</t>
  </si>
  <si>
    <t>00345</t>
  </si>
  <si>
    <t>CLINT ISD</t>
  </si>
  <si>
    <t>00346</t>
  </si>
  <si>
    <t>EL PASO ISD</t>
  </si>
  <si>
    <t>00347</t>
  </si>
  <si>
    <t>FABENS ISD</t>
  </si>
  <si>
    <t>00349</t>
  </si>
  <si>
    <t>YSLETA ISD</t>
  </si>
  <si>
    <t>00350</t>
  </si>
  <si>
    <t>ANTHONY ISD</t>
  </si>
  <si>
    <t>00351</t>
  </si>
  <si>
    <t>CANUTILLO ISD</t>
  </si>
  <si>
    <t>00353</t>
  </si>
  <si>
    <t>SOCORRO ISD</t>
  </si>
  <si>
    <t>00354</t>
  </si>
  <si>
    <t>PREMIER HIGH SCHOOL</t>
  </si>
  <si>
    <t>00356</t>
  </si>
  <si>
    <t>DUBLIN ISD</t>
  </si>
  <si>
    <t>00357</t>
  </si>
  <si>
    <t>STEPHENVILLE ISD</t>
  </si>
  <si>
    <t>00360</t>
  </si>
  <si>
    <t>LINGLEVILLE ISD</t>
  </si>
  <si>
    <t>00361</t>
  </si>
  <si>
    <t>MORGAN MILL ISD</t>
  </si>
  <si>
    <t>00362</t>
  </si>
  <si>
    <t>CHILTON ISD</t>
  </si>
  <si>
    <t>00363</t>
  </si>
  <si>
    <t>MARLIN ISD</t>
  </si>
  <si>
    <t>00365</t>
  </si>
  <si>
    <t>ROSEBUD-LOTT ISD</t>
  </si>
  <si>
    <t>00366</t>
  </si>
  <si>
    <t>BONHAM ISD</t>
  </si>
  <si>
    <t>00367</t>
  </si>
  <si>
    <t>DODD CITY ISD</t>
  </si>
  <si>
    <t>00369</t>
  </si>
  <si>
    <t>HONEY GROVE ISD</t>
  </si>
  <si>
    <t>00370</t>
  </si>
  <si>
    <t>LEONARD ISD</t>
  </si>
  <si>
    <t>00371</t>
  </si>
  <si>
    <t>SAVOY ISD</t>
  </si>
  <si>
    <t>00372</t>
  </si>
  <si>
    <t>TRENTON ISD</t>
  </si>
  <si>
    <t>00373</t>
  </si>
  <si>
    <t>SAM RAYBURN ISD</t>
  </si>
  <si>
    <t>00374</t>
  </si>
  <si>
    <t>FLATONIA ISD</t>
  </si>
  <si>
    <t>00375</t>
  </si>
  <si>
    <t>LA GRANGE ISD</t>
  </si>
  <si>
    <t>00379</t>
  </si>
  <si>
    <t>ROBY CONS ISD</t>
  </si>
  <si>
    <t>00382</t>
  </si>
  <si>
    <t>LOCKNEY ISD</t>
  </si>
  <si>
    <t>00383</t>
  </si>
  <si>
    <t>CROWELL ISD</t>
  </si>
  <si>
    <t>00384</t>
  </si>
  <si>
    <t>LAMAR CONSOLIDATED ISD</t>
  </si>
  <si>
    <t>00386</t>
  </si>
  <si>
    <t>FORT BEND ISD</t>
  </si>
  <si>
    <t>00388</t>
  </si>
  <si>
    <t>STAFFORD MSD</t>
  </si>
  <si>
    <t>00389</t>
  </si>
  <si>
    <t>MOUNT VERNON ISD</t>
  </si>
  <si>
    <t>00390</t>
  </si>
  <si>
    <t>FAIRFIELD ISD</t>
  </si>
  <si>
    <t>00391</t>
  </si>
  <si>
    <t>TEAGUE ISD</t>
  </si>
  <si>
    <t>00392</t>
  </si>
  <si>
    <t>WORTHAM ISD</t>
  </si>
  <si>
    <t>00393</t>
  </si>
  <si>
    <t>DEW ISD</t>
  </si>
  <si>
    <t>00396</t>
  </si>
  <si>
    <t>SEAGRAVES ISD</t>
  </si>
  <si>
    <t>00397</t>
  </si>
  <si>
    <t>LOOP ISD</t>
  </si>
  <si>
    <t>00398</t>
  </si>
  <si>
    <t>SEMINOLE ISD</t>
  </si>
  <si>
    <t>00400</t>
  </si>
  <si>
    <t>ODYSSEY 2020 ACADEMY, INC.</t>
  </si>
  <si>
    <t>00402</t>
  </si>
  <si>
    <t>DICKINSON ISD</t>
  </si>
  <si>
    <t>00403</t>
  </si>
  <si>
    <t>GALVESTON ISD</t>
  </si>
  <si>
    <t>00404</t>
  </si>
  <si>
    <t>HIGH ISLAND ISD</t>
  </si>
  <si>
    <t>00406</t>
  </si>
  <si>
    <t>TEXAS CITY ISD</t>
  </si>
  <si>
    <t>00407</t>
  </si>
  <si>
    <t>HITCHCOCK ISD</t>
  </si>
  <si>
    <t>00408</t>
  </si>
  <si>
    <t>SANTA FE ISD</t>
  </si>
  <si>
    <t>00409</t>
  </si>
  <si>
    <t>CLEAR CREEK ISD</t>
  </si>
  <si>
    <t>00411</t>
  </si>
  <si>
    <t>POST ISD</t>
  </si>
  <si>
    <t>00412</t>
  </si>
  <si>
    <t>SOUTHLAND ISD</t>
  </si>
  <si>
    <t>00416</t>
  </si>
  <si>
    <t>GOLIAD ISD</t>
  </si>
  <si>
    <t>00417</t>
  </si>
  <si>
    <t>GONZALES ISD</t>
  </si>
  <si>
    <t>00418</t>
  </si>
  <si>
    <t>NIXON-SMILEY CONS ISD</t>
  </si>
  <si>
    <t>00419</t>
  </si>
  <si>
    <t>WAELDER ISD</t>
  </si>
  <si>
    <t>00420</t>
  </si>
  <si>
    <t>LEFORS ISD</t>
  </si>
  <si>
    <t>00421</t>
  </si>
  <si>
    <t>MCLEAN ISD</t>
  </si>
  <si>
    <t>00422</t>
  </si>
  <si>
    <t>PAMPA ISD</t>
  </si>
  <si>
    <t>00424</t>
  </si>
  <si>
    <t>BELLS ISD</t>
  </si>
  <si>
    <t>00425</t>
  </si>
  <si>
    <t>COLLINSVILLE ISD</t>
  </si>
  <si>
    <t>00426</t>
  </si>
  <si>
    <t>DENISON ISD</t>
  </si>
  <si>
    <t>00427</t>
  </si>
  <si>
    <t>HOWE ISD</t>
  </si>
  <si>
    <t>00428</t>
  </si>
  <si>
    <t>SHERMAN ISD</t>
  </si>
  <si>
    <t>00430</t>
  </si>
  <si>
    <t>VAN ALSTYNE ISD</t>
  </si>
  <si>
    <t>00431</t>
  </si>
  <si>
    <t>WHITESBORO ISD</t>
  </si>
  <si>
    <t>00432</t>
  </si>
  <si>
    <t>WHITEWRIGHT ISD</t>
  </si>
  <si>
    <t>00433</t>
  </si>
  <si>
    <t>POTTSBORO ISD</t>
  </si>
  <si>
    <t>00434</t>
  </si>
  <si>
    <t>S AND S CISD</t>
  </si>
  <si>
    <t>00435</t>
  </si>
  <si>
    <t>GUNTER ISD</t>
  </si>
  <si>
    <t>00436</t>
  </si>
  <si>
    <t>TOM BEAN ISD</t>
  </si>
  <si>
    <t>00437</t>
  </si>
  <si>
    <t>GLADEWATER ISD</t>
  </si>
  <si>
    <t>00438</t>
  </si>
  <si>
    <t>KILGORE ISD</t>
  </si>
  <si>
    <t>00439</t>
  </si>
  <si>
    <t>LONGVIEW ISD</t>
  </si>
  <si>
    <t>00440</t>
  </si>
  <si>
    <t>PINE TREE ISD</t>
  </si>
  <si>
    <t>00441</t>
  </si>
  <si>
    <t>SABINE ISD</t>
  </si>
  <si>
    <t>00442</t>
  </si>
  <si>
    <t>SPRING HILL ISD</t>
  </si>
  <si>
    <t>00443</t>
  </si>
  <si>
    <t>WHITE OAK ISD</t>
  </si>
  <si>
    <t>00445</t>
  </si>
  <si>
    <t>IOLA ISD</t>
  </si>
  <si>
    <t>00446</t>
  </si>
  <si>
    <t>NAVASOTA ISD</t>
  </si>
  <si>
    <t>00447</t>
  </si>
  <si>
    <t>RICHARDS ISD</t>
  </si>
  <si>
    <t>00448</t>
  </si>
  <si>
    <t>SEGUIN ISD</t>
  </si>
  <si>
    <t>00449</t>
  </si>
  <si>
    <t>SCHERTZ-CIBOLO-U CITY ISD</t>
  </si>
  <si>
    <t>00451</t>
  </si>
  <si>
    <t>MARION ISD</t>
  </si>
  <si>
    <t>00452</t>
  </si>
  <si>
    <t>ABERNATHY ISD</t>
  </si>
  <si>
    <t>00453</t>
  </si>
  <si>
    <t>COTTON CENTER ISD</t>
  </si>
  <si>
    <t>00455</t>
  </si>
  <si>
    <t>PETERSBURG ISD</t>
  </si>
  <si>
    <t>00456</t>
  </si>
  <si>
    <t>PLAINVIEW ISD</t>
  </si>
  <si>
    <t>00459</t>
  </si>
  <si>
    <t>HAMILTON ISD</t>
  </si>
  <si>
    <t>00460</t>
  </si>
  <si>
    <t>HICO ISD</t>
  </si>
  <si>
    <t>00462</t>
  </si>
  <si>
    <t>PRINGLE-MORSE CONS ISD</t>
  </si>
  <si>
    <t>00463</t>
  </si>
  <si>
    <t>SPEARMAN ISD</t>
  </si>
  <si>
    <t>00464</t>
  </si>
  <si>
    <t>CHILLICOTHE ISD</t>
  </si>
  <si>
    <t>00465</t>
  </si>
  <si>
    <t>QUANAH ISD</t>
  </si>
  <si>
    <t>00466</t>
  </si>
  <si>
    <t>KOUNTZE ISD</t>
  </si>
  <si>
    <t>00467</t>
  </si>
  <si>
    <t>SILSBEE ISD</t>
  </si>
  <si>
    <t>00468</t>
  </si>
  <si>
    <t>HARDIN-JEFFERSON ISD</t>
  </si>
  <si>
    <t>00469</t>
  </si>
  <si>
    <t>LUMBERTON ISD</t>
  </si>
  <si>
    <t>00474</t>
  </si>
  <si>
    <t>ASSN. FOR THE ADVANCEMENT OF MEXICAN AMERICANS</t>
  </si>
  <si>
    <t>00476</t>
  </si>
  <si>
    <t>TEJANO CENTER FOR COMMUNITY CONCERNS, INC.</t>
  </si>
  <si>
    <t>00477</t>
  </si>
  <si>
    <t>UNIVERSITY OF  HOUSTON  CHARTER</t>
  </si>
  <si>
    <t>00479</t>
  </si>
  <si>
    <t>ACADEMY OF ACCELERATED LEARNING INC</t>
  </si>
  <si>
    <t>00482</t>
  </si>
  <si>
    <t>VARNETT SCHOOLS, INC. (THE )</t>
  </si>
  <si>
    <t>00483</t>
  </si>
  <si>
    <t>ALIEF MONTESSORI COMMUNITY SCHOOL</t>
  </si>
  <si>
    <t>00484</t>
  </si>
  <si>
    <t>AMIGOS POR VIDA--FRIENDS FOR LIFE</t>
  </si>
  <si>
    <t>00488</t>
  </si>
  <si>
    <t>HOUSTON GATEWAY ACADEMY, INC.</t>
  </si>
  <si>
    <t>00494</t>
  </si>
  <si>
    <t>SOUTHWEST SCHOOLS</t>
  </si>
  <si>
    <t>00496</t>
  </si>
  <si>
    <t>YES PREP PUBLIC SCHOOLS, INC.</t>
  </si>
  <si>
    <t>00497</t>
  </si>
  <si>
    <t>00505</t>
  </si>
  <si>
    <t>MEYERPARK ELEMENTARY</t>
  </si>
  <si>
    <t>00508</t>
  </si>
  <si>
    <t>00509</t>
  </si>
  <si>
    <t>STEPPING STONES CHARTER EL</t>
  </si>
  <si>
    <t>00512</t>
  </si>
  <si>
    <t>00513</t>
  </si>
  <si>
    <t>ALDINE ISD</t>
  </si>
  <si>
    <t>00514</t>
  </si>
  <si>
    <t>ALIEF ISD</t>
  </si>
  <si>
    <t>00515</t>
  </si>
  <si>
    <t>CHANNELVIEW ISD</t>
  </si>
  <si>
    <t>00516</t>
  </si>
  <si>
    <t>CROSBY ISD</t>
  </si>
  <si>
    <t>00517</t>
  </si>
  <si>
    <t>CYPRESS-FAIRBANKS ISD</t>
  </si>
  <si>
    <t>00518</t>
  </si>
  <si>
    <t>DEER PARK ISD</t>
  </si>
  <si>
    <t>00520</t>
  </si>
  <si>
    <t>GALENA PARK ISD</t>
  </si>
  <si>
    <t>00521</t>
  </si>
  <si>
    <t>GOOSE CREEK CISD</t>
  </si>
  <si>
    <t>00522</t>
  </si>
  <si>
    <t>HOUSTON ISD</t>
  </si>
  <si>
    <t>00523</t>
  </si>
  <si>
    <t>HUMBLE ISD</t>
  </si>
  <si>
    <t>00524</t>
  </si>
  <si>
    <t>KATY ISD</t>
  </si>
  <si>
    <t>00525</t>
  </si>
  <si>
    <t>KLEIN ISD</t>
  </si>
  <si>
    <t>00526</t>
  </si>
  <si>
    <t>LA PORTE ISD</t>
  </si>
  <si>
    <t>00527</t>
  </si>
  <si>
    <t>PASADENA ISD</t>
  </si>
  <si>
    <t>00528</t>
  </si>
  <si>
    <t>SPRING ISD</t>
  </si>
  <si>
    <t>00529</t>
  </si>
  <si>
    <t>SPRING BRANCH ISD</t>
  </si>
  <si>
    <t>00530</t>
  </si>
  <si>
    <t>TOMBALL ISD</t>
  </si>
  <si>
    <t>00532</t>
  </si>
  <si>
    <t>HUFFMAN ISD</t>
  </si>
  <si>
    <t>00533</t>
  </si>
  <si>
    <t>KARNACK ISD</t>
  </si>
  <si>
    <t>00534</t>
  </si>
  <si>
    <t>MARSHALL ISD</t>
  </si>
  <si>
    <t>00535</t>
  </si>
  <si>
    <t>WASKOM ISD</t>
  </si>
  <si>
    <t>00536</t>
  </si>
  <si>
    <t>HALLSVILLE ISD</t>
  </si>
  <si>
    <t>00537</t>
  </si>
  <si>
    <t>HARLETON ISD</t>
  </si>
  <si>
    <t>00538</t>
  </si>
  <si>
    <t>ELYSIAN FIELDS ISD</t>
  </si>
  <si>
    <t>00539</t>
  </si>
  <si>
    <t>CHANNING ISD</t>
  </si>
  <si>
    <t>00541</t>
  </si>
  <si>
    <t>HASKELL CISD</t>
  </si>
  <si>
    <t>00542</t>
  </si>
  <si>
    <t>RULE ISD</t>
  </si>
  <si>
    <t>00545</t>
  </si>
  <si>
    <t>BOYS &amp; GIRLS CLUBS OF SOUTH CENTRAL TEXAS</t>
  </si>
  <si>
    <t>00546</t>
  </si>
  <si>
    <t>SAN MARCOS CONS ISD</t>
  </si>
  <si>
    <t>00548</t>
  </si>
  <si>
    <t>WIMBERLEY ISD</t>
  </si>
  <si>
    <t>00549</t>
  </si>
  <si>
    <t>HAYS CONS ISD</t>
  </si>
  <si>
    <t>00550</t>
  </si>
  <si>
    <t>CANADIAN ISD</t>
  </si>
  <si>
    <t>00551</t>
  </si>
  <si>
    <t>ATHENS ISD</t>
  </si>
  <si>
    <t>00552</t>
  </si>
  <si>
    <t>BROWNSBORO ISD</t>
  </si>
  <si>
    <t>00553</t>
  </si>
  <si>
    <t>CROSS ROADS ISD</t>
  </si>
  <si>
    <t>00554</t>
  </si>
  <si>
    <t>EUSTACE ISD</t>
  </si>
  <si>
    <t>00555</t>
  </si>
  <si>
    <t>MALAKOFF ISD</t>
  </si>
  <si>
    <t>00556</t>
  </si>
  <si>
    <t>TRINIDAD ISD</t>
  </si>
  <si>
    <t>00557</t>
  </si>
  <si>
    <t>MURCHISON ISD</t>
  </si>
  <si>
    <t>00558</t>
  </si>
  <si>
    <t>LA POYNOR ISD</t>
  </si>
  <si>
    <t>00560</t>
  </si>
  <si>
    <t>SOUTH TEXAS EDUCATIONAL TECH</t>
  </si>
  <si>
    <t>00562</t>
  </si>
  <si>
    <t>IDEA ACADEMY</t>
  </si>
  <si>
    <t>00563</t>
  </si>
  <si>
    <t>VANGUARD ACADEMY</t>
  </si>
  <si>
    <t>00564</t>
  </si>
  <si>
    <t>DONNA ISD</t>
  </si>
  <si>
    <t>00565</t>
  </si>
  <si>
    <t>EDCOUCH-ELSA ISD</t>
  </si>
  <si>
    <t>00566</t>
  </si>
  <si>
    <t>EDINBURG ISD</t>
  </si>
  <si>
    <t>00567</t>
  </si>
  <si>
    <t>HIDALGO ISD</t>
  </si>
  <si>
    <t>00568</t>
  </si>
  <si>
    <t>MCALLEN ISD</t>
  </si>
  <si>
    <t>00569</t>
  </si>
  <si>
    <t>MERCEDES ISD</t>
  </si>
  <si>
    <t>00570</t>
  </si>
  <si>
    <t>MISSION CONS ISD</t>
  </si>
  <si>
    <t>00571</t>
  </si>
  <si>
    <t>PHARR-SAN JUAN-ALAMO ISD</t>
  </si>
  <si>
    <t>00572</t>
  </si>
  <si>
    <t>PROGRESO ISD</t>
  </si>
  <si>
    <t>00573</t>
  </si>
  <si>
    <t>SHARYLAND ISD</t>
  </si>
  <si>
    <t>00574</t>
  </si>
  <si>
    <t>LA JOYA ISD</t>
  </si>
  <si>
    <t>00575</t>
  </si>
  <si>
    <t>WESLACO ISD</t>
  </si>
  <si>
    <t>00576</t>
  </si>
  <si>
    <t>LA VILLA ISD</t>
  </si>
  <si>
    <t>00577</t>
  </si>
  <si>
    <t>MONTE ALTO ISD</t>
  </si>
  <si>
    <t>00578</t>
  </si>
  <si>
    <t>VALLEY VIEW ISD-PHARR</t>
  </si>
  <si>
    <t>00581</t>
  </si>
  <si>
    <t>COVINGTON ISD</t>
  </si>
  <si>
    <t>00582</t>
  </si>
  <si>
    <t>HILLSBORO ISD</t>
  </si>
  <si>
    <t>00583</t>
  </si>
  <si>
    <t>HUBBARD ISD-HUBBARD</t>
  </si>
  <si>
    <t>00584</t>
  </si>
  <si>
    <t>ITASCA ISD</t>
  </si>
  <si>
    <t>00585</t>
  </si>
  <si>
    <t>MALONE ISD</t>
  </si>
  <si>
    <t>00586</t>
  </si>
  <si>
    <t>MOUNT CALM ISD</t>
  </si>
  <si>
    <t>00587</t>
  </si>
  <si>
    <t>WHITNEY ISD</t>
  </si>
  <si>
    <t>00588</t>
  </si>
  <si>
    <t>AQUILLA ISD</t>
  </si>
  <si>
    <t>00589</t>
  </si>
  <si>
    <t>BLUM ISD</t>
  </si>
  <si>
    <t>00590</t>
  </si>
  <si>
    <t>PENELOPE ISD</t>
  </si>
  <si>
    <t>00592</t>
  </si>
  <si>
    <t>LEVELLAND ISD</t>
  </si>
  <si>
    <t>00595</t>
  </si>
  <si>
    <t>SUNDOWN ISD</t>
  </si>
  <si>
    <t>00597</t>
  </si>
  <si>
    <t>GRANBURY ISD</t>
  </si>
  <si>
    <t>00600</t>
  </si>
  <si>
    <t>SULPHUR SPRINGS ISD</t>
  </si>
  <si>
    <t>00601</t>
  </si>
  <si>
    <t>CUMBY ISD</t>
  </si>
  <si>
    <t>00602</t>
  </si>
  <si>
    <t>NORTH HOPKINS ISD</t>
  </si>
  <si>
    <t>00603</t>
  </si>
  <si>
    <t>MILLER GROVE ISD</t>
  </si>
  <si>
    <t>00604</t>
  </si>
  <si>
    <t>COMO-PICKTON ISD</t>
  </si>
  <si>
    <t>00606</t>
  </si>
  <si>
    <t>SULPHUR BLUFF ISD</t>
  </si>
  <si>
    <t>00607</t>
  </si>
  <si>
    <t>CROCKETT ISD</t>
  </si>
  <si>
    <t>00608</t>
  </si>
  <si>
    <t>GRAPELAND ISD</t>
  </si>
  <si>
    <t>00612</t>
  </si>
  <si>
    <t>BIG SPRING ISD</t>
  </si>
  <si>
    <t>00613</t>
  </si>
  <si>
    <t>COAHOMA ISD</t>
  </si>
  <si>
    <t>00614</t>
  </si>
  <si>
    <t>FORSAN ISD</t>
  </si>
  <si>
    <t>00616</t>
  </si>
  <si>
    <t>SIERRA BLANCA ISD</t>
  </si>
  <si>
    <t>00617</t>
  </si>
  <si>
    <t>DELL CITY ISD</t>
  </si>
  <si>
    <t>00619</t>
  </si>
  <si>
    <t>CADDO MILLS ISD</t>
  </si>
  <si>
    <t>00620</t>
  </si>
  <si>
    <t>CELESTE ISD</t>
  </si>
  <si>
    <t>00621</t>
  </si>
  <si>
    <t>COMMERCE ISD</t>
  </si>
  <si>
    <t>00622</t>
  </si>
  <si>
    <t>GREENVILLE ISD</t>
  </si>
  <si>
    <t>00623</t>
  </si>
  <si>
    <t>LONE OAK ISD</t>
  </si>
  <si>
    <t>00624</t>
  </si>
  <si>
    <t>QUINLAN ISD</t>
  </si>
  <si>
    <t>00625</t>
  </si>
  <si>
    <t>WOLFE CITY ISD</t>
  </si>
  <si>
    <t>00626</t>
  </si>
  <si>
    <t>CAMPBELL ISD</t>
  </si>
  <si>
    <t>00627</t>
  </si>
  <si>
    <t>BLAND ISD</t>
  </si>
  <si>
    <t>00628</t>
  </si>
  <si>
    <t>BOLES ISD</t>
  </si>
  <si>
    <t>00629</t>
  </si>
  <si>
    <t>BORGER ISD</t>
  </si>
  <si>
    <t>00630</t>
  </si>
  <si>
    <t>SANFORD-FRITCH ISD</t>
  </si>
  <si>
    <t>00631</t>
  </si>
  <si>
    <t>PLEMONS-STINNETT-PHILLIPS</t>
  </si>
  <si>
    <t>00634</t>
  </si>
  <si>
    <t>BRYSON ISD</t>
  </si>
  <si>
    <t>00635</t>
  </si>
  <si>
    <t>JACKSBORO ISD</t>
  </si>
  <si>
    <t>00636</t>
  </si>
  <si>
    <t>PERRIN-WHITT CONS ISD</t>
  </si>
  <si>
    <t>00637</t>
  </si>
  <si>
    <t>EDNA ISD</t>
  </si>
  <si>
    <t>00641</t>
  </si>
  <si>
    <t>BUNA ISD</t>
  </si>
  <si>
    <t>00642</t>
  </si>
  <si>
    <t>JASPER ISD</t>
  </si>
  <si>
    <t>00643</t>
  </si>
  <si>
    <t>KIRBYVILLE ISD</t>
  </si>
  <si>
    <t>00644</t>
  </si>
  <si>
    <t>EVADALE ISD</t>
  </si>
  <si>
    <t>00646</t>
  </si>
  <si>
    <t>VALENTINE ISD</t>
  </si>
  <si>
    <t>00651</t>
  </si>
  <si>
    <t>NEDERLAND ISD</t>
  </si>
  <si>
    <t>00652</t>
  </si>
  <si>
    <t>PORT ARTHUR ISD</t>
  </si>
  <si>
    <t>00653</t>
  </si>
  <si>
    <t>PORT NECHES-GROVES ISD</t>
  </si>
  <si>
    <t>00655</t>
  </si>
  <si>
    <t>SABINE PASS ISD</t>
  </si>
  <si>
    <t>00656</t>
  </si>
  <si>
    <t>HAMSHIRE-FANNETT ISD</t>
  </si>
  <si>
    <t>00657</t>
  </si>
  <si>
    <t>JIM HOGG COUNTY ISD</t>
  </si>
  <si>
    <t>00658</t>
  </si>
  <si>
    <t>ALICE ISD</t>
  </si>
  <si>
    <t>00659</t>
  </si>
  <si>
    <t>BEN BOLT-PALITO BLANCO ISD</t>
  </si>
  <si>
    <t>00660</t>
  </si>
  <si>
    <t>ORANGE GROVE ISD</t>
  </si>
  <si>
    <t>00661</t>
  </si>
  <si>
    <t>PREMONT ISD</t>
  </si>
  <si>
    <t>00662</t>
  </si>
  <si>
    <t>LA GLORIA ISD</t>
  </si>
  <si>
    <t>00663</t>
  </si>
  <si>
    <t>ALVARADO ISD</t>
  </si>
  <si>
    <t>00664</t>
  </si>
  <si>
    <t>BURLESON ISD</t>
  </si>
  <si>
    <t>00665</t>
  </si>
  <si>
    <t>CLEBURNE ISD</t>
  </si>
  <si>
    <t>00667</t>
  </si>
  <si>
    <t>JOSHUA ISD</t>
  </si>
  <si>
    <t>00668</t>
  </si>
  <si>
    <t>KEENE ISD</t>
  </si>
  <si>
    <t>00669</t>
  </si>
  <si>
    <t>RIO VISTA ISD</t>
  </si>
  <si>
    <t>00670</t>
  </si>
  <si>
    <t>VENUS ISD</t>
  </si>
  <si>
    <t>00671</t>
  </si>
  <si>
    <t>GODLEY ISD</t>
  </si>
  <si>
    <t>00672</t>
  </si>
  <si>
    <t>ANSON ISD</t>
  </si>
  <si>
    <t>00673</t>
  </si>
  <si>
    <t>HAMLIN ISD</t>
  </si>
  <si>
    <t>00674</t>
  </si>
  <si>
    <t>HAWLEY ISD</t>
  </si>
  <si>
    <t>00676</t>
  </si>
  <si>
    <t>STAMFORD ISD</t>
  </si>
  <si>
    <t>00677</t>
  </si>
  <si>
    <t>KARNES CITY ISD</t>
  </si>
  <si>
    <t>00678</t>
  </si>
  <si>
    <t>KENEDY ISD</t>
  </si>
  <si>
    <t>00679</t>
  </si>
  <si>
    <t>RUNGE ISD</t>
  </si>
  <si>
    <t>00680</t>
  </si>
  <si>
    <t>FALLS CITY ISD</t>
  </si>
  <si>
    <t>00681</t>
  </si>
  <si>
    <t>CRANDALL ISD</t>
  </si>
  <si>
    <t>00682</t>
  </si>
  <si>
    <t>FORNEY ISD</t>
  </si>
  <si>
    <t>00683</t>
  </si>
  <si>
    <t>KAUFMAN ISD</t>
  </si>
  <si>
    <t>00684</t>
  </si>
  <si>
    <t>KEMP ISD</t>
  </si>
  <si>
    <t>00685</t>
  </si>
  <si>
    <t>MABANK ISD</t>
  </si>
  <si>
    <t>00693</t>
  </si>
  <si>
    <t>KERRVILLE ISD</t>
  </si>
  <si>
    <t>00694</t>
  </si>
  <si>
    <t>INGRAM ISD</t>
  </si>
  <si>
    <t>00698</t>
  </si>
  <si>
    <t>KINGSVILLE ISD</t>
  </si>
  <si>
    <t>00699</t>
  </si>
  <si>
    <t>RICARDO ISD</t>
  </si>
  <si>
    <t>00700</t>
  </si>
  <si>
    <t>RIVIERA ISD</t>
  </si>
  <si>
    <t>00702</t>
  </si>
  <si>
    <t>KNOX CITY-O'BRIEN ISD</t>
  </si>
  <si>
    <t>00703</t>
  </si>
  <si>
    <t>MUNDAY CISD</t>
  </si>
  <si>
    <t>00704</t>
  </si>
  <si>
    <t>BENJAMIN ISD</t>
  </si>
  <si>
    <t>00705</t>
  </si>
  <si>
    <t>CHISUM ISD</t>
  </si>
  <si>
    <t>00707</t>
  </si>
  <si>
    <t>PARIS ISD</t>
  </si>
  <si>
    <t>00708</t>
  </si>
  <si>
    <t>NORTH LAMAR ISD</t>
  </si>
  <si>
    <t>00709</t>
  </si>
  <si>
    <t>PRAIRILAND ISD</t>
  </si>
  <si>
    <t>00715</t>
  </si>
  <si>
    <t>LAMPASAS ISD</t>
  </si>
  <si>
    <t>00716</t>
  </si>
  <si>
    <t>LOMETA ISD</t>
  </si>
  <si>
    <t>00717</t>
  </si>
  <si>
    <t>COTULLA ISD</t>
  </si>
  <si>
    <t>00718</t>
  </si>
  <si>
    <t>HALLETTSVILLE ISD</t>
  </si>
  <si>
    <t>00719</t>
  </si>
  <si>
    <t>MOULTON ISD</t>
  </si>
  <si>
    <t>00720</t>
  </si>
  <si>
    <t>SHINER ISD</t>
  </si>
  <si>
    <t>00722</t>
  </si>
  <si>
    <t>SWEET HOME ISD</t>
  </si>
  <si>
    <t>00723</t>
  </si>
  <si>
    <t>EZZELL ISD</t>
  </si>
  <si>
    <t>00724</t>
  </si>
  <si>
    <t>GIDDINGS ISD</t>
  </si>
  <si>
    <t>00725</t>
  </si>
  <si>
    <t>LEXINGTON ISD</t>
  </si>
  <si>
    <t>00726</t>
  </si>
  <si>
    <t>DIME BOX ISD</t>
  </si>
  <si>
    <t>00728</t>
  </si>
  <si>
    <t>CENTERVILLE ISD-CENTERVILLE</t>
  </si>
  <si>
    <t>00730</t>
  </si>
  <si>
    <t>OAKWOOD ISD</t>
  </si>
  <si>
    <t>00731</t>
  </si>
  <si>
    <t>LEON ISD</t>
  </si>
  <si>
    <t>00732</t>
  </si>
  <si>
    <t>CLEVELAND ISD</t>
  </si>
  <si>
    <t>00733</t>
  </si>
  <si>
    <t>DAYTON ISD</t>
  </si>
  <si>
    <t>00734</t>
  </si>
  <si>
    <t>DEVERS ISD</t>
  </si>
  <si>
    <t>00736</t>
  </si>
  <si>
    <t>HULL-DAISETTA ISD</t>
  </si>
  <si>
    <t>00737</t>
  </si>
  <si>
    <t>LIBERTY ISD</t>
  </si>
  <si>
    <t>00738</t>
  </si>
  <si>
    <t>TARKINGTON ISD</t>
  </si>
  <si>
    <t>00740</t>
  </si>
  <si>
    <t>GROESBECK ISD</t>
  </si>
  <si>
    <t>00741</t>
  </si>
  <si>
    <t>MEXIA ISD</t>
  </si>
  <si>
    <t>00743</t>
  </si>
  <si>
    <t>FOLLETT ISD</t>
  </si>
  <si>
    <t>00746</t>
  </si>
  <si>
    <t>GEORGE WEST ISD</t>
  </si>
  <si>
    <t>00747</t>
  </si>
  <si>
    <t>THREE RIVERS ISD</t>
  </si>
  <si>
    <t>00748</t>
  </si>
  <si>
    <t>LLANO ISD</t>
  </si>
  <si>
    <t>00751</t>
  </si>
  <si>
    <t>LUBBOCK ISD</t>
  </si>
  <si>
    <t>00752</t>
  </si>
  <si>
    <t>NEW DEAL ISD</t>
  </si>
  <si>
    <t>00753</t>
  </si>
  <si>
    <t>SLATON ISD</t>
  </si>
  <si>
    <t>00754</t>
  </si>
  <si>
    <t>LUBBOCK-COOPER ISD</t>
  </si>
  <si>
    <t>00755</t>
  </si>
  <si>
    <t>FRENSHIP ISD</t>
  </si>
  <si>
    <t>00759</t>
  </si>
  <si>
    <t>O'DONNELL ISD</t>
  </si>
  <si>
    <t>00760</t>
  </si>
  <si>
    <t>TAHOKA ISD</t>
  </si>
  <si>
    <t>00762</t>
  </si>
  <si>
    <t>WILSON ISD</t>
  </si>
  <si>
    <t>00763</t>
  </si>
  <si>
    <t>MADISONVILLE CONS ISD</t>
  </si>
  <si>
    <t>00764</t>
  </si>
  <si>
    <t>NORTH ZULCH ISD</t>
  </si>
  <si>
    <t>00765</t>
  </si>
  <si>
    <t>JEFFERSON ISD</t>
  </si>
  <si>
    <t>00766</t>
  </si>
  <si>
    <t>STANTON ISD</t>
  </si>
  <si>
    <t>00767</t>
  </si>
  <si>
    <t>GRADY ISD</t>
  </si>
  <si>
    <t>00768</t>
  </si>
  <si>
    <t>MASON ISD</t>
  </si>
  <si>
    <t>00770</t>
  </si>
  <si>
    <t>TIDEHAVEN ISD</t>
  </si>
  <si>
    <t>00773</t>
  </si>
  <si>
    <t>VAN VLECK ISD</t>
  </si>
  <si>
    <t>00774</t>
  </si>
  <si>
    <t>EAGLE PASS ISD</t>
  </si>
  <si>
    <t>00775</t>
  </si>
  <si>
    <t>BRADY ISD</t>
  </si>
  <si>
    <t>00778</t>
  </si>
  <si>
    <t>ECONOMIC OPPORTUNITIES ADVANCEMENT CORP of PLANNING REGION XII</t>
  </si>
  <si>
    <t>00779</t>
  </si>
  <si>
    <t>RAPOPORT ACADEMY</t>
  </si>
  <si>
    <t>00780</t>
  </si>
  <si>
    <t>00782</t>
  </si>
  <si>
    <t>MIDWAY ISD-WACO</t>
  </si>
  <si>
    <t>00783</t>
  </si>
  <si>
    <t>LA VEGA ISD</t>
  </si>
  <si>
    <t>00784</t>
  </si>
  <si>
    <t>LORENA ISD</t>
  </si>
  <si>
    <t>00785</t>
  </si>
  <si>
    <t>MART ISD</t>
  </si>
  <si>
    <t>00786</t>
  </si>
  <si>
    <t>MCGREGOR ISD</t>
  </si>
  <si>
    <t>00787</t>
  </si>
  <si>
    <t>MOODY ISD</t>
  </si>
  <si>
    <t>00788</t>
  </si>
  <si>
    <t>RIESEL ISD</t>
  </si>
  <si>
    <t>00790</t>
  </si>
  <si>
    <t>WEST ISD</t>
  </si>
  <si>
    <t>00791</t>
  </si>
  <si>
    <t>AXTELL ISD</t>
  </si>
  <si>
    <t>00792</t>
  </si>
  <si>
    <t>BRUCEVILLE-EDDY ISD</t>
  </si>
  <si>
    <t>00794</t>
  </si>
  <si>
    <t>CONNALLY ISD</t>
  </si>
  <si>
    <t>00795</t>
  </si>
  <si>
    <t>ROBINSON ISD</t>
  </si>
  <si>
    <t>00796</t>
  </si>
  <si>
    <t>BOSQUEVILLE ISD</t>
  </si>
  <si>
    <t>00797</t>
  </si>
  <si>
    <t>HALLSBURG ISD</t>
  </si>
  <si>
    <t>00798</t>
  </si>
  <si>
    <t>GHOLSON ISD</t>
  </si>
  <si>
    <t>00800</t>
  </si>
  <si>
    <t>DEVINE ISD</t>
  </si>
  <si>
    <t>00802</t>
  </si>
  <si>
    <t>NATALIA ISD</t>
  </si>
  <si>
    <t>00803</t>
  </si>
  <si>
    <t>HONDO ISD</t>
  </si>
  <si>
    <t>00804</t>
  </si>
  <si>
    <t>MEDINA VALLEY ISD</t>
  </si>
  <si>
    <t>00805</t>
  </si>
  <si>
    <t>MENARD ISD</t>
  </si>
  <si>
    <t>00806</t>
  </si>
  <si>
    <t>MIDLAND ACADEMY CHARTER SCHOOL</t>
  </si>
  <si>
    <t>00807</t>
  </si>
  <si>
    <t>MIDLAND ISD</t>
  </si>
  <si>
    <t>00808</t>
  </si>
  <si>
    <t>GREENWOOD ISD</t>
  </si>
  <si>
    <t>00809</t>
  </si>
  <si>
    <t>CAMERON ISD</t>
  </si>
  <si>
    <t>00811</t>
  </si>
  <si>
    <t>MILANO ISD</t>
  </si>
  <si>
    <t>00812</t>
  </si>
  <si>
    <t>ROCKDALE ISD</t>
  </si>
  <si>
    <t>00813</t>
  </si>
  <si>
    <t>THORNDALE ISD</t>
  </si>
  <si>
    <t>00814</t>
  </si>
  <si>
    <t>BUCKHOLTS ISD</t>
  </si>
  <si>
    <t>00815</t>
  </si>
  <si>
    <t>GOLDTHWAITE ISD</t>
  </si>
  <si>
    <t>00816</t>
  </si>
  <si>
    <t>MULLIN ISD</t>
  </si>
  <si>
    <t>00818</t>
  </si>
  <si>
    <t>PRIDDY ISD</t>
  </si>
  <si>
    <t>00819</t>
  </si>
  <si>
    <t>COLORADO ISD</t>
  </si>
  <si>
    <t>00820</t>
  </si>
  <si>
    <t>LORAINE ISD</t>
  </si>
  <si>
    <t>00822</t>
  </si>
  <si>
    <t>BOWIE ISD</t>
  </si>
  <si>
    <t>00823</t>
  </si>
  <si>
    <t>NOCONA ISD</t>
  </si>
  <si>
    <t>00825</t>
  </si>
  <si>
    <t>MONTAGUE ISD</t>
  </si>
  <si>
    <t>00826</t>
  </si>
  <si>
    <t>PRAIRIE VALLEY ISD</t>
  </si>
  <si>
    <t>00827</t>
  </si>
  <si>
    <t>FORESTBURG ISD</t>
  </si>
  <si>
    <t>00828</t>
  </si>
  <si>
    <t>SAINT JO ISD</t>
  </si>
  <si>
    <t>00829</t>
  </si>
  <si>
    <t>TEXAS SERENITY ACADEMY (CONROE,TX)</t>
  </si>
  <si>
    <t>00830</t>
  </si>
  <si>
    <t>CONROE ISD</t>
  </si>
  <si>
    <t>00831</t>
  </si>
  <si>
    <t>MONTGOMERY ISD</t>
  </si>
  <si>
    <t>00832</t>
  </si>
  <si>
    <t>WILLIS ISD</t>
  </si>
  <si>
    <t>00833</t>
  </si>
  <si>
    <t>MAGNOLIA ISD</t>
  </si>
  <si>
    <t>00834</t>
  </si>
  <si>
    <t>SPLENDORA ISD</t>
  </si>
  <si>
    <t>00835</t>
  </si>
  <si>
    <t>NEW CANEY ISD</t>
  </si>
  <si>
    <t>00836</t>
  </si>
  <si>
    <t>DUMAS ISD</t>
  </si>
  <si>
    <t>00837</t>
  </si>
  <si>
    <t>SUNRAY ISD</t>
  </si>
  <si>
    <t>00838</t>
  </si>
  <si>
    <t>DAINGERFIELD-LONE STAR ISD</t>
  </si>
  <si>
    <t>00839</t>
  </si>
  <si>
    <t>PEWITT CONS ISD</t>
  </si>
  <si>
    <t>00841</t>
  </si>
  <si>
    <t>CHIRENO ISD</t>
  </si>
  <si>
    <t>00842</t>
  </si>
  <si>
    <t>CUSHING ISD</t>
  </si>
  <si>
    <t>00843</t>
  </si>
  <si>
    <t>GARRISON ISD</t>
  </si>
  <si>
    <t>00844</t>
  </si>
  <si>
    <t>NACOGDOCHES ISD</t>
  </si>
  <si>
    <t>00845</t>
  </si>
  <si>
    <t>WODEN ISD</t>
  </si>
  <si>
    <t>00846</t>
  </si>
  <si>
    <t>CENTRAL HEIGHTS ISD</t>
  </si>
  <si>
    <t>00847</t>
  </si>
  <si>
    <t>MARTINSVILLE ISD</t>
  </si>
  <si>
    <t>00848</t>
  </si>
  <si>
    <t>ETOILE ISD</t>
  </si>
  <si>
    <t>00849</t>
  </si>
  <si>
    <t>DOUGLASS ISD</t>
  </si>
  <si>
    <t>00850</t>
  </si>
  <si>
    <t>BLOOMING GROVE ISD</t>
  </si>
  <si>
    <t>00851</t>
  </si>
  <si>
    <t>CORSICANA ISD</t>
  </si>
  <si>
    <t>00852</t>
  </si>
  <si>
    <t>DAWSON ISD</t>
  </si>
  <si>
    <t>00853</t>
  </si>
  <si>
    <t>FROST ISD</t>
  </si>
  <si>
    <t>00854</t>
  </si>
  <si>
    <t>KERENS ISD</t>
  </si>
  <si>
    <t>00855</t>
  </si>
  <si>
    <t>MILDRED ISD</t>
  </si>
  <si>
    <t>00856</t>
  </si>
  <si>
    <t>RICE ISD</t>
  </si>
  <si>
    <t>00857</t>
  </si>
  <si>
    <t>BURKEVILLE ISD</t>
  </si>
  <si>
    <t>00861</t>
  </si>
  <si>
    <t>SWEETWATER ISD</t>
  </si>
  <si>
    <t>00864</t>
  </si>
  <si>
    <t>GULF COAST COUNCIL OF LARAZA, INC.</t>
  </si>
  <si>
    <t>00866</t>
  </si>
  <si>
    <t>AGUA DULCE ISD</t>
  </si>
  <si>
    <t>00867</t>
  </si>
  <si>
    <t>BISHOP CONS ISD</t>
  </si>
  <si>
    <t>00868</t>
  </si>
  <si>
    <t>CALALLEN ISD</t>
  </si>
  <si>
    <t>00869</t>
  </si>
  <si>
    <t>CORPUS CHRISTI ISD</t>
  </si>
  <si>
    <t>00870</t>
  </si>
  <si>
    <t>DRISCOLL ISD</t>
  </si>
  <si>
    <t>00871</t>
  </si>
  <si>
    <t>LONDON ISD</t>
  </si>
  <si>
    <t>00872</t>
  </si>
  <si>
    <t>PORT ARANSAS ISD</t>
  </si>
  <si>
    <t>00874</t>
  </si>
  <si>
    <t>TULOSO-MIDWAY ISD</t>
  </si>
  <si>
    <t>00877</t>
  </si>
  <si>
    <t>WEST OSO ISD</t>
  </si>
  <si>
    <t>00878</t>
  </si>
  <si>
    <t>PERRYTON ISD</t>
  </si>
  <si>
    <t>00879</t>
  </si>
  <si>
    <t>VEGA ISD</t>
  </si>
  <si>
    <t>00880</t>
  </si>
  <si>
    <t>ADRIAN ISD</t>
  </si>
  <si>
    <t>00882</t>
  </si>
  <si>
    <t>BRIDGE CITY ISD</t>
  </si>
  <si>
    <t>00883</t>
  </si>
  <si>
    <t>ORANGEFIELD ISD</t>
  </si>
  <si>
    <t>00884</t>
  </si>
  <si>
    <t>WEST ORANGE-COVE CONS ISD</t>
  </si>
  <si>
    <t>00885</t>
  </si>
  <si>
    <t>VIDOR ISD</t>
  </si>
  <si>
    <t>00886</t>
  </si>
  <si>
    <t>Little Cypress Mauriceville CISD</t>
  </si>
  <si>
    <t>00887</t>
  </si>
  <si>
    <t>GORDON ISD</t>
  </si>
  <si>
    <t>00888</t>
  </si>
  <si>
    <t>GRAFORD ISD</t>
  </si>
  <si>
    <t>00889</t>
  </si>
  <si>
    <t>MINERAL WELLS ISD</t>
  </si>
  <si>
    <t>00890</t>
  </si>
  <si>
    <t>SANTO ISD</t>
  </si>
  <si>
    <t>00891</t>
  </si>
  <si>
    <t>STRAWN ISD</t>
  </si>
  <si>
    <t>00892</t>
  </si>
  <si>
    <t>PALO PINTO ISD</t>
  </si>
  <si>
    <t>00893</t>
  </si>
  <si>
    <t>BECKVILLE ISD</t>
  </si>
  <si>
    <t>00894</t>
  </si>
  <si>
    <t>CARTHAGE ISD</t>
  </si>
  <si>
    <t>00895</t>
  </si>
  <si>
    <t>GARY ISD</t>
  </si>
  <si>
    <t>00897</t>
  </si>
  <si>
    <t>POOLVILLE ISD</t>
  </si>
  <si>
    <t>00898</t>
  </si>
  <si>
    <t>SPRINGTOWN ISD</t>
  </si>
  <si>
    <t>00899</t>
  </si>
  <si>
    <t>WEATHERFORD ISD</t>
  </si>
  <si>
    <t>00900</t>
  </si>
  <si>
    <t>MILLSAP ISD</t>
  </si>
  <si>
    <t>00901</t>
  </si>
  <si>
    <t>ALEDO ISD</t>
  </si>
  <si>
    <t>00902</t>
  </si>
  <si>
    <t>PEASTER ISD</t>
  </si>
  <si>
    <t>00904</t>
  </si>
  <si>
    <t>GARNER ISD</t>
  </si>
  <si>
    <t>00905</t>
  </si>
  <si>
    <t>BOVINA ISD</t>
  </si>
  <si>
    <t>00906</t>
  </si>
  <si>
    <t>FARWELL ISD</t>
  </si>
  <si>
    <t>00907</t>
  </si>
  <si>
    <t>FRIONA ISD</t>
  </si>
  <si>
    <t>00908</t>
  </si>
  <si>
    <t>LAZBUDDIE ISD</t>
  </si>
  <si>
    <t>00909</t>
  </si>
  <si>
    <t>BUENA VISTA ISD</t>
  </si>
  <si>
    <t>00910</t>
  </si>
  <si>
    <t>FORT STOCKTON ISD</t>
  </si>
  <si>
    <t>00911</t>
  </si>
  <si>
    <t>IRAAN-SHEFFIELD ISD</t>
  </si>
  <si>
    <t>00914</t>
  </si>
  <si>
    <t>CORRIGAN-CAMDEN ISD</t>
  </si>
  <si>
    <t>00915</t>
  </si>
  <si>
    <t>LEGGETT ISD</t>
  </si>
  <si>
    <t>00916</t>
  </si>
  <si>
    <t>LIVINGSTON ISD</t>
  </si>
  <si>
    <t>00917</t>
  </si>
  <si>
    <t>ONALASKA ISD</t>
  </si>
  <si>
    <t>00918</t>
  </si>
  <si>
    <t>AMARILLO ISD</t>
  </si>
  <si>
    <t>00919</t>
  </si>
  <si>
    <t>RIVER ROAD ISD</t>
  </si>
  <si>
    <t>00920</t>
  </si>
  <si>
    <t>HIGHLAND PARK ISD</t>
  </si>
  <si>
    <t>00922</t>
  </si>
  <si>
    <t>MARFA ISD</t>
  </si>
  <si>
    <t>00923</t>
  </si>
  <si>
    <t>PRESIDIO ISD</t>
  </si>
  <si>
    <t>00924</t>
  </si>
  <si>
    <t>RAINS ISD</t>
  </si>
  <si>
    <t>00925</t>
  </si>
  <si>
    <t>CANYON ISD</t>
  </si>
  <si>
    <t>00926</t>
  </si>
  <si>
    <t>REAGAN COUNTY ISD</t>
  </si>
  <si>
    <t>00927</t>
  </si>
  <si>
    <t>HILL COUNTRY YOUTH RANCH</t>
  </si>
  <si>
    <t>00928</t>
  </si>
  <si>
    <t>LEAKEY ISD</t>
  </si>
  <si>
    <t>00931</t>
  </si>
  <si>
    <t>CLARKSVILLE ISD</t>
  </si>
  <si>
    <t>00932</t>
  </si>
  <si>
    <t>DETROIT ISD</t>
  </si>
  <si>
    <t>00933</t>
  </si>
  <si>
    <t>PECOS-BARSTOW-TOYAH ISD</t>
  </si>
  <si>
    <t>00934</t>
  </si>
  <si>
    <t>BALMORHEA ISD</t>
  </si>
  <si>
    <t>00935</t>
  </si>
  <si>
    <t>AUSTWELL-TIVOLI ISD</t>
  </si>
  <si>
    <t>00937</t>
  </si>
  <si>
    <t>REFUGIO ISD</t>
  </si>
  <si>
    <t>00939</t>
  </si>
  <si>
    <t>BREMOND ISD</t>
  </si>
  <si>
    <t>00941</t>
  </si>
  <si>
    <t>FRANKLIN ISD</t>
  </si>
  <si>
    <t>00942</t>
  </si>
  <si>
    <t>HEARNE ISD</t>
  </si>
  <si>
    <t>00943</t>
  </si>
  <si>
    <t>MUMFORD ISD</t>
  </si>
  <si>
    <t>00944</t>
  </si>
  <si>
    <t>ROCKWALL ISD</t>
  </si>
  <si>
    <t>00946</t>
  </si>
  <si>
    <t>BALLINGER ISD</t>
  </si>
  <si>
    <t>00947</t>
  </si>
  <si>
    <t>MILES ISD</t>
  </si>
  <si>
    <t>00948</t>
  </si>
  <si>
    <t>WINTERS ISD</t>
  </si>
  <si>
    <t>00950</t>
  </si>
  <si>
    <t>HENDERSON ISD</t>
  </si>
  <si>
    <t>00952</t>
  </si>
  <si>
    <t>LEVERETTS CHAPEL ISD</t>
  </si>
  <si>
    <t>00953</t>
  </si>
  <si>
    <t>MOUNT ENTERPRISE ISD</t>
  </si>
  <si>
    <t>00954</t>
  </si>
  <si>
    <t>OVERTON ISD</t>
  </si>
  <si>
    <t>00955</t>
  </si>
  <si>
    <t>TATUM ISD</t>
  </si>
  <si>
    <t>00956</t>
  </si>
  <si>
    <t>CARLISLE ISD</t>
  </si>
  <si>
    <t>00957</t>
  </si>
  <si>
    <t>WEST RUSK ISD</t>
  </si>
  <si>
    <t>00958</t>
  </si>
  <si>
    <t>HEMPHILL ISD</t>
  </si>
  <si>
    <t>00959</t>
  </si>
  <si>
    <t>WEST SABINE ISD</t>
  </si>
  <si>
    <t>00960</t>
  </si>
  <si>
    <t>SAN AUGUSTINE ISD</t>
  </si>
  <si>
    <t>00961</t>
  </si>
  <si>
    <t>BROADDUS ISD</t>
  </si>
  <si>
    <t>00962</t>
  </si>
  <si>
    <t>COLDSPRING-OAKHURST CONS</t>
  </si>
  <si>
    <t>00963</t>
  </si>
  <si>
    <t>SHEPHERD ISD</t>
  </si>
  <si>
    <t>00964</t>
  </si>
  <si>
    <t>ARANSAS PASS ISD</t>
  </si>
  <si>
    <t>00965</t>
  </si>
  <si>
    <t>GREGORY-PORTLAND ISD</t>
  </si>
  <si>
    <t>00966</t>
  </si>
  <si>
    <t>INGLESIDE ISD</t>
  </si>
  <si>
    <t>00967</t>
  </si>
  <si>
    <t>MATHIS ISD</t>
  </si>
  <si>
    <t>00968</t>
  </si>
  <si>
    <t>ODEM-EDROY ISD</t>
  </si>
  <si>
    <t>00970</t>
  </si>
  <si>
    <t>TAFT ISD</t>
  </si>
  <si>
    <t>00971</t>
  </si>
  <si>
    <t>SAN SABA ISD</t>
  </si>
  <si>
    <t>00973</t>
  </si>
  <si>
    <t>CHEROKEE ISD</t>
  </si>
  <si>
    <t>00975</t>
  </si>
  <si>
    <t>HERMLEIGH ISD</t>
  </si>
  <si>
    <t>00976</t>
  </si>
  <si>
    <t>SNYDER ISD</t>
  </si>
  <si>
    <t>00980</t>
  </si>
  <si>
    <t>CENTER ISD</t>
  </si>
  <si>
    <t>00981</t>
  </si>
  <si>
    <t>JOAQUIN ISD</t>
  </si>
  <si>
    <t>00982</t>
  </si>
  <si>
    <t>SHELBYVILLE ISD</t>
  </si>
  <si>
    <t>00984</t>
  </si>
  <si>
    <t>TIMPSON ISD</t>
  </si>
  <si>
    <t>00985</t>
  </si>
  <si>
    <t>EXCELSIOR ISD</t>
  </si>
  <si>
    <t>00986</t>
  </si>
  <si>
    <t>TEXHOMA ISD</t>
  </si>
  <si>
    <t>00987</t>
  </si>
  <si>
    <t>STRATFORD ISD</t>
  </si>
  <si>
    <t>00988</t>
  </si>
  <si>
    <t>ACADEMY OF SKILLS AND KNOWLEDGE</t>
  </si>
  <si>
    <t>00990</t>
  </si>
  <si>
    <t>ARP ISD</t>
  </si>
  <si>
    <t>00992</t>
  </si>
  <si>
    <t>LINDALE ISD</t>
  </si>
  <si>
    <t>00993</t>
  </si>
  <si>
    <t>TROUP ISD</t>
  </si>
  <si>
    <t>00994</t>
  </si>
  <si>
    <t>TYLER ISD</t>
  </si>
  <si>
    <t>00995</t>
  </si>
  <si>
    <t>WHITEHOUSE ISD</t>
  </si>
  <si>
    <t>00996</t>
  </si>
  <si>
    <t>CHAPEL HILL ISD-TYLER</t>
  </si>
  <si>
    <t>00997</t>
  </si>
  <si>
    <t>WINONA ISD</t>
  </si>
  <si>
    <t>00999</t>
  </si>
  <si>
    <t>GLEN ROSE ISD</t>
  </si>
  <si>
    <t>01000</t>
  </si>
  <si>
    <t>RIO GRANDE CITY ISD</t>
  </si>
  <si>
    <t>01002</t>
  </si>
  <si>
    <t>ROMA ISD</t>
  </si>
  <si>
    <t>01003</t>
  </si>
  <si>
    <t>BRECKENRIDGE ISD</t>
  </si>
  <si>
    <t>01006</t>
  </si>
  <si>
    <t>SONORA ISD</t>
  </si>
  <si>
    <t>01009</t>
  </si>
  <si>
    <t>KRESS ISD</t>
  </si>
  <si>
    <t>01013</t>
  </si>
  <si>
    <t>EAST FORT WORTH  MONTESSORI  ACADEMY</t>
  </si>
  <si>
    <t>01015</t>
  </si>
  <si>
    <t>LENA POPE HOME, INC.</t>
  </si>
  <si>
    <t>01018</t>
  </si>
  <si>
    <t>BIRDVILLE ISD</t>
  </si>
  <si>
    <t>01019</t>
  </si>
  <si>
    <t>EVERMAN ISD</t>
  </si>
  <si>
    <t>01020</t>
  </si>
  <si>
    <t>FORT WORTH ISD</t>
  </si>
  <si>
    <t>01021</t>
  </si>
  <si>
    <t>GRAPEVINE-COLLEYVILLE ISD</t>
  </si>
  <si>
    <t>01022</t>
  </si>
  <si>
    <t>KELLER ISD</t>
  </si>
  <si>
    <t>01023</t>
  </si>
  <si>
    <t>MANSFIELD ISD</t>
  </si>
  <si>
    <t>01025</t>
  </si>
  <si>
    <t>CROWLEY ISD</t>
  </si>
  <si>
    <t>01026</t>
  </si>
  <si>
    <t>KENNEDALE ISD</t>
  </si>
  <si>
    <t>01027</t>
  </si>
  <si>
    <t>AZLE ISD</t>
  </si>
  <si>
    <t>01028</t>
  </si>
  <si>
    <t>HURST-EULESS-BEDFORD ISD</t>
  </si>
  <si>
    <t>01029</t>
  </si>
  <si>
    <t>CASTLEBERRY ISD</t>
  </si>
  <si>
    <t>01030</t>
  </si>
  <si>
    <t>EAGLE MT-SAGINAW ISD</t>
  </si>
  <si>
    <t>01032</t>
  </si>
  <si>
    <t>WHITE SETTLEMENT ISD</t>
  </si>
  <si>
    <t>01033</t>
  </si>
  <si>
    <t>TEXAS COLLEGE PREPARATORY ACADEMIES</t>
  </si>
  <si>
    <t>01034</t>
  </si>
  <si>
    <t>ABILENE ISD</t>
  </si>
  <si>
    <t>01035</t>
  </si>
  <si>
    <t>MERKEL ISD</t>
  </si>
  <si>
    <t>01038</t>
  </si>
  <si>
    <t>WYLIE ISD-ABILENE</t>
  </si>
  <si>
    <t>01039</t>
  </si>
  <si>
    <t>TERRELL COUNTY ISD</t>
  </si>
  <si>
    <t>01043</t>
  </si>
  <si>
    <t>THROCKMORTON ISD</t>
  </si>
  <si>
    <t>01044</t>
  </si>
  <si>
    <t>WOODSON ISD</t>
  </si>
  <si>
    <t>01045</t>
  </si>
  <si>
    <t>MOUNT PLEASANT ISD</t>
  </si>
  <si>
    <t>01047</t>
  </si>
  <si>
    <t>CHAPEL HILL ISD-MT. PLEASANT</t>
  </si>
  <si>
    <t>01048</t>
  </si>
  <si>
    <t>HARTS BLUFF ISD</t>
  </si>
  <si>
    <t>01049</t>
  </si>
  <si>
    <t>TLC ACADEMY</t>
  </si>
  <si>
    <t>01051</t>
  </si>
  <si>
    <t>SAN ANGELO ISD</t>
  </si>
  <si>
    <t>01052</t>
  </si>
  <si>
    <t>WATER VALLEY ISD</t>
  </si>
  <si>
    <t>01055</t>
  </si>
  <si>
    <t>VERIBEST ISD</t>
  </si>
  <si>
    <t>01059</t>
  </si>
  <si>
    <t>TEXAS EMPOWERMENT ACADEMY</t>
  </si>
  <si>
    <t>01060</t>
  </si>
  <si>
    <t>01061</t>
  </si>
  <si>
    <t>CEDARS INTERNATIONAL ACADEMY</t>
  </si>
  <si>
    <t>01064</t>
  </si>
  <si>
    <t>KIPP TEXAS PUBLIC SCHOOLS</t>
  </si>
  <si>
    <t>01067</t>
  </si>
  <si>
    <t>Promesa Public Schools, Inc.</t>
  </si>
  <si>
    <t>01068</t>
  </si>
  <si>
    <t>AUSTIN ISD</t>
  </si>
  <si>
    <t>01069</t>
  </si>
  <si>
    <t>PFLUGERVILLE ISD</t>
  </si>
  <si>
    <t>01070</t>
  </si>
  <si>
    <t>MANOR ISD</t>
  </si>
  <si>
    <t>01071</t>
  </si>
  <si>
    <t>EANES ISD</t>
  </si>
  <si>
    <t>01072</t>
  </si>
  <si>
    <t>DEL VALLE ISD</t>
  </si>
  <si>
    <t>01075</t>
  </si>
  <si>
    <t>GROVETON ISD</t>
  </si>
  <si>
    <t>01076</t>
  </si>
  <si>
    <t>TRINITY ISD</t>
  </si>
  <si>
    <t>01080</t>
  </si>
  <si>
    <t>WOODVILLE ISD</t>
  </si>
  <si>
    <t>01081</t>
  </si>
  <si>
    <t>WARREN ISD</t>
  </si>
  <si>
    <t>01082</t>
  </si>
  <si>
    <t>SPURGER ISD</t>
  </si>
  <si>
    <t>01083</t>
  </si>
  <si>
    <t>CHESTER ISD</t>
  </si>
  <si>
    <t>01084</t>
  </si>
  <si>
    <t>BIG SANDY ISD-BIG SANDY</t>
  </si>
  <si>
    <t>01085</t>
  </si>
  <si>
    <t>GILMER ISD</t>
  </si>
  <si>
    <t>01086</t>
  </si>
  <si>
    <t>ORE CITY ISD</t>
  </si>
  <si>
    <t>01087</t>
  </si>
  <si>
    <t>UNION HILL ISD</t>
  </si>
  <si>
    <t>01088</t>
  </si>
  <si>
    <t>HARMONY ISD</t>
  </si>
  <si>
    <t>01089</t>
  </si>
  <si>
    <t>NEW DIANA ISD</t>
  </si>
  <si>
    <t>01090</t>
  </si>
  <si>
    <t>UNION GROVE ISD</t>
  </si>
  <si>
    <t>01091</t>
  </si>
  <si>
    <t>MCCAMEY ISD</t>
  </si>
  <si>
    <t>01092</t>
  </si>
  <si>
    <t>RANKIN ISD</t>
  </si>
  <si>
    <t>01094</t>
  </si>
  <si>
    <t>KNIPPA ISD</t>
  </si>
  <si>
    <t>01095</t>
  </si>
  <si>
    <t>SABINAL ISD</t>
  </si>
  <si>
    <t>01096</t>
  </si>
  <si>
    <t>UVALDE CONS ISD</t>
  </si>
  <si>
    <t>01097</t>
  </si>
  <si>
    <t>UTOPIA ISD</t>
  </si>
  <si>
    <t>01098</t>
  </si>
  <si>
    <t>SAN FELIPE-DEL RIO</t>
  </si>
  <si>
    <t>01099</t>
  </si>
  <si>
    <t>COMSTOCK ISD</t>
  </si>
  <si>
    <t>01100</t>
  </si>
  <si>
    <t>CANTON ISD</t>
  </si>
  <si>
    <t>01101</t>
  </si>
  <si>
    <t>EDGEWOOD ISD-EDGEWOOD</t>
  </si>
  <si>
    <t>01102</t>
  </si>
  <si>
    <t>GRAND SALINE ISD</t>
  </si>
  <si>
    <t>01103</t>
  </si>
  <si>
    <t>MARTINS MILL ISD</t>
  </si>
  <si>
    <t>01104</t>
  </si>
  <si>
    <t>VAN ISD</t>
  </si>
  <si>
    <t>01105</t>
  </si>
  <si>
    <t>WILLS POINT ISD</t>
  </si>
  <si>
    <t>01106</t>
  </si>
  <si>
    <t>FRUITVALE ISD</t>
  </si>
  <si>
    <t>01108</t>
  </si>
  <si>
    <t>BLOOMINGTON ISD</t>
  </si>
  <si>
    <t>01109</t>
  </si>
  <si>
    <t>VICTORIA ISD</t>
  </si>
  <si>
    <t>01110</t>
  </si>
  <si>
    <t>NURSERY ISD</t>
  </si>
  <si>
    <t>01111</t>
  </si>
  <si>
    <t>NEW WAVERLY ISD</t>
  </si>
  <si>
    <t>01112</t>
  </si>
  <si>
    <t>HUNTSVILLE ISD</t>
  </si>
  <si>
    <t>01113</t>
  </si>
  <si>
    <t>HEMPSTEAD ISD</t>
  </si>
  <si>
    <t>01114</t>
  </si>
  <si>
    <t>WALLER ISD</t>
  </si>
  <si>
    <t>01115</t>
  </si>
  <si>
    <t>ROYAL ISD</t>
  </si>
  <si>
    <t>01116</t>
  </si>
  <si>
    <t>MONAHANS-WICKETT-PYOTE ISD</t>
  </si>
  <si>
    <t>01117</t>
  </si>
  <si>
    <t>GRANDFALLS-ROYALTY ISD</t>
  </si>
  <si>
    <t>01118</t>
  </si>
  <si>
    <t>BRENHAM ISD</t>
  </si>
  <si>
    <t>01119</t>
  </si>
  <si>
    <t>BURTON ISD</t>
  </si>
  <si>
    <t>01122</t>
  </si>
  <si>
    <t>LAREDO ISD</t>
  </si>
  <si>
    <t>01125</t>
  </si>
  <si>
    <t>BOLING ISD</t>
  </si>
  <si>
    <t>01127</t>
  </si>
  <si>
    <t>EL CAMPO ISD</t>
  </si>
  <si>
    <t>01128</t>
  </si>
  <si>
    <t>WHARTON ISD</t>
  </si>
  <si>
    <t>01130</t>
  </si>
  <si>
    <t>SHAMROCK ISD</t>
  </si>
  <si>
    <t>01131</t>
  </si>
  <si>
    <t>WHEELER ISD</t>
  </si>
  <si>
    <t>01135</t>
  </si>
  <si>
    <t>BURKBURNETT ISD</t>
  </si>
  <si>
    <t>01136</t>
  </si>
  <si>
    <t>ELECTRA ISD</t>
  </si>
  <si>
    <t>01137</t>
  </si>
  <si>
    <t>IOWA PARK CONS ISD</t>
  </si>
  <si>
    <t>01138</t>
  </si>
  <si>
    <t>WICHITA FALLS ISD</t>
  </si>
  <si>
    <t>01139</t>
  </si>
  <si>
    <t>CITY VIEW ISD</t>
  </si>
  <si>
    <t>01140</t>
  </si>
  <si>
    <t>HARROLD ISD</t>
  </si>
  <si>
    <t>01141</t>
  </si>
  <si>
    <t>VERNON ISD</t>
  </si>
  <si>
    <t>01142</t>
  </si>
  <si>
    <t>NORTHSIDE ISD-VERNON</t>
  </si>
  <si>
    <t>01143</t>
  </si>
  <si>
    <t>LASARA ISD</t>
  </si>
  <si>
    <t>01144</t>
  </si>
  <si>
    <t>LYFORD ISD</t>
  </si>
  <si>
    <t>01145</t>
  </si>
  <si>
    <t>RAYMONDVILLE ISD</t>
  </si>
  <si>
    <t>01146</t>
  </si>
  <si>
    <t>SAN PERLITA ISD</t>
  </si>
  <si>
    <t>01147</t>
  </si>
  <si>
    <t>FLORENCE ISD</t>
  </si>
  <si>
    <t>01148</t>
  </si>
  <si>
    <t>GEORGETOWN ISD</t>
  </si>
  <si>
    <t>01150</t>
  </si>
  <si>
    <t>HUTTO ISD</t>
  </si>
  <si>
    <t>01151</t>
  </si>
  <si>
    <t>JARRELL ISD</t>
  </si>
  <si>
    <t>01153</t>
  </si>
  <si>
    <t>ROUND ROCK ISD</t>
  </si>
  <si>
    <t>01154</t>
  </si>
  <si>
    <t>TAYLOR ISD</t>
  </si>
  <si>
    <t>01155</t>
  </si>
  <si>
    <t>THRALL ISD</t>
  </si>
  <si>
    <t>01156</t>
  </si>
  <si>
    <t>LEANDER ISD</t>
  </si>
  <si>
    <t>01158</t>
  </si>
  <si>
    <t>FLORESVILLE ISD</t>
  </si>
  <si>
    <t>01160</t>
  </si>
  <si>
    <t>POTH ISD</t>
  </si>
  <si>
    <t>01161</t>
  </si>
  <si>
    <t>STOCKDALE ISD</t>
  </si>
  <si>
    <t>01162</t>
  </si>
  <si>
    <t>KERMIT ISD</t>
  </si>
  <si>
    <t>01163</t>
  </si>
  <si>
    <t>WINK-LOVING ISD</t>
  </si>
  <si>
    <t>01164</t>
  </si>
  <si>
    <t>ALVORD ISD</t>
  </si>
  <si>
    <t>01165</t>
  </si>
  <si>
    <t>BOYD ISD</t>
  </si>
  <si>
    <t>01166</t>
  </si>
  <si>
    <t>BRIDGEPORT ISD</t>
  </si>
  <si>
    <t>01167</t>
  </si>
  <si>
    <t>CHICO ISD</t>
  </si>
  <si>
    <t>01168</t>
  </si>
  <si>
    <t>DECATUR ISD</t>
  </si>
  <si>
    <t>01169</t>
  </si>
  <si>
    <t>PARADISE ISD</t>
  </si>
  <si>
    <t>01170</t>
  </si>
  <si>
    <t>SLIDELL ISD</t>
  </si>
  <si>
    <t>01171</t>
  </si>
  <si>
    <t>HAWKINS ISD</t>
  </si>
  <si>
    <t>01172</t>
  </si>
  <si>
    <t>MINEOLA ISD</t>
  </si>
  <si>
    <t>01173</t>
  </si>
  <si>
    <t>QUITMAN ISD</t>
  </si>
  <si>
    <t>01175</t>
  </si>
  <si>
    <t>ALBA-GOLDEN ISD</t>
  </si>
  <si>
    <t>01176</t>
  </si>
  <si>
    <t>WINNSBORO ISD</t>
  </si>
  <si>
    <t>01178</t>
  </si>
  <si>
    <t>PLAINS ISD</t>
  </si>
  <si>
    <t>01179</t>
  </si>
  <si>
    <t>GRAHAM ISD</t>
  </si>
  <si>
    <t>01180</t>
  </si>
  <si>
    <t>NEWCASTLE ISD</t>
  </si>
  <si>
    <t>01181</t>
  </si>
  <si>
    <t>OLNEY ISD</t>
  </si>
  <si>
    <t>01182</t>
  </si>
  <si>
    <t>ZAPATA ISD</t>
  </si>
  <si>
    <t>01186</t>
  </si>
  <si>
    <t>EL PASO EDUCATION INITIATIVE, INC. (THE) Vista Del Futuro</t>
  </si>
  <si>
    <t>01206</t>
  </si>
  <si>
    <t xml:space="preserve">SACRED HEART CHURCH  </t>
  </si>
  <si>
    <t>Private Non Profit Organization</t>
  </si>
  <si>
    <t>01220</t>
  </si>
  <si>
    <t xml:space="preserve">ST PAUL LUTHERAN SCHOOL  </t>
  </si>
  <si>
    <t>01228</t>
  </si>
  <si>
    <t>BRAZOS COUNTY JUVENILE SERVICES</t>
  </si>
  <si>
    <t>Government Agency</t>
  </si>
  <si>
    <t>01247</t>
  </si>
  <si>
    <t>SJRC TEXAS</t>
  </si>
  <si>
    <t>01249</t>
  </si>
  <si>
    <t>TEXAS JUVENILE JUSTICE DEPARTMENT</t>
  </si>
  <si>
    <t>01263</t>
  </si>
  <si>
    <t xml:space="preserve">ST ANTHONY'S SCHOOL  </t>
  </si>
  <si>
    <t>01271</t>
  </si>
  <si>
    <t>ST JOSEPH ALAMO CATHOLIC SCHOOL</t>
  </si>
  <si>
    <t>01299</t>
  </si>
  <si>
    <t>CHILDREN'S AID SOCIETY OF WEST TEXAS</t>
  </si>
  <si>
    <t>01308</t>
  </si>
  <si>
    <t>LITTLE FLOWER SCHOOL</t>
  </si>
  <si>
    <t>01658</t>
  </si>
  <si>
    <t>UPLIFT EDUCATION-NORTH HILLS PREPARATORY</t>
  </si>
  <si>
    <t>01659</t>
  </si>
  <si>
    <t>LEADERSHIP EDUCATION FOUNDATION</t>
  </si>
  <si>
    <t>01719</t>
  </si>
  <si>
    <t>THE LAWSON ACADEMY</t>
  </si>
  <si>
    <t>01722</t>
  </si>
  <si>
    <t>MERIDIAN WORLD SCHOOL LLC</t>
  </si>
  <si>
    <t>04187</t>
  </si>
  <si>
    <t>IMAGINE INTERNATIONAL ACADEMY OF NORTH TEXAS</t>
  </si>
  <si>
    <t>04199</t>
  </si>
  <si>
    <t>AUSTIN ACHIEVE PUBLIC SCHOOLS, INC.</t>
  </si>
  <si>
    <t>04303</t>
  </si>
  <si>
    <t>LEGACY PREPARATORY CHARTER ACADEMY</t>
  </si>
  <si>
    <t>04581</t>
  </si>
  <si>
    <t>INTERNATIONAL LEADERSHIP OF TEXAS</t>
  </si>
  <si>
    <t>04943</t>
  </si>
  <si>
    <t>MONTESSORI FOR ALL, Inc.</t>
  </si>
  <si>
    <t>05376</t>
  </si>
  <si>
    <t>RICHARD MILBURN ACADEMY TEXAS, INC.</t>
  </si>
  <si>
    <t>05830</t>
  </si>
  <si>
    <t xml:space="preserve">Meadow Oaks Education Foundation </t>
  </si>
  <si>
    <t>06296</t>
  </si>
  <si>
    <t>ETOILE ACADEMY INC.</t>
  </si>
  <si>
    <t>06362</t>
  </si>
  <si>
    <t>YELLOWSTONE ACADEMY</t>
  </si>
  <si>
    <t>06376</t>
  </si>
  <si>
    <t>YELLOWSTONE EDUCATION FOUNDATION</t>
  </si>
  <si>
    <t>06493</t>
  </si>
  <si>
    <t>Promesa Academy, Inc.</t>
  </si>
  <si>
    <t>06600</t>
  </si>
  <si>
    <t>WIRE HOLLOW EDUCATION INNOVATION</t>
  </si>
  <si>
    <t>06748</t>
  </si>
  <si>
    <t>Houston Classical, Inc.</t>
  </si>
  <si>
    <t>06760</t>
  </si>
  <si>
    <t>San Antonio Preparatory Charter School</t>
  </si>
  <si>
    <t>00009</t>
  </si>
  <si>
    <t>PINEYWOODS COMMUNITY ACADEMY</t>
  </si>
  <si>
    <t>00020</t>
  </si>
  <si>
    <t>CLAUDE ISD</t>
  </si>
  <si>
    <t>00024</t>
  </si>
  <si>
    <t>PLEASANTON ISD</t>
  </si>
  <si>
    <t>00029</t>
  </si>
  <si>
    <t>MULESHOE ISD</t>
  </si>
  <si>
    <t>00030</t>
  </si>
  <si>
    <t>MEDINA ISD</t>
  </si>
  <si>
    <t>00035</t>
  </si>
  <si>
    <t>MCDADE ISD</t>
  </si>
  <si>
    <t>00037</t>
  </si>
  <si>
    <t>ST MARY ACADEMY</t>
  </si>
  <si>
    <t>00046</t>
  </si>
  <si>
    <t>HOLLAND ISD</t>
  </si>
  <si>
    <t>00055</t>
  </si>
  <si>
    <t>NEW FRONTIERS PUBLIC SCHOOLS INC</t>
  </si>
  <si>
    <t>00056</t>
  </si>
  <si>
    <t>SCHOOL OF EXCELLENCE ED</t>
  </si>
  <si>
    <t>00057</t>
  </si>
  <si>
    <t>SOUTHWEST PREPARATORY SCHOOL</t>
  </si>
  <si>
    <t>00070</t>
  </si>
  <si>
    <t>IMAGINE EDUCATIONAL FOUNDATION</t>
  </si>
  <si>
    <t>00077</t>
  </si>
  <si>
    <t>HENRY FORD LEARNING INSTITUTE</t>
  </si>
  <si>
    <t>00093</t>
  </si>
  <si>
    <t>JOHNSON CITY ISD</t>
  </si>
  <si>
    <t>00103</t>
  </si>
  <si>
    <t>CRANFILLS GAP ISD</t>
  </si>
  <si>
    <t>00109</t>
  </si>
  <si>
    <t>PLEASANT GROVE ISD</t>
  </si>
  <si>
    <t>00110</t>
  </si>
  <si>
    <t>HUBBARD ISD-DE KALB</t>
  </si>
  <si>
    <t>00111</t>
  </si>
  <si>
    <t>LEARY ISD</t>
  </si>
  <si>
    <t>00123</t>
  </si>
  <si>
    <t>BRYAN ISD</t>
  </si>
  <si>
    <t>00130</t>
  </si>
  <si>
    <t>BANGS ISD</t>
  </si>
  <si>
    <t>00135</t>
  </si>
  <si>
    <t>BROOKESMITH ISD</t>
  </si>
  <si>
    <t>00136</t>
  </si>
  <si>
    <t>EARLY ISD</t>
  </si>
  <si>
    <t>00138</t>
  </si>
  <si>
    <t>SOMERVILLE ISD</t>
  </si>
  <si>
    <t>00143</t>
  </si>
  <si>
    <t>LULING ISD</t>
  </si>
  <si>
    <t>00146</t>
  </si>
  <si>
    <t>CROSS PLAINS ISD</t>
  </si>
  <si>
    <t>00162</t>
  </si>
  <si>
    <t>GROOM ISD</t>
  </si>
  <si>
    <t>00163</t>
  </si>
  <si>
    <t>PANHANDLE ISD</t>
  </si>
  <si>
    <t>00172</t>
  </si>
  <si>
    <t>NAZARETH ISD</t>
  </si>
  <si>
    <t>00185</t>
  </si>
  <si>
    <t>BELLEVUE ISD</t>
  </si>
  <si>
    <t>00187</t>
  </si>
  <si>
    <t>MORTON ISD</t>
  </si>
  <si>
    <t>00188</t>
  </si>
  <si>
    <t>WHITEFACE CONS ISD</t>
  </si>
  <si>
    <t>00196</t>
  </si>
  <si>
    <t>ANNA ISD</t>
  </si>
  <si>
    <t>00204</t>
  </si>
  <si>
    <t>PROSPER ISD</t>
  </si>
  <si>
    <t>00209</t>
  </si>
  <si>
    <t>WELLINGTON ISD</t>
  </si>
  <si>
    <t>00218</t>
  </si>
  <si>
    <t>GUSTINE ISD</t>
  </si>
  <si>
    <t>00219</t>
  </si>
  <si>
    <t>SIDNEY ISD</t>
  </si>
  <si>
    <t>00229</t>
  </si>
  <si>
    <t>SIVELLS BEND ISD</t>
  </si>
  <si>
    <t>00232</t>
  </si>
  <si>
    <t>OGLESBY ISD</t>
  </si>
  <si>
    <t>00235</t>
  </si>
  <si>
    <t>PADUCAH ISD</t>
  </si>
  <si>
    <t>00244</t>
  </si>
  <si>
    <t>Genesis Schools</t>
  </si>
  <si>
    <t>00246</t>
  </si>
  <si>
    <t>LUMIN EDUCATION</t>
  </si>
  <si>
    <t>00247</t>
  </si>
  <si>
    <t>ADVANTAGE ACADEMY</t>
  </si>
  <si>
    <t>00249</t>
  </si>
  <si>
    <t>UNIVERSAL ACADEMY</t>
  </si>
  <si>
    <t>00250</t>
  </si>
  <si>
    <t>NOVA SCHOOLS, WEST OAK CLIFF</t>
  </si>
  <si>
    <t>00255</t>
  </si>
  <si>
    <t>A.W. BROWN-FELLOWSHIP</t>
  </si>
  <si>
    <t>00259</t>
  </si>
  <si>
    <t>NOVA CHARTER SCHOOL (SOUTHEAST)</t>
  </si>
  <si>
    <t>00262</t>
  </si>
  <si>
    <t>GATEWAY CHARTER ACADEMY</t>
  </si>
  <si>
    <t>00264</t>
  </si>
  <si>
    <t>EVOLUTION ACADEMY CHARTER</t>
  </si>
  <si>
    <t>00265</t>
  </si>
  <si>
    <t>GOLDEN RULE SCHOOLS INC.</t>
  </si>
  <si>
    <t>00266</t>
  </si>
  <si>
    <t>ST ANTHONY ACADEMY</t>
  </si>
  <si>
    <t>00269</t>
  </si>
  <si>
    <t>LA ACADEMIA DE ESTRELLAS</t>
  </si>
  <si>
    <t>00283</t>
  </si>
  <si>
    <t>MESQUITE ISD</t>
  </si>
  <si>
    <t>00285</t>
  </si>
  <si>
    <t>SUNNYVALE ISD</t>
  </si>
  <si>
    <t>00290</t>
  </si>
  <si>
    <t>SANDS ISD</t>
  </si>
  <si>
    <t>00292</t>
  </si>
  <si>
    <t>WALCOTT ISD</t>
  </si>
  <si>
    <t>00294</t>
  </si>
  <si>
    <t>FANNINDEL ISD</t>
  </si>
  <si>
    <t>00295</t>
  </si>
  <si>
    <t>North Texas Collegiate Academy</t>
  </si>
  <si>
    <t>00307</t>
  </si>
  <si>
    <t>CUERO ISD</t>
  </si>
  <si>
    <t>00308</t>
  </si>
  <si>
    <t>NORDHEIM ISD</t>
  </si>
  <si>
    <t>00311</t>
  </si>
  <si>
    <t>WESTHOFF ISD</t>
  </si>
  <si>
    <t>00312</t>
  </si>
  <si>
    <t>MEYERSVILLE ISD</t>
  </si>
  <si>
    <t>00314</t>
  </si>
  <si>
    <t>PATTON SPRINGS ISD</t>
  </si>
  <si>
    <t>00323</t>
  </si>
  <si>
    <t>EASTLAND ISD</t>
  </si>
  <si>
    <t>00329</t>
  </si>
  <si>
    <t>NUECES CANYON CONS ISD</t>
  </si>
  <si>
    <t>00333</t>
  </si>
  <si>
    <t>FERRIS ISD</t>
  </si>
  <si>
    <t>00336</t>
  </si>
  <si>
    <t>MILFORD ISD</t>
  </si>
  <si>
    <t>00348</t>
  </si>
  <si>
    <t>SAN ELIZARIO ISD</t>
  </si>
  <si>
    <t>00352</t>
  </si>
  <si>
    <t>TORNILLO ISD</t>
  </si>
  <si>
    <t>00355</t>
  </si>
  <si>
    <t>THREE WAY ISD</t>
  </si>
  <si>
    <t>00358</t>
  </si>
  <si>
    <t>BLUFF DALE ISD</t>
  </si>
  <si>
    <t>00364</t>
  </si>
  <si>
    <t>WESTPHALIA ISD</t>
  </si>
  <si>
    <t>00368</t>
  </si>
  <si>
    <t>ECTOR ISD</t>
  </si>
  <si>
    <t>00376</t>
  </si>
  <si>
    <t>SCHULENBURG ISD</t>
  </si>
  <si>
    <t>00377</t>
  </si>
  <si>
    <t>FAYETTEVILLE ISD</t>
  </si>
  <si>
    <t>00378</t>
  </si>
  <si>
    <t>ROUND TOP-CARMINE ISD</t>
  </si>
  <si>
    <t>00380</t>
  </si>
  <si>
    <t>ROTAN ISD</t>
  </si>
  <si>
    <t>00381</t>
  </si>
  <si>
    <t>FLOYDADA ISD</t>
  </si>
  <si>
    <t>00385</t>
  </si>
  <si>
    <t>NEEDVILLE ISD</t>
  </si>
  <si>
    <t>00394</t>
  </si>
  <si>
    <t>DILLEY ISD</t>
  </si>
  <si>
    <t>00395</t>
  </si>
  <si>
    <t>PEARSALL ISD</t>
  </si>
  <si>
    <t>00401</t>
  </si>
  <si>
    <t>AMBASSADORS PREPARATORY ACADEMY</t>
  </si>
  <si>
    <t>00410</t>
  </si>
  <si>
    <t>FRIENDSWOOD ISD</t>
  </si>
  <si>
    <t>00413</t>
  </si>
  <si>
    <t>FREDERICKSBURG ISD</t>
  </si>
  <si>
    <t>00414</t>
  </si>
  <si>
    <t>HARPER ISD</t>
  </si>
  <si>
    <t>00415</t>
  </si>
  <si>
    <t>GLASSCOCK ISD</t>
  </si>
  <si>
    <t>00429</t>
  </si>
  <si>
    <t>TIOGA ISD</t>
  </si>
  <si>
    <t>00444</t>
  </si>
  <si>
    <t>ANDERSON-SHIRO CONS ISD</t>
  </si>
  <si>
    <t>00450</t>
  </si>
  <si>
    <t>NAVARRO ISD</t>
  </si>
  <si>
    <t>00454</t>
  </si>
  <si>
    <t>HALE CENTER ISD</t>
  </si>
  <si>
    <t>00457</t>
  </si>
  <si>
    <t>MEMPHIS ISD</t>
  </si>
  <si>
    <t>00458</t>
  </si>
  <si>
    <t>TURKEY-QUITAQUE ISD</t>
  </si>
  <si>
    <t>00461</t>
  </si>
  <si>
    <t>GRUVER ISD</t>
  </si>
  <si>
    <t>00470</t>
  </si>
  <si>
    <t>WEST HARDIN COUNTY CONS I</t>
  </si>
  <si>
    <t>00472</t>
  </si>
  <si>
    <t>SER-NINOS SCH.</t>
  </si>
  <si>
    <t>00473</t>
  </si>
  <si>
    <t>ARISTOI CLASSICAL ACADEMY, INC.</t>
  </si>
  <si>
    <t>00495</t>
  </si>
  <si>
    <t>TWO DIMENSIONS PREPARATORY ACADEMY</t>
  </si>
  <si>
    <t>00498</t>
  </si>
  <si>
    <t>WONDERLAND EDUCATIONAL ESTATE ASSOCIATION, INC.</t>
  </si>
  <si>
    <t>00500</t>
  </si>
  <si>
    <t>ACCELERATED INTERMEDIATE ACADEMY</t>
  </si>
  <si>
    <t>00504</t>
  </si>
  <si>
    <t>BakerRipley</t>
  </si>
  <si>
    <t>00506</t>
  </si>
  <si>
    <t>DRAW ACADEMY</t>
  </si>
  <si>
    <t>00511</t>
  </si>
  <si>
    <t>THE RHODES SCHOOL</t>
  </si>
  <si>
    <t>00531</t>
  </si>
  <si>
    <t>SHELDON ISD</t>
  </si>
  <si>
    <t>00540</t>
  </si>
  <si>
    <t>HARTLEY ISD</t>
  </si>
  <si>
    <t>00543</t>
  </si>
  <si>
    <t>PAINT CREEK ISD</t>
  </si>
  <si>
    <t>00544</t>
  </si>
  <si>
    <t>KATHERINE ANNE PORTER SCHOOL</t>
  </si>
  <si>
    <t>00547</t>
  </si>
  <si>
    <t>DRIPPING SPRINGS ISD</t>
  </si>
  <si>
    <t>00579</t>
  </si>
  <si>
    <t>ABBOTT ISD</t>
  </si>
  <si>
    <t>00580</t>
  </si>
  <si>
    <t>BYNUM ISD</t>
  </si>
  <si>
    <t>00591</t>
  </si>
  <si>
    <t>ANTON ISD</t>
  </si>
  <si>
    <t>00593</t>
  </si>
  <si>
    <t>ROPES ISD</t>
  </si>
  <si>
    <t>00594</t>
  </si>
  <si>
    <t>SMYER ISD</t>
  </si>
  <si>
    <t>00596</t>
  </si>
  <si>
    <t>WHITHARRAL ISD</t>
  </si>
  <si>
    <t>00598</t>
  </si>
  <si>
    <t>LIPAN ISD</t>
  </si>
  <si>
    <t>00599</t>
  </si>
  <si>
    <t>TOLAR ISD</t>
  </si>
  <si>
    <t>00605</t>
  </si>
  <si>
    <t>SALTILLO ISD</t>
  </si>
  <si>
    <t>00609</t>
  </si>
  <si>
    <t>LOVELADY ISD</t>
  </si>
  <si>
    <t>00610</t>
  </si>
  <si>
    <t>LATEXO ISD</t>
  </si>
  <si>
    <t>00611</t>
  </si>
  <si>
    <t>KENNARD ISD</t>
  </si>
  <si>
    <t>00615</t>
  </si>
  <si>
    <t>FT HANCOCK ISD</t>
  </si>
  <si>
    <t>00633</t>
  </si>
  <si>
    <t>IRION CO ISD</t>
  </si>
  <si>
    <t>00638</t>
  </si>
  <si>
    <t>GANADO ISD</t>
  </si>
  <si>
    <t>00639</t>
  </si>
  <si>
    <t>INDUSTRIAL ISD</t>
  </si>
  <si>
    <t>00640</t>
  </si>
  <si>
    <t>BROOKELAND ISD</t>
  </si>
  <si>
    <t>00648</t>
  </si>
  <si>
    <t>TEKOA CHARTER SCHOOL</t>
  </si>
  <si>
    <t>00649</t>
  </si>
  <si>
    <t>EHRHART SCHOOL</t>
  </si>
  <si>
    <t>00654</t>
  </si>
  <si>
    <t>BEAUMONT ISD</t>
  </si>
  <si>
    <t>00666</t>
  </si>
  <si>
    <t>GRANDVIEW ISD</t>
  </si>
  <si>
    <t>00675</t>
  </si>
  <si>
    <t>LUEDERS-AVOCA ISD</t>
  </si>
  <si>
    <t>00686</t>
  </si>
  <si>
    <t>TERRELL ISD</t>
  </si>
  <si>
    <t>00687</t>
  </si>
  <si>
    <t>SCURRY-ROSSER ISD</t>
  </si>
  <si>
    <t>00688</t>
  </si>
  <si>
    <t>BOERNE ISD</t>
  </si>
  <si>
    <t>00689</t>
  </si>
  <si>
    <t>COMFORT ISD</t>
  </si>
  <si>
    <t>00690</t>
  </si>
  <si>
    <t>JAYTON-GIRARD ISD</t>
  </si>
  <si>
    <t>00691</t>
  </si>
  <si>
    <t>CENTER POINT ISD</t>
  </si>
  <si>
    <t>00692</t>
  </si>
  <si>
    <t>HUNT ISD</t>
  </si>
  <si>
    <t>00695</t>
  </si>
  <si>
    <t>JUNCTION ISD</t>
  </si>
  <si>
    <t>00697</t>
  </si>
  <si>
    <t>BRACKETT ISD</t>
  </si>
  <si>
    <t>00701</t>
  </si>
  <si>
    <t>SANTA GERTRUDIS ISD</t>
  </si>
  <si>
    <t>00710</t>
  </si>
  <si>
    <t>AMHERST ISD</t>
  </si>
  <si>
    <t>00711</t>
  </si>
  <si>
    <t>LITTLEFIELD ISD</t>
  </si>
  <si>
    <t>00712</t>
  </si>
  <si>
    <t>OLTON ISD</t>
  </si>
  <si>
    <t>00713</t>
  </si>
  <si>
    <t>SPRINGLAKE-EARTH ISD</t>
  </si>
  <si>
    <t>00714</t>
  </si>
  <si>
    <t>SUDAN ISD</t>
  </si>
  <si>
    <t>00721</t>
  </si>
  <si>
    <t>VYSEHRAD ISD</t>
  </si>
  <si>
    <t>00727</t>
  </si>
  <si>
    <t>BUFFALO ISD</t>
  </si>
  <si>
    <t>00729</t>
  </si>
  <si>
    <t>NORMANGEE ISD</t>
  </si>
  <si>
    <t>00735</t>
  </si>
  <si>
    <t>HARDIN ISD</t>
  </si>
  <si>
    <t>00739</t>
  </si>
  <si>
    <t>COOLIDGE ISD</t>
  </si>
  <si>
    <t>00742</t>
  </si>
  <si>
    <t>BOOKER ISD</t>
  </si>
  <si>
    <t>00745</t>
  </si>
  <si>
    <t>DARROUZETT ISD</t>
  </si>
  <si>
    <t>00756</t>
  </si>
  <si>
    <t>ROOSEVELT ISD</t>
  </si>
  <si>
    <t>00757</t>
  </si>
  <si>
    <t>SHALLOWATER ISD</t>
  </si>
  <si>
    <t>00758</t>
  </si>
  <si>
    <t>IDALOU ISD</t>
  </si>
  <si>
    <t>00761</t>
  </si>
  <si>
    <t>NEW HOME ISD</t>
  </si>
  <si>
    <t>00769</t>
  </si>
  <si>
    <t>BAY CITY ISD</t>
  </si>
  <si>
    <t>00771</t>
  </si>
  <si>
    <t>MATAGORDA ISD</t>
  </si>
  <si>
    <t>00772</t>
  </si>
  <si>
    <t>PALACIOS ISD</t>
  </si>
  <si>
    <t>00776</t>
  </si>
  <si>
    <t>ROCHELLE ISD</t>
  </si>
  <si>
    <t>00777</t>
  </si>
  <si>
    <t>LOHN ISD</t>
  </si>
  <si>
    <t>00781</t>
  </si>
  <si>
    <t>CRAWFORD ISD</t>
  </si>
  <si>
    <t>00789</t>
  </si>
  <si>
    <t>WACO ISD</t>
  </si>
  <si>
    <t>00793</t>
  </si>
  <si>
    <t>CHINA SPRING ISD</t>
  </si>
  <si>
    <t>00801</t>
  </si>
  <si>
    <t>D'HANIS ISD</t>
  </si>
  <si>
    <t>00810</t>
  </si>
  <si>
    <t>GAUSE ISD</t>
  </si>
  <si>
    <t>00824</t>
  </si>
  <si>
    <t>GOLD BURG ISD</t>
  </si>
  <si>
    <t>00840</t>
  </si>
  <si>
    <t>MOTLEY COUNTY ISD</t>
  </si>
  <si>
    <t>00858</t>
  </si>
  <si>
    <t>NEWTON ISD</t>
  </si>
  <si>
    <t>00859</t>
  </si>
  <si>
    <t>DEWEYVILLE ISD</t>
  </si>
  <si>
    <t>00860</t>
  </si>
  <si>
    <t>ROSCOE COLLEGIATE ISD</t>
  </si>
  <si>
    <t>00863</t>
  </si>
  <si>
    <t>HIGHLAND ISD</t>
  </si>
  <si>
    <t>00873</t>
  </si>
  <si>
    <t>ROBSTOWN ISD</t>
  </si>
  <si>
    <t>00875</t>
  </si>
  <si>
    <t>BANQUETE ISD</t>
  </si>
  <si>
    <t>00876</t>
  </si>
  <si>
    <t>FLOUR BLUFF ISD</t>
  </si>
  <si>
    <t>00881</t>
  </si>
  <si>
    <t>WILDORADO ISD</t>
  </si>
  <si>
    <t>00903</t>
  </si>
  <si>
    <t>BROCK ISD</t>
  </si>
  <si>
    <t>00912</t>
  </si>
  <si>
    <t>BIG SANDY ISD-DALLARDSVILLE</t>
  </si>
  <si>
    <t>00913</t>
  </si>
  <si>
    <t>GOODRICH ISD</t>
  </si>
  <si>
    <t>00921</t>
  </si>
  <si>
    <t>BUSHLAND ISD</t>
  </si>
  <si>
    <t>00929</t>
  </si>
  <si>
    <t>AVERY ISD</t>
  </si>
  <si>
    <t>00930</t>
  </si>
  <si>
    <t>RIVERCREST ISD</t>
  </si>
  <si>
    <t>00936</t>
  </si>
  <si>
    <t>WOODSBORO ISD</t>
  </si>
  <si>
    <t>00938</t>
  </si>
  <si>
    <t>MIAMI ISD</t>
  </si>
  <si>
    <t>00940</t>
  </si>
  <si>
    <t>CALVERT ISD</t>
  </si>
  <si>
    <t>00945</t>
  </si>
  <si>
    <t>ROYSE CITY ISD</t>
  </si>
  <si>
    <t>00949</t>
  </si>
  <si>
    <t>OLFEN ISD</t>
  </si>
  <si>
    <t>00951</t>
  </si>
  <si>
    <t>LANEVILLE ISD</t>
  </si>
  <si>
    <t>00969</t>
  </si>
  <si>
    <t>SINTON ISD</t>
  </si>
  <si>
    <t>00972</t>
  </si>
  <si>
    <t>RICHLAND SPRINGS ISD</t>
  </si>
  <si>
    <t>00974</t>
  </si>
  <si>
    <t>SCHLEICHER ISD</t>
  </si>
  <si>
    <t>00977</t>
  </si>
  <si>
    <t>IRA ISD</t>
  </si>
  <si>
    <t>00978</t>
  </si>
  <si>
    <t>ALBANY ISD</t>
  </si>
  <si>
    <t>00979</t>
  </si>
  <si>
    <t>MORAN ISD</t>
  </si>
  <si>
    <t>00983</t>
  </si>
  <si>
    <t>TENAHA ISD</t>
  </si>
  <si>
    <t>00991</t>
  </si>
  <si>
    <t>BULLARD ISD</t>
  </si>
  <si>
    <t>01001</t>
  </si>
  <si>
    <t>SAN ISIDRO ISD</t>
  </si>
  <si>
    <t>01004</t>
  </si>
  <si>
    <t>STERLING CITY ISD</t>
  </si>
  <si>
    <t>01005</t>
  </si>
  <si>
    <t>ASPERMONT ISD</t>
  </si>
  <si>
    <t>01007</t>
  </si>
  <si>
    <t>HAPPY ISD</t>
  </si>
  <si>
    <t>01008</t>
  </si>
  <si>
    <t>TULIA ISD</t>
  </si>
  <si>
    <t>01017</t>
  </si>
  <si>
    <t>ARLINGTON ISD</t>
  </si>
  <si>
    <t>01024</t>
  </si>
  <si>
    <t>LAKE WORTH ISD</t>
  </si>
  <si>
    <t>01036</t>
  </si>
  <si>
    <t>TRENT ISD</t>
  </si>
  <si>
    <t>01037</t>
  </si>
  <si>
    <t>JIM NED CONS ISD</t>
  </si>
  <si>
    <t>01040</t>
  </si>
  <si>
    <t>BROWNFIELD ISD</t>
  </si>
  <si>
    <t>01041</t>
  </si>
  <si>
    <t>MEADOW ISD</t>
  </si>
  <si>
    <t>01042</t>
  </si>
  <si>
    <t>WELLMAN-UNION CISD</t>
  </si>
  <si>
    <t>01050</t>
  </si>
  <si>
    <t>CHRISTOVAL ISD</t>
  </si>
  <si>
    <t>01053</t>
  </si>
  <si>
    <t>WALL ISD</t>
  </si>
  <si>
    <t>01054</t>
  </si>
  <si>
    <t>GRAPE CREEK ISD</t>
  </si>
  <si>
    <t>01057</t>
  </si>
  <si>
    <t>WAYSIDE SCHOOLS</t>
  </si>
  <si>
    <t>01058</t>
  </si>
  <si>
    <t>NYOS CHARTER SCHOOL INC.</t>
  </si>
  <si>
    <t>01063</t>
  </si>
  <si>
    <t>UNIVERSITY OF TEXAS AT AUSTIN</t>
  </si>
  <si>
    <t>01073</t>
  </si>
  <si>
    <t>LAGO VISTA ISD</t>
  </si>
  <si>
    <t>01074</t>
  </si>
  <si>
    <t>LAKE TRAVIS ISD</t>
  </si>
  <si>
    <t>01077</t>
  </si>
  <si>
    <t>CENTERVILLE ISD</t>
  </si>
  <si>
    <t>01078</t>
  </si>
  <si>
    <t>APPLE SPRINGS ISD</t>
  </si>
  <si>
    <t>01079</t>
  </si>
  <si>
    <t>COLMESNEIL ISD</t>
  </si>
  <si>
    <t>01123</t>
  </si>
  <si>
    <t>UNITED ISD</t>
  </si>
  <si>
    <t>01124</t>
  </si>
  <si>
    <t>WEBB CONS ISD</t>
  </si>
  <si>
    <t>01126</t>
  </si>
  <si>
    <t>EAST BERNARD ISD</t>
  </si>
  <si>
    <t>01129</t>
  </si>
  <si>
    <t>LOUISE ISD</t>
  </si>
  <si>
    <t>01132</t>
  </si>
  <si>
    <t>KELTON ISD</t>
  </si>
  <si>
    <t>01149</t>
  </si>
  <si>
    <t>GRANGER ISD</t>
  </si>
  <si>
    <t>01152</t>
  </si>
  <si>
    <t>LIBERTY HILL ISD</t>
  </si>
  <si>
    <t>01157</t>
  </si>
  <si>
    <t>COUPLAND ISD</t>
  </si>
  <si>
    <t>01159</t>
  </si>
  <si>
    <t>LA VERNIA ISD</t>
  </si>
  <si>
    <t>01174</t>
  </si>
  <si>
    <t>YANTIS ISD</t>
  </si>
  <si>
    <t>01177</t>
  </si>
  <si>
    <t>DENVER CITY ISD</t>
  </si>
  <si>
    <t>01183</t>
  </si>
  <si>
    <t>CRYSTAL CITY ISD</t>
  </si>
  <si>
    <t>01184</t>
  </si>
  <si>
    <t>LA PRYOR ISD</t>
  </si>
  <si>
    <t>01187</t>
  </si>
  <si>
    <t>BOB HOPE SCHOOL</t>
  </si>
  <si>
    <t>01188</t>
  </si>
  <si>
    <t>NEW HORIZONS RANCH AND CENTER INC</t>
  </si>
  <si>
    <t>01190</t>
  </si>
  <si>
    <t xml:space="preserve">ST RAPHAEL'S SCHOOL  </t>
  </si>
  <si>
    <t>01191</t>
  </si>
  <si>
    <t>TOM GREEN JUVENILE CENT DETENTION CENTER</t>
  </si>
  <si>
    <t>01196</t>
  </si>
  <si>
    <t>EL PASO COUNTY JUVENILE PROBATION CENTER</t>
  </si>
  <si>
    <t>01198</t>
  </si>
  <si>
    <t>AMIKIDS RIO GRANDE VALLEY</t>
  </si>
  <si>
    <t>01201</t>
  </si>
  <si>
    <t xml:space="preserve">MOST HOLY TRINITY SCHOOL  </t>
  </si>
  <si>
    <t>01204</t>
  </si>
  <si>
    <t xml:space="preserve">NAZARETH ACADEMY  </t>
  </si>
  <si>
    <t>01210</t>
  </si>
  <si>
    <t>CHILD CRISIS CENTER OF EL PASO</t>
  </si>
  <si>
    <t>01212</t>
  </si>
  <si>
    <t>TAYLOR COUNTY JUVENILE PROBATION DEPARTMENT</t>
  </si>
  <si>
    <t>01213</t>
  </si>
  <si>
    <t>YOUTH CENTER OF THE HIGH PLAINS</t>
  </si>
  <si>
    <t>01216</t>
  </si>
  <si>
    <t>NUECES COUNTY JUVENILE PROBATION DEPT</t>
  </si>
  <si>
    <t>Other</t>
  </si>
  <si>
    <t>01219</t>
  </si>
  <si>
    <t xml:space="preserve">DALLAS COUNTY JUVENILE DEPARTMENT </t>
  </si>
  <si>
    <t>01221</t>
  </si>
  <si>
    <t>UTD/CALLIER CENTER FOR COMMUNICATION DISORDERS</t>
  </si>
  <si>
    <t>01222</t>
  </si>
  <si>
    <t xml:space="preserve">THE CHINQUAPIN SCHOOL  </t>
  </si>
  <si>
    <t>01225</t>
  </si>
  <si>
    <t>BCFS HEALTH AND HUMAN SERVICES</t>
  </si>
  <si>
    <t>01227</t>
  </si>
  <si>
    <t>ST MATTHEW CATHOLIC SCHOOL</t>
  </si>
  <si>
    <t>01229</t>
  </si>
  <si>
    <t>LUTHERAN SOCIAL SERVICES OF THE SOUTH, INC</t>
  </si>
  <si>
    <t>01231</t>
  </si>
  <si>
    <t>BRAZORIA COUNTY JUVENILE PROBATION DEPT.</t>
  </si>
  <si>
    <t>01232</t>
  </si>
  <si>
    <t xml:space="preserve">GARZA COUNTY  </t>
  </si>
  <si>
    <t>01233</t>
  </si>
  <si>
    <t>ST ANTHONY SCHOOL</t>
  </si>
  <si>
    <t>01234</t>
  </si>
  <si>
    <t>PATHWAYS YOUTH &amp; FAMILY SERVICES INC</t>
  </si>
  <si>
    <t>01238</t>
  </si>
  <si>
    <t xml:space="preserve">ST MARY SCHOOL  </t>
  </si>
  <si>
    <t>01239</t>
  </si>
  <si>
    <t xml:space="preserve">THE DEVEREUX FOUNDATION  </t>
  </si>
  <si>
    <t>01243</t>
  </si>
  <si>
    <t>ST MARY OF CARMEL SCHOOL</t>
  </si>
  <si>
    <t>01246</t>
  </si>
  <si>
    <t>THE CHILDREN'S SHELTER OF SAN ANTONIO</t>
  </si>
  <si>
    <t>01248</t>
  </si>
  <si>
    <t>VICTORIA COUNTY JUVENILE JUSTICE CENTER</t>
  </si>
  <si>
    <t>01250</t>
  </si>
  <si>
    <t>GALVESTON COUNTY JUVENILE BOARD</t>
  </si>
  <si>
    <t>01251</t>
  </si>
  <si>
    <t>YOUTH AND FAMILY ENRICHMENT CENTERS, INC</t>
  </si>
  <si>
    <t>01267</t>
  </si>
  <si>
    <t>HARMONY FAMILY SERVICES, INC</t>
  </si>
  <si>
    <t>01274</t>
  </si>
  <si>
    <t>HEALY MURPHY CENTER INC</t>
  </si>
  <si>
    <t>01275</t>
  </si>
  <si>
    <t>PEGASUS SCHOOLS INC</t>
  </si>
  <si>
    <t>01276</t>
  </si>
  <si>
    <t>BISHOP LOUIS REICHER CATHOLIC SCHOOL</t>
  </si>
  <si>
    <t>01280</t>
  </si>
  <si>
    <t>TEXAS SCHOOL FOR THE BLIND &amp; VISUALLY IMPAIRED</t>
  </si>
  <si>
    <t>01281</t>
  </si>
  <si>
    <t>TEXAS SCHOOL FOR THE DEAF</t>
  </si>
  <si>
    <t>01282</t>
  </si>
  <si>
    <t>TRAVIS COUNTY JUVENILE PROBATION DEPARTMENT</t>
  </si>
  <si>
    <t>01285</t>
  </si>
  <si>
    <t>BROOKHAVEN YOUTH RANCH INC.</t>
  </si>
  <si>
    <t>01286</t>
  </si>
  <si>
    <t>HELPING HAND HOME FOR CHILDREN INC</t>
  </si>
  <si>
    <t>01290</t>
  </si>
  <si>
    <t xml:space="preserve">GULF COAST TRADES CENTER  </t>
  </si>
  <si>
    <t>01296</t>
  </si>
  <si>
    <t>THE BURKE FOUNDATION</t>
  </si>
  <si>
    <t>01297</t>
  </si>
  <si>
    <t xml:space="preserve">IMMANUEL LUTHERAN SCHOOL  </t>
  </si>
  <si>
    <t>01298</t>
  </si>
  <si>
    <t>FORT BEND COUNTY</t>
  </si>
  <si>
    <t>01300</t>
  </si>
  <si>
    <t>LUBBOCK COUNTY JUVENILE JUSTICE CENTER</t>
  </si>
  <si>
    <t>01303</t>
  </si>
  <si>
    <t>ATASCOSA COUNTY JUVENILE JUSTICE CENTER</t>
  </si>
  <si>
    <t>01305</t>
  </si>
  <si>
    <t>BOYSVILLE INC</t>
  </si>
  <si>
    <t>01310</t>
  </si>
  <si>
    <t>ROY MAAS YOUTH ALTERNATIVES, INC</t>
  </si>
  <si>
    <t>01312</t>
  </si>
  <si>
    <t>SHEPHERD OF THE HILLS LUTHERAN SCHOOL &amp; CHILD CARE</t>
  </si>
  <si>
    <t>01327</t>
  </si>
  <si>
    <t>ST PETER - ST JOSEPH CHILDREN'S HOME</t>
  </si>
  <si>
    <t>01334</t>
  </si>
  <si>
    <t xml:space="preserve">FATHER YERMO SCHOOLS  </t>
  </si>
  <si>
    <t>01335</t>
  </si>
  <si>
    <t>LYDIA PATTERSON INSTITUTE</t>
  </si>
  <si>
    <t>01338</t>
  </si>
  <si>
    <t>TODAY'S HARBOR FOR CHILDREN</t>
  </si>
  <si>
    <t>01340</t>
  </si>
  <si>
    <t>MONTGOMERY COUNTY JUVENILE DEPARTMENT</t>
  </si>
  <si>
    <t>01342</t>
  </si>
  <si>
    <t>DEPT OF JUVENILE SRVS SERVING COOKE, FANNIN, GRAYSON COUNTIES</t>
  </si>
  <si>
    <t>01345</t>
  </si>
  <si>
    <t>BELL COUNTY JUVENILE BOARD</t>
  </si>
  <si>
    <t>01346</t>
  </si>
  <si>
    <t>ECTOR COUNTY JUVENILE PROBATION</t>
  </si>
  <si>
    <t>01348</t>
  </si>
  <si>
    <t>MOMENTOUS INSTITUTE</t>
  </si>
  <si>
    <t>01350</t>
  </si>
  <si>
    <t>VAN ZANDT COUNTY JUVENILE PROBATION DEPARTMENT</t>
  </si>
  <si>
    <t>01352</t>
  </si>
  <si>
    <t>TARRANT COUNTY JUVENILE BOARD</t>
  </si>
  <si>
    <t>01356</t>
  </si>
  <si>
    <t>HAYS COUNTY JUVENILE CENTER</t>
  </si>
  <si>
    <t>01358</t>
  </si>
  <si>
    <t>CHILDREN'S HOPE RESIDENTIAL SERVICES INC</t>
  </si>
  <si>
    <t>01360</t>
  </si>
  <si>
    <t xml:space="preserve">PHOENIX HOUSES OF TEXAS, INC.  </t>
  </si>
  <si>
    <t>01363</t>
  </si>
  <si>
    <t>HARRISON COUNTY JUVENILE SERVICES</t>
  </si>
  <si>
    <t>01368</t>
  </si>
  <si>
    <t>SOUTHWEST KEY PROGRAMS, INC.</t>
  </si>
  <si>
    <t>01372</t>
  </si>
  <si>
    <t>SACRED HEART SCHOOL-ROCKPORT</t>
  </si>
  <si>
    <t>01373</t>
  </si>
  <si>
    <t>ST ROSE OF LIMA SCHOOL</t>
  </si>
  <si>
    <t>01376</t>
  </si>
  <si>
    <t xml:space="preserve">HOUSTON SERENITY PLACE, INC.  </t>
  </si>
  <si>
    <t>01379</t>
  </si>
  <si>
    <t>KEENE ADVENTIST ELEMENTARY SCHOOL</t>
  </si>
  <si>
    <t>01381</t>
  </si>
  <si>
    <t>WEST DALLAS Community School</t>
  </si>
  <si>
    <t>01383</t>
  </si>
  <si>
    <t>LEADERS OF TEXAS FOUNDATION INC.</t>
  </si>
  <si>
    <t>01386</t>
  </si>
  <si>
    <t>SHORELINE INC</t>
  </si>
  <si>
    <t>01387</t>
  </si>
  <si>
    <t>TEXAS CHALLENGE ACADEMY</t>
  </si>
  <si>
    <t>01389</t>
  </si>
  <si>
    <t>OUR LADY OF PERPETUAL HELP CATHOLIC SCHOOL</t>
  </si>
  <si>
    <t>01398</t>
  </si>
  <si>
    <t>The SAFE Alliance</t>
  </si>
  <si>
    <t>01657</t>
  </si>
  <si>
    <t>NEWMAN INTERNATIONAL SCHOOL OF ARLINGTON</t>
  </si>
  <si>
    <t>01661</t>
  </si>
  <si>
    <t>Hands of Healing Residential Treatment Center, Inc.</t>
  </si>
  <si>
    <t>01663</t>
  </si>
  <si>
    <t>JEAN MASSIEU FOUNDATION</t>
  </si>
  <si>
    <t>01697</t>
  </si>
  <si>
    <t>PRESBYTERIAN PAN AMERICAN SCHOOL</t>
  </si>
  <si>
    <t>01720</t>
  </si>
  <si>
    <t>JESUIT CRISTO REY HIGH SCHOOL</t>
  </si>
  <si>
    <t>04112</t>
  </si>
  <si>
    <t>UMEP, Inc.</t>
  </si>
  <si>
    <t>04129</t>
  </si>
  <si>
    <t>EXCELLENCE IN LEADERSHIP ACADEMY</t>
  </si>
  <si>
    <t>04171</t>
  </si>
  <si>
    <t>ARLINGTON CLASSIC ACADEMY</t>
  </si>
  <si>
    <t>04321</t>
  </si>
  <si>
    <t>UT Tyler University Academy</t>
  </si>
  <si>
    <t>04541</t>
  </si>
  <si>
    <t>WILLOW BEND CENTER</t>
  </si>
  <si>
    <t>04589</t>
  </si>
  <si>
    <t>PRO-VISION EDUCATIONAL SERVICES</t>
  </si>
  <si>
    <t>04670</t>
  </si>
  <si>
    <t>BEN YEHUDA ACADEMY</t>
  </si>
  <si>
    <t>04955</t>
  </si>
  <si>
    <t>GREAT HEARTS AMERICA-TEXAS</t>
  </si>
  <si>
    <t>04990</t>
  </si>
  <si>
    <t>ARCHDIOCESE OF GALVESTON-HOUSTON</t>
  </si>
  <si>
    <t>05288</t>
  </si>
  <si>
    <t>CASA GRACIA</t>
  </si>
  <si>
    <t>05361</t>
  </si>
  <si>
    <t>ITALY ISD</t>
  </si>
  <si>
    <t>05385</t>
  </si>
  <si>
    <t>THE BETA FOUNDATION</t>
  </si>
  <si>
    <t>05427</t>
  </si>
  <si>
    <t>ERATH EXCELS ACADEMY, INC.</t>
  </si>
  <si>
    <t>05446</t>
  </si>
  <si>
    <t>TEXAS SAN MARCOS TREATMENT CENTER</t>
  </si>
  <si>
    <t>05685</t>
  </si>
  <si>
    <t>Meridell Achievement Center, Inc</t>
  </si>
  <si>
    <t>05825</t>
  </si>
  <si>
    <t xml:space="preserve">St. Philips School and Community Center </t>
  </si>
  <si>
    <t>05912</t>
  </si>
  <si>
    <t>A.R.I.S.E.</t>
  </si>
  <si>
    <t>06052</t>
  </si>
  <si>
    <t>COMPASS ROSE EDUCATION INC.</t>
  </si>
  <si>
    <t>06053</t>
  </si>
  <si>
    <t>RIVERTREE ACADEMY</t>
  </si>
  <si>
    <t>06329</t>
  </si>
  <si>
    <t xml:space="preserve">VALOR TEXAS EDUCATION FOUNDATION </t>
  </si>
  <si>
    <t>06406</t>
  </si>
  <si>
    <t>WILCO MONTESSORI PARTNERS</t>
  </si>
  <si>
    <t>06459</t>
  </si>
  <si>
    <t>Lone Star Success Academy</t>
  </si>
  <si>
    <t>06578</t>
  </si>
  <si>
    <t>Bloom Academy, Inc.</t>
  </si>
  <si>
    <t>06582</t>
  </si>
  <si>
    <t>Reve Preparatory, Inc.</t>
  </si>
  <si>
    <t>06751</t>
  </si>
  <si>
    <t>TGP Public Schools</t>
  </si>
  <si>
    <t>06815</t>
  </si>
  <si>
    <t>The Settlement Club</t>
  </si>
  <si>
    <t>06922</t>
  </si>
  <si>
    <t>Village Tech Schools</t>
  </si>
  <si>
    <t>01214</t>
  </si>
  <si>
    <t>BOYS &amp; GIRLS CLUB OF DENISON, INC</t>
  </si>
  <si>
    <t>01502</t>
  </si>
  <si>
    <t xml:space="preserve">AUSTIN YMBL SUNSHINE CAMP  </t>
  </si>
  <si>
    <t>01512</t>
  </si>
  <si>
    <t>FORT WORTH COUNTRY DAY SCHOOL, INC.</t>
  </si>
  <si>
    <t>01513</t>
  </si>
  <si>
    <t>THE SALVATION ARMY, A GEORGIA CORP</t>
  </si>
  <si>
    <t>01518</t>
  </si>
  <si>
    <t>BOYS AND GIRLS CLUBS OF VERNON, INC</t>
  </si>
  <si>
    <t>01519</t>
  </si>
  <si>
    <t>UNIVERSITY OF TEXAS AT ARLINGTON</t>
  </si>
  <si>
    <t>01524</t>
  </si>
  <si>
    <t>Shackelford County Community Resource Center</t>
  </si>
  <si>
    <t>01525</t>
  </si>
  <si>
    <t>CITY OF HOUSTON</t>
  </si>
  <si>
    <t>01530</t>
  </si>
  <si>
    <t>SAN ANTONIO FOOD BANK</t>
  </si>
  <si>
    <t>01531</t>
  </si>
  <si>
    <t>TEXAS A&amp;M UNIVERSITY CORPUS CHRISTI</t>
  </si>
  <si>
    <t>01534</t>
  </si>
  <si>
    <t>THE HOUSTON FOOD BANK</t>
  </si>
  <si>
    <t>01535</t>
  </si>
  <si>
    <t>SOUTH PLAINS FOOD BANK, INC.</t>
  </si>
  <si>
    <t>01538</t>
  </si>
  <si>
    <t>MARCANA ENTERPRISES, INC</t>
  </si>
  <si>
    <t>01544</t>
  </si>
  <si>
    <t>REGIONAL EAST TEXAS FOOD BANK</t>
  </si>
  <si>
    <t>01549</t>
  </si>
  <si>
    <t xml:space="preserve">WEST TEXAS FOOD BANK  </t>
  </si>
  <si>
    <t>01551</t>
  </si>
  <si>
    <t>WICHITA FALLS AREA FOOD BANK</t>
  </si>
  <si>
    <t>01554</t>
  </si>
  <si>
    <t>Power Inc Family &amp; Children Services</t>
  </si>
  <si>
    <t>01564</t>
  </si>
  <si>
    <t>DAYSPRING FAMILY CHURCH, INC.</t>
  </si>
  <si>
    <t>01566</t>
  </si>
  <si>
    <t>GEN ACCT DIV GEN ACCT CITY OF SAN ANTONIO</t>
  </si>
  <si>
    <t>01568</t>
  </si>
  <si>
    <t>KICKAPOO TRADITIONAL TRIBE OF TEXAS</t>
  </si>
  <si>
    <t>Indian Tribe</t>
  </si>
  <si>
    <t>01573</t>
  </si>
  <si>
    <t>CATHOLIC CHARITIES OF THE RIO GRANDE VALLEY</t>
  </si>
  <si>
    <t>01576</t>
  </si>
  <si>
    <t>Central Texas Food Bank, Inc.</t>
  </si>
  <si>
    <t>01602</t>
  </si>
  <si>
    <t>JEFFERSON COUNTY PRECINCT 4</t>
  </si>
  <si>
    <t>01636</t>
  </si>
  <si>
    <t>CITYSQUARE</t>
  </si>
  <si>
    <t>01647</t>
  </si>
  <si>
    <t>VICTORY COVENANT COMMUNITY MINISTRY</t>
  </si>
  <si>
    <t>01685</t>
  </si>
  <si>
    <t>BOYS AND GIRLS CLUBS OF AUSTIN COUNTY, INC</t>
  </si>
  <si>
    <t>01707</t>
  </si>
  <si>
    <t>Intrinsic Foundation</t>
  </si>
  <si>
    <t>01893</t>
  </si>
  <si>
    <t>ARMED SERVICES YMCA CHILD DEVELOPMENT CENTER</t>
  </si>
  <si>
    <t>02225</t>
  </si>
  <si>
    <t>D.M. Ministries Community Development Corporation</t>
  </si>
  <si>
    <t>02237</t>
  </si>
  <si>
    <t>DYESS AFB CDC DEVELOPMENT CENTER</t>
  </si>
  <si>
    <t>Military Installation</t>
  </si>
  <si>
    <t>02274</t>
  </si>
  <si>
    <t>EL PASO HUMAN SERVICES INC</t>
  </si>
  <si>
    <t>03152</t>
  </si>
  <si>
    <t>ROLLING PLAINS MANAGEMENT CORPORATION OF BAYLOR, COTTLE, FOARD,</t>
  </si>
  <si>
    <t>03550</t>
  </si>
  <si>
    <t>YOUNG WOMEN’S CHRISTIAN ASSOCIATION EL PASO DEL NORTE REGION</t>
  </si>
  <si>
    <t>03554</t>
  </si>
  <si>
    <t>YOUNG WOMEN'S CHRISTIAN ASSOCIATION OF LUBBOCK, TEX</t>
  </si>
  <si>
    <t>03627</t>
  </si>
  <si>
    <t>Food &amp; Nutrition Solutions Inc.</t>
  </si>
  <si>
    <t>03689</t>
  </si>
  <si>
    <t>S. Tracy Howard Project</t>
  </si>
  <si>
    <t>03793</t>
  </si>
  <si>
    <t>Urban Change for Life Center, Inc.</t>
  </si>
  <si>
    <t>03802</t>
  </si>
  <si>
    <t>Purple Hearts Inc</t>
  </si>
  <si>
    <t>03949</t>
  </si>
  <si>
    <t>TRIANGLE COMMUNITY OUTREACH, INC.</t>
  </si>
  <si>
    <t>03974</t>
  </si>
  <si>
    <t>P.L.A.Y.S. (Positive Leadership Advances Youth Self Development)</t>
  </si>
  <si>
    <t>04007</t>
  </si>
  <si>
    <t>SOUTH TEXAS FOOD BANK</t>
  </si>
  <si>
    <t>04080</t>
  </si>
  <si>
    <t>Village Hands and Hearts Inc.</t>
  </si>
  <si>
    <t>04119</t>
  </si>
  <si>
    <t>J.E.W.E.L. Foundation</t>
  </si>
  <si>
    <t>04168</t>
  </si>
  <si>
    <t>Destiny Empowerment Enterprises, Inc.</t>
  </si>
  <si>
    <t>04323</t>
  </si>
  <si>
    <t>Kids Cove Community Outreach</t>
  </si>
  <si>
    <t>04405</t>
  </si>
  <si>
    <t>NUTRITION TRANSITIONS, INC.</t>
  </si>
  <si>
    <t>04463</t>
  </si>
  <si>
    <t>FIRST BAPTIST CHURCH OF KAUFMAN</t>
  </si>
  <si>
    <t>04493</t>
  </si>
  <si>
    <t>THE JOSH HOWARD FOUNDATION</t>
  </si>
  <si>
    <t>04629</t>
  </si>
  <si>
    <t>CHOICES LEADERSHIP INC.</t>
  </si>
  <si>
    <t>04660</t>
  </si>
  <si>
    <t>NORA'S WOMEN OF PURPOSE</t>
  </si>
  <si>
    <t>04742</t>
  </si>
  <si>
    <t>Be A Champion Inc.</t>
  </si>
  <si>
    <t>04838</t>
  </si>
  <si>
    <t>BOYS AND GIRLS CLUB OF ZAPATA COUNTY</t>
  </si>
  <si>
    <t>04873</t>
  </si>
  <si>
    <t>CUSTER ROAD UNITED METHODIST CHURCH, INC</t>
  </si>
  <si>
    <t>05006</t>
  </si>
  <si>
    <t>BRIGHT NUTRITION</t>
  </si>
  <si>
    <t>05056</t>
  </si>
  <si>
    <t>G &amp; H NUTRITION CENTERS OF TEXAS,INC</t>
  </si>
  <si>
    <t>05143</t>
  </si>
  <si>
    <t>SOMEONE WHO CARES MINISTRIES</t>
  </si>
  <si>
    <t>05165</t>
  </si>
  <si>
    <t>EQUAL HEART</t>
  </si>
  <si>
    <t>05241</t>
  </si>
  <si>
    <t xml:space="preserve">THE FIRST PRESBYTERIAN CHURCH OF COLORADO CITY, TEXAS </t>
  </si>
  <si>
    <t>05243</t>
  </si>
  <si>
    <t>Kids Bring Life, Inc.</t>
  </si>
  <si>
    <t>05255</t>
  </si>
  <si>
    <t>FOOD ALWAYS, INC.</t>
  </si>
  <si>
    <t>05259</t>
  </si>
  <si>
    <t>K12 ENRICHMENT ACADEMY</t>
  </si>
  <si>
    <t>05327</t>
  </si>
  <si>
    <t>PRESERVATION OF LIFE INC.</t>
  </si>
  <si>
    <t>05354</t>
  </si>
  <si>
    <t>FJV FOUNDATION</t>
  </si>
  <si>
    <t>05451</t>
  </si>
  <si>
    <t>Boys Club of Pharr Inc</t>
  </si>
  <si>
    <t>05561</t>
  </si>
  <si>
    <t>Boys &amp; Girls Club of Hill County, Texas, Inc.</t>
  </si>
  <si>
    <t>05591</t>
  </si>
  <si>
    <t>Full Filled Project Inc</t>
  </si>
  <si>
    <t>05656</t>
  </si>
  <si>
    <t>Kidz Grub, Inc.</t>
  </si>
  <si>
    <t>05778</t>
  </si>
  <si>
    <t>PURPOSE DRIVEN MINISTRIES</t>
  </si>
  <si>
    <t>05823</t>
  </si>
  <si>
    <t xml:space="preserve">Discovering Healthy Foods </t>
  </si>
  <si>
    <t>05882</t>
  </si>
  <si>
    <t>FAITH &amp; BLESSING OUTREACH</t>
  </si>
  <si>
    <t>05920</t>
  </si>
  <si>
    <t>UNIQUE PIECES INC.</t>
  </si>
  <si>
    <t>06082</t>
  </si>
  <si>
    <t>STEPS TO EXCELLENCE, INC.</t>
  </si>
  <si>
    <t>06083</t>
  </si>
  <si>
    <t>"With Helping Hands" serving nutritious meals</t>
  </si>
  <si>
    <t>06226</t>
  </si>
  <si>
    <t>CHILD CARE RESOURCES, INC.</t>
  </si>
  <si>
    <t>06244</t>
  </si>
  <si>
    <t>SEEDS OF ABRAHAM MINISTRIES</t>
  </si>
  <si>
    <t>06308</t>
  </si>
  <si>
    <t>OUTCAST INTERNATIONAL MINISTRIES</t>
  </si>
  <si>
    <t>06317</t>
  </si>
  <si>
    <t>KIDS GRAB ON THE GO</t>
  </si>
  <si>
    <t>06458</t>
  </si>
  <si>
    <t>Boys &amp; Girls Clubs in Texas</t>
  </si>
  <si>
    <t>06480</t>
  </si>
  <si>
    <t>South Texas Juvenile Diabetes Association</t>
  </si>
  <si>
    <t>06508</t>
  </si>
  <si>
    <t>Sower of Seeds International Ministries, Inc</t>
  </si>
  <si>
    <t>06533</t>
  </si>
  <si>
    <t>THE SWEETWATER HOUSE OF PEACE</t>
  </si>
  <si>
    <t>06668</t>
  </si>
  <si>
    <t>I.C.U Independent Community Uplift</t>
  </si>
  <si>
    <t>06743</t>
  </si>
  <si>
    <t>RGV Read and Feed</t>
  </si>
  <si>
    <t>06834</t>
  </si>
  <si>
    <t>K-Nation Group</t>
  </si>
  <si>
    <t>06928</t>
  </si>
  <si>
    <t>DFW Economic Solutions</t>
  </si>
  <si>
    <t>06975</t>
  </si>
  <si>
    <t>Education Potential Verified</t>
  </si>
  <si>
    <t>07007</t>
  </si>
  <si>
    <t>Chris Howell Foundation</t>
  </si>
  <si>
    <t>01815</t>
  </si>
  <si>
    <t>AJL'S WINGS OF HOPE INC.</t>
  </si>
  <si>
    <t>01835</t>
  </si>
  <si>
    <t>ALLIANCE PUBLIC SERVICES, INC.</t>
  </si>
  <si>
    <t>01855</t>
  </si>
  <si>
    <t>AMERICAN NUTRITION CARE</t>
  </si>
  <si>
    <t>02054</t>
  </si>
  <si>
    <t>CHILD DEVELOPMENT ASSOCIATES OF CENTRAL TEXAS</t>
  </si>
  <si>
    <t>02056</t>
  </si>
  <si>
    <t>CHILD DEVELOPMENT NUTRITION PROGRAM INC</t>
  </si>
  <si>
    <t>02058</t>
  </si>
  <si>
    <t>CHILD FOOD PROGRAM OF TEXAS INC</t>
  </si>
  <si>
    <t>01837</t>
  </si>
  <si>
    <t>01933</t>
  </si>
  <si>
    <t>01818</t>
  </si>
  <si>
    <t>01785</t>
  </si>
  <si>
    <t>01946</t>
  </si>
  <si>
    <t>01836</t>
  </si>
  <si>
    <t>01896</t>
  </si>
  <si>
    <t>01846</t>
  </si>
  <si>
    <t>01913</t>
  </si>
  <si>
    <t>01909</t>
  </si>
  <si>
    <t>01981</t>
  </si>
  <si>
    <t>01958</t>
  </si>
  <si>
    <t>01875</t>
  </si>
  <si>
    <t>01892</t>
  </si>
  <si>
    <t>01930</t>
  </si>
  <si>
    <t>01885</t>
  </si>
  <si>
    <t>01901</t>
  </si>
  <si>
    <t>01907</t>
  </si>
  <si>
    <t>01936</t>
  </si>
  <si>
    <t>01774</t>
  </si>
  <si>
    <t>01873</t>
  </si>
  <si>
    <t>01804</t>
  </si>
  <si>
    <t>01937</t>
  </si>
  <si>
    <t>01948</t>
  </si>
  <si>
    <t>01777</t>
  </si>
  <si>
    <t>01867</t>
  </si>
  <si>
    <t>01945</t>
  </si>
  <si>
    <t>01985</t>
  </si>
  <si>
    <t>01859</t>
  </si>
  <si>
    <t>02060</t>
  </si>
  <si>
    <t>CHILD NUTRITION INC</t>
  </si>
  <si>
    <t>02068</t>
  </si>
  <si>
    <t>02409</t>
  </si>
  <si>
    <t>02070</t>
  </si>
  <si>
    <t>02261</t>
  </si>
  <si>
    <t>02428</t>
  </si>
  <si>
    <t>02474</t>
  </si>
  <si>
    <t>02259</t>
  </si>
  <si>
    <t>02062</t>
  </si>
  <si>
    <t>02071</t>
  </si>
  <si>
    <t>02072</t>
  </si>
  <si>
    <t>02074</t>
  </si>
  <si>
    <t>02076</t>
  </si>
  <si>
    <t>02641</t>
  </si>
  <si>
    <t>02453</t>
  </si>
  <si>
    <t>02644</t>
  </si>
  <si>
    <t>01965</t>
  </si>
  <si>
    <t>02391</t>
  </si>
  <si>
    <t>02356</t>
  </si>
  <si>
    <t>02082</t>
  </si>
  <si>
    <t>02083</t>
  </si>
  <si>
    <t>02084</t>
  </si>
  <si>
    <t>02501</t>
  </si>
  <si>
    <t>02667</t>
  </si>
  <si>
    <t>02085</t>
  </si>
  <si>
    <t>02053</t>
  </si>
  <si>
    <t>02671</t>
  </si>
  <si>
    <t>02349</t>
  </si>
  <si>
    <t>02355</t>
  </si>
  <si>
    <t>02350</t>
  </si>
  <si>
    <t>01906</t>
  </si>
  <si>
    <t>01919</t>
  </si>
  <si>
    <t>02002</t>
  </si>
  <si>
    <t>02528</t>
  </si>
  <si>
    <t>02353</t>
  </si>
  <si>
    <t>02091</t>
  </si>
  <si>
    <t>02530</t>
  </si>
  <si>
    <t>02536</t>
  </si>
  <si>
    <t>02008</t>
  </si>
  <si>
    <t>02648</t>
  </si>
  <si>
    <t>02094</t>
  </si>
  <si>
    <t>02095</t>
  </si>
  <si>
    <t>02664</t>
  </si>
  <si>
    <t>02663</t>
  </si>
  <si>
    <t>02341</t>
  </si>
  <si>
    <t>02280</t>
  </si>
  <si>
    <t>02434</t>
  </si>
  <si>
    <t>02498</t>
  </si>
  <si>
    <t>02445</t>
  </si>
  <si>
    <t>02630</t>
  </si>
  <si>
    <t>02669</t>
  </si>
  <si>
    <t>02588</t>
  </si>
  <si>
    <t>02110</t>
  </si>
  <si>
    <t>02615</t>
  </si>
  <si>
    <t>02113</t>
  </si>
  <si>
    <t>02570</t>
  </si>
  <si>
    <t>01959</t>
  </si>
  <si>
    <t>02507</t>
  </si>
  <si>
    <t>02115</t>
  </si>
  <si>
    <t>02117</t>
  </si>
  <si>
    <t>02677</t>
  </si>
  <si>
    <t>02121</t>
  </si>
  <si>
    <t>02122</t>
  </si>
  <si>
    <t>02621</t>
  </si>
  <si>
    <t>02036</t>
  </si>
  <si>
    <t>02538</t>
  </si>
  <si>
    <t>02348</t>
  </si>
  <si>
    <t>02289</t>
  </si>
  <si>
    <t>02675</t>
  </si>
  <si>
    <t>02656</t>
  </si>
  <si>
    <t>02406</t>
  </si>
  <si>
    <t>02477</t>
  </si>
  <si>
    <t>02279</t>
  </si>
  <si>
    <t>02533</t>
  </si>
  <si>
    <t>02127</t>
  </si>
  <si>
    <t>02394</t>
  </si>
  <si>
    <t>02661</t>
  </si>
  <si>
    <t>02222</t>
  </si>
  <si>
    <t>01941</t>
  </si>
  <si>
    <t>02395</t>
  </si>
  <si>
    <t>02414</t>
  </si>
  <si>
    <t>02135</t>
  </si>
  <si>
    <t>01882</t>
  </si>
  <si>
    <t>02640</t>
  </si>
  <si>
    <t>02560</t>
  </si>
  <si>
    <t>02006</t>
  </si>
  <si>
    <t>02647</t>
  </si>
  <si>
    <t>02139</t>
  </si>
  <si>
    <t>02627</t>
  </si>
  <si>
    <t>02138</t>
  </si>
  <si>
    <t>02400</t>
  </si>
  <si>
    <t>02258</t>
  </si>
  <si>
    <t>02670</t>
  </si>
  <si>
    <t>02655</t>
  </si>
  <si>
    <t>02638</t>
  </si>
  <si>
    <t>02576</t>
  </si>
  <si>
    <t>02144</t>
  </si>
  <si>
    <t>02376</t>
  </si>
  <si>
    <t>02024</t>
  </si>
  <si>
    <t>02554</t>
  </si>
  <si>
    <t>02676</t>
  </si>
  <si>
    <t>02678</t>
  </si>
  <si>
    <t>02360</t>
  </si>
  <si>
    <t>02371</t>
  </si>
  <si>
    <t>02472</t>
  </si>
  <si>
    <t>02484</t>
  </si>
  <si>
    <t>02486</t>
  </si>
  <si>
    <t>02384</t>
  </si>
  <si>
    <t>02657</t>
  </si>
  <si>
    <t>02154</t>
  </si>
  <si>
    <t>02463</t>
  </si>
  <si>
    <t>02511</t>
  </si>
  <si>
    <t>02387</t>
  </si>
  <si>
    <t>02622</t>
  </si>
  <si>
    <t>02367</t>
  </si>
  <si>
    <t>02438</t>
  </si>
  <si>
    <t>02459</t>
  </si>
  <si>
    <t>02162</t>
  </si>
  <si>
    <t>02650</t>
  </si>
  <si>
    <t>02525</t>
  </si>
  <si>
    <t>02629</t>
  </si>
  <si>
    <t>02372</t>
  </si>
  <si>
    <t>02602</t>
  </si>
  <si>
    <t>02328</t>
  </si>
  <si>
    <t>01761</t>
  </si>
  <si>
    <t>02156</t>
  </si>
  <si>
    <t>02658</t>
  </si>
  <si>
    <t>02157</t>
  </si>
  <si>
    <t>02600</t>
  </si>
  <si>
    <t>02672</t>
  </si>
  <si>
    <t>02491</t>
  </si>
  <si>
    <t>02422</t>
  </si>
  <si>
    <t>02618</t>
  </si>
  <si>
    <t>02632</t>
  </si>
  <si>
    <t>02167</t>
  </si>
  <si>
    <t>02301</t>
  </si>
  <si>
    <t>02327</t>
  </si>
  <si>
    <t>02515</t>
  </si>
  <si>
    <t>02361</t>
  </si>
  <si>
    <t>02177</t>
  </si>
  <si>
    <t>02526</t>
  </si>
  <si>
    <t>02425</t>
  </si>
  <si>
    <t>01628</t>
  </si>
  <si>
    <t>02374</t>
  </si>
  <si>
    <t>02186</t>
  </si>
  <si>
    <t>02187</t>
  </si>
  <si>
    <t>02557</t>
  </si>
  <si>
    <t>02451</t>
  </si>
  <si>
    <t>02666</t>
  </si>
  <si>
    <t>02205</t>
  </si>
  <si>
    <t>DEPT OF THE ARMY HQ U.S. ARMY GARRISON</t>
  </si>
  <si>
    <t>02232</t>
  </si>
  <si>
    <t>DRAUGHN'S PLAYSCHOOL AND KINDERGARTEN INC</t>
  </si>
  <si>
    <t>02238</t>
  </si>
  <si>
    <t>DYESS AFB FAMILY CHILD CARE</t>
  </si>
  <si>
    <t>02260</t>
  </si>
  <si>
    <t>EDINBURG CHILD CARE INC</t>
  </si>
  <si>
    <t>02275</t>
  </si>
  <si>
    <t>FOOD FOR KIDS INC</t>
  </si>
  <si>
    <t>01522</t>
  </si>
  <si>
    <t>01521</t>
  </si>
  <si>
    <t>FORT SAM HOUSTON CHILD &amp; YOUTH SERVICES DIVISION</t>
  </si>
  <si>
    <t>02383</t>
  </si>
  <si>
    <t>FT. BLISS CHILD, YOUTH &amp; SCHOOL SERVICES (CYSS)</t>
  </si>
  <si>
    <t>HI-PLAINS DAY CARE SERVICES, INC.</t>
  </si>
  <si>
    <t>KIDDIES WORKSHOP U.S.A. (K.W.U.S.A) INC.</t>
  </si>
  <si>
    <t>01507</t>
  </si>
  <si>
    <t>01550</t>
  </si>
  <si>
    <t>02682</t>
  </si>
  <si>
    <t>LACKLAND AFB CHILD DEVELOPMENT CENTER</t>
  </si>
  <si>
    <t>02994</t>
  </si>
  <si>
    <t>NUTRI-CARE INC</t>
  </si>
  <si>
    <t>02995</t>
  </si>
  <si>
    <t>NUTRISERVICE, INCORPORATED</t>
  </si>
  <si>
    <t>01750</t>
  </si>
  <si>
    <t>03015</t>
  </si>
  <si>
    <t xml:space="preserve">OPERATION KIDS INC  </t>
  </si>
  <si>
    <t>03042</t>
  </si>
  <si>
    <t>PARENT/CHILD INCORPORATED OF SAN ANTONIO AND BEXAR</t>
  </si>
  <si>
    <t>05144</t>
  </si>
  <si>
    <t>PROFESSIONAL CHILD CARE PROVIDER ASSOCIATION</t>
  </si>
  <si>
    <t>03114</t>
  </si>
  <si>
    <t>RED RIVER CHILD CARE FOOD PROGRAM INC</t>
  </si>
  <si>
    <t>03131</t>
  </si>
  <si>
    <t>RIGHT FROM THE START NUTRITION</t>
  </si>
  <si>
    <t>03255</t>
  </si>
  <si>
    <t>SOL CARE SERVICES INC</t>
  </si>
  <si>
    <t>03268</t>
  </si>
  <si>
    <t>SOUTHWEST HUMAN DEVELOPMENT SERVICES CORP</t>
  </si>
  <si>
    <t>04889</t>
  </si>
  <si>
    <t>04111</t>
  </si>
  <si>
    <t>04645</t>
  </si>
  <si>
    <t>04228</t>
  </si>
  <si>
    <t>03436</t>
  </si>
  <si>
    <t>03515</t>
  </si>
  <si>
    <t>03296</t>
  </si>
  <si>
    <t>04233</t>
  </si>
  <si>
    <t>03047</t>
  </si>
  <si>
    <t>03058</t>
  </si>
  <si>
    <t>03071</t>
  </si>
  <si>
    <t>03971</t>
  </si>
  <si>
    <t>02233</t>
  </si>
  <si>
    <t>02884</t>
  </si>
  <si>
    <t>04241</t>
  </si>
  <si>
    <t>03143</t>
  </si>
  <si>
    <t>04302</t>
  </si>
  <si>
    <t>03556</t>
  </si>
  <si>
    <t>04682</t>
  </si>
  <si>
    <t>03662</t>
  </si>
  <si>
    <t>03420</t>
  </si>
  <si>
    <t>04984</t>
  </si>
  <si>
    <t>04551</t>
  </si>
  <si>
    <t>03535</t>
  </si>
  <si>
    <t>04556</t>
  </si>
  <si>
    <t>03281</t>
  </si>
  <si>
    <t>04982</t>
  </si>
  <si>
    <t>03527</t>
  </si>
  <si>
    <t>04675</t>
  </si>
  <si>
    <t>02908</t>
  </si>
  <si>
    <t>02989</t>
  </si>
  <si>
    <t>03428</t>
  </si>
  <si>
    <t>04947</t>
  </si>
  <si>
    <t>03305</t>
  </si>
  <si>
    <t>03520</t>
  </si>
  <si>
    <t>01756</t>
  </si>
  <si>
    <t>01760</t>
  </si>
  <si>
    <t>04549</t>
  </si>
  <si>
    <t>01764</t>
  </si>
  <si>
    <t>02992</t>
  </si>
  <si>
    <t>01809</t>
  </si>
  <si>
    <t>01834</t>
  </si>
  <si>
    <t>04282</t>
  </si>
  <si>
    <t>03579</t>
  </si>
  <si>
    <t>04825</t>
  </si>
  <si>
    <t>04251</t>
  </si>
  <si>
    <t>04975</t>
  </si>
  <si>
    <t>04790</t>
  </si>
  <si>
    <t>03317</t>
  </si>
  <si>
    <t>02020</t>
  </si>
  <si>
    <t>02031</t>
  </si>
  <si>
    <t>02034</t>
  </si>
  <si>
    <t>02050</t>
  </si>
  <si>
    <t>03000</t>
  </si>
  <si>
    <t>03494</t>
  </si>
  <si>
    <t>02093</t>
  </si>
  <si>
    <t>02136</t>
  </si>
  <si>
    <t>04450</t>
  </si>
  <si>
    <t>02166</t>
  </si>
  <si>
    <t>04664</t>
  </si>
  <si>
    <t>04285</t>
  </si>
  <si>
    <t>03633</t>
  </si>
  <si>
    <t>03548</t>
  </si>
  <si>
    <t>03368</t>
  </si>
  <si>
    <t>02286</t>
  </si>
  <si>
    <t>04569</t>
  </si>
  <si>
    <t>03410</t>
  </si>
  <si>
    <t>04599</t>
  </si>
  <si>
    <t>04230</t>
  </si>
  <si>
    <t>02413</t>
  </si>
  <si>
    <t>02440</t>
  </si>
  <si>
    <t>04808</t>
  </si>
  <si>
    <t>04991</t>
  </si>
  <si>
    <t>02558</t>
  </si>
  <si>
    <t>04614</t>
  </si>
  <si>
    <t>04698</t>
  </si>
  <si>
    <t>04644</t>
  </si>
  <si>
    <t>03925</t>
  </si>
  <si>
    <t>02599</t>
  </si>
  <si>
    <t>04821</t>
  </si>
  <si>
    <t>02612</t>
  </si>
  <si>
    <t>02631</t>
  </si>
  <si>
    <t>04309</t>
  </si>
  <si>
    <t>02691</t>
  </si>
  <si>
    <t>03969</t>
  </si>
  <si>
    <t>02700</t>
  </si>
  <si>
    <t>02721</t>
  </si>
  <si>
    <t>02723</t>
  </si>
  <si>
    <t>02731</t>
  </si>
  <si>
    <t>02739</t>
  </si>
  <si>
    <t>02764</t>
  </si>
  <si>
    <t>02767</t>
  </si>
  <si>
    <t>04265</t>
  </si>
  <si>
    <t>03090</t>
  </si>
  <si>
    <t>03685</t>
  </si>
  <si>
    <t>04146</t>
  </si>
  <si>
    <t>02850</t>
  </si>
  <si>
    <t>04536</t>
  </si>
  <si>
    <t>03219</t>
  </si>
  <si>
    <t>02863</t>
  </si>
  <si>
    <t>02868</t>
  </si>
  <si>
    <t>05761</t>
  </si>
  <si>
    <t>The Hype Foundation, Inc.</t>
  </si>
  <si>
    <t>03493</t>
  </si>
  <si>
    <t>VN Taoism Association</t>
  </si>
  <si>
    <t>03501</t>
  </si>
  <si>
    <t>WE CARE INC</t>
  </si>
  <si>
    <t>CITY OF CORPUS CHRISTI PARKS AND RECREATION DEPARTMENT</t>
  </si>
  <si>
    <t>ALABAMA COUSHATTA TRIBE OF TEXAS</t>
  </si>
  <si>
    <t>MADONNA CENTER INC</t>
  </si>
  <si>
    <t>HIGH PLAINS FOOD BANK</t>
  </si>
  <si>
    <t>CRIB LINE SERVICES</t>
  </si>
  <si>
    <t>12475 SUGAR DALE, INC</t>
  </si>
  <si>
    <t>For Profit Organization</t>
  </si>
  <si>
    <t>01754</t>
  </si>
  <si>
    <t>3C HEALTH SERVICES INCORPORATION</t>
  </si>
  <si>
    <t>803 OLD MCDONALD DAYCARE /LEARNING CENTER, INC.</t>
  </si>
  <si>
    <t>A CHILD'S PLACE LEARNING CENTER INC</t>
  </si>
  <si>
    <t>The Enrichment Center A Creative Focus Learning Center Foundatio</t>
  </si>
  <si>
    <t>01762</t>
  </si>
  <si>
    <t>A GUARDIAN ANGEL CHILD CARE CENTER, INC.</t>
  </si>
  <si>
    <t>A MOTHERS CHOICE CHILD DEVELOPMENT &amp; LEARNING CENTER INC</t>
  </si>
  <si>
    <t>01773</t>
  </si>
  <si>
    <t>A+ KIDZ CARE LEARNING CENTER LLC</t>
  </si>
  <si>
    <t>A-1 MONTESSORI SCHOOL</t>
  </si>
  <si>
    <t>ABC CHILD DEVELOPMENT CENTER, INC</t>
  </si>
  <si>
    <t>01783</t>
  </si>
  <si>
    <t>ABC'S &amp; 123'S INFANT &amp; CHILD CARE CENTER</t>
  </si>
  <si>
    <t>ABILENE ISD - EARLY HEAD START/PEP</t>
  </si>
  <si>
    <t>01786</t>
  </si>
  <si>
    <t>ABRAZOS ADULT CENTERS LLC</t>
  </si>
  <si>
    <t>01789</t>
  </si>
  <si>
    <t>Cameron-Christian, Inc.</t>
  </si>
  <si>
    <t>01791</t>
  </si>
  <si>
    <t>ACCD PALO ALTO COLLEGE RAY ELLISON FAMILY CENTER</t>
  </si>
  <si>
    <t>01792</t>
  </si>
  <si>
    <t>Action Program Svc, Inc.</t>
  </si>
  <si>
    <t>01801</t>
  </si>
  <si>
    <t>THE ADULT DAY ACTIVITY AND HEALTH CENTER OF LUBBOCK, INC.</t>
  </si>
  <si>
    <t xml:space="preserve">ADVANCE CHILD CARE, INC  </t>
  </si>
  <si>
    <t xml:space="preserve">AFFECTIONATE ARMS  </t>
  </si>
  <si>
    <t>01811</t>
  </si>
  <si>
    <t>AGAPE CHURCH AND OUTREACH CENTER, INC.</t>
  </si>
  <si>
    <t>01812</t>
  </si>
  <si>
    <t>AGAPE PLACE PERSONAL CARE HOMES, INC.</t>
  </si>
  <si>
    <t>ALAMO CARE HEALTH SERVICES INC</t>
  </si>
  <si>
    <t>01821</t>
  </si>
  <si>
    <t>ALDERETE ENTERPRISES, LLC</t>
  </si>
  <si>
    <t xml:space="preserve">ALLBRIGHT ACADEMY, LLC  </t>
  </si>
  <si>
    <t>ALLSTARS LEARNING CENTER @ FT WORTH, INC.</t>
  </si>
  <si>
    <t>ALLSTARS LEARNING CENTER, INC.</t>
  </si>
  <si>
    <t>01841</t>
  </si>
  <si>
    <t>ALPINE ADULT DAY CARE, INC.</t>
  </si>
  <si>
    <t>UN NUEVO DIA DE ALEGRIA LLC</t>
  </si>
  <si>
    <t>01850</t>
  </si>
  <si>
    <t>AMANDA MOORE</t>
  </si>
  <si>
    <t>01857</t>
  </si>
  <si>
    <t>AMIGOS Y FAMILIA ADULT DAY CARE INC</t>
  </si>
  <si>
    <t>AMISTAD HEALTH SERVICES, INC.</t>
  </si>
  <si>
    <t>01865</t>
  </si>
  <si>
    <t>ANDERLET LLC</t>
  </si>
  <si>
    <t>ANGEL MIO ADULT DAY CARE, LLC</t>
  </si>
  <si>
    <t>ANGELO GONZALEZ MINISTRIES, INC</t>
  </si>
  <si>
    <t>ANITA MOREAU "FOOD PROGRAM SPECIALIST"</t>
  </si>
  <si>
    <t>ANTONIO BORJON</t>
  </si>
  <si>
    <t>AQNB PAREKH ENTERPRISES INC</t>
  </si>
  <si>
    <t xml:space="preserve">ARMED SERVICES YMCA  </t>
  </si>
  <si>
    <t>ASHFORD MONTESSORI I LLC</t>
  </si>
  <si>
    <t>ATASCOCITA CHILDREN ACADEMY, INC.</t>
  </si>
  <si>
    <t>01904</t>
  </si>
  <si>
    <t>AUSTIN GROUPS FOR THE ELDERLY</t>
  </si>
  <si>
    <t xml:space="preserve">AVANCE - SAN ANTONIO  </t>
  </si>
  <si>
    <t xml:space="preserve">AVANCE, INC - HOUSTON  </t>
  </si>
  <si>
    <t>BARATIN-FLORENCE, INC.</t>
  </si>
  <si>
    <t>01910</t>
  </si>
  <si>
    <t>BARGUYAM INVEST LLC</t>
  </si>
  <si>
    <t>BAY AREA CHILD DEVELOPMENT CENTER INC</t>
  </si>
  <si>
    <t>01918</t>
  </si>
  <si>
    <t>BEAR CREEK CHILDREN'S CENTER, INC.</t>
  </si>
  <si>
    <t xml:space="preserve">BEARLY BEGINNING, INC  </t>
  </si>
  <si>
    <t>01927</t>
  </si>
  <si>
    <t xml:space="preserve">BELL COUNTY SOCIETY FOR CRIPPLED CHILDREN </t>
  </si>
  <si>
    <t>01928</t>
  </si>
  <si>
    <t>Bell Street Day Care Center, Ltd.</t>
  </si>
  <si>
    <t>BELLO AMANECER ADULT DAY CARE, INC.</t>
  </si>
  <si>
    <t>01931</t>
  </si>
  <si>
    <t>BENETRIA BATEMAN</t>
  </si>
  <si>
    <t xml:space="preserve">BENT TREE DAY SCHOOL,INC  </t>
  </si>
  <si>
    <t>BESOS Y CARICIAS ADULT DAY CARE LLC</t>
  </si>
  <si>
    <t>BEST FRIENDS ADULT ACTIVITY CENTER, INC</t>
  </si>
  <si>
    <t>BETHEL CHILDREN'S DAY CARE CENTER, INC</t>
  </si>
  <si>
    <t>01942</t>
  </si>
  <si>
    <t xml:space="preserve">BETTY A NEW </t>
  </si>
  <si>
    <t>BEVERLY AND CARL COKER</t>
  </si>
  <si>
    <t>BEVERLY BETHEL</t>
  </si>
  <si>
    <t>BEVERLY MORRIS</t>
  </si>
  <si>
    <t>01954</t>
  </si>
  <si>
    <t>BILL WILSON</t>
  </si>
  <si>
    <t xml:space="preserve">BLANCA PINA </t>
  </si>
  <si>
    <t>BLESSED ARE THE CHILDREN ACHIEVEMENT ACADEMY, INC</t>
  </si>
  <si>
    <t>01961</t>
  </si>
  <si>
    <t xml:space="preserve">BLESSED SACRAMENT ACADEMY  </t>
  </si>
  <si>
    <t>BOY MARTIN ENTERPRISES, INC.</t>
  </si>
  <si>
    <t>01973</t>
  </si>
  <si>
    <t>PACE AND ROSS LEARNING CENTER, LTD</t>
  </si>
  <si>
    <t>BRIGHTON CENTER</t>
  </si>
  <si>
    <t>BUCKNER CHILDREN AND FAMILY SERVICES, INC.</t>
  </si>
  <si>
    <t>01988</t>
  </si>
  <si>
    <t>BUGAMBILIAS LIMITED LIABILITY PARTNERSHIP</t>
  </si>
  <si>
    <t>01993</t>
  </si>
  <si>
    <t xml:space="preserve">BUTTERCUP HOUSE, INC.  </t>
  </si>
  <si>
    <t>01994</t>
  </si>
  <si>
    <t>CSL Enterprises, Inc.</t>
  </si>
  <si>
    <t>MARTHA DILL</t>
  </si>
  <si>
    <t>02004</t>
  </si>
  <si>
    <t>CAPITAL METROPOLITAN TRANSPORTATION AUTHORITY</t>
  </si>
  <si>
    <t>CARING PEOPLE, LTD. CO.</t>
  </si>
  <si>
    <t>CARINO CHILD CARE CENTER, INC.</t>
  </si>
  <si>
    <t>02012</t>
  </si>
  <si>
    <t>CARLA TAYLOR</t>
  </si>
  <si>
    <t>CASAS &amp; FAULKNER ENTERPRISES, INC.</t>
  </si>
  <si>
    <t>02021</t>
  </si>
  <si>
    <t xml:space="preserve">CASTILLO &amp; CASTILLO, INC.  </t>
  </si>
  <si>
    <t>02022</t>
  </si>
  <si>
    <t>CATALINA GONZALEZ GARCIA</t>
  </si>
  <si>
    <t>RAGLEY STREET ACADEMY CORPORATION</t>
  </si>
  <si>
    <t>02026</t>
  </si>
  <si>
    <t>CDM MANAGEMENT INC</t>
  </si>
  <si>
    <t>02029</t>
  </si>
  <si>
    <t>CELIA RUBIO</t>
  </si>
  <si>
    <t>02030</t>
  </si>
  <si>
    <t>CEN-TEX FAMILY SERVICES, INC</t>
  </si>
  <si>
    <t>Center Against Sexual and Family Violence, Inc.</t>
  </si>
  <si>
    <t>CENTRAL DAY CARE CENTER, INC.</t>
  </si>
  <si>
    <t>02035</t>
  </si>
  <si>
    <t>CENTRAL FAITH CHILD DEVELOPMENT CENTER, INC.</t>
  </si>
  <si>
    <t xml:space="preserve">CENTRAL TEXAS 4C INC  </t>
  </si>
  <si>
    <t>02041</t>
  </si>
  <si>
    <t xml:space="preserve">CFLC INC  </t>
  </si>
  <si>
    <t>02048</t>
  </si>
  <si>
    <t>CHILD CARE ASSOCIATES</t>
  </si>
  <si>
    <t>02049</t>
  </si>
  <si>
    <t>CHILD CARE COUNCIL OF GREATER HOUSTON</t>
  </si>
  <si>
    <t>CHILDCAREGROUP</t>
  </si>
  <si>
    <t>02051</t>
  </si>
  <si>
    <t>CHILD CARE PLUS TRAINING &amp; DEVELOPMENT CENTER, INC.</t>
  </si>
  <si>
    <t>CHILD CARE, INCORPORATED</t>
  </si>
  <si>
    <t>02055</t>
  </si>
  <si>
    <t>BRAZORIA COUNTY HEAD START EARLY LEARNING SCHOOLS, INC.</t>
  </si>
  <si>
    <t>02057</t>
  </si>
  <si>
    <t>CHILD DEVELOPMENT SCHOOLS, INC.</t>
  </si>
  <si>
    <t>02059</t>
  </si>
  <si>
    <t>Child Logic, Inc.</t>
  </si>
  <si>
    <t>Child, Inc.</t>
  </si>
  <si>
    <t>02063</t>
  </si>
  <si>
    <t>CHILD, YOUTH, AND SCHOOL SERVICES</t>
  </si>
  <si>
    <t>02067</t>
  </si>
  <si>
    <t>CHILDREN'S CORNER DAYCARE, LLC.</t>
  </si>
  <si>
    <t xml:space="preserve">CHILDREN'S DEPOT LLC.  </t>
  </si>
  <si>
    <t>CHILDREN'S EDUCARE INC</t>
  </si>
  <si>
    <t>CHILDREN'S LEARNING CENTERS OF AMARILLO, INC.</t>
  </si>
  <si>
    <t>The Palace Academy, Inc.</t>
  </si>
  <si>
    <t xml:space="preserve">CHILDRENS BEGINNINGS INC.  </t>
  </si>
  <si>
    <t>02075</t>
  </si>
  <si>
    <t xml:space="preserve">CHILDTIME CHILDCARE, INC  </t>
  </si>
  <si>
    <t>CHINESE COMMUNITY CENTER, INC</t>
  </si>
  <si>
    <t>CHRISTIAN HEIGHTS COMMUNITY CARE INC</t>
  </si>
  <si>
    <t xml:space="preserve">CHRISTIAN KIDS, LTD  </t>
  </si>
  <si>
    <t>CHRISTIAN PRESCHOOL CENTERS, INC</t>
  </si>
  <si>
    <t xml:space="preserve">CHRISTINA CAMPOS </t>
  </si>
  <si>
    <t>CHURCH OF THE DELIVERANCE, INC.</t>
  </si>
  <si>
    <t>CHURCH ON THE ROCK-LUFKIN, INC.</t>
  </si>
  <si>
    <t>Cindy Mares Gomez</t>
  </si>
  <si>
    <t>CIRCLE K KIDDIE RANCH, INC</t>
  </si>
  <si>
    <t>02100</t>
  </si>
  <si>
    <t xml:space="preserve">CLAUDIA LERMA </t>
  </si>
  <si>
    <t>02105</t>
  </si>
  <si>
    <t>CNF ENTERPRISES, INC.</t>
  </si>
  <si>
    <t>02107</t>
  </si>
  <si>
    <t>COASTAL CHILD NUTRITION SERVICES</t>
  </si>
  <si>
    <t>COMIDAS CONSULTING SERVICES</t>
  </si>
  <si>
    <t>02111</t>
  </si>
  <si>
    <t>COMMUNITY ACTION CORPORATION OF SOUTH TEXAS</t>
  </si>
  <si>
    <t>02112</t>
  </si>
  <si>
    <t>GREATER EAST TEXAS COMMUNITY ACTION PROGRAM, INC.</t>
  </si>
  <si>
    <t>COMMUNITY ACTION, INC OF CENTRAL TEXAS</t>
  </si>
  <si>
    <t>COMMUNITY DAY CARE CENTER, INC</t>
  </si>
  <si>
    <t>02116</t>
  </si>
  <si>
    <t>COMMUNITY DEVELOPMENT INSTITUTE HEAD START</t>
  </si>
  <si>
    <t>COMMUNITY FAMILY CENTERS/CENTROS FAMILIARES DE LA</t>
  </si>
  <si>
    <t>02119</t>
  </si>
  <si>
    <t>COMMUNITY SERVICES OF NORTHEAST TEXAS, INC.</t>
  </si>
  <si>
    <t>CONCHO VALLEY COUNCIL OF GOVERNMENTS</t>
  </si>
  <si>
    <t>CONDOR PROPERTIES, INCORPORATED</t>
  </si>
  <si>
    <t>COOL KIDS CHILD CARE EDUCATION AND NUTRITION</t>
  </si>
  <si>
    <t xml:space="preserve">CORPORATE SENIOR CENTER  </t>
  </si>
  <si>
    <t>CORPUS CHRISTI ADULT DAY CARE, LTD.</t>
  </si>
  <si>
    <t>COTULLA ISD EARLY CHILDHOOD LEARNING CTR.</t>
  </si>
  <si>
    <t>COVENANT CHILD DEVELOPMENT CENTER</t>
  </si>
  <si>
    <t>02143</t>
  </si>
  <si>
    <t>CREATIVE CARE PROPERTIES, INC</t>
  </si>
  <si>
    <t xml:space="preserve">CREATIVE CHILD CARE, INC </t>
  </si>
  <si>
    <t>02145</t>
  </si>
  <si>
    <t>CREATIVE LITTLE MINDS INC</t>
  </si>
  <si>
    <t>02147</t>
  </si>
  <si>
    <t>CROSSROADS ADULT DAY CARE LLC</t>
  </si>
  <si>
    <t xml:space="preserve">CYNTHIA L RAMIREZ </t>
  </si>
  <si>
    <t>THE LITTLE TEAPOT DAYCARE CENTER, LLC</t>
  </si>
  <si>
    <t>CYNTHIA STUM</t>
  </si>
  <si>
    <t>02158</t>
  </si>
  <si>
    <t>D. B. MONTGOMERY CHOICE, LLC</t>
  </si>
  <si>
    <t>02159</t>
  </si>
  <si>
    <t>D'MARIA ADULT DAY CARE LLC</t>
  </si>
  <si>
    <t>DALHART AREA CHILD CARE CENTER</t>
  </si>
  <si>
    <t>02164</t>
  </si>
  <si>
    <t>MILLROSE CENTER INC.</t>
  </si>
  <si>
    <t>DALLAS KIDDIE KORNER PRIVATE SCHOOL, INC.</t>
  </si>
  <si>
    <t>DALLAS OMNI CARE INC</t>
  </si>
  <si>
    <t>02168</t>
  </si>
  <si>
    <t xml:space="preserve">DALLAS SERVICES  </t>
  </si>
  <si>
    <t>02171</t>
  </si>
  <si>
    <t>DANR CORPORATION</t>
  </si>
  <si>
    <t>02176</t>
  </si>
  <si>
    <t>DAWNING YEARS ACADEMY</t>
  </si>
  <si>
    <t>DAY CARE, INC.</t>
  </si>
  <si>
    <t>02178</t>
  </si>
  <si>
    <t xml:space="preserve">DAY NURSERY OF ABILENE  </t>
  </si>
  <si>
    <t>DEBORAH FAYE DANIELS</t>
  </si>
  <si>
    <t>DEBORAH JACKSON</t>
  </si>
  <si>
    <t>02190</t>
  </si>
  <si>
    <t xml:space="preserve">DEL MAR COLLEGE  </t>
  </si>
  <si>
    <t>02191</t>
  </si>
  <si>
    <t>DEL NORTE LEARNING CENTER, INC.</t>
  </si>
  <si>
    <t>02203</t>
  </si>
  <si>
    <t>DENTON CHRISTIAN PRE-SCHOOL, INC</t>
  </si>
  <si>
    <t>02204</t>
  </si>
  <si>
    <t>DENTON CITY COUNTY DAY SCHOOL</t>
  </si>
  <si>
    <t>02206</t>
  </si>
  <si>
    <t>DESKOT, LLC</t>
  </si>
  <si>
    <t>02211</t>
  </si>
  <si>
    <t>DIAN BROWN</t>
  </si>
  <si>
    <t>02221</t>
  </si>
  <si>
    <t>DIMENSIONS IN EDUCATION, INC</t>
  </si>
  <si>
    <t xml:space="preserve">DIMPLES A-CAT-A-ME  </t>
  </si>
  <si>
    <t>02224</t>
  </si>
  <si>
    <t>DIVINE KING, INCORPORATED</t>
  </si>
  <si>
    <t>02227</t>
  </si>
  <si>
    <t xml:space="preserve">DONNA ADULT DAY CARE, INC.  </t>
  </si>
  <si>
    <t>02229</t>
  </si>
  <si>
    <t xml:space="preserve">DORA LERMA </t>
  </si>
  <si>
    <t>DULCE CARICIAS ADULT DAY CARE, LLC</t>
  </si>
  <si>
    <t>02234</t>
  </si>
  <si>
    <t>DUMAS DISCOVERY CENTER INC</t>
  </si>
  <si>
    <t>02242</t>
  </si>
  <si>
    <t>EARLY LEARNING CENTERS OF LUBBOCK, INC</t>
  </si>
  <si>
    <t>02244</t>
  </si>
  <si>
    <t>EAST ORANGE DAYCARE/LEARNING CENTER</t>
  </si>
  <si>
    <t>02245</t>
  </si>
  <si>
    <t>EAST TEXAS CRISIS CENTER, INC.</t>
  </si>
  <si>
    <t>02247</t>
  </si>
  <si>
    <t>EAST TEXAS SUPPORT SERVICES, INC</t>
  </si>
  <si>
    <t>EDINBURG ADULT DAY CARE INC</t>
  </si>
  <si>
    <t xml:space="preserve">EDNA LUCERO </t>
  </si>
  <si>
    <t>02262</t>
  </si>
  <si>
    <t>EDUCARE CHILDCARE INC</t>
  </si>
  <si>
    <t>02264</t>
  </si>
  <si>
    <t xml:space="preserve">EDWARD L AND JO ANN T. LERMA </t>
  </si>
  <si>
    <t>02272</t>
  </si>
  <si>
    <t>EL PARQUE ADULT DAY CARE, INC.</t>
  </si>
  <si>
    <t>EL RECREO LLC</t>
  </si>
  <si>
    <t>EL REINO ADULT DAY CARE, LLC</t>
  </si>
  <si>
    <t>02281</t>
  </si>
  <si>
    <t>EL SENDERO ADULT DAY CARE, LLC</t>
  </si>
  <si>
    <t>02282</t>
  </si>
  <si>
    <t>EL SHADDAI INTERNATIONAL CHRISTIAN CENTER</t>
  </si>
  <si>
    <t>02283</t>
  </si>
  <si>
    <t>EL SINAI ADULT DAY CARE INC</t>
  </si>
  <si>
    <t>02285</t>
  </si>
  <si>
    <t>ELECTRA HOSPITAL DISTRICT</t>
  </si>
  <si>
    <t>ELENA FRIEN</t>
  </si>
  <si>
    <t>02287</t>
  </si>
  <si>
    <t>ELIAZAR RODRIGUEZ</t>
  </si>
  <si>
    <t>Elite Medserve, Inc.</t>
  </si>
  <si>
    <t>EMMA CANTU</t>
  </si>
  <si>
    <t>02310</t>
  </si>
  <si>
    <t>ENRIQUE VILLALOBOS</t>
  </si>
  <si>
    <t>02321</t>
  </si>
  <si>
    <t xml:space="preserve">ETERNITY CHRISTIAN SCHOOL  </t>
  </si>
  <si>
    <t>02323</t>
  </si>
  <si>
    <t>EXCLUSIVE ADULT DAY CARE INC</t>
  </si>
  <si>
    <t>02326</t>
  </si>
  <si>
    <t xml:space="preserve">EXTREME ACTIVITIES, INC.  </t>
  </si>
  <si>
    <t>EXTREMELY PRECIOUS MOMENTS, INC.</t>
  </si>
  <si>
    <t>02340</t>
  </si>
  <si>
    <t>FELICIDAD Y TRANQUILIDAD ADULT DAY CARE, LLC</t>
  </si>
  <si>
    <t>FELIPITA BASTIDA</t>
  </si>
  <si>
    <t>02342</t>
  </si>
  <si>
    <t>FERNANDEZ GONZALEZ ASOCIADOS, LLC</t>
  </si>
  <si>
    <t>02345</t>
  </si>
  <si>
    <t>FIESTA ADULT DAY CARE, INC.</t>
  </si>
  <si>
    <t>02346</t>
  </si>
  <si>
    <t>First Assembly of God of Chandler TX</t>
  </si>
  <si>
    <t>FIRST BAPTIST CHURCH WESLACO, TEXAS</t>
  </si>
  <si>
    <t>FIRST BAPTIST CHURCH HENRIETTA</t>
  </si>
  <si>
    <t>FIRST BAPTIST CHURCH OF EVERMAN TEXAS</t>
  </si>
  <si>
    <t>First Baptist Mission Action, Inc.</t>
  </si>
  <si>
    <t>FIRST CHURCH OF THE NAZARENE OF HARLINGEN TEXAS INC</t>
  </si>
  <si>
    <t>FIRST CLASS ACADEMY INC</t>
  </si>
  <si>
    <t>02359</t>
  </si>
  <si>
    <t>Jacqueline Hamilton</t>
  </si>
  <si>
    <t>FIRST PRESBYTERIAN CHURCH OF KERRVILLE, TEXAS</t>
  </si>
  <si>
    <t>FIRST UNITED METHODIST CHURCH KERRVILLE INCORPORATED</t>
  </si>
  <si>
    <t>02364</t>
  </si>
  <si>
    <t>FIRST UNITED METHODIST CHURCH OF ROCKPORT, TX, INC.</t>
  </si>
  <si>
    <t>FLAVIA NAZARIO</t>
  </si>
  <si>
    <t>02368</t>
  </si>
  <si>
    <t xml:space="preserve">FLOYD COUNTY DAYCARE, INC  </t>
  </si>
  <si>
    <t>FOR KEEP'S SAKE, INC.</t>
  </si>
  <si>
    <t>FORCE SUPPORT SQUADRON- RANDOLPH AFB</t>
  </si>
  <si>
    <t>FUENTE DE JUVENTUD, INC.</t>
  </si>
  <si>
    <t>GSE HEALTH CARE INCORPORATED</t>
  </si>
  <si>
    <t xml:space="preserve">GALVESTON COUNTY ADULT DAY CARE INC </t>
  </si>
  <si>
    <t>GARRETT'S HEALTH CARE SERVICES, LLC</t>
  </si>
  <si>
    <t>GARY WOODS</t>
  </si>
  <si>
    <t>GENERATIONS CHILD DEVELOPMENT CENTERS INC</t>
  </si>
  <si>
    <t>02401</t>
  </si>
  <si>
    <t>GEO SON CHILD CARE SERVICES INC</t>
  </si>
  <si>
    <t>GINGERBREAD HOUSE ACADEMY INC</t>
  </si>
  <si>
    <t>GLORIA A.MONTALVO</t>
  </si>
  <si>
    <t>Gloria Johnson</t>
  </si>
  <si>
    <t xml:space="preserve">GLORIA ROCHA, INC.  </t>
  </si>
  <si>
    <t xml:space="preserve">GOOD HOPE BAPTIST CHURCH  </t>
  </si>
  <si>
    <t>GOOD STREET LEARNING CENTER, INCORPORATED</t>
  </si>
  <si>
    <t>GRACE EVANGELICAL LUTHERAN CHURCH OF LOCKHART, TEXAS</t>
  </si>
  <si>
    <t>GRAN'S LIL' ANGELS ACHIEVEMENT ACADEMY INC</t>
  </si>
  <si>
    <t>02435</t>
  </si>
  <si>
    <t xml:space="preserve">GRAND IDEAS UNLIMITED INC </t>
  </si>
  <si>
    <t>02436</t>
  </si>
  <si>
    <t>Grandpa's Daycare, Inc.</t>
  </si>
  <si>
    <t>GREATER LOVE CHURCH</t>
  </si>
  <si>
    <t>02439</t>
  </si>
  <si>
    <t>Greater Opportunities of the Permian Basin, Inc.</t>
  </si>
  <si>
    <t>GREENACRES CHILD CARE CENTER</t>
  </si>
  <si>
    <t>02442</t>
  </si>
  <si>
    <t>GREENWOOD-MOLINA NURSERY SCHOOL</t>
  </si>
  <si>
    <t>GUADALUPE P SPALLER</t>
  </si>
  <si>
    <t>02448</t>
  </si>
  <si>
    <t>GULF COAST COMMUNITY SERVICES ASSOCIATION INC.</t>
  </si>
  <si>
    <t>02449</t>
  </si>
  <si>
    <t>GUSTAVO &amp; LAURA GARZA</t>
  </si>
  <si>
    <t>HACIENDA LAS FUENTES, LLC</t>
  </si>
  <si>
    <t>02452</t>
  </si>
  <si>
    <t xml:space="preserve">HALL MANAGEMENT GROUP, INC </t>
  </si>
  <si>
    <t>HAND IN HAND CHILD DEVELOPMENT CENTER OF ALVIN, INCORPORATED</t>
  </si>
  <si>
    <t xml:space="preserve">HAPPY YEARS, INC.  </t>
  </si>
  <si>
    <t>02460</t>
  </si>
  <si>
    <t>HARLINGEN ADULT DAY CARE, INC.</t>
  </si>
  <si>
    <t>02462</t>
  </si>
  <si>
    <t>HARRIS AVENUE BAPTIST CHURCH, INC</t>
  </si>
  <si>
    <t>HARRIS COUNTY DEPARTMENT OF EDUCATION</t>
  </si>
  <si>
    <t>02466</t>
  </si>
  <si>
    <t>HEADSTART OF GREATER DALLAS, INC</t>
  </si>
  <si>
    <t>HELPING HAND ADULT DAYCARE INC.</t>
  </si>
  <si>
    <t>02473</t>
  </si>
  <si>
    <t xml:space="preserve">HELPING HANDS CHILD CARE INC. </t>
  </si>
  <si>
    <t xml:space="preserve">HEREFORD DAY CARE, INC.  </t>
  </si>
  <si>
    <t>02480</t>
  </si>
  <si>
    <t>HIDALGO COUNTY HEAD START PROGRAM</t>
  </si>
  <si>
    <t>02483</t>
  </si>
  <si>
    <t xml:space="preserve">HILDA B RODRIGUEZ  </t>
  </si>
  <si>
    <t>HILL COUNTRY COMMUNITY ACTION ASSOCIATION, INC</t>
  </si>
  <si>
    <t>HILL'S CHILDREN'S NURSERY, INC</t>
  </si>
  <si>
    <t>HOLY TRINITY EVANGELICAL LUTHERAN CHURCH OF IRVING</t>
  </si>
  <si>
    <t>HOUSTON AREA WOMEN'S CENTER, INC.</t>
  </si>
  <si>
    <t>HOWARD COLLEGE</t>
  </si>
  <si>
    <t>02504</t>
  </si>
  <si>
    <t>HUMMINGBIRD CHILD &amp; ADULT NUTRITION</t>
  </si>
  <si>
    <t>02506</t>
  </si>
  <si>
    <t>ICE CASTLES DAYCARE TOO, INC</t>
  </si>
  <si>
    <t>ICE CASTLES TOO LEARNING CENTER &amp; CHILD CARE INC</t>
  </si>
  <si>
    <t>02508</t>
  </si>
  <si>
    <t>ICE CASTLES, INC.</t>
  </si>
  <si>
    <t>02509</t>
  </si>
  <si>
    <t xml:space="preserve">IDA &amp; EDWARD JOHNSON </t>
  </si>
  <si>
    <t>IDOLINA'S ADULT DAY CARE, LLC</t>
  </si>
  <si>
    <t xml:space="preserve">INMAN CHRISTIAN CENTER  </t>
  </si>
  <si>
    <t>02519</t>
  </si>
  <si>
    <t>IRIS C BUITRON</t>
  </si>
  <si>
    <t xml:space="preserve">IVAN RODRIGUEZ &amp; ROSA A. APODACA </t>
  </si>
  <si>
    <t>J &amp; T CHILD CARE INC</t>
  </si>
  <si>
    <t xml:space="preserve">J RAMCO, INC  </t>
  </si>
  <si>
    <t xml:space="preserve">J. ROBERT PIKE </t>
  </si>
  <si>
    <t>02532</t>
  </si>
  <si>
    <t>J/ANGEL MINISTRIES INC</t>
  </si>
  <si>
    <t>JAA ENTERPRISES, INC</t>
  </si>
  <si>
    <t xml:space="preserve">JAIME RODRIGUEZ, INC.  </t>
  </si>
  <si>
    <t>JAMES AND DIANE LOWRIMORE</t>
  </si>
  <si>
    <t>02542</t>
  </si>
  <si>
    <t>JAMIE RIED</t>
  </si>
  <si>
    <t>02549</t>
  </si>
  <si>
    <t xml:space="preserve">JB ADAMS GRADE SCHOOL INC  </t>
  </si>
  <si>
    <t xml:space="preserve">JESO, LLC  </t>
  </si>
  <si>
    <t>JIMMY MULLENS</t>
  </si>
  <si>
    <t>JLM ENTERPRISES, LLC</t>
  </si>
  <si>
    <t xml:space="preserve">JOANN'S DAY CARE &amp; CAMP  </t>
  </si>
  <si>
    <t>02564</t>
  </si>
  <si>
    <t>JOHNSON &amp; JOHNSON ACTIVITIES, INC.</t>
  </si>
  <si>
    <t xml:space="preserve">JOSE HUMBERTO LUNA JR </t>
  </si>
  <si>
    <t>JOY AND PRIDE ADULT DAYCARE CENTER, INC.</t>
  </si>
  <si>
    <t>JULINE JOHNSON</t>
  </si>
  <si>
    <t>02589</t>
  </si>
  <si>
    <t xml:space="preserve">JULIO C CANTU </t>
  </si>
  <si>
    <t>02593</t>
  </si>
  <si>
    <t>K4B CHILD DEVELOPMENT CENTER, LTD</t>
  </si>
  <si>
    <t>02595</t>
  </si>
  <si>
    <t>KAIROS ADULT DAY CARE, LLC</t>
  </si>
  <si>
    <t>KAREN PRICE AND AARON MILLAR</t>
  </si>
  <si>
    <t>KARINA ASENCIO AND MARIA SANTANA</t>
  </si>
  <si>
    <t xml:space="preserve">KATHRENE WARD </t>
  </si>
  <si>
    <t>02611</t>
  </si>
  <si>
    <t>KEYWEST ADULT DAY CARE, INC.</t>
  </si>
  <si>
    <t>KFL Enterprises, Inc.</t>
  </si>
  <si>
    <t>KID'S VILLAGE MONTESSORI LEARNING CENTER, LLC</t>
  </si>
  <si>
    <t>KIDDIE KARE DAY CARE CENTER, INC</t>
  </si>
  <si>
    <t>02620</t>
  </si>
  <si>
    <t xml:space="preserve">KIDDIE VILLAGE ACADEMY  </t>
  </si>
  <si>
    <t>KIDDLY WINKS PLAYCARE, INC</t>
  </si>
  <si>
    <t>02624</t>
  </si>
  <si>
    <t>KIDS 'R' FUN INC</t>
  </si>
  <si>
    <t xml:space="preserve">KIDS CONCEPTS, INC.  </t>
  </si>
  <si>
    <t xml:space="preserve">KIDS LAND DAY CARE  </t>
  </si>
  <si>
    <t>KIDS LIGHT, INC.</t>
  </si>
  <si>
    <t xml:space="preserve">KIDS N MOTION, INC  </t>
  </si>
  <si>
    <t>KIDS OF FAITH LEARNING CENTER INC.</t>
  </si>
  <si>
    <t>KIDS VIEW ZARAGOSA CENTER, LLC</t>
  </si>
  <si>
    <t>KIDZ TURN, INC.</t>
  </si>
  <si>
    <t>KIM ALEXANDER &amp; TRACIE PEARSON</t>
  </si>
  <si>
    <t>King and Ruiz Enterprises, LLC</t>
  </si>
  <si>
    <t>KINDERSTARS ENTERPRISES INC.</t>
  </si>
  <si>
    <t>KING ARTHUR'S CASTLE OF LITTLE TIKES</t>
  </si>
  <si>
    <t xml:space="preserve">KIRBY ADULT DAYCARE, INC.  </t>
  </si>
  <si>
    <t>KNOWLEDGE ENTERPRISES INCORPORATED</t>
  </si>
  <si>
    <t>KINDERCARE EDUCATION LLC</t>
  </si>
  <si>
    <t>KONEKTZ, LLC</t>
  </si>
  <si>
    <t>KOSMIC KIDS LEARNING CENTER INC</t>
  </si>
  <si>
    <t>KROW LLC</t>
  </si>
  <si>
    <t xml:space="preserve">L &amp; L DAYCARE  </t>
  </si>
  <si>
    <t>L&amp;M CHRISTIAN DAYCARE LEARNING CENTER, INC</t>
  </si>
  <si>
    <t>L.V.A.M., INC</t>
  </si>
  <si>
    <t xml:space="preserve">LA CADENITA, LLC  </t>
  </si>
  <si>
    <t>LA ESPERANZA ADULT DAY HEALTH CARE CENTER, INC.</t>
  </si>
  <si>
    <t>LA ESTRELLA-S. FLORES LLC</t>
  </si>
  <si>
    <t>LA FUENTE INCORPORATED</t>
  </si>
  <si>
    <t>LA GUADALUPANA ADULT DAY CARE INC</t>
  </si>
  <si>
    <t>LA LUZ ADULT DAY CARE, LLC</t>
  </si>
  <si>
    <t>LA MANSION ADULT DAY CARE CENTER, INC.</t>
  </si>
  <si>
    <t xml:space="preserve">LA PETITE ACADEMY, INC  </t>
  </si>
  <si>
    <t>LA POSADA ADULT DAYCARE CENTER, INC</t>
  </si>
  <si>
    <t>02681</t>
  </si>
  <si>
    <t>LAC HONG ADULT DAY CARE CENTER</t>
  </si>
  <si>
    <t>02683</t>
  </si>
  <si>
    <t xml:space="preserve">LAHS INC  </t>
  </si>
  <si>
    <t>02687</t>
  </si>
  <si>
    <t>LANARK CHILDREN'S CENTER, INC.</t>
  </si>
  <si>
    <t>LAS FRONTERAS ADULT DAY CARE, INC.</t>
  </si>
  <si>
    <t>02695</t>
  </si>
  <si>
    <t xml:space="preserve">LAUGHLIN AFB CDC </t>
  </si>
  <si>
    <t>LAWRENCE &amp; CO</t>
  </si>
  <si>
    <t>02706</t>
  </si>
  <si>
    <t xml:space="preserve">LES ENFANTS CENTRE, INC.  </t>
  </si>
  <si>
    <t>02716</t>
  </si>
  <si>
    <t>LIL' PICKLE CORPORATION</t>
  </si>
  <si>
    <t>02718</t>
  </si>
  <si>
    <t>LINDA YOUNGBLOOD MATTOX &amp; WALTER BAILEY JR</t>
  </si>
  <si>
    <t>02719</t>
  </si>
  <si>
    <t>LINDOS MOMENTOS LLC</t>
  </si>
  <si>
    <t>LISA &amp; DARNIECE HARRISON</t>
  </si>
  <si>
    <t>LISA KING</t>
  </si>
  <si>
    <t>LITTLE CHRISTIAN ACADEMY, INC.</t>
  </si>
  <si>
    <t>LITTLE LEOPARD ACADEMY INC</t>
  </si>
  <si>
    <t>02741</t>
  </si>
  <si>
    <t>SD Little Scholars, Inc.</t>
  </si>
  <si>
    <t>02746</t>
  </si>
  <si>
    <t>LITTLE WONDERLAND CHILD CARE &amp; LEARNING CENTER INC.</t>
  </si>
  <si>
    <t>02747</t>
  </si>
  <si>
    <t>LITTLE WORLD DAY CARE &amp; LEARNING CENTER LLC</t>
  </si>
  <si>
    <t>02748</t>
  </si>
  <si>
    <t>LIVING DAYS ADULT DAY CARE CENTER, INC.</t>
  </si>
  <si>
    <t>02750</t>
  </si>
  <si>
    <t>LIVING WORD FELLOWSHIP CHURCH OF HOUSTON</t>
  </si>
  <si>
    <t>02751</t>
  </si>
  <si>
    <t>LIVING WORD OF GOD IN CHRIST</t>
  </si>
  <si>
    <t>02754</t>
  </si>
  <si>
    <t xml:space="preserve">LOLLYPOP LEARNING CENTER, INC.  </t>
  </si>
  <si>
    <t>02755</t>
  </si>
  <si>
    <t>LONGVIEW CHILD DEVELOPMENT CENTER, INC.</t>
  </si>
  <si>
    <t>02758</t>
  </si>
  <si>
    <t>LORD OF LIFE LUTHERAN CHURCH OF SAN ANTONIO, TEXAS</t>
  </si>
  <si>
    <t>02759</t>
  </si>
  <si>
    <t xml:space="preserve">LORD'S LITTLE ANGELS, INC  </t>
  </si>
  <si>
    <t>02761</t>
  </si>
  <si>
    <t xml:space="preserve">LORENA IVONNE ORTIZ </t>
  </si>
  <si>
    <t>LOS ENCINOS ADULT DAY CARE CENTER INC</t>
  </si>
  <si>
    <t>LOVE &amp; JOY PERSONAL CARE HOME</t>
  </si>
  <si>
    <t>02768</t>
  </si>
  <si>
    <t>LOVE &amp; LEARNING CENTER OF MILAM COUNTY</t>
  </si>
  <si>
    <t>02770</t>
  </si>
  <si>
    <t>LOVING ANGELS CHILD DEVELOPMENT CENTER, LLC</t>
  </si>
  <si>
    <t>02772</t>
  </si>
  <si>
    <t>LOVING CARE PERSONAL CARE HOME</t>
  </si>
  <si>
    <t>02776</t>
  </si>
  <si>
    <t>LUFKIN NOAH'S ARK EARLY EDUCATION CENTER INC</t>
  </si>
  <si>
    <t>02779</t>
  </si>
  <si>
    <t xml:space="preserve">LUPITA ADULT DAY CARE, INC.  </t>
  </si>
  <si>
    <t>02782</t>
  </si>
  <si>
    <t>LYNDA FRANCIS</t>
  </si>
  <si>
    <t>02785</t>
  </si>
  <si>
    <t>M-PRO ENTERPRISES LLC</t>
  </si>
  <si>
    <t>02789</t>
  </si>
  <si>
    <t>MADIE ENTERPRISE INC.</t>
  </si>
  <si>
    <t>02794</t>
  </si>
  <si>
    <t>MAGIC KINGDOM LEARNING CENTER, L.L.C.</t>
  </si>
  <si>
    <t>02796</t>
  </si>
  <si>
    <t xml:space="preserve">MAINSPRING SCHOOLS  </t>
  </si>
  <si>
    <t>02804</t>
  </si>
  <si>
    <t>MARGIE'S LITTLE ANGELS INC</t>
  </si>
  <si>
    <t>02811</t>
  </si>
  <si>
    <t>MARIA DEL CARMEN CADENA</t>
  </si>
  <si>
    <t>02814</t>
  </si>
  <si>
    <t xml:space="preserve">MARIA E PARGA </t>
  </si>
  <si>
    <t>02817</t>
  </si>
  <si>
    <t>MARIA G ORTIZ-YBARRA</t>
  </si>
  <si>
    <t>02821</t>
  </si>
  <si>
    <t>MARIA LYDIA GARZA</t>
  </si>
  <si>
    <t>02827</t>
  </si>
  <si>
    <t xml:space="preserve">MARIA R. SILLER, INC.  </t>
  </si>
  <si>
    <t>02828</t>
  </si>
  <si>
    <t>MARIA RODRIGUEZ CORPORATION</t>
  </si>
  <si>
    <t>02832</t>
  </si>
  <si>
    <t>Mid-Valley Early Childhood Education Center</t>
  </si>
  <si>
    <t>02841</t>
  </si>
  <si>
    <t>MARTHA M. BERMEJO</t>
  </si>
  <si>
    <t>02846</t>
  </si>
  <si>
    <t>MARY E. BIDDY</t>
  </si>
  <si>
    <t>02848</t>
  </si>
  <si>
    <t>MARY MCLEOD BETHUNE EARLY CHILD DEVELOPMENT NURSERY, INC.</t>
  </si>
  <si>
    <t>02849</t>
  </si>
  <si>
    <t xml:space="preserve">MARY PETERSON CHILD CARE  </t>
  </si>
  <si>
    <t>Inspiring Body of Christ Church, Inc.</t>
  </si>
  <si>
    <t>02852</t>
  </si>
  <si>
    <t xml:space="preserve">MAXIMOUS INTERNATIONAL INVESTMENT CO </t>
  </si>
  <si>
    <t>02853</t>
  </si>
  <si>
    <t>MAY LEARNING CENTERS INC</t>
  </si>
  <si>
    <t>02855</t>
  </si>
  <si>
    <t>MCALLEN CARE PROVIDERS, INC.</t>
  </si>
  <si>
    <t>02861</t>
  </si>
  <si>
    <t>MELINDA PESINA</t>
  </si>
  <si>
    <t>02862</t>
  </si>
  <si>
    <t>MELISA DIAZ</t>
  </si>
  <si>
    <t xml:space="preserve">MELISSA STEWART </t>
  </si>
  <si>
    <t>02866</t>
  </si>
  <si>
    <t>MERESHALLE CARTWRIGHT</t>
  </si>
  <si>
    <t>MES ENTERPRISES, INC.</t>
  </si>
  <si>
    <t>02872</t>
  </si>
  <si>
    <t>MI CASA ADULT DAY CARE, INC</t>
  </si>
  <si>
    <t>02873</t>
  </si>
  <si>
    <t xml:space="preserve">MI CASITA CHILD CARE, INC.  </t>
  </si>
  <si>
    <t>02874</t>
  </si>
  <si>
    <t>MI CIELITO LINDO, LLC</t>
  </si>
  <si>
    <t>02875</t>
  </si>
  <si>
    <t xml:space="preserve">MI DESTINO ADULT DAY CARE, INC.  </t>
  </si>
  <si>
    <t>02876</t>
  </si>
  <si>
    <t>MI ESCUELITA PRESCHOOL INC</t>
  </si>
  <si>
    <t>02879</t>
  </si>
  <si>
    <t>MI HACIENDA ADULT DAY CARE, LLC</t>
  </si>
  <si>
    <t>02880</t>
  </si>
  <si>
    <t>MI HERMOSO VALLE ADULT DAY CARE, LLC</t>
  </si>
  <si>
    <t>02881</t>
  </si>
  <si>
    <t xml:space="preserve">MI ILUSION, LLC </t>
  </si>
  <si>
    <t>02882</t>
  </si>
  <si>
    <t>MI PUEBLO ADULT DAYCARE, INC.</t>
  </si>
  <si>
    <t>02883</t>
  </si>
  <si>
    <t>MI RANCHITO ADULT DAY CARE, LLC</t>
  </si>
  <si>
    <t>MI REPOSO ADULT DAY CARE, INC.</t>
  </si>
  <si>
    <t>02894</t>
  </si>
  <si>
    <t>MILLER CHILD DEVELOPMENT CENTER</t>
  </si>
  <si>
    <t>02895</t>
  </si>
  <si>
    <t>MINDA ST. CHURCH OF CHRIST</t>
  </si>
  <si>
    <t>02897</t>
  </si>
  <si>
    <t>MINI KIDSPACE DAYCARE AND LEARNING ACADEMY INC</t>
  </si>
  <si>
    <t>02898</t>
  </si>
  <si>
    <t xml:space="preserve">MINISTRY HOME HEALTH, INC.  </t>
  </si>
  <si>
    <t>02902</t>
  </si>
  <si>
    <t>MIS ABUELITOS ADULT DAY CARE, INC.</t>
  </si>
  <si>
    <t>02903</t>
  </si>
  <si>
    <t>MIS ANOS FELICES ADULT DAY CARE, LLC</t>
  </si>
  <si>
    <t>02904</t>
  </si>
  <si>
    <t>MIS MEJORES ANOS ADULT DAY CARE LLC</t>
  </si>
  <si>
    <t>MIZPAH RESIDENTIAL CARE, INC</t>
  </si>
  <si>
    <t>02911</t>
  </si>
  <si>
    <t>Watch Me Grow Inc.</t>
  </si>
  <si>
    <t>02914</t>
  </si>
  <si>
    <t>MONTESSORI OF LEWISVILLE, INC.</t>
  </si>
  <si>
    <t>02917</t>
  </si>
  <si>
    <t>MOSV. INC.</t>
  </si>
  <si>
    <t>02918</t>
  </si>
  <si>
    <t xml:space="preserve">MOTHER EARTH DAY CARE LTD  </t>
  </si>
  <si>
    <t>02919</t>
  </si>
  <si>
    <t>MOTIVATION EDUCATION &amp; TRAINING, INC</t>
  </si>
  <si>
    <t>02924</t>
  </si>
  <si>
    <t>MRM HEALTH SERVICES CORPORATION</t>
  </si>
  <si>
    <t>02926</t>
  </si>
  <si>
    <t>MULLARKEY ENTERPRISES INC</t>
  </si>
  <si>
    <t>02929</t>
  </si>
  <si>
    <t>MY LITTLE TEAM TEXAS, INCORPORATED</t>
  </si>
  <si>
    <t>02930</t>
  </si>
  <si>
    <t>MYLENE Z LUHRING</t>
  </si>
  <si>
    <t>02932</t>
  </si>
  <si>
    <t xml:space="preserve">N'GOYALA COMMUNITY LEARNING CENTER INC </t>
  </si>
  <si>
    <t>02935</t>
  </si>
  <si>
    <t>NAR, INCORPORATED</t>
  </si>
  <si>
    <t>02939</t>
  </si>
  <si>
    <t>NAS CORPUS CHRISTI MORALE WELFARE &amp; RECREATION DEPARTMENT</t>
  </si>
  <si>
    <t>02940</t>
  </si>
  <si>
    <t>NAS KINGSVILLE CHILD AND YOUTH PROGRAMS</t>
  </si>
  <si>
    <t>02941</t>
  </si>
  <si>
    <t>NATALY'S LEARNING CENTER, LLC</t>
  </si>
  <si>
    <t>02942</t>
  </si>
  <si>
    <t>NATIONAL ADULT DAY CARE, INC</t>
  </si>
  <si>
    <t>02943</t>
  </si>
  <si>
    <t>NATY'S LEARNING CENTER &amp; DAY CARE INC</t>
  </si>
  <si>
    <t>02944</t>
  </si>
  <si>
    <t xml:space="preserve">NEHEMIAH CENTER INC  </t>
  </si>
  <si>
    <t>02945</t>
  </si>
  <si>
    <t>NEIGHBORHOOD CENTERS OF CORPUS CHRISTI</t>
  </si>
  <si>
    <t>02946</t>
  </si>
  <si>
    <t>02948</t>
  </si>
  <si>
    <t>NEIGHBORS IN NEED OF SERVICES INC (N.I.N.O.S.)</t>
  </si>
  <si>
    <t>02951</t>
  </si>
  <si>
    <t>NENA'S CHILD CARE, INC.</t>
  </si>
  <si>
    <t>02953</t>
  </si>
  <si>
    <t>NEW AGE ADULT DAY CARE, INC.</t>
  </si>
  <si>
    <t>02957</t>
  </si>
  <si>
    <t>NEW HORIZONS ADULT DAY CARE, INC</t>
  </si>
  <si>
    <t>02970</t>
  </si>
  <si>
    <t>NIGHT &amp; DAY-CARE &amp; PLAY, INC</t>
  </si>
  <si>
    <t>02971</t>
  </si>
  <si>
    <t>NIXON HOME CARE, INC.</t>
  </si>
  <si>
    <t>02972</t>
  </si>
  <si>
    <t xml:space="preserve">NOAH'S NOOK INC  </t>
  </si>
  <si>
    <t>02977</t>
  </si>
  <si>
    <t>NORMA A. DELGADO</t>
  </si>
  <si>
    <t>02979</t>
  </si>
  <si>
    <t xml:space="preserve">NORMA LEE GARZA </t>
  </si>
  <si>
    <t>02983</t>
  </si>
  <si>
    <t>NORTH TEXAS PARENT AND CHILD DEVELOPMENT, INC.</t>
  </si>
  <si>
    <t>02984</t>
  </si>
  <si>
    <t>NORTH TYLER DAY NURSERY, INC</t>
  </si>
  <si>
    <t>02985</t>
  </si>
  <si>
    <t>NORTHSIDE ADULT DAY CARE CENTER INC.</t>
  </si>
  <si>
    <t>02987</t>
  </si>
  <si>
    <t>NORTHWEST HILLS UNITED METHODIST CHURCH</t>
  </si>
  <si>
    <t>02988</t>
  </si>
  <si>
    <t xml:space="preserve">NTL, INC </t>
  </si>
  <si>
    <t>NUECES COUNTY COMMUNITY ACTION AGENCY</t>
  </si>
  <si>
    <t>02990</t>
  </si>
  <si>
    <t>NUESTRA FAMILIA ADULT DAY CARE INC</t>
  </si>
  <si>
    <t>02991</t>
  </si>
  <si>
    <t>NUESTRA FAMILIA FELIZ ADULT DAY CARE, INC.</t>
  </si>
  <si>
    <t>NUEVA VIDA-NEW LIFE ASSEMBLY, INC.</t>
  </si>
  <si>
    <t>02999</t>
  </si>
  <si>
    <t>OAKDALE PRIVATE SCHOOL, LLC</t>
  </si>
  <si>
    <t>THE OAKLAWN BAPTIST CHURCH OF WACO, TEXAS</t>
  </si>
  <si>
    <t>03003</t>
  </si>
  <si>
    <t xml:space="preserve">ODESSA DAY NURSERY  </t>
  </si>
  <si>
    <t>03005</t>
  </si>
  <si>
    <t>OFFICE OF COMMANDER SUPPORT GOODFELLOW AFB</t>
  </si>
  <si>
    <t>03009</t>
  </si>
  <si>
    <t>OLGA L. REY</t>
  </si>
  <si>
    <t>03010</t>
  </si>
  <si>
    <t>O.L.M. BARRIOS, INC.</t>
  </si>
  <si>
    <t>03012</t>
  </si>
  <si>
    <t>OPEN ARMS INC</t>
  </si>
  <si>
    <t>03018</t>
  </si>
  <si>
    <t>OPTIMALIFE, LLC</t>
  </si>
  <si>
    <t>03020</t>
  </si>
  <si>
    <t>ORANGE STREET CHILDCARE &amp; LEARNING CENTER, INC.</t>
  </si>
  <si>
    <t>03021</t>
  </si>
  <si>
    <t xml:space="preserve">ORCO SERVICES, INC.  </t>
  </si>
  <si>
    <t>03022</t>
  </si>
  <si>
    <t xml:space="preserve">ORRO VENTURES, INC.  </t>
  </si>
  <si>
    <t>03024</t>
  </si>
  <si>
    <t>OSCAR BUSTAMANTE</t>
  </si>
  <si>
    <t>03029</t>
  </si>
  <si>
    <t>OZONA COMMUNITY CENTER, INC.</t>
  </si>
  <si>
    <t>03035</t>
  </si>
  <si>
    <t>PAMELA TAYLOR</t>
  </si>
  <si>
    <t>03037</t>
  </si>
  <si>
    <t>PARADISE ADULT DAY CARE CENTER, INC.</t>
  </si>
  <si>
    <t>03038</t>
  </si>
  <si>
    <t>PARADISE LEARNING CENTER, INC.</t>
  </si>
  <si>
    <t>03040</t>
  </si>
  <si>
    <t>PARAISO DEL RIO Adult Day Care LLC</t>
  </si>
  <si>
    <t>03041</t>
  </si>
  <si>
    <t>PAREKH AQKBN TRADING INC</t>
  </si>
  <si>
    <t>03043</t>
  </si>
  <si>
    <t>PARENTS CHOICE, LLC</t>
  </si>
  <si>
    <t>PASO DEL NORTE HOLDINGS INC.</t>
  </si>
  <si>
    <t>03050</t>
  </si>
  <si>
    <t>PATRICIA RICH</t>
  </si>
  <si>
    <t>03052</t>
  </si>
  <si>
    <t>PEACEFUL IMAGES CHILD DEVELOPMENT CENTER LLC.</t>
  </si>
  <si>
    <t>03055</t>
  </si>
  <si>
    <t>PEARL GRIFFIN MEMORIAL LATCH KEY PROGRAM</t>
  </si>
  <si>
    <t>PECOS COUNTY COMMUNITY ACTION AGENCY</t>
  </si>
  <si>
    <t>03060</t>
  </si>
  <si>
    <t>PEPPERMINT PLANTATION, INC</t>
  </si>
  <si>
    <t>03066</t>
  </si>
  <si>
    <t>KIRBY'S KREATIVE LEARNING CENTER</t>
  </si>
  <si>
    <t>03067</t>
  </si>
  <si>
    <t>PHOEBE VASQUEZ-HOGUES</t>
  </si>
  <si>
    <t>03070</t>
  </si>
  <si>
    <t>PINELAND EARLY LEARNING CENTER, INC.</t>
  </si>
  <si>
    <t>PIZZA ALLEY INC</t>
  </si>
  <si>
    <t>03072</t>
  </si>
  <si>
    <t xml:space="preserve">PLANNED CARE, INC.  </t>
  </si>
  <si>
    <t>03088</t>
  </si>
  <si>
    <t xml:space="preserve">PROJECT VIDA </t>
  </si>
  <si>
    <t>PUNKIN PATCH DAY CARE CENTER INC</t>
  </si>
  <si>
    <t>03097</t>
  </si>
  <si>
    <t>RAGUET CHILD CARE, LLC</t>
  </si>
  <si>
    <t>03099</t>
  </si>
  <si>
    <t>RAINBOW ADULT DAY CARE INC</t>
  </si>
  <si>
    <t>03100</t>
  </si>
  <si>
    <t>RAINBOW DREAMS AT FAIR OAKS LLC</t>
  </si>
  <si>
    <t>03101</t>
  </si>
  <si>
    <t>RAINBOW HEALTH SERVICES, INC.</t>
  </si>
  <si>
    <t>03102</t>
  </si>
  <si>
    <t>RAMHIA INC</t>
  </si>
  <si>
    <t>03104</t>
  </si>
  <si>
    <t>RAMON &amp; LETICIA MUNOZ JR</t>
  </si>
  <si>
    <t>03105</t>
  </si>
  <si>
    <t>RAQUEL G. PINA</t>
  </si>
  <si>
    <t>03113</t>
  </si>
  <si>
    <t>RED BARN PRIVATE SCHOOL, INC</t>
  </si>
  <si>
    <t>03117</t>
  </si>
  <si>
    <t>REGION 16 EDUCATION SERVICE CENTER</t>
  </si>
  <si>
    <t>03118</t>
  </si>
  <si>
    <t>REGION XIX EDUCATION SERVICE CENTER</t>
  </si>
  <si>
    <t>03119</t>
  </si>
  <si>
    <t>REHMET INVESTMENTS LLC</t>
  </si>
  <si>
    <t>03127</t>
  </si>
  <si>
    <t>RICHARD D. &amp; IRAZEMA ROBERTS</t>
  </si>
  <si>
    <t>03130</t>
  </si>
  <si>
    <t>RIDDLES AND RHYMES INC.</t>
  </si>
  <si>
    <t>03132</t>
  </si>
  <si>
    <t>03136</t>
  </si>
  <si>
    <t>RISING STARZ CHILD CARE CENTER, INC.</t>
  </si>
  <si>
    <t>03138</t>
  </si>
  <si>
    <t>RIVERSIDE ADULT DAY CARE, INC.</t>
  </si>
  <si>
    <t xml:space="preserve">ROBERTO J GARZA &amp; MANUELA G GARZA </t>
  </si>
  <si>
    <t>03144</t>
  </si>
  <si>
    <t>ROBERTO S. ZAMORA</t>
  </si>
  <si>
    <t>03145</t>
  </si>
  <si>
    <t>RN Childcare, LLC</t>
  </si>
  <si>
    <t>03149</t>
  </si>
  <si>
    <t>RODA ENTERPRISES, LLC.</t>
  </si>
  <si>
    <t>03150</t>
  </si>
  <si>
    <t xml:space="preserve">RODNEY HARRIS </t>
  </si>
  <si>
    <t>03151</t>
  </si>
  <si>
    <t>RODOLFO &amp; MARTHA FLORES</t>
  </si>
  <si>
    <t>03158</t>
  </si>
  <si>
    <t>ROSA M. FLORES</t>
  </si>
  <si>
    <t>03159</t>
  </si>
  <si>
    <t xml:space="preserve">ROSA MARTINEZ &amp; ROMEO RAMOS </t>
  </si>
  <si>
    <t>03163</t>
  </si>
  <si>
    <t xml:space="preserve">ROSALINDA BENNETT </t>
  </si>
  <si>
    <t>03164</t>
  </si>
  <si>
    <t>ROSALVA LOPEZ</t>
  </si>
  <si>
    <t>03165</t>
  </si>
  <si>
    <t xml:space="preserve">ROSALVA LOPEZ </t>
  </si>
  <si>
    <t>03170</t>
  </si>
  <si>
    <t>ROSIE COFFEEN</t>
  </si>
  <si>
    <t>03171</t>
  </si>
  <si>
    <t>ROSIE GIPSON</t>
  </si>
  <si>
    <t>03173</t>
  </si>
  <si>
    <t>ROSLYN JORDAN</t>
  </si>
  <si>
    <t>03175</t>
  </si>
  <si>
    <t xml:space="preserve">ROXANNE S. COFFMAN, INC.  </t>
  </si>
  <si>
    <t>03176</t>
  </si>
  <si>
    <t>ROY &amp; EMMA LAWRENCE</t>
  </si>
  <si>
    <t>03177</t>
  </si>
  <si>
    <t xml:space="preserve">ROY H COOPER </t>
  </si>
  <si>
    <t>03178</t>
  </si>
  <si>
    <t>RUBEN AND PATTI AMADOR</t>
  </si>
  <si>
    <t>03181</t>
  </si>
  <si>
    <t>RURAL ECONOMIC ASSISTANCE LEAGUE, INC.</t>
  </si>
  <si>
    <t>03183</t>
  </si>
  <si>
    <t>RUTH CARRASCO ALVARADO &amp; SHIRLEY SANCHEZ</t>
  </si>
  <si>
    <t>03184</t>
  </si>
  <si>
    <t>S JAN INC</t>
  </si>
  <si>
    <t>03187</t>
  </si>
  <si>
    <t>SAFE HAVEN OF TARRANT COUNTY</t>
  </si>
  <si>
    <t>03195</t>
  </si>
  <si>
    <t xml:space="preserve">SAMMEE FAVRE </t>
  </si>
  <si>
    <t>03198</t>
  </si>
  <si>
    <t>SAN ANGELO DAY NURSERY CHARITABLE FOUNDATION, INC.</t>
  </si>
  <si>
    <t>03200</t>
  </si>
  <si>
    <t>SAN ANTONIO BRIGHT KIDS DAY CARE &amp; LEARNING CENTER</t>
  </si>
  <si>
    <t>03208</t>
  </si>
  <si>
    <t xml:space="preserve">SANDRA AMAYA </t>
  </si>
  <si>
    <t>03212</t>
  </si>
  <si>
    <t>SANTA CRUZ DAY CARE FOR ADULTS LLC</t>
  </si>
  <si>
    <t>03216</t>
  </si>
  <si>
    <t>SCHOOL @ BUILDING BLOCKS CORPORATION</t>
  </si>
  <si>
    <t>03218</t>
  </si>
  <si>
    <t xml:space="preserve">SCHOOL OF WONDER, INC.  </t>
  </si>
  <si>
    <t>SCHWAB MANN LLC</t>
  </si>
  <si>
    <t>03220</t>
  </si>
  <si>
    <t>Jumpstart Enrichment for Tomorrow's Students, Inc.</t>
  </si>
  <si>
    <t>03223</t>
  </si>
  <si>
    <t>SENIOR SUPPORT SERVICES INC</t>
  </si>
  <si>
    <t>03224</t>
  </si>
  <si>
    <t>SERVICE INVESTORS, INC.</t>
  </si>
  <si>
    <t>03225</t>
  </si>
  <si>
    <t>SETON HOME</t>
  </si>
  <si>
    <t>03228</t>
  </si>
  <si>
    <t>SHARBER SCHOOLS INC</t>
  </si>
  <si>
    <t>03232</t>
  </si>
  <si>
    <t xml:space="preserve">SHARON PHILLIPS, INC  </t>
  </si>
  <si>
    <t>03233</t>
  </si>
  <si>
    <t xml:space="preserve">SHARON STUDER, INC.  </t>
  </si>
  <si>
    <t>03236</t>
  </si>
  <si>
    <t>SHEFFIELD DUDE RANCH INC</t>
  </si>
  <si>
    <t>03237</t>
  </si>
  <si>
    <t>SHEPPARD AFB CHILD DEVELOPMENT CENTER</t>
  </si>
  <si>
    <t>03239</t>
  </si>
  <si>
    <t xml:space="preserve">SHERANDA HENDERSON </t>
  </si>
  <si>
    <t>03240</t>
  </si>
  <si>
    <t>SHERYL BURLESON</t>
  </si>
  <si>
    <t>03244</t>
  </si>
  <si>
    <t>SIFUENTES &amp; ASSOCIATES LLC</t>
  </si>
  <si>
    <t>03245</t>
  </si>
  <si>
    <t>SILVIA V. REYES</t>
  </si>
  <si>
    <t>03246</t>
  </si>
  <si>
    <t xml:space="preserve">SIMCHA INC  </t>
  </si>
  <si>
    <t>03248</t>
  </si>
  <si>
    <t>SISTERS OF PERPETUAL ADORATION OF GUADALUPE INC</t>
  </si>
  <si>
    <t>03249</t>
  </si>
  <si>
    <t>SK LEARNING CENTER, INC.</t>
  </si>
  <si>
    <t>03256</t>
  </si>
  <si>
    <t xml:space="preserve">SOL CARE SERVICES, INC  </t>
  </si>
  <si>
    <t>03261</t>
  </si>
  <si>
    <t>SOUTH CENTRAL TEXAS ENTERPRISES, INC.</t>
  </si>
  <si>
    <t>03263</t>
  </si>
  <si>
    <t>SOUTH PLAINS COMMUNITY ACTION ASSOCIATION, INC.</t>
  </si>
  <si>
    <t>03264</t>
  </si>
  <si>
    <t>SOUTH TEXAS COLLEGE</t>
  </si>
  <si>
    <t>03269</t>
  </si>
  <si>
    <t>Southwest Magic Food Program, Inc.</t>
  </si>
  <si>
    <t>03270</t>
  </si>
  <si>
    <t>SOUTHWEST TEXAS JUNIOR COLLEGE</t>
  </si>
  <si>
    <t>03271</t>
  </si>
  <si>
    <t>SPACE FAMILY EDUCATION INC</t>
  </si>
  <si>
    <t>03272</t>
  </si>
  <si>
    <t>SPIDA INC</t>
  </si>
  <si>
    <t>03276</t>
  </si>
  <si>
    <t>St. Francis on the Brazos Catholic Church - Waco, Texas</t>
  </si>
  <si>
    <t>ST LUKE'S UNITED METHODIST CHURCH OF MIDLAND, INC</t>
  </si>
  <si>
    <t>03282</t>
  </si>
  <si>
    <t>ST PAUL LUTHERAN CHILD DEVELOPMENT CENTER INC</t>
  </si>
  <si>
    <t>03289</t>
  </si>
  <si>
    <t xml:space="preserve">STAR OF HOPE MISSION  </t>
  </si>
  <si>
    <t>03291</t>
  </si>
  <si>
    <t>STARS AND GEMS LLC</t>
  </si>
  <si>
    <t>03294</t>
  </si>
  <si>
    <t>STEADY STEPS CHILDREN'S WEEKDAY MINISTRY FIRST UMC</t>
  </si>
  <si>
    <t>STEINOLFSON DAY CARE SERVICES, INC</t>
  </si>
  <si>
    <t>03303</t>
  </si>
  <si>
    <t>STMS INC</t>
  </si>
  <si>
    <t>STONEWALL HEAD START INC</t>
  </si>
  <si>
    <t>03306</t>
  </si>
  <si>
    <t xml:space="preserve">STORYBOOK ACADEMY  </t>
  </si>
  <si>
    <t>03307</t>
  </si>
  <si>
    <t>STRATFORD AREA YOUTH CARE AGENCY, INC</t>
  </si>
  <si>
    <t>03311</t>
  </si>
  <si>
    <t>SUGAR N SPICE LEARNING CENTER, INC.</t>
  </si>
  <si>
    <t>03316</t>
  </si>
  <si>
    <t>SUNGLO HOME HEALTH SERVICES, INC.</t>
  </si>
  <si>
    <t>SUNNY DAY CENTER ONE, L.P.</t>
  </si>
  <si>
    <t>03318</t>
  </si>
  <si>
    <t>SUNNYSIDE ADULT DAY CARE, INC</t>
  </si>
  <si>
    <t>03319</t>
  </si>
  <si>
    <t>SUNRISE BAPTIST CHURCH of EL PASO</t>
  </si>
  <si>
    <t>03320</t>
  </si>
  <si>
    <t>SUNRISE LEARNING CENTER, INC</t>
  </si>
  <si>
    <t>03321</t>
  </si>
  <si>
    <t>SUPERIOR ADULT CARE SERVICES INC.</t>
  </si>
  <si>
    <t>03322</t>
  </si>
  <si>
    <t>SUSAN  BOLANLE AKINOLA</t>
  </si>
  <si>
    <t>03323</t>
  </si>
  <si>
    <t>SUZANNE PENDERGRAPH</t>
  </si>
  <si>
    <t>03324</t>
  </si>
  <si>
    <t>SUZZETTE BRASWELL</t>
  </si>
  <si>
    <t>03327</t>
  </si>
  <si>
    <t>SWISHER COUNTY HEAD START</t>
  </si>
  <si>
    <t>03329</t>
  </si>
  <si>
    <t>SYLVIA KUVET MEMORIAL CHILD CARE CENTER</t>
  </si>
  <si>
    <t>03335</t>
  </si>
  <si>
    <t>TAMME PINKERT</t>
  </si>
  <si>
    <t>03336</t>
  </si>
  <si>
    <t>TAMMY SHEFFIELD</t>
  </si>
  <si>
    <t>03340</t>
  </si>
  <si>
    <t xml:space="preserve">TAYLOR CHILD CARE LIMITED  </t>
  </si>
  <si>
    <t>03341</t>
  </si>
  <si>
    <t>TAYLORED CARE, INC.</t>
  </si>
  <si>
    <t>03343</t>
  </si>
  <si>
    <t xml:space="preserve">TEETER TODDLER LLC  </t>
  </si>
  <si>
    <t>03348</t>
  </si>
  <si>
    <t>TEMPLO EMMANUEL LATIN ASSEMBLY OF GOD OF CHRYSTAL CITY</t>
  </si>
  <si>
    <t>03351</t>
  </si>
  <si>
    <t>TERRY'S TREEHOUSE LEARNING CENTER LLC</t>
  </si>
  <si>
    <t>03353</t>
  </si>
  <si>
    <t>TESIA'S TINY TOTS DAY CARE CENTER INC</t>
  </si>
  <si>
    <t>03354</t>
  </si>
  <si>
    <t xml:space="preserve">TEXARKANA SPECIAL ED CENTER </t>
  </si>
  <si>
    <t>03355</t>
  </si>
  <si>
    <t>TEXAS A&amp;M UNIVERSITY</t>
  </si>
  <si>
    <t>03356</t>
  </si>
  <si>
    <t>TEXAS ADULT DAYCARE CENTERS INC.</t>
  </si>
  <si>
    <t>03359</t>
  </si>
  <si>
    <t>TEXAS KIDS' KAMPUS II INC</t>
  </si>
  <si>
    <t>03362</t>
  </si>
  <si>
    <t>TEXAS STATE UNIVERSITY - SAN MARCOS</t>
  </si>
  <si>
    <t>03363</t>
  </si>
  <si>
    <t>TEXAS TECH UNIVERSITY EARLY HEAD START</t>
  </si>
  <si>
    <t>03364</t>
  </si>
  <si>
    <t>TEXAS VALLEY HEALTH SERVICES INC</t>
  </si>
  <si>
    <t>03365</t>
  </si>
  <si>
    <t>TEXCARE ADULT DAY SERVICES INC</t>
  </si>
  <si>
    <t>THE BRIDGE AT FAIR PARK LLC</t>
  </si>
  <si>
    <t>03369</t>
  </si>
  <si>
    <t>THE BRIDGE OVER TROUBLED WATER, INC</t>
  </si>
  <si>
    <t>03371</t>
  </si>
  <si>
    <t>THE CHILDREN'S COURTYARD, INC.</t>
  </si>
  <si>
    <t>03377</t>
  </si>
  <si>
    <t xml:space="preserve">THE GARZA-DELGADO LLC  </t>
  </si>
  <si>
    <t>03382</t>
  </si>
  <si>
    <t>THE LIGHTHOUSE FOR THE BLIND OF HOUSTON</t>
  </si>
  <si>
    <t>03384</t>
  </si>
  <si>
    <t>THE NEW 3RD HEAVEN ADULT DAY CARE, LLC</t>
  </si>
  <si>
    <t>03391</t>
  </si>
  <si>
    <t>THE SALVATION ARMY, A GEORGIA CORPORATION</t>
  </si>
  <si>
    <t>03392</t>
  </si>
  <si>
    <t>THE SOLID ROCK CHRISTIAN CENTER FOR LEARNING INC.</t>
  </si>
  <si>
    <t>03393</t>
  </si>
  <si>
    <t>THE TODDLER HOUSE, INC.</t>
  </si>
  <si>
    <t>03394</t>
  </si>
  <si>
    <t>THE TODDLERS DEN CHILD CARE</t>
  </si>
  <si>
    <t>03396</t>
  </si>
  <si>
    <t>THE UNIVERSITY OF TEXAS A CHILD DEVELOPMENT CENTER</t>
  </si>
  <si>
    <t>03397</t>
  </si>
  <si>
    <t>THE UNIVERSITY OF TEXAS AT AUSTIN</t>
  </si>
  <si>
    <t>03399</t>
  </si>
  <si>
    <t>THELMA ANDERSON</t>
  </si>
  <si>
    <t>03400</t>
  </si>
  <si>
    <t>TIGRES ADULT DAY CARE, LLC</t>
  </si>
  <si>
    <t>03403</t>
  </si>
  <si>
    <t>TINA MELTON</t>
  </si>
  <si>
    <t>03407</t>
  </si>
  <si>
    <t>TINY TOWN INC</t>
  </si>
  <si>
    <t>03409</t>
  </si>
  <si>
    <t xml:space="preserve">TL WARD INC.  </t>
  </si>
  <si>
    <t>TLC ADULT DAY CARE CENTERS INC</t>
  </si>
  <si>
    <t>03415</t>
  </si>
  <si>
    <t xml:space="preserve">TOMORROW'S PROMISE, INC  </t>
  </si>
  <si>
    <t xml:space="preserve">TORRE-BACA, INC.  </t>
  </si>
  <si>
    <t>03423</t>
  </si>
  <si>
    <t xml:space="preserve">TRACEY ODOM </t>
  </si>
  <si>
    <t>TRI-COUNTY COMMUNITY ACTION, INC</t>
  </si>
  <si>
    <t>TULIA COMMUNITY NURSERY ASSOCIATION, INC</t>
  </si>
  <si>
    <t>03450</t>
  </si>
  <si>
    <t xml:space="preserve">UNLIMITED DIMENSIONS INC  </t>
  </si>
  <si>
    <t>03453</t>
  </si>
  <si>
    <t>TSC RAUL J. GUERRA EARLY CHILDHOOD CENTER</t>
  </si>
  <si>
    <t>03454</t>
  </si>
  <si>
    <t>V. I. P. PROVIDERS, INC.</t>
  </si>
  <si>
    <t>03455</t>
  </si>
  <si>
    <t>VAL-ROD INC.</t>
  </si>
  <si>
    <t>03459</t>
  </si>
  <si>
    <t>VALLEY LEARNING CENTER FOR KIDS, INC</t>
  </si>
  <si>
    <t>03465</t>
  </si>
  <si>
    <t>VENETTA JOHNSON AND OTIS HILL JR</t>
  </si>
  <si>
    <t>03470</t>
  </si>
  <si>
    <t>VICKEY R WHITT</t>
  </si>
  <si>
    <t>03473</t>
  </si>
  <si>
    <t>VICTOR G &amp; ROLAND SALAZAR SR</t>
  </si>
  <si>
    <t>03480</t>
  </si>
  <si>
    <t>VIDA HEALTH CARE, INC</t>
  </si>
  <si>
    <t>03481</t>
  </si>
  <si>
    <t>VILJC INC.</t>
  </si>
  <si>
    <t>03483</t>
  </si>
  <si>
    <t>VILMA G. MUNGUIA</t>
  </si>
  <si>
    <t>03487</t>
  </si>
  <si>
    <t>VISION ALIVE CHRISTIAN MINISTRIES OUTREACH CENTER</t>
  </si>
  <si>
    <t xml:space="preserve">VNK,LLC </t>
  </si>
  <si>
    <t>03495</t>
  </si>
  <si>
    <t>VOGEL ALCOVE</t>
  </si>
  <si>
    <t>03496</t>
  </si>
  <si>
    <t xml:space="preserve">WACO CHILD CARE, INC  </t>
  </si>
  <si>
    <t>03503</t>
  </si>
  <si>
    <t xml:space="preserve">WEBB COUNTY COMMISSIONERS  </t>
  </si>
  <si>
    <t>03504</t>
  </si>
  <si>
    <t xml:space="preserve">WEE CARE CHILD CENTER INC  </t>
  </si>
  <si>
    <t>03506</t>
  </si>
  <si>
    <t>WESLEY COMMUNITY CENTER, Robstown, Texas</t>
  </si>
  <si>
    <t>03508</t>
  </si>
  <si>
    <t>WESLEY COMMUNITY CENTER, INC. OF HOUSTON, TEXAS</t>
  </si>
  <si>
    <t>03509</t>
  </si>
  <si>
    <t>WEST TEXAS OPPORTUNITIES, INC</t>
  </si>
  <si>
    <t>WHITE'S INNOVATIVE SCHOOL OF ENRICHMENT, INC.</t>
  </si>
  <si>
    <t>WILLIAMSON BURNET COUNTY OPPORTUNITIES INC</t>
  </si>
  <si>
    <t>03526</t>
  </si>
  <si>
    <t>WORLD SENIOR SERVICES, INC.</t>
  </si>
  <si>
    <t>WORLDWIDE CARING HOME INC.</t>
  </si>
  <si>
    <t>03528</t>
  </si>
  <si>
    <t>W.O.S. Inc.</t>
  </si>
  <si>
    <t>03530</t>
  </si>
  <si>
    <t>XYZ CACFP, INC.</t>
  </si>
  <si>
    <t>03534</t>
  </si>
  <si>
    <t>Young Men's Christian Association of Greater Williamson County</t>
  </si>
  <si>
    <t>Young Men's Christian Association of Metropolitan Fort Worth</t>
  </si>
  <si>
    <t>03536</t>
  </si>
  <si>
    <t>Young Men's Christian Association of Greater San Antonio</t>
  </si>
  <si>
    <t>03538</t>
  </si>
  <si>
    <t>Young Men's Christian Association of Wichita Falls, Texas</t>
  </si>
  <si>
    <t>03540</t>
  </si>
  <si>
    <t>YOLANDA GUAJARDO</t>
  </si>
  <si>
    <t>03543</t>
  </si>
  <si>
    <t>YOUNG AT HEART, LLC</t>
  </si>
  <si>
    <t>03546</t>
  </si>
  <si>
    <t xml:space="preserve">YSLETA DEL SUR PUEBLO  </t>
  </si>
  <si>
    <t>03547</t>
  </si>
  <si>
    <t xml:space="preserve">YU INTERNATIONAL, LLC  </t>
  </si>
  <si>
    <t>YVETTE BELTRAN</t>
  </si>
  <si>
    <t>03552</t>
  </si>
  <si>
    <t>CENTER FOR TRANSFORMING LIVES</t>
  </si>
  <si>
    <t>ZENITH EDUCATIONAL SERVICES, INC.</t>
  </si>
  <si>
    <t>03558</t>
  </si>
  <si>
    <t>ZION EVANGELICAL LUTHERAN CHURCH OF KERRVILLE</t>
  </si>
  <si>
    <t>03559</t>
  </si>
  <si>
    <t>ZONE 4 KIDS CHILD CARE AND LEARNING CENTER, INC.</t>
  </si>
  <si>
    <t>03565</t>
  </si>
  <si>
    <t>OMEGA CHURCH</t>
  </si>
  <si>
    <t>03578</t>
  </si>
  <si>
    <t>Apostolic Lighthouse United Pentecostal Church of West Columbia</t>
  </si>
  <si>
    <t>R. H. TIJERINA, INC.</t>
  </si>
  <si>
    <t>03581</t>
  </si>
  <si>
    <t>S&amp;F GOOD FRIENDS, LLC</t>
  </si>
  <si>
    <t>03590</t>
  </si>
  <si>
    <t>The Odyssey After School Enrichment Program</t>
  </si>
  <si>
    <t>03624</t>
  </si>
  <si>
    <t>SUNRAY ACTIVITY AND HEALTHCARE SERVICES LLC</t>
  </si>
  <si>
    <t>03628</t>
  </si>
  <si>
    <t>Carrousel Child Care Center</t>
  </si>
  <si>
    <t>Future Minds Child Care of Belton</t>
  </si>
  <si>
    <t>03638</t>
  </si>
  <si>
    <t>El Palacio Adult Day Care LLC</t>
  </si>
  <si>
    <t>03655</t>
  </si>
  <si>
    <t>USA Planet Kids, Inc</t>
  </si>
  <si>
    <t>Denim and Diamonds Pre-School Kid's Klub, Inc.</t>
  </si>
  <si>
    <t>03674</t>
  </si>
  <si>
    <t>ZION BAPTIST CHURCH</t>
  </si>
  <si>
    <t>03680</t>
  </si>
  <si>
    <t>Yu Enterprise LLC</t>
  </si>
  <si>
    <t>Mi Tierra Adult Day Care, LLC</t>
  </si>
  <si>
    <t>03690</t>
  </si>
  <si>
    <t>Tot Town Child Development Center LLC</t>
  </si>
  <si>
    <t>03691</t>
  </si>
  <si>
    <t>Ana Lugo</t>
  </si>
  <si>
    <t>03697</t>
  </si>
  <si>
    <t>Araceli Gonzalez</t>
  </si>
  <si>
    <t>03716</t>
  </si>
  <si>
    <t>Start Smart Academy 1 &amp; 2 Incorporated</t>
  </si>
  <si>
    <t>03718</t>
  </si>
  <si>
    <t>KORAZONCITO DE MI AMOR ADULT DAY CARE CENTER INC.</t>
  </si>
  <si>
    <t>03733</t>
  </si>
  <si>
    <t>Jose Raul Martinez</t>
  </si>
  <si>
    <t>03734</t>
  </si>
  <si>
    <t>Selene Pena</t>
  </si>
  <si>
    <t>03750</t>
  </si>
  <si>
    <t>Thelma Vela</t>
  </si>
  <si>
    <t>03754</t>
  </si>
  <si>
    <t>Conchita's Adult Day Care, LLC</t>
  </si>
  <si>
    <t>03767</t>
  </si>
  <si>
    <t>Elsa Ayala</t>
  </si>
  <si>
    <t>03769</t>
  </si>
  <si>
    <t>ERROL MARTINEZ</t>
  </si>
  <si>
    <t>03771</t>
  </si>
  <si>
    <t>AVANCE CARE &amp; TRAINING SERVICES, INC.</t>
  </si>
  <si>
    <t>03805</t>
  </si>
  <si>
    <t>Jewel McFarlin</t>
  </si>
  <si>
    <t>03905</t>
  </si>
  <si>
    <t>Estamos Unidos Adult Day Care LLC</t>
  </si>
  <si>
    <t>03917</t>
  </si>
  <si>
    <t>Johnson's Daycare Incorporated</t>
  </si>
  <si>
    <t>THORNBROOK  LEARNING ACADEMY, INC.</t>
  </si>
  <si>
    <t>03957</t>
  </si>
  <si>
    <t>AMARILLO WESLEY COMMUNITY CENTER, INC.</t>
  </si>
  <si>
    <t>LAS JACARANDAS ASSISTED LIVING, LLC</t>
  </si>
  <si>
    <t>GRACE ADULT DAY CARE, Inc.</t>
  </si>
  <si>
    <t>03998</t>
  </si>
  <si>
    <t>VIDA BENDITA ADULT DAY CARE LLC</t>
  </si>
  <si>
    <t>04052</t>
  </si>
  <si>
    <t>NOOREZAYN LLC</t>
  </si>
  <si>
    <t>04069</t>
  </si>
  <si>
    <t>Little Angels Play School, LLC</t>
  </si>
  <si>
    <t>04070</t>
  </si>
  <si>
    <t>Maria G. Hernandez</t>
  </si>
  <si>
    <t>04089</t>
  </si>
  <si>
    <t>Quarticia McKenzie</t>
  </si>
  <si>
    <t>04092</t>
  </si>
  <si>
    <t>Katrina Lockett</t>
  </si>
  <si>
    <t>04107</t>
  </si>
  <si>
    <t>Nikodee II, LLC</t>
  </si>
  <si>
    <t>Brighter Day Academy LLC</t>
  </si>
  <si>
    <t>04116</t>
  </si>
  <si>
    <t>Little People's Learning Tree LLC</t>
  </si>
  <si>
    <t>04123</t>
  </si>
  <si>
    <t>Lil Rascalz Clubhouse LLC</t>
  </si>
  <si>
    <t>04135</t>
  </si>
  <si>
    <t>BUSIBODIES ACADEMY, INC</t>
  </si>
  <si>
    <t>BCFS Education Services</t>
  </si>
  <si>
    <t>04147</t>
  </si>
  <si>
    <t>The Sunshine House Inc</t>
  </si>
  <si>
    <t>04148</t>
  </si>
  <si>
    <t>Healthy Handprints</t>
  </si>
  <si>
    <t>04150</t>
  </si>
  <si>
    <t>Esmeralda's Adult Day Care, Inc.</t>
  </si>
  <si>
    <t>04180</t>
  </si>
  <si>
    <t>Genie's Friends Daycare LLC</t>
  </si>
  <si>
    <t>04182</t>
  </si>
  <si>
    <t>PAREKH'S TRADING INC</t>
  </si>
  <si>
    <t>04183</t>
  </si>
  <si>
    <t>Prosperity Community Outreach</t>
  </si>
  <si>
    <t>04185</t>
  </si>
  <si>
    <t>Kinder Kids, LLC</t>
  </si>
  <si>
    <t>04186</t>
  </si>
  <si>
    <t>Nereyda Garcia</t>
  </si>
  <si>
    <t>04190</t>
  </si>
  <si>
    <t>PBJ Enterprises LLC</t>
  </si>
  <si>
    <t>04200</t>
  </si>
  <si>
    <t>JOHN DAVID HERRERA</t>
  </si>
  <si>
    <t>04220</t>
  </si>
  <si>
    <t>Cliff Haven Adult Day Health Care, Inc.</t>
  </si>
  <si>
    <t>04221</t>
  </si>
  <si>
    <t>Amando Inc.</t>
  </si>
  <si>
    <t>Kreative Kids Academy, LLC</t>
  </si>
  <si>
    <t>Kristin M Noland</t>
  </si>
  <si>
    <t>SOUTH TEXAS ELDERLY SERVICES, INC</t>
  </si>
  <si>
    <t>04235</t>
  </si>
  <si>
    <t>GRACE MONTESSORI, INC</t>
  </si>
  <si>
    <t>04238</t>
  </si>
  <si>
    <t>GENESIS ADULT DAY CARE L.L.C.</t>
  </si>
  <si>
    <t>HOUSE OF LITTLE ANGELS LLC</t>
  </si>
  <si>
    <t>FIRST UNITED METHODIST CHURCH OF CARRIZO SPRINGS</t>
  </si>
  <si>
    <t>EPOCA DE ORO ADULT DAY CARE, LLC</t>
  </si>
  <si>
    <t>04273</t>
  </si>
  <si>
    <t>BUILDING AND RESTORING HOPE, INCORPORATED</t>
  </si>
  <si>
    <t>04281</t>
  </si>
  <si>
    <t>LIFE DEVELOPMENT, LLC</t>
  </si>
  <si>
    <t>DADDY'S D.C. LEARNING ACADEMY, LLC</t>
  </si>
  <si>
    <t>RENAISSANCE TREEHOUSE ACADEMY, LLC</t>
  </si>
  <si>
    <t>Roshon Willis-Williams</t>
  </si>
  <si>
    <t>OAK TREE CHILDRENS ACADEMY, LLC</t>
  </si>
  <si>
    <t>04316</t>
  </si>
  <si>
    <t>MY MORNING STAR ADULT DAY CARE, LLC</t>
  </si>
  <si>
    <t>04386</t>
  </si>
  <si>
    <t>CANDYLAND ALDINE INC</t>
  </si>
  <si>
    <t>AMIGOS POR SIEMPRE ADULT DAY CARE, LLC</t>
  </si>
  <si>
    <t>04475</t>
  </si>
  <si>
    <t>BRIGHT BEGINNINGS CHRISTIAN LEARNING CENTER, LLC</t>
  </si>
  <si>
    <t>Liza Lee Gonzalez</t>
  </si>
  <si>
    <t>C M J INTERESTS</t>
  </si>
  <si>
    <t>A &amp; R KIDS, INC</t>
  </si>
  <si>
    <t>MUNDO DE AMOR ADULT DAY CARE, LLC</t>
  </si>
  <si>
    <t>SCHOLASTIC BUILDERS LLC</t>
  </si>
  <si>
    <t>04594</t>
  </si>
  <si>
    <t>PLAY CARE ACADEMY LLC</t>
  </si>
  <si>
    <t>G. T. CREATIVE KIDS, INC.</t>
  </si>
  <si>
    <t>CANDYLAND VTM INC</t>
  </si>
  <si>
    <t>GOD'S GRACE COMMUNITY CHURCH</t>
  </si>
  <si>
    <t>FAMWASEY LLC</t>
  </si>
  <si>
    <t>BISM ENTERPRISES LLC</t>
  </si>
  <si>
    <t>San Antonio Early Childhood Education Municipal Development Corp</t>
  </si>
  <si>
    <t>Fabiola Hernandez and Adrian Hernandez</t>
  </si>
  <si>
    <t>ONE TURKEY CREEK ENTERPRISES, LLC</t>
  </si>
  <si>
    <t>LUNAR EDUCATIONAL INSTITUTE LLC</t>
  </si>
  <si>
    <t>GOOD TIMES ADULT DAY CARE, LLC</t>
  </si>
  <si>
    <t>ELSA &amp; RODOLFO VILLALPANDO</t>
  </si>
  <si>
    <t>KIDS ON MAPLE ST., LLC</t>
  </si>
  <si>
    <t>04832</t>
  </si>
  <si>
    <t>Kids Arena Inc.</t>
  </si>
  <si>
    <t>04857</t>
  </si>
  <si>
    <t>BLANQUITA'S ADULT DAY CARE CENTER, LLC</t>
  </si>
  <si>
    <t>FELLOWSHIP OF PURPOSE EARLY CHILDHOOD LEARNING CENTER</t>
  </si>
  <si>
    <t>MARBACH CHRISTIAN CHURCH, INC.</t>
  </si>
  <si>
    <t>H2U HOLDINGS LP</t>
  </si>
  <si>
    <t>Keila Lee Riojas</t>
  </si>
  <si>
    <t>Precious Moments Learning Center Limited Liability Company</t>
  </si>
  <si>
    <t>TERRES INVESTMENTS, INC</t>
  </si>
  <si>
    <t>04997</t>
  </si>
  <si>
    <t>YMCA OF CENTRAL TEXAS</t>
  </si>
  <si>
    <t>04999</t>
  </si>
  <si>
    <t>LAKIESHA LANG</t>
  </si>
  <si>
    <t>05001</t>
  </si>
  <si>
    <t>HIRANI PLATINUM CORPORATION</t>
  </si>
  <si>
    <t>05041</t>
  </si>
  <si>
    <t>Kinderland Academy</t>
  </si>
  <si>
    <t>05078</t>
  </si>
  <si>
    <t>THE LEARNING EXPRESS INC.</t>
  </si>
  <si>
    <t>05079</t>
  </si>
  <si>
    <t>DELPEN ENTERPRISES, LLC</t>
  </si>
  <si>
    <t>05080</t>
  </si>
  <si>
    <t>DELPEN HOLDINGS, LLC</t>
  </si>
  <si>
    <t>05082</t>
  </si>
  <si>
    <t>LIBERTAD ADULT DAY CARE, LLC</t>
  </si>
  <si>
    <t>05083</t>
  </si>
  <si>
    <t>GREEN'S DAYCARE, LLC</t>
  </si>
  <si>
    <t>05084</t>
  </si>
  <si>
    <t>FRED MOORE DAY NURSERY SCHOOL, INC.</t>
  </si>
  <si>
    <t>05085</t>
  </si>
  <si>
    <t xml:space="preserve">LA CASA DE SUSY ADULT DAY CARE, L.L.C. </t>
  </si>
  <si>
    <t>05087</t>
  </si>
  <si>
    <t>YOUNG AND GIFTED LEARNING CENTER</t>
  </si>
  <si>
    <t>05088</t>
  </si>
  <si>
    <t>STEPPING STONES EARLY CHILD DEVELOPMENT CENTER, INC.</t>
  </si>
  <si>
    <t>05089</t>
  </si>
  <si>
    <t>APPLES &amp; ORANGES CORP</t>
  </si>
  <si>
    <t>05091</t>
  </si>
  <si>
    <t>LITTLE TEXANS ACADEMY, INC</t>
  </si>
  <si>
    <t>05092</t>
  </si>
  <si>
    <t>THE CHURCH OF THE NAZARENE, BIG SPRING, TEXAS</t>
  </si>
  <si>
    <t>05093</t>
  </si>
  <si>
    <t>WILLOW SERVICES INC.</t>
  </si>
  <si>
    <t>05094</t>
  </si>
  <si>
    <t>MYRA RESENDEZ</t>
  </si>
  <si>
    <t>05096</t>
  </si>
  <si>
    <t>THE ODESSA FAMILY, YMCA</t>
  </si>
  <si>
    <t>05097</t>
  </si>
  <si>
    <t>ADVENTURE ACADEMY INC.</t>
  </si>
  <si>
    <t>05098</t>
  </si>
  <si>
    <t>RGV CAREGIVING LTD</t>
  </si>
  <si>
    <t>05100</t>
  </si>
  <si>
    <t>EASTER SEALS RIO GRANDE VALLEY, INC.</t>
  </si>
  <si>
    <t>05102</t>
  </si>
  <si>
    <t>MOM &amp; DAD ADC LIMITED LIABILITY COMPANY</t>
  </si>
  <si>
    <t>05104</t>
  </si>
  <si>
    <t>MONTGOMERY, MONTGOMERY INC.</t>
  </si>
  <si>
    <t>05107</t>
  </si>
  <si>
    <t>EBENEZER CHILD DEVELOPMENT CENTER</t>
  </si>
  <si>
    <t>05113</t>
  </si>
  <si>
    <t>HELEN RODRIGUEZ</t>
  </si>
  <si>
    <t>05118</t>
  </si>
  <si>
    <t>FRIENDS FOR LIFE</t>
  </si>
  <si>
    <t>05120</t>
  </si>
  <si>
    <t xml:space="preserve">DUNCANVILLE LEARNING CENTER, INCORPORATED </t>
  </si>
  <si>
    <t>05124</t>
  </si>
  <si>
    <t>JFK CHILD CARE CENTER LLC</t>
  </si>
  <si>
    <t>05127</t>
  </si>
  <si>
    <t>MI 3 CENTER, LLC</t>
  </si>
  <si>
    <t>05129</t>
  </si>
  <si>
    <t>LIVING WATER CHURCH OF BURLESON</t>
  </si>
  <si>
    <t>05146</t>
  </si>
  <si>
    <t>FUTURE BUILDERS INC.</t>
  </si>
  <si>
    <t>05147</t>
  </si>
  <si>
    <t>FRIENDSHIP WORKS INC.</t>
  </si>
  <si>
    <t>05154</t>
  </si>
  <si>
    <t>W.O.S., INC</t>
  </si>
  <si>
    <t>05161</t>
  </si>
  <si>
    <t>LITTLE FARMER'S LEARNING CENTER, L.P.</t>
  </si>
  <si>
    <t>05186</t>
  </si>
  <si>
    <t>EARLY CHILDHOOD ASSOCIATES OF AMARILLO INC</t>
  </si>
  <si>
    <t>05315</t>
  </si>
  <si>
    <t>LA VIDA BUENA DAYCARE LLC</t>
  </si>
  <si>
    <t>05363</t>
  </si>
  <si>
    <t>SEARCH Homeless Services</t>
  </si>
  <si>
    <t>05368</t>
  </si>
  <si>
    <t>GERMAN ARATA</t>
  </si>
  <si>
    <t>05388</t>
  </si>
  <si>
    <t>KIDS ARE FIRST, INC</t>
  </si>
  <si>
    <t>05392</t>
  </si>
  <si>
    <t>UPENDO BAPTIST CHURCH</t>
  </si>
  <si>
    <t>05400</t>
  </si>
  <si>
    <t>ASHFORD MONTESSORI LLC</t>
  </si>
  <si>
    <t>05414</t>
  </si>
  <si>
    <t>Boys and Girls Club of Edinburg Rio Grande Valley, Inc.</t>
  </si>
  <si>
    <t>05415</t>
  </si>
  <si>
    <t>Claudia T. Solis</t>
  </si>
  <si>
    <t>05459</t>
  </si>
  <si>
    <t>A + KIDZ CARE LEARNING CENTER 2, LLC</t>
  </si>
  <si>
    <t>05480</t>
  </si>
  <si>
    <t>Salubris Adult Day Activity &amp; Health Services, LLC</t>
  </si>
  <si>
    <t>05704</t>
  </si>
  <si>
    <t>Adrian Alexander Jr.</t>
  </si>
  <si>
    <t>05710</t>
  </si>
  <si>
    <t>M. C. TORRES &amp; A. SOLANO, LLC</t>
  </si>
  <si>
    <t>05717</t>
  </si>
  <si>
    <t>Children's Academy of Higher Learning Inc.</t>
  </si>
  <si>
    <t>05722</t>
  </si>
  <si>
    <t>Club Adventure Learning Center, LLC</t>
  </si>
  <si>
    <t>05765</t>
  </si>
  <si>
    <t xml:space="preserve">Jeremiah Program </t>
  </si>
  <si>
    <t>05770</t>
  </si>
  <si>
    <t>Lunita's Day Care LLC</t>
  </si>
  <si>
    <t>05773</t>
  </si>
  <si>
    <t>Narcero, Inc.</t>
  </si>
  <si>
    <t>05796</t>
  </si>
  <si>
    <t xml:space="preserve">BRAZOS VALLEY COMMUNITY ACTION PROGRAMS </t>
  </si>
  <si>
    <t>05811</t>
  </si>
  <si>
    <t>Smartie Pants Academy Center Houston</t>
  </si>
  <si>
    <t>05835</t>
  </si>
  <si>
    <t xml:space="preserve">Santa Rita Learning Academy, LLC </t>
  </si>
  <si>
    <t>05837</t>
  </si>
  <si>
    <t xml:space="preserve">Trinity River Adult Daycare Center, Inc. </t>
  </si>
  <si>
    <t>05906</t>
  </si>
  <si>
    <t>SIMPLY TRINITY COMPANY, LLC</t>
  </si>
  <si>
    <t>06014</t>
  </si>
  <si>
    <t>AMERICA'S CHOICE CHILDCARE CENTER INC</t>
  </si>
  <si>
    <t>06039</t>
  </si>
  <si>
    <t>SUNRISE SENIOR CENTER, INC</t>
  </si>
  <si>
    <t>06042</t>
  </si>
  <si>
    <t>ARBOR ADULT DAY CARE, INC.</t>
  </si>
  <si>
    <t>06074</t>
  </si>
  <si>
    <t>PLEASANT VALLEY BAPTIST CHURCH INCORPORATED</t>
  </si>
  <si>
    <t>06087</t>
  </si>
  <si>
    <t>SUPER KIDS ACADEMY, LLC</t>
  </si>
  <si>
    <t>06103</t>
  </si>
  <si>
    <t>ACUTE SHADY GROVE LLC</t>
  </si>
  <si>
    <t>06112</t>
  </si>
  <si>
    <t>Advance Child Care-ARTS, Inc.</t>
  </si>
  <si>
    <t>06178</t>
  </si>
  <si>
    <t>PedaGreen LLC</t>
  </si>
  <si>
    <t>06207</t>
  </si>
  <si>
    <t>ASIAN AMERICAN SENIOR SOCIAL SERVICES FOUNDATION</t>
  </si>
  <si>
    <t>06218</t>
  </si>
  <si>
    <t>HOUSTON AREA COMMUNITY SERVICES, INC.</t>
  </si>
  <si>
    <t>06227</t>
  </si>
  <si>
    <t>MARY C PETRIE</t>
  </si>
  <si>
    <t>06235</t>
  </si>
  <si>
    <t>PEQUENOS DAY CARE LEARNING CENTER LLC</t>
  </si>
  <si>
    <t>06247</t>
  </si>
  <si>
    <t>VALLEY HAVEN INC</t>
  </si>
  <si>
    <t>06250</t>
  </si>
  <si>
    <t>CRYSTALS CHILDCARE &amp; PRESCHOOL, LLC</t>
  </si>
  <si>
    <t>06255</t>
  </si>
  <si>
    <t>STELLAR PREP ACADEMY LLC</t>
  </si>
  <si>
    <t>06261</t>
  </si>
  <si>
    <t>INGENIOUS KIDS EDUCATION CENTER INC.</t>
  </si>
  <si>
    <t>06280</t>
  </si>
  <si>
    <t>LOS TRES MOSQUETEROS DAYCARE, LLC</t>
  </si>
  <si>
    <t>06300</t>
  </si>
  <si>
    <t>BEGINNING PHASES LEARNING ACADEMY INC.</t>
  </si>
  <si>
    <t>06327</t>
  </si>
  <si>
    <t>TTY CUNAS Y COLORES LEARNING CENTER, LLC</t>
  </si>
  <si>
    <t>06350</t>
  </si>
  <si>
    <t>BEST CHOICE NUTRITION PROGRAM</t>
  </si>
  <si>
    <t>06359</t>
  </si>
  <si>
    <t>ALWAYS A NUTRITIONAL MEAL</t>
  </si>
  <si>
    <t>06361</t>
  </si>
  <si>
    <t>LEGO HOUSE DAY CARE LLC</t>
  </si>
  <si>
    <t>06371</t>
  </si>
  <si>
    <t>CORAZONES DIVINOS HEALTHCARE LLC</t>
  </si>
  <si>
    <t>06388</t>
  </si>
  <si>
    <t>BEYOND MEALS, INC.</t>
  </si>
  <si>
    <t>06398</t>
  </si>
  <si>
    <t>RAW EATS CAFE, LTD.</t>
  </si>
  <si>
    <t>06402</t>
  </si>
  <si>
    <t>THE ORIGINAL LITTLE RASCALS CHILD DEVELOPMENT CENTER</t>
  </si>
  <si>
    <t>06411</t>
  </si>
  <si>
    <t>Acute Discovery LLC</t>
  </si>
  <si>
    <t>06432</t>
  </si>
  <si>
    <t>St. Paul Lutheran YKT Childcare Center</t>
  </si>
  <si>
    <t>06441</t>
  </si>
  <si>
    <t>Legacy Day School, LLC</t>
  </si>
  <si>
    <t>06456</t>
  </si>
  <si>
    <t>LPDK, LLC</t>
  </si>
  <si>
    <t>06461</t>
  </si>
  <si>
    <t>Blackcasino LLC</t>
  </si>
  <si>
    <t>06464</t>
  </si>
  <si>
    <t>KUYENDAHL ACADEMY INC</t>
  </si>
  <si>
    <t>06465</t>
  </si>
  <si>
    <t>Nutri Meal Resources</t>
  </si>
  <si>
    <t>06475</t>
  </si>
  <si>
    <t>Kid Biz Academies LLC</t>
  </si>
  <si>
    <t>06485</t>
  </si>
  <si>
    <t>Irving Gutierrez</t>
  </si>
  <si>
    <t>06532</t>
  </si>
  <si>
    <t>Top O Hill Farm Learning, LLC</t>
  </si>
  <si>
    <t>06567</t>
  </si>
  <si>
    <t>Opportunity School Inc</t>
  </si>
  <si>
    <t>06568</t>
  </si>
  <si>
    <t>E&amp;A Partners, LLC</t>
  </si>
  <si>
    <t>06589</t>
  </si>
  <si>
    <t>Central Texas Opportunities, Inc</t>
  </si>
  <si>
    <t>06619</t>
  </si>
  <si>
    <t>EDUCATION SERVICE CENTER REGION Xv</t>
  </si>
  <si>
    <t>06655</t>
  </si>
  <si>
    <t>New Beginnings Child Development Center LLC</t>
  </si>
  <si>
    <t>06660</t>
  </si>
  <si>
    <t>Nueva Vida Adult Daycare, LLC</t>
  </si>
  <si>
    <t>06700</t>
  </si>
  <si>
    <t>FCO, INC</t>
  </si>
  <si>
    <t>06702</t>
  </si>
  <si>
    <t>BUILDING BLOCK LEAGUE CITY INC</t>
  </si>
  <si>
    <t>06704</t>
  </si>
  <si>
    <t>NAS Fort Worth Child Development Center</t>
  </si>
  <si>
    <t>06705</t>
  </si>
  <si>
    <t>Robindell Private School, Inc</t>
  </si>
  <si>
    <t>06714</t>
  </si>
  <si>
    <t>Santa Fe Adult Day Care Center, LLC</t>
  </si>
  <si>
    <t>06729</t>
  </si>
  <si>
    <t>Baylor Scott &amp; White Health</t>
  </si>
  <si>
    <t>06745</t>
  </si>
  <si>
    <t>CHANG &amp; XUN LLC</t>
  </si>
  <si>
    <t>06753</t>
  </si>
  <si>
    <t>JoLeah Gonzales</t>
  </si>
  <si>
    <t>06775</t>
  </si>
  <si>
    <t>Carla Smith Ford</t>
  </si>
  <si>
    <t>06777</t>
  </si>
  <si>
    <t>A+ Kidz Care Learning Center 3, LLC</t>
  </si>
  <si>
    <t>06784</t>
  </si>
  <si>
    <t>PedagogFirst LLC</t>
  </si>
  <si>
    <t>06843</t>
  </si>
  <si>
    <t>Kimberly Paniagua</t>
  </si>
  <si>
    <t>06862</t>
  </si>
  <si>
    <t xml:space="preserve">Learning Tree Kids Academy </t>
  </si>
  <si>
    <t>07013</t>
  </si>
  <si>
    <t xml:space="preserve">Bridgeport Kids Club LLC </t>
  </si>
  <si>
    <t>CE ID</t>
  </si>
  <si>
    <t>Area Eligibility</t>
  </si>
  <si>
    <t xml:space="preserve"> Age/Grade Group Waiver for National School Lunch Program and Seamless Summer
SSO
6/15/2021
Approved</t>
  </si>
  <si>
    <t xml:space="preserve"> Age/Grade Group Waiver for National School Lunch Program and Seamless Summer
NSLP
10/5/2020
Approved</t>
  </si>
  <si>
    <t xml:space="preserve"> Age/Grade Group Waiver for National School Lunch Program and Seamless Summer
SSO
10/22/2020
Approved</t>
  </si>
  <si>
    <t xml:space="preserve"> Age/Grade Group Waiver for National School Lunch Program and Seamless Summer
SSO
11/4/2020
Approved</t>
  </si>
  <si>
    <t xml:space="preserve"> Age/Grade Group Waiver for National School Lunch Program and Seamless Summer
SSO
5/27/2021
Approved</t>
  </si>
  <si>
    <t xml:space="preserve"> Age/Grade Group Waiver for National School Lunch Program and Seamless Summer
SSO
6/14/2021
Approved</t>
  </si>
  <si>
    <t xml:space="preserve"> Age/Grade Group Waiver for National School Lunch Program and Seamless Summer
SSO
6/16/2021</t>
  </si>
  <si>
    <t xml:space="preserve"> Age/Grade Group Waiver for National School Lunch Program and Seamless Summer
SSO
5/17/2021
Approved</t>
  </si>
  <si>
    <t>Bulk Food Components for Multiple Meal Distribution Summer 2021 SY 2021-2022
5/27/2021
Denied</t>
  </si>
  <si>
    <t xml:space="preserve"> Age/Grade Group Waiver for National School Lunch Program and Seamless Summer
SSO
5/24/2021
Approved</t>
  </si>
  <si>
    <t xml:space="preserve"> Age/Grade Group Waiver for National School Lunch Program and Seamless Summer
SSO
5/25/2021
Approved</t>
  </si>
  <si>
    <t xml:space="preserve"> Age/Grade Group Waiver for National School Lunch Program and Seamless Summer
SSO
6/1/2021
Approved</t>
  </si>
  <si>
    <t xml:space="preserve"> Age/Grade Group Waiver for National School Lunch Program and Seamless Summer
NSLP
10/9/2020
Approved</t>
  </si>
  <si>
    <t xml:space="preserve"> Age/Grade Group Waiver for National School Lunch Program and Seamless Summer
SSO
10/28/2020
Approved</t>
  </si>
  <si>
    <t xml:space="preserve"> Age/Grade Group Waiver for National School Lunch Program and Seamless Summer
NSLP
9/18/2020
Approved</t>
  </si>
  <si>
    <t xml:space="preserve"> Age/Grade Group Waiver for National School Lunch Program and Seamless Summer
NSLP
9/30/2020
Approved</t>
  </si>
  <si>
    <t xml:space="preserve"> Age/Grade Group Waiver for National School Lunch Program and Seamless Summer
SSO
10/26/2020
Denied</t>
  </si>
  <si>
    <t xml:space="preserve"> Age/Grade Group Waiver for National School Lunch Program and Seamless Summer
SSO
9/29/2020
Approved</t>
  </si>
  <si>
    <t xml:space="preserve"> Age/Grade Group Waiver for National School Lunch Program and Seamless Summer
SSO
6/1/2021
Denied</t>
  </si>
  <si>
    <t xml:space="preserve"> Age/Grade Group Waiver for National School Lunch Program and Seamless Summer
SSO
9/16/2020
Approved</t>
  </si>
  <si>
    <t xml:space="preserve"> Age/Grade Group Waiver for National School Lunch Program and Seamless Summer
SSO
9/22/2020
Approved</t>
  </si>
  <si>
    <t xml:space="preserve"> Age/Grade Group Waiver for National School Lunch Program and Seamless Summer
SSO
9/21/2020
Approved</t>
  </si>
  <si>
    <t xml:space="preserve"> Age/Grade Group Waiver for National School Lunch Program and Seamless Summer
SSO
7/19/2021
Approved</t>
  </si>
  <si>
    <t xml:space="preserve"> Age/Grade Group Waiver for National School Lunch Program and Seamless Summer
SSO
2/5/2021
Approved</t>
  </si>
  <si>
    <t xml:space="preserve"> Age/Grade Group Waiver for National School Lunch Program and Seamless Summer
SSO
10/29/2020
Approved</t>
  </si>
  <si>
    <t>Bulk Food Components for Multiple Meal Distribution Summer 2021 SY 2021-2022
5/27/2021
Approved</t>
  </si>
  <si>
    <t xml:space="preserve"> Age/Grade Group Waiver for National School Lunch Program and Seamless Summer
SSO
10/30/2020
Approved</t>
  </si>
  <si>
    <t xml:space="preserve"> Age/Grade Group Waiver for National School Lunch Program and Seamless Summer
SSO
5/6/2021
Approved</t>
  </si>
  <si>
    <t xml:space="preserve"> Age/Grade Group Waiver for National School Lunch Program and Seamless Summer
SSO
6/9/2021
Approved</t>
  </si>
  <si>
    <t xml:space="preserve"> Age/Grade Group Waiver for National School Lunch Program and Seamless Summer
SSO
10/26/2020
Approved</t>
  </si>
  <si>
    <t xml:space="preserve"> Age/Grade Group Waiver for National School Lunch Program and Seamless Summer
SSO
5/12/2021
Approved</t>
  </si>
  <si>
    <t>Bulk Food Components for Multiple Meal Distribution Summer 2021 SY 2021-2022
6/4/2021
Denied</t>
  </si>
  <si>
    <t xml:space="preserve"> Age/Grade Group Waiver for National School Lunch Program and Seamless Summer
NSLP
10/30/2020
Approved</t>
  </si>
  <si>
    <t xml:space="preserve"> Age/Grade Group Waiver for National School Lunch Program and Seamless Summer
NSLP
9/24/2020
Approved</t>
  </si>
  <si>
    <t>Bulk Food Components for Multiple Meal Distribution Summer 2021 SY 2021-2022
1/21/2021
Approved</t>
  </si>
  <si>
    <t>Bulk Food Components for Multiple Meal Distribution Summer 2021 SY 2021-2022
5/31/2021
Approved</t>
  </si>
  <si>
    <t xml:space="preserve"> Age/Grade Group Waiver for National School Lunch Program and Seamless Summer
SSO
9/30/2020
Approved</t>
  </si>
  <si>
    <t>Bulk Food Components for Multiple Meal Distribution Summer 2021 SY 2021-2022
6/9/2021
Approved</t>
  </si>
  <si>
    <t xml:space="preserve"> Age/Grade Group Waiver for National School Lunch Program and Seamless Summer
SSO
6/17/2021
Approved</t>
  </si>
  <si>
    <t>Bulk Food Components for Multiple Meal Distribution Summer 2021 SY 2021-2022
3/3/2021
Approved</t>
  </si>
  <si>
    <t xml:space="preserve"> Age/Grade Group Waiver for National School Lunch Program and Seamless Summer
SSO
7/6/2021
Approved</t>
  </si>
  <si>
    <t xml:space="preserve"> Age/Grade Group Waiver for National School Lunch Program and Seamless Summer
SSO
9/18/2020
Approved</t>
  </si>
  <si>
    <t xml:space="preserve"> Age/Grade Group Waiver for National School Lunch Program and Seamless Summer
SSO
10/5/2020
Approved</t>
  </si>
  <si>
    <t xml:space="preserve"> Age/Grade Group Waiver for National School Lunch Program and Seamless Summer
SSO
5/28/2021
Approved</t>
  </si>
  <si>
    <t xml:space="preserve"> Age/Grade Group Waiver for National School Lunch Program and Seamless Summer
SSO
10/1/2020
Approved</t>
  </si>
  <si>
    <t xml:space="preserve"> Age/Grade Group Waiver for National School Lunch Program and Seamless Summer
SSO
6/7/2021
Approved</t>
  </si>
  <si>
    <t xml:space="preserve"> Age/Grade Group Waiver for National School Lunch Program and Seamless Summer
SSO
5/10/2021
Approved</t>
  </si>
  <si>
    <t xml:space="preserve"> Age/Grade Group Waiver for National School Lunch Program and Seamless Summer
SSO
9/17/2020
Approved</t>
  </si>
  <si>
    <t xml:space="preserve"> Age/Grade Group Waiver for National School Lunch Program and Seamless Summer
SSO
6/3/2021
Approved</t>
  </si>
  <si>
    <t xml:space="preserve"> Age/Grade Group Waiver for National School Lunch Program and Seamless Summer
SSO
4/15/2021
Approved</t>
  </si>
  <si>
    <t xml:space="preserve"> Age/Grade Group Waiver for National School Lunch Program and Seamless Summer
SSO
6/2/2021
Approved</t>
  </si>
  <si>
    <t xml:space="preserve"> Age/Grade Group Waiver for National School Lunch Program and Seamless Summer
SSO
9/15/2020
Approved</t>
  </si>
  <si>
    <t xml:space="preserve"> Age/Grade Group Waiver for National School Lunch Program and Seamless Summer
NSLP
2/3/2021
Approved</t>
  </si>
  <si>
    <t xml:space="preserve"> Age/Grade Group Waiver for National School Lunch Program and Seamless Summer
NSLP
9/16/2020
Approved</t>
  </si>
  <si>
    <t>Bulk Food Components for Multiple Meal Distribution Summer 2021 SY 2021-2022
9/29/2020
Approved</t>
  </si>
  <si>
    <t>COVID-19 Area Eligibility Summer 2021
5/27/2021
Approved</t>
  </si>
  <si>
    <t>Bulk Food Components for Multiple Meal Distribution Summer 2021 SY 2021-2022
8/25/2020
Approved</t>
  </si>
  <si>
    <t xml:space="preserve"> Age/Grade Group Waiver for National School Lunch Program and Seamless Summer
SSO
9/28/2020
Approved</t>
  </si>
  <si>
    <t>Bulk Food Components for Multiple Meal Distribution Summer 2021 SY 2021-2022
9/21/2020
Approved</t>
  </si>
  <si>
    <t>Bulk Food Components for Multiple Meal Distribution Summer 2021 SY 2021-2022
5/28/2021
Approved</t>
  </si>
  <si>
    <t xml:space="preserve"> Age/Grade Group Waiver for National School Lunch Program and Seamless Summer
NSLP
12/15/2020
Approved</t>
  </si>
  <si>
    <t xml:space="preserve"> Age/Grade Group Waiver for National School Lunch Program and Seamless Summer
SSO
5/13/2021
Approved</t>
  </si>
  <si>
    <t xml:space="preserve"> Age/Grade Group Waiver for National School Lunch Program and Seamless Summer
NSLP
9/21/2020
Approved</t>
  </si>
  <si>
    <t xml:space="preserve"> Age/Grade Group Waiver for National School Lunch Program and Seamless Summer
SSO
9/25/2020
Approved</t>
  </si>
  <si>
    <t xml:space="preserve"> Age/Grade Group Waiver for National School Lunch Program and Seamless Summer
SSO
10/12/2020
Approved</t>
  </si>
  <si>
    <t xml:space="preserve"> Age/Grade Group Waiver for National School Lunch Program and Seamless Summer
SSO
10/21/2020
Approved</t>
  </si>
  <si>
    <t xml:space="preserve"> Age/Grade Group Waiver for National School Lunch Program and Seamless Summer
SSO
11/2/2020
Approved</t>
  </si>
  <si>
    <t xml:space="preserve"> Age/Grade Group Waiver for National School Lunch Program and Seamless Summer
SSO
7/14/2021
Approved</t>
  </si>
  <si>
    <t xml:space="preserve"> Age/Grade Group Waiver for National School Lunch Program and Seamless Summer
SSO
6/4/2021
Approved</t>
  </si>
  <si>
    <t xml:space="preserve"> Age/Grade Group Waiver for National School Lunch Program and Seamless Summer
SSO
6/8/2021
Approved</t>
  </si>
  <si>
    <t xml:space="preserve"> Age/Grade Group Waiver for National School Lunch Program and Seamless Summer
SSO
11/1/2020
Approved</t>
  </si>
  <si>
    <t xml:space="preserve"> Age/Grade Group Waiver for National School Lunch Program and Seamless Summer
SSO
9/24/2020
Approved</t>
  </si>
  <si>
    <t xml:space="preserve"> Age/Grade Group Waiver for National School Lunch Program and Seamless Summer
SSO
10/20/2020
Approved</t>
  </si>
  <si>
    <t xml:space="preserve"> Age/Grade Group Waiver for National School Lunch Program and Seamless Summer
SSO
9/23/2020
Approved</t>
  </si>
  <si>
    <t xml:space="preserve"> Age/Grade Group Waiver for National School Lunch Program and Seamless Summer
SSO
7/12/2021
Approved</t>
  </si>
  <si>
    <t>Bulk Food Components for Multiple Meal Distribution Summer 2021 SY 2021-2022
1/13/2021
Approved</t>
  </si>
  <si>
    <t xml:space="preserve"> Age/Grade Group Waiver for National School Lunch Program and Seamless Summer
SSO
11/5/2020
Approved</t>
  </si>
  <si>
    <t xml:space="preserve"> Age/Grade Group Waiver for National School Lunch Program and Seamless Summer
SSO
10/27/2020
Approved</t>
  </si>
  <si>
    <t xml:space="preserve"> Age/Grade Group Waiver for National School Lunch Program and Seamless Summer
SSO
5/18/2021
Approved</t>
  </si>
  <si>
    <t xml:space="preserve"> Age/Grade Group Waiver for National School Lunch Program and Seamless Summer
SSO
11/13/2020
Approved</t>
  </si>
  <si>
    <t>Bulk Food Components for Multiple Meal Distribution Summer 2021 SY 2021-2022
9/1/2020
Approved</t>
  </si>
  <si>
    <t>Bulk Food Components for Multiple Meal Distribution Summer 2021 SY 2021-2022
3/8/2021
Approved</t>
  </si>
  <si>
    <t>COVID-19 Area Eligibility Summer 2021
5/26/2021
Approved</t>
  </si>
  <si>
    <t>Bulk Food Components for Multiple Meal Distribution Summer 2021 SY 2021-2022
10/22/2020
Approved</t>
  </si>
  <si>
    <t xml:space="preserve"> Age/Grade Group Waiver for National School Lunch Program and Seamless Summer
SSO
6/24/2021
Approved</t>
  </si>
  <si>
    <t xml:space="preserve"> Age/Grade Group Waiver for National School Lunch Program and Seamless Summer
NSLP
9/23/2020
Approved</t>
  </si>
  <si>
    <t xml:space="preserve"> Age/Grade Group Waiver for National School Lunch Program and Seamless Summer
SSO
5/21/2021
Approved</t>
  </si>
  <si>
    <t xml:space="preserve"> Age/Grade Group Waiver for National School Lunch Program and Seamless Summer
SSO
7/1/2021
Approved</t>
  </si>
  <si>
    <t xml:space="preserve"> Age/Grade Group Waiver for National School Lunch Program and Seamless Summer
SSO
6/11/2021
Approved</t>
  </si>
  <si>
    <t xml:space="preserve"> Age/Grade Group Waiver for National School Lunch Program and Seamless Summer
SSO
12/15/2020
Approved</t>
  </si>
  <si>
    <t xml:space="preserve"> Age/Grade Group Waiver for National School Lunch Program and Seamless Summer
SSO
10/28/2020
Denied</t>
  </si>
  <si>
    <t>Bulk Food Components for Multiple Meal Distribution Summer 2021 SY 2021-2022
6/2/2021
Approved</t>
  </si>
  <si>
    <t xml:space="preserve"> Age/Grade Group Waiver for National School Lunch Program and Seamless Summer
NSLP
7/19/2021
Approved</t>
  </si>
  <si>
    <t>Bulk Food Components for Multiple Meal Distribution Summer 2021 SY 2021-2022
10/28/2020
Approved</t>
  </si>
  <si>
    <t xml:space="preserve"> Age/Grade Group Waiver for National School Lunch Program and Seamless Summer
SSO
2/8/2021
Approved</t>
  </si>
  <si>
    <t>Bulk Food Components for Multiple Meal Distribution Summer 2021 SY 2021-2022
4/26/2021
Approved</t>
  </si>
  <si>
    <t xml:space="preserve"> Age/Grade Group Waiver for National School Lunch Program and Seamless Summer
SSO
10/14/2020
Approved</t>
  </si>
  <si>
    <t>Bulk Food Components for Multiple Meal Distribution Summer 2021 SY 2021-2022
5/26/2021
Denied</t>
  </si>
  <si>
    <t xml:space="preserve"> Age/Grade Group Waiver for National School Lunch Program and Seamless Summer
SSO
10/2/2020
Approved</t>
  </si>
  <si>
    <t xml:space="preserve"> Age/Grade Group Waiver for National School Lunch Program and Seamless Summer
SSO
5/14/2021
Approved</t>
  </si>
  <si>
    <t xml:space="preserve"> Age/Grade Group Waiver for National School Lunch Program and Seamless Summer
SSO
10/23/2020
Approved</t>
  </si>
  <si>
    <t xml:space="preserve"> Age/Grade Group Waiver for National School Lunch Program and Seamless Summer
SSO
11/12/2020
Approved</t>
  </si>
  <si>
    <t xml:space="preserve"> Age/Grade Group Waiver for National School Lunch Program and Seamless Summer
SSO
5/20/2021
Approved</t>
  </si>
  <si>
    <t xml:space="preserve"> Age/Grade Group Waiver for National School Lunch Program and Seamless Summer
NSLP
1/5/2021
Approved</t>
  </si>
  <si>
    <t xml:space="preserve"> Age/Grade Group Waiver for National School Lunch Program and Seamless Summer
SSO
7/8/2021
Approved</t>
  </si>
  <si>
    <t xml:space="preserve"> Age/Grade Group Waiver for National School Lunch Program and Seamless Summer
NSLP
9/15/2020
Approved</t>
  </si>
  <si>
    <t xml:space="preserve"> Age/Grade Group Waiver for National School Lunch Program and Seamless Summer
NSLP
11/4/2020
Approved</t>
  </si>
  <si>
    <t xml:space="preserve"> Age/Grade Group Waiver for National School Lunch Program and Seamless Summer
SSO
4/29/2021
Approved</t>
  </si>
  <si>
    <t xml:space="preserve"> Age/Grade Group Waiver for National School Lunch Program and Seamless Summer
SSO
6/21/2021
Approved</t>
  </si>
  <si>
    <t>Bulk Food Components for Multiple Meal Distribution Summer 2021 SY 2021-2022
6/24/2021
Denied</t>
  </si>
  <si>
    <t xml:space="preserve"> Age/Grade Group Waiver for National School Lunch Program and Seamless Summer
NSLP
12/10/2020
Approved</t>
  </si>
  <si>
    <t xml:space="preserve"> Age/Grade Group Waiver for National School Lunch Program and Seamless Summer
SSO
3/10/2021
Approved</t>
  </si>
  <si>
    <t>Bulk Food Components for Multiple Meal Distribution Summer 2021 SY 2021-2022
6/8/2021
Denied</t>
  </si>
  <si>
    <t xml:space="preserve"> Age/Grade Group Waiver for National School Lunch Program and Seamless Summer
SSO
10/13/2020
Approved</t>
  </si>
  <si>
    <t>Bulk Food Components for Multiple Meal Distribution Summer 2021 SY 2021-2022
10/23/2020
Approved</t>
  </si>
  <si>
    <t xml:space="preserve"> Age/Grade Group Waiver for National School Lunch Program and Seamless Summer
SSO
9/16/2020
Denied</t>
  </si>
  <si>
    <t xml:space="preserve"> Age/Grade Group Waiver for National School Lunch Program and Seamless Summer
SSO
9/15/2020
Denied</t>
  </si>
  <si>
    <t xml:space="preserve"> Age/Grade Group Waiver for National School Lunch Program and Seamless Summer
NSLP
10/15/2020
Approved</t>
  </si>
  <si>
    <t xml:space="preserve"> Age/Grade Group Waiver for National School Lunch Program and Seamless Summer
SSO
5/8/2021
Approved</t>
  </si>
  <si>
    <t xml:space="preserve"> Age/Grade Group Waiver for National School Lunch Program and Seamless Summer
SSO
11/19/2020
Approved</t>
  </si>
  <si>
    <t xml:space="preserve"> Age/Grade Group Waiver for National School Lunch Program and Seamless Summer
SSO
5/26/2021
Approved</t>
  </si>
  <si>
    <t>Bulk Food Components for Multiple Meal Distribution Summer 2021 SY 2021-2022
6/10/2021
Approved</t>
  </si>
  <si>
    <t xml:space="preserve"> Age/Grade Group Waiver for National School Lunch Program and Seamless Summer
SSO
5/19/2021
Approved</t>
  </si>
  <si>
    <t xml:space="preserve"> Age/Grade Group Waiver for National School Lunch Program and Seamless Summer
SSO
5/31/2021
Approved</t>
  </si>
  <si>
    <t xml:space="preserve"> Age/Grade Group Waiver for National School Lunch Program and Seamless Summer
NSLP
10/1/2020
Approved</t>
  </si>
  <si>
    <t>Bulk Food Components for Multiple Meal Distribution Summer 2021 SY 2021-2022
8/24/2020
Approved</t>
  </si>
  <si>
    <t>Bulk Food Components for Multiple Meal Distribution Summer 2021 SY 2021-2022
6/3/2021
Approved</t>
  </si>
  <si>
    <t>Bulk Food Components for Multiple Meal Distribution Summer 2021 SY 2021-2022
11/20/2020
Approved</t>
  </si>
  <si>
    <t>Bulk Food Components for Multiple Meal Distribution Summer 2021 SY 2021-2022
12/8/2020
Approved</t>
  </si>
  <si>
    <t>COVID-19 Area Eligibility Summer 2021
6/1/2021
Approved</t>
  </si>
  <si>
    <t xml:space="preserve"> Age/Grade Group Waiver for National School Lunch Program and Seamless Summer
SSO
3/25/2021
Approved</t>
  </si>
  <si>
    <t xml:space="preserve"> Age/Grade Group Waiver for National School Lunch Program and Seamless Summer
SSO
5/5/2021
Approved</t>
  </si>
  <si>
    <t xml:space="preserve"> Age/Grade Group Waiver for National School Lunch Program and Seamless Summer
NSLP
11/18/2020
Approved</t>
  </si>
  <si>
    <t xml:space="preserve"> Age/Grade Group Waiver for National School Lunch Program and Seamless Summer
SSO
4/14/2021
Approved</t>
  </si>
  <si>
    <t xml:space="preserve"> Age/Grade Group Waiver for National School Lunch Program and Seamless Summer
NSLP
10/21/2020
Approved</t>
  </si>
  <si>
    <t xml:space="preserve"> Age/Grade Group Waiver for National School Lunch Program and Seamless Summer
SSO
2/23/2021
Approved</t>
  </si>
  <si>
    <t xml:space="preserve"> Age/Grade Group Waiver for National School Lunch Program and Seamless Summer
SSO
11/9/2020
Approved</t>
  </si>
  <si>
    <t xml:space="preserve"> Age/Grade Group Waiver for National School Lunch Program and Seamless Summer
SSO
12/1/2020
Approved</t>
  </si>
  <si>
    <t>Bulk Food Components for Multiple Meal Distribution Summer 2021 SY 2021-2022
6/14/2021
Approved</t>
  </si>
  <si>
    <t xml:space="preserve"> Age/Grade Group Waiver for National School Lunch Program and Seamless Summer
SSO
2/4/2021
Approved</t>
  </si>
  <si>
    <t xml:space="preserve"> Age/Grade Group Waiver for National School Lunch Program and Seamless Summer
NSLP
11/17/2020
Approved</t>
  </si>
  <si>
    <t>Bulk Food Components for Multiple Meal Distribution Summer 2021 SY 2021-2022
6/7/2021
Denied</t>
  </si>
  <si>
    <t>Bulk Food Components for Multiple Meal Distribution Summer 2021 SY 2021-2022
8/31/2020
Approved</t>
  </si>
  <si>
    <t>Bulk Food Components for Multiple Meal Distribution Summer 2021 SY 2021-2022
10/21/2020
Approved</t>
  </si>
  <si>
    <t>Bulk Food Components for Multiple Meal Distribution Summer 2021 SY 2021-2022
12/9/2020
Approved</t>
  </si>
  <si>
    <t>Bulk Food Components for Multiple Meal Distribution Summer 2021 SY 2021-2022
6/1/2021
Denied</t>
  </si>
  <si>
    <t>Bulk Food Components for Multiple Meal Distribution Summer 2021 SY 2021-2022
9/14/2020
Approved</t>
  </si>
  <si>
    <t>Bulk Food Components for Multiple Meal Distribution Summer 2021 SY 2021-2022
6/1/2021
Approved</t>
  </si>
  <si>
    <t>Bulk Food Components for Multiple Meal Distribution Summer 2021 SY 2021-2022
10/27/2020
Approved</t>
  </si>
  <si>
    <t>Bulk Food Components for Multiple Meal Distribution Summer 2021 SY 2021-2022
6/3/2021
Denied</t>
  </si>
  <si>
    <t>Bulk Food Components for Multiple Meal Distribution Summer 2021 SY 2021-2022
6/17/2021
Approved</t>
  </si>
  <si>
    <t>7/26/2021 Initial Notification</t>
  </si>
  <si>
    <t>7/25/2021 No Waivers</t>
  </si>
  <si>
    <t>7/23/2021 Initial Notification</t>
  </si>
  <si>
    <t>7/22/2021 No Waivers</t>
  </si>
  <si>
    <t>7/22/2021 Discontinue</t>
  </si>
  <si>
    <t>7/22/2021 Initial Notification</t>
  </si>
  <si>
    <t>7/21/2021 Initial Notification</t>
  </si>
  <si>
    <t>7/21/2021 No Waivers</t>
  </si>
  <si>
    <t>7/21/2021 Update Waivers</t>
  </si>
  <si>
    <t>7/20/2021 Initial Notification</t>
  </si>
  <si>
    <t>7/20/2021 No Waivers</t>
  </si>
  <si>
    <t>7/19/2021 No Waivers</t>
  </si>
  <si>
    <t>7/19/2021 Initial Notification</t>
  </si>
  <si>
    <t>7/19/2021 Discontinue</t>
  </si>
  <si>
    <t>7/18/2021 No Waivers</t>
  </si>
  <si>
    <t>7/16/2021 No Waivers</t>
  </si>
  <si>
    <t>7/16/2021 Initial Notification</t>
  </si>
  <si>
    <t>7/15/2021 No Waivers</t>
  </si>
  <si>
    <t>7/15/2021 Initial Notification</t>
  </si>
  <si>
    <t>7/14/2021 No Waivers</t>
  </si>
  <si>
    <t>7/14/2021 Initial Notification</t>
  </si>
  <si>
    <t>7/13/2021 Discontinue</t>
  </si>
  <si>
    <t>7/13/2021 No Waivers</t>
  </si>
  <si>
    <t>7/13/2021 Initial Notification</t>
  </si>
  <si>
    <t>7/12/2021 Initial Notification</t>
  </si>
  <si>
    <t>7/12/2021 No Waivers</t>
  </si>
  <si>
    <t>7/11/2021 No Waivers</t>
  </si>
  <si>
    <t>7/9/2021 Initial Notification</t>
  </si>
  <si>
    <t>7/9/2021 No Waivers</t>
  </si>
  <si>
    <t>7/8/2021 No Waivers</t>
  </si>
  <si>
    <t>7/8/2021 Initial Notification</t>
  </si>
  <si>
    <t>7/8/2021 Discontinue</t>
  </si>
  <si>
    <t>7/7/2021 No Waivers</t>
  </si>
  <si>
    <t>7/7/2021 Initial Notification</t>
  </si>
  <si>
    <t>7/6/2021 No Waivers</t>
  </si>
  <si>
    <t>7/6/2021 Initial Notification</t>
  </si>
  <si>
    <t>7/5/2021 Initial Notification</t>
  </si>
  <si>
    <t>7/5/2021 No Waivers</t>
  </si>
  <si>
    <t>7/2/2021 Discontinue</t>
  </si>
  <si>
    <t>7/1/2021 No Waivers</t>
  </si>
  <si>
    <t>7/1/2021 Discontinue</t>
  </si>
  <si>
    <t>7/1/2021 Initial Notification</t>
  </si>
  <si>
    <t>6/30/2021 Initial Notification</t>
  </si>
  <si>
    <t>6/30/2021 No Waivers</t>
  </si>
  <si>
    <t>6/30/2021 Discontinue</t>
  </si>
  <si>
    <t>6/29/2021 No Waivers</t>
  </si>
  <si>
    <t>6/29/2021 Initial Notification</t>
  </si>
  <si>
    <t>6/29/2021 Discontinue</t>
  </si>
  <si>
    <t>6/28/2021 No Waivers</t>
  </si>
  <si>
    <t>6/28/2021 Initial Notification</t>
  </si>
  <si>
    <t>6/25/2021 No Waivers</t>
  </si>
  <si>
    <t>6/25/2021 Initial Notification</t>
  </si>
  <si>
    <t>6/25/2021 Update Waivers</t>
  </si>
  <si>
    <t>6/24/2021 No Waivers</t>
  </si>
  <si>
    <t>6/24/2021 Initial Notification</t>
  </si>
  <si>
    <t>6/23/2021 No Waivers</t>
  </si>
  <si>
    <t>6/23/2021 Initial Notification</t>
  </si>
  <si>
    <t>6/22/2021 Initial Notification</t>
  </si>
  <si>
    <t>6/22/2021 No Waivers</t>
  </si>
  <si>
    <t>6/21/2021 Initial Notification</t>
  </si>
  <si>
    <t>6/21/2021 No Waivers</t>
  </si>
  <si>
    <t>6/18/2021 No Waivers</t>
  </si>
  <si>
    <t>6/18/2021 Initial Notification</t>
  </si>
  <si>
    <t>6/17/2021 No Waivers</t>
  </si>
  <si>
    <t>6/17/2021 Initial Notification</t>
  </si>
  <si>
    <t>6/16/2021 No Waivers</t>
  </si>
  <si>
    <t>6/16/2021 Initial Notification</t>
  </si>
  <si>
    <t>6/16/2021 Discontinue</t>
  </si>
  <si>
    <t>6/15/2021 Initial Notification</t>
  </si>
  <si>
    <t>6/15/2021 No Waivers</t>
  </si>
  <si>
    <t>6/14/2021 No Waivers</t>
  </si>
  <si>
    <t>6/14/2021 Initial Notification</t>
  </si>
  <si>
    <t>6/14/2021 Discontinue</t>
  </si>
  <si>
    <t>6/11/2021 No Waivers</t>
  </si>
  <si>
    <t>6/11/2021 Initial Notification</t>
  </si>
  <si>
    <t>6/10/2021 Initial Notification</t>
  </si>
  <si>
    <t>6/10/2021 No Waivers</t>
  </si>
  <si>
    <t>6/9/2021 No Waivers</t>
  </si>
  <si>
    <t>6/9/2021 Initial Notification</t>
  </si>
  <si>
    <t>6/9/2021 Update Waivers</t>
  </si>
  <si>
    <t>6/8/2021 Initial Notification</t>
  </si>
  <si>
    <t>6/8/2021 Discontinue</t>
  </si>
  <si>
    <t>6/8/2021 No Waivers</t>
  </si>
  <si>
    <t>6/7/2021 No Waivers</t>
  </si>
  <si>
    <t>6/7/2021 Discontinue</t>
  </si>
  <si>
    <t>6/7/2021 Initial Notification</t>
  </si>
  <si>
    <t>6/6/2021 Initial Notification</t>
  </si>
  <si>
    <t>6/5/2021 Initial Notification</t>
  </si>
  <si>
    <t>6/4/2021 Initial Notification</t>
  </si>
  <si>
    <t>6/4/2021 No Waivers</t>
  </si>
  <si>
    <t>6/4/2021 Update Waivers</t>
  </si>
  <si>
    <t>6/3/2021 Initial Notification</t>
  </si>
  <si>
    <t>6/3/2021 No Waivers</t>
  </si>
  <si>
    <t>6/2/2021 Initial Notification</t>
  </si>
  <si>
    <t>6/2/2021 No Waivers</t>
  </si>
  <si>
    <t>6/2/2021 Update Waivers</t>
  </si>
  <si>
    <t>6/2/2021 Discontinue</t>
  </si>
  <si>
    <t>6/1/2021 Initial Notification</t>
  </si>
  <si>
    <t>6/1/2021 No Waivers</t>
  </si>
  <si>
    <t>5/31/2021 No Waivers</t>
  </si>
  <si>
    <t>5/31/2021 Initial Notification</t>
  </si>
  <si>
    <t>5/29/2021 No Waivers</t>
  </si>
  <si>
    <t>5/29/2021 Initial Notification</t>
  </si>
  <si>
    <t>5/28/2021 Initial Notification</t>
  </si>
  <si>
    <t>5/28/2021 No Waivers</t>
  </si>
  <si>
    <t>5/27/2021 No Waivers</t>
  </si>
  <si>
    <t>5/27/2021 Initial Notification</t>
  </si>
  <si>
    <t>5/27/2021 Discontinue</t>
  </si>
  <si>
    <t>5/26/2021 Initial Notification</t>
  </si>
  <si>
    <t>5/26/2021 No Waivers</t>
  </si>
  <si>
    <t>5/26/2021 Discontinue</t>
  </si>
  <si>
    <t>7/26/2021 No Waivers
6/11/2021 Initial Notification
6/1/2021 Initial Notification</t>
  </si>
  <si>
    <t>7/24/2021 Update Waivers
6/5/2021 Initial Notification</t>
  </si>
  <si>
    <t>7/23/2021 Update Waivers
6/2/2021 Initial Notification</t>
  </si>
  <si>
    <t>7/23/2021 Initial Notification
7/14/2021 Initial Notification</t>
  </si>
  <si>
    <t>7/23/2021 No Waivers
6/3/2021 Initial Notification</t>
  </si>
  <si>
    <t>7/23/2021 Discontinue
6/28/2021 Initial Notification</t>
  </si>
  <si>
    <t>7/23/2021 No Waivers
6/23/2021 No Waivers
6/23/2021 Update Waivers</t>
  </si>
  <si>
    <t>7/22/2021 No Waivers
5/27/2021 Initial Notification</t>
  </si>
  <si>
    <t>7/22/2021 Initial Notification
7/22/2021 Initial Notification
5/27/2021 Initial Notification</t>
  </si>
  <si>
    <t>7/22/2021 Initial Notification
6/28/2021 No Waivers</t>
  </si>
  <si>
    <t>7/22/2021 Discontinue
6/1/2021 Initial Notification</t>
  </si>
  <si>
    <t>7/22/2021 Initial Notification
5/28/2021 Initial Notification</t>
  </si>
  <si>
    <t>7/22/2021 No Waivers
6/4/2021 Initial Notification</t>
  </si>
  <si>
    <t>7/22/2021 No Waivers
6/28/2021 Initial Notification</t>
  </si>
  <si>
    <t>7/22/2021 No Waivers
7/22/2021 No Waivers
5/28/2021 Initial Notification</t>
  </si>
  <si>
    <t>7/22/2021 Initial Notification
6/15/2021 No Waivers
6/15/2021 Update Waivers</t>
  </si>
  <si>
    <t>7/21/2021 Initial Notification
7/21/2021 No Waivers</t>
  </si>
  <si>
    <t>7/21/2021 No Waivers
6/1/2021 No Waivers</t>
  </si>
  <si>
    <t>7/21/2021 No Waivers
6/28/2021 No Waivers</t>
  </si>
  <si>
    <t>7/21/2021 Initial Notification
5/28/2021 Initial Notification</t>
  </si>
  <si>
    <t>7/21/2021 Initial Notification
7/14/2021 Initial Notification</t>
  </si>
  <si>
    <t>7/21/2021 Initial Notification
7/2/2021 Initial Notification</t>
  </si>
  <si>
    <t>7/21/2021 No Waivers
5/28/2021 No Waivers</t>
  </si>
  <si>
    <t>7/21/2021 Initial Notification
6/7/2021 Initial Notification</t>
  </si>
  <si>
    <t>7/21/2021 Initial Notification
6/1/2021 Initial Notification</t>
  </si>
  <si>
    <t>7/20/2021 No Waivers
6/1/2021 No Waivers</t>
  </si>
  <si>
    <t>7/20/2021 No Waivers
6/8/2021 No Waivers</t>
  </si>
  <si>
    <t>7/20/2021 No Waivers
6/1/2021 Initial Notification</t>
  </si>
  <si>
    <t>7/20/2021 No Waivers
6/3/2021 Initial Notification</t>
  </si>
  <si>
    <t>7/19/2021 No Waivers
6/7/2021 No Waivers</t>
  </si>
  <si>
    <t>7/19/2021 No Waivers
5/27/2021 No Waivers</t>
  </si>
  <si>
    <t>7/19/2021 No Waivers
6/3/2021 Initial Notification</t>
  </si>
  <si>
    <t>7/19/2021 Initial Notification
5/27/2021 Initial Notification</t>
  </si>
  <si>
    <t>7/16/2021 Initial Notification
6/30/2021 No Waivers</t>
  </si>
  <si>
    <t>7/15/2021 Discontinue
6/3/2021 Initial Notification</t>
  </si>
  <si>
    <t>7/15/2021 Discontinue
5/28/2021 Initial Notification</t>
  </si>
  <si>
    <t>7/15/2021 No Waivers
7/1/2021 Discontinue</t>
  </si>
  <si>
    <t>7/15/2021 Discontinue
6/10/2021 Initial Notification</t>
  </si>
  <si>
    <t>7/15/2021 Discontinue
7/12/2021 Initial Notification
6/3/2021 Initial Notification</t>
  </si>
  <si>
    <t>7/14/2021 Discontinue
6/1/2021 Discontinue</t>
  </si>
  <si>
    <t>7/14/2021 No Waivers
6/30/2021 Discontinue
6/2/2021 Initial Notification</t>
  </si>
  <si>
    <t>7/13/2021 Initial Notification
5/27/2021 Initial Notification</t>
  </si>
  <si>
    <t>7/13/2021 No Waivers
7/7/2021 Initial Notification</t>
  </si>
  <si>
    <t>7/13/2021 Discontinue
6/28/2021 Initial Notification</t>
  </si>
  <si>
    <t>7/12/2021 Initial Notification
5/31/2021 Initial Notification</t>
  </si>
  <si>
    <t>7/12/2021 Discontinue
6/1/2021 Update Waivers
5/27/2021 Initial Notification</t>
  </si>
  <si>
    <t>7/12/2021 Initial Notification
5/27/2021 Initial Notification</t>
  </si>
  <si>
    <t>7/12/2021 No Waivers
5/27/2021 Initial Notification</t>
  </si>
  <si>
    <t>7/12/2021 Discontinue
6/16/2021 Update Waivers
5/26/2021 Initial Notification</t>
  </si>
  <si>
    <t>7/12/2021 Initial Notification
6/3/2021 Initial Notification</t>
  </si>
  <si>
    <t>7/12/2021 Discontinue
5/26/2021 Initial Notification</t>
  </si>
  <si>
    <t>7/12/2021 Initial Notification
6/23/2021 Initial Notification</t>
  </si>
  <si>
    <t>7/9/2021 Initial Notification
6/10/2021 Initial Notification</t>
  </si>
  <si>
    <t>7/8/2021 Update Waivers
6/2/2021 Initial Notification</t>
  </si>
  <si>
    <t>7/8/2021 Initial Notification
7/8/2021 Initial Notification</t>
  </si>
  <si>
    <t>7/8/2021 Initial Notification
6/7/2021 Initial Notification</t>
  </si>
  <si>
    <t>7/7/2021 Initial Notification
5/27/2021 Initial Notification</t>
  </si>
  <si>
    <t>7/6/2021 Initial Notification
6/9/2021 Initial Notification</t>
  </si>
  <si>
    <t>7/1/2021 Initial Notification
6/11/2021 Initial Notification</t>
  </si>
  <si>
    <t>7/1/2021 No Waivers
6/1/2021 No Waivers</t>
  </si>
  <si>
    <t>7/1/2021 Discontinue
6/1/2021 Initial Notification
5/27/2021 Initial Notification</t>
  </si>
  <si>
    <t>7/1/2021 Initial Notification
6/21/2021 Initial Notification
6/10/2021 Initial Notification</t>
  </si>
  <si>
    <t>7/1/2021 Initial Notification
5/26/2021 Initial Notification</t>
  </si>
  <si>
    <t>7/1/2021 No Waivers
7/1/2021 No Waivers</t>
  </si>
  <si>
    <t>6/30/2021 No Waivers
6/16/2021 No Waivers</t>
  </si>
  <si>
    <t>6/30/2021 Update Waivers
6/2/2021 Initial Notification
6/2/2021 Initial Notification</t>
  </si>
  <si>
    <t>6/30/2021 No Waivers
6/1/2021 Initial Notification</t>
  </si>
  <si>
    <t>6/30/2021 No Waivers
5/28/2021 Initial Notification</t>
  </si>
  <si>
    <t>6/30/2021 Initial Notification
5/28/2021 Update Waivers</t>
  </si>
  <si>
    <t>6/30/2021 Initial Notification
6/14/2021 Update Waivers</t>
  </si>
  <si>
    <t>6/30/2021 Update Waivers
6/29/2021 Initial Notification</t>
  </si>
  <si>
    <t>6/30/2021 Update Waivers
6/28/2021 Initial Notification
5/27/2021 Initial Notification</t>
  </si>
  <si>
    <t>6/30/2021 No Waivers
5/27/2021 Initial Notification</t>
  </si>
  <si>
    <t>6/30/2021 Initial Notification
5/26/2021 Initial Notification</t>
  </si>
  <si>
    <t>6/30/2021 Initial Notification
5/28/2021 Initial Notification</t>
  </si>
  <si>
    <t>6/29/2021 No Waivers
5/28/2021 Initial Notification</t>
  </si>
  <si>
    <t>6/29/2021 Initial Notification
6/1/2021 Initial Notification</t>
  </si>
  <si>
    <t>6/29/2021 No Waivers
6/2/2021 Initial Notification</t>
  </si>
  <si>
    <t>6/29/2021 No Waivers
6/10/2021 Initial Notification</t>
  </si>
  <si>
    <t>6/29/2021 Discontinue
6/8/2021 Initial Notification</t>
  </si>
  <si>
    <t>6/28/2021 No Waivers
6/16/2021 Initial Notification</t>
  </si>
  <si>
    <t>6/28/2021 Discontinue
6/4/2021 Initial Notification</t>
  </si>
  <si>
    <t>6/28/2021 Initial Notification
6/2/2021 Initial Notification</t>
  </si>
  <si>
    <t>6/28/2021 No Waivers
6/7/2021 No Waivers</t>
  </si>
  <si>
    <t>6/28/2021 Discontinue
5/27/2021 Initial Notification</t>
  </si>
  <si>
    <t>6/28/2021 Initial Notification
5/26/2021 Initial Notification</t>
  </si>
  <si>
    <t>6/25/2021 Initial Notification
6/2/2021 Initial Notification</t>
  </si>
  <si>
    <t>6/24/2021 No Waivers
6/24/2021 Initial Notification</t>
  </si>
  <si>
    <t>6/24/2021 Update Waivers
6/23/2021 No Waivers</t>
  </si>
  <si>
    <t>6/24/2021 No Waivers
5/28/2021 No Waivers</t>
  </si>
  <si>
    <t>6/23/2021 Discontinue
6/21/2021 Discontinue</t>
  </si>
  <si>
    <t>6/23/2021 No Waivers
6/1/2021 No Waivers</t>
  </si>
  <si>
    <t>6/23/2021 Initial Notification
6/17/2021 Initial Notification</t>
  </si>
  <si>
    <t>6/23/2021 Initial Notification
5/28/2021 Initial Notification</t>
  </si>
  <si>
    <t>6/22/2021 Discontinue
6/22/2021 Initial Notification</t>
  </si>
  <si>
    <t>6/22/2021 Initial Notification
6/17/2021 Initial Notification
5/26/2021 Initial Notification</t>
  </si>
  <si>
    <t>6/22/2021 Update Waivers
6/16/2021 No Waivers
6/11/2021 No Waivers</t>
  </si>
  <si>
    <t>6/22/2021 No Waivers
5/27/2021 Initial Notification</t>
  </si>
  <si>
    <t>6/19/2021 No Waivers
5/26/2021 Initial Notification</t>
  </si>
  <si>
    <t>6/17/2021 No Waivers
6/9/2021 Initial Notification</t>
  </si>
  <si>
    <t>6/15/2021 No Waivers
6/14/2021 No Waivers</t>
  </si>
  <si>
    <t>6/15/2021 No Waivers
6/15/2021 No Waivers</t>
  </si>
  <si>
    <t>6/14/2021 No Waivers
6/14/2021 Initial Notification</t>
  </si>
  <si>
    <t>6/14/2021 Initial Notification
6/14/2021 Initial Notification</t>
  </si>
  <si>
    <t>6/14/2021 No Waivers
6/1/2021 Initial Notification</t>
  </si>
  <si>
    <t>6/14/2021 No Waivers
5/27/2021 No Waivers</t>
  </si>
  <si>
    <t>6/14/2021 Initial Notification
6/1/2021 Initial Notification</t>
  </si>
  <si>
    <t>6/11/2021 Initial Notification
6/10/2021 Initial Notification</t>
  </si>
  <si>
    <t>6/10/2021 No Waivers
6/10/2021 No Waivers</t>
  </si>
  <si>
    <t>6/9/2021 Initial Notification
5/27/2021 Initial Notification</t>
  </si>
  <si>
    <t>6/9/2021 No Waivers
6/9/2021 No Waivers</t>
  </si>
  <si>
    <t>6/9/2021 Initial Notification
5/28/2021 Initial Notification
5/28/2021 Initial Notification</t>
  </si>
  <si>
    <t>6/8/2021 Initial Notification
5/27/2021 Initial Notification</t>
  </si>
  <si>
    <t>6/8/2021 Discontinue
6/2/2021 Initial Notification</t>
  </si>
  <si>
    <t>6/8/2021 Initial Notification
5/28/2021 Initial Notification</t>
  </si>
  <si>
    <t>6/8/2021 Initial Notification
6/1/2021 Initial Notification</t>
  </si>
  <si>
    <t>6/8/2021 Initial Notification
6/7/2021 Initial Notification
6/2/2021 Initial Notification</t>
  </si>
  <si>
    <t>6/7/2021 Initial Notification
5/28/2021 Initial Notification</t>
  </si>
  <si>
    <t>6/3/2021 Initial Notification
5/27/2021 Initial Notification</t>
  </si>
  <si>
    <t>5/28/2021 Initial Notification
5/26/2021 Initial Notification</t>
  </si>
  <si>
    <t>5/27/2021 Initial Notification
5/27/2021 Initial Notification</t>
  </si>
  <si>
    <t>5/27/2021 Initial Notification
5/26/2021 Initial Notification</t>
  </si>
  <si>
    <t>5/26/2021 Initial Notification
5/26/2021 Initial Notification</t>
  </si>
  <si>
    <t>5/26/2021 Discontinue
5/26/2021 Initial Notification</t>
  </si>
  <si>
    <t>Age/Grade Group Waiver (Most recent submission)</t>
  </si>
  <si>
    <t>Bulk Food Components for Multiple Meal Distribution Summer 2021 SY 2021-2022
6/29/2021
Approved</t>
  </si>
  <si>
    <t>Bulk Food Components for Multiple Meal Distribution Summer 2021 SY 2021-2022
6/25/2021
Approved</t>
  </si>
  <si>
    <t xml:space="preserve">Bulk Food Components for Multiple Meal Distribution Summer 2021 SY 2021-2022
7/8/2021
</t>
  </si>
  <si>
    <t>Bulk Food Components Distribution</t>
  </si>
  <si>
    <t>Meal Pattern Flexibility</t>
  </si>
  <si>
    <t>Non-Congregate Feeding
Alternate Mealtimes
No Child Present, Parent Pick-up
Offsite Monitoring
Waive Offer vs Serve</t>
  </si>
  <si>
    <t/>
  </si>
  <si>
    <t>Non-Congregate Feeding
Alternate Mealtimes
No Child Present, Parent Pick-up</t>
  </si>
  <si>
    <t>Non-Congregate Feeding</t>
  </si>
  <si>
    <t>Non-Congregate Feeding
No Child Present, Parent Pick-up</t>
  </si>
  <si>
    <t>Waive Offer vs Serve</t>
  </si>
  <si>
    <t>Non-Congregate Feeding
Alternate Mealtimes
No Child Present, Parent Pick-up
Offsite Monitoring</t>
  </si>
  <si>
    <t>Non-Congregate Feeding
Alternate Mealtimes</t>
  </si>
  <si>
    <t>Non-Congregate Feeding
Alternate Mealtimes
No Child Present, Parent Pick-up
Waive Offer vs Serve</t>
  </si>
  <si>
    <t>Alternate Mealtimes
Offsite Monitoring
Waive Offer vs Serve</t>
  </si>
  <si>
    <t>Non-Congregate Feeding
No Child Present, Parent Pick-up
Offsite Monitoring
Waive Offer vs Serve</t>
  </si>
  <si>
    <t>Non-Congregate Feeding
Alternate Mealtimes
Offsite Monitoring</t>
  </si>
  <si>
    <t>Non-Congregate Feeding
Waive Offer vs Serve</t>
  </si>
  <si>
    <t>Non-Congregate Feeding
Alternate Mealtimes
Waive Offer vs Serve</t>
  </si>
  <si>
    <t>Non-Congregate Feeding
No Child Present, Parent Pick-up
Waive Offer vs Serve</t>
  </si>
  <si>
    <t>Alternate Mealtimes
No Child Present, Parent Pick-up</t>
  </si>
  <si>
    <t>Offsite Monitoring
Waive Offer vs Serve</t>
  </si>
  <si>
    <t>Alternate Mealtimes</t>
  </si>
  <si>
    <t>Non-Congregate Feeding
No Child Present, Parent Pick-up
Offsite Monitoring</t>
  </si>
  <si>
    <t>No Child Present, Parent Pick-up</t>
  </si>
  <si>
    <t>Alternate Mealtimes
No Child Present, Parent Pick-up
Waive Offer vs Serve</t>
  </si>
  <si>
    <t>Offsite Monitoring</t>
  </si>
  <si>
    <t xml:space="preserve"> PY 21-22 Meal Pattern Flexibility Intake Form 
7/23/2021
8/16/2021 - 9/15/2021 for 30 days</t>
  </si>
  <si>
    <t xml:space="preserve"> PY 21-22 Meal Pattern Flexibility Intake Form 
7/1/2021
8/16/2021 - 9/15/2021 for 30 days
Denied</t>
  </si>
  <si>
    <t xml:space="preserve"> PY 21-22 Meal Pattern Flexibility Intake Form 
7/21/2021
8/12/2021 - 9/11/2021 for 30 days
Approved</t>
  </si>
  <si>
    <t xml:space="preserve"> PY 21-22 Meal Pattern Flexibility Intake Form 
7/20/2021
8/23/2021 - 9/22/2021 for 30 days
Denied</t>
  </si>
  <si>
    <t xml:space="preserve"> PY 21-22 Meal Pattern Flexibility Intake Form 
7/12/2021
8/18/2021 - 9/17/2021 for 30 days
Denied</t>
  </si>
  <si>
    <t xml:space="preserve"> PY 21-22 Meal Pattern Flexibility Intake Form 
7/8/2021
8/12/2021 - 9/11/2021 for 30 days
Approved</t>
  </si>
  <si>
    <t>Non-Congregate Feeding
Offsite Monitoring
Waive Offer vs Serve</t>
  </si>
  <si>
    <t>No Child Present, Parent Pick-up
Waive Offer vs Serve</t>
  </si>
  <si>
    <t xml:space="preserve"> PY 21-22 Meal Pattern Flexibility Intake Form 
7/5/2021
8/19/2021 - 9/18/2021 for 30 days
Denied</t>
  </si>
  <si>
    <t>Non-Congregate Feeding
Alternate Mealtimes
Offsite Monitoring
Waive Offer vs Serve</t>
  </si>
  <si>
    <t xml:space="preserve"> PY 21-22 Meal Pattern Flexibility Intake Form 
7/23/2021
8/23/2021 - 9/22/2021 for 30 days</t>
  </si>
  <si>
    <t xml:space="preserve"> PY 21-22 Meal Pattern Flexibility Intake Form 
7/12/2021
8/18/2021 - 9/17/2021 for 30 days
Approved</t>
  </si>
  <si>
    <t>No Child Present, Parent Pick-up
Offsite Monitoring
Waive Offer vs Serve</t>
  </si>
  <si>
    <t xml:space="preserve"> PY 21-22 Meal Pattern Flexibility Intake Form 
7/13/2021
8/16/2021 - 9/15/2021 for 30 days
Approved</t>
  </si>
  <si>
    <t xml:space="preserve"> PY 21-22 Meal Pattern Flexibility Intake Form 
7/14/2021
8/19/2021 - 9/18/2021 for 30 days
Approved</t>
  </si>
  <si>
    <t xml:space="preserve"> PY 21-22 Meal Pattern Flexibility Intake Form 
7/13/2021
7/13/2021 - 8/12/2021 for 30 days
Approved</t>
  </si>
  <si>
    <t>Alternate Mealtimes
Offsite Monitoring</t>
  </si>
  <si>
    <t>Submission Date</t>
  </si>
  <si>
    <t>Initial Notification</t>
  </si>
  <si>
    <t>No Waivers</t>
  </si>
  <si>
    <t>Discontinue</t>
  </si>
  <si>
    <t>Update</t>
  </si>
  <si>
    <t>Summer</t>
  </si>
  <si>
    <t>SY 2021-2022</t>
  </si>
  <si>
    <t>Non-Congregate</t>
  </si>
  <si>
    <t>Off-site Monitoring</t>
  </si>
  <si>
    <t>Walk-up Sites</t>
  </si>
  <si>
    <t>Curbide/Drive through</t>
  </si>
  <si>
    <t>Mobile Sites</t>
  </si>
  <si>
    <t>Home Delivery</t>
  </si>
  <si>
    <t>POS System</t>
  </si>
  <si>
    <t>Mobile Technology</t>
  </si>
  <si>
    <t>Paper Rosters</t>
  </si>
  <si>
    <t>Clickers</t>
  </si>
  <si>
    <t>N-C SSO</t>
  </si>
  <si>
    <t>NC-NSLP</t>
  </si>
  <si>
    <t>NC-SFSP</t>
  </si>
  <si>
    <t>NC-SBP</t>
  </si>
  <si>
    <t>NC-ASCP</t>
  </si>
  <si>
    <t>NC-At Risk</t>
  </si>
  <si>
    <t>NC-DCH</t>
  </si>
  <si>
    <t>NC-CIndependent CCC</t>
  </si>
  <si>
    <t>NC-CCC Sponsor</t>
  </si>
  <si>
    <t>NC-ADC</t>
  </si>
  <si>
    <t>1 Meal: 1 Service</t>
  </si>
  <si>
    <t>5 meals: 1 Service</t>
  </si>
  <si>
    <t>2-4 Meals: 1 Service</t>
  </si>
  <si>
    <t>Weekend Meals</t>
  </si>
  <si>
    <t>Bulk Food Components</t>
  </si>
  <si>
    <t>Frozen Meals</t>
  </si>
  <si>
    <t>Self-Stable Meals</t>
  </si>
  <si>
    <t>SSO</t>
  </si>
  <si>
    <t>NSLP</t>
  </si>
  <si>
    <t>SFSP</t>
  </si>
  <si>
    <t>SBP</t>
  </si>
  <si>
    <t>ASCP</t>
  </si>
  <si>
    <t>At-Risk</t>
  </si>
  <si>
    <t>DCH Sponsor</t>
  </si>
  <si>
    <t>CCC-Independent</t>
  </si>
  <si>
    <t>CCC-Sponsor</t>
  </si>
  <si>
    <t>ADC</t>
  </si>
  <si>
    <t>Scan meal cards or PIN</t>
  </si>
  <si>
    <t>Request Name, DOB ot grade levels</t>
  </si>
  <si>
    <t>Children's School Names or Copy of school correspondence</t>
  </si>
  <si>
    <t>Number of Children</t>
  </si>
  <si>
    <t>Mirror hangers, placards or QR codes</t>
  </si>
  <si>
    <t>Post Signage</t>
  </si>
  <si>
    <t>Tell parents not eligible for duplicate meals</t>
  </si>
  <si>
    <t>Ask parents to self-attest</t>
  </si>
  <si>
    <t>Request identifiable information</t>
  </si>
  <si>
    <t>Use same staff in multiple locations</t>
  </si>
  <si>
    <t>PPU SSO</t>
  </si>
  <si>
    <t>PPU NSLP</t>
  </si>
  <si>
    <t>PPU SFSP</t>
  </si>
  <si>
    <t>PPU SBP</t>
  </si>
  <si>
    <t>PPU ASCP</t>
  </si>
  <si>
    <t>PPU At-Risk</t>
  </si>
  <si>
    <t>PPU DCH Sponsor</t>
  </si>
  <si>
    <t>PPU CCC Independent</t>
  </si>
  <si>
    <t>PPU CCC Sponsor</t>
  </si>
  <si>
    <t>PPU-ADC</t>
  </si>
  <si>
    <t>Offsite Monitoring Desk Audit Paperwork Reivew</t>
  </si>
  <si>
    <t>Offsite Monitoring Desk Audit - Interview with site operators</t>
  </si>
  <si>
    <t>Offsite Monitoring Virtual Observation - Live Streaming</t>
  </si>
  <si>
    <t>Offsite Monitoring Virtual Observation photos</t>
  </si>
  <si>
    <t>Offsite Monitoring Observe or assist with meal service</t>
  </si>
  <si>
    <t>OM SSO</t>
  </si>
  <si>
    <t>OM NSLP</t>
  </si>
  <si>
    <t>OM SFSP</t>
  </si>
  <si>
    <t>OM SBP</t>
  </si>
  <si>
    <t>OM ASCP</t>
  </si>
  <si>
    <t>OM At-Risk</t>
  </si>
  <si>
    <t>OM DCH Sponsor</t>
  </si>
  <si>
    <t>OM CCC Independent</t>
  </si>
  <si>
    <t>OM CCC Sponsor</t>
  </si>
  <si>
    <t>OM ADC</t>
  </si>
  <si>
    <t>OvS SSO</t>
  </si>
  <si>
    <t>Ovs NSLP</t>
  </si>
  <si>
    <t>OvS SBP</t>
  </si>
  <si>
    <t>Improve participants access to meals</t>
  </si>
  <si>
    <t>Improve access to meal sites</t>
  </si>
  <si>
    <t>Improve safety of participants</t>
  </si>
  <si>
    <t>Improve safety of staff</t>
  </si>
  <si>
    <t>Ease meal preparation</t>
  </si>
  <si>
    <t>Ease meal delivery</t>
  </si>
  <si>
    <t>Help manage meal service costs</t>
  </si>
  <si>
    <t>Reduce administrative burden</t>
  </si>
  <si>
    <t>Focus resources on identifying sites</t>
  </si>
  <si>
    <t>Focus resources on providing meals</t>
  </si>
  <si>
    <t>Focus reources on other priority areas</t>
  </si>
  <si>
    <t>Plan to discontinue NC</t>
  </si>
  <si>
    <t>Plan to discontinue Alternate</t>
  </si>
  <si>
    <t>Plan to discontinue PPU</t>
  </si>
  <si>
    <t>Plan to discontinue Offsite</t>
  </si>
  <si>
    <t>Plan to discontinue OvS</t>
  </si>
  <si>
    <t>0</t>
  </si>
  <si>
    <t>Some</t>
  </si>
  <si>
    <t>None</t>
  </si>
  <si>
    <t>High</t>
  </si>
  <si>
    <t>August 2021</t>
  </si>
  <si>
    <t>June 2022</t>
  </si>
  <si>
    <t>October 2021</t>
  </si>
  <si>
    <t>Total</t>
  </si>
  <si>
    <t>New or Continued Use</t>
  </si>
  <si>
    <t>No waivers</t>
  </si>
  <si>
    <t xml:space="preserve">Discontinue </t>
  </si>
  <si>
    <t>Change optons</t>
  </si>
  <si>
    <t>Purpose</t>
  </si>
  <si>
    <t>Label</t>
  </si>
  <si>
    <t># of CEs</t>
  </si>
  <si>
    <t>Right</t>
  </si>
  <si>
    <t>Pct</t>
  </si>
  <si>
    <t>DCH</t>
  </si>
  <si>
    <t>No Child Present</t>
  </si>
  <si>
    <t>NCP,PPU</t>
  </si>
  <si>
    <t>Number of Ces</t>
  </si>
  <si>
    <t>CE Label</t>
  </si>
  <si>
    <t>Left</t>
  </si>
  <si>
    <t>Non-Congregate Meal Distribution</t>
  </si>
  <si>
    <t>Non-Contgregate Counting Methods</t>
  </si>
  <si>
    <t>Alternate Mealtimes Distribution Methods</t>
  </si>
  <si>
    <t>Week's meals at 1 distribution</t>
  </si>
  <si>
    <t>1 meal at 1 distribution</t>
  </si>
  <si>
    <t>Multiple meals at 1 distribution</t>
  </si>
  <si>
    <t>Weekend meals</t>
  </si>
  <si>
    <t>Shelf-Stable Meals</t>
  </si>
  <si>
    <t>NC,PPU</t>
  </si>
  <si>
    <t>Prevent Meal Duplication</t>
  </si>
  <si>
    <t>Interview with site operators</t>
  </si>
  <si>
    <t>Paperwork Reivew</t>
  </si>
  <si>
    <t>Virtual Observation - Live Streaming</t>
  </si>
  <si>
    <t>Virtual Observation - photos</t>
  </si>
  <si>
    <t>Observe or assist with meal service</t>
  </si>
  <si>
    <t>Children's School Names</t>
  </si>
  <si>
    <t>Verify Number of Children</t>
  </si>
  <si>
    <t>7/26/2021 No Waivers
5/27/2021 Initial Notification</t>
  </si>
  <si>
    <t>7/28/2021 No Waivers
7/6/2021 Initial Notification</t>
  </si>
  <si>
    <t>7/27/2021 Initial Notification</t>
  </si>
  <si>
    <t>7/28/2021 No Waivers</t>
  </si>
  <si>
    <t>Bulk Food Components for Multiple Meal Distribution Summer 2021 SY 2021-2022
10/3/2020
Approved</t>
  </si>
  <si>
    <t>7/26/2021 No Waivers</t>
  </si>
  <si>
    <t xml:space="preserve"> Age/Grade Group Waiver for National School Lunch Program and Seamless Summer
SSO
7/26/2021
Approved</t>
  </si>
  <si>
    <t>7/28/2021 Initial Notification</t>
  </si>
  <si>
    <t>7/28/2021 No Waivers
5/27/2021 Initial Notification</t>
  </si>
  <si>
    <t>7/26/2021 Discontinue</t>
  </si>
  <si>
    <t>7/29/2021 Discontinue</t>
  </si>
  <si>
    <t>7/28/2021 No Waivers
6/24/2021 No Waivers</t>
  </si>
  <si>
    <t>7/26/2021 Initial Notification
6/1/2021 Initial Notification</t>
  </si>
  <si>
    <t>7/26/2021 No Waivers
6/2/2021 Initial Notification</t>
  </si>
  <si>
    <t>7/28/2021 No Waivers
6/2/2021 Initial Notification</t>
  </si>
  <si>
    <t>7/27/2021 Discontinue
6/7/2021 Initial Notification</t>
  </si>
  <si>
    <t>7/27/2021 No Waivers</t>
  </si>
  <si>
    <t>7/26/2021 Discontinue
6/14/2021 Initial Notification</t>
  </si>
  <si>
    <t>7/28/2021 Initial Notification
7/8/2021 No Waivers</t>
  </si>
  <si>
    <t>7/26/2021 No Waivers
5/27/2021 No Waivers</t>
  </si>
  <si>
    <t>7/27/2021 No Waivers
6/3/2021 Initial Notification</t>
  </si>
  <si>
    <t>7/26/2021 Update Waivers</t>
  </si>
  <si>
    <t>7/27/2021 No Waivers
6/10/2021 Initial Notification</t>
  </si>
  <si>
    <t>7/26/2021 Initial Notification
6/29/2021 No Waivers</t>
  </si>
  <si>
    <t>7/13/2021 Discontinue
7/12/2021 No Waivers
6/2/2021 No Waivers
6/2/2021 Initial Notification</t>
  </si>
  <si>
    <t>7/27/2021 No Waivers
6/8/2021 No Waivers</t>
  </si>
  <si>
    <t>7/26/2021 Initial Notification
7/8/2021 Initial Notification
6/2/2021 Initial Notification</t>
  </si>
  <si>
    <t xml:space="preserve"> PY 21-22 Meal Pattern Flexibility Intake Form 
7/26/2021
8/9/2021 - 9/8/2021 for 30 days</t>
  </si>
  <si>
    <t>7/28/2021 No Waivers
7/27/2021 No Waivers
6/2/2021 Initial Notification</t>
  </si>
  <si>
    <t>7/26/2021 Initial Notification
6/10/2021 Update Waivers
6/1/2021 Initial Notification</t>
  </si>
  <si>
    <t xml:space="preserve"> PY 21-22 Meal Pattern Flexibility Intake Form 
7/26/2021
8/11/2021 - 9/10/2021 for 30 days</t>
  </si>
  <si>
    <t>7/27/2021 No Waivers
6/14/2021 No Waivers</t>
  </si>
  <si>
    <t>7/26/2021 Initial Notification
7/26/2021 Initial Notification</t>
  </si>
  <si>
    <t xml:space="preserve"> PY 21-22 Meal Pattern Flexibility Intake Form 
7/26/2021
8/23/2021 - 9/22/2021 for 30 days</t>
  </si>
  <si>
    <t>7/28/2021 No Waivers
6/21/2021 No Waivers</t>
  </si>
  <si>
    <t>7/26/2021 No Waivers
6/1/2021 Initial Notification</t>
  </si>
  <si>
    <t xml:space="preserve"> PY 21-22 Meal Pattern Flexibility Intake Form 
7/26/2021
8/19/2021 - 9/18/2021 for 30 days</t>
  </si>
  <si>
    <t xml:space="preserve"> Age/Grade Group Waiver for National School Lunch Program and Seamless Summer
NSLP
7/26/2021
Approved</t>
  </si>
  <si>
    <t>7/27/2021 Initial Notification
6/12/2021 Initial Notification</t>
  </si>
  <si>
    <t>SNP
SSO</t>
  </si>
  <si>
    <t>SNP</t>
  </si>
  <si>
    <t>CCC
SNP
SSO</t>
  </si>
  <si>
    <t>7/29/2021 Initial Notification</t>
  </si>
  <si>
    <t>7/29/2021 Discontinue
5/27/2021 Initial Notification</t>
  </si>
  <si>
    <t xml:space="preserve"> PY 21-22 Meal Pattern Flexibility Intake Form 
7/29/2021
8/9/2021 - 9/8/2021 for 30 days
Approved</t>
  </si>
  <si>
    <t>8/2/2021 No Waivers</t>
  </si>
  <si>
    <t>7/30/2021 Initial Notification
6/2/2021 Initial Notification</t>
  </si>
  <si>
    <t>7/29/2021 Discontinue
6/3/2021 Initial Notification</t>
  </si>
  <si>
    <t>7/29/2021 No Waivers</t>
  </si>
  <si>
    <t>7/30/2021 No Waivers</t>
  </si>
  <si>
    <t>7/29/2021 Initial Notification
7/7/2021 No Waivers</t>
  </si>
  <si>
    <t>CCC
SNP</t>
  </si>
  <si>
    <t>7/30/2021 Update Waivers
6/29/2021 Initial Notification
5/26/2021 Initial Notification</t>
  </si>
  <si>
    <t>7/29/2021 Initial Notification
7/7/2021 Initial Notification</t>
  </si>
  <si>
    <t xml:space="preserve"> PY 21-22 Meal Pattern Flexibility Intake Form 
8/2/2021
8/23/2021 - 9/22/2021 for 30 days
Approved</t>
  </si>
  <si>
    <t>7/30/2021 Initial Notification</t>
  </si>
  <si>
    <t>8/2/2021 Initial Notification
6/15/2021 Initial Notification</t>
  </si>
  <si>
    <t>7/31/2021 No Waivers</t>
  </si>
  <si>
    <t>7/30/2021 No Waivers
5/28/2021 No Waivers</t>
  </si>
  <si>
    <t>8/2/2021 Update Waivers
6/4/2021 Initial Notification</t>
  </si>
  <si>
    <t>8/2/2021 No Waivers
6/1/2021 Initial Notification</t>
  </si>
  <si>
    <t xml:space="preserve"> PY 21-22 Meal Pattern Flexibility Intake Form 
7/29/2021
8/23/2021 - 9/22/2021 for 30 days
Approved</t>
  </si>
  <si>
    <t>8/2/2021 Initial Notification</t>
  </si>
  <si>
    <t>8/2/2021 No Waivers
6/16/2021 Initial Notification</t>
  </si>
  <si>
    <t>7/30/2021 No Waivers
6/10/2021 No Waivers</t>
  </si>
  <si>
    <t xml:space="preserve"> PY 21-22 Meal Pattern Flexibility Intake Form 
7/29/2021
8/18/2021 - 9/17/2021 for 30 days
Approved</t>
  </si>
  <si>
    <t>7/29/2021 No Waivers
7/21/2021 Initial Notification
7/21/2021 Update Waivers</t>
  </si>
  <si>
    <t xml:space="preserve"> PY 21-22 Meal Pattern Flexibility Intake Form 
7/30/2021
8/2/2021 - 9/1/2021 for 30 days
Approved</t>
  </si>
  <si>
    <t>8/1/2021 No Waivers</t>
  </si>
  <si>
    <t>8/2/2021 No Waivers
7/31/2021 Discontinue</t>
  </si>
  <si>
    <t xml:space="preserve"> PY 21-22 Meal Pattern Flexibility Intake Form 
7/29/2021
8/12/2021 - 9/11/2021 for 30 days
Approved</t>
  </si>
  <si>
    <t xml:space="preserve"> Age/Grade Group Waiver for National School Lunch Program and Seamless Summer
SSO
7/30/2021
Approved</t>
  </si>
  <si>
    <t>8/2/2021 No Waivers
6/8/2021 Initial Notification</t>
  </si>
  <si>
    <t xml:space="preserve"> PY 21-22 Meal Pattern Flexibility Intake Form 
7/29/2021
8/19/2021 - 9/18/2021 for 30 days</t>
  </si>
  <si>
    <t>7/30/2021 Initial Notification
5/27/2021 Initial Notification</t>
  </si>
  <si>
    <t>7/31/2021 Initial Notification</t>
  </si>
  <si>
    <t>CCC</t>
  </si>
  <si>
    <t>7/30/2021 Initial Notification
6/8/2021 Initial Notification</t>
  </si>
  <si>
    <t>CCC
DCH</t>
  </si>
  <si>
    <t>8/2/2021 Initial Notification
6/1/2021 Initial Notification</t>
  </si>
  <si>
    <t>8/1/2021 Initial Notification</t>
  </si>
  <si>
    <t>Bulk Food Components for Multiple Meal Distribution Summer 2021 SY 2021-2022
10/8/2020
Approved</t>
  </si>
  <si>
    <t>06646</t>
  </si>
  <si>
    <t>ISLAMIC EDUCATION INSTITUTE OF TEXAS, INC.</t>
  </si>
  <si>
    <t>07010</t>
  </si>
  <si>
    <t xml:space="preserve">Ketmer Solutions LLC </t>
  </si>
  <si>
    <t>Programs Operated</t>
  </si>
  <si>
    <t>Submission Status (Declare/Decline) and Current Status (Most recent first)</t>
  </si>
  <si>
    <t>Flexibilities selected on Declare/Decline. (Cross-reference with date in Column F)</t>
  </si>
  <si>
    <t>SNP
SSO
SFSP</t>
  </si>
  <si>
    <t>CCC
SNP
SSO
SFSP</t>
  </si>
  <si>
    <t>Declare/Decline</t>
  </si>
  <si>
    <t>Number of Waivers</t>
  </si>
  <si>
    <t>ESC 1</t>
  </si>
  <si>
    <t>ESC 2</t>
  </si>
  <si>
    <t>ESC 3</t>
  </si>
  <si>
    <t>ESC 4</t>
  </si>
  <si>
    <t>ESC 5</t>
  </si>
  <si>
    <t>ESC 6</t>
  </si>
  <si>
    <t>ESC 7</t>
  </si>
  <si>
    <t>ESC 8</t>
  </si>
  <si>
    <t>ESC 9</t>
  </si>
  <si>
    <t>ESC 10</t>
  </si>
  <si>
    <t>ESC 11</t>
  </si>
  <si>
    <t>ESC 12</t>
  </si>
  <si>
    <t>ESC 13</t>
  </si>
  <si>
    <t>ESC 14</t>
  </si>
  <si>
    <t>ESC 15</t>
  </si>
  <si>
    <t>ESC 16</t>
  </si>
  <si>
    <t>ESC 17</t>
  </si>
  <si>
    <t>ESC 18</t>
  </si>
  <si>
    <t>ESC 19</t>
  </si>
  <si>
    <t>ESC 20</t>
  </si>
  <si>
    <t>Programs</t>
  </si>
  <si>
    <t>CEID</t>
  </si>
  <si>
    <t>TypeOfOrg</t>
  </si>
  <si>
    <t>CEStatus</t>
  </si>
  <si>
    <t>CEApplicationCycle</t>
  </si>
  <si>
    <t>Public</t>
  </si>
  <si>
    <t>ACTIVE</t>
  </si>
  <si>
    <t>RENEWAL</t>
  </si>
  <si>
    <t>Charter</t>
  </si>
  <si>
    <t>RCCI</t>
  </si>
  <si>
    <t>Private</t>
  </si>
  <si>
    <t>PY22 NSLP CEStatus</t>
  </si>
  <si>
    <t>PY 22 NSLP CEApplicationCycle</t>
  </si>
  <si>
    <t>SSO CEStatus</t>
  </si>
  <si>
    <t>SSO CEApplicationCycle</t>
  </si>
  <si>
    <t>Active</t>
  </si>
  <si>
    <t>NEWAPP</t>
  </si>
  <si>
    <t>NSLP/SSO</t>
  </si>
  <si>
    <t>PY 22 Application</t>
  </si>
  <si>
    <t>September 2021</t>
  </si>
  <si>
    <t>06934</t>
  </si>
  <si>
    <t>WESTBROOK ISD</t>
  </si>
  <si>
    <t>8/9/2021 No Waivers</t>
  </si>
  <si>
    <t>8/4/2021 No Waivers</t>
  </si>
  <si>
    <t>8/4/2021 Initial Notification</t>
  </si>
  <si>
    <t xml:space="preserve"> PY 21-22 Meal Pattern Flexibility Intake Form 
8/6/2021
8/12/2021 - 9/11/2021 for 30 days
Approved</t>
  </si>
  <si>
    <t>8/9/2021 Discontinue
6/7/2021 Initial Notification</t>
  </si>
  <si>
    <t>8/4/2021 Discontinue
6/15/2021 Initial Notification
6/8/2021 No Waivers</t>
  </si>
  <si>
    <t>8/4/2021 Initial Notification
6/2/2021 Initial Notification</t>
  </si>
  <si>
    <t>8/6/2021 No Waivers</t>
  </si>
  <si>
    <t>8/5/2021 Initial Notification</t>
  </si>
  <si>
    <t>8/5/2021 No Waivers</t>
  </si>
  <si>
    <t>8/4/2021 Discontinue</t>
  </si>
  <si>
    <t>8/3/2021 Initial Notification</t>
  </si>
  <si>
    <t>8/3/2021 No Waivers</t>
  </si>
  <si>
    <t>8/4/2021 No Waivers
7/5/2021 Initial Notification</t>
  </si>
  <si>
    <t>8/6/2021 Initial Notification</t>
  </si>
  <si>
    <t>8/6/2021 Initial Notification
6/2/2021 No Waivers</t>
  </si>
  <si>
    <t>8/10/2021 Initial Notification</t>
  </si>
  <si>
    <t>8/4/2021 No Waivers
6/28/2021 No Waivers</t>
  </si>
  <si>
    <t>8/4/2021 Initial Notification
6/8/2021 Initial Notification
5/27/2021 No Waivers</t>
  </si>
  <si>
    <t>8/6/2021 No Waivers
7/19/2021 No Waivers</t>
  </si>
  <si>
    <t>8/6/2021 Initial Notification
5/31/2021 Initial Notification</t>
  </si>
  <si>
    <t xml:space="preserve">Bulk Food Components for Multiple Meal Distribution Summer 2021 SY 2021-2022
8/6/2021
</t>
  </si>
  <si>
    <t>8/7/2021 No Waivers</t>
  </si>
  <si>
    <t>8/9/2021 Initial Notification</t>
  </si>
  <si>
    <t>Bulk Food Components for Multiple Meal Distribution Summer 2021 SY 2021-2022
8/9/2021
Denied</t>
  </si>
  <si>
    <t>8/9/2021 Update Waivers</t>
  </si>
  <si>
    <t xml:space="preserve"> Age/Grade Group Waiver for National School Lunch Program and Seamless Summer
SSO
8/9/2021</t>
  </si>
  <si>
    <t xml:space="preserve"> PY 21-22 Meal Pattern Flexibility Intake Form 
8/5/2021
8/9/2021 - 9/8/2021 for 30 days
Approved</t>
  </si>
  <si>
    <t xml:space="preserve"> Age/Grade Group Waiver for National School Lunch Program and Seamless Summer
SSO
8/6/2021
Denied</t>
  </si>
  <si>
    <t>8/10/2021 Discontinue</t>
  </si>
  <si>
    <t xml:space="preserve"> PY 21-22 Meal Pattern Flexibility Intake Form 
8/5/2021
8/23/2021 - 9/22/2021 for 30 days
Approved</t>
  </si>
  <si>
    <t>8/9/2021 Initial Notification
6/10/2021 Update Waivers</t>
  </si>
  <si>
    <t>8/5/2021 No Waivers
6/29/2021 Initial Notification
6/1/2021 Initial Notification</t>
  </si>
  <si>
    <t>8/5/2021 Initial Notification
5/27/2021 Initial Notification</t>
  </si>
  <si>
    <t>8/4/2021 Initial Notification
5/27/2021 Initial Notification</t>
  </si>
  <si>
    <t>8/10/2021 No Waivers</t>
  </si>
  <si>
    <t>8/9/2021 Initial Notification
5/31/2021 No Waivers</t>
  </si>
  <si>
    <t>8/4/2021 Discontinue
7/27/2021 Initial Notification</t>
  </si>
  <si>
    <t>8/3/2021 No Waivers
5/27/2021 Initial Notification</t>
  </si>
  <si>
    <t>8/3/2021 Initial Notification
5/28/2021 Initial Notification</t>
  </si>
  <si>
    <t>8/4/2021 No Waivers
6/7/2021 Initial Notification</t>
  </si>
  <si>
    <t>8/4/2021 No Waivers
5/28/2021 Initial Notification</t>
  </si>
  <si>
    <t>8/6/2021 Discontinue</t>
  </si>
  <si>
    <t>8/7/2021 Initial Notification
7/20/2021 No Waivers</t>
  </si>
  <si>
    <t>8/9/2021 Discontinue</t>
  </si>
  <si>
    <t>8/4/2021 No Waivers
8/2/2021 No Waivers
6/28/2021 Initial Notification</t>
  </si>
  <si>
    <t>8/3/2021 Discontinue</t>
  </si>
  <si>
    <t>8/5/2021 No Waivers
8/3/2021 No Waivers</t>
  </si>
  <si>
    <t>8/9/2021 Initial Notification
6/29/2021 Initial Notification</t>
  </si>
  <si>
    <t>8/6/2021 No Waivers
6/1/2021 No Waivers</t>
  </si>
  <si>
    <t>8/9/2021 Initial Notification
5/28/2021 Initial Notification</t>
  </si>
  <si>
    <t>8/5/2021 Discontinue
5/28/2021 Initial Notification</t>
  </si>
  <si>
    <t xml:space="preserve"> PY 21-22 Meal Pattern Flexibility Intake Form 
8/5/2021
8/19/2021 - 9/18/2021 for 30 days
Approved</t>
  </si>
  <si>
    <t xml:space="preserve"> PY 21-22 Meal Pattern Flexibility Intake Form 
8/6/2021
8/4/2021 - 9/3/2021 for 30 days
Approved</t>
  </si>
  <si>
    <t>8/6/2021 No Waivers
8/4/2021 No Waivers</t>
  </si>
  <si>
    <t>8/6/2021 Update Waivers</t>
  </si>
  <si>
    <t>8/9/2021 Discontinue
8/4/2021 Initial Notification
6/23/2021 Initial Notification
6/22/2021 No Waivers
5/27/2021 Initial Notification</t>
  </si>
  <si>
    <t>8/6/2021 No Waivers
8/6/2021 No Waivers</t>
  </si>
  <si>
    <t>8/9/2021 Discontinue
6/28/2021 Initial Notification</t>
  </si>
  <si>
    <t>8/9/2021 Initial Notification
8/6/2021 No Waivers</t>
  </si>
  <si>
    <t>6/22/2021 Discontinue</t>
  </si>
  <si>
    <t>6/30/2021 Discontinue
6/30/2021 Initial Notification</t>
  </si>
  <si>
    <t>8/6/2021 Initial Notification
6/9/2021 Initial Notification</t>
  </si>
  <si>
    <t>8/9/2021 No Waivers
8/4/2021 Initial Notification</t>
  </si>
  <si>
    <t>8/4/2021 Initial Notification
5/26/2021 No Waivers</t>
  </si>
  <si>
    <t xml:space="preserve"> PY 21-22 Meal Pattern Flexibility Intake Form 
8/4/2021
8/16/2021 - 9/15/2021 for 30 days
Approved</t>
  </si>
  <si>
    <t>8/4/2021 Discontinue
6/14/2021 Initial Notification</t>
  </si>
  <si>
    <t>8/6/2021 Initial Notification
5/26/2021 No Waivers</t>
  </si>
  <si>
    <t>8/5/2021 No Waivers
7/7/2021 No Waivers</t>
  </si>
  <si>
    <t>8/5/2021 Initial Notification
7/29/2021 No Waivers
6/23/2021 No Waivers</t>
  </si>
  <si>
    <t xml:space="preserve"> PY 21-22 Meal Pattern Flexibility Intake Form 
8/4/2021
8/18/2021 - 8/22/2021 for 4 days
Approved</t>
  </si>
  <si>
    <t>8/5/2021 No Waivers
6/8/2021 Initial Notification</t>
  </si>
  <si>
    <t>8/3/2021 No Waivers
6/24/2021 Initial Notification</t>
  </si>
  <si>
    <t>8/9/2021 No Waivers
7/14/2021 Discontinue</t>
  </si>
  <si>
    <t>8/3/2021 No Waivers
8/3/2021 Discontinue
5/26/2021 Initial Notification</t>
  </si>
  <si>
    <t>8/5/2021 No Waivers
6/29/2021 No Waivers</t>
  </si>
  <si>
    <t>8/6/2021 No Waivers
6/3/2021 No Waivers</t>
  </si>
  <si>
    <t>8/4/2021 No Waivers
5/28/2021 No Waivers</t>
  </si>
  <si>
    <t>8/6/2021 Initial Notification
6/22/2021 Initial Notification</t>
  </si>
  <si>
    <t>6/24/2021 Initial Notification
6/24/2021 Discontinue</t>
  </si>
  <si>
    <t>8/4/2021 Update Waivers
6/9/2021 Initial Notification</t>
  </si>
  <si>
    <t>8/4/2021 Initial Notification
6/28/2021 Initial Notification</t>
  </si>
  <si>
    <t>8/6/2021 Initial Notification
6/2/2021 Initial Notification</t>
  </si>
  <si>
    <t>8/3/2021 Initial Notification
5/27/2021 Initial Notification</t>
  </si>
  <si>
    <t>8/6/2021 Initial Notification
6/30/2021 No Waivers</t>
  </si>
  <si>
    <t>8/9/2021 Initial Notification
6/4/2021 Initial Notification</t>
  </si>
  <si>
    <t xml:space="preserve">Bulk Food Components for Multiple Meal Distribution Summer 2021 SY 2021-2022
8/9/2021
</t>
  </si>
  <si>
    <t>8/5/2021 Initial Notification
6/1/2021 Initial Notification</t>
  </si>
  <si>
    <t>8/6/2021 Initial Notification
7/2/2021 Initial Notification</t>
  </si>
  <si>
    <t>8/4/2021 No Waivers
7/1/2021 Discontinue</t>
  </si>
  <si>
    <t>FP ASSISTANCE, INC.</t>
  </si>
  <si>
    <t>8/4/2021 Initial Notification
7/7/2021 Initial Notification
6/1/2021 Initial Notification</t>
  </si>
  <si>
    <t>8/6/2021 Initial Notification
7/16/2021 No Waivers</t>
  </si>
  <si>
    <t>8/3/2021 No Waivers
8/3/2021 No Waivers</t>
  </si>
  <si>
    <t>8/4/2021 Initial Notification
6/1/2021 Initial Notification</t>
  </si>
  <si>
    <t>8/5/2021 No Waivers
6/1/2021 No Waivers</t>
  </si>
  <si>
    <t>06870</t>
  </si>
  <si>
    <t>All Star Kids Center, LLC</t>
  </si>
  <si>
    <t>No Waivers - Copy</t>
  </si>
  <si>
    <t>Discontinue - Copy</t>
  </si>
  <si>
    <t>SNP
SFSP</t>
  </si>
  <si>
    <t>04979</t>
  </si>
  <si>
    <t>EL PASO LEADERSHIP ACADEMY</t>
  </si>
  <si>
    <t>8/12/2021 No Waivers
8/12/2021 No Waivers</t>
  </si>
  <si>
    <t>8/15/2021 Discontinue</t>
  </si>
  <si>
    <t>8/12/2021 No Waivers</t>
  </si>
  <si>
    <t>8/16/2021 Discontinue
8/13/2021 Initial Notification
8/10/2021 Initial Notification</t>
  </si>
  <si>
    <t>8/10/2021 Initial Notification
6/21/2021 Initial Notification</t>
  </si>
  <si>
    <t>8/5/2021 Initial Notification
5/28/2021 Initial Notification
5/28/2021 No Waivers</t>
  </si>
  <si>
    <t>8/12/2021 Initial Notification</t>
  </si>
  <si>
    <t xml:space="preserve"> PY 21-22 Meal Pattern Flexibility Intake Form 
8/12/2021
8/18/2021 - 9/1/2021 for 14 days
Approved</t>
  </si>
  <si>
    <t>8/13/2021 Update Waivers
6/1/2021 No Waivers</t>
  </si>
  <si>
    <t>8/11/2021 Discontinue
6/24/2021 Initial Notification</t>
  </si>
  <si>
    <t xml:space="preserve"> PY 21-22 Meal Pattern Flexibility Intake Form 
8/10/2021
8/18/2021 - 9/17/2021 for 30 days
Approved</t>
  </si>
  <si>
    <t>8/10/2021 Initial Notification
7/26/2021 Initial Notification</t>
  </si>
  <si>
    <t>8/10/2021 Discontinue
6/7/2021 Initial Notification</t>
  </si>
  <si>
    <t>8/13/2021 No Waivers</t>
  </si>
  <si>
    <t xml:space="preserve"> PY 21-22 Meal Pattern Flexibility Intake Form 
8/16/2021
8/19/2021 - 9/18/2021 for 30 days</t>
  </si>
  <si>
    <t>8/10/2021 Discontinue
6/10/2021 Initial Notification</t>
  </si>
  <si>
    <t>8/10/2021 Discontinue
6/21/2021 Initial Notification</t>
  </si>
  <si>
    <t>8/10/2021 No Waivers
6/2/2021 Initial Notification</t>
  </si>
  <si>
    <t>8/12/2021 Initial Notification
8/10/2021 No Waivers</t>
  </si>
  <si>
    <t>Bulk Food Components for Multiple Meal Distribution Summer 2021 SY 2021-2022
8/12/2021
Approved</t>
  </si>
  <si>
    <t>8/16/2021 Discontinue
5/26/2021 Initial Notification</t>
  </si>
  <si>
    <t xml:space="preserve"> PY 21-22 Meal Pattern Flexibility Intake Form 
8/11/2021
8/11/2021 - 9/10/2021 for 30 days
Approved</t>
  </si>
  <si>
    <t>8/10/2021 Initial Notification
6/7/2021 Initial Notification</t>
  </si>
  <si>
    <t xml:space="preserve"> PY 21-22 Meal Pattern Flexibility Intake Form 
8/10/2021
8/16/2021 - 9/15/2021 for 30 days
Approved</t>
  </si>
  <si>
    <t>8/10/2021 No Waivers
6/9/2021 Initial Notification
6/1/2021 Initial Notification</t>
  </si>
  <si>
    <t>8/12/2021 Update Waivers
5/28/2021 Initial Notification</t>
  </si>
  <si>
    <t xml:space="preserve"> PY 21-22 Meal Pattern Flexibility Intake Form 
8/16/2021
8/18/2021 - 9/17/2021 for 30 days</t>
  </si>
  <si>
    <t>8/11/2021 Initial Notification
8/6/2021 Initial Notification</t>
  </si>
  <si>
    <t xml:space="preserve"> PY 21-22 Meal Pattern Flexibility Intake Form 
8/12/2021
8/18/2021 - 9/17/2021 for 30 days
Approved</t>
  </si>
  <si>
    <t>8/16/2021 No Waivers</t>
  </si>
  <si>
    <t>8/13/2021 No Waivers
6/1/2021 Initial Notification</t>
  </si>
  <si>
    <t>8/10/2021 Discontinue
7/30/2021 Initial Notification</t>
  </si>
  <si>
    <t>8/11/2021 No Waivers</t>
  </si>
  <si>
    <t>8/11/2021 No Waivers
6/22/2021 No Waivers</t>
  </si>
  <si>
    <t>8/16/2021 Initial Notification
7/28/2021 Update Waivers</t>
  </si>
  <si>
    <t xml:space="preserve"> PY 21-22 Meal Pattern Flexibility Intake Form 
8/12/2021
8/11/2021 - 9/10/2021 for 30 days</t>
  </si>
  <si>
    <t>8/13/2021 Initial Notification</t>
  </si>
  <si>
    <t>8/13/2021 Discontinue</t>
  </si>
  <si>
    <t>8/11/2021 Initial Notification</t>
  </si>
  <si>
    <t>8/12/2021 No Waivers
8/9/2021 Initial Notification</t>
  </si>
  <si>
    <t>8/13/2021 Update Waivers
8/9/2021 Update Waivers
5/27/2021 Initial Notification</t>
  </si>
  <si>
    <t>CCC
SNP
SFSP</t>
  </si>
  <si>
    <t>8/12/2021 No Waivers
8/4/2021 No Waivers
8/4/2021 No Waivers</t>
  </si>
  <si>
    <t xml:space="preserve"> PY 21-22 Meal Pattern Flexibility Intake Form 
8/10/2021
8/10/2021 - 9/9/2021 for 30 days
Approved</t>
  </si>
  <si>
    <t>8/12/2021 Initial Notification
6/10/2021 Initial Notification</t>
  </si>
  <si>
    <t>8/12/2021 Initial Notification
6/29/2021 Initial Notification</t>
  </si>
  <si>
    <t>8/12/2021 Update Waivers
6/2/2021 Initial Notification</t>
  </si>
  <si>
    <t xml:space="preserve"> Age/Grade Group Waiver for National School Lunch Program and Seamless Summer
SSO
8/10/2021
Approved</t>
  </si>
  <si>
    <t>8/16/2021 No Waivers
7/20/2021 No Waivers</t>
  </si>
  <si>
    <t xml:space="preserve"> PY 21-22 Meal Pattern Flexibility Intake Form 
8/10/2021
8/23/2021 - 9/22/2021 for 30 days
Approved</t>
  </si>
  <si>
    <t>8/13/2021 Initial Notification
8/2/2021 No Waivers</t>
  </si>
  <si>
    <t>7/20/2021 Discontinue
6/9/2021 No Waivers
6/7/2021 No Waivers
5/28/2021 Initial Notification
5/28/2021 No Waivers</t>
  </si>
  <si>
    <t>8/16/2021 Discontinue
6/4/2021 Initial Notification</t>
  </si>
  <si>
    <t>8/16/2021 Initial Notification
5/28/2021 No Waivers</t>
  </si>
  <si>
    <t>8/11/2021 Discontinue</t>
  </si>
  <si>
    <t>8/12/2021 Initial Notification
7/1/2021 Discontinue
5/28/2021 Initial Notification</t>
  </si>
  <si>
    <t>8/16/2021 Discontinue</t>
  </si>
  <si>
    <t>8/16/2021 Initial Notification</t>
  </si>
  <si>
    <t xml:space="preserve"> PY 21-22 Meal Pattern Flexibility Intake Form 
8/10/2021
8/18/2021 - 8/31/2021 for 13 days
Approved</t>
  </si>
  <si>
    <t>8/11/2021 Discontinue
6/30/2021 Initial Notification</t>
  </si>
  <si>
    <t>8/11/2021 No Waivers
6/29/2021 No Waivers
6/1/2021 No Waivers</t>
  </si>
  <si>
    <t xml:space="preserve"> PY 21-22 Meal Pattern Flexibility Intake Form 
8/10/2021
8/19/2021 - 9/18/2021 for 30 days</t>
  </si>
  <si>
    <t xml:space="preserve"> PY 21-22 Meal Pattern Flexibility Intake Form 
8/10/2021
8/4/2021 - 9/3/2021 for 30 days
Approved</t>
  </si>
  <si>
    <t>8/16/2021 No Waivers
8/16/2021 No Waivers</t>
  </si>
  <si>
    <t>8/12/2021 Initial Notification
5/27/2021 Discontinue</t>
  </si>
  <si>
    <t>8/16/2021 Initial Notification
8/4/2021 Initial Notification</t>
  </si>
  <si>
    <t>8/13/2021 No Waivers
6/30/2021 No Waivers</t>
  </si>
  <si>
    <t xml:space="preserve"> PY 21-22 Meal Pattern Flexibility Intake Form 
8/10/2021
8/12/2021 - 9/11/2021 for 30 days
Approved</t>
  </si>
  <si>
    <t xml:space="preserve"> PY 21-22 Meal Pattern Flexibility Intake Form 
8/11/2021
9/13/2021 - 10/13/2021 for 30 days
Approved</t>
  </si>
  <si>
    <t>8/10/2021 No Waivers
6/30/2021 No Waivers</t>
  </si>
  <si>
    <t>8/11/2021 Initial Notification
5/28/2021 Initial Notification</t>
  </si>
  <si>
    <t>Bulk Food Components for Multiple Meal Distribution Summer 2021 SY 2021-2022
9/24/2020
Approved</t>
  </si>
  <si>
    <t>8/16/2021 Update Waivers
8/5/2021 Update Waivers
7/15/2021 No Waivers
6/4/2021 Initial Notification</t>
  </si>
  <si>
    <t xml:space="preserve"> PY 21-22 Meal Pattern Flexibility Intake Form 
8/16/2021
8/17/2021 - 8/18/2021 for 1 days</t>
  </si>
  <si>
    <t>8/10/2021 Discontinue
8/6/2021 Update Waivers</t>
  </si>
  <si>
    <t>8/16/2021 Initial Notification
6/2/2021 Initial Notification</t>
  </si>
  <si>
    <t xml:space="preserve">Bulk Food Components for Multiple Meal Distribution Summer 2021 SY 2021-2022
8/16/2021
</t>
  </si>
  <si>
    <t>8/13/2021 Discontinue
5/27/2021 Initial Notification</t>
  </si>
  <si>
    <t>CCC
SFSP</t>
  </si>
  <si>
    <t>8/13/2021 Initial Notification
8/3/2021 Initial Notification
6/1/2021 Initial Notification</t>
  </si>
  <si>
    <t>8/14/2021 No Waivers</t>
  </si>
  <si>
    <t xml:space="preserve"> PY 21-22 Meal Pattern Flexibility Intake Form 
8/12/2021
7/1/2021 - 7/31/2021 for 30 days
Approved</t>
  </si>
  <si>
    <t xml:space="preserve"> PY 21-22 Meal Pattern Flexibility Intake Form 
8/9/2021
8/9/2021 - 9/5/2021 for 27 days
Approved</t>
  </si>
  <si>
    <t>8/12/2021 Initial Notification
6/15/2021 Initial Notification</t>
  </si>
  <si>
    <t>8/11/2021 Initial Notification
7/26/2021 Initial Notification</t>
  </si>
  <si>
    <t>8/14/2021 Initial Notification</t>
  </si>
  <si>
    <t>8/13/2021 Initial Notification
7/3/2021 Initial Notification
5/29/2021 Initial Notification</t>
  </si>
  <si>
    <t>8/12/2021 Initial Notification
5/27/2021 Initial Notification</t>
  </si>
  <si>
    <t>06885</t>
  </si>
  <si>
    <t>United Migrant Opportunity Services, Inc.</t>
  </si>
  <si>
    <t>06892</t>
  </si>
  <si>
    <t xml:space="preserve">Chicanos Por La Causa, Inc </t>
  </si>
  <si>
    <t>06947</t>
  </si>
  <si>
    <t>Our Little Texans Learning Center, LLC</t>
  </si>
  <si>
    <t>Number of CEs</t>
  </si>
  <si>
    <t>Current</t>
  </si>
  <si>
    <t>Pct.</t>
  </si>
  <si>
    <t>SNP CEs submitted</t>
  </si>
  <si>
    <t>DD/SNP</t>
  </si>
  <si>
    <t>DD./SNP</t>
  </si>
  <si>
    <t>Missing Declare/Decline Waiver 8/3</t>
  </si>
  <si>
    <t>Missing Declare/Decline Waiver 8/17</t>
  </si>
  <si>
    <t>8/19/2021 Initial Notification
7/22/2021 Initial Notification
6/15/2021 No Waivers
6/15/2021 Update Waivers</t>
  </si>
  <si>
    <t>8/19/2021 No Waivers</t>
  </si>
  <si>
    <t>8/19/2021 Initial Notification</t>
  </si>
  <si>
    <t>8/19/2021 No Waivers
7/15/2021 Initial Notification</t>
  </si>
  <si>
    <t>8/20/2021 No Waivers
6/29/2021 No Waivers</t>
  </si>
  <si>
    <t>8/18/2021 No Waivers</t>
  </si>
  <si>
    <t>8/23/2021 No Waivers
6/24/2021 Initial Notification</t>
  </si>
  <si>
    <t>8/17/2021 Discontinue
5/27/2021 Initial Notification</t>
  </si>
  <si>
    <t>8/20/2021 Initial Notification</t>
  </si>
  <si>
    <t xml:space="preserve"> Age/Grade Group Waiver for National School Lunch Program and Seamless Summer
SSO
8/20/2021</t>
  </si>
  <si>
    <t>8/17/2021 No Waivers</t>
  </si>
  <si>
    <t>8/19/2021 No Waivers
5/27/2021 Initial Notification</t>
  </si>
  <si>
    <t>8/23/2021 No Waivers</t>
  </si>
  <si>
    <t xml:space="preserve"> PY 21-22 Meal Pattern Flexibility Intake Form 
8/23/2021
8/23/2021 - 10/22/2021 for 60 days
Approved</t>
  </si>
  <si>
    <t xml:space="preserve"> PY 21-22 Meal Pattern Flexibility Intake Form 
8/19/2021
8/23/2021 - 10/22/2021 for 60 days
Approved</t>
  </si>
  <si>
    <t>8/18/2021 Initial Notification
7/14/2021 No Waivers
6/30/2021 Discontinue
6/2/2021 Initial Notification</t>
  </si>
  <si>
    <t xml:space="preserve"> PY 21-22 Meal Pattern Flexibility Intake Form 
8/20/2021
8/24/2021 - 10/23/2021 for 60 days
Approved</t>
  </si>
  <si>
    <t>8/19/2021 Initial Notification
5/26/2021 Initial Notification</t>
  </si>
  <si>
    <t>7/20/2021 Discontinue
6/9/2021 No Waivers
6/7/2021 No Waivers
5/28/2021 No Waivers
5/28/2021 Initial Notification</t>
  </si>
  <si>
    <t xml:space="preserve"> PY 21-22 Meal Pattern Flexibility Intake Form 
8/19/2021
8/11/2021 - 9/10/2021 for 30 days
Approved</t>
  </si>
  <si>
    <t>8/18/2021 No Waivers
8/10/2021 Discontinue</t>
  </si>
  <si>
    <t>8/20/2021 Update Waivers</t>
  </si>
  <si>
    <t xml:space="preserve"> PY 21-22 Meal Pattern Flexibility Intake Form 
8/20/2021
8/20/2021 - 10/19/2021 for 60 days
Approved</t>
  </si>
  <si>
    <t xml:space="preserve"> PY 21-22 Meal Pattern Flexibility Intake Form 
8/20/2021
9/3/2021 - 11/2/2021 for 60 days</t>
  </si>
  <si>
    <t>8/17/2021 No Waivers
8/5/2021 No Waivers</t>
  </si>
  <si>
    <t xml:space="preserve"> PY 21-22 Meal Pattern Flexibility Intake Form 
8/20/2021
8/23/2021 - 10/22/2021 for 60 days
Approved</t>
  </si>
  <si>
    <t>8/19/2021 Discontinue</t>
  </si>
  <si>
    <t>8/20/2021 No Waivers</t>
  </si>
  <si>
    <t>8/17/2021 Discontinue</t>
  </si>
  <si>
    <t xml:space="preserve"> PY 21-22 Meal Pattern Flexibility Intake Form 
8/19/2021
8/19/2021 - 8/20/2021 for 1 days
Approved</t>
  </si>
  <si>
    <t>8/18/2021 No Waivers
6/1/2021 No Waivers</t>
  </si>
  <si>
    <t>8/18/2021 Discontinue
6/2/2021 Initial Notification</t>
  </si>
  <si>
    <t>8/19/2021 No Waivers
6/4/2021 Initial Notification</t>
  </si>
  <si>
    <t>8/17/2021 Initial Notification</t>
  </si>
  <si>
    <t>8/17/2021 Update Waivers
8/16/2021 Update Waivers
8/5/2021 Update Waivers
7/15/2021 No Waivers
6/4/2021 Initial Notification</t>
  </si>
  <si>
    <t xml:space="preserve"> PY 21-22 Meal Pattern Flexibility Intake Form 
8/20/2021
8/24/2021 - 10/23/2021 for 60 days</t>
  </si>
  <si>
    <t>8/17/2021 No Waivers
7/6/2021 Initial Notification</t>
  </si>
  <si>
    <t>8/18/2021 No Waivers
6/23/2021 No Waivers
6/1/2021 No Waivers</t>
  </si>
  <si>
    <t>8/23/2021 Initial Notification</t>
  </si>
  <si>
    <t>8/17/2021 Initial Notification
5/27/2021 Initial Notification</t>
  </si>
  <si>
    <t>8/18/2021 Initial Notification
8/18/2021 Initial Notification
6/1/2021 No Waivers</t>
  </si>
  <si>
    <t>THE BRIDGE OVER TROUBLED WATERS, INC</t>
  </si>
  <si>
    <t>LPLA LLC</t>
  </si>
  <si>
    <t>05412</t>
  </si>
  <si>
    <t>Dixieland Child Care Center, LLC</t>
  </si>
  <si>
    <t>8/26/2021 No Waivers
6/8/2021 Initial Notification</t>
  </si>
  <si>
    <t xml:space="preserve"> PY 21-22 Meal Pattern Flexibility Intake Form 
8/23/2021
8/11/2021 - 10/10/2021 for 60 days
Approved</t>
  </si>
  <si>
    <t>8/26/2021 Initial Notification</t>
  </si>
  <si>
    <t>8/24/2021 Initial Notification
6/29/2021 No Waivers</t>
  </si>
  <si>
    <t>8/25/2021 Discontinue
6/16/2021 Initial Notification</t>
  </si>
  <si>
    <t>8/24/2021 Initial Notification
6/6/2021 Initial Notification</t>
  </si>
  <si>
    <t>8/25/2021 No Waivers</t>
  </si>
  <si>
    <t>8/27/2021 No Waivers</t>
  </si>
  <si>
    <t>8/30/2021 Initial Notification
8/10/2021 No Waivers
6/9/2021 Initial Notification
6/1/2021 Initial Notification</t>
  </si>
  <si>
    <t xml:space="preserve"> PY 21-22 Meal Pattern Flexibility Intake Form 
8/24/2021
8/11/2021 - 10/10/2021 for 60 days
Approved</t>
  </si>
  <si>
    <t>8/25/2021 Initial Notification</t>
  </si>
  <si>
    <t xml:space="preserve"> PY 21-22 Meal Pattern Flexibility Intake Form 
8/25/2021
8/2/2021 - 10/1/2021 for 60 days
Approved</t>
  </si>
  <si>
    <t xml:space="preserve"> PY 21-22 Meal Pattern Flexibility Intake Form 
8/26/2021
8/26/2021 - 10/25/2021 for 60 days
Approved</t>
  </si>
  <si>
    <t>8/24/2021 No Waivers</t>
  </si>
  <si>
    <t>8/29/2021 Initial Notification
5/26/2021 Discontinue</t>
  </si>
  <si>
    <t xml:space="preserve"> PY 21-22 Meal Pattern Flexibility Intake Form 
8/24/2021
8/16/2021 - 10/15/2021 for 60 days
Approved</t>
  </si>
  <si>
    <t xml:space="preserve"> PY 21-22 Meal Pattern Flexibility Intake Form 
8/24/2021
8/31/2021 - 9/1/2021 for 1 days
Approved</t>
  </si>
  <si>
    <t>8/26/2021 No Waivers</t>
  </si>
  <si>
    <t xml:space="preserve"> PY 21-22 Meal Pattern Flexibility Intake Form 
8/27/2021
9/14/2021 - 11/12/2021 for 60 days
Approved</t>
  </si>
  <si>
    <t xml:space="preserve"> PY 21-22 Meal Pattern Flexibility Intake Form 
8/24/2021
9/1/2021 - 10/31/2021 for 60 days
Approved</t>
  </si>
  <si>
    <t>8/24/2021 Initial Notification
6/16/2021 Initial Notification</t>
  </si>
  <si>
    <t>8/24/2021 Initial Notification
8/20/2021 Initial Notification</t>
  </si>
  <si>
    <t>8/24/2021 Initial Notification
6/2/2021 Initial Notification</t>
  </si>
  <si>
    <t>8/25/2021 Initial Notification
5/27/2021 No Waivers</t>
  </si>
  <si>
    <t xml:space="preserve"> PY 21-22 Meal Pattern Flexibility Intake Form 
8/26/2021
9/7/2021 - 11/6/2021 for 60 days
Approved</t>
  </si>
  <si>
    <t>8/24/2021 No Waivers
8/24/2021 No Waivers
8/19/2021 No Waivers
7/12/2021 Initial Notification
6/3/2021 Initial Notification</t>
  </si>
  <si>
    <t xml:space="preserve"> PY 21-22 Meal Pattern Flexibility Intake Form 
8/24/2021
9/13/2021 - 11/11/2021 for 60 days
Approved</t>
  </si>
  <si>
    <t xml:space="preserve"> PY 21-22 Meal Pattern Flexibility Intake Form 
8/27/2021
9/8/2021 - 11/7/2021 for 60 days
Denied</t>
  </si>
  <si>
    <t xml:space="preserve"> PY 21-22 Meal Pattern Flexibility Intake Form 
8/24/2021
8/25/2021 - 10/24/2021 for 60 days
Approved</t>
  </si>
  <si>
    <t>8/25/2021 Discontinue</t>
  </si>
  <si>
    <t>8/24/2021 Discontinue
8/6/2021 No Waivers</t>
  </si>
  <si>
    <t>8/23/2021 Initial Notification
8/23/2021 No Waivers</t>
  </si>
  <si>
    <t>8/24/2021 Initial Notification
7/9/2021 Initial Notification</t>
  </si>
  <si>
    <t>8/28/2021 No Waivers</t>
  </si>
  <si>
    <t>KAIROS ADULT DAY CARE CENTER, LLC</t>
  </si>
  <si>
    <t>8/27/2021 Initial Notification</t>
  </si>
  <si>
    <t>8/24/2021 Initial Notification</t>
  </si>
  <si>
    <t>ACADEMIC ACADEMY CHRISTIAN CHILDCARE CENTER, LLC</t>
  </si>
  <si>
    <t>8/25/2021 No Waivers
8/17/2021 No Waivers</t>
  </si>
  <si>
    <t>8/27/2021 Initial Notification
6/1/2021 Initial Notification</t>
  </si>
  <si>
    <t>8/30/2021 No Waivers</t>
  </si>
  <si>
    <t>8/25/2021 Initial Notification
6/14/2021 Initial Notification</t>
  </si>
  <si>
    <t>8/26/2021 Initial Notification
8/18/2021 Initial Notification
8/16/2021 No Waivers</t>
  </si>
  <si>
    <t>9/1/2021 Initial Notification</t>
  </si>
  <si>
    <t>8/31/2021 Initial Notification
8/16/2021 Discontinue
5/26/2021 Initial Notification</t>
  </si>
  <si>
    <t>9/2/2021 Update Waivers
8/26/2021 No Waivers
8/10/2021 Initial Notification
6/7/2021 Initial Notification</t>
  </si>
  <si>
    <t>8/31/2021 Initial Notification</t>
  </si>
  <si>
    <t>9/1/2021 No Waivers
8/2/2021 Initial Notification
6/15/2021 Initial Notification</t>
  </si>
  <si>
    <t>9/1/2021 Initial Notification
8/5/2021 No Waivers
6/29/2021 Initial Notification
6/1/2021 Initial Notification</t>
  </si>
  <si>
    <t>8/31/2021 Initial Notification
7/21/2021 Initial Notification
6/1/2021 Initial Notification</t>
  </si>
  <si>
    <t>9/6/2021 Initial Notification
8/31/2021 Initial Notification
8/9/2021 Discontinue</t>
  </si>
  <si>
    <t>8/30/2021 Discontinue
5/26/2021 Initial Notification</t>
  </si>
  <si>
    <t>8/30/2021 Initial Notification</t>
  </si>
  <si>
    <t>9/5/2021 Initial Notification</t>
  </si>
  <si>
    <t>9/3/2021 Initial Notification
6/30/2021 No Waivers
5/28/2021 Initial Notification</t>
  </si>
  <si>
    <t>9/3/2021 No Waivers</t>
  </si>
  <si>
    <t>8/31/2021 No Waivers
8/13/2021 No Waivers</t>
  </si>
  <si>
    <t>9/2/2021 Initial Notification
6/1/2021 Initial Notification</t>
  </si>
  <si>
    <t>9/1/2021 No Waivers</t>
  </si>
  <si>
    <t>9/2/2021 No Waivers</t>
  </si>
  <si>
    <t>CHILD DEVELOPMENT ASSOCIATES OF CENTRAL TEXAS, INC.</t>
  </si>
  <si>
    <t>DALHART AREA CHILD CARE CENTER, INC.</t>
  </si>
  <si>
    <t>Non-Congregate Feeding
Offsite Monitoring</t>
  </si>
  <si>
    <t>8/31/2021 No Waivers</t>
  </si>
  <si>
    <t>KinderKids, LLC</t>
  </si>
  <si>
    <t>9/1/2021 Initial Notification
7/1/2021 Initial Notification
6/21/2021 Initial Notification
6/10/2021 Initial Notification</t>
  </si>
  <si>
    <t>06908</t>
  </si>
  <si>
    <t xml:space="preserve">Committed to Healthy Meals Food Program, Inc. </t>
  </si>
  <si>
    <t xml:space="preserve"> PY 21-22 Meal Pattern Flexibility Intake Form 
9/1/2021
9/8/2021 - 11/7/2021 for 60 days
Approved</t>
  </si>
  <si>
    <t>Bulk Food Components for Multiple Meal Distribution Summer 2021 SY 2021-2022
2/24/2021
Approved</t>
  </si>
  <si>
    <t xml:space="preserve"> PY 21-22 Meal Pattern Flexibility Intake Form 
9/2/2021
9/2/2021 - 11/1/2021 for 60 days
Approved</t>
  </si>
  <si>
    <t xml:space="preserve"> PY 21-22 Meal Pattern Flexibility Intake Form 
8/30/2021
8/18/2021 - 8/31/2021 for 13 days
Approved</t>
  </si>
  <si>
    <t xml:space="preserve">Bulk Food Components for Multiple Meal Distribution Summer 2021 SY 2021-2022
8/31/2021
</t>
  </si>
  <si>
    <t xml:space="preserve"> PY 21-22 Meal Pattern Flexibility Intake Form 
8/31/2021
8/23/2021 - 9/23/2021 for 31 days
Approved</t>
  </si>
  <si>
    <t xml:space="preserve"> PY 21-22 Meal Pattern Flexibility Intake Form 
9/1/2021
9/7/2021 - 11/6/2021 for 60 days
Approved</t>
  </si>
  <si>
    <t xml:space="preserve"> PY 21-22 Meal Pattern Flexibility Intake Form 
9/1/2021
8/12/2021 - 10/11/2021 for 60 days
Denied</t>
  </si>
  <si>
    <t xml:space="preserve"> PY 21-22 Meal Pattern Flexibility Intake Form 
8/31/2021
9/1/2021 - 9/8/2021 for 7 days
Denied</t>
  </si>
  <si>
    <t xml:space="preserve"> PY 21-22 Meal Pattern Flexibility Intake Form 
9/3/2021
8/16/2021 - 10/15/2021 for 60 days
Approved</t>
  </si>
  <si>
    <t xml:space="preserve"> PY 21-22 Meal Pattern Flexibility Intake Form 
9/3/2021
9/3/2021 - 11/2/2021 for 60 days
Approved</t>
  </si>
  <si>
    <t xml:space="preserve"> PY 21-22 Meal Pattern Flexibility Intake Form 
9/7/2021
9/7/2021 - 10/7/2021 for 30 days</t>
  </si>
  <si>
    <t>Missing Declare/Decline Waiver 9/7</t>
  </si>
  <si>
    <t>SMART KIDS EDUCATIONAL DAYCARE CENTER, LLC</t>
  </si>
  <si>
    <t>06759</t>
  </si>
  <si>
    <t>Elevate Collegiate, Inc.</t>
  </si>
  <si>
    <t>07040</t>
  </si>
  <si>
    <t xml:space="preserve">Royal Public Schools </t>
  </si>
  <si>
    <t>9/9/2021 No Waivers
8/19/2021 No Waivers</t>
  </si>
  <si>
    <t>9/10/2021 No Waivers</t>
  </si>
  <si>
    <t>9/8/2021 Initial Notification
8/18/2021 No Waivers</t>
  </si>
  <si>
    <t xml:space="preserve"> PY 21-22 Meal Pattern Flexibility Intake Form 
9/13/2021
9/14/2021 - 9/19/2021 for 5 days</t>
  </si>
  <si>
    <t>9/8/2021 No Waivers</t>
  </si>
  <si>
    <t>9/9/2021 Initial Notification</t>
  </si>
  <si>
    <t xml:space="preserve"> PY 21-22 Meal Pattern Flexibility Intake Form 
9/10/2021
9/10/2021 - 10/10/2021 for 30 days
Approved</t>
  </si>
  <si>
    <t>9/10/2021 Discontinue
7/15/2021 Discontinue
6/10/2021 Initial Notification</t>
  </si>
  <si>
    <t>9/8/2021 No Waivers
8/6/2021 No Waivers</t>
  </si>
  <si>
    <t>9/8/2021 Initial Notification</t>
  </si>
  <si>
    <t xml:space="preserve"> PY 21-22 Meal Pattern Flexibility Intake Form 
9/8/2021
9/23/2021 - 11/21/2021 for 60 days
Approved</t>
  </si>
  <si>
    <t xml:space="preserve"> PY 21-22 Meal Pattern Flexibility Intake Form 
9/7/2021
9/7/2021 - 9/8/2021 for 1 days
Approved</t>
  </si>
  <si>
    <t>9/9/2021 No Waivers</t>
  </si>
  <si>
    <t>9/11/2021 Update Waivers
6/10/2021 Initial Notification</t>
  </si>
  <si>
    <t xml:space="preserve"> Age/Grade Group Waiver for National School Lunch Program and Seamless Summer
SSO
9/1/2021
Approved</t>
  </si>
  <si>
    <t>9/10/2021 Discontinue
6/30/2021 Initial Notification</t>
  </si>
  <si>
    <t xml:space="preserve"> PY 21-22 Meal Pattern Flexibility Intake Form 
9/10/2021
9/27/2021 - 11/10/2021 for 45 days
Approved</t>
  </si>
  <si>
    <t>9/9/2021 Discontinue
8/13/2021 Initial Notification
8/2/2021 No Waivers</t>
  </si>
  <si>
    <t xml:space="preserve"> PY 21-22 Meal Pattern Flexibility Intake Form 
9/9/2021
8/16/2021 - 10/15/2021 for 60 days
Approved</t>
  </si>
  <si>
    <t xml:space="preserve"> PY 21-22 Meal Pattern Flexibility Intake Form 
9/10/2021
9/10/2021 - 11/8/2021 for 60 days
Approved</t>
  </si>
  <si>
    <t>9/13/2021 No Waivers</t>
  </si>
  <si>
    <t xml:space="preserve"> PY 21-22 Meal Pattern Flexibility Intake Form 
9/9/2021
8/11/2021 - 10/10/2021 for 60 days</t>
  </si>
  <si>
    <t>9/10/2021 Initial Notification</t>
  </si>
  <si>
    <t xml:space="preserve"> PY 21-22 Meal Pattern Flexibility Intake Form 
9/9/2021
9/10/2021 - 11/8/2021 for 60 days
Approved</t>
  </si>
  <si>
    <t>9/9/2021 Initial Notification
7/26/2021 No Waivers</t>
  </si>
  <si>
    <t>9/14/2021 No Waivers</t>
  </si>
  <si>
    <t xml:space="preserve"> PY 21-22 Meal Pattern Flexibility Intake Form 
9/13/2021
9/13/2021 - 11/11/2021 for 60 days
Approved</t>
  </si>
  <si>
    <t xml:space="preserve"> PY 21-22 Meal Pattern Flexibility Intake Form 
9/7/2021
9/2/2021 - 9/4/2021 for 2 days</t>
  </si>
  <si>
    <t xml:space="preserve"> PY 21-22 Meal Pattern Flexibility Intake Form 
9/13/2021
9/15/2021 - 9/16/2021 for 1 days
Approved</t>
  </si>
  <si>
    <t>9/8/2021 Initial Notification
7/1/2021 Discontinue</t>
  </si>
  <si>
    <t>9/8/2021 No Waivers
8/16/2021 Initial Notification
6/2/2021 Initial Notification</t>
  </si>
  <si>
    <t>9/8/2021 Discontinue</t>
  </si>
  <si>
    <t>9/8/2021 Update Waivers
7/29/2021 Initial Notification</t>
  </si>
  <si>
    <t>9/7/2021 No Waivers</t>
  </si>
  <si>
    <t>9/13/2021 Discontinue</t>
  </si>
  <si>
    <t>9/14/2021 Initial Notification</t>
  </si>
  <si>
    <t xml:space="preserve"> PY 21-22 Meal Pattern Flexibility Intake Form 
9/10/2021
9/1/2021 - 10/31/2021 for 60 days
Denied</t>
  </si>
  <si>
    <t>9/11/2021 No Waivers</t>
  </si>
  <si>
    <t xml:space="preserve"> PY 21-22 Meal Pattern Flexibility Intake Form 
9/8/2021
10/1/2021 - 11/29/2021 for 60 days</t>
  </si>
  <si>
    <t>9/10/2021 Initial Notification
6/3/2021 Initial Notification</t>
  </si>
  <si>
    <t>9/13/2021 Initial Notification</t>
  </si>
  <si>
    <t>9/14/2021 Initial Notification
6/8/2021 Initial Notification</t>
  </si>
  <si>
    <t>9/14/2021 Discontinue</t>
  </si>
  <si>
    <t>9/15/2021 Initial Notification</t>
  </si>
  <si>
    <t>9/15/2021 Initial Notification
8/2/2021 Update Waivers
6/4/2021 Initial Notification</t>
  </si>
  <si>
    <t>9/15/2021 Discontinue</t>
  </si>
  <si>
    <t>9/15/2021 Update Waivers
5/27/2021 No Waivers</t>
  </si>
  <si>
    <t>Missing Declare/Decline Waiver 9/15</t>
  </si>
  <si>
    <t>07045</t>
  </si>
  <si>
    <t>South Dallas Community School</t>
  </si>
  <si>
    <t>INTERNATIONAL LEADERSHIP OF TEXAS, INC.</t>
  </si>
  <si>
    <t>AVANCE-HOUSTON, INC.</t>
  </si>
  <si>
    <t>PACE AND ROSS LEARNING CENTER, LLC</t>
  </si>
  <si>
    <t>GREATER EAST TEXAS COMMUNITY ACTION PROGRAM</t>
  </si>
  <si>
    <t>KOSMIC KIDS LEARNING CENTER, INC.</t>
  </si>
  <si>
    <t>MI HACIENDA ADULT DAYCARE, LLC</t>
  </si>
  <si>
    <t>9/23/2021 No Waivers
9/15/2021 No Waivers</t>
  </si>
  <si>
    <t>9/24/2021 No Waivers
7/12/2021 Discontinue
5/26/2021 Initial Notification</t>
  </si>
  <si>
    <t>9/24/2021 Initial Notification
6/30/2021 Initial Notification</t>
  </si>
  <si>
    <t>9/24/2021 Update Waivers</t>
  </si>
  <si>
    <t>9/20/2021 Initial Notification
6/2/2021 No Waivers</t>
  </si>
  <si>
    <t>9/22/2021 Initial Notification
8/4/2021 No Waivers</t>
  </si>
  <si>
    <t>9/15/2021 Initial Notification
7/20/2021 No Waivers
6/1/2021 Initial Notification</t>
  </si>
  <si>
    <t>9/20/2021 Initial Notification
8/10/2021 Discontinue
6/10/2021 Initial Notification</t>
  </si>
  <si>
    <t>Bulk Food Components for Multiple Meal Distribution Summer 2021 SY 2021-2022
9/17/2020
Approved</t>
  </si>
  <si>
    <t>9/16/2021 Initial Notification</t>
  </si>
  <si>
    <t>9/16/2021 No Waivers
8/9/2021 No Waivers</t>
  </si>
  <si>
    <t>9/16/2021 No Waivers</t>
  </si>
  <si>
    <t xml:space="preserve"> Age/Grade Group Waiver for National School Lunch Program and Seamless Summer
NSLP
9/15/2021
Approved</t>
  </si>
  <si>
    <t>9/15/2021 No Waivers</t>
  </si>
  <si>
    <t>9/15/2021 No Waivers
6/25/2021 Update Waivers</t>
  </si>
  <si>
    <t>9/23/2021 Initial Notification
9/21/2021 Initial Notification</t>
  </si>
  <si>
    <t>9/17/2021 Discontinue
8/3/2021 Initial Notification
5/28/2021 Initial Notification</t>
  </si>
  <si>
    <t xml:space="preserve"> PY 21-22 Meal Pattern Flexibility Intake Form 
9/20/2021
9/20/2021 - 11/18/2021 for 60 days
Approved</t>
  </si>
  <si>
    <t xml:space="preserve"> PY 21-22 Meal Pattern Flexibility Intake Form 
9/21/2021
9/10/2021 - 11/8/2021 for 60 days
Approved</t>
  </si>
  <si>
    <t>9/21/2021 Initial Notification
9/21/2021 Initial Notification
9/8/2021 No Waivers</t>
  </si>
  <si>
    <t xml:space="preserve"> PY 21-22 Meal Pattern Flexibility Intake Form 
9/20/2021
9/24/2021 - 11/22/2021 for 60 days
Approved</t>
  </si>
  <si>
    <t>9/24/2021 Initial Notification
7/13/2021 Initial Notification</t>
  </si>
  <si>
    <t>9/21/2021 Initial Notification
7/13/2021 Discontinue
6/28/2021 Initial Notification</t>
  </si>
  <si>
    <t xml:space="preserve"> PY 21-22 Meal Pattern Flexibility Intake Form 
9/15/2021
9/20/2021 - 11/18/2021 for 60 days
Approved</t>
  </si>
  <si>
    <t>9/24/2021 Update Waivers
9/7/2021 Initial Notification
8/24/2021 Initial Notification
6/2/2021 Initial Notification</t>
  </si>
  <si>
    <t>9/24/2021 Initial Notification
6/1/2021 Initial Notification</t>
  </si>
  <si>
    <t xml:space="preserve"> PY 21-22 Meal Pattern Flexibility Intake Form 
9/22/2021
9/22/2021 - 11/20/2021 for 60 days
Approved</t>
  </si>
  <si>
    <t>9/23/2021 Initial Notification
6/28/2021 Initial Notification
6/2/2021 Initial Notification</t>
  </si>
  <si>
    <t>9/20/2021 Initial Notification</t>
  </si>
  <si>
    <t>9/15/2021 Initial Notification
6/3/2021 Initial Notification</t>
  </si>
  <si>
    <t>9/17/2021 Update Waivers
8/16/2021 Initial Notification
8/4/2021 Initial Notification</t>
  </si>
  <si>
    <t xml:space="preserve"> PY 21-22 Meal Pattern Flexibility Intake Form 
9/16/2021
9/14/2021 - 11/12/2021 for 60 days
Approved</t>
  </si>
  <si>
    <t xml:space="preserve"> PY 21-22 Meal Pattern Flexibility Intake Form 
9/16/2021
9/16/2021 - 11/14/2021 for 60 days
Approved</t>
  </si>
  <si>
    <t xml:space="preserve"> PY 21-22 Meal Pattern Flexibility Intake Form 
9/22/2021
9/22/2021 - 10/22/2021 for 30 days
Approved</t>
  </si>
  <si>
    <t xml:space="preserve"> PY 21-22 Meal Pattern Flexibility Intake Form 
9/24/2021
9/27/2021 - 11/25/2021 for 60 days</t>
  </si>
  <si>
    <t>9/23/2021 Initial Notification</t>
  </si>
  <si>
    <t xml:space="preserve"> PY 21-22 Meal Pattern Flexibility Intake Form 
9/16/2021
9/20/2021 - 11/18/2021 for 60 days
Approved</t>
  </si>
  <si>
    <t>9/15/2021 Initial Notification
8/4/2021 No Waivers</t>
  </si>
  <si>
    <t xml:space="preserve"> PY 21-22 Meal Pattern Flexibility Intake Form 
9/21/2021
9/20/2021 - 9/24/2021 for 4 days
Approved</t>
  </si>
  <si>
    <t xml:space="preserve"> PY 21-22 Meal Pattern Flexibility Intake Form 
9/27/2021
9/27/2021 - 11/25/2021 for 60 days</t>
  </si>
  <si>
    <t>9/20/2021 No Waivers</t>
  </si>
  <si>
    <t>9/21/2021 No Waivers</t>
  </si>
  <si>
    <t>9/16/2021 Discontinue</t>
  </si>
  <si>
    <t>9/17/2021 No Waivers</t>
  </si>
  <si>
    <t>9/22/2021 No Waivers</t>
  </si>
  <si>
    <t>9/22/2021 Update Waivers</t>
  </si>
  <si>
    <t>Bulk Food Components for Multiple Meal Distribution Summer 2021 SY 2021-2022
9/22/2021
Approved</t>
  </si>
  <si>
    <t>9/24/2021 Initial Notification
9/1/2021 Initial Notification</t>
  </si>
  <si>
    <t>CE Type</t>
  </si>
  <si>
    <t>Missing Declare/Decline Waiver 9/27</t>
  </si>
  <si>
    <t>Missing Declare/Decline Waiver 9/29</t>
  </si>
  <si>
    <t xml:space="preserve"> PY 21-22 Meal Pattern Flexibility Intake Form 
9/28/2021
8/23/2021 - 10/22/2021 for 60 days
Approved</t>
  </si>
  <si>
    <t>9/27/2021 No Waivers</t>
  </si>
  <si>
    <t xml:space="preserve"> PY 21-22 Meal Pattern Flexibility Intake Form 
9/28/2021
9/29/2021 - 11/27/2021 for 60 days
Approved</t>
  </si>
  <si>
    <t>9/27/2021 Update Waivers</t>
  </si>
  <si>
    <t>9/28/2021 No Waivers
7/30/2021 Initial Notification
6/2/2021 Initial Notification</t>
  </si>
  <si>
    <t>9/29/2021 No Waivers
9/24/2021 No Waivers
6/15/2021 No Waivers</t>
  </si>
  <si>
    <t>9/28/2021 No Waivers
5/28/2021 Initial Notification</t>
  </si>
  <si>
    <t>9/27/2021 No Waivers
5/28/2021 Initial Notification</t>
  </si>
  <si>
    <t>9/27/2021 Initial Notification
7/30/2021 Update Waivers
6/29/2021 Initial Notification
5/26/2021 Initial Notification</t>
  </si>
  <si>
    <t>9/28/2021 No Waivers
9/8/2021 No Waivers</t>
  </si>
  <si>
    <t>9/28/2021 No Waivers
5/27/2021 Initial Notification</t>
  </si>
  <si>
    <t>9/27/2021 Initial Notification</t>
  </si>
  <si>
    <t>9/27/2021 Initial Notification
8/3/2021 No Waivers</t>
  </si>
  <si>
    <t>9/29/2021 Initial Notification
9/8/2021 Initial Notification
8/6/2021 No Waivers</t>
  </si>
  <si>
    <t>9/28/2021 Initial Notification
6/28/2021 Initial Notification</t>
  </si>
  <si>
    <t>9/29/2021 Discontinue
9/8/2021 No Waivers</t>
  </si>
  <si>
    <t>9/29/2021 Initial Notification
7/28/2021 Initial Notification
7/8/2021 No Waivers</t>
  </si>
  <si>
    <t>9/29/2021 Discontinue
9/15/2021 Discontinue</t>
  </si>
  <si>
    <t>9/27/2021 No Waivers
9/10/2021 No Waivers</t>
  </si>
  <si>
    <t>9/28/2021 No Waivers</t>
  </si>
  <si>
    <t>9/27/2021 Initial Notification
8/4/2021 Initial Notification</t>
  </si>
  <si>
    <t>9/28/2021 Initial Notification</t>
  </si>
  <si>
    <t>9/27/2021 No Waivers
6/2/2021 No Waivers</t>
  </si>
  <si>
    <t>9/27/2021 Initial Notification
9/17/2021 Initial Notification</t>
  </si>
  <si>
    <t>9/28/2021 No Waivers
9/24/2021 No Waivers</t>
  </si>
  <si>
    <t xml:space="preserve"> PY 21-22 Meal Pattern Flexibility Intake Form 
9/28/2021
9/28/2021 - 11/26/2021 for 60 days
Approved</t>
  </si>
  <si>
    <t>9/28/2021 Initial Notification
5/28/2021 Initial Notification</t>
  </si>
  <si>
    <t>07057</t>
  </si>
  <si>
    <t>Prelude Preparatory, Inc.</t>
  </si>
  <si>
    <t>07059</t>
  </si>
  <si>
    <t>RANDOLPH FIELD ISD</t>
  </si>
  <si>
    <t>ANGELO GONZALEZ MINISTRIES</t>
  </si>
  <si>
    <t>SAN ANTONIO BRIGHT KIDS DAY CARE &amp; LEARNING CENTER INC</t>
  </si>
  <si>
    <t>FIRST UNITED METHODIST CHURCH OF MASON, TEXAS</t>
  </si>
  <si>
    <t>05513</t>
  </si>
  <si>
    <t>Magic World Academy, LLC</t>
  </si>
  <si>
    <t>06710</t>
  </si>
  <si>
    <t>Carrizo Bright Future Learning,Inc</t>
  </si>
  <si>
    <t>06839</t>
  </si>
  <si>
    <t>Kreative4kidz LLC</t>
  </si>
  <si>
    <t>10/13/2021 Update Waivers</t>
  </si>
  <si>
    <t>9/30/2021 No Waivers</t>
  </si>
  <si>
    <t>9/30/2021 Discontinue</t>
  </si>
  <si>
    <t>10/20/2021 Update Waivers
7/29/2021 Discontinue
6/3/2021 Initial Notification</t>
  </si>
  <si>
    <t xml:space="preserve">Bulk Food Components for Multiple Meal Distribution Summer 2021 SY 2021-2022
10/20/2021
</t>
  </si>
  <si>
    <t>9/30/2021 Initial Notification</t>
  </si>
  <si>
    <t>10/21/2021 Update Waivers</t>
  </si>
  <si>
    <t>9/30/2021 Initial Notification
7/26/2021 Initial Notification
6/1/2021 Initial Notification</t>
  </si>
  <si>
    <t>10/8/2021 No Waivers
7/8/2021 Initial Notification</t>
  </si>
  <si>
    <t>10/14/2021 Update Waivers
8/23/2021 Initial Notification
6/1/2021 No Waivers</t>
  </si>
  <si>
    <t>10/8/2021 Update Waivers
7/29/2021 Initial Notification
7/7/2021 Initial Notification</t>
  </si>
  <si>
    <t>10/11/2021 Initial Notification
6/24/2021 No Waivers
5/28/2021 No Waivers</t>
  </si>
  <si>
    <t>10/6/2021 Initial Notification
8/3/2021 Initial Notification</t>
  </si>
  <si>
    <t>10/12/2021 Initial Notification
7/28/2021 No Waivers
6/2/2021 Initial Notification</t>
  </si>
  <si>
    <t>10/15/2021 Update Waivers
6/8/2021 Initial Notification</t>
  </si>
  <si>
    <t>9/30/2021 Initial Notification
5/27/2021 Initial Notification</t>
  </si>
  <si>
    <t>9/30/2021 Initial Notification
8/12/2021 Update Waivers
6/2/2021 Initial Notification</t>
  </si>
  <si>
    <t>10/3/2021 Initial Notification
9/11/2021 Initial Notification
9/10/2021 Initial Notification</t>
  </si>
  <si>
    <t>10/19/2021 Initial Notification
9/16/2021 Initial Notification
8/16/2021 Initial Notification
5/28/2021 No Waivers</t>
  </si>
  <si>
    <t>10/20/2021 No Waivers
6/7/2021 Initial Notification
5/28/2021 Initial Notification</t>
  </si>
  <si>
    <t>10/14/2021 Initial Notification
9/2/2021 Initial Notification
6/7/2021 No Waivers</t>
  </si>
  <si>
    <t>10/8/2021 Initial Notification
7/21/2021 Initial Notification
6/7/2021 Initial Notification</t>
  </si>
  <si>
    <t>10/8/2021 Update Waivers
6/2/2021 Initial Notification</t>
  </si>
  <si>
    <t>10/13/2021 Update Waivers
7/26/2021 Initial Notification
6/10/2021 Update Waivers
6/1/2021 Initial Notification</t>
  </si>
  <si>
    <t>10/13/2021 Initial Notification
7/26/2021 No Waivers</t>
  </si>
  <si>
    <t>Bulk Food Components for Multiple Meal Distribution Summer 2021 SY 2021-2022
10/13/2021
Denied</t>
  </si>
  <si>
    <t>10/18/2021 No Waivers</t>
  </si>
  <si>
    <t>10/11/2021 Initial Notification</t>
  </si>
  <si>
    <t>10/11/2021 Initial Notification
8/26/2021 Initial Notification</t>
  </si>
  <si>
    <t>10/13/2021 No Waivers</t>
  </si>
  <si>
    <t>10/21/2021 No Waivers</t>
  </si>
  <si>
    <t>10/8/2021 No Waivers</t>
  </si>
  <si>
    <t>10/19/2021 Initial Notification</t>
  </si>
  <si>
    <t>10/4/2021 Initial Notification
9/28/2021 Initial Notification</t>
  </si>
  <si>
    <t>10/22/2021 No Waivers</t>
  </si>
  <si>
    <t>10/5/2021 Initial Notification
6/1/2021 Initial Notification</t>
  </si>
  <si>
    <t>10/14/2021 Update Waivers
10/1/2021 No Waivers</t>
  </si>
  <si>
    <t>10/6/2021 Initial Notification
10/6/2021 Initial Notification
10/6/2021 Initial Notification
10/5/2021 Initial Notification
8/2/2021 Initial Notification</t>
  </si>
  <si>
    <t>10/1/2021 Initial Notification</t>
  </si>
  <si>
    <t>10/5/2021 Initial Notification</t>
  </si>
  <si>
    <t>10/14/2021 Discontinue
7/6/2021 Initial Notification</t>
  </si>
  <si>
    <t>10/19/2021 Update Waivers</t>
  </si>
  <si>
    <t xml:space="preserve"> Age/Grade Group Waiver for National School Lunch Program and Seamless Summer
SSO
10/22/2021
Approved</t>
  </si>
  <si>
    <t>December 2021</t>
  </si>
  <si>
    <t>DEMOCRATIC SCHOOLS RESEARCH, INC.</t>
  </si>
  <si>
    <t>FAITH FAMILY KIDS</t>
  </si>
  <si>
    <t>06562</t>
  </si>
  <si>
    <t>Santa Clara of Assisi Catholic Parish</t>
  </si>
  <si>
    <t>HEAD START OF GREATER DALLAS, INC</t>
  </si>
  <si>
    <t>Faith Deliverance Community Church</t>
  </si>
  <si>
    <t>NUEVA VIDA/NEW LIFE ASSEMBLY, INC.</t>
  </si>
  <si>
    <t>NUTRITION TRANSITIONS</t>
  </si>
  <si>
    <t>06288</t>
  </si>
  <si>
    <t>FRESHQUE NONPROFIT ORGANIZATION</t>
  </si>
  <si>
    <t>06377</t>
  </si>
  <si>
    <t>Britestar Community Center Inc</t>
  </si>
  <si>
    <t xml:space="preserve"> PY 21-22 Meal Pattern Flexibility Intake Form 
11/16/2021
11/16/2021 - 1/15/2022 for 60 days
Approved</t>
  </si>
  <si>
    <t xml:space="preserve"> PY 21-22 Meal Pattern Flexibility Intake Form 
12/9/2021
12/10/2021 - 2/8/2022 for 60 days
Approved</t>
  </si>
  <si>
    <t xml:space="preserve"> PY 21-22 Meal Pattern Flexibility Intake Form 
12/1/2021
11/1/2021 - 12/30/2021 for 60 days
Approved</t>
  </si>
  <si>
    <t xml:space="preserve"> PY 21-22 Meal Pattern Flexibility Intake Form 
10/5/2021
10/5/2021 - 12/3/2021 for 60 days
Denied</t>
  </si>
  <si>
    <t>1/4/2022 Initial Notification
1/2/2022 Initial Notification
8/6/2021 Initial Notification
6/2/2021 No Waivers</t>
  </si>
  <si>
    <t xml:space="preserve"> PY 21-22 Meal Pattern Flexibility Intake Form 
12/3/2021
12/6/2021 - 2/4/2022 for 60 days
Approved</t>
  </si>
  <si>
    <t xml:space="preserve"> PY 21-22 Meal Pattern Flexibility Intake Form 
12/15/2021
12/17/2021 - 2/15/2022 for 60 days
Approved</t>
  </si>
  <si>
    <t xml:space="preserve"> PY 21-22 Meal Pattern Flexibility Intake Form 
1/5/2022
12/6/2021 - 2/4/2022 for 60 days
Approved</t>
  </si>
  <si>
    <t xml:space="preserve"> PY 21-22 Meal Pattern Flexibility Intake Form 
12/13/2021
1/3/2022 - 3/4/2022 for 60 days
Approved</t>
  </si>
  <si>
    <t xml:space="preserve"> PY 21-22 Meal Pattern Flexibility Intake Form 
10/4/2021
9/30/2021 - 10/1/2021 for 1 days
Approved</t>
  </si>
  <si>
    <t xml:space="preserve"> PY 21-22 Meal Pattern Flexibility Intake Form 
11/16/2021
10/1/2021 - 11/29/2021 for 60 days
Denied</t>
  </si>
  <si>
    <t xml:space="preserve"> PY 21-22 Meal Pattern Flexibility Intake Form 
10/18/2021
10/18/2021 - 12/16/2021 for 60 days
Approved</t>
  </si>
  <si>
    <t xml:space="preserve"> PY 21-22 Meal Pattern Flexibility Intake Form 
11/16/2021
11/29/2021 - 1/28/2022 for 60 days
Denied</t>
  </si>
  <si>
    <t xml:space="preserve"> PY 21-22 Meal Pattern Flexibility Intake Form 
12/15/2021
12/15/2021 - 2/13/2022 for 60 days
Approved</t>
  </si>
  <si>
    <t xml:space="preserve"> PY 21-22 Meal Pattern Flexibility Intake Form 
10/20/2021
10/20/2021 - 12/18/2021 for 60 days</t>
  </si>
  <si>
    <t>1/13/2022 Initial Notification
8/25/2021 Initial Notification
6/4/2021 Initial Notification</t>
  </si>
  <si>
    <t xml:space="preserve"> PY 21-22 Meal Pattern Flexibility Intake Form 
10/7/2021
9/21/2021 - 11/19/2021 for 60 days
Approved</t>
  </si>
  <si>
    <t>8/24/2021 Update Waivers
5/26/2021 Initial Notification
5/26/2021 Discontinue</t>
  </si>
  <si>
    <t xml:space="preserve"> PY 21-22 Meal Pattern Flexibility Intake Form 
11/3/2021
10/26/2021 - 10/27/2021 for 1 days
Approved</t>
  </si>
  <si>
    <t xml:space="preserve"> PY 21-22 Meal Pattern Flexibility Intake Form 
10/22/2021
10/25/2021 - 12/23/2021 for 60 days
Approved</t>
  </si>
  <si>
    <t xml:space="preserve"> PY 21-22 Meal Pattern Flexibility Intake Form 
10/20/2021
10/20/2021 - 12/18/2021 for 60 days
Approved</t>
  </si>
  <si>
    <t xml:space="preserve"> PY 21-22 Meal Pattern Flexibility Intake Form 
1/13/2022
1/13/2022 - 1/17/2022 for 4 days
Approved</t>
  </si>
  <si>
    <t xml:space="preserve"> PY 21-22 Meal Pattern Flexibility Intake Form 
1/11/2022
1/12/2022 - 3/13/2022 for 60 days
Approved</t>
  </si>
  <si>
    <t xml:space="preserve"> PY 21-22 Meal Pattern Flexibility Intake Form 
10/27/2021
10/1/2021 - 11/29/2021 for 60 days
Approved</t>
  </si>
  <si>
    <t xml:space="preserve"> PY 21-22 Meal Pattern Flexibility Intake Form 
1/13/2022
1/3/2022 - 3/4/2022 for 60 days
Approved</t>
  </si>
  <si>
    <t>1/4/2022 Initial Notification</t>
  </si>
  <si>
    <t xml:space="preserve"> PY 21-22 Meal Pattern Flexibility Intake Form 
12/15/2021
12/6/2021 - 2/4/2022 for 60 days
Approved</t>
  </si>
  <si>
    <t xml:space="preserve"> PY 21-22 Meal Pattern Flexibility Intake Form 
1/6/2022
1/6/2022 - 1/8/2022 for 2 days
Approved</t>
  </si>
  <si>
    <t xml:space="preserve"> PY 21-22 Meal Pattern Flexibility Intake Form 
1/4/2022
1/4/2022 - 1/7/2022 for 3 days
Approved</t>
  </si>
  <si>
    <t xml:space="preserve"> PY 21-22 Meal Pattern Flexibility Intake Form 
10/28/2021
11/1/2021 - 11/10/2021 for 10 days
Approved</t>
  </si>
  <si>
    <t>1/10/2022 Initial Notification</t>
  </si>
  <si>
    <t xml:space="preserve"> PY 21-22 Meal Pattern Flexibility Intake Form 
11/30/2021
11/30/2021 - 1/29/2022 for 60 days
Approved</t>
  </si>
  <si>
    <t xml:space="preserve"> PY 21-22 Meal Pattern Flexibility Intake Form 
9/30/2021
9/27/2021 - 11/25/2021 for 60 days
Approved</t>
  </si>
  <si>
    <t xml:space="preserve"> PY 21-22 Meal Pattern Flexibility Intake Form 
10/5/2021
10/4/2021 - 12/2/2021 for 60 days
Approved</t>
  </si>
  <si>
    <t xml:space="preserve"> PY 21-22 Meal Pattern Flexibility Intake Form 
12/10/2021
1/4/2022 - 3/5/2022 for 60 days
Approved</t>
  </si>
  <si>
    <t>1/13/2022 Initial Notification
7/13/2021 No Waivers
7/7/2021 Initial Notification</t>
  </si>
  <si>
    <t xml:space="preserve"> PY 21-22 Meal Pattern Flexibility Intake Form 
10/20/2021
9/27/2021 - 11/25/2021 for 60 days
Approved</t>
  </si>
  <si>
    <t xml:space="preserve"> PY 21-22 Meal Pattern Flexibility Intake Form 
11/15/2021
12/1/2021 - 12/31/2021 for 30 days
Denied</t>
  </si>
  <si>
    <t xml:space="preserve"> PY 21-22 Meal Pattern Flexibility Intake Form 
12/15/2021
12/7/2021 - 2/5/2022 for 60 days
Approved</t>
  </si>
  <si>
    <t xml:space="preserve"> PY 21-22 Meal Pattern Flexibility Intake Form 
1/4/2022
1/11/2022 - 1/28/2022 for 17 days
Approved</t>
  </si>
  <si>
    <t xml:space="preserve"> PY 21-22 Meal Pattern Flexibility Intake Form 
10/14/2021
10/15/2021 - 12/13/2021 for 60 days
Approved</t>
  </si>
  <si>
    <t xml:space="preserve"> PY 21-22 Meal Pattern Flexibility Intake Form 
12/16/2021
12/16/2021 - 2/14/2022 for 60 days
Approved</t>
  </si>
  <si>
    <t xml:space="preserve"> PY 21-22 Meal Pattern Flexibility Intake Form 
1/4/2022
1/4/2022 - 3/5/2022 for 60 days
Approved</t>
  </si>
  <si>
    <t xml:space="preserve"> PY 21-22 Meal Pattern Flexibility Intake Form 
11/16/2021
11/29/2021 - 1/28/2022 for 60 days
Approved</t>
  </si>
  <si>
    <t xml:space="preserve"> PY 21-22 Meal Pattern Flexibility Intake Form 
12/8/2021
12/6/2021 - 2/4/2022 for 60 days
Approved</t>
  </si>
  <si>
    <t xml:space="preserve"> PY 21-22 Meal Pattern Flexibility Intake Form 
1/4/2022
1/4/2022 - 3/5/2022 for 60 days
Denied</t>
  </si>
  <si>
    <t xml:space="preserve"> PY 21-22 Meal Pattern Flexibility Intake Form 
1/11/2022
1/4/2022 - 3/5/2022 for 60 days
Approved</t>
  </si>
  <si>
    <t xml:space="preserve"> PY 21-22 Meal Pattern Flexibility Intake Form 
11/8/2021
11/19/2021 - 1/18/2022 for 60 days
Approved</t>
  </si>
  <si>
    <t xml:space="preserve"> PY 21-22 Meal Pattern Flexibility Intake Form 
11/29/2021
12/2/2021 - 1/31/2022 for 60 days
Approved</t>
  </si>
  <si>
    <t xml:space="preserve"> PY 21-22 Meal Pattern Flexibility Intake Form 
11/29/2021
12/1/2021 - 1/30/2022 for 60 days
Approved</t>
  </si>
  <si>
    <t xml:space="preserve"> PY 21-22 Meal Pattern Flexibility Intake Form 
11/9/2021
11/10/2021 - 1/9/2022 for 60 days
Approved</t>
  </si>
  <si>
    <t xml:space="preserve"> PY 21-22 Meal Pattern Flexibility Intake Form 
12/9/2021
12/6/2021 - 2/4/2022 for 60 days
Approved</t>
  </si>
  <si>
    <t xml:space="preserve"> PY 21-22 Meal Pattern Flexibility Intake Form 
10/19/2021
10/19/2021 - 12/17/2021 for 60 days
Approved</t>
  </si>
  <si>
    <t xml:space="preserve"> PY 21-22 Meal Pattern Flexibility Intake Form 
11/17/2021
11/17/2021 - 1/16/2022 for 60 days
Approved</t>
  </si>
  <si>
    <t xml:space="preserve"> PY 21-22 Meal Pattern Flexibility Intake Form 
12/3/2021
12/3/2021 - 12/11/2021 for 8 days
Approved</t>
  </si>
  <si>
    <t xml:space="preserve"> PY 21-22 Meal Pattern Flexibility Intake Form 
11/18/2021
11/18/2021 - 1/17/2022 for 60 days
Approved</t>
  </si>
  <si>
    <t xml:space="preserve"> PY 21-22 Meal Pattern Flexibility Intake Form 
12/16/2021
1/5/2022 - 3/6/2022 for 60 days
Approved</t>
  </si>
  <si>
    <t xml:space="preserve"> PY 21-22 Meal Pattern Flexibility Intake Form 
11/3/2021
10/18/2021 - 12/11/2021 for 55 days
Approved</t>
  </si>
  <si>
    <t xml:space="preserve"> PY 21-22 Meal Pattern Flexibility Intake Form 
10/18/2021
10/18/2021 - 10/19/2021 for 1 days
Approved</t>
  </si>
  <si>
    <t xml:space="preserve"> PY 21-22 Meal Pattern Flexibility Intake Form 
11/3/2021
11/3/2021 - 1/1/2022 for 60 days
Approved</t>
  </si>
  <si>
    <t xml:space="preserve"> PY 21-22 Meal Pattern Flexibility Intake Form 
11/19/2021
11/17/2021 - 1/16/2022 for 60 days
Approved</t>
  </si>
  <si>
    <t>1/10/2022 Update Waivers</t>
  </si>
  <si>
    <t>1/12/2022 Initial Notification</t>
  </si>
  <si>
    <t xml:space="preserve"> PY 21-22 Meal Pattern Flexibility Intake Form 
1/10/2022
1/11/2022 - 2/10/2022 for 30 days
Approved</t>
  </si>
  <si>
    <t>7/21/2021 No Waivers
7/21/2021 Initial Notification</t>
  </si>
  <si>
    <t xml:space="preserve"> PY 21-22 Meal Pattern Flexibility Intake Form 
1/13/2022
1/1/2022 - 1/31/2022 for 30 days
Approved</t>
  </si>
  <si>
    <t>1/14/2022 Initial Notification</t>
  </si>
  <si>
    <t xml:space="preserve">Bulk Food Components for Multiple Meal Distribution Summer 2021 SY 2021-2022
1/14/2022
</t>
  </si>
  <si>
    <t xml:space="preserve"> PY 21-22 Meal Pattern Flexibility Intake Form 
1/6/2022
1/5/2022 - 3/6/2022 for 60 days
Approved</t>
  </si>
  <si>
    <t xml:space="preserve"> PY 21-22 Meal Pattern Flexibility Intake Form 
10/25/2021
11/1/2021 - 12/30/2021 for 60 days
Approved</t>
  </si>
  <si>
    <t xml:space="preserve"> PY 21-22 Meal Pattern Flexibility Intake Form 
1/11/2022
1/10/2022 - 3/11/2022 for 60 days
Approved</t>
  </si>
  <si>
    <t>1/12/2022 Initial Notification
9/24/2021 Initial Notification
8/4/2021 No Waivers
5/28/2021 Initial Notification</t>
  </si>
  <si>
    <t xml:space="preserve"> PY 21-22 Meal Pattern Flexibility Intake Form 
10/11/2021
12/10/2021 - 2/8/2022 for 60 days
Approved</t>
  </si>
  <si>
    <t xml:space="preserve"> PY 21-22 Meal Pattern Flexibility Intake Form 
12/2/2021
12/2/2021 - 12/17/2021 for 15 days
Approved</t>
  </si>
  <si>
    <t xml:space="preserve"> PY 21-22 Meal Pattern Flexibility Intake Form 
11/2/2021
11/11/2021 - 12/11/2021 for 30 days
Approved</t>
  </si>
  <si>
    <t>12/15/2021 Initial Notification
8/20/2021 No Waivers
5/27/2021 Initial Notification</t>
  </si>
  <si>
    <t>Bulk Food Components for Multiple Meal Distribution Summer 2021 SY 2021-2022
12/15/2021
Approved</t>
  </si>
  <si>
    <t xml:space="preserve"> PY 21-22 Meal Pattern Flexibility Intake Form 
1/11/2022
1/11/2022 - 3/12/2022 for 60 days
Approved</t>
  </si>
  <si>
    <t xml:space="preserve"> PY 21-22 Meal Pattern Flexibility Intake Form 
12/10/2021
12/14/2021 - 2/12/2022 for 60 days
Approved</t>
  </si>
  <si>
    <t>6/14/2021 Initial Notification
6/14/2021 No Waivers</t>
  </si>
  <si>
    <t xml:space="preserve"> PY 21-22 Meal Pattern Flexibility Intake Form 
10/21/2021
10/21/2021 - 12/4/2021 for 45 days
Approved</t>
  </si>
  <si>
    <t xml:space="preserve"> PY 21-22 Meal Pattern Flexibility Intake Form 
10/15/2021
11/1/2021 - 12/30/2021 for 60 days
Approved</t>
  </si>
  <si>
    <t xml:space="preserve"> PY 21-22 Meal Pattern Flexibility Intake Form 
11/2/2021
11/2/2021 - 12/31/2021 for 60 days
Approved</t>
  </si>
  <si>
    <t xml:space="preserve"> PY 21-22 Meal Pattern Flexibility Intake Form 
1/3/2022
1/5/2022 - 3/6/2022 for 60 days
Approved</t>
  </si>
  <si>
    <t xml:space="preserve"> PY 21-22 Meal Pattern Flexibility Intake Form 
12/2/2021
12/2/2021 - 12/4/2021 for 2 days
Approved</t>
  </si>
  <si>
    <t xml:space="preserve"> PY 21-22 Meal Pattern Flexibility Intake Form 
10/26/2021
11/24/2021 - 1/23/2022 for 60 days
Denied</t>
  </si>
  <si>
    <t xml:space="preserve"> PY 21-22 Meal Pattern Flexibility Intake Form 
12/6/2021
1/4/2022 - 3/5/2022 for 60 days
Approved</t>
  </si>
  <si>
    <t>1/13/2022 Initial Notification
8/4/2021 No Waivers</t>
  </si>
  <si>
    <t xml:space="preserve"> PY 21-22 Meal Pattern Flexibility Intake Form 
11/1/2021
11/1/2021 - 12/30/2021 for 60 days
Approved</t>
  </si>
  <si>
    <t xml:space="preserve"> PY 21-22 Meal Pattern Flexibility Intake Form 
12/16/2021
12/6/2021 - 2/4/2022 for 60 days
Denied</t>
  </si>
  <si>
    <t xml:space="preserve"> PY 21-22 Meal Pattern Flexibility Intake Form 
11/9/2021
11/15/2021 - 1/14/2022 for 60 days
Approved</t>
  </si>
  <si>
    <t>1/12/2022 Initial Notification
6/1/2021 Initial Notification</t>
  </si>
  <si>
    <t xml:space="preserve"> PY 21-22 Meal Pattern Flexibility Intake Form 
12/10/2021
12/8/2021 - 2/6/2022 for 60 days
Approved</t>
  </si>
  <si>
    <t xml:space="preserve"> PY 21-22 Meal Pattern Flexibility Intake Form 
12/16/2021
12/26/2021 - 2/24/2022 for 60 days
Approved</t>
  </si>
  <si>
    <t xml:space="preserve"> PY 21-22 Meal Pattern Flexibility Intake Form 
1/11/2022
1/11/2022 - 1/12/2022 for 1 days
Approved</t>
  </si>
  <si>
    <t xml:space="preserve"> PY 21-22 Meal Pattern Flexibility Intake Form 
12/16/2021
1/4/2022 - 3/5/2022 for 60 days
Approved</t>
  </si>
  <si>
    <t xml:space="preserve"> PY 21-22 Meal Pattern Flexibility Intake Form 
10/21/2021
10/4/2021 - 11/3/2021 for 30 days
Approved</t>
  </si>
  <si>
    <t xml:space="preserve"> PY 21-22 Meal Pattern Flexibility Intake Form 
10/26/2021
10/26/2021 - 12/24/2021 for 60 days
Approved</t>
  </si>
  <si>
    <t xml:space="preserve"> PY 21-22 Meal Pattern Flexibility Intake Form 
12/15/2021
12/13/2021 - 12/14/2021 for 1 days
Approved</t>
  </si>
  <si>
    <t xml:space="preserve"> PY 21-22 Meal Pattern Flexibility Intake Form 
10/20/2021
10/19/2021 - 10/29/2021 for 10 days
Approved</t>
  </si>
  <si>
    <t>1/14/2022 Initial Notification
8/4/2021 Update Waivers
6/9/2021 Initial Notification</t>
  </si>
  <si>
    <t xml:space="preserve"> PY 21-22 Meal Pattern Flexibility Intake Form 
11/29/2021
12/1/2021 - 1/15/2022 for 45 days
Approved</t>
  </si>
  <si>
    <t>1/13/2022 Initial Notification
8/4/2021 Initial Notification
6/28/2021 Initial Notification</t>
  </si>
  <si>
    <t xml:space="preserve"> PY 21-22 Meal Pattern Flexibility Intake Form 
1/14/2022
1/17/2022 - 1/22/2022 for 5 days
Denied</t>
  </si>
  <si>
    <t xml:space="preserve"> PY 21-22 Meal Pattern Flexibility Intake Form 
12/7/2021
12/7/2021 - 2/5/2022 for 60 days
Approved</t>
  </si>
  <si>
    <t xml:space="preserve"> PY 21-22 Meal Pattern Flexibility Intake Form 
10/29/2021
10/1/2021 - 11/29/2021 for 60 days
Approved</t>
  </si>
  <si>
    <t xml:space="preserve"> PY 21-22 Meal Pattern Flexibility Intake Form 
12/3/2021
12/1/2021 - 1/30/2022 for 60 days
Approved</t>
  </si>
  <si>
    <t xml:space="preserve"> PY 21-22 Meal Pattern Flexibility Intake Form 
12/10/2021
11/29/2021 - 1/28/2022 for 60 days
Approved</t>
  </si>
  <si>
    <t>12/9/2021 Initial Notification</t>
  </si>
  <si>
    <t xml:space="preserve"> PY 21-22 Meal Pattern Flexibility Intake Form 
11/3/2021
11/1/2021 - 12/30/2021 for 60 days
Approved</t>
  </si>
  <si>
    <t>12/10/2021 Initial Notification
8/9/2021 No Waivers</t>
  </si>
  <si>
    <t>12/15/2021 Initial Notification
12/15/2021 Initial Notification
12/6/2021 Discontinue
8/6/2021 Initial Notification
6/30/2021 No Waivers</t>
  </si>
  <si>
    <t xml:space="preserve"> PY 21-22 Meal Pattern Flexibility Intake Form 
10/21/2021
10/21/2021 - 12/19/2021 for 60 days
Approved</t>
  </si>
  <si>
    <t xml:space="preserve"> PY 21-22 Meal Pattern Flexibility Intake Form 
1/18/2022
1/20/2022 - 2/3/2022 for 14 days</t>
  </si>
  <si>
    <t>1/4/2022 Discontinue
10/1/2021 No Waivers
6/1/2021 No Waivers</t>
  </si>
  <si>
    <t>12/28/2021 Initial Notification
10/7/2021 Initial Notification
7/20/2021 Initial Notification</t>
  </si>
  <si>
    <t xml:space="preserve"> PY 21-22 Meal Pattern Flexibility Intake Form 
12/9/2021
12/9/2021 - 2/7/2022 for 60 days
Approved</t>
  </si>
  <si>
    <t xml:space="preserve"> PY 21-22 Meal Pattern Flexibility Intake Form 
12/15/2021
12/1/2021 - 1/30/2022 for 60 days
Approved</t>
  </si>
  <si>
    <t>1/6/2022 Initial Notification
12/9/2021 Initial Notification
10/6/2021 Initial Notification
9/6/2021 Initial Notification
8/4/2021 Initial Notification
7/7/2021 Initial Notification
6/1/2021 Initial Notification</t>
  </si>
  <si>
    <t xml:space="preserve"> PY 21-22 Meal Pattern Flexibility Intake Form 
11/29/2021
11/29/2021 - 12/3/2021 for 4 days
Approved</t>
  </si>
  <si>
    <t>1/6/2022 Initial Notification
7/12/2021 Initial Notification
5/27/2021 Initial Notification</t>
  </si>
  <si>
    <t>12/16/2021 No Waivers</t>
  </si>
  <si>
    <t>12/16/2021 Initial Notification
12/9/2021 Initial Notification</t>
  </si>
  <si>
    <t>1/11/2022 Initial Notification
12/30/2021 Initial Notification
12/30/2021 Initial Notification
12/16/2021 Initial Notification
12/10/2021 Initial Notification
6/19/2021 Initial Notification</t>
  </si>
  <si>
    <t>No Child Present, Parent Pick-up
Offsite Monitoring</t>
  </si>
  <si>
    <t>12/16/2021 Initial Notification
12/16/2021 Initial Notification
7/27/2021 Initial Notification</t>
  </si>
  <si>
    <t xml:space="preserve"> PY 21-22 Meal Pattern Flexibility Intake Form 
1/3/2022
1/3/2022 - 3/4/2022 for 60 days
Approved</t>
  </si>
  <si>
    <t>Data Current 01/18/2020 2:20 PM</t>
  </si>
  <si>
    <t>Updated 01/18/2022 2:20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</si>
</sst>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double">
        <color theme="9"/>
      </top>
      <bottom style="thin">
        <color theme="9" tint="0.3999755851924192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NumberFormat="1"/>
    <xf numFmtId="14" fontId="0" fillId="0" borderId="0" xfId="0" applyNumberFormat="1"/>
    <xf numFmtId="0" fontId="3" fillId="0" borderId="2" xfId="0" applyFont="1" applyBorder="1"/>
    <xf numFmtId="9" fontId="0" fillId="0" borderId="0" xfId="1" applyFont="1"/>
    <xf numFmtId="0" fontId="0" fillId="0" borderId="0" xfId="1" applyNumberFormat="1" applyFont="1"/>
    <xf numFmtId="0" fontId="4" fillId="0" borderId="1" xfId="0" applyFont="1" applyFill="1" applyBorder="1"/>
    <xf numFmtId="0" fontId="4" fillId="0" borderId="0" xfId="0" applyFont="1" applyFill="1" applyBorder="1"/>
    <xf numFmtId="0" fontId="0" fillId="0" borderId="0" xfId="0" applyFill="1"/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NumberFormat="1" applyAlignment="1">
      <alignment horizontal="left" vertical="top"/>
    </xf>
    <xf numFmtId="0" fontId="0" fillId="0" borderId="0" xfId="0" applyNumberFormat="1" applyAlignment="1">
      <alignment horizontal="left" vertical="top" wrapText="1"/>
    </xf>
    <xf numFmtId="49" fontId="0" fillId="0" borderId="0" xfId="0" applyNumberFormat="1"/>
    <xf numFmtId="0" fontId="5" fillId="0" borderId="0" xfId="0" applyFont="1"/>
    <xf numFmtId="0" fontId="0" fillId="2" borderId="0" xfId="0" applyNumberFormat="1" applyFill="1" applyAlignment="1">
      <alignment horizontal="left" vertical="top" wrapText="1"/>
    </xf>
    <xf numFmtId="0" fontId="0" fillId="0" borderId="0" xfId="0" applyBorder="1"/>
    <xf numFmtId="0" fontId="3" fillId="0" borderId="0" xfId="0" applyFont="1" applyBorder="1"/>
    <xf numFmtId="0" fontId="0" fillId="0" borderId="0" xfId="0" applyFill="1" applyBorder="1"/>
    <xf numFmtId="0" fontId="4" fillId="0" borderId="0" xfId="0" applyFont="1" applyFill="1"/>
  </cellXfs>
  <cellStyles count="2">
    <cellStyle name="Normal" xfId="0" builtinId="0"/>
    <cellStyle name="Percent" xfId="1" builtinId="5"/>
  </cellStyles>
  <dxfs count="165"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0" formatCode="General"/>
      <alignment horizontal="left" vertical="top" textRotation="0" wrapText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0" formatCode="General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2628EDEF-5A1F-44F3-8374-A1CBEA90AB4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Declare/Decline - Why Submitted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45506698412414E-2"/>
          <c:y val="0.18791666666666665"/>
          <c:w val="0.87971809374549015"/>
          <c:h val="0.7191540602879187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Sheet2!$I$1</c:f>
              <c:strCache>
                <c:ptCount val="1"/>
                <c:pt idx="0">
                  <c:v>Left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Sheet2!$H$2:$H$5</c:f>
              <c:strCache>
                <c:ptCount val="4"/>
                <c:pt idx="0">
                  <c:v>New or Continued Use</c:v>
                </c:pt>
                <c:pt idx="1">
                  <c:v>No waivers</c:v>
                </c:pt>
                <c:pt idx="2">
                  <c:v>Discontinue </c:v>
                </c:pt>
                <c:pt idx="3">
                  <c:v>Change optons</c:v>
                </c:pt>
              </c:strCache>
            </c:strRef>
          </c:cat>
          <c:val>
            <c:numRef>
              <c:f>Sheet2!$I$2:$I$5</c:f>
              <c:numCache>
                <c:formatCode>General</c:formatCode>
                <c:ptCount val="4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C-4D13-BB72-8BC4DC18C315}"/>
            </c:ext>
          </c:extLst>
        </c:ser>
        <c:ser>
          <c:idx val="2"/>
          <c:order val="1"/>
          <c:tx>
            <c:strRef>
              <c:f>Sheet2!$J$1</c:f>
              <c:strCache>
                <c:ptCount val="1"/>
                <c:pt idx="0">
                  <c:v>Number of Ces</c:v>
                </c:pt>
              </c:strCache>
            </c:strRef>
          </c:tx>
          <c:spPr>
            <a:pattFill prst="narVert">
              <a:fgClr>
                <a:schemeClr val="accent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>
              <a:innerShdw blurRad="88900" dist="25400">
                <a:schemeClr val="accent3"/>
              </a:inn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5400BB-596B-4448-A854-F65187BF01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C9C-4D13-BB72-8BC4DC18C3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DB678DE-D836-4CC3-B6FC-5AAEA6B7D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C9C-4D13-BB72-8BC4DC18C3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7FA311-4161-4BF3-A5A0-09C730DC9F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C9C-4D13-BB72-8BC4DC18C31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ECB6ED2-DF88-4788-B560-38E4A916D6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C9C-4D13-BB72-8BC4DC18C31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Sheet2!$H$2:$H$5</c:f>
              <c:strCache>
                <c:ptCount val="4"/>
                <c:pt idx="0">
                  <c:v>New or Continued Use</c:v>
                </c:pt>
                <c:pt idx="1">
                  <c:v>No waivers</c:v>
                </c:pt>
                <c:pt idx="2">
                  <c:v>Discontinue </c:v>
                </c:pt>
                <c:pt idx="3">
                  <c:v>Change optons</c:v>
                </c:pt>
              </c:strCache>
            </c:strRef>
          </c:cat>
          <c:val>
            <c:numRef>
              <c:f>Sheet2!$J$2:$J$5</c:f>
              <c:numCache>
                <c:formatCode>General</c:formatCode>
                <c:ptCount val="4"/>
                <c:pt idx="0">
                  <c:v>0.4711206896551724</c:v>
                </c:pt>
                <c:pt idx="1">
                  <c:v>0.44396551724137934</c:v>
                </c:pt>
                <c:pt idx="2">
                  <c:v>5.4741379310344826E-2</c:v>
                </c:pt>
                <c:pt idx="3">
                  <c:v>3.017241379310345E-2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Sheet2!$L$2:$L$5</c15:f>
                <c15:dlblRangeCache>
                  <c:ptCount val="4"/>
                  <c:pt idx="0">
                    <c:v>1093</c:v>
                  </c:pt>
                  <c:pt idx="1">
                    <c:v>1030</c:v>
                  </c:pt>
                  <c:pt idx="2">
                    <c:v>127</c:v>
                  </c:pt>
                  <c:pt idx="3">
                    <c:v>70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C9C-4D13-BB72-8BC4DC18C315}"/>
            </c:ext>
          </c:extLst>
        </c:ser>
        <c:ser>
          <c:idx val="3"/>
          <c:order val="2"/>
          <c:tx>
            <c:strRef>
              <c:f>Sheet2!$K$1</c:f>
              <c:strCache>
                <c:ptCount val="1"/>
                <c:pt idx="0">
                  <c:v>Right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7A336E-1A55-4721-ABE4-299AE9BEE6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C9C-4D13-BB72-8BC4DC18C3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077DC8-B501-4C1A-AB08-AED9AC5836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C9C-4D13-BB72-8BC4DC18C3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BDD81C-BB4F-4704-85F1-7B74DFFF3E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C9C-4D13-BB72-8BC4DC18C31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0858581-31F4-4E70-B331-70F4A42F2C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C9C-4D13-BB72-8BC4DC18C31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Sheet2!$H$2:$H$5</c:f>
              <c:strCache>
                <c:ptCount val="4"/>
                <c:pt idx="0">
                  <c:v>New or Continued Use</c:v>
                </c:pt>
                <c:pt idx="1">
                  <c:v>No waivers</c:v>
                </c:pt>
                <c:pt idx="2">
                  <c:v>Discontinue </c:v>
                </c:pt>
                <c:pt idx="3">
                  <c:v>Change optons</c:v>
                </c:pt>
              </c:strCache>
            </c:strRef>
          </c:cat>
          <c:val>
            <c:numRef>
              <c:f>Sheet2!$K$2:$K$5</c:f>
              <c:numCache>
                <c:formatCode>General</c:formatCode>
                <c:ptCount val="4"/>
                <c:pt idx="0">
                  <c:v>0.5288793103448276</c:v>
                </c:pt>
                <c:pt idx="1">
                  <c:v>0.55603448275862066</c:v>
                </c:pt>
                <c:pt idx="2">
                  <c:v>0.94525862068965516</c:v>
                </c:pt>
                <c:pt idx="3">
                  <c:v>0.96982758620689657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Sheet2!$M$2:$M$5</c15:f>
                <c15:dlblRangeCache>
                  <c:ptCount val="4"/>
                  <c:pt idx="0">
                    <c:v>47%</c:v>
                  </c:pt>
                  <c:pt idx="1">
                    <c:v>44%</c:v>
                  </c:pt>
                  <c:pt idx="2">
                    <c:v>5%</c:v>
                  </c:pt>
                  <c:pt idx="3">
                    <c:v>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5C9C-4D13-BB72-8BC4DC18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78504000"/>
        <c:axId val="455815647"/>
        <c:extLst/>
      </c:barChart>
      <c:catAx>
        <c:axId val="37850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5815647"/>
        <c:crosses val="autoZero"/>
        <c:auto val="1"/>
        <c:lblAlgn val="ctr"/>
        <c:lblOffset val="100"/>
        <c:noMultiLvlLbl val="0"/>
      </c:catAx>
      <c:valAx>
        <c:axId val="455815647"/>
        <c:scaling>
          <c:orientation val="minMax"/>
          <c:max val="1"/>
          <c:min val="-0.30000000000000004"/>
        </c:scaling>
        <c:delete val="1"/>
        <c:axPos val="t"/>
        <c:numFmt formatCode="General" sourceLinked="1"/>
        <c:majorTickMark val="out"/>
        <c:minorTickMark val="none"/>
        <c:tickLblPos val="nextTo"/>
        <c:crossAx val="37850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Number of Waivers by Type and Program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04447360746571"/>
          <c:y val="0.16072315179352581"/>
          <c:w val="0.7405200495254799"/>
          <c:h val="0.714276848206474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Sheet2!$B$9</c:f>
              <c:strCache>
                <c:ptCount val="1"/>
                <c:pt idx="0">
                  <c:v>Non-Congregate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C3-4FBA-94DD-D481C24B5D27}"/>
                </c:ext>
              </c:extLst>
            </c:dLbl>
            <c:dLbl>
              <c:idx val="1"/>
              <c:layout>
                <c:manualLayout>
                  <c:x val="-1.5477012741828631E-3"/>
                  <c:y val="1.3255918767729792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C3-4FBA-94DD-D481C24B5D27}"/>
                </c:ext>
              </c:extLst>
            </c:dLbl>
            <c:dLbl>
              <c:idx val="2"/>
              <c:layout>
                <c:manualLayout>
                  <c:x val="3.4169290958081327E-3"/>
                  <c:y val="-3.36514753837588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3-4FBA-94DD-D481C24B5D27}"/>
                </c:ext>
              </c:extLst>
            </c:dLbl>
            <c:dLbl>
              <c:idx val="3"/>
              <c:layout>
                <c:manualLayout>
                  <c:x val="2.7365000427578129E-4"/>
                  <c:y val="3.36859407725549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3-4FBA-94DD-D481C24B5D27}"/>
                </c:ext>
              </c:extLst>
            </c:dLbl>
            <c:dLbl>
              <c:idx val="4"/>
              <c:layout>
                <c:manualLayout>
                  <c:x val="2.1585715568470036E-3"/>
                  <c:y val="-3.365942893501948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3-4FBA-94DD-D481C24B5D27}"/>
                </c:ext>
              </c:extLst>
            </c:dLbl>
            <c:dLbl>
              <c:idx val="5"/>
              <c:layout>
                <c:manualLayout>
                  <c:x val="7.2530407383287619E-4"/>
                  <c:y val="3.367533603754076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3-4FBA-94DD-D481C24B5D27}"/>
                </c:ext>
              </c:extLst>
            </c:dLbl>
            <c:dLbl>
              <c:idx val="6"/>
              <c:layout>
                <c:manualLayout>
                  <c:x val="0.16551360065729331"/>
                  <c:y val="-6.731885787003773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3-4FBA-94DD-D481C24B5D27}"/>
                </c:ext>
              </c:extLst>
            </c:dLbl>
            <c:dLbl>
              <c:idx val="7"/>
              <c:layout>
                <c:manualLayout>
                  <c:x val="0.15685212522479647"/>
                  <c:y val="-1.0099949627508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3-4FBA-94DD-D481C24B5D27}"/>
                </c:ext>
              </c:extLst>
            </c:dLbl>
            <c:dLbl>
              <c:idx val="8"/>
              <c:layout>
                <c:manualLayout>
                  <c:x val="2.4712700386135943E-3"/>
                  <c:y val="1.3255918767729792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3-4FBA-94DD-D481C24B5D27}"/>
                </c:ext>
              </c:extLst>
            </c:dLbl>
            <c:dLbl>
              <c:idx val="9"/>
              <c:layout>
                <c:manualLayout>
                  <c:x val="0.15988931937194306"/>
                  <c:y val="3.368063840504785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3-4FBA-94DD-D481C24B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Sheet2!$D$8:$M$8</c:f>
              <c:strCache>
                <c:ptCount val="10"/>
                <c:pt idx="0">
                  <c:v>SSO</c:v>
                </c:pt>
                <c:pt idx="1">
                  <c:v>SFSP</c:v>
                </c:pt>
                <c:pt idx="2">
                  <c:v>NSLP</c:v>
                </c:pt>
                <c:pt idx="3">
                  <c:v>SBP</c:v>
                </c:pt>
                <c:pt idx="4">
                  <c:v>At-Risk</c:v>
                </c:pt>
                <c:pt idx="5">
                  <c:v>ASCP</c:v>
                </c:pt>
                <c:pt idx="6">
                  <c:v>CCC-Sponsor</c:v>
                </c:pt>
                <c:pt idx="7">
                  <c:v>DCH</c:v>
                </c:pt>
                <c:pt idx="8">
                  <c:v>CCC-Independent</c:v>
                </c:pt>
                <c:pt idx="9">
                  <c:v>ADC</c:v>
                </c:pt>
              </c:strCache>
            </c:strRef>
          </c:cat>
          <c:val>
            <c:numRef>
              <c:f>Sheet2!$D$9:$M$9</c:f>
              <c:numCache>
                <c:formatCode>General</c:formatCode>
                <c:ptCount val="10"/>
                <c:pt idx="0">
                  <c:v>573</c:v>
                </c:pt>
                <c:pt idx="1">
                  <c:v>108</c:v>
                </c:pt>
                <c:pt idx="2">
                  <c:v>153</c:v>
                </c:pt>
                <c:pt idx="3">
                  <c:v>82</c:v>
                </c:pt>
                <c:pt idx="4">
                  <c:v>39</c:v>
                </c:pt>
                <c:pt idx="5">
                  <c:v>162</c:v>
                </c:pt>
                <c:pt idx="6">
                  <c:v>10</c:v>
                </c:pt>
                <c:pt idx="7">
                  <c:v>43</c:v>
                </c:pt>
                <c:pt idx="8">
                  <c:v>57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C3-4FBA-94DD-D481C24B5D27}"/>
            </c:ext>
          </c:extLst>
        </c:ser>
        <c:ser>
          <c:idx val="1"/>
          <c:order val="1"/>
          <c:tx>
            <c:strRef>
              <c:f>Sheet2!$B$10</c:f>
              <c:strCache>
                <c:ptCount val="1"/>
                <c:pt idx="0">
                  <c:v>Alternate Mealtimes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3-27C3-4FBA-94DD-D481C24B5D27}"/>
                </c:ext>
              </c:extLst>
            </c:dLbl>
            <c:dLbl>
              <c:idx val="1"/>
              <c:layout>
                <c:manualLayout>
                  <c:x val="2.2255164064004761E-3"/>
                  <c:y val="7.9535512606378751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C3-4FBA-94DD-D481C24B5D27}"/>
                </c:ext>
              </c:extLst>
            </c:dLbl>
            <c:dLbl>
              <c:idx val="2"/>
              <c:layout>
                <c:manualLayout>
                  <c:x val="-2.8113409601719539E-3"/>
                  <c:y val="1.8558286274821708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C3-4FBA-94DD-D481C24B5D27}"/>
                </c:ext>
              </c:extLst>
            </c:dLbl>
            <c:dLbl>
              <c:idx val="3"/>
              <c:layout>
                <c:manualLayout>
                  <c:x val="5.7887500904492204E-5"/>
                  <c:y val="2.65118375354595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C3-4FBA-94DD-D481C24B5D27}"/>
                </c:ext>
              </c:extLst>
            </c:dLbl>
            <c:dLbl>
              <c:idx val="4"/>
              <c:layout>
                <c:manualLayout>
                  <c:x val="0.29544944098765813"/>
                  <c:y val="-1.3466687876136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3-4FBA-94DD-D481C24B5D27}"/>
                </c:ext>
              </c:extLst>
            </c:dLbl>
            <c:dLbl>
              <c:idx val="5"/>
              <c:layout>
                <c:manualLayout>
                  <c:x val="-3.9339809543045426E-3"/>
                  <c:y val="-3.36673824862795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3-4FBA-94DD-D481C24B5D27}"/>
                </c:ext>
              </c:extLst>
            </c:dLbl>
            <c:dLbl>
              <c:idx val="6"/>
              <c:layout>
                <c:manualLayout>
                  <c:x val="0.30727731641174699"/>
                  <c:y val="-3.364882420000406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3-4FBA-94DD-D481C24B5D27}"/>
                </c:ext>
              </c:extLst>
            </c:dLbl>
            <c:dLbl>
              <c:idx val="7"/>
              <c:layout>
                <c:manualLayout>
                  <c:x val="0.2991952680729959"/>
                  <c:y val="-1.34666878761365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3-4FBA-94DD-D481C24B5D27}"/>
                </c:ext>
              </c:extLst>
            </c:dLbl>
            <c:dLbl>
              <c:idx val="8"/>
              <c:layout>
                <c:manualLayout>
                  <c:x val="1.8504653124004863E-3"/>
                  <c:y val="2.65118375354595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3-4FBA-94DD-D481C24B5D27}"/>
                </c:ext>
              </c:extLst>
            </c:dLbl>
            <c:dLbl>
              <c:idx val="9"/>
              <c:layout>
                <c:manualLayout>
                  <c:x val="0.30309154970929258"/>
                  <c:y val="1.01020705745115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3-4FBA-94DD-D481C24B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Sheet2!$D$8:$M$8</c:f>
              <c:strCache>
                <c:ptCount val="10"/>
                <c:pt idx="0">
                  <c:v>SSO</c:v>
                </c:pt>
                <c:pt idx="1">
                  <c:v>SFSP</c:v>
                </c:pt>
                <c:pt idx="2">
                  <c:v>NSLP</c:v>
                </c:pt>
                <c:pt idx="3">
                  <c:v>SBP</c:v>
                </c:pt>
                <c:pt idx="4">
                  <c:v>At-Risk</c:v>
                </c:pt>
                <c:pt idx="5">
                  <c:v>ASCP</c:v>
                </c:pt>
                <c:pt idx="6">
                  <c:v>CCC-Sponsor</c:v>
                </c:pt>
                <c:pt idx="7">
                  <c:v>DCH</c:v>
                </c:pt>
                <c:pt idx="8">
                  <c:v>CCC-Independent</c:v>
                </c:pt>
                <c:pt idx="9">
                  <c:v>ADC</c:v>
                </c:pt>
              </c:strCache>
            </c:strRef>
          </c:cat>
          <c:val>
            <c:numRef>
              <c:f>Sheet2!$D$10:$M$10</c:f>
              <c:numCache>
                <c:formatCode>General</c:formatCode>
                <c:ptCount val="10"/>
                <c:pt idx="0">
                  <c:v>446</c:v>
                </c:pt>
                <c:pt idx="1">
                  <c:v>83</c:v>
                </c:pt>
                <c:pt idx="2">
                  <c:v>118</c:v>
                </c:pt>
                <c:pt idx="3">
                  <c:v>60</c:v>
                </c:pt>
                <c:pt idx="4">
                  <c:v>32</c:v>
                </c:pt>
                <c:pt idx="5">
                  <c:v>145</c:v>
                </c:pt>
                <c:pt idx="6">
                  <c:v>11</c:v>
                </c:pt>
                <c:pt idx="7">
                  <c:v>37</c:v>
                </c:pt>
                <c:pt idx="8">
                  <c:v>58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C3-4FBA-94DD-D481C24B5D27}"/>
            </c:ext>
          </c:extLst>
        </c:ser>
        <c:ser>
          <c:idx val="2"/>
          <c:order val="2"/>
          <c:tx>
            <c:strRef>
              <c:f>Sheet2!$B$11</c:f>
              <c:strCache>
                <c:ptCount val="1"/>
                <c:pt idx="0">
                  <c:v>No Child Present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7C3-4FBA-94DD-D481C24B5D27}"/>
                </c:ext>
              </c:extLst>
            </c:dLbl>
            <c:dLbl>
              <c:idx val="1"/>
              <c:layout>
                <c:manualLayout>
                  <c:x val="-9.2620001447279421E-5"/>
                  <c:y val="2.6511837538545967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C3-4FBA-94DD-D481C24B5D27}"/>
                </c:ext>
              </c:extLst>
            </c:dLbl>
            <c:dLbl>
              <c:idx val="2"/>
              <c:layout>
                <c:manualLayout>
                  <c:x val="-2.1386937346246759E-3"/>
                  <c:y val="-3.36620801187730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C3-4FBA-94DD-D481C24B5D27}"/>
                </c:ext>
              </c:extLst>
            </c:dLbl>
            <c:dLbl>
              <c:idx val="3"/>
              <c:layout>
                <c:manualLayout>
                  <c:x val="1.2030075187969924E-3"/>
                  <c:y val="3.36859407725549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C3-4FBA-94DD-D481C24B5D27}"/>
                </c:ext>
              </c:extLst>
            </c:dLbl>
            <c:dLbl>
              <c:idx val="4"/>
              <c:layout>
                <c:manualLayout>
                  <c:x val="0.4314535006330058"/>
                  <c:y val="-6.732946260505315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3-4FBA-94DD-D481C24B5D27}"/>
                </c:ext>
              </c:extLst>
            </c:dLbl>
            <c:dLbl>
              <c:idx val="5"/>
              <c:layout>
                <c:manualLayout>
                  <c:x val="5.7510880822859052E-3"/>
                  <c:y val="5.302367507091916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3-4FBA-94DD-D481C24B5D27}"/>
                </c:ext>
              </c:extLst>
            </c:dLbl>
            <c:dLbl>
              <c:idx val="6"/>
              <c:layout>
                <c:manualLayout>
                  <c:x val="0.45651166611107774"/>
                  <c:y val="-6.732946260505315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3-4FBA-94DD-D481C24B5D27}"/>
                </c:ext>
              </c:extLst>
            </c:dLbl>
            <c:dLbl>
              <c:idx val="7"/>
              <c:layout>
                <c:manualLayout>
                  <c:x val="0.43960397894595904"/>
                  <c:y val="-6.731885787003896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3-4FBA-94DD-D481C24B5D27}"/>
                </c:ext>
              </c:extLst>
            </c:dLbl>
            <c:dLbl>
              <c:idx val="8"/>
              <c:layout>
                <c:manualLayout>
                  <c:x val="7.1057502427036398E-5"/>
                  <c:y val="1.0604735015418387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3-4FBA-94DD-D481C24B5D27}"/>
                </c:ext>
              </c:extLst>
            </c:dLbl>
            <c:dLbl>
              <c:idx val="9"/>
              <c:layout>
                <c:manualLayout>
                  <c:x val="0.44975651952584766"/>
                  <c:y val="1.683634242689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C3-4FBA-94DD-D481C24B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Sheet2!$D$8:$M$8</c:f>
              <c:strCache>
                <c:ptCount val="10"/>
                <c:pt idx="0">
                  <c:v>SSO</c:v>
                </c:pt>
                <c:pt idx="1">
                  <c:v>SFSP</c:v>
                </c:pt>
                <c:pt idx="2">
                  <c:v>NSLP</c:v>
                </c:pt>
                <c:pt idx="3">
                  <c:v>SBP</c:v>
                </c:pt>
                <c:pt idx="4">
                  <c:v>At-Risk</c:v>
                </c:pt>
                <c:pt idx="5">
                  <c:v>ASCP</c:v>
                </c:pt>
                <c:pt idx="6">
                  <c:v>CCC-Sponsor</c:v>
                </c:pt>
                <c:pt idx="7">
                  <c:v>DCH</c:v>
                </c:pt>
                <c:pt idx="8">
                  <c:v>CCC-Independent</c:v>
                </c:pt>
                <c:pt idx="9">
                  <c:v>ADC</c:v>
                </c:pt>
              </c:strCache>
            </c:strRef>
          </c:cat>
          <c:val>
            <c:numRef>
              <c:f>Sheet2!$D$11:$M$11</c:f>
              <c:numCache>
                <c:formatCode>General</c:formatCode>
                <c:ptCount val="10"/>
                <c:pt idx="0">
                  <c:v>458</c:v>
                </c:pt>
                <c:pt idx="1">
                  <c:v>88</c:v>
                </c:pt>
                <c:pt idx="2">
                  <c:v>130</c:v>
                </c:pt>
                <c:pt idx="3">
                  <c:v>65</c:v>
                </c:pt>
                <c:pt idx="4">
                  <c:v>32</c:v>
                </c:pt>
                <c:pt idx="5">
                  <c:v>140</c:v>
                </c:pt>
                <c:pt idx="6">
                  <c:v>11</c:v>
                </c:pt>
                <c:pt idx="7">
                  <c:v>20</c:v>
                </c:pt>
                <c:pt idx="8">
                  <c:v>45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C3-4FBA-94DD-D481C24B5D27}"/>
            </c:ext>
          </c:extLst>
        </c:ser>
        <c:ser>
          <c:idx val="3"/>
          <c:order val="3"/>
          <c:tx>
            <c:strRef>
              <c:f>Sheet2!$B$12</c:f>
              <c:strCache>
                <c:ptCount val="1"/>
                <c:pt idx="0">
                  <c:v>Offsite Monitoring</c:v>
                </c:pt>
              </c:strCache>
            </c:strRef>
          </c:tx>
          <c:spPr>
            <a:solidFill>
              <a:schemeClr val="accent4"/>
            </a:solidFill>
            <a:ln w="12700"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27C3-4FBA-94DD-D481C24B5D27}"/>
                </c:ext>
              </c:extLst>
            </c:dLbl>
            <c:dLbl>
              <c:idx val="1"/>
              <c:layout>
                <c:manualLayout>
                  <c:x val="-1.8688453417006778E-3"/>
                  <c:y val="7.9535512606378751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C3-4FBA-94DD-D481C24B5D27}"/>
                </c:ext>
              </c:extLst>
            </c:dLbl>
            <c:dLbl>
              <c:idx val="2"/>
              <c:layout>
                <c:manualLayout>
                  <c:x val="8.3144132261088574E-4"/>
                  <c:y val="-3.36567777512653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C3-4FBA-94DD-D481C24B5D2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C3-4FBA-94DD-D481C24B5D27}"/>
                </c:ext>
              </c:extLst>
            </c:dLbl>
            <c:dLbl>
              <c:idx val="4"/>
              <c:layout>
                <c:manualLayout>
                  <c:x val="0.50514869867666246"/>
                  <c:y val="2.1209470028984944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C3-4FBA-94DD-D481C24B5D27}"/>
                </c:ext>
              </c:extLst>
            </c:dLbl>
            <c:dLbl>
              <c:idx val="5"/>
              <c:layout>
                <c:manualLayout>
                  <c:x val="-4.6682037325979989E-3"/>
                  <c:y val="3.36726848537878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C3-4FBA-94DD-D481C24B5D27}"/>
                </c:ext>
              </c:extLst>
            </c:dLbl>
            <c:dLbl>
              <c:idx val="6"/>
              <c:layout>
                <c:manualLayout>
                  <c:x val="0.53166125814733667"/>
                  <c:y val="-1.3466952994512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C3-4FBA-94DD-D481C24B5D27}"/>
                </c:ext>
              </c:extLst>
            </c:dLbl>
            <c:dLbl>
              <c:idx val="7"/>
              <c:layout>
                <c:manualLayout>
                  <c:x val="0.51697109056358648"/>
                  <c:y val="-1.00994193907579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C3-4FBA-94DD-D481C24B5D27}"/>
                </c:ext>
              </c:extLst>
            </c:dLbl>
            <c:dLbl>
              <c:idx val="8"/>
              <c:layout>
                <c:manualLayout>
                  <c:x val="9.9446231290563065E-4"/>
                  <c:y val="2.65118375354595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C3-4FBA-94DD-D481C24B5D27}"/>
                </c:ext>
              </c:extLst>
            </c:dLbl>
            <c:dLbl>
              <c:idx val="9"/>
              <c:layout>
                <c:manualLayout>
                  <c:x val="0.52721605159277329"/>
                  <c:y val="2.02028155571462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C3-4FBA-94DD-D481C24B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Sheet2!$D$8:$M$8</c:f>
              <c:strCache>
                <c:ptCount val="10"/>
                <c:pt idx="0">
                  <c:v>SSO</c:v>
                </c:pt>
                <c:pt idx="1">
                  <c:v>SFSP</c:v>
                </c:pt>
                <c:pt idx="2">
                  <c:v>NSLP</c:v>
                </c:pt>
                <c:pt idx="3">
                  <c:v>SBP</c:v>
                </c:pt>
                <c:pt idx="4">
                  <c:v>At-Risk</c:v>
                </c:pt>
                <c:pt idx="5">
                  <c:v>ASCP</c:v>
                </c:pt>
                <c:pt idx="6">
                  <c:v>CCC-Sponsor</c:v>
                </c:pt>
                <c:pt idx="7">
                  <c:v>DCH</c:v>
                </c:pt>
                <c:pt idx="8">
                  <c:v>CCC-Independent</c:v>
                </c:pt>
                <c:pt idx="9">
                  <c:v>ADC</c:v>
                </c:pt>
              </c:strCache>
            </c:strRef>
          </c:cat>
          <c:val>
            <c:numRef>
              <c:f>Sheet2!$D$12:$M$12</c:f>
              <c:numCache>
                <c:formatCode>General</c:formatCode>
                <c:ptCount val="10"/>
                <c:pt idx="0">
                  <c:v>262</c:v>
                </c:pt>
                <c:pt idx="1">
                  <c:v>49</c:v>
                </c:pt>
                <c:pt idx="2">
                  <c:v>76</c:v>
                </c:pt>
                <c:pt idx="3">
                  <c:v>38</c:v>
                </c:pt>
                <c:pt idx="4">
                  <c:v>37</c:v>
                </c:pt>
                <c:pt idx="5">
                  <c:v>134</c:v>
                </c:pt>
                <c:pt idx="6">
                  <c:v>25</c:v>
                </c:pt>
                <c:pt idx="7">
                  <c:v>14</c:v>
                </c:pt>
                <c:pt idx="8">
                  <c:v>72</c:v>
                </c:pt>
                <c:pt idx="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7C3-4FBA-94DD-D481C24B5D27}"/>
            </c:ext>
          </c:extLst>
        </c:ser>
        <c:ser>
          <c:idx val="4"/>
          <c:order val="4"/>
          <c:tx>
            <c:strRef>
              <c:f>Sheet2!$B$13</c:f>
              <c:strCache>
                <c:ptCount val="1"/>
                <c:pt idx="0">
                  <c:v>Waive Offer vs Serve</c:v>
                </c:pt>
              </c:strCache>
            </c:strRef>
          </c:tx>
          <c:spPr>
            <a:solidFill>
              <a:schemeClr val="accent5"/>
            </a:solidFill>
            <a:ln w="12700">
              <a:solidFill>
                <a:schemeClr val="bg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7-27C3-4FBA-94DD-D481C24B5D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C3-4FBA-94DD-D481C24B5D27}"/>
                </c:ext>
              </c:extLst>
            </c:dLbl>
            <c:dLbl>
              <c:idx val="2"/>
              <c:layout>
                <c:manualLayout>
                  <c:x val="-5.8262582376397831E-6"/>
                  <c:y val="1.3255918768347067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C3-4FBA-94DD-D481C24B5D27}"/>
                </c:ext>
              </c:extLst>
            </c:dLbl>
            <c:dLbl>
              <c:idx val="3"/>
              <c:layout>
                <c:manualLayout>
                  <c:x val="1.3057672873649962E-2"/>
                  <c:y val="6.172768197827874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C3-4FBA-94DD-D481C24B5D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C3-4FBA-94DD-D481C24B5D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C3-4FBA-94DD-D481C24B5D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C3-4FBA-94DD-D481C24B5D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C3-4FBA-94DD-D481C24B5D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C3-4FBA-94DD-D481C24B5D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C3-4FBA-94DD-D481C24B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Sheet2!$D$8:$M$8</c:f>
              <c:strCache>
                <c:ptCount val="10"/>
                <c:pt idx="0">
                  <c:v>SSO</c:v>
                </c:pt>
                <c:pt idx="1">
                  <c:v>SFSP</c:v>
                </c:pt>
                <c:pt idx="2">
                  <c:v>NSLP</c:v>
                </c:pt>
                <c:pt idx="3">
                  <c:v>SBP</c:v>
                </c:pt>
                <c:pt idx="4">
                  <c:v>At-Risk</c:v>
                </c:pt>
                <c:pt idx="5">
                  <c:v>ASCP</c:v>
                </c:pt>
                <c:pt idx="6">
                  <c:v>CCC-Sponsor</c:v>
                </c:pt>
                <c:pt idx="7">
                  <c:v>DCH</c:v>
                </c:pt>
                <c:pt idx="8">
                  <c:v>CCC-Independent</c:v>
                </c:pt>
                <c:pt idx="9">
                  <c:v>ADC</c:v>
                </c:pt>
              </c:strCache>
            </c:strRef>
          </c:cat>
          <c:val>
            <c:numRef>
              <c:f>Sheet2!$D$13:$M$13</c:f>
              <c:numCache>
                <c:formatCode>General</c:formatCode>
                <c:ptCount val="10"/>
                <c:pt idx="0">
                  <c:v>396</c:v>
                </c:pt>
                <c:pt idx="1">
                  <c:v>0</c:v>
                </c:pt>
                <c:pt idx="2">
                  <c:v>74</c:v>
                </c:pt>
                <c:pt idx="3">
                  <c:v>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7C3-4FBA-94DD-D481C24B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54931551"/>
        <c:axId val="554941951"/>
      </c:barChart>
      <c:catAx>
        <c:axId val="5549315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941951"/>
        <c:crosses val="autoZero"/>
        <c:auto val="1"/>
        <c:lblAlgn val="ctr"/>
        <c:lblOffset val="100"/>
        <c:noMultiLvlLbl val="0"/>
      </c:catAx>
      <c:valAx>
        <c:axId val="554941951"/>
        <c:scaling>
          <c:orientation val="minMax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931551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pct75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>
              <a:outerShdw blurRad="114300" dist="25400" sx="1000" sy="1000" rotWithShape="0">
                <a:schemeClr val="accent4"/>
              </a:outerShdw>
            </a:effectLst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Sheet2!$B$17:$B$21</c15:sqref>
                  </c15:fullRef>
                </c:ext>
              </c:extLst>
              <c:f>Sheet2!$B$18:$B$21</c:f>
              <c:strCache>
                <c:ptCount val="4"/>
                <c:pt idx="0">
                  <c:v>Walk-up Sites</c:v>
                </c:pt>
                <c:pt idx="1">
                  <c:v>Curbide/Drive through</c:v>
                </c:pt>
                <c:pt idx="2">
                  <c:v>Mobile Sites</c:v>
                </c:pt>
                <c:pt idx="3">
                  <c:v>Home Delivery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Sheet2!$C$17:$C$21</c15:sqref>
                  </c15:fullRef>
                </c:ext>
              </c:extLst>
              <c:f>Sheet2!$C$18:$C$21</c:f>
              <c:numCache>
                <c:formatCode>General</c:formatCode>
                <c:ptCount val="4"/>
                <c:pt idx="0">
                  <c:v>607</c:v>
                </c:pt>
                <c:pt idx="1">
                  <c:v>673</c:v>
                </c:pt>
                <c:pt idx="2">
                  <c:v>174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6-43DF-BE6B-046BD1D9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7875071"/>
        <c:axId val="637879647"/>
      </c:barChart>
      <c:catAx>
        <c:axId val="63787507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79647"/>
        <c:crosses val="autoZero"/>
        <c:auto val="1"/>
        <c:lblAlgn val="ctr"/>
        <c:lblOffset val="100"/>
        <c:noMultiLvlLbl val="0"/>
      </c:catAx>
      <c:valAx>
        <c:axId val="637879647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637875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pct70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accent3"/>
              </a:solidFill>
            </a:ln>
            <a:effectLst>
              <a:outerShdw dist="50800" sx="1000" sy="1000" algn="ctr" rotWithShape="0">
                <a:schemeClr val="bg2"/>
              </a:outerShdw>
            </a:effectLst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Sheet2!$B$22:$B$26</c15:sqref>
                  </c15:fullRef>
                </c:ext>
              </c:extLst>
              <c:f>Sheet2!$B$23:$B$26</c:f>
              <c:strCache>
                <c:ptCount val="4"/>
                <c:pt idx="0">
                  <c:v>POS System</c:v>
                </c:pt>
                <c:pt idx="1">
                  <c:v>Mobile Technology</c:v>
                </c:pt>
                <c:pt idx="2">
                  <c:v>Paper Rosters</c:v>
                </c:pt>
                <c:pt idx="3">
                  <c:v>Clickers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Sheet2!$C$22:$C$26</c15:sqref>
                  </c15:fullRef>
                </c:ext>
              </c:extLst>
              <c:f>Sheet2!$C$23:$C$26</c:f>
              <c:numCache>
                <c:formatCode>General</c:formatCode>
                <c:ptCount val="4"/>
                <c:pt idx="0">
                  <c:v>616</c:v>
                </c:pt>
                <c:pt idx="1">
                  <c:v>288</c:v>
                </c:pt>
                <c:pt idx="2">
                  <c:v>671</c:v>
                </c:pt>
                <c:pt idx="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5-4169-B0B2-07DEE573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37873407"/>
        <c:axId val="637879231"/>
      </c:barChart>
      <c:catAx>
        <c:axId val="6378734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79231"/>
        <c:crosses val="autoZero"/>
        <c:auto val="1"/>
        <c:lblAlgn val="ctr"/>
        <c:lblOffset val="100"/>
        <c:noMultiLvlLbl val="0"/>
      </c:catAx>
      <c:valAx>
        <c:axId val="6378792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37873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Alternate Mealtimes Distribution Methods </a:t>
            </a:r>
            <a:br>
              <a:rPr lang="en-US"/>
            </a:br>
            <a:r>
              <a:rPr lang="en-US" sz="1200"/>
              <a:t>(Number of CEs)</a:t>
            </a:r>
          </a:p>
        </c:rich>
      </c:tx>
      <c:layout>
        <c:manualLayout>
          <c:xMode val="edge"/>
          <c:yMode val="edge"/>
          <c:x val="1.9790026246719159E-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pattFill prst="pct70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Sheet2!$F$18:$F$24</c:f>
              <c:strCache>
                <c:ptCount val="7"/>
                <c:pt idx="0">
                  <c:v>1 meal at 1 distribution</c:v>
                </c:pt>
                <c:pt idx="1">
                  <c:v>Week's meals at 1 distribution</c:v>
                </c:pt>
                <c:pt idx="2">
                  <c:v>Multiple meals at 1 distribution</c:v>
                </c:pt>
                <c:pt idx="3">
                  <c:v>Weekend meals</c:v>
                </c:pt>
                <c:pt idx="4">
                  <c:v>Bulk Food Components</c:v>
                </c:pt>
                <c:pt idx="5">
                  <c:v>Frozen Meals</c:v>
                </c:pt>
                <c:pt idx="6">
                  <c:v>Shelf-Stable Meals</c:v>
                </c:pt>
              </c:strCache>
            </c:strRef>
          </c:cat>
          <c:val>
            <c:numRef>
              <c:f>Sheet2!$G$18:$G$24</c:f>
              <c:numCache>
                <c:formatCode>General</c:formatCode>
                <c:ptCount val="7"/>
                <c:pt idx="0">
                  <c:v>512</c:v>
                </c:pt>
                <c:pt idx="1">
                  <c:v>199</c:v>
                </c:pt>
                <c:pt idx="2">
                  <c:v>245</c:v>
                </c:pt>
                <c:pt idx="3">
                  <c:v>215</c:v>
                </c:pt>
                <c:pt idx="4">
                  <c:v>101</c:v>
                </c:pt>
                <c:pt idx="5">
                  <c:v>210</c:v>
                </c:pt>
                <c:pt idx="6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4-4CFE-B225-43167FAC2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28340336"/>
        <c:axId val="1028333680"/>
      </c:barChart>
      <c:catAx>
        <c:axId val="1028340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333680"/>
        <c:crosses val="autoZero"/>
        <c:auto val="1"/>
        <c:lblAlgn val="ctr"/>
        <c:lblOffset val="100"/>
        <c:noMultiLvlLbl val="0"/>
      </c:catAx>
      <c:valAx>
        <c:axId val="102833368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02834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Off-site Monitoring Methods</a:t>
            </a:r>
            <a:br>
              <a:rPr lang="en-US"/>
            </a:br>
            <a:r>
              <a:rPr lang="en-US" sz="1200"/>
              <a:t>(Number of CEs)</a:t>
            </a:r>
          </a:p>
        </c:rich>
      </c:tx>
      <c:layout>
        <c:manualLayout>
          <c:xMode val="edge"/>
          <c:yMode val="edge"/>
          <c:x val="1.9790026246719159E-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Number of CEs</c:v>
          </c:tx>
          <c:spPr>
            <a:pattFill prst="pct75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Sheet2!$M$18:$M$22</c:f>
              <c:strCache>
                <c:ptCount val="5"/>
                <c:pt idx="0">
                  <c:v>Paperwork Reivew</c:v>
                </c:pt>
                <c:pt idx="1">
                  <c:v>Interview with site operators</c:v>
                </c:pt>
                <c:pt idx="2">
                  <c:v>Virtual Observation - Live Streaming</c:v>
                </c:pt>
                <c:pt idx="3">
                  <c:v>Virtual Observation - photos</c:v>
                </c:pt>
                <c:pt idx="4">
                  <c:v>Observe or assist with meal service</c:v>
                </c:pt>
              </c:strCache>
            </c:strRef>
          </c:cat>
          <c:val>
            <c:numRef>
              <c:f>Sheet2!$N$18:$N$22</c:f>
              <c:numCache>
                <c:formatCode>General</c:formatCode>
                <c:ptCount val="5"/>
                <c:pt idx="0">
                  <c:v>336</c:v>
                </c:pt>
                <c:pt idx="1">
                  <c:v>297</c:v>
                </c:pt>
                <c:pt idx="2">
                  <c:v>184</c:v>
                </c:pt>
                <c:pt idx="3">
                  <c:v>197</c:v>
                </c:pt>
                <c:pt idx="4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7-4884-875C-EE1ECFFD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28340336"/>
        <c:axId val="1028333680"/>
      </c:barChart>
      <c:catAx>
        <c:axId val="1028340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333680"/>
        <c:crosses val="autoZero"/>
        <c:auto val="1"/>
        <c:lblAlgn val="ctr"/>
        <c:lblOffset val="100"/>
        <c:noMultiLvlLbl val="0"/>
      </c:catAx>
      <c:valAx>
        <c:axId val="102833368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02834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Parent</a:t>
            </a:r>
            <a:r>
              <a:rPr lang="en-US" sz="1600" baseline="0"/>
              <a:t> Pick-up - Prevent Duplicate Meals</a:t>
            </a:r>
            <a:br>
              <a:rPr lang="en-US"/>
            </a:br>
            <a:r>
              <a:rPr lang="en-US" sz="1200"/>
              <a:t>(Number of CEs)</a:t>
            </a:r>
          </a:p>
        </c:rich>
      </c:tx>
      <c:layout>
        <c:manualLayout>
          <c:xMode val="edge"/>
          <c:yMode val="edge"/>
          <c:x val="1.9790026246719159E-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Number of CEs</c:v>
          </c:tx>
          <c:spPr>
            <a:pattFill prst="pct75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Sheet2!$J$18:$J$27</c:f>
              <c:strCache>
                <c:ptCount val="10"/>
                <c:pt idx="0">
                  <c:v>Scan meal cards or PIN</c:v>
                </c:pt>
                <c:pt idx="1">
                  <c:v>Request Name, DOB ot grade levels</c:v>
                </c:pt>
                <c:pt idx="2">
                  <c:v>Children's School Names</c:v>
                </c:pt>
                <c:pt idx="3">
                  <c:v>Verify Number of Children</c:v>
                </c:pt>
                <c:pt idx="4">
                  <c:v>Mirror hangers, placards or QR codes</c:v>
                </c:pt>
                <c:pt idx="5">
                  <c:v>Post Signage</c:v>
                </c:pt>
                <c:pt idx="6">
                  <c:v>Tell parents not eligible for duplicate meals</c:v>
                </c:pt>
                <c:pt idx="7">
                  <c:v>Ask parents to self-attest</c:v>
                </c:pt>
                <c:pt idx="8">
                  <c:v>Request identifiable information</c:v>
                </c:pt>
                <c:pt idx="9">
                  <c:v>Use same staff in multiple locations</c:v>
                </c:pt>
              </c:strCache>
            </c:strRef>
          </c:cat>
          <c:val>
            <c:numRef>
              <c:f>Sheet2!$K$18:$K$27</c:f>
              <c:numCache>
                <c:formatCode>General</c:formatCode>
                <c:ptCount val="10"/>
                <c:pt idx="0">
                  <c:v>298</c:v>
                </c:pt>
                <c:pt idx="1">
                  <c:v>513</c:v>
                </c:pt>
                <c:pt idx="2">
                  <c:v>389</c:v>
                </c:pt>
                <c:pt idx="3">
                  <c:v>564</c:v>
                </c:pt>
                <c:pt idx="4">
                  <c:v>192</c:v>
                </c:pt>
                <c:pt idx="5">
                  <c:v>402</c:v>
                </c:pt>
                <c:pt idx="6">
                  <c:v>605</c:v>
                </c:pt>
                <c:pt idx="7">
                  <c:v>405</c:v>
                </c:pt>
                <c:pt idx="8">
                  <c:v>535</c:v>
                </c:pt>
                <c:pt idx="9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7-4884-875C-EE1ECFFD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28340336"/>
        <c:axId val="1028333680"/>
      </c:barChart>
      <c:catAx>
        <c:axId val="1028340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333680"/>
        <c:crosses val="autoZero"/>
        <c:auto val="1"/>
        <c:lblAlgn val="ctr"/>
        <c:lblOffset val="100"/>
        <c:noMultiLvlLbl val="0"/>
      </c:catAx>
      <c:valAx>
        <c:axId val="102833368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02834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NSLP Missing Declare/Decline Submission by ESC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-3.29098862642169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C-4D17-B2B9-A65C068DA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Sheet2!$P$9:$P$28</c:f>
              <c:strCache>
                <c:ptCount val="20"/>
                <c:pt idx="0">
                  <c:v>ESC 1</c:v>
                </c:pt>
                <c:pt idx="1">
                  <c:v>ESC 2</c:v>
                </c:pt>
                <c:pt idx="2">
                  <c:v>ESC 3</c:v>
                </c:pt>
                <c:pt idx="3">
                  <c:v>ESC 4</c:v>
                </c:pt>
                <c:pt idx="4">
                  <c:v>ESC 5</c:v>
                </c:pt>
                <c:pt idx="5">
                  <c:v>ESC 6</c:v>
                </c:pt>
                <c:pt idx="6">
                  <c:v>ESC 7</c:v>
                </c:pt>
                <c:pt idx="7">
                  <c:v>ESC 8</c:v>
                </c:pt>
                <c:pt idx="8">
                  <c:v>ESC 9</c:v>
                </c:pt>
                <c:pt idx="9">
                  <c:v>ESC 10</c:v>
                </c:pt>
                <c:pt idx="10">
                  <c:v>ESC 11</c:v>
                </c:pt>
                <c:pt idx="11">
                  <c:v>ESC 12</c:v>
                </c:pt>
                <c:pt idx="12">
                  <c:v>ESC 13</c:v>
                </c:pt>
                <c:pt idx="13">
                  <c:v>ESC 14</c:v>
                </c:pt>
                <c:pt idx="14">
                  <c:v>ESC 15</c:v>
                </c:pt>
                <c:pt idx="15">
                  <c:v>ESC 16</c:v>
                </c:pt>
                <c:pt idx="16">
                  <c:v>ESC 17</c:v>
                </c:pt>
                <c:pt idx="17">
                  <c:v>ESC 18</c:v>
                </c:pt>
                <c:pt idx="18">
                  <c:v>ESC 19</c:v>
                </c:pt>
                <c:pt idx="19">
                  <c:v>ESC 20</c:v>
                </c:pt>
              </c:strCache>
            </c:strRef>
          </c:cat>
          <c:val>
            <c:numRef>
              <c:f>Sheet2!$Q$9:$Q$28</c:f>
              <c:numCache>
                <c:formatCode>General</c:formatCode>
                <c:ptCount val="20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8</c:v>
                </c:pt>
                <c:pt idx="17">
                  <c:v>0</c:v>
                </c:pt>
                <c:pt idx="18">
                  <c:v>6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C-4D17-B2B9-A65C068D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632365360"/>
        <c:axId val="632362032"/>
      </c:barChart>
      <c:catAx>
        <c:axId val="632365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62032"/>
        <c:crosses val="autoZero"/>
        <c:auto val="1"/>
        <c:lblAlgn val="ctr"/>
        <c:lblOffset val="100"/>
        <c:noMultiLvlLbl val="0"/>
      </c:catAx>
      <c:valAx>
        <c:axId val="632362032"/>
        <c:scaling>
          <c:orientation val="minMax"/>
        </c:scaling>
        <c:delete val="1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3236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Declare/Decline Form Submission 1194* NSLP CEs</a:t>
            </a:r>
          </a:p>
        </c:rich>
      </c:tx>
      <c:layout>
        <c:manualLayout>
          <c:xMode val="edge"/>
          <c:yMode val="edge"/>
          <c:x val="3.4055555555555547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Sheet2!$Q$1</c:f>
              <c:strCache>
                <c:ptCount val="1"/>
                <c:pt idx="0">
                  <c:v>Number of CEs</c:v>
                </c:pt>
              </c:strCache>
            </c:strRef>
          </c:tx>
          <c:spPr>
            <a:noFill/>
            <a:ln>
              <a:solidFill>
                <a:schemeClr val="accent1"/>
              </a:solidFill>
            </a:ln>
            <a:effectLst/>
          </c:spPr>
          <c:invertIfNegative val="0"/>
          <c:dLbls>
            <c:delete val="1"/>
          </c:dLbls>
          <c:cat>
            <c:strRef>
              <c:f>Sheet2!$P$2:$P$8</c:f>
              <c:strCache>
                <c:ptCount val="7"/>
                <c:pt idx="0">
                  <c:v>SNP CEs submitted</c:v>
                </c:pt>
                <c:pt idx="1">
                  <c:v>Missing Declare/Decline Waiver 8/3</c:v>
                </c:pt>
                <c:pt idx="2">
                  <c:v>Missing Declare/Decline Waiver 8/17</c:v>
                </c:pt>
                <c:pt idx="3">
                  <c:v>Missing Declare/Decline Waiver 9/7</c:v>
                </c:pt>
                <c:pt idx="4">
                  <c:v>Missing Declare/Decline Waiver 9/15</c:v>
                </c:pt>
                <c:pt idx="5">
                  <c:v>Missing Declare/Decline Waiver 9/27</c:v>
                </c:pt>
                <c:pt idx="6">
                  <c:v>Missing Declare/Decline Waiver 9/29</c:v>
                </c:pt>
              </c:strCache>
            </c:strRef>
          </c:cat>
          <c:val>
            <c:numRef>
              <c:f>Sheet2!$Q$2:$Q$8</c:f>
              <c:numCache>
                <c:formatCode>General</c:formatCode>
                <c:ptCount val="7"/>
                <c:pt idx="0">
                  <c:v>1194</c:v>
                </c:pt>
                <c:pt idx="1">
                  <c:v>1190</c:v>
                </c:pt>
                <c:pt idx="2">
                  <c:v>1190</c:v>
                </c:pt>
                <c:pt idx="3">
                  <c:v>1190</c:v>
                </c:pt>
                <c:pt idx="4">
                  <c:v>1190</c:v>
                </c:pt>
                <c:pt idx="5">
                  <c:v>1190</c:v>
                </c:pt>
                <c:pt idx="6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3-4A74-90EF-1E672572827D}"/>
            </c:ext>
          </c:extLst>
        </c:ser>
        <c:ser>
          <c:idx val="1"/>
          <c:order val="1"/>
          <c:tx>
            <c:strRef>
              <c:f>Sheet2!$R$1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499999999999999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3-4766-A216-7581C6594930}"/>
                </c:ext>
              </c:extLst>
            </c:dLbl>
            <c:dLbl>
              <c:idx val="4"/>
              <c:layout>
                <c:manualLayout>
                  <c:x val="6.111111111111101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0-4850-8769-AB9AB1E8A730}"/>
                </c:ext>
              </c:extLst>
            </c:dLbl>
            <c:dLbl>
              <c:idx val="5"/>
              <c:layout>
                <c:manualLayout>
                  <c:x val="6.38888888888888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E-4339-8490-687CB0AC3801}"/>
                </c:ext>
              </c:extLst>
            </c:dLbl>
            <c:dLbl>
              <c:idx val="6"/>
              <c:layout>
                <c:manualLayout>
                  <c:x val="4.1666666666666664E-2"/>
                  <c:y val="-2.121889068003332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3-4766-A216-7581C6594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Sheet2!$P$2:$P$8</c:f>
              <c:strCache>
                <c:ptCount val="7"/>
                <c:pt idx="0">
                  <c:v>SNP CEs submitted</c:v>
                </c:pt>
                <c:pt idx="1">
                  <c:v>Missing Declare/Decline Waiver 8/3</c:v>
                </c:pt>
                <c:pt idx="2">
                  <c:v>Missing Declare/Decline Waiver 8/17</c:v>
                </c:pt>
                <c:pt idx="3">
                  <c:v>Missing Declare/Decline Waiver 9/7</c:v>
                </c:pt>
                <c:pt idx="4">
                  <c:v>Missing Declare/Decline Waiver 9/15</c:v>
                </c:pt>
                <c:pt idx="5">
                  <c:v>Missing Declare/Decline Waiver 9/27</c:v>
                </c:pt>
                <c:pt idx="6">
                  <c:v>Missing Declare/Decline Waiver 9/29</c:v>
                </c:pt>
              </c:strCache>
            </c:strRef>
          </c:cat>
          <c:val>
            <c:numRef>
              <c:f>Sheet2!$R$2:$R$8</c:f>
              <c:numCache>
                <c:formatCode>General</c:formatCode>
                <c:ptCount val="7"/>
                <c:pt idx="0">
                  <c:v>1215</c:v>
                </c:pt>
                <c:pt idx="1">
                  <c:v>330</c:v>
                </c:pt>
                <c:pt idx="2">
                  <c:v>130</c:v>
                </c:pt>
                <c:pt idx="3">
                  <c:v>111</c:v>
                </c:pt>
                <c:pt idx="4">
                  <c:v>62</c:v>
                </c:pt>
                <c:pt idx="5">
                  <c:v>48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3-4A74-90EF-1E672572827D}"/>
            </c:ext>
          </c:extLst>
        </c:ser>
        <c:ser>
          <c:idx val="2"/>
          <c:order val="2"/>
          <c:tx>
            <c:strRef>
              <c:f>Sheet2!$S$1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2.500000000000000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0-4850-8769-AB9AB1E8A730}"/>
                </c:ext>
              </c:extLst>
            </c:dLbl>
            <c:dLbl>
              <c:idx val="5"/>
              <c:layout>
                <c:manualLayout>
                  <c:x val="5.5555555555554534E-3"/>
                  <c:y val="-4.629629629629629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E-4339-8490-687CB0AC3801}"/>
                </c:ext>
              </c:extLst>
            </c:dLbl>
            <c:dLbl>
              <c:idx val="6"/>
              <c:layout>
                <c:manualLayout>
                  <c:x val="5.5555555555555046E-3"/>
                  <c:y val="-4.629629629629629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3-4766-A216-7581C659493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Sheet2!$P$2:$P$8</c:f>
              <c:strCache>
                <c:ptCount val="7"/>
                <c:pt idx="0">
                  <c:v>SNP CEs submitted</c:v>
                </c:pt>
                <c:pt idx="1">
                  <c:v>Missing Declare/Decline Waiver 8/3</c:v>
                </c:pt>
                <c:pt idx="2">
                  <c:v>Missing Declare/Decline Waiver 8/17</c:v>
                </c:pt>
                <c:pt idx="3">
                  <c:v>Missing Declare/Decline Waiver 9/7</c:v>
                </c:pt>
                <c:pt idx="4">
                  <c:v>Missing Declare/Decline Waiver 9/15</c:v>
                </c:pt>
                <c:pt idx="5">
                  <c:v>Missing Declare/Decline Waiver 9/27</c:v>
                </c:pt>
                <c:pt idx="6">
                  <c:v>Missing Declare/Decline Waiver 9/29</c:v>
                </c:pt>
              </c:strCache>
            </c:strRef>
          </c:cat>
          <c:val>
            <c:numRef>
              <c:f>Sheet2!$S$2:$S$8</c:f>
              <c:numCache>
                <c:formatCode>General</c:formatCode>
                <c:ptCount val="7"/>
                <c:pt idx="0">
                  <c:v>1.0175879396984924</c:v>
                </c:pt>
                <c:pt idx="1">
                  <c:v>0.27731092436974791</c:v>
                </c:pt>
                <c:pt idx="2">
                  <c:v>0.1092436974789916</c:v>
                </c:pt>
                <c:pt idx="3">
                  <c:v>9.327731092436975E-2</c:v>
                </c:pt>
                <c:pt idx="4">
                  <c:v>5.2100840336134456E-2</c:v>
                </c:pt>
                <c:pt idx="5">
                  <c:v>4.0336134453781515E-2</c:v>
                </c:pt>
                <c:pt idx="6">
                  <c:v>3.6134453781512609E-2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43-4A74-90EF-1E67257282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588766543"/>
        <c:axId val="588761967"/>
      </c:barChart>
      <c:catAx>
        <c:axId val="588766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761967"/>
        <c:crosses val="autoZero"/>
        <c:auto val="1"/>
        <c:lblAlgn val="ctr"/>
        <c:lblOffset val="100"/>
        <c:noMultiLvlLbl val="0"/>
      </c:catAx>
      <c:valAx>
        <c:axId val="588761967"/>
        <c:scaling>
          <c:orientation val="minMax"/>
          <c:max val="1250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588766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</xdr:row>
      <xdr:rowOff>133350</xdr:rowOff>
    </xdr:from>
    <xdr:to>
      <xdr:col>15</xdr:col>
      <xdr:colOff>285750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FB4D00-F3CE-41B0-B5E1-FDD10BC77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38100</xdr:rowOff>
    </xdr:from>
    <xdr:to>
      <xdr:col>14</xdr:col>
      <xdr:colOff>219074</xdr:colOff>
      <xdr:row>39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F3C0BC-818E-464C-BDFB-99030B9F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195264</xdr:colOff>
      <xdr:row>2</xdr:row>
      <xdr:rowOff>133350</xdr:rowOff>
    </xdr:from>
    <xdr:to>
      <xdr:col>23</xdr:col>
      <xdr:colOff>28575</xdr:colOff>
      <xdr:row>19</xdr:row>
      <xdr:rowOff>42862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6A77EE12-B32C-43F5-88D3-F9316C7189B0}"/>
            </a:ext>
          </a:extLst>
        </xdr:cNvPr>
        <xdr:cNvGrpSpPr/>
      </xdr:nvGrpSpPr>
      <xdr:grpSpPr>
        <a:xfrm>
          <a:off x="9339264" y="514350"/>
          <a:ext cx="4710111" cy="3148012"/>
          <a:chOff x="9382126" y="95250"/>
          <a:chExt cx="4710111" cy="3148012"/>
        </a:xfrm>
      </xdr:grpSpPr>
      <xdr:graphicFrame macro="">
        <xdr:nvGraphicFramePr>
          <xdr:cNvPr id="17" name="Chart 16">
            <a:extLst>
              <a:ext uri="{FF2B5EF4-FFF2-40B4-BE49-F238E27FC236}">
                <a16:creationId xmlns:a16="http://schemas.microsoft.com/office/drawing/2014/main" id="{57FFF4A8-CC4D-4575-AB40-2DF8B0607332}"/>
              </a:ext>
            </a:extLst>
          </xdr:cNvPr>
          <xdr:cNvGraphicFramePr/>
        </xdr:nvGraphicFramePr>
        <xdr:xfrm>
          <a:off x="9520237" y="500062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AA6B3A7-127D-4B30-9697-AC3B15AA738E}"/>
              </a:ext>
            </a:extLst>
          </xdr:cNvPr>
          <xdr:cNvSpPr txBox="1"/>
        </xdr:nvSpPr>
        <xdr:spPr>
          <a:xfrm>
            <a:off x="9382126" y="95250"/>
            <a:ext cx="4572000" cy="5715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800"/>
              <a:t>Non-Congregant</a:t>
            </a:r>
            <a:r>
              <a:rPr lang="en-US" sz="1400" baseline="0"/>
              <a:t> Meal Distribution Methods </a:t>
            </a:r>
            <a:br>
              <a:rPr lang="en-US" sz="1400" baseline="0"/>
            </a:br>
            <a:r>
              <a:rPr lang="en-US" sz="1100" baseline="0"/>
              <a:t>(number of CEs)</a:t>
            </a:r>
            <a:endParaRPr lang="en-US" sz="1100"/>
          </a:p>
        </xdr:txBody>
      </xdr:sp>
    </xdr:grpSp>
    <xdr:clientData/>
  </xdr:twoCellAnchor>
  <xdr:twoCellAnchor>
    <xdr:from>
      <xdr:col>15</xdr:col>
      <xdr:colOff>371475</xdr:colOff>
      <xdr:row>22</xdr:row>
      <xdr:rowOff>9525</xdr:rowOff>
    </xdr:from>
    <xdr:to>
      <xdr:col>23</xdr:col>
      <xdr:colOff>66675</xdr:colOff>
      <xdr:row>41</xdr:row>
      <xdr:rowOff>71437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960E77FA-C761-4E3D-A1D0-50F0DCA2B271}"/>
            </a:ext>
          </a:extLst>
        </xdr:cNvPr>
        <xdr:cNvGrpSpPr/>
      </xdr:nvGrpSpPr>
      <xdr:grpSpPr>
        <a:xfrm>
          <a:off x="9515475" y="4200525"/>
          <a:ext cx="4572000" cy="3681412"/>
          <a:chOff x="9515475" y="4200525"/>
          <a:chExt cx="4572000" cy="3681412"/>
        </a:xfrm>
      </xdr:grpSpPr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48E56AAB-9892-4BCD-BC40-15B628A24C5A}"/>
              </a:ext>
            </a:extLst>
          </xdr:cNvPr>
          <xdr:cNvGraphicFramePr/>
        </xdr:nvGraphicFramePr>
        <xdr:xfrm>
          <a:off x="9515475" y="5138737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B6D5DBC-2707-44A9-AB7A-59A68BF990B8}"/>
              </a:ext>
            </a:extLst>
          </xdr:cNvPr>
          <xdr:cNvSpPr txBox="1"/>
        </xdr:nvSpPr>
        <xdr:spPr>
          <a:xfrm>
            <a:off x="9515475" y="4200525"/>
            <a:ext cx="4572000" cy="99059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800"/>
              <a:t>Non-Congregate Methods for Counting Number of Meals Served  </a:t>
            </a:r>
            <a:br>
              <a:rPr lang="en-US" sz="1100"/>
            </a:br>
            <a:r>
              <a:rPr lang="en-US" sz="1100"/>
              <a:t>(number</a:t>
            </a:r>
            <a:r>
              <a:rPr lang="en-US" sz="1100" baseline="0"/>
              <a:t> of CEs)</a:t>
            </a:r>
            <a:endParaRPr lang="en-US" sz="1100"/>
          </a:p>
        </xdr:txBody>
      </xdr:sp>
    </xdr:grpSp>
    <xdr:clientData/>
  </xdr:twoCellAnchor>
  <xdr:twoCellAnchor>
    <xdr:from>
      <xdr:col>0</xdr:col>
      <xdr:colOff>100012</xdr:colOff>
      <xdr:row>43</xdr:row>
      <xdr:rowOff>138111</xdr:rowOff>
    </xdr:from>
    <xdr:to>
      <xdr:col>7</xdr:col>
      <xdr:colOff>404812</xdr:colOff>
      <xdr:row>58</xdr:row>
      <xdr:rowOff>23811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C99C3FC-4363-421D-81A0-21BD1C4B10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495300</xdr:colOff>
      <xdr:row>43</xdr:row>
      <xdr:rowOff>138111</xdr:rowOff>
    </xdr:from>
    <xdr:to>
      <xdr:col>24</xdr:col>
      <xdr:colOff>190500</xdr:colOff>
      <xdr:row>58</xdr:row>
      <xdr:rowOff>23811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54BAD2B-173D-4058-8FF9-4E2AF47DA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457676</xdr:colOff>
      <xdr:row>43</xdr:row>
      <xdr:rowOff>138111</xdr:rowOff>
    </xdr:from>
    <xdr:to>
      <xdr:col>16</xdr:col>
      <xdr:colOff>366236</xdr:colOff>
      <xdr:row>58</xdr:row>
      <xdr:rowOff>23811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FFDCEC4F-C8DB-4DA8-A450-865FD7F4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24</xdr:col>
      <xdr:colOff>0</xdr:colOff>
      <xdr:row>22</xdr:row>
      <xdr:rowOff>0</xdr:rowOff>
    </xdr:from>
    <xdr:to>
      <xdr:col>31</xdr:col>
      <xdr:colOff>304800</xdr:colOff>
      <xdr:row>43</xdr:row>
      <xdr:rowOff>28574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793A189-1441-4C66-90AA-64673CD278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209549</xdr:colOff>
      <xdr:row>3</xdr:row>
      <xdr:rowOff>76200</xdr:rowOff>
    </xdr:from>
    <xdr:to>
      <xdr:col>30</xdr:col>
      <xdr:colOff>600074</xdr:colOff>
      <xdr:row>19</xdr:row>
      <xdr:rowOff>57150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24B8810-36A1-4182-ACAC-C7CE4E17999C}"/>
            </a:ext>
          </a:extLst>
        </xdr:cNvPr>
        <xdr:cNvGrpSpPr/>
      </xdr:nvGrpSpPr>
      <xdr:grpSpPr>
        <a:xfrm>
          <a:off x="14230349" y="647700"/>
          <a:ext cx="4657725" cy="3028950"/>
          <a:chOff x="14230349" y="647700"/>
          <a:chExt cx="4657725" cy="3028950"/>
        </a:xfrm>
      </xdr:grpSpPr>
      <xdr:graphicFrame macro="">
        <xdr:nvGraphicFramePr>
          <xdr:cNvPr id="26" name="Chart 25">
            <a:extLst>
              <a:ext uri="{FF2B5EF4-FFF2-40B4-BE49-F238E27FC236}">
                <a16:creationId xmlns:a16="http://schemas.microsoft.com/office/drawing/2014/main" id="{8C722983-4EB1-44DA-BDB1-850401D799FD}"/>
              </a:ext>
            </a:extLst>
          </xdr:cNvPr>
          <xdr:cNvGraphicFramePr>
            <a:graphicFrameLocks/>
          </xdr:cNvGraphicFramePr>
        </xdr:nvGraphicFramePr>
        <xdr:xfrm>
          <a:off x="14287500" y="6477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B432ACA-F31B-4887-8B84-8D272B76FADF}"/>
              </a:ext>
            </a:extLst>
          </xdr:cNvPr>
          <xdr:cNvSpPr txBox="1"/>
        </xdr:nvSpPr>
        <xdr:spPr>
          <a:xfrm>
            <a:off x="14230349" y="3371850"/>
            <a:ext cx="4657725" cy="304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*RCCIs are not included. </a:t>
            </a:r>
          </a:p>
        </xdr:txBody>
      </xdr: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0.10625</cdr:x>
      <cdr:y>0.91233</cdr:y>
    </cdr:from>
    <cdr:to>
      <cdr:x>0.24931</cdr:x>
      <cdr:y>0.96962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5F3E2A28-1862-4E55-AF31-9D54E18E5E62}"/>
            </a:ext>
          </a:extLst>
        </cdr:cNvPr>
        <cdr:cNvSpPr/>
      </cdr:nvSpPr>
      <cdr:spPr>
        <a:xfrm xmlns:a="http://schemas.openxmlformats.org/drawingml/2006/main">
          <a:off x="728647" y="3336929"/>
          <a:ext cx="981106" cy="20954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r>
            <a:rPr lang="en-US" sz="800"/>
            <a:t>Non-Congregate</a:t>
          </a:r>
        </a:p>
      </cdr:txBody>
    </cdr:sp>
  </cdr:relSizeAnchor>
  <cdr:relSizeAnchor xmlns:cdr="http://schemas.openxmlformats.org/drawingml/2006/chartDrawing">
    <cdr:from>
      <cdr:x>0.25764</cdr:x>
      <cdr:y>0.91233</cdr:y>
    </cdr:from>
    <cdr:to>
      <cdr:x>0.43264</cdr:x>
      <cdr:y>0.96745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0C0B719-3FF4-4777-BAFA-F335F45784CD}"/>
            </a:ext>
          </a:extLst>
        </cdr:cNvPr>
        <cdr:cNvSpPr/>
      </cdr:nvSpPr>
      <cdr:spPr>
        <a:xfrm xmlns:a="http://schemas.openxmlformats.org/drawingml/2006/main">
          <a:off x="1766880" y="3336929"/>
          <a:ext cx="1200150" cy="20160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800"/>
            <a:t>Alternate </a:t>
          </a:r>
          <a:r>
            <a:rPr lang="en-US" sz="900"/>
            <a:t>Mealtimes</a:t>
          </a:r>
        </a:p>
      </cdr:txBody>
    </cdr:sp>
  </cdr:relSizeAnchor>
  <cdr:relSizeAnchor xmlns:cdr="http://schemas.openxmlformats.org/drawingml/2006/chartDrawing">
    <cdr:from>
      <cdr:x>0.44364</cdr:x>
      <cdr:y>0.91233</cdr:y>
    </cdr:from>
    <cdr:to>
      <cdr:x>0.58669</cdr:x>
      <cdr:y>0.96962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0C01CFFB-2DE6-4F43-BDD9-DDC5B732CEE6}"/>
            </a:ext>
          </a:extLst>
        </cdr:cNvPr>
        <cdr:cNvSpPr/>
      </cdr:nvSpPr>
      <cdr:spPr>
        <a:xfrm xmlns:a="http://schemas.openxmlformats.org/drawingml/2006/main">
          <a:off x="3042468" y="3336929"/>
          <a:ext cx="981037" cy="2095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/>
            <a:t>No Child Present</a:t>
          </a:r>
        </a:p>
      </cdr:txBody>
    </cdr:sp>
  </cdr:relSizeAnchor>
  <cdr:relSizeAnchor xmlns:cdr="http://schemas.openxmlformats.org/drawingml/2006/chartDrawing">
    <cdr:from>
      <cdr:x>0.61233</cdr:x>
      <cdr:y>0.91233</cdr:y>
    </cdr:from>
    <cdr:to>
      <cdr:x>0.75538</cdr:x>
      <cdr:y>0.96962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0C01CFFB-2DE6-4F43-BDD9-DDC5B732CEE6}"/>
            </a:ext>
          </a:extLst>
        </cdr:cNvPr>
        <cdr:cNvSpPr/>
      </cdr:nvSpPr>
      <cdr:spPr>
        <a:xfrm xmlns:a="http://schemas.openxmlformats.org/drawingml/2006/main">
          <a:off x="4199344" y="3336929"/>
          <a:ext cx="981037" cy="2095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/>
            <a:t>Offsite Monitoring</a:t>
          </a:r>
        </a:p>
      </cdr:txBody>
    </cdr:sp>
  </cdr:relSizeAnchor>
  <cdr:relSizeAnchor xmlns:cdr="http://schemas.openxmlformats.org/drawingml/2006/chartDrawing">
    <cdr:from>
      <cdr:x>0.78102</cdr:x>
      <cdr:y>0.91233</cdr:y>
    </cdr:from>
    <cdr:to>
      <cdr:x>0.92408</cdr:x>
      <cdr:y>0.96962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0C01CFFB-2DE6-4F43-BDD9-DDC5B732CEE6}"/>
            </a:ext>
          </a:extLst>
        </cdr:cNvPr>
        <cdr:cNvSpPr/>
      </cdr:nvSpPr>
      <cdr:spPr>
        <a:xfrm xmlns:a="http://schemas.openxmlformats.org/drawingml/2006/main">
          <a:off x="5356220" y="3336929"/>
          <a:ext cx="981105" cy="2095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/>
            <a:t>Waive OVS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Operations/RIsk%20Assessment/Data/SNP-Profile-Report/Sponsor%20Profile%20Report2201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Profile Report"/>
    </sheetNames>
    <sheetDataSet>
      <sheetData sheetId="0">
        <row r="8">
          <cell r="A8" t="str">
            <v>00260</v>
          </cell>
          <cell r="J8" t="str">
            <v>Charter</v>
          </cell>
        </row>
        <row r="9">
          <cell r="A9" t="str">
            <v>00261</v>
          </cell>
          <cell r="J9" t="str">
            <v>Charter</v>
          </cell>
        </row>
        <row r="10">
          <cell r="A10" t="str">
            <v>05912</v>
          </cell>
          <cell r="J10" t="str">
            <v>Charter</v>
          </cell>
        </row>
        <row r="11">
          <cell r="A11" t="str">
            <v>00255</v>
          </cell>
          <cell r="J11" t="str">
            <v>Charter</v>
          </cell>
        </row>
        <row r="12">
          <cell r="A12" t="str">
            <v>00579</v>
          </cell>
          <cell r="J12" t="str">
            <v>Public</v>
          </cell>
        </row>
        <row r="13">
          <cell r="A13" t="str">
            <v>00452</v>
          </cell>
          <cell r="J13" t="str">
            <v>Public</v>
          </cell>
        </row>
        <row r="14">
          <cell r="A14" t="str">
            <v>01034</v>
          </cell>
          <cell r="J14" t="str">
            <v>Public</v>
          </cell>
        </row>
        <row r="15">
          <cell r="A15" t="str">
            <v>00043</v>
          </cell>
          <cell r="J15" t="str">
            <v>Public</v>
          </cell>
        </row>
        <row r="16">
          <cell r="A16" t="str">
            <v>00479</v>
          </cell>
          <cell r="J16" t="str">
            <v>Charter</v>
          </cell>
        </row>
        <row r="17">
          <cell r="A17" t="str">
            <v>00251</v>
          </cell>
          <cell r="J17" t="str">
            <v>Charter</v>
          </cell>
        </row>
        <row r="18">
          <cell r="A18" t="str">
            <v>00059</v>
          </cell>
          <cell r="J18" t="str">
            <v>Charter</v>
          </cell>
        </row>
        <row r="19">
          <cell r="A19" t="str">
            <v>00988</v>
          </cell>
          <cell r="J19" t="str">
            <v>Charter</v>
          </cell>
        </row>
        <row r="20">
          <cell r="A20" t="str">
            <v>00500</v>
          </cell>
          <cell r="J20" t="str">
            <v>Charter</v>
          </cell>
        </row>
        <row r="21">
          <cell r="A21" t="str">
            <v>00880</v>
          </cell>
          <cell r="J21" t="str">
            <v>Public</v>
          </cell>
        </row>
        <row r="22">
          <cell r="A22" t="str">
            <v>00247</v>
          </cell>
          <cell r="J22" t="str">
            <v>Charter</v>
          </cell>
        </row>
        <row r="23">
          <cell r="A23" t="str">
            <v>00866</v>
          </cell>
          <cell r="J23" t="str">
            <v>Public</v>
          </cell>
        </row>
        <row r="24">
          <cell r="A24" t="str">
            <v>00078</v>
          </cell>
          <cell r="J24" t="str">
            <v>Public</v>
          </cell>
        </row>
        <row r="25">
          <cell r="A25" t="str">
            <v>01175</v>
          </cell>
          <cell r="J25" t="str">
            <v>Public</v>
          </cell>
        </row>
        <row r="26">
          <cell r="A26" t="str">
            <v>00978</v>
          </cell>
          <cell r="J26" t="str">
            <v>Public</v>
          </cell>
        </row>
        <row r="27">
          <cell r="A27" t="str">
            <v>00513</v>
          </cell>
          <cell r="J27" t="str">
            <v>Public</v>
          </cell>
        </row>
        <row r="28">
          <cell r="A28" t="str">
            <v>00901</v>
          </cell>
          <cell r="J28" t="str">
            <v>Public</v>
          </cell>
        </row>
        <row r="29">
          <cell r="A29" t="str">
            <v>00658</v>
          </cell>
          <cell r="J29" t="str">
            <v>Public</v>
          </cell>
        </row>
        <row r="30">
          <cell r="A30" t="str">
            <v>00514</v>
          </cell>
          <cell r="J30" t="str">
            <v>Public</v>
          </cell>
        </row>
        <row r="31">
          <cell r="A31" t="str">
            <v>00483</v>
          </cell>
          <cell r="J31" t="str">
            <v>Charter</v>
          </cell>
        </row>
        <row r="32">
          <cell r="A32" t="str">
            <v>00195</v>
          </cell>
          <cell r="J32" t="str">
            <v>Public</v>
          </cell>
        </row>
        <row r="33">
          <cell r="A33" t="str">
            <v>00125</v>
          </cell>
          <cell r="J33" t="str">
            <v>Public</v>
          </cell>
        </row>
        <row r="34">
          <cell r="A34" t="str">
            <v>00176</v>
          </cell>
          <cell r="J34" t="str">
            <v>Public</v>
          </cell>
        </row>
        <row r="35">
          <cell r="A35" t="str">
            <v>00663</v>
          </cell>
          <cell r="J35" t="str">
            <v>Public</v>
          </cell>
        </row>
        <row r="36">
          <cell r="A36" t="str">
            <v>00112</v>
          </cell>
          <cell r="J36" t="str">
            <v>Public</v>
          </cell>
        </row>
        <row r="37">
          <cell r="A37" t="str">
            <v>01164</v>
          </cell>
          <cell r="J37" t="str">
            <v>Public</v>
          </cell>
        </row>
        <row r="38">
          <cell r="A38" t="str">
            <v>00918</v>
          </cell>
          <cell r="J38" t="str">
            <v>Public</v>
          </cell>
        </row>
        <row r="39">
          <cell r="A39" t="str">
            <v>00401</v>
          </cell>
          <cell r="J39" t="str">
            <v>Charter</v>
          </cell>
        </row>
        <row r="40">
          <cell r="A40" t="str">
            <v>00710</v>
          </cell>
          <cell r="J40" t="str">
            <v>Public</v>
          </cell>
        </row>
        <row r="41">
          <cell r="A41" t="str">
            <v>00484</v>
          </cell>
          <cell r="J41" t="str">
            <v>Charter</v>
          </cell>
        </row>
        <row r="42">
          <cell r="A42" t="str">
            <v>01198</v>
          </cell>
          <cell r="J42" t="str">
            <v>RCCI</v>
          </cell>
        </row>
        <row r="43">
          <cell r="A43" t="str">
            <v>00173</v>
          </cell>
          <cell r="J43" t="str">
            <v>Public</v>
          </cell>
        </row>
        <row r="44">
          <cell r="A44" t="str">
            <v>00444</v>
          </cell>
          <cell r="J44" t="str">
            <v>Public</v>
          </cell>
        </row>
        <row r="45">
          <cell r="A45" t="str">
            <v>00008</v>
          </cell>
          <cell r="J45" t="str">
            <v>Public</v>
          </cell>
        </row>
        <row r="46">
          <cell r="A46" t="str">
            <v>00113</v>
          </cell>
          <cell r="J46" t="str">
            <v>Public</v>
          </cell>
        </row>
        <row r="47">
          <cell r="A47" t="str">
            <v>00196</v>
          </cell>
          <cell r="J47" t="str">
            <v>Public</v>
          </cell>
        </row>
        <row r="48">
          <cell r="A48" t="str">
            <v>00672</v>
          </cell>
          <cell r="J48" t="str">
            <v>Public</v>
          </cell>
        </row>
        <row r="49">
          <cell r="A49" t="str">
            <v>00350</v>
          </cell>
          <cell r="J49" t="str">
            <v>Public</v>
          </cell>
        </row>
        <row r="50">
          <cell r="A50" t="str">
            <v>00591</v>
          </cell>
          <cell r="J50" t="str">
            <v>Public</v>
          </cell>
        </row>
        <row r="51">
          <cell r="A51" t="str">
            <v>01078</v>
          </cell>
          <cell r="J51" t="str">
            <v>Public</v>
          </cell>
        </row>
        <row r="52">
          <cell r="A52" t="str">
            <v>00588</v>
          </cell>
          <cell r="J52" t="str">
            <v>Public</v>
          </cell>
        </row>
        <row r="53">
          <cell r="A53" t="str">
            <v>00016</v>
          </cell>
          <cell r="J53" t="str">
            <v>Public</v>
          </cell>
        </row>
        <row r="54">
          <cell r="A54" t="str">
            <v>00964</v>
          </cell>
          <cell r="J54" t="str">
            <v>Public</v>
          </cell>
        </row>
        <row r="55">
          <cell r="A55" t="str">
            <v>04990</v>
          </cell>
          <cell r="J55" t="str">
            <v>Private</v>
          </cell>
        </row>
        <row r="56">
          <cell r="A56" t="str">
            <v>00017</v>
          </cell>
          <cell r="J56" t="str">
            <v>Public</v>
          </cell>
        </row>
        <row r="57">
          <cell r="A57" t="str">
            <v>00303</v>
          </cell>
          <cell r="J57" t="str">
            <v>Public</v>
          </cell>
        </row>
        <row r="58">
          <cell r="A58" t="str">
            <v>00473</v>
          </cell>
          <cell r="J58" t="str">
            <v>Charter</v>
          </cell>
        </row>
        <row r="59">
          <cell r="A59" t="str">
            <v>04171</v>
          </cell>
          <cell r="J59" t="str">
            <v>Charter</v>
          </cell>
        </row>
        <row r="60">
          <cell r="A60" t="str">
            <v>01017</v>
          </cell>
          <cell r="J60" t="str">
            <v>Public</v>
          </cell>
        </row>
        <row r="61">
          <cell r="A61" t="str">
            <v>00990</v>
          </cell>
          <cell r="J61" t="str">
            <v>Public</v>
          </cell>
        </row>
        <row r="62">
          <cell r="A62" t="str">
            <v>01005</v>
          </cell>
          <cell r="J62" t="str">
            <v>Public</v>
          </cell>
        </row>
        <row r="63">
          <cell r="A63" t="str">
            <v>00474</v>
          </cell>
          <cell r="J63" t="str">
            <v>Charter</v>
          </cell>
        </row>
        <row r="64">
          <cell r="A64" t="str">
            <v>01303</v>
          </cell>
          <cell r="J64" t="str">
            <v>RCCI</v>
          </cell>
        </row>
        <row r="65">
          <cell r="A65" t="str">
            <v>00551</v>
          </cell>
          <cell r="J65" t="str">
            <v>Public</v>
          </cell>
        </row>
        <row r="66">
          <cell r="A66" t="str">
            <v>00165</v>
          </cell>
          <cell r="J66" t="str">
            <v>Public</v>
          </cell>
        </row>
        <row r="67">
          <cell r="A67" t="str">
            <v>00301</v>
          </cell>
          <cell r="J67" t="str">
            <v>Public</v>
          </cell>
        </row>
        <row r="68">
          <cell r="A68" t="str">
            <v>04199</v>
          </cell>
          <cell r="J68" t="str">
            <v>Charter</v>
          </cell>
        </row>
        <row r="69">
          <cell r="A69" t="str">
            <v>01068</v>
          </cell>
          <cell r="J69" t="str">
            <v>Public</v>
          </cell>
        </row>
        <row r="70">
          <cell r="A70" t="str">
            <v>00935</v>
          </cell>
          <cell r="J70" t="str">
            <v>Public</v>
          </cell>
        </row>
        <row r="71">
          <cell r="A71" t="str">
            <v>00331</v>
          </cell>
          <cell r="J71" t="str">
            <v>Public</v>
          </cell>
        </row>
        <row r="72">
          <cell r="A72" t="str">
            <v>00929</v>
          </cell>
          <cell r="J72" t="str">
            <v>Public</v>
          </cell>
        </row>
        <row r="73">
          <cell r="A73" t="str">
            <v>00166</v>
          </cell>
          <cell r="J73" t="str">
            <v>Public</v>
          </cell>
        </row>
        <row r="74">
          <cell r="A74" t="str">
            <v>00791</v>
          </cell>
          <cell r="J74" t="str">
            <v>Public</v>
          </cell>
        </row>
        <row r="75">
          <cell r="A75" t="str">
            <v>01027</v>
          </cell>
          <cell r="J75" t="str">
            <v>Public</v>
          </cell>
        </row>
        <row r="76">
          <cell r="A76" t="str">
            <v>00148</v>
          </cell>
          <cell r="J76" t="str">
            <v>Public</v>
          </cell>
        </row>
        <row r="77">
          <cell r="A77" t="str">
            <v>00504</v>
          </cell>
          <cell r="J77" t="str">
            <v>Charter</v>
          </cell>
        </row>
        <row r="78">
          <cell r="A78" t="str">
            <v>00946</v>
          </cell>
          <cell r="J78" t="str">
            <v>Public</v>
          </cell>
        </row>
        <row r="79">
          <cell r="A79" t="str">
            <v>00934</v>
          </cell>
          <cell r="J79" t="str">
            <v>Public</v>
          </cell>
        </row>
        <row r="80">
          <cell r="A80" t="str">
            <v>00031</v>
          </cell>
          <cell r="J80" t="str">
            <v>Public</v>
          </cell>
        </row>
        <row r="81">
          <cell r="A81" t="str">
            <v>00130</v>
          </cell>
          <cell r="J81" t="str">
            <v>Public</v>
          </cell>
        </row>
        <row r="82">
          <cell r="A82" t="str">
            <v>00875</v>
          </cell>
          <cell r="J82" t="str">
            <v>Public</v>
          </cell>
        </row>
        <row r="83">
          <cell r="A83" t="str">
            <v>00174</v>
          </cell>
          <cell r="J83" t="str">
            <v>Public</v>
          </cell>
        </row>
        <row r="84">
          <cell r="A84" t="str">
            <v>00044</v>
          </cell>
          <cell r="J84" t="str">
            <v>Public</v>
          </cell>
        </row>
        <row r="85">
          <cell r="A85" t="str">
            <v>00032</v>
          </cell>
          <cell r="J85" t="str">
            <v>Public</v>
          </cell>
        </row>
        <row r="86">
          <cell r="A86" t="str">
            <v>00769</v>
          </cell>
          <cell r="J86" t="str">
            <v>Public</v>
          </cell>
        </row>
        <row r="87">
          <cell r="A87" t="str">
            <v>01225</v>
          </cell>
          <cell r="J87" t="str">
            <v>RCCI</v>
          </cell>
        </row>
        <row r="88">
          <cell r="A88" t="str">
            <v>00654</v>
          </cell>
          <cell r="J88" t="str">
            <v>Public</v>
          </cell>
        </row>
        <row r="89">
          <cell r="A89" t="str">
            <v>00893</v>
          </cell>
          <cell r="J89" t="str">
            <v>Public</v>
          </cell>
        </row>
        <row r="90">
          <cell r="A90" t="str">
            <v>00038</v>
          </cell>
          <cell r="J90" t="str">
            <v>Public</v>
          </cell>
        </row>
        <row r="91">
          <cell r="A91" t="str">
            <v>01345</v>
          </cell>
          <cell r="J91" t="str">
            <v>RCCI</v>
          </cell>
        </row>
        <row r="92">
          <cell r="A92" t="str">
            <v>00185</v>
          </cell>
          <cell r="J92" t="str">
            <v>Public</v>
          </cell>
        </row>
        <row r="93">
          <cell r="A93" t="str">
            <v>00424</v>
          </cell>
          <cell r="J93" t="str">
            <v>Public</v>
          </cell>
        </row>
        <row r="94">
          <cell r="A94" t="str">
            <v>00026</v>
          </cell>
          <cell r="J94" t="str">
            <v>Public</v>
          </cell>
        </row>
        <row r="95">
          <cell r="A95" t="str">
            <v>00045</v>
          </cell>
          <cell r="J95" t="str">
            <v>Public</v>
          </cell>
        </row>
        <row r="96">
          <cell r="A96" t="str">
            <v>00659</v>
          </cell>
          <cell r="J96" t="str">
            <v>Public</v>
          </cell>
        </row>
        <row r="97">
          <cell r="A97" t="str">
            <v>04670</v>
          </cell>
          <cell r="J97" t="str">
            <v>Charter</v>
          </cell>
        </row>
        <row r="98">
          <cell r="A98" t="str">
            <v>00319</v>
          </cell>
          <cell r="J98" t="str">
            <v>Public</v>
          </cell>
        </row>
        <row r="99">
          <cell r="A99" t="str">
            <v>00704</v>
          </cell>
          <cell r="J99" t="str">
            <v>Public</v>
          </cell>
        </row>
        <row r="100">
          <cell r="A100" t="str">
            <v>01084</v>
          </cell>
          <cell r="J100" t="str">
            <v>Public</v>
          </cell>
        </row>
        <row r="101">
          <cell r="A101" t="str">
            <v>00912</v>
          </cell>
          <cell r="J101" t="str">
            <v>Public</v>
          </cell>
        </row>
        <row r="102">
          <cell r="A102" t="str">
            <v>00612</v>
          </cell>
          <cell r="J102" t="str">
            <v>Public</v>
          </cell>
        </row>
        <row r="103">
          <cell r="A103" t="str">
            <v>01018</v>
          </cell>
          <cell r="J103" t="str">
            <v>Public</v>
          </cell>
        </row>
        <row r="104">
          <cell r="A104" t="str">
            <v>00867</v>
          </cell>
          <cell r="J104" t="str">
            <v>Public</v>
          </cell>
        </row>
        <row r="105">
          <cell r="A105" t="str">
            <v>01276</v>
          </cell>
          <cell r="J105" t="str">
            <v>Private</v>
          </cell>
        </row>
        <row r="106">
          <cell r="A106" t="str">
            <v>00094</v>
          </cell>
          <cell r="J106" t="str">
            <v>Public</v>
          </cell>
        </row>
        <row r="107">
          <cell r="A107" t="str">
            <v>00627</v>
          </cell>
          <cell r="J107" t="str">
            <v>Public</v>
          </cell>
        </row>
        <row r="108">
          <cell r="A108" t="str">
            <v>00132</v>
          </cell>
          <cell r="J108" t="str">
            <v>Public</v>
          </cell>
        </row>
        <row r="109">
          <cell r="A109" t="str">
            <v>06578</v>
          </cell>
          <cell r="J109" t="str">
            <v>Charter</v>
          </cell>
        </row>
        <row r="110">
          <cell r="A110" t="str">
            <v>00850</v>
          </cell>
          <cell r="J110" t="str">
            <v>Public</v>
          </cell>
        </row>
        <row r="111">
          <cell r="A111" t="str">
            <v>01108</v>
          </cell>
          <cell r="J111" t="str">
            <v>Public</v>
          </cell>
        </row>
        <row r="112">
          <cell r="A112" t="str">
            <v>00206</v>
          </cell>
          <cell r="J112" t="str">
            <v>Public</v>
          </cell>
        </row>
        <row r="113">
          <cell r="A113" t="str">
            <v>00358</v>
          </cell>
          <cell r="J113" t="str">
            <v>Public</v>
          </cell>
        </row>
        <row r="114">
          <cell r="A114" t="str">
            <v>00589</v>
          </cell>
          <cell r="J114" t="str">
            <v>Public</v>
          </cell>
        </row>
        <row r="115">
          <cell r="A115" t="str">
            <v>01187</v>
          </cell>
          <cell r="J115" t="str">
            <v>Charter</v>
          </cell>
        </row>
        <row r="116">
          <cell r="A116" t="str">
            <v>00688</v>
          </cell>
          <cell r="J116" t="str">
            <v>Public</v>
          </cell>
        </row>
        <row r="117">
          <cell r="A117" t="str">
            <v>00628</v>
          </cell>
          <cell r="J117" t="str">
            <v>Public</v>
          </cell>
        </row>
        <row r="118">
          <cell r="A118" t="str">
            <v>01125</v>
          </cell>
          <cell r="J118" t="str">
            <v>Public</v>
          </cell>
        </row>
        <row r="119">
          <cell r="A119" t="str">
            <v>00366</v>
          </cell>
          <cell r="J119" t="str">
            <v>Public</v>
          </cell>
        </row>
        <row r="120">
          <cell r="A120" t="str">
            <v>00742</v>
          </cell>
          <cell r="J120" t="str">
            <v>Public</v>
          </cell>
        </row>
        <row r="121">
          <cell r="A121" t="str">
            <v>00095</v>
          </cell>
          <cell r="J121" t="str">
            <v>Public</v>
          </cell>
        </row>
        <row r="122">
          <cell r="A122" t="str">
            <v>00629</v>
          </cell>
          <cell r="J122" t="str">
            <v>Public</v>
          </cell>
        </row>
        <row r="123">
          <cell r="A123" t="str">
            <v>00796</v>
          </cell>
          <cell r="J123" t="str">
            <v>Public</v>
          </cell>
        </row>
        <row r="124">
          <cell r="A124" t="str">
            <v>00905</v>
          </cell>
          <cell r="J124" t="str">
            <v>Public</v>
          </cell>
        </row>
        <row r="125">
          <cell r="A125" t="str">
            <v>00822</v>
          </cell>
          <cell r="J125" t="str">
            <v>Public</v>
          </cell>
        </row>
        <row r="126">
          <cell r="A126" t="str">
            <v>01165</v>
          </cell>
          <cell r="J126" t="str">
            <v>Public</v>
          </cell>
        </row>
        <row r="127">
          <cell r="A127" t="str">
            <v>00545</v>
          </cell>
          <cell r="J127" t="str">
            <v>Charter</v>
          </cell>
        </row>
        <row r="128">
          <cell r="A128" t="str">
            <v>01305</v>
          </cell>
          <cell r="J128" t="str">
            <v>RCCI</v>
          </cell>
        </row>
        <row r="129">
          <cell r="A129" t="str">
            <v>00697</v>
          </cell>
          <cell r="J129" t="str">
            <v>Public</v>
          </cell>
        </row>
        <row r="130">
          <cell r="A130" t="str">
            <v>00775</v>
          </cell>
          <cell r="J130" t="str">
            <v>Public</v>
          </cell>
        </row>
        <row r="131">
          <cell r="A131" t="str">
            <v>00058</v>
          </cell>
          <cell r="J131" t="str">
            <v>Charter</v>
          </cell>
        </row>
        <row r="132">
          <cell r="A132" t="str">
            <v>01231</v>
          </cell>
          <cell r="J132" t="str">
            <v>RCCI</v>
          </cell>
        </row>
        <row r="133">
          <cell r="A133" t="str">
            <v>01228</v>
          </cell>
          <cell r="J133" t="str">
            <v>RCCI</v>
          </cell>
        </row>
        <row r="134">
          <cell r="A134" t="str">
            <v>00028</v>
          </cell>
          <cell r="J134" t="str">
            <v>Public</v>
          </cell>
        </row>
        <row r="135">
          <cell r="A135" t="str">
            <v>00115</v>
          </cell>
          <cell r="J135" t="str">
            <v>Public</v>
          </cell>
        </row>
        <row r="136">
          <cell r="A136" t="str">
            <v>01003</v>
          </cell>
          <cell r="J136" t="str">
            <v>Public</v>
          </cell>
        </row>
        <row r="137">
          <cell r="A137" t="str">
            <v>00939</v>
          </cell>
          <cell r="J137" t="str">
            <v>Public</v>
          </cell>
        </row>
        <row r="138">
          <cell r="A138" t="str">
            <v>01118</v>
          </cell>
          <cell r="J138" t="str">
            <v>Public</v>
          </cell>
        </row>
        <row r="139">
          <cell r="A139" t="str">
            <v>00882</v>
          </cell>
          <cell r="J139" t="str">
            <v>Public</v>
          </cell>
        </row>
        <row r="140">
          <cell r="A140" t="str">
            <v>01166</v>
          </cell>
          <cell r="J140" t="str">
            <v>Public</v>
          </cell>
        </row>
        <row r="141">
          <cell r="A141" t="str">
            <v>00961</v>
          </cell>
          <cell r="J141" t="str">
            <v>Public</v>
          </cell>
        </row>
        <row r="142">
          <cell r="A142" t="str">
            <v>00903</v>
          </cell>
          <cell r="J142" t="str">
            <v>Public</v>
          </cell>
        </row>
        <row r="143">
          <cell r="A143" t="str">
            <v>00189</v>
          </cell>
          <cell r="J143" t="str">
            <v>Public</v>
          </cell>
        </row>
        <row r="144">
          <cell r="A144" t="str">
            <v>00640</v>
          </cell>
          <cell r="J144" t="str">
            <v>Public</v>
          </cell>
        </row>
        <row r="145">
          <cell r="A145" t="str">
            <v>00135</v>
          </cell>
          <cell r="J145" t="str">
            <v>Public</v>
          </cell>
        </row>
        <row r="146">
          <cell r="A146" t="str">
            <v>01285</v>
          </cell>
          <cell r="J146" t="str">
            <v>RCCI</v>
          </cell>
        </row>
        <row r="147">
          <cell r="A147" t="str">
            <v>00129</v>
          </cell>
          <cell r="J147" t="str">
            <v>Public</v>
          </cell>
        </row>
        <row r="148">
          <cell r="A148" t="str">
            <v>01040</v>
          </cell>
          <cell r="J148" t="str">
            <v>Public</v>
          </cell>
        </row>
        <row r="149">
          <cell r="A149" t="str">
            <v>00552</v>
          </cell>
          <cell r="J149" t="str">
            <v>Public</v>
          </cell>
        </row>
        <row r="150">
          <cell r="A150" t="str">
            <v>00151</v>
          </cell>
          <cell r="J150" t="str">
            <v>Public</v>
          </cell>
        </row>
        <row r="151">
          <cell r="A151" t="str">
            <v>00131</v>
          </cell>
          <cell r="J151" t="str">
            <v>Public</v>
          </cell>
        </row>
        <row r="152">
          <cell r="A152" t="str">
            <v>00792</v>
          </cell>
          <cell r="J152" t="str">
            <v>Public</v>
          </cell>
        </row>
        <row r="153">
          <cell r="A153" t="str">
            <v>00123</v>
          </cell>
          <cell r="J153" t="str">
            <v>Public</v>
          </cell>
        </row>
        <row r="154">
          <cell r="A154" t="str">
            <v>00634</v>
          </cell>
          <cell r="J154" t="str">
            <v>Public</v>
          </cell>
        </row>
        <row r="155">
          <cell r="A155" t="str">
            <v>00814</v>
          </cell>
          <cell r="J155" t="str">
            <v>Public</v>
          </cell>
        </row>
        <row r="156">
          <cell r="A156" t="str">
            <v>00909</v>
          </cell>
          <cell r="J156" t="str">
            <v>Public</v>
          </cell>
        </row>
        <row r="157">
          <cell r="A157" t="str">
            <v>00727</v>
          </cell>
          <cell r="J157" t="str">
            <v>Public</v>
          </cell>
        </row>
        <row r="158">
          <cell r="A158" t="str">
            <v>00991</v>
          </cell>
          <cell r="J158" t="str">
            <v>Public</v>
          </cell>
        </row>
        <row r="159">
          <cell r="A159" t="str">
            <v>00641</v>
          </cell>
          <cell r="J159" t="str">
            <v>Public</v>
          </cell>
        </row>
        <row r="160">
          <cell r="A160" t="str">
            <v>01135</v>
          </cell>
          <cell r="J160" t="str">
            <v>Public</v>
          </cell>
        </row>
        <row r="161">
          <cell r="A161" t="str">
            <v>00857</v>
          </cell>
          <cell r="J161" t="str">
            <v>Public</v>
          </cell>
        </row>
        <row r="162">
          <cell r="A162" t="str">
            <v>00664</v>
          </cell>
          <cell r="J162" t="str">
            <v>Public</v>
          </cell>
        </row>
        <row r="163">
          <cell r="A163" t="str">
            <v>00140</v>
          </cell>
          <cell r="J163" t="str">
            <v>Public</v>
          </cell>
        </row>
        <row r="164">
          <cell r="A164" t="str">
            <v>01119</v>
          </cell>
          <cell r="J164" t="str">
            <v>Public</v>
          </cell>
        </row>
        <row r="165">
          <cell r="A165" t="str">
            <v>00921</v>
          </cell>
          <cell r="J165" t="str">
            <v>Public</v>
          </cell>
        </row>
        <row r="166">
          <cell r="A166" t="str">
            <v>00580</v>
          </cell>
          <cell r="J166" t="str">
            <v>Public</v>
          </cell>
        </row>
        <row r="167">
          <cell r="A167" t="str">
            <v>00619</v>
          </cell>
          <cell r="J167" t="str">
            <v>Public</v>
          </cell>
        </row>
        <row r="168">
          <cell r="A168" t="str">
            <v>00868</v>
          </cell>
          <cell r="J168" t="str">
            <v>Public</v>
          </cell>
        </row>
        <row r="169">
          <cell r="A169" t="str">
            <v>00137</v>
          </cell>
          <cell r="J169" t="str">
            <v>Public</v>
          </cell>
        </row>
        <row r="170">
          <cell r="A170" t="str">
            <v>00145</v>
          </cell>
          <cell r="J170" t="str">
            <v>Public</v>
          </cell>
        </row>
        <row r="171">
          <cell r="A171" t="str">
            <v>00225</v>
          </cell>
          <cell r="J171" t="str">
            <v>Public</v>
          </cell>
        </row>
        <row r="172">
          <cell r="A172" t="str">
            <v>00940</v>
          </cell>
          <cell r="J172" t="str">
            <v>Public</v>
          </cell>
        </row>
        <row r="173">
          <cell r="A173" t="str">
            <v>00809</v>
          </cell>
          <cell r="J173" t="str">
            <v>Public</v>
          </cell>
        </row>
        <row r="174">
          <cell r="A174" t="str">
            <v>00626</v>
          </cell>
          <cell r="J174" t="str">
            <v>Public</v>
          </cell>
        </row>
        <row r="175">
          <cell r="A175" t="str">
            <v>00550</v>
          </cell>
          <cell r="J175" t="str">
            <v>Public</v>
          </cell>
        </row>
        <row r="176">
          <cell r="A176" t="str">
            <v>01100</v>
          </cell>
          <cell r="J176" t="str">
            <v>Public</v>
          </cell>
        </row>
        <row r="177">
          <cell r="A177" t="str">
            <v>00351</v>
          </cell>
          <cell r="J177" t="str">
            <v>Public</v>
          </cell>
        </row>
        <row r="178">
          <cell r="A178" t="str">
            <v>00925</v>
          </cell>
          <cell r="J178" t="str">
            <v>Public</v>
          </cell>
        </row>
        <row r="179">
          <cell r="A179" t="str">
            <v>00956</v>
          </cell>
          <cell r="J179" t="str">
            <v>Public</v>
          </cell>
        </row>
        <row r="180">
          <cell r="A180" t="str">
            <v>00315</v>
          </cell>
          <cell r="J180" t="str">
            <v>Public</v>
          </cell>
        </row>
        <row r="181">
          <cell r="A181" t="str">
            <v>00274</v>
          </cell>
          <cell r="J181" t="str">
            <v>Public</v>
          </cell>
        </row>
        <row r="182">
          <cell r="A182" t="str">
            <v>00894</v>
          </cell>
          <cell r="J182" t="str">
            <v>Public</v>
          </cell>
        </row>
        <row r="183">
          <cell r="A183" t="str">
            <v>05288</v>
          </cell>
          <cell r="J183" t="str">
            <v>Charter</v>
          </cell>
        </row>
        <row r="184">
          <cell r="A184" t="str">
            <v>01029</v>
          </cell>
          <cell r="J184" t="str">
            <v>Public</v>
          </cell>
        </row>
        <row r="185">
          <cell r="A185" t="str">
            <v>00001</v>
          </cell>
          <cell r="J185" t="str">
            <v>Public</v>
          </cell>
        </row>
        <row r="186">
          <cell r="A186" t="str">
            <v>00275</v>
          </cell>
          <cell r="J186" t="str">
            <v>Public</v>
          </cell>
        </row>
        <row r="187">
          <cell r="A187" t="str">
            <v>01061</v>
          </cell>
          <cell r="J187" t="str">
            <v>Charter</v>
          </cell>
        </row>
        <row r="188">
          <cell r="A188" t="str">
            <v>00620</v>
          </cell>
          <cell r="J188" t="str">
            <v>Public</v>
          </cell>
        </row>
        <row r="189">
          <cell r="A189" t="str">
            <v>00197</v>
          </cell>
          <cell r="J189" t="str">
            <v>Public</v>
          </cell>
        </row>
        <row r="190">
          <cell r="A190" t="str">
            <v>00980</v>
          </cell>
          <cell r="J190" t="str">
            <v>Public</v>
          </cell>
        </row>
        <row r="191">
          <cell r="A191" t="str">
            <v>00691</v>
          </cell>
          <cell r="J191" t="str">
            <v>Public</v>
          </cell>
        </row>
        <row r="192">
          <cell r="A192" t="str">
            <v>01077</v>
          </cell>
          <cell r="J192" t="str">
            <v>Public</v>
          </cell>
        </row>
        <row r="193">
          <cell r="A193" t="str">
            <v>00728</v>
          </cell>
          <cell r="J193" t="str">
            <v>Public</v>
          </cell>
        </row>
        <row r="194">
          <cell r="A194" t="str">
            <v>00846</v>
          </cell>
          <cell r="J194" t="str">
            <v>Public</v>
          </cell>
        </row>
        <row r="195">
          <cell r="A195" t="str">
            <v>00015</v>
          </cell>
          <cell r="J195" t="str">
            <v>Public</v>
          </cell>
        </row>
        <row r="196">
          <cell r="A196" t="str">
            <v>00515</v>
          </cell>
          <cell r="J196" t="str">
            <v>Public</v>
          </cell>
        </row>
        <row r="197">
          <cell r="A197" t="str">
            <v>00539</v>
          </cell>
          <cell r="J197" t="str">
            <v>Public</v>
          </cell>
        </row>
        <row r="198">
          <cell r="A198" t="str">
            <v>01047</v>
          </cell>
          <cell r="J198" t="str">
            <v>Public</v>
          </cell>
        </row>
        <row r="199">
          <cell r="A199" t="str">
            <v>00996</v>
          </cell>
          <cell r="J199" t="str">
            <v>Public</v>
          </cell>
        </row>
        <row r="200">
          <cell r="A200" t="str">
            <v>00021</v>
          </cell>
          <cell r="J200" t="str">
            <v>Public</v>
          </cell>
        </row>
        <row r="201">
          <cell r="A201" t="str">
            <v>00973</v>
          </cell>
          <cell r="J201" t="str">
            <v>Public</v>
          </cell>
        </row>
        <row r="202">
          <cell r="A202" t="str">
            <v>01083</v>
          </cell>
          <cell r="J202" t="str">
            <v>Public</v>
          </cell>
        </row>
        <row r="203">
          <cell r="A203" t="str">
            <v>01167</v>
          </cell>
          <cell r="J203" t="str">
            <v>Public</v>
          </cell>
        </row>
        <row r="204">
          <cell r="A204" t="str">
            <v>01210</v>
          </cell>
          <cell r="J204" t="str">
            <v>RCCI</v>
          </cell>
        </row>
        <row r="205">
          <cell r="A205" t="str">
            <v>01299</v>
          </cell>
          <cell r="J205" t="str">
            <v>RCCI</v>
          </cell>
        </row>
        <row r="206">
          <cell r="A206" t="str">
            <v>00181</v>
          </cell>
          <cell r="J206" t="str">
            <v>Public</v>
          </cell>
        </row>
        <row r="207">
          <cell r="A207" t="str">
            <v>00464</v>
          </cell>
          <cell r="J207" t="str">
            <v>Public</v>
          </cell>
        </row>
        <row r="208">
          <cell r="A208" t="str">
            <v>00362</v>
          </cell>
          <cell r="J208" t="str">
            <v>Public</v>
          </cell>
        </row>
        <row r="209">
          <cell r="A209" t="str">
            <v>00793</v>
          </cell>
          <cell r="J209" t="str">
            <v>Public</v>
          </cell>
        </row>
        <row r="210">
          <cell r="A210" t="str">
            <v>00841</v>
          </cell>
          <cell r="J210" t="str">
            <v>Public</v>
          </cell>
        </row>
        <row r="211">
          <cell r="A211" t="str">
            <v>00705</v>
          </cell>
          <cell r="J211" t="str">
            <v>Public</v>
          </cell>
        </row>
        <row r="212">
          <cell r="A212" t="str">
            <v>01050</v>
          </cell>
          <cell r="J212" t="str">
            <v>Public</v>
          </cell>
        </row>
        <row r="213">
          <cell r="A213" t="str">
            <v>00322</v>
          </cell>
          <cell r="J213" t="str">
            <v>Public</v>
          </cell>
        </row>
        <row r="214">
          <cell r="A214" t="str">
            <v>01139</v>
          </cell>
          <cell r="J214" t="str">
            <v>Public</v>
          </cell>
        </row>
        <row r="215">
          <cell r="A215" t="str">
            <v>00270</v>
          </cell>
          <cell r="J215" t="str">
            <v>Charter</v>
          </cell>
        </row>
        <row r="216">
          <cell r="A216" t="str">
            <v>00316</v>
          </cell>
          <cell r="J216" t="str">
            <v>Public</v>
          </cell>
        </row>
        <row r="217">
          <cell r="A217" t="str">
            <v>00931</v>
          </cell>
          <cell r="J217" t="str">
            <v>Public</v>
          </cell>
        </row>
        <row r="218">
          <cell r="A218" t="str">
            <v>00020</v>
          </cell>
          <cell r="J218" t="str">
            <v>Public</v>
          </cell>
        </row>
        <row r="219">
          <cell r="A219" t="str">
            <v>00409</v>
          </cell>
          <cell r="J219" t="str">
            <v>Public</v>
          </cell>
        </row>
        <row r="220">
          <cell r="A220" t="str">
            <v>00665</v>
          </cell>
          <cell r="J220" t="str">
            <v>Public</v>
          </cell>
        </row>
        <row r="221">
          <cell r="A221" t="str">
            <v>00732</v>
          </cell>
          <cell r="J221" t="str">
            <v>Public</v>
          </cell>
        </row>
        <row r="222">
          <cell r="A222" t="str">
            <v>00096</v>
          </cell>
          <cell r="J222" t="str">
            <v>Public</v>
          </cell>
        </row>
        <row r="223">
          <cell r="A223" t="str">
            <v>00345</v>
          </cell>
          <cell r="J223" t="str">
            <v>Public</v>
          </cell>
        </row>
        <row r="224">
          <cell r="A224" t="str">
            <v>00147</v>
          </cell>
          <cell r="J224" t="str">
            <v>Public</v>
          </cell>
        </row>
        <row r="225">
          <cell r="A225" t="str">
            <v>00613</v>
          </cell>
          <cell r="J225" t="str">
            <v>Public</v>
          </cell>
        </row>
        <row r="226">
          <cell r="A226" t="str">
            <v>00962</v>
          </cell>
          <cell r="J226" t="str">
            <v>Public</v>
          </cell>
        </row>
        <row r="227">
          <cell r="A227" t="str">
            <v>00191</v>
          </cell>
          <cell r="J227" t="str">
            <v>Public</v>
          </cell>
        </row>
        <row r="228">
          <cell r="A228" t="str">
            <v>00122</v>
          </cell>
          <cell r="J228" t="str">
            <v>Public</v>
          </cell>
        </row>
        <row r="229">
          <cell r="A229" t="str">
            <v>00425</v>
          </cell>
          <cell r="J229" t="str">
            <v>Public</v>
          </cell>
        </row>
        <row r="230">
          <cell r="A230" t="str">
            <v>01079</v>
          </cell>
          <cell r="J230" t="str">
            <v>Public</v>
          </cell>
        </row>
        <row r="231">
          <cell r="A231" t="str">
            <v>00819</v>
          </cell>
          <cell r="J231" t="str">
            <v>Public</v>
          </cell>
        </row>
        <row r="232">
          <cell r="A232" t="str">
            <v>00117</v>
          </cell>
          <cell r="J232" t="str">
            <v>Public</v>
          </cell>
        </row>
        <row r="233">
          <cell r="A233" t="str">
            <v>00211</v>
          </cell>
          <cell r="J233" t="str">
            <v>Public</v>
          </cell>
        </row>
        <row r="234">
          <cell r="A234" t="str">
            <v>00215</v>
          </cell>
          <cell r="J234" t="str">
            <v>Public</v>
          </cell>
        </row>
        <row r="235">
          <cell r="A235" t="str">
            <v>00216</v>
          </cell>
          <cell r="J235" t="str">
            <v>Public</v>
          </cell>
        </row>
        <row r="236">
          <cell r="A236" t="str">
            <v>00689</v>
          </cell>
          <cell r="J236" t="str">
            <v>Public</v>
          </cell>
        </row>
        <row r="237">
          <cell r="A237" t="str">
            <v>00621</v>
          </cell>
          <cell r="J237" t="str">
            <v>Public</v>
          </cell>
        </row>
        <row r="238">
          <cell r="A238" t="str">
            <v>00207</v>
          </cell>
          <cell r="J238" t="str">
            <v>Public</v>
          </cell>
        </row>
        <row r="239">
          <cell r="A239" t="str">
            <v>00604</v>
          </cell>
          <cell r="J239" t="str">
            <v>Public</v>
          </cell>
        </row>
        <row r="240">
          <cell r="A240" t="str">
            <v>06052</v>
          </cell>
          <cell r="J240" t="str">
            <v>Charter</v>
          </cell>
        </row>
        <row r="241">
          <cell r="A241" t="str">
            <v>01099</v>
          </cell>
          <cell r="J241" t="str">
            <v>Public</v>
          </cell>
        </row>
        <row r="242">
          <cell r="A242" t="str">
            <v>00794</v>
          </cell>
          <cell r="J242" t="str">
            <v>Public</v>
          </cell>
        </row>
        <row r="243">
          <cell r="A243" t="str">
            <v>00830</v>
          </cell>
          <cell r="J243" t="str">
            <v>Public</v>
          </cell>
        </row>
        <row r="244">
          <cell r="A244" t="str">
            <v>00739</v>
          </cell>
          <cell r="J244" t="str">
            <v>Public</v>
          </cell>
        </row>
        <row r="245">
          <cell r="A245" t="str">
            <v>00293</v>
          </cell>
          <cell r="J245" t="str">
            <v>Public</v>
          </cell>
        </row>
        <row r="246">
          <cell r="A246" t="str">
            <v>00286</v>
          </cell>
          <cell r="J246" t="str">
            <v>Public</v>
          </cell>
        </row>
        <row r="247">
          <cell r="A247" t="str">
            <v>00234</v>
          </cell>
          <cell r="J247" t="str">
            <v>Public</v>
          </cell>
        </row>
        <row r="248">
          <cell r="A248" t="str">
            <v>00869</v>
          </cell>
          <cell r="J248" t="str">
            <v>Public</v>
          </cell>
        </row>
        <row r="249">
          <cell r="A249" t="str">
            <v>00914</v>
          </cell>
          <cell r="J249" t="str">
            <v>Public</v>
          </cell>
        </row>
        <row r="250">
          <cell r="A250" t="str">
            <v>00851</v>
          </cell>
          <cell r="J250" t="str">
            <v>Public</v>
          </cell>
        </row>
        <row r="251">
          <cell r="A251" t="str">
            <v>00453</v>
          </cell>
          <cell r="J251" t="str">
            <v>Public</v>
          </cell>
        </row>
        <row r="252">
          <cell r="A252" t="str">
            <v>00717</v>
          </cell>
          <cell r="J252" t="str">
            <v>Public</v>
          </cell>
        </row>
        <row r="253">
          <cell r="A253" t="str">
            <v>01157</v>
          </cell>
          <cell r="J253" t="str">
            <v>Public</v>
          </cell>
        </row>
        <row r="254">
          <cell r="A254" t="str">
            <v>00581</v>
          </cell>
          <cell r="J254" t="str">
            <v>Public</v>
          </cell>
        </row>
        <row r="255">
          <cell r="A255" t="str">
            <v>00681</v>
          </cell>
          <cell r="J255" t="str">
            <v>Public</v>
          </cell>
        </row>
        <row r="256">
          <cell r="A256" t="str">
            <v>00236</v>
          </cell>
          <cell r="J256" t="str">
            <v>Public</v>
          </cell>
        </row>
        <row r="257">
          <cell r="A257" t="str">
            <v>00103</v>
          </cell>
          <cell r="J257" t="str">
            <v>Public</v>
          </cell>
        </row>
        <row r="258">
          <cell r="A258" t="str">
            <v>00781</v>
          </cell>
          <cell r="J258" t="str">
            <v>Public</v>
          </cell>
        </row>
        <row r="259">
          <cell r="A259" t="str">
            <v>00237</v>
          </cell>
          <cell r="J259" t="str">
            <v>Public</v>
          </cell>
        </row>
        <row r="260">
          <cell r="A260" t="str">
            <v>00607</v>
          </cell>
          <cell r="J260" t="str">
            <v>Public</v>
          </cell>
        </row>
        <row r="261">
          <cell r="A261" t="str">
            <v>00516</v>
          </cell>
          <cell r="J261" t="str">
            <v>Public</v>
          </cell>
        </row>
        <row r="262">
          <cell r="A262" t="str">
            <v>00238</v>
          </cell>
          <cell r="J262" t="str">
            <v>Public</v>
          </cell>
        </row>
        <row r="263">
          <cell r="A263" t="str">
            <v>00146</v>
          </cell>
          <cell r="J263" t="str">
            <v>Public</v>
          </cell>
        </row>
        <row r="264">
          <cell r="A264" t="str">
            <v>00553</v>
          </cell>
          <cell r="J264" t="str">
            <v>Public</v>
          </cell>
        </row>
        <row r="265">
          <cell r="A265" t="str">
            <v>00383</v>
          </cell>
          <cell r="J265" t="str">
            <v>Public</v>
          </cell>
        </row>
        <row r="266">
          <cell r="A266" t="str">
            <v>01025</v>
          </cell>
          <cell r="J266" t="str">
            <v>Public</v>
          </cell>
        </row>
        <row r="267">
          <cell r="A267" t="str">
            <v>01183</v>
          </cell>
          <cell r="J267" t="str">
            <v>Public</v>
          </cell>
        </row>
        <row r="268">
          <cell r="A268" t="str">
            <v>00307</v>
          </cell>
          <cell r="J268" t="str">
            <v>Public</v>
          </cell>
        </row>
        <row r="269">
          <cell r="A269" t="str">
            <v>00241</v>
          </cell>
          <cell r="J269" t="str">
            <v>Public</v>
          </cell>
        </row>
        <row r="270">
          <cell r="A270" t="str">
            <v>00601</v>
          </cell>
          <cell r="J270" t="str">
            <v>Public</v>
          </cell>
        </row>
        <row r="271">
          <cell r="A271" t="str">
            <v>00842</v>
          </cell>
          <cell r="J271" t="str">
            <v>Public</v>
          </cell>
        </row>
        <row r="272">
          <cell r="A272" t="str">
            <v>00517</v>
          </cell>
          <cell r="J272" t="str">
            <v>Public</v>
          </cell>
        </row>
        <row r="273">
          <cell r="A273" t="str">
            <v>00801</v>
          </cell>
          <cell r="J273" t="str">
            <v>Public</v>
          </cell>
        </row>
        <row r="274">
          <cell r="A274" t="str">
            <v>00838</v>
          </cell>
          <cell r="J274" t="str">
            <v>Public</v>
          </cell>
        </row>
        <row r="275">
          <cell r="A275" t="str">
            <v>00242</v>
          </cell>
          <cell r="J275" t="str">
            <v>Public</v>
          </cell>
        </row>
        <row r="276">
          <cell r="A276" t="str">
            <v>01219</v>
          </cell>
          <cell r="J276" t="str">
            <v>RCCI</v>
          </cell>
        </row>
        <row r="277">
          <cell r="A277" t="str">
            <v>00276</v>
          </cell>
          <cell r="J277" t="str">
            <v>Public</v>
          </cell>
        </row>
        <row r="278">
          <cell r="A278" t="str">
            <v>00119</v>
          </cell>
          <cell r="J278" t="str">
            <v>Public</v>
          </cell>
        </row>
        <row r="279">
          <cell r="A279" t="str">
            <v>00114</v>
          </cell>
          <cell r="J279" t="str">
            <v>Public</v>
          </cell>
        </row>
        <row r="280">
          <cell r="A280" t="str">
            <v>00745</v>
          </cell>
          <cell r="J280" t="str">
            <v>Public</v>
          </cell>
        </row>
        <row r="281">
          <cell r="A281" t="str">
            <v>00852</v>
          </cell>
          <cell r="J281" t="str">
            <v>Public</v>
          </cell>
        </row>
        <row r="282">
          <cell r="A282" t="str">
            <v>00287</v>
          </cell>
          <cell r="J282" t="str">
            <v>Public</v>
          </cell>
        </row>
        <row r="283">
          <cell r="A283" t="str">
            <v>00733</v>
          </cell>
          <cell r="J283" t="str">
            <v>Public</v>
          </cell>
        </row>
        <row r="284">
          <cell r="A284" t="str">
            <v>00217</v>
          </cell>
          <cell r="J284" t="str">
            <v>Public</v>
          </cell>
        </row>
        <row r="285">
          <cell r="A285" t="str">
            <v>01168</v>
          </cell>
          <cell r="J285" t="str">
            <v>Public</v>
          </cell>
        </row>
        <row r="286">
          <cell r="A286" t="str">
            <v>00518</v>
          </cell>
          <cell r="J286" t="str">
            <v>Public</v>
          </cell>
        </row>
        <row r="287">
          <cell r="A287" t="str">
            <v>01072</v>
          </cell>
          <cell r="J287" t="str">
            <v>Public</v>
          </cell>
        </row>
        <row r="288">
          <cell r="A288" t="str">
            <v>00617</v>
          </cell>
          <cell r="J288" t="str">
            <v>Public</v>
          </cell>
        </row>
        <row r="289">
          <cell r="A289" t="str">
            <v>00120</v>
          </cell>
          <cell r="J289" t="str">
            <v>Charter</v>
          </cell>
        </row>
        <row r="290">
          <cell r="A290" t="str">
            <v>00426</v>
          </cell>
          <cell r="J290" t="str">
            <v>Public</v>
          </cell>
        </row>
        <row r="291">
          <cell r="A291" t="str">
            <v>00296</v>
          </cell>
          <cell r="J291" t="str">
            <v>Public</v>
          </cell>
        </row>
        <row r="292">
          <cell r="A292" t="str">
            <v>01177</v>
          </cell>
          <cell r="J292" t="str">
            <v>Public</v>
          </cell>
        </row>
        <row r="293">
          <cell r="A293" t="str">
            <v>01342</v>
          </cell>
          <cell r="J293" t="str">
            <v>RCCI</v>
          </cell>
        </row>
        <row r="294">
          <cell r="A294" t="str">
            <v>00277</v>
          </cell>
          <cell r="J294" t="str">
            <v>Public</v>
          </cell>
        </row>
        <row r="295">
          <cell r="A295" t="str">
            <v>00932</v>
          </cell>
          <cell r="J295" t="str">
            <v>Public</v>
          </cell>
        </row>
        <row r="296">
          <cell r="A296" t="str">
            <v>00734</v>
          </cell>
          <cell r="J296" t="str">
            <v>Public</v>
          </cell>
        </row>
        <row r="297">
          <cell r="A297" t="str">
            <v>00800</v>
          </cell>
          <cell r="J297" t="str">
            <v>Public</v>
          </cell>
        </row>
        <row r="298">
          <cell r="A298" t="str">
            <v>00393</v>
          </cell>
          <cell r="J298" t="str">
            <v>Public</v>
          </cell>
        </row>
        <row r="299">
          <cell r="A299" t="str">
            <v>00859</v>
          </cell>
          <cell r="J299" t="str">
            <v>Public</v>
          </cell>
        </row>
        <row r="300">
          <cell r="A300" t="str">
            <v>00013</v>
          </cell>
          <cell r="J300" t="str">
            <v>Public</v>
          </cell>
        </row>
        <row r="301">
          <cell r="A301" t="str">
            <v>00402</v>
          </cell>
          <cell r="J301" t="str">
            <v>Public</v>
          </cell>
        </row>
        <row r="302">
          <cell r="A302" t="str">
            <v>00394</v>
          </cell>
          <cell r="J302" t="str">
            <v>Public</v>
          </cell>
        </row>
        <row r="303">
          <cell r="A303" t="str">
            <v>00726</v>
          </cell>
          <cell r="J303" t="str">
            <v>Public</v>
          </cell>
        </row>
        <row r="304">
          <cell r="A304" t="str">
            <v>00170</v>
          </cell>
          <cell r="J304" t="str">
            <v>Public</v>
          </cell>
        </row>
        <row r="305">
          <cell r="A305" t="str">
            <v>00367</v>
          </cell>
          <cell r="J305" t="str">
            <v>Public</v>
          </cell>
        </row>
        <row r="306">
          <cell r="A306" t="str">
            <v>00564</v>
          </cell>
          <cell r="J306" t="str">
            <v>Public</v>
          </cell>
        </row>
        <row r="307">
          <cell r="A307" t="str">
            <v>07111</v>
          </cell>
          <cell r="J307" t="str">
            <v>Charter</v>
          </cell>
        </row>
        <row r="308">
          <cell r="A308" t="str">
            <v>00849</v>
          </cell>
          <cell r="J308" t="str">
            <v>Public</v>
          </cell>
        </row>
        <row r="309">
          <cell r="A309" t="str">
            <v>00506</v>
          </cell>
          <cell r="J309" t="str">
            <v>Charter</v>
          </cell>
        </row>
        <row r="310">
          <cell r="A310" t="str">
            <v>00547</v>
          </cell>
          <cell r="J310" t="str">
            <v>Public</v>
          </cell>
        </row>
        <row r="311">
          <cell r="A311" t="str">
            <v>00870</v>
          </cell>
          <cell r="J311" t="str">
            <v>Public</v>
          </cell>
        </row>
        <row r="312">
          <cell r="A312" t="str">
            <v>00356</v>
          </cell>
          <cell r="J312" t="str">
            <v>Public</v>
          </cell>
        </row>
        <row r="313">
          <cell r="A313" t="str">
            <v>00836</v>
          </cell>
          <cell r="J313" t="str">
            <v>Public</v>
          </cell>
        </row>
        <row r="314">
          <cell r="A314" t="str">
            <v>00278</v>
          </cell>
          <cell r="J314" t="str">
            <v>Public</v>
          </cell>
        </row>
        <row r="315">
          <cell r="A315" t="str">
            <v>01030</v>
          </cell>
          <cell r="J315" t="str">
            <v>Public</v>
          </cell>
        </row>
        <row r="316">
          <cell r="A316" t="str">
            <v>00774</v>
          </cell>
          <cell r="J316" t="str">
            <v>Public</v>
          </cell>
        </row>
        <row r="317">
          <cell r="A317" t="str">
            <v>01071</v>
          </cell>
          <cell r="J317" t="str">
            <v>Public</v>
          </cell>
        </row>
        <row r="318">
          <cell r="A318" t="str">
            <v>00136</v>
          </cell>
          <cell r="J318" t="str">
            <v>Public</v>
          </cell>
        </row>
        <row r="319">
          <cell r="A319" t="str">
            <v>01126</v>
          </cell>
          <cell r="J319" t="str">
            <v>Public</v>
          </cell>
        </row>
        <row r="320">
          <cell r="A320" t="str">
            <v>00086</v>
          </cell>
          <cell r="J320" t="str">
            <v>Public</v>
          </cell>
        </row>
        <row r="321">
          <cell r="A321" t="str">
            <v>00175</v>
          </cell>
          <cell r="J321" t="str">
            <v>Public</v>
          </cell>
        </row>
        <row r="322">
          <cell r="A322" t="str">
            <v>01013</v>
          </cell>
          <cell r="J322" t="str">
            <v>Charter</v>
          </cell>
        </row>
        <row r="323">
          <cell r="A323" t="str">
            <v>00323</v>
          </cell>
          <cell r="J323" t="str">
            <v>Public</v>
          </cell>
        </row>
        <row r="324">
          <cell r="A324" t="str">
            <v>00778</v>
          </cell>
          <cell r="J324" t="str">
            <v>Charter</v>
          </cell>
        </row>
        <row r="325">
          <cell r="A325" t="str">
            <v>00327</v>
          </cell>
          <cell r="J325" t="str">
            <v>Public</v>
          </cell>
        </row>
        <row r="326">
          <cell r="A326" t="str">
            <v>00368</v>
          </cell>
          <cell r="J326" t="str">
            <v>Public</v>
          </cell>
        </row>
        <row r="327">
          <cell r="A327" t="str">
            <v>00565</v>
          </cell>
          <cell r="J327" t="str">
            <v>Public</v>
          </cell>
        </row>
        <row r="328">
          <cell r="A328" t="str">
            <v>00220</v>
          </cell>
          <cell r="J328" t="str">
            <v>Public</v>
          </cell>
        </row>
        <row r="329">
          <cell r="A329" t="str">
            <v>01101</v>
          </cell>
          <cell r="J329" t="str">
            <v>Public</v>
          </cell>
        </row>
        <row r="330">
          <cell r="A330" t="str">
            <v>00080</v>
          </cell>
          <cell r="J330" t="str">
            <v>Public</v>
          </cell>
        </row>
        <row r="331">
          <cell r="A331" t="str">
            <v>00566</v>
          </cell>
          <cell r="J331" t="str">
            <v>Public</v>
          </cell>
        </row>
        <row r="332">
          <cell r="A332" t="str">
            <v>00637</v>
          </cell>
          <cell r="J332" t="str">
            <v>Public</v>
          </cell>
        </row>
        <row r="333">
          <cell r="A333" t="str">
            <v>00649</v>
          </cell>
          <cell r="J333" t="str">
            <v>Charter</v>
          </cell>
        </row>
        <row r="334">
          <cell r="A334" t="str">
            <v>01127</v>
          </cell>
          <cell r="J334" t="str">
            <v>Public</v>
          </cell>
        </row>
        <row r="335">
          <cell r="A335" t="str">
            <v>01196</v>
          </cell>
          <cell r="J335" t="str">
            <v>RCCI</v>
          </cell>
        </row>
        <row r="336">
          <cell r="A336" t="str">
            <v>00341</v>
          </cell>
          <cell r="J336" t="str">
            <v>Charter</v>
          </cell>
        </row>
        <row r="337">
          <cell r="A337" t="str">
            <v>01186</v>
          </cell>
          <cell r="J337" t="str">
            <v>Charter</v>
          </cell>
        </row>
        <row r="338">
          <cell r="A338" t="str">
            <v>00346</v>
          </cell>
          <cell r="J338" t="str">
            <v>Public</v>
          </cell>
        </row>
        <row r="339">
          <cell r="A339" t="str">
            <v>04979</v>
          </cell>
          <cell r="J339" t="str">
            <v>Charter</v>
          </cell>
        </row>
        <row r="340">
          <cell r="A340" t="str">
            <v>01136</v>
          </cell>
          <cell r="J340" t="str">
            <v>Public</v>
          </cell>
        </row>
        <row r="341">
          <cell r="A341" t="str">
            <v>06759</v>
          </cell>
          <cell r="J341" t="str">
            <v>Charter</v>
          </cell>
        </row>
        <row r="342">
          <cell r="A342" t="str">
            <v>00033</v>
          </cell>
          <cell r="J342" t="str">
            <v>Public</v>
          </cell>
        </row>
        <row r="343">
          <cell r="A343" t="str">
            <v>00002</v>
          </cell>
          <cell r="J343" t="str">
            <v>Public</v>
          </cell>
        </row>
        <row r="344">
          <cell r="A344" t="str">
            <v>00538</v>
          </cell>
          <cell r="J344" t="str">
            <v>Public</v>
          </cell>
        </row>
        <row r="345">
          <cell r="A345" t="str">
            <v>00332</v>
          </cell>
          <cell r="J345" t="str">
            <v>Public</v>
          </cell>
        </row>
        <row r="346">
          <cell r="A346" t="str">
            <v>00226</v>
          </cell>
          <cell r="J346" t="str">
            <v>Public</v>
          </cell>
        </row>
        <row r="347">
          <cell r="A347" t="str">
            <v>05427</v>
          </cell>
          <cell r="J347" t="str">
            <v>Charter</v>
          </cell>
        </row>
        <row r="348">
          <cell r="A348" t="str">
            <v>06296</v>
          </cell>
          <cell r="J348" t="str">
            <v>Charter</v>
          </cell>
        </row>
        <row r="349">
          <cell r="A349" t="str">
            <v>00848</v>
          </cell>
          <cell r="J349" t="str">
            <v>Public</v>
          </cell>
        </row>
        <row r="350">
          <cell r="A350" t="str">
            <v>00149</v>
          </cell>
          <cell r="J350" t="str">
            <v>Public</v>
          </cell>
        </row>
        <row r="351">
          <cell r="A351" t="str">
            <v>00554</v>
          </cell>
          <cell r="J351" t="str">
            <v>Public</v>
          </cell>
        </row>
        <row r="352">
          <cell r="A352" t="str">
            <v>00644</v>
          </cell>
          <cell r="J352" t="str">
            <v>Public</v>
          </cell>
        </row>
        <row r="353">
          <cell r="A353" t="str">
            <v>00230</v>
          </cell>
          <cell r="J353" t="str">
            <v>Public</v>
          </cell>
        </row>
        <row r="354">
          <cell r="A354" t="str">
            <v>01019</v>
          </cell>
          <cell r="J354" t="str">
            <v>Public</v>
          </cell>
        </row>
        <row r="355">
          <cell r="A355" t="str">
            <v>00264</v>
          </cell>
          <cell r="J355" t="str">
            <v>Charter</v>
          </cell>
        </row>
        <row r="356">
          <cell r="A356" t="str">
            <v>04129</v>
          </cell>
          <cell r="J356" t="str">
            <v>Charter</v>
          </cell>
        </row>
        <row r="357">
          <cell r="A357" t="str">
            <v>00985</v>
          </cell>
          <cell r="J357" t="str">
            <v>Public</v>
          </cell>
        </row>
        <row r="358">
          <cell r="A358" t="str">
            <v>00723</v>
          </cell>
          <cell r="J358" t="str">
            <v>Public</v>
          </cell>
        </row>
        <row r="359">
          <cell r="A359" t="str">
            <v>00347</v>
          </cell>
          <cell r="J359" t="str">
            <v>Public</v>
          </cell>
        </row>
        <row r="360">
          <cell r="A360" t="str">
            <v>00390</v>
          </cell>
          <cell r="J360" t="str">
            <v>Public</v>
          </cell>
        </row>
        <row r="361">
          <cell r="A361" t="str">
            <v>00330</v>
          </cell>
          <cell r="J361" t="str">
            <v>Charter</v>
          </cell>
        </row>
        <row r="362">
          <cell r="A362" t="str">
            <v>00680</v>
          </cell>
          <cell r="J362" t="str">
            <v>Public</v>
          </cell>
        </row>
        <row r="363">
          <cell r="A363" t="str">
            <v>00294</v>
          </cell>
          <cell r="J363" t="str">
            <v>Public</v>
          </cell>
        </row>
        <row r="364">
          <cell r="A364" t="str">
            <v>00198</v>
          </cell>
          <cell r="J364" t="str">
            <v>Public</v>
          </cell>
        </row>
        <row r="365">
          <cell r="A365" t="str">
            <v>00906</v>
          </cell>
          <cell r="J365" t="str">
            <v>Public</v>
          </cell>
        </row>
        <row r="366">
          <cell r="A366" t="str">
            <v>01334</v>
          </cell>
          <cell r="J366" t="str">
            <v>Private</v>
          </cell>
        </row>
        <row r="367">
          <cell r="A367" t="str">
            <v>00377</v>
          </cell>
          <cell r="J367" t="str">
            <v>Public</v>
          </cell>
        </row>
        <row r="368">
          <cell r="A368" t="str">
            <v>00333</v>
          </cell>
          <cell r="J368" t="str">
            <v>Public</v>
          </cell>
        </row>
        <row r="369">
          <cell r="A369" t="str">
            <v>00374</v>
          </cell>
          <cell r="J369" t="str">
            <v>Public</v>
          </cell>
        </row>
        <row r="370">
          <cell r="A370" t="str">
            <v>01147</v>
          </cell>
          <cell r="J370" t="str">
            <v>Public</v>
          </cell>
        </row>
        <row r="371">
          <cell r="A371" t="str">
            <v>01158</v>
          </cell>
          <cell r="J371" t="str">
            <v>Public</v>
          </cell>
        </row>
        <row r="372">
          <cell r="A372" t="str">
            <v>00876</v>
          </cell>
          <cell r="J372" t="str">
            <v>Public</v>
          </cell>
        </row>
        <row r="373">
          <cell r="A373" t="str">
            <v>00381</v>
          </cell>
          <cell r="J373" t="str">
            <v>Public</v>
          </cell>
        </row>
        <row r="374">
          <cell r="A374" t="str">
            <v>00743</v>
          </cell>
          <cell r="J374" t="str">
            <v>Public</v>
          </cell>
        </row>
        <row r="375">
          <cell r="A375" t="str">
            <v>00827</v>
          </cell>
          <cell r="J375" t="str">
            <v>Public</v>
          </cell>
        </row>
        <row r="376">
          <cell r="A376" t="str">
            <v>00682</v>
          </cell>
          <cell r="J376" t="str">
            <v>Public</v>
          </cell>
        </row>
        <row r="377">
          <cell r="A377" t="str">
            <v>00614</v>
          </cell>
          <cell r="J377" t="str">
            <v>Public</v>
          </cell>
        </row>
        <row r="378">
          <cell r="A378" t="str">
            <v>01298</v>
          </cell>
          <cell r="J378" t="str">
            <v>RCCI</v>
          </cell>
        </row>
        <row r="379">
          <cell r="A379" t="str">
            <v>00386</v>
          </cell>
          <cell r="J379" t="str">
            <v>Public</v>
          </cell>
        </row>
        <row r="380">
          <cell r="A380" t="str">
            <v>00910</v>
          </cell>
          <cell r="J380" t="str">
            <v>Public</v>
          </cell>
        </row>
        <row r="381">
          <cell r="A381" t="str">
            <v>01020</v>
          </cell>
          <cell r="J381" t="str">
            <v>Public</v>
          </cell>
        </row>
        <row r="382">
          <cell r="A382" t="str">
            <v>00941</v>
          </cell>
          <cell r="J382" t="str">
            <v>Public</v>
          </cell>
        </row>
        <row r="383">
          <cell r="A383" t="str">
            <v>00003</v>
          </cell>
          <cell r="J383" t="str">
            <v>Public</v>
          </cell>
        </row>
        <row r="384">
          <cell r="A384" t="str">
            <v>00413</v>
          </cell>
          <cell r="J384" t="str">
            <v>Public</v>
          </cell>
        </row>
        <row r="385">
          <cell r="A385" t="str">
            <v>00321</v>
          </cell>
          <cell r="J385" t="str">
            <v>Public</v>
          </cell>
        </row>
        <row r="386">
          <cell r="A386" t="str">
            <v>00755</v>
          </cell>
          <cell r="J386" t="str">
            <v>Public</v>
          </cell>
        </row>
        <row r="387">
          <cell r="A387" t="str">
            <v>00410</v>
          </cell>
          <cell r="J387" t="str">
            <v>Public</v>
          </cell>
        </row>
        <row r="388">
          <cell r="A388" t="str">
            <v>00907</v>
          </cell>
          <cell r="J388" t="str">
            <v>Public</v>
          </cell>
        </row>
        <row r="389">
          <cell r="A389" t="str">
            <v>00199</v>
          </cell>
          <cell r="J389" t="str">
            <v>Public</v>
          </cell>
        </row>
        <row r="390">
          <cell r="A390" t="str">
            <v>00853</v>
          </cell>
          <cell r="J390" t="str">
            <v>Public</v>
          </cell>
        </row>
        <row r="391">
          <cell r="A391" t="str">
            <v>01106</v>
          </cell>
          <cell r="J391" t="str">
            <v>Public</v>
          </cell>
        </row>
        <row r="392">
          <cell r="A392" t="str">
            <v>00615</v>
          </cell>
          <cell r="J392" t="str">
            <v>Public</v>
          </cell>
        </row>
        <row r="393">
          <cell r="A393" t="str">
            <v>00089</v>
          </cell>
          <cell r="J393" t="str">
            <v>Public</v>
          </cell>
        </row>
        <row r="394">
          <cell r="A394" t="str">
            <v>00222</v>
          </cell>
          <cell r="J394" t="str">
            <v>Public</v>
          </cell>
        </row>
        <row r="395">
          <cell r="A395" t="str">
            <v>00520</v>
          </cell>
          <cell r="J395" t="str">
            <v>Public</v>
          </cell>
        </row>
        <row r="396">
          <cell r="A396" t="str">
            <v>01250</v>
          </cell>
          <cell r="J396" t="str">
            <v>RCCI</v>
          </cell>
        </row>
        <row r="397">
          <cell r="A397" t="str">
            <v>00403</v>
          </cell>
          <cell r="J397" t="str">
            <v>Public</v>
          </cell>
        </row>
        <row r="398">
          <cell r="A398" t="str">
            <v>00638</v>
          </cell>
          <cell r="J398" t="str">
            <v>Public</v>
          </cell>
        </row>
        <row r="399">
          <cell r="A399" t="str">
            <v>00279</v>
          </cell>
          <cell r="J399" t="str">
            <v>Public</v>
          </cell>
        </row>
        <row r="400">
          <cell r="A400" t="str">
            <v>00904</v>
          </cell>
          <cell r="J400" t="str">
            <v>Public</v>
          </cell>
        </row>
        <row r="401">
          <cell r="A401" t="str">
            <v>00843</v>
          </cell>
          <cell r="J401" t="str">
            <v>Public</v>
          </cell>
        </row>
        <row r="402">
          <cell r="A402" t="str">
            <v>00895</v>
          </cell>
          <cell r="J402" t="str">
            <v>Public</v>
          </cell>
        </row>
        <row r="403">
          <cell r="A403" t="str">
            <v>01232</v>
          </cell>
          <cell r="J403" t="str">
            <v>RCCI</v>
          </cell>
        </row>
        <row r="404">
          <cell r="A404" t="str">
            <v>00231</v>
          </cell>
          <cell r="J404" t="str">
            <v>Public</v>
          </cell>
        </row>
        <row r="405">
          <cell r="A405" t="str">
            <v>00262</v>
          </cell>
          <cell r="J405" t="str">
            <v>Charter</v>
          </cell>
        </row>
        <row r="406">
          <cell r="A406" t="str">
            <v>00810</v>
          </cell>
          <cell r="J406" t="str">
            <v>Public</v>
          </cell>
        </row>
        <row r="407">
          <cell r="A407" t="str">
            <v>00244</v>
          </cell>
          <cell r="J407" t="str">
            <v>Charter</v>
          </cell>
        </row>
        <row r="408">
          <cell r="A408" t="str">
            <v>00053</v>
          </cell>
          <cell r="J408" t="str">
            <v>Charter</v>
          </cell>
        </row>
        <row r="409">
          <cell r="A409" t="str">
            <v>00746</v>
          </cell>
          <cell r="J409" t="str">
            <v>Public</v>
          </cell>
        </row>
        <row r="410">
          <cell r="A410" t="str">
            <v>01148</v>
          </cell>
          <cell r="J410" t="str">
            <v>Public</v>
          </cell>
        </row>
        <row r="411">
          <cell r="A411" t="str">
            <v>00798</v>
          </cell>
          <cell r="J411" t="str">
            <v>Public</v>
          </cell>
        </row>
        <row r="412">
          <cell r="A412" t="str">
            <v>00724</v>
          </cell>
          <cell r="J412" t="str">
            <v>Public</v>
          </cell>
        </row>
        <row r="413">
          <cell r="A413" t="str">
            <v>01085</v>
          </cell>
          <cell r="J413" t="str">
            <v>Public</v>
          </cell>
        </row>
        <row r="414">
          <cell r="A414" t="str">
            <v>00437</v>
          </cell>
          <cell r="J414" t="str">
            <v>Public</v>
          </cell>
        </row>
        <row r="415">
          <cell r="A415" t="str">
            <v>00999</v>
          </cell>
          <cell r="J415" t="str">
            <v>Public</v>
          </cell>
        </row>
        <row r="416">
          <cell r="A416" t="str">
            <v>00671</v>
          </cell>
          <cell r="J416" t="str">
            <v>Public</v>
          </cell>
        </row>
        <row r="417">
          <cell r="A417" t="str">
            <v>00824</v>
          </cell>
          <cell r="J417" t="str">
            <v>Public</v>
          </cell>
        </row>
        <row r="418">
          <cell r="A418" t="str">
            <v>00265</v>
          </cell>
          <cell r="J418" t="str">
            <v>Charter</v>
          </cell>
        </row>
        <row r="419">
          <cell r="A419" t="str">
            <v>00815</v>
          </cell>
          <cell r="J419" t="str">
            <v>Public</v>
          </cell>
        </row>
        <row r="420">
          <cell r="A420" t="str">
            <v>00416</v>
          </cell>
          <cell r="J420" t="str">
            <v>Public</v>
          </cell>
        </row>
        <row r="421">
          <cell r="A421" t="str">
            <v>00417</v>
          </cell>
          <cell r="J421" t="str">
            <v>Public</v>
          </cell>
        </row>
        <row r="422">
          <cell r="A422" t="str">
            <v>06629</v>
          </cell>
          <cell r="J422" t="str">
            <v>Private</v>
          </cell>
        </row>
        <row r="423">
          <cell r="A423" t="str">
            <v>00913</v>
          </cell>
          <cell r="J423" t="str">
            <v>Public</v>
          </cell>
        </row>
        <row r="424">
          <cell r="A424" t="str">
            <v>00521</v>
          </cell>
          <cell r="J424" t="str">
            <v>Public</v>
          </cell>
        </row>
        <row r="425">
          <cell r="A425" t="str">
            <v>00887</v>
          </cell>
          <cell r="J425" t="str">
            <v>Public</v>
          </cell>
        </row>
        <row r="426">
          <cell r="A426" t="str">
            <v>00324</v>
          </cell>
          <cell r="J426" t="str">
            <v>Public</v>
          </cell>
        </row>
        <row r="427">
          <cell r="A427" t="str">
            <v>00767</v>
          </cell>
          <cell r="J427" t="str">
            <v>Public</v>
          </cell>
        </row>
        <row r="428">
          <cell r="A428" t="str">
            <v>00888</v>
          </cell>
          <cell r="J428" t="str">
            <v>Public</v>
          </cell>
        </row>
        <row r="429">
          <cell r="A429" t="str">
            <v>01179</v>
          </cell>
          <cell r="J429" t="str">
            <v>Public</v>
          </cell>
        </row>
        <row r="430">
          <cell r="A430" t="str">
            <v>00597</v>
          </cell>
          <cell r="J430" t="str">
            <v>Public</v>
          </cell>
        </row>
        <row r="431">
          <cell r="A431" t="str">
            <v>00280</v>
          </cell>
          <cell r="J431" t="str">
            <v>Public</v>
          </cell>
        </row>
        <row r="432">
          <cell r="A432" t="str">
            <v>01102</v>
          </cell>
          <cell r="J432" t="str">
            <v>Public</v>
          </cell>
        </row>
        <row r="433">
          <cell r="A433" t="str">
            <v>01117</v>
          </cell>
          <cell r="J433" t="str">
            <v>Public</v>
          </cell>
        </row>
        <row r="434">
          <cell r="A434" t="str">
            <v>00666</v>
          </cell>
          <cell r="J434" t="str">
            <v>Public</v>
          </cell>
        </row>
        <row r="435">
          <cell r="A435" t="str">
            <v>01149</v>
          </cell>
          <cell r="J435" t="str">
            <v>Public</v>
          </cell>
        </row>
        <row r="436">
          <cell r="A436" t="str">
            <v>01054</v>
          </cell>
          <cell r="J436" t="str">
            <v>Public</v>
          </cell>
        </row>
        <row r="437">
          <cell r="A437" t="str">
            <v>00608</v>
          </cell>
          <cell r="J437" t="str">
            <v>Public</v>
          </cell>
        </row>
        <row r="438">
          <cell r="A438" t="str">
            <v>01021</v>
          </cell>
          <cell r="J438" t="str">
            <v>Public</v>
          </cell>
        </row>
        <row r="439">
          <cell r="A439" t="str">
            <v>04955</v>
          </cell>
          <cell r="J439" t="str">
            <v>Charter</v>
          </cell>
        </row>
        <row r="440">
          <cell r="A440" t="str">
            <v>00622</v>
          </cell>
          <cell r="J440" t="str">
            <v>Public</v>
          </cell>
        </row>
        <row r="441">
          <cell r="A441" t="str">
            <v>00808</v>
          </cell>
          <cell r="J441" t="str">
            <v>Public</v>
          </cell>
        </row>
        <row r="442">
          <cell r="A442" t="str">
            <v>00965</v>
          </cell>
          <cell r="J442" t="str">
            <v>Public</v>
          </cell>
        </row>
        <row r="443">
          <cell r="A443" t="str">
            <v>00740</v>
          </cell>
          <cell r="J443" t="str">
            <v>Public</v>
          </cell>
        </row>
        <row r="444">
          <cell r="A444" t="str">
            <v>00162</v>
          </cell>
          <cell r="J444" t="str">
            <v>Public</v>
          </cell>
        </row>
        <row r="445">
          <cell r="A445" t="str">
            <v>01075</v>
          </cell>
          <cell r="J445" t="str">
            <v>Public</v>
          </cell>
        </row>
        <row r="446">
          <cell r="A446" t="str">
            <v>00461</v>
          </cell>
          <cell r="J446" t="str">
            <v>Public</v>
          </cell>
        </row>
        <row r="447">
          <cell r="A447" t="str">
            <v>00864</v>
          </cell>
          <cell r="J447" t="str">
            <v>Charter</v>
          </cell>
        </row>
        <row r="448">
          <cell r="A448" t="str">
            <v>01290</v>
          </cell>
          <cell r="J448" t="str">
            <v>RCCI</v>
          </cell>
        </row>
        <row r="449">
          <cell r="A449" t="str">
            <v>00435</v>
          </cell>
          <cell r="J449" t="str">
            <v>Public</v>
          </cell>
        </row>
        <row r="450">
          <cell r="A450" t="str">
            <v>00218</v>
          </cell>
          <cell r="J450" t="str">
            <v>Public</v>
          </cell>
        </row>
        <row r="451">
          <cell r="A451" t="str">
            <v>00454</v>
          </cell>
          <cell r="J451" t="str">
            <v>Public</v>
          </cell>
        </row>
        <row r="452">
          <cell r="A452" t="str">
            <v>00718</v>
          </cell>
          <cell r="J452" t="str">
            <v>Public</v>
          </cell>
        </row>
        <row r="453">
          <cell r="A453" t="str">
            <v>00797</v>
          </cell>
          <cell r="J453" t="str">
            <v>Public</v>
          </cell>
        </row>
        <row r="454">
          <cell r="A454" t="str">
            <v>00536</v>
          </cell>
          <cell r="J454" t="str">
            <v>Public</v>
          </cell>
        </row>
        <row r="455">
          <cell r="A455" t="str">
            <v>00459</v>
          </cell>
          <cell r="J455" t="str">
            <v>Public</v>
          </cell>
        </row>
        <row r="456">
          <cell r="A456" t="str">
            <v>00673</v>
          </cell>
          <cell r="J456" t="str">
            <v>Public</v>
          </cell>
        </row>
        <row r="457">
          <cell r="A457" t="str">
            <v>00656</v>
          </cell>
          <cell r="J457" t="str">
            <v>Public</v>
          </cell>
        </row>
        <row r="458">
          <cell r="A458" t="str">
            <v>01661</v>
          </cell>
          <cell r="J458" t="str">
            <v>RCCI</v>
          </cell>
        </row>
        <row r="459">
          <cell r="A459" t="str">
            <v>01007</v>
          </cell>
          <cell r="J459" t="str">
            <v>Public</v>
          </cell>
        </row>
        <row r="460">
          <cell r="A460" t="str">
            <v>00735</v>
          </cell>
          <cell r="J460" t="str">
            <v>Public</v>
          </cell>
        </row>
        <row r="461">
          <cell r="A461" t="str">
            <v>00468</v>
          </cell>
          <cell r="J461" t="str">
            <v>Public</v>
          </cell>
        </row>
        <row r="462">
          <cell r="A462" t="str">
            <v>00079</v>
          </cell>
          <cell r="J462" t="str">
            <v>Public</v>
          </cell>
        </row>
        <row r="463">
          <cell r="A463" t="str">
            <v>00537</v>
          </cell>
          <cell r="J463" t="str">
            <v>Public</v>
          </cell>
        </row>
        <row r="464">
          <cell r="A464" t="str">
            <v>00152</v>
          </cell>
          <cell r="J464" t="str">
            <v>Public</v>
          </cell>
        </row>
        <row r="465">
          <cell r="A465" t="str">
            <v>01267</v>
          </cell>
          <cell r="J465" t="str">
            <v>RCCI</v>
          </cell>
        </row>
        <row r="466">
          <cell r="A466" t="str">
            <v>01088</v>
          </cell>
          <cell r="J466" t="str">
            <v>Public</v>
          </cell>
        </row>
        <row r="467">
          <cell r="A467" t="str">
            <v>01060</v>
          </cell>
          <cell r="J467" t="str">
            <v>Charter</v>
          </cell>
        </row>
        <row r="468">
          <cell r="A468" t="str">
            <v>00780</v>
          </cell>
          <cell r="J468" t="str">
            <v>Charter</v>
          </cell>
        </row>
        <row r="469">
          <cell r="A469" t="str">
            <v>00073</v>
          </cell>
          <cell r="J469" t="str">
            <v>Charter</v>
          </cell>
        </row>
        <row r="470">
          <cell r="A470" t="str">
            <v>00512</v>
          </cell>
          <cell r="J470" t="str">
            <v>Charter</v>
          </cell>
        </row>
        <row r="471">
          <cell r="A471" t="str">
            <v>00508</v>
          </cell>
          <cell r="J471" t="str">
            <v>Charter</v>
          </cell>
        </row>
        <row r="472">
          <cell r="A472" t="str">
            <v>00497</v>
          </cell>
          <cell r="J472" t="str">
            <v>Charter</v>
          </cell>
        </row>
        <row r="473">
          <cell r="A473" t="str">
            <v>00343</v>
          </cell>
          <cell r="J473" t="str">
            <v>Charter</v>
          </cell>
        </row>
        <row r="474">
          <cell r="A474" t="str">
            <v>00414</v>
          </cell>
          <cell r="J474" t="str">
            <v>Public</v>
          </cell>
        </row>
        <row r="475">
          <cell r="A475" t="str">
            <v>01363</v>
          </cell>
          <cell r="J475" t="str">
            <v>RCCI</v>
          </cell>
        </row>
        <row r="476">
          <cell r="A476" t="str">
            <v>01140</v>
          </cell>
          <cell r="J476" t="str">
            <v>Public</v>
          </cell>
        </row>
        <row r="477">
          <cell r="A477" t="str">
            <v>00171</v>
          </cell>
          <cell r="J477" t="str">
            <v>Public</v>
          </cell>
        </row>
        <row r="478">
          <cell r="A478" t="str">
            <v>00540</v>
          </cell>
          <cell r="J478" t="str">
            <v>Public</v>
          </cell>
        </row>
        <row r="479">
          <cell r="A479" t="str">
            <v>01048</v>
          </cell>
          <cell r="J479" t="str">
            <v>Public</v>
          </cell>
        </row>
        <row r="480">
          <cell r="A480" t="str">
            <v>00541</v>
          </cell>
          <cell r="J480" t="str">
            <v>Public</v>
          </cell>
        </row>
        <row r="481">
          <cell r="A481" t="str">
            <v>01171</v>
          </cell>
          <cell r="J481" t="str">
            <v>Public</v>
          </cell>
        </row>
        <row r="482">
          <cell r="A482" t="str">
            <v>00674</v>
          </cell>
          <cell r="J482" t="str">
            <v>Public</v>
          </cell>
        </row>
        <row r="483">
          <cell r="A483" t="str">
            <v>00549</v>
          </cell>
          <cell r="J483" t="str">
            <v>Public</v>
          </cell>
        </row>
        <row r="484">
          <cell r="A484" t="str">
            <v>01356</v>
          </cell>
          <cell r="J484" t="str">
            <v>RCCI</v>
          </cell>
        </row>
        <row r="485">
          <cell r="A485" t="str">
            <v>01274</v>
          </cell>
          <cell r="J485" t="str">
            <v>Private</v>
          </cell>
        </row>
        <row r="486">
          <cell r="A486" t="str">
            <v>00942</v>
          </cell>
          <cell r="J486" t="str">
            <v>Public</v>
          </cell>
        </row>
        <row r="487">
          <cell r="A487" t="str">
            <v>00317</v>
          </cell>
          <cell r="J487" t="str">
            <v>Public</v>
          </cell>
        </row>
        <row r="488">
          <cell r="A488" t="str">
            <v>01286</v>
          </cell>
          <cell r="J488" t="str">
            <v>RCCI</v>
          </cell>
        </row>
        <row r="489">
          <cell r="A489" t="str">
            <v>00958</v>
          </cell>
          <cell r="J489" t="str">
            <v>Public</v>
          </cell>
        </row>
        <row r="490">
          <cell r="A490" t="str">
            <v>01113</v>
          </cell>
          <cell r="J490" t="str">
            <v>Public</v>
          </cell>
        </row>
        <row r="491">
          <cell r="A491" t="str">
            <v>00950</v>
          </cell>
          <cell r="J491" t="str">
            <v>Public</v>
          </cell>
        </row>
        <row r="492">
          <cell r="A492" t="str">
            <v>00183</v>
          </cell>
          <cell r="J492" t="str">
            <v>Public</v>
          </cell>
        </row>
        <row r="493">
          <cell r="A493" t="str">
            <v>00077</v>
          </cell>
          <cell r="J493" t="str">
            <v>Charter</v>
          </cell>
        </row>
        <row r="494">
          <cell r="A494" t="str">
            <v>00291</v>
          </cell>
          <cell r="J494" t="str">
            <v>Public</v>
          </cell>
        </row>
        <row r="495">
          <cell r="A495" t="str">
            <v>00062</v>
          </cell>
          <cell r="J495" t="str">
            <v>Charter</v>
          </cell>
        </row>
        <row r="496">
          <cell r="A496" t="str">
            <v>00975</v>
          </cell>
          <cell r="J496" t="str">
            <v>Public</v>
          </cell>
        </row>
        <row r="497">
          <cell r="A497" t="str">
            <v>00460</v>
          </cell>
          <cell r="J497" t="str">
            <v>Public</v>
          </cell>
        </row>
        <row r="498">
          <cell r="A498" t="str">
            <v>00567</v>
          </cell>
          <cell r="J498" t="str">
            <v>Public</v>
          </cell>
        </row>
        <row r="499">
          <cell r="A499" t="str">
            <v>00404</v>
          </cell>
          <cell r="J499" t="str">
            <v>Public</v>
          </cell>
        </row>
        <row r="500">
          <cell r="A500" t="str">
            <v>00863</v>
          </cell>
          <cell r="J500" t="str">
            <v>Public</v>
          </cell>
        </row>
        <row r="501">
          <cell r="A501" t="str">
            <v>00920</v>
          </cell>
          <cell r="J501" t="str">
            <v>Public</v>
          </cell>
        </row>
        <row r="502">
          <cell r="A502" t="str">
            <v>00927</v>
          </cell>
          <cell r="J502" t="str">
            <v>Charter</v>
          </cell>
        </row>
        <row r="503">
          <cell r="A503" t="str">
            <v>00582</v>
          </cell>
          <cell r="J503" t="str">
            <v>Public</v>
          </cell>
        </row>
        <row r="504">
          <cell r="A504" t="str">
            <v>00407</v>
          </cell>
          <cell r="J504" t="str">
            <v>Public</v>
          </cell>
        </row>
        <row r="505">
          <cell r="A505" t="str">
            <v>00046</v>
          </cell>
          <cell r="J505" t="str">
            <v>Public</v>
          </cell>
        </row>
        <row r="506">
          <cell r="A506" t="str">
            <v>00018</v>
          </cell>
          <cell r="J506" t="str">
            <v>Public</v>
          </cell>
        </row>
        <row r="507">
          <cell r="A507" t="str">
            <v>00803</v>
          </cell>
          <cell r="J507" t="str">
            <v>Public</v>
          </cell>
        </row>
        <row r="508">
          <cell r="A508" t="str">
            <v>00369</v>
          </cell>
          <cell r="J508" t="str">
            <v>Public</v>
          </cell>
        </row>
        <row r="509">
          <cell r="A509" t="str">
            <v>00104</v>
          </cell>
          <cell r="J509" t="str">
            <v>Public</v>
          </cell>
        </row>
        <row r="510">
          <cell r="A510" t="str">
            <v>06748</v>
          </cell>
          <cell r="J510" t="str">
            <v>Charter</v>
          </cell>
        </row>
        <row r="511">
          <cell r="A511" t="str">
            <v>00488</v>
          </cell>
          <cell r="J511" t="str">
            <v>Charter</v>
          </cell>
        </row>
        <row r="512">
          <cell r="A512" t="str">
            <v>00522</v>
          </cell>
          <cell r="J512" t="str">
            <v>Public</v>
          </cell>
        </row>
        <row r="513">
          <cell r="A513" t="str">
            <v>00427</v>
          </cell>
          <cell r="J513" t="str">
            <v>Public</v>
          </cell>
        </row>
        <row r="514">
          <cell r="A514" t="str">
            <v>00110</v>
          </cell>
          <cell r="J514" t="str">
            <v>Public</v>
          </cell>
        </row>
        <row r="515">
          <cell r="A515" t="str">
            <v>00583</v>
          </cell>
          <cell r="J515" t="str">
            <v>Public</v>
          </cell>
        </row>
        <row r="516">
          <cell r="A516" t="str">
            <v>00010</v>
          </cell>
          <cell r="J516" t="str">
            <v>Public</v>
          </cell>
        </row>
        <row r="517">
          <cell r="A517" t="str">
            <v>00532</v>
          </cell>
          <cell r="J517" t="str">
            <v>Public</v>
          </cell>
        </row>
        <row r="518">
          <cell r="A518" t="str">
            <v>00167</v>
          </cell>
          <cell r="J518" t="str">
            <v>Public</v>
          </cell>
        </row>
        <row r="519">
          <cell r="A519" t="str">
            <v>00736</v>
          </cell>
          <cell r="J519" t="str">
            <v>Public</v>
          </cell>
        </row>
        <row r="520">
          <cell r="A520" t="str">
            <v>00523</v>
          </cell>
          <cell r="J520" t="str">
            <v>Public</v>
          </cell>
        </row>
        <row r="521">
          <cell r="A521" t="str">
            <v>00692</v>
          </cell>
          <cell r="J521" t="str">
            <v>Public</v>
          </cell>
        </row>
        <row r="522">
          <cell r="A522" t="str">
            <v>00012</v>
          </cell>
          <cell r="J522" t="str">
            <v>Public</v>
          </cell>
        </row>
        <row r="523">
          <cell r="A523" t="str">
            <v>01112</v>
          </cell>
          <cell r="J523" t="str">
            <v>Public</v>
          </cell>
        </row>
        <row r="524">
          <cell r="A524" t="str">
            <v>01028</v>
          </cell>
          <cell r="J524" t="str">
            <v>Public</v>
          </cell>
        </row>
        <row r="525">
          <cell r="A525" t="str">
            <v>01150</v>
          </cell>
          <cell r="J525" t="str">
            <v>Public</v>
          </cell>
        </row>
        <row r="526">
          <cell r="A526" t="str">
            <v>00758</v>
          </cell>
          <cell r="J526" t="str">
            <v>Public</v>
          </cell>
        </row>
        <row r="527">
          <cell r="A527" t="str">
            <v>00562</v>
          </cell>
          <cell r="J527" t="str">
            <v>Charter</v>
          </cell>
        </row>
        <row r="528">
          <cell r="A528" t="str">
            <v>00070</v>
          </cell>
          <cell r="J528" t="str">
            <v>Charter</v>
          </cell>
        </row>
        <row r="529">
          <cell r="A529" t="str">
            <v>04187</v>
          </cell>
          <cell r="J529" t="str">
            <v>Charter</v>
          </cell>
        </row>
        <row r="530">
          <cell r="A530" t="str">
            <v>01297</v>
          </cell>
          <cell r="J530" t="str">
            <v>Private</v>
          </cell>
        </row>
        <row r="531">
          <cell r="A531" t="str">
            <v>00639</v>
          </cell>
          <cell r="J531" t="str">
            <v>Public</v>
          </cell>
        </row>
        <row r="532">
          <cell r="A532" t="str">
            <v>00966</v>
          </cell>
          <cell r="J532" t="str">
            <v>Public</v>
          </cell>
        </row>
        <row r="533">
          <cell r="A533" t="str">
            <v>00694</v>
          </cell>
          <cell r="J533" t="str">
            <v>Public</v>
          </cell>
        </row>
        <row r="534">
          <cell r="A534" t="str">
            <v>04581</v>
          </cell>
          <cell r="J534" t="str">
            <v>Charter</v>
          </cell>
        </row>
        <row r="535">
          <cell r="A535" t="str">
            <v>00445</v>
          </cell>
          <cell r="J535" t="str">
            <v>Public</v>
          </cell>
        </row>
        <row r="536">
          <cell r="A536" t="str">
            <v>01137</v>
          </cell>
          <cell r="J536" t="str">
            <v>Public</v>
          </cell>
        </row>
        <row r="537">
          <cell r="A537" t="str">
            <v>00977</v>
          </cell>
          <cell r="J537" t="str">
            <v>Public</v>
          </cell>
        </row>
        <row r="538">
          <cell r="A538" t="str">
            <v>00911</v>
          </cell>
          <cell r="J538" t="str">
            <v>Public</v>
          </cell>
        </row>
        <row r="539">
          <cell r="A539" t="str">
            <v>00101</v>
          </cell>
          <cell r="J539" t="str">
            <v>Public</v>
          </cell>
        </row>
        <row r="540">
          <cell r="A540" t="str">
            <v>00633</v>
          </cell>
          <cell r="J540" t="str">
            <v>Public</v>
          </cell>
        </row>
        <row r="541">
          <cell r="A541" t="str">
            <v>00281</v>
          </cell>
          <cell r="J541" t="str">
            <v>Public</v>
          </cell>
        </row>
        <row r="542">
          <cell r="A542" t="str">
            <v>06646</v>
          </cell>
          <cell r="J542" t="str">
            <v>Private</v>
          </cell>
        </row>
        <row r="543">
          <cell r="A543" t="str">
            <v>05361</v>
          </cell>
          <cell r="J543" t="str">
            <v>Public</v>
          </cell>
        </row>
        <row r="544">
          <cell r="A544" t="str">
            <v>00584</v>
          </cell>
          <cell r="J544" t="str">
            <v>Public</v>
          </cell>
        </row>
        <row r="545">
          <cell r="A545" t="str">
            <v>00635</v>
          </cell>
          <cell r="J545" t="str">
            <v>Public</v>
          </cell>
        </row>
        <row r="546">
          <cell r="A546" t="str">
            <v>00177</v>
          </cell>
          <cell r="J546" t="str">
            <v>Public</v>
          </cell>
        </row>
        <row r="547">
          <cell r="A547" t="str">
            <v>01151</v>
          </cell>
          <cell r="J547" t="str">
            <v>Public</v>
          </cell>
        </row>
        <row r="548">
          <cell r="A548" t="str">
            <v>00642</v>
          </cell>
          <cell r="J548" t="str">
            <v>Public</v>
          </cell>
        </row>
        <row r="549">
          <cell r="A549" t="str">
            <v>00690</v>
          </cell>
          <cell r="J549" t="str">
            <v>Public</v>
          </cell>
        </row>
        <row r="550">
          <cell r="A550" t="str">
            <v>01663</v>
          </cell>
          <cell r="J550" t="str">
            <v>Charter</v>
          </cell>
        </row>
        <row r="551">
          <cell r="A551" t="str">
            <v>00765</v>
          </cell>
          <cell r="J551" t="str">
            <v>Public</v>
          </cell>
        </row>
        <row r="552">
          <cell r="A552" t="str">
            <v>01720</v>
          </cell>
          <cell r="J552" t="str">
            <v>Private</v>
          </cell>
        </row>
        <row r="553">
          <cell r="A553" t="str">
            <v>00657</v>
          </cell>
          <cell r="J553" t="str">
            <v>Public</v>
          </cell>
        </row>
        <row r="554">
          <cell r="A554" t="str">
            <v>01037</v>
          </cell>
          <cell r="J554" t="str">
            <v>Public</v>
          </cell>
        </row>
        <row r="555">
          <cell r="A555" t="str">
            <v>00981</v>
          </cell>
          <cell r="J555" t="str">
            <v>Public</v>
          </cell>
        </row>
        <row r="556">
          <cell r="A556" t="str">
            <v>00093</v>
          </cell>
          <cell r="J556" t="str">
            <v>Public</v>
          </cell>
        </row>
        <row r="557">
          <cell r="A557" t="str">
            <v>00233</v>
          </cell>
          <cell r="J557" t="str">
            <v>Public</v>
          </cell>
        </row>
        <row r="558">
          <cell r="A558" t="str">
            <v>00667</v>
          </cell>
          <cell r="J558" t="str">
            <v>Public</v>
          </cell>
        </row>
        <row r="559">
          <cell r="A559" t="str">
            <v>00022</v>
          </cell>
          <cell r="J559" t="str">
            <v>Public</v>
          </cell>
        </row>
        <row r="560">
          <cell r="A560" t="str">
            <v>00067</v>
          </cell>
          <cell r="J560" t="str">
            <v>Charter</v>
          </cell>
        </row>
        <row r="561">
          <cell r="A561" t="str">
            <v>00091</v>
          </cell>
          <cell r="J561" t="str">
            <v>Public</v>
          </cell>
        </row>
        <row r="562">
          <cell r="A562" t="str">
            <v>00695</v>
          </cell>
          <cell r="J562" t="str">
            <v>Public</v>
          </cell>
        </row>
        <row r="563">
          <cell r="A563" t="str">
            <v>00533</v>
          </cell>
          <cell r="J563" t="str">
            <v>Public</v>
          </cell>
        </row>
        <row r="564">
          <cell r="A564" t="str">
            <v>00677</v>
          </cell>
          <cell r="J564" t="str">
            <v>Public</v>
          </cell>
        </row>
        <row r="565">
          <cell r="A565" t="str">
            <v>00544</v>
          </cell>
          <cell r="J565" t="str">
            <v>Charter</v>
          </cell>
        </row>
        <row r="566">
          <cell r="A566" t="str">
            <v>00524</v>
          </cell>
          <cell r="J566" t="str">
            <v>Public</v>
          </cell>
        </row>
        <row r="567">
          <cell r="A567" t="str">
            <v>00683</v>
          </cell>
          <cell r="J567" t="str">
            <v>Public</v>
          </cell>
        </row>
        <row r="568">
          <cell r="A568" t="str">
            <v>00668</v>
          </cell>
          <cell r="J568" t="str">
            <v>Public</v>
          </cell>
        </row>
        <row r="569">
          <cell r="A569" t="str">
            <v>01022</v>
          </cell>
          <cell r="J569" t="str">
            <v>Public</v>
          </cell>
        </row>
        <row r="570">
          <cell r="A570" t="str">
            <v>01132</v>
          </cell>
          <cell r="J570" t="str">
            <v>Public</v>
          </cell>
        </row>
        <row r="571">
          <cell r="A571" t="str">
            <v>00684</v>
          </cell>
          <cell r="J571" t="str">
            <v>Public</v>
          </cell>
        </row>
        <row r="572">
          <cell r="A572" t="str">
            <v>00678</v>
          </cell>
          <cell r="J572" t="str">
            <v>Public</v>
          </cell>
        </row>
        <row r="573">
          <cell r="A573" t="str">
            <v>00611</v>
          </cell>
          <cell r="J573" t="str">
            <v>Public</v>
          </cell>
        </row>
        <row r="574">
          <cell r="A574" t="str">
            <v>01026</v>
          </cell>
          <cell r="J574" t="str">
            <v>Public</v>
          </cell>
        </row>
        <row r="575">
          <cell r="A575" t="str">
            <v>00854</v>
          </cell>
          <cell r="J575" t="str">
            <v>Public</v>
          </cell>
        </row>
        <row r="576">
          <cell r="A576" t="str">
            <v>01162</v>
          </cell>
          <cell r="J576" t="str">
            <v>Public</v>
          </cell>
        </row>
        <row r="577">
          <cell r="A577" t="str">
            <v>00693</v>
          </cell>
          <cell r="J577" t="str">
            <v>Public</v>
          </cell>
        </row>
        <row r="578">
          <cell r="A578" t="str">
            <v>00438</v>
          </cell>
          <cell r="J578" t="str">
            <v>Public</v>
          </cell>
        </row>
        <row r="579">
          <cell r="A579" t="str">
            <v>00047</v>
          </cell>
          <cell r="J579" t="str">
            <v>Public</v>
          </cell>
        </row>
        <row r="580">
          <cell r="A580" t="str">
            <v>00698</v>
          </cell>
          <cell r="J580" t="str">
            <v>Public</v>
          </cell>
        </row>
        <row r="581">
          <cell r="A581" t="str">
            <v>01064</v>
          </cell>
          <cell r="J581" t="str">
            <v>Charter</v>
          </cell>
        </row>
        <row r="582">
          <cell r="A582" t="str">
            <v>00643</v>
          </cell>
          <cell r="J582" t="str">
            <v>Public</v>
          </cell>
        </row>
        <row r="583">
          <cell r="A583" t="str">
            <v>00525</v>
          </cell>
          <cell r="J583" t="str">
            <v>Public</v>
          </cell>
        </row>
        <row r="584">
          <cell r="A584" t="str">
            <v>00288</v>
          </cell>
          <cell r="J584" t="str">
            <v>Public</v>
          </cell>
        </row>
        <row r="585">
          <cell r="A585" t="str">
            <v>01094</v>
          </cell>
          <cell r="J585" t="str">
            <v>Public</v>
          </cell>
        </row>
        <row r="586">
          <cell r="A586" t="str">
            <v>00702</v>
          </cell>
          <cell r="J586" t="str">
            <v>Public</v>
          </cell>
        </row>
        <row r="587">
          <cell r="A587" t="str">
            <v>00102</v>
          </cell>
          <cell r="J587" t="str">
            <v>Public</v>
          </cell>
        </row>
        <row r="588">
          <cell r="A588" t="str">
            <v>00466</v>
          </cell>
          <cell r="J588" t="str">
            <v>Public</v>
          </cell>
        </row>
        <row r="589">
          <cell r="A589" t="str">
            <v>01009</v>
          </cell>
          <cell r="J589" t="str">
            <v>Public</v>
          </cell>
        </row>
        <row r="590">
          <cell r="A590" t="str">
            <v>00299</v>
          </cell>
          <cell r="J590" t="str">
            <v>Public</v>
          </cell>
        </row>
        <row r="591">
          <cell r="A591" t="str">
            <v>00269</v>
          </cell>
          <cell r="J591" t="str">
            <v>Charter</v>
          </cell>
        </row>
        <row r="592">
          <cell r="A592" t="str">
            <v>00344</v>
          </cell>
          <cell r="J592" t="str">
            <v>Charter</v>
          </cell>
        </row>
        <row r="593">
          <cell r="A593" t="str">
            <v>00153</v>
          </cell>
          <cell r="J593" t="str">
            <v>Public</v>
          </cell>
        </row>
        <row r="594">
          <cell r="A594" t="str">
            <v>00662</v>
          </cell>
          <cell r="J594" t="str">
            <v>Public</v>
          </cell>
        </row>
        <row r="595">
          <cell r="A595" t="str">
            <v>00375</v>
          </cell>
          <cell r="J595" t="str">
            <v>Public</v>
          </cell>
        </row>
        <row r="596">
          <cell r="A596" t="str">
            <v>00574</v>
          </cell>
          <cell r="J596" t="str">
            <v>Public</v>
          </cell>
        </row>
        <row r="597">
          <cell r="A597" t="str">
            <v>00526</v>
          </cell>
          <cell r="J597" t="str">
            <v>Public</v>
          </cell>
        </row>
        <row r="598">
          <cell r="A598" t="str">
            <v>00558</v>
          </cell>
          <cell r="J598" t="str">
            <v>Public</v>
          </cell>
        </row>
        <row r="599">
          <cell r="A599" t="str">
            <v>01184</v>
          </cell>
          <cell r="J599" t="str">
            <v>Public</v>
          </cell>
        </row>
        <row r="600">
          <cell r="A600" t="str">
            <v>00783</v>
          </cell>
          <cell r="J600" t="str">
            <v>Public</v>
          </cell>
        </row>
        <row r="601">
          <cell r="A601" t="str">
            <v>01159</v>
          </cell>
          <cell r="J601" t="str">
            <v>Public</v>
          </cell>
        </row>
        <row r="602">
          <cell r="A602" t="str">
            <v>00576</v>
          </cell>
          <cell r="J602" t="str">
            <v>Public</v>
          </cell>
        </row>
        <row r="603">
          <cell r="A603" t="str">
            <v>00088</v>
          </cell>
          <cell r="J603" t="str">
            <v>Public</v>
          </cell>
        </row>
        <row r="604">
          <cell r="A604" t="str">
            <v>01073</v>
          </cell>
          <cell r="J604" t="str">
            <v>Public</v>
          </cell>
        </row>
        <row r="605">
          <cell r="A605" t="str">
            <v>00305</v>
          </cell>
          <cell r="J605" t="str">
            <v>Public</v>
          </cell>
        </row>
        <row r="606">
          <cell r="A606" t="str">
            <v>01074</v>
          </cell>
          <cell r="J606" t="str">
            <v>Public</v>
          </cell>
        </row>
        <row r="607">
          <cell r="A607" t="str">
            <v>01024</v>
          </cell>
          <cell r="J607" t="str">
            <v>Public</v>
          </cell>
        </row>
        <row r="608">
          <cell r="A608" t="str">
            <v>00384</v>
          </cell>
          <cell r="J608" t="str">
            <v>Public</v>
          </cell>
        </row>
        <row r="609">
          <cell r="A609" t="str">
            <v>00289</v>
          </cell>
          <cell r="J609" t="str">
            <v>Public</v>
          </cell>
        </row>
        <row r="610">
          <cell r="A610" t="str">
            <v>00715</v>
          </cell>
          <cell r="J610" t="str">
            <v>Public</v>
          </cell>
        </row>
        <row r="611">
          <cell r="A611" t="str">
            <v>00282</v>
          </cell>
          <cell r="J611" t="str">
            <v>Public</v>
          </cell>
        </row>
        <row r="612">
          <cell r="A612" t="str">
            <v>00951</v>
          </cell>
          <cell r="J612" t="str">
            <v>Public</v>
          </cell>
        </row>
        <row r="613">
          <cell r="A613" t="str">
            <v>01122</v>
          </cell>
          <cell r="J613" t="str">
            <v>Public</v>
          </cell>
        </row>
        <row r="614">
          <cell r="A614" t="str">
            <v>01143</v>
          </cell>
          <cell r="J614" t="str">
            <v>Public</v>
          </cell>
        </row>
        <row r="615">
          <cell r="A615" t="str">
            <v>00610</v>
          </cell>
          <cell r="J615" t="str">
            <v>Public</v>
          </cell>
        </row>
        <row r="616">
          <cell r="A616" t="str">
            <v>00908</v>
          </cell>
          <cell r="J616" t="str">
            <v>Public</v>
          </cell>
        </row>
        <row r="617">
          <cell r="A617" t="str">
            <v>01383</v>
          </cell>
          <cell r="J617" t="str">
            <v>RCCI</v>
          </cell>
        </row>
        <row r="618">
          <cell r="A618" t="str">
            <v>01659</v>
          </cell>
          <cell r="J618" t="str">
            <v>Charter</v>
          </cell>
        </row>
        <row r="619">
          <cell r="A619" t="str">
            <v>00928</v>
          </cell>
          <cell r="J619" t="str">
            <v>Public</v>
          </cell>
        </row>
        <row r="620">
          <cell r="A620" t="str">
            <v>01156</v>
          </cell>
          <cell r="J620" t="str">
            <v>Public</v>
          </cell>
        </row>
        <row r="621">
          <cell r="A621" t="str">
            <v>00111</v>
          </cell>
          <cell r="J621" t="str">
            <v>Public</v>
          </cell>
        </row>
        <row r="622">
          <cell r="A622" t="str">
            <v>00420</v>
          </cell>
          <cell r="J622" t="str">
            <v>Public</v>
          </cell>
        </row>
        <row r="623">
          <cell r="A623" t="str">
            <v>04303</v>
          </cell>
          <cell r="J623" t="str">
            <v>Charter</v>
          </cell>
        </row>
        <row r="624">
          <cell r="A624" t="str">
            <v>00915</v>
          </cell>
          <cell r="J624" t="str">
            <v>Public</v>
          </cell>
        </row>
        <row r="625">
          <cell r="A625" t="str">
            <v>01015</v>
          </cell>
          <cell r="J625" t="str">
            <v>Charter</v>
          </cell>
        </row>
        <row r="626">
          <cell r="A626" t="str">
            <v>00731</v>
          </cell>
          <cell r="J626" t="str">
            <v>Public</v>
          </cell>
        </row>
        <row r="627">
          <cell r="A627" t="str">
            <v>00370</v>
          </cell>
          <cell r="J627" t="str">
            <v>Public</v>
          </cell>
        </row>
        <row r="628">
          <cell r="A628" t="str">
            <v>00592</v>
          </cell>
          <cell r="J628" t="str">
            <v>Public</v>
          </cell>
        </row>
        <row r="629">
          <cell r="A629" t="str">
            <v>00952</v>
          </cell>
          <cell r="J629" t="str">
            <v>Public</v>
          </cell>
        </row>
        <row r="630">
          <cell r="A630" t="str">
            <v>00297</v>
          </cell>
          <cell r="J630" t="str">
            <v>Public</v>
          </cell>
        </row>
        <row r="631">
          <cell r="A631" t="str">
            <v>00725</v>
          </cell>
          <cell r="J631" t="str">
            <v>Public</v>
          </cell>
        </row>
        <row r="632">
          <cell r="A632" t="str">
            <v>01152</v>
          </cell>
          <cell r="J632" t="str">
            <v>Public</v>
          </cell>
        </row>
        <row r="633">
          <cell r="A633" t="str">
            <v>00737</v>
          </cell>
          <cell r="J633" t="str">
            <v>Public</v>
          </cell>
        </row>
        <row r="634">
          <cell r="A634" t="str">
            <v>00107</v>
          </cell>
          <cell r="J634" t="str">
            <v>Public</v>
          </cell>
        </row>
        <row r="635">
          <cell r="A635" t="str">
            <v>00248</v>
          </cell>
          <cell r="J635" t="str">
            <v>Charter</v>
          </cell>
        </row>
        <row r="636">
          <cell r="A636" t="str">
            <v>00992</v>
          </cell>
          <cell r="J636" t="str">
            <v>Public</v>
          </cell>
        </row>
        <row r="637">
          <cell r="A637" t="str">
            <v>00227</v>
          </cell>
          <cell r="J637" t="str">
            <v>Public</v>
          </cell>
        </row>
        <row r="638">
          <cell r="A638" t="str">
            <v>00360</v>
          </cell>
          <cell r="J638" t="str">
            <v>Public</v>
          </cell>
        </row>
        <row r="639">
          <cell r="A639" t="str">
            <v>00598</v>
          </cell>
          <cell r="J639" t="str">
            <v>Public</v>
          </cell>
        </row>
        <row r="640">
          <cell r="A640" t="str">
            <v>00886</v>
          </cell>
          <cell r="J640" t="str">
            <v>Public</v>
          </cell>
        </row>
        <row r="641">
          <cell r="A641" t="str">
            <v>00306</v>
          </cell>
          <cell r="J641" t="str">
            <v>Public</v>
          </cell>
        </row>
        <row r="642">
          <cell r="A642" t="str">
            <v>01308</v>
          </cell>
          <cell r="J642" t="str">
            <v>Private</v>
          </cell>
        </row>
        <row r="643">
          <cell r="A643" t="str">
            <v>00711</v>
          </cell>
          <cell r="J643" t="str">
            <v>Public</v>
          </cell>
        </row>
        <row r="644">
          <cell r="A644" t="str">
            <v>00916</v>
          </cell>
          <cell r="J644" t="str">
            <v>Public</v>
          </cell>
        </row>
        <row r="645">
          <cell r="A645" t="str">
            <v>00748</v>
          </cell>
          <cell r="J645" t="str">
            <v>Public</v>
          </cell>
        </row>
        <row r="646">
          <cell r="A646" t="str">
            <v>00142</v>
          </cell>
          <cell r="J646" t="str">
            <v>Public</v>
          </cell>
        </row>
        <row r="647">
          <cell r="A647" t="str">
            <v>00382</v>
          </cell>
          <cell r="J647" t="str">
            <v>Public</v>
          </cell>
        </row>
        <row r="648">
          <cell r="A648" t="str">
            <v>00777</v>
          </cell>
          <cell r="J648" t="str">
            <v>Public</v>
          </cell>
        </row>
        <row r="649">
          <cell r="A649" t="str">
            <v>00716</v>
          </cell>
          <cell r="J649" t="str">
            <v>Public</v>
          </cell>
        </row>
        <row r="650">
          <cell r="A650" t="str">
            <v>00871</v>
          </cell>
          <cell r="J650" t="str">
            <v>Public</v>
          </cell>
        </row>
        <row r="651">
          <cell r="A651" t="str">
            <v>00623</v>
          </cell>
          <cell r="J651" t="str">
            <v>Public</v>
          </cell>
        </row>
        <row r="652">
          <cell r="A652" t="str">
            <v>06459</v>
          </cell>
          <cell r="J652" t="str">
            <v>RCCI</v>
          </cell>
        </row>
        <row r="653">
          <cell r="A653" t="str">
            <v>00439</v>
          </cell>
          <cell r="J653" t="str">
            <v>Public</v>
          </cell>
        </row>
        <row r="654">
          <cell r="A654" t="str">
            <v>00397</v>
          </cell>
          <cell r="J654" t="str">
            <v>Public</v>
          </cell>
        </row>
        <row r="655">
          <cell r="A655" t="str">
            <v>00820</v>
          </cell>
          <cell r="J655" t="str">
            <v>Public</v>
          </cell>
        </row>
        <row r="656">
          <cell r="A656" t="str">
            <v>00784</v>
          </cell>
          <cell r="J656" t="str">
            <v>Public</v>
          </cell>
        </row>
        <row r="657">
          <cell r="A657" t="str">
            <v>00239</v>
          </cell>
          <cell r="J657" t="str">
            <v>Public</v>
          </cell>
        </row>
        <row r="658">
          <cell r="A658" t="str">
            <v>00154</v>
          </cell>
          <cell r="J658" t="str">
            <v>Public</v>
          </cell>
        </row>
        <row r="659">
          <cell r="A659" t="str">
            <v>01129</v>
          </cell>
          <cell r="J659" t="str">
            <v>Public</v>
          </cell>
        </row>
        <row r="660">
          <cell r="A660" t="str">
            <v>00208</v>
          </cell>
          <cell r="J660" t="str">
            <v>Public</v>
          </cell>
        </row>
        <row r="661">
          <cell r="A661" t="str">
            <v>00609</v>
          </cell>
          <cell r="J661" t="str">
            <v>Public</v>
          </cell>
        </row>
        <row r="662">
          <cell r="A662" t="str">
            <v>01300</v>
          </cell>
          <cell r="J662" t="str">
            <v>RCCI</v>
          </cell>
        </row>
        <row r="663">
          <cell r="A663" t="str">
            <v>00751</v>
          </cell>
          <cell r="J663" t="str">
            <v>Public</v>
          </cell>
        </row>
        <row r="664">
          <cell r="A664" t="str">
            <v>00754</v>
          </cell>
          <cell r="J664" t="str">
            <v>Public</v>
          </cell>
        </row>
        <row r="665">
          <cell r="A665" t="str">
            <v>00675</v>
          </cell>
          <cell r="J665" t="str">
            <v>Public</v>
          </cell>
        </row>
        <row r="666">
          <cell r="A666" t="str">
            <v>00011</v>
          </cell>
          <cell r="J666" t="str">
            <v>Public</v>
          </cell>
        </row>
        <row r="667">
          <cell r="A667" t="str">
            <v>00143</v>
          </cell>
          <cell r="J667" t="str">
            <v>Public</v>
          </cell>
        </row>
        <row r="668">
          <cell r="A668" t="str">
            <v>00469</v>
          </cell>
          <cell r="J668" t="str">
            <v>Public</v>
          </cell>
        </row>
        <row r="669">
          <cell r="A669" t="str">
            <v>00246</v>
          </cell>
          <cell r="J669" t="str">
            <v>Charter</v>
          </cell>
        </row>
        <row r="670">
          <cell r="A670" t="str">
            <v>01229</v>
          </cell>
          <cell r="J670" t="str">
            <v>RCCI</v>
          </cell>
        </row>
        <row r="671">
          <cell r="A671" t="str">
            <v>01335</v>
          </cell>
          <cell r="J671" t="str">
            <v>Private</v>
          </cell>
        </row>
        <row r="672">
          <cell r="A672" t="str">
            <v>01144</v>
          </cell>
          <cell r="J672" t="str">
            <v>Public</v>
          </cell>
        </row>
        <row r="673">
          <cell r="A673" t="str">
            <v>00023</v>
          </cell>
          <cell r="J673" t="str">
            <v>Public</v>
          </cell>
        </row>
        <row r="674">
          <cell r="A674" t="str">
            <v>00685</v>
          </cell>
          <cell r="J674" t="str">
            <v>Public</v>
          </cell>
        </row>
        <row r="675">
          <cell r="A675" t="str">
            <v>00763</v>
          </cell>
          <cell r="J675" t="str">
            <v>Public</v>
          </cell>
        </row>
        <row r="676">
          <cell r="A676" t="str">
            <v>00833</v>
          </cell>
          <cell r="J676" t="str">
            <v>Public</v>
          </cell>
        </row>
        <row r="677">
          <cell r="A677" t="str">
            <v>00555</v>
          </cell>
          <cell r="J677" t="str">
            <v>Public</v>
          </cell>
        </row>
        <row r="678">
          <cell r="A678" t="str">
            <v>00585</v>
          </cell>
          <cell r="J678" t="str">
            <v>Public</v>
          </cell>
        </row>
        <row r="679">
          <cell r="A679" t="str">
            <v>00273</v>
          </cell>
          <cell r="J679" t="str">
            <v>Charter</v>
          </cell>
        </row>
        <row r="680">
          <cell r="A680" t="str">
            <v>01070</v>
          </cell>
          <cell r="J680" t="str">
            <v>Public</v>
          </cell>
        </row>
        <row r="681">
          <cell r="A681" t="str">
            <v>01023</v>
          </cell>
          <cell r="J681" t="str">
            <v>Public</v>
          </cell>
        </row>
        <row r="682">
          <cell r="A682" t="str">
            <v>00126</v>
          </cell>
          <cell r="J682" t="str">
            <v>Public</v>
          </cell>
        </row>
        <row r="683">
          <cell r="A683" t="str">
            <v>00141</v>
          </cell>
          <cell r="J683" t="str">
            <v>Public</v>
          </cell>
        </row>
        <row r="684">
          <cell r="A684" t="str">
            <v>00922</v>
          </cell>
          <cell r="J684" t="str">
            <v>Public</v>
          </cell>
        </row>
        <row r="685">
          <cell r="A685" t="str">
            <v>00451</v>
          </cell>
          <cell r="J685" t="str">
            <v>Public</v>
          </cell>
        </row>
        <row r="686">
          <cell r="A686" t="str">
            <v>00363</v>
          </cell>
          <cell r="J686" t="str">
            <v>Public</v>
          </cell>
        </row>
        <row r="687">
          <cell r="A687" t="str">
            <v>00534</v>
          </cell>
          <cell r="J687" t="str">
            <v>Public</v>
          </cell>
        </row>
        <row r="688">
          <cell r="A688" t="str">
            <v>00785</v>
          </cell>
          <cell r="J688" t="str">
            <v>Public</v>
          </cell>
        </row>
        <row r="689">
          <cell r="A689" t="str">
            <v>01103</v>
          </cell>
          <cell r="J689" t="str">
            <v>Public</v>
          </cell>
        </row>
        <row r="690">
          <cell r="A690" t="str">
            <v>00847</v>
          </cell>
          <cell r="J690" t="str">
            <v>Public</v>
          </cell>
        </row>
        <row r="691">
          <cell r="A691" t="str">
            <v>00768</v>
          </cell>
          <cell r="J691" t="str">
            <v>Public</v>
          </cell>
        </row>
        <row r="692">
          <cell r="A692" t="str">
            <v>00771</v>
          </cell>
          <cell r="J692" t="str">
            <v>Public</v>
          </cell>
        </row>
        <row r="693">
          <cell r="A693" t="str">
            <v>00967</v>
          </cell>
          <cell r="J693" t="str">
            <v>Public</v>
          </cell>
        </row>
        <row r="694">
          <cell r="A694" t="str">
            <v>00105</v>
          </cell>
          <cell r="J694" t="str">
            <v>Public</v>
          </cell>
        </row>
        <row r="695">
          <cell r="A695" t="str">
            <v>00133</v>
          </cell>
          <cell r="J695" t="str">
            <v>Public</v>
          </cell>
        </row>
        <row r="696">
          <cell r="A696" t="str">
            <v>00340</v>
          </cell>
          <cell r="J696" t="str">
            <v>Public</v>
          </cell>
        </row>
        <row r="697">
          <cell r="A697" t="str">
            <v>00568</v>
          </cell>
          <cell r="J697" t="str">
            <v>Public</v>
          </cell>
        </row>
        <row r="698">
          <cell r="A698" t="str">
            <v>01091</v>
          </cell>
          <cell r="J698" t="str">
            <v>Public</v>
          </cell>
        </row>
        <row r="699">
          <cell r="A699" t="str">
            <v>00035</v>
          </cell>
          <cell r="J699" t="str">
            <v>Public</v>
          </cell>
        </row>
        <row r="700">
          <cell r="A700" t="str">
            <v>00786</v>
          </cell>
          <cell r="J700" t="str">
            <v>Public</v>
          </cell>
        </row>
        <row r="701">
          <cell r="A701" t="str">
            <v>00200</v>
          </cell>
          <cell r="J701" t="str">
            <v>Public</v>
          </cell>
        </row>
        <row r="702">
          <cell r="A702" t="str">
            <v>00421</v>
          </cell>
          <cell r="J702" t="str">
            <v>Public</v>
          </cell>
        </row>
        <row r="703">
          <cell r="A703" t="str">
            <v>01041</v>
          </cell>
          <cell r="J703" t="str">
            <v>Public</v>
          </cell>
        </row>
        <row r="704">
          <cell r="A704" t="str">
            <v>05830</v>
          </cell>
          <cell r="J704" t="str">
            <v>Charter</v>
          </cell>
        </row>
        <row r="705">
          <cell r="A705" t="str">
            <v>00030</v>
          </cell>
          <cell r="J705" t="str">
            <v>Public</v>
          </cell>
        </row>
        <row r="706">
          <cell r="A706" t="str">
            <v>00804</v>
          </cell>
          <cell r="J706" t="str">
            <v>Public</v>
          </cell>
        </row>
        <row r="707">
          <cell r="A707" t="str">
            <v>00201</v>
          </cell>
          <cell r="J707" t="str">
            <v>Public</v>
          </cell>
        </row>
        <row r="708">
          <cell r="A708" t="str">
            <v>00457</v>
          </cell>
          <cell r="J708" t="str">
            <v>Public</v>
          </cell>
        </row>
        <row r="709">
          <cell r="A709" t="str">
            <v>00805</v>
          </cell>
          <cell r="J709" t="str">
            <v>Public</v>
          </cell>
        </row>
        <row r="710">
          <cell r="A710" t="str">
            <v>00569</v>
          </cell>
          <cell r="J710" t="str">
            <v>Public</v>
          </cell>
        </row>
        <row r="711">
          <cell r="A711" t="str">
            <v>05685</v>
          </cell>
          <cell r="J711" t="str">
            <v>RCCI</v>
          </cell>
        </row>
        <row r="712">
          <cell r="A712" t="str">
            <v>00097</v>
          </cell>
          <cell r="J712" t="str">
            <v>Public</v>
          </cell>
        </row>
        <row r="713">
          <cell r="A713" t="str">
            <v>01722</v>
          </cell>
          <cell r="J713" t="str">
            <v>Charter</v>
          </cell>
        </row>
        <row r="714">
          <cell r="A714" t="str">
            <v>01035</v>
          </cell>
          <cell r="J714" t="str">
            <v>Public</v>
          </cell>
        </row>
        <row r="715">
          <cell r="A715" t="str">
            <v>00283</v>
          </cell>
          <cell r="J715" t="str">
            <v>Public</v>
          </cell>
        </row>
        <row r="716">
          <cell r="A716" t="str">
            <v>00741</v>
          </cell>
          <cell r="J716" t="str">
            <v>Public</v>
          </cell>
        </row>
        <row r="717">
          <cell r="A717" t="str">
            <v>00505</v>
          </cell>
          <cell r="J717" t="str">
            <v>Charter</v>
          </cell>
        </row>
        <row r="718">
          <cell r="A718" t="str">
            <v>00312</v>
          </cell>
          <cell r="J718" t="str">
            <v>Public</v>
          </cell>
        </row>
        <row r="719">
          <cell r="A719" t="str">
            <v>00938</v>
          </cell>
          <cell r="J719" t="str">
            <v>Public</v>
          </cell>
        </row>
        <row r="720">
          <cell r="A720" t="str">
            <v>00806</v>
          </cell>
          <cell r="J720" t="str">
            <v>Charter</v>
          </cell>
        </row>
        <row r="721">
          <cell r="A721" t="str">
            <v>00807</v>
          </cell>
          <cell r="J721" t="str">
            <v>Public</v>
          </cell>
        </row>
        <row r="722">
          <cell r="A722" t="str">
            <v>00335</v>
          </cell>
          <cell r="J722" t="str">
            <v>Public</v>
          </cell>
        </row>
        <row r="723">
          <cell r="A723" t="str">
            <v>00186</v>
          </cell>
          <cell r="J723" t="str">
            <v>Public</v>
          </cell>
        </row>
        <row r="724">
          <cell r="A724" t="str">
            <v>00782</v>
          </cell>
          <cell r="J724" t="str">
            <v>Public</v>
          </cell>
        </row>
        <row r="725">
          <cell r="A725" t="str">
            <v>00811</v>
          </cell>
          <cell r="J725" t="str">
            <v>Public</v>
          </cell>
        </row>
        <row r="726">
          <cell r="A726" t="str">
            <v>00855</v>
          </cell>
          <cell r="J726" t="str">
            <v>Public</v>
          </cell>
        </row>
        <row r="727">
          <cell r="A727" t="str">
            <v>00947</v>
          </cell>
          <cell r="J727" t="str">
            <v>Public</v>
          </cell>
        </row>
        <row r="728">
          <cell r="A728" t="str">
            <v>00336</v>
          </cell>
          <cell r="J728" t="str">
            <v>Public</v>
          </cell>
        </row>
        <row r="729">
          <cell r="A729" t="str">
            <v>00603</v>
          </cell>
          <cell r="J729" t="str">
            <v>Public</v>
          </cell>
        </row>
        <row r="730">
          <cell r="A730" t="str">
            <v>00900</v>
          </cell>
          <cell r="J730" t="str">
            <v>Public</v>
          </cell>
        </row>
        <row r="731">
          <cell r="A731" t="str">
            <v>01172</v>
          </cell>
          <cell r="J731" t="str">
            <v>Public</v>
          </cell>
        </row>
        <row r="732">
          <cell r="A732" t="str">
            <v>00889</v>
          </cell>
          <cell r="J732" t="str">
            <v>Public</v>
          </cell>
        </row>
        <row r="733">
          <cell r="A733" t="str">
            <v>00570</v>
          </cell>
          <cell r="J733" t="str">
            <v>Public</v>
          </cell>
        </row>
        <row r="734">
          <cell r="A734" t="str">
            <v>01348</v>
          </cell>
          <cell r="J734" t="str">
            <v>Private</v>
          </cell>
        </row>
        <row r="735">
          <cell r="A735" t="str">
            <v>01116</v>
          </cell>
          <cell r="J735" t="str">
            <v>Public</v>
          </cell>
        </row>
        <row r="736">
          <cell r="A736" t="str">
            <v>00825</v>
          </cell>
          <cell r="J736" t="str">
            <v>Public</v>
          </cell>
        </row>
        <row r="737">
          <cell r="A737" t="str">
            <v>00577</v>
          </cell>
          <cell r="J737" t="str">
            <v>Public</v>
          </cell>
        </row>
        <row r="738">
          <cell r="A738" t="str">
            <v>04943</v>
          </cell>
          <cell r="J738" t="str">
            <v>Charter</v>
          </cell>
        </row>
        <row r="739">
          <cell r="A739" t="str">
            <v>01340</v>
          </cell>
          <cell r="J739" t="str">
            <v>RCCI</v>
          </cell>
        </row>
        <row r="740">
          <cell r="A740" t="str">
            <v>00831</v>
          </cell>
          <cell r="J740" t="str">
            <v>Public</v>
          </cell>
        </row>
        <row r="741">
          <cell r="A741" t="str">
            <v>00787</v>
          </cell>
          <cell r="J741" t="str">
            <v>Public</v>
          </cell>
        </row>
        <row r="742">
          <cell r="A742" t="str">
            <v>00979</v>
          </cell>
          <cell r="J742" t="str">
            <v>Public</v>
          </cell>
        </row>
        <row r="743">
          <cell r="A743" t="str">
            <v>00098</v>
          </cell>
          <cell r="J743" t="str">
            <v>Public</v>
          </cell>
        </row>
        <row r="744">
          <cell r="A744" t="str">
            <v>00361</v>
          </cell>
          <cell r="J744" t="str">
            <v>Public</v>
          </cell>
        </row>
        <row r="745">
          <cell r="A745" t="str">
            <v>00187</v>
          </cell>
          <cell r="J745" t="str">
            <v>Public</v>
          </cell>
        </row>
        <row r="746">
          <cell r="A746" t="str">
            <v>01201</v>
          </cell>
          <cell r="J746" t="str">
            <v>Private</v>
          </cell>
        </row>
        <row r="747">
          <cell r="A747" t="str">
            <v>00840</v>
          </cell>
          <cell r="J747" t="str">
            <v>Public</v>
          </cell>
        </row>
        <row r="748">
          <cell r="A748" t="str">
            <v>00719</v>
          </cell>
          <cell r="J748" t="str">
            <v>Public</v>
          </cell>
        </row>
        <row r="749">
          <cell r="A749" t="str">
            <v>00586</v>
          </cell>
          <cell r="J749" t="str">
            <v>Public</v>
          </cell>
        </row>
        <row r="750">
          <cell r="A750" t="str">
            <v>00953</v>
          </cell>
          <cell r="J750" t="str">
            <v>Public</v>
          </cell>
        </row>
        <row r="751">
          <cell r="A751" t="str">
            <v>01045</v>
          </cell>
          <cell r="J751" t="str">
            <v>Public</v>
          </cell>
        </row>
        <row r="752">
          <cell r="A752" t="str">
            <v>00389</v>
          </cell>
          <cell r="J752" t="str">
            <v>Public</v>
          </cell>
        </row>
        <row r="753">
          <cell r="A753" t="str">
            <v>00223</v>
          </cell>
          <cell r="J753" t="str">
            <v>Public</v>
          </cell>
        </row>
        <row r="754">
          <cell r="A754" t="str">
            <v>00029</v>
          </cell>
          <cell r="J754" t="str">
            <v>Public</v>
          </cell>
        </row>
        <row r="755">
          <cell r="A755" t="str">
            <v>00816</v>
          </cell>
          <cell r="J755" t="str">
            <v>Public</v>
          </cell>
        </row>
        <row r="756">
          <cell r="A756" t="str">
            <v>00943</v>
          </cell>
          <cell r="J756" t="str">
            <v>Public</v>
          </cell>
        </row>
        <row r="757">
          <cell r="A757" t="str">
            <v>00703</v>
          </cell>
          <cell r="J757" t="str">
            <v>Public</v>
          </cell>
        </row>
        <row r="758">
          <cell r="A758" t="str">
            <v>00557</v>
          </cell>
          <cell r="J758" t="str">
            <v>Public</v>
          </cell>
        </row>
        <row r="759">
          <cell r="A759" t="str">
            <v>00844</v>
          </cell>
          <cell r="J759" t="str">
            <v>Public</v>
          </cell>
        </row>
        <row r="760">
          <cell r="A760" t="str">
            <v>00802</v>
          </cell>
          <cell r="J760" t="str">
            <v>Public</v>
          </cell>
        </row>
        <row r="761">
          <cell r="A761" t="str">
            <v>00450</v>
          </cell>
          <cell r="J761" t="str">
            <v>Public</v>
          </cell>
        </row>
        <row r="762">
          <cell r="A762" t="str">
            <v>00446</v>
          </cell>
          <cell r="J762" t="str">
            <v>Public</v>
          </cell>
        </row>
        <row r="763">
          <cell r="A763" t="str">
            <v>00172</v>
          </cell>
          <cell r="J763" t="str">
            <v>Public</v>
          </cell>
        </row>
        <row r="764">
          <cell r="A764" t="str">
            <v>00004</v>
          </cell>
          <cell r="J764" t="str">
            <v>Public</v>
          </cell>
        </row>
        <row r="765">
          <cell r="A765" t="str">
            <v>00651</v>
          </cell>
          <cell r="J765" t="str">
            <v>Public</v>
          </cell>
        </row>
        <row r="766">
          <cell r="A766" t="str">
            <v>00385</v>
          </cell>
          <cell r="J766" t="str">
            <v>Public</v>
          </cell>
        </row>
        <row r="767">
          <cell r="A767" t="str">
            <v>00214</v>
          </cell>
          <cell r="J767" t="str">
            <v>Public</v>
          </cell>
        </row>
        <row r="768">
          <cell r="A768" t="str">
            <v>00835</v>
          </cell>
          <cell r="J768" t="str">
            <v>Public</v>
          </cell>
        </row>
        <row r="769">
          <cell r="A769" t="str">
            <v>00752</v>
          </cell>
          <cell r="J769" t="str">
            <v>Public</v>
          </cell>
        </row>
        <row r="770">
          <cell r="A770" t="str">
            <v>01089</v>
          </cell>
          <cell r="J770" t="str">
            <v>Public</v>
          </cell>
        </row>
        <row r="771">
          <cell r="A771" t="str">
            <v>00055</v>
          </cell>
          <cell r="J771" t="str">
            <v>Charter</v>
          </cell>
        </row>
        <row r="772">
          <cell r="A772" t="str">
            <v>00761</v>
          </cell>
          <cell r="J772" t="str">
            <v>Public</v>
          </cell>
        </row>
        <row r="773">
          <cell r="A773" t="str">
            <v>01188</v>
          </cell>
          <cell r="J773" t="str">
            <v>RCCI</v>
          </cell>
        </row>
        <row r="774">
          <cell r="A774" t="str">
            <v>00179</v>
          </cell>
          <cell r="J774" t="str">
            <v>Public</v>
          </cell>
        </row>
        <row r="775">
          <cell r="A775" t="str">
            <v>01111</v>
          </cell>
          <cell r="J775" t="str">
            <v>Public</v>
          </cell>
        </row>
        <row r="776">
          <cell r="A776" t="str">
            <v>01180</v>
          </cell>
          <cell r="J776" t="str">
            <v>Public</v>
          </cell>
        </row>
        <row r="777">
          <cell r="A777" t="str">
            <v>01657</v>
          </cell>
          <cell r="J777" t="str">
            <v>Charter</v>
          </cell>
        </row>
        <row r="778">
          <cell r="A778" t="str">
            <v>00858</v>
          </cell>
          <cell r="J778" t="str">
            <v>Public</v>
          </cell>
        </row>
        <row r="779">
          <cell r="A779" t="str">
            <v>00418</v>
          </cell>
          <cell r="J779" t="str">
            <v>Public</v>
          </cell>
        </row>
        <row r="780">
          <cell r="A780" t="str">
            <v>00823</v>
          </cell>
          <cell r="J780" t="str">
            <v>Public</v>
          </cell>
        </row>
        <row r="781">
          <cell r="A781" t="str">
            <v>00308</v>
          </cell>
          <cell r="J781" t="str">
            <v>Public</v>
          </cell>
        </row>
        <row r="782">
          <cell r="A782" t="str">
            <v>00729</v>
          </cell>
          <cell r="J782" t="str">
            <v>Public</v>
          </cell>
        </row>
        <row r="783">
          <cell r="A783" t="str">
            <v>00085</v>
          </cell>
          <cell r="J783" t="str">
            <v>Public</v>
          </cell>
        </row>
        <row r="784">
          <cell r="A784" t="str">
            <v>00602</v>
          </cell>
          <cell r="J784" t="str">
            <v>Public</v>
          </cell>
        </row>
        <row r="785">
          <cell r="A785" t="str">
            <v>00708</v>
          </cell>
          <cell r="J785" t="str">
            <v>Public</v>
          </cell>
        </row>
        <row r="786">
          <cell r="A786" t="str">
            <v>00295</v>
          </cell>
          <cell r="J786" t="str">
            <v>Charter</v>
          </cell>
        </row>
        <row r="787">
          <cell r="A787" t="str">
            <v>00764</v>
          </cell>
          <cell r="J787" t="str">
            <v>Public</v>
          </cell>
        </row>
        <row r="788">
          <cell r="A788" t="str">
            <v>00090</v>
          </cell>
          <cell r="J788" t="str">
            <v>Public</v>
          </cell>
        </row>
        <row r="789">
          <cell r="A789" t="str">
            <v>01142</v>
          </cell>
          <cell r="J789" t="str">
            <v>Public</v>
          </cell>
        </row>
        <row r="790">
          <cell r="A790" t="str">
            <v>00304</v>
          </cell>
          <cell r="J790" t="str">
            <v>Public</v>
          </cell>
        </row>
        <row r="791">
          <cell r="A791" t="str">
            <v>00259</v>
          </cell>
          <cell r="J791" t="str">
            <v>Charter</v>
          </cell>
        </row>
        <row r="792">
          <cell r="A792" t="str">
            <v>00250</v>
          </cell>
          <cell r="J792" t="str">
            <v>Charter</v>
          </cell>
        </row>
        <row r="793">
          <cell r="A793" t="str">
            <v>00329</v>
          </cell>
          <cell r="J793" t="str">
            <v>Public</v>
          </cell>
        </row>
        <row r="794">
          <cell r="A794" t="str">
            <v>01216</v>
          </cell>
          <cell r="J794" t="str">
            <v>RCCI</v>
          </cell>
        </row>
        <row r="795">
          <cell r="A795" t="str">
            <v>01110</v>
          </cell>
          <cell r="J795" t="str">
            <v>Public</v>
          </cell>
        </row>
        <row r="796">
          <cell r="A796" t="str">
            <v>01058</v>
          </cell>
          <cell r="J796" t="str">
            <v>Charter</v>
          </cell>
        </row>
        <row r="797">
          <cell r="A797" t="str">
            <v>00759</v>
          </cell>
          <cell r="J797" t="str">
            <v>Public</v>
          </cell>
        </row>
        <row r="798">
          <cell r="A798" t="str">
            <v>00730</v>
          </cell>
          <cell r="J798" t="str">
            <v>Public</v>
          </cell>
        </row>
        <row r="799">
          <cell r="A799" t="str">
            <v>00968</v>
          </cell>
          <cell r="J799" t="str">
            <v>Public</v>
          </cell>
        </row>
        <row r="800">
          <cell r="A800" t="str">
            <v>00400</v>
          </cell>
          <cell r="J800" t="str">
            <v>Charter</v>
          </cell>
        </row>
        <row r="801">
          <cell r="A801" t="str">
            <v>00232</v>
          </cell>
          <cell r="J801" t="str">
            <v>Public</v>
          </cell>
        </row>
        <row r="802">
          <cell r="A802" t="str">
            <v>00949</v>
          </cell>
          <cell r="J802" t="str">
            <v>Public</v>
          </cell>
        </row>
        <row r="803">
          <cell r="A803" t="str">
            <v>01181</v>
          </cell>
          <cell r="J803" t="str">
            <v>Public</v>
          </cell>
        </row>
        <row r="804">
          <cell r="A804" t="str">
            <v>00712</v>
          </cell>
          <cell r="J804" t="str">
            <v>Public</v>
          </cell>
        </row>
        <row r="805">
          <cell r="A805" t="str">
            <v>00917</v>
          </cell>
          <cell r="J805" t="str">
            <v>Public</v>
          </cell>
        </row>
        <row r="806">
          <cell r="A806" t="str">
            <v>00660</v>
          </cell>
          <cell r="J806" t="str">
            <v>Public</v>
          </cell>
        </row>
        <row r="807">
          <cell r="A807" t="str">
            <v>00883</v>
          </cell>
          <cell r="J807" t="str">
            <v>Public</v>
          </cell>
        </row>
        <row r="808">
          <cell r="A808" t="str">
            <v>01086</v>
          </cell>
          <cell r="J808" t="str">
            <v>Public</v>
          </cell>
        </row>
        <row r="809">
          <cell r="A809" t="str">
            <v>01389</v>
          </cell>
          <cell r="J809" t="str">
            <v>Private</v>
          </cell>
        </row>
        <row r="810">
          <cell r="A810" t="str">
            <v>00954</v>
          </cell>
          <cell r="J810" t="str">
            <v>Public</v>
          </cell>
        </row>
        <row r="811">
          <cell r="A811" t="str">
            <v>00235</v>
          </cell>
          <cell r="J811" t="str">
            <v>Public</v>
          </cell>
        </row>
        <row r="812">
          <cell r="A812" t="str">
            <v>00543</v>
          </cell>
          <cell r="J812" t="str">
            <v>Public</v>
          </cell>
        </row>
        <row r="813">
          <cell r="A813" t="str">
            <v>00221</v>
          </cell>
          <cell r="J813" t="str">
            <v>Public</v>
          </cell>
        </row>
        <row r="814">
          <cell r="A814" t="str">
            <v>00772</v>
          </cell>
          <cell r="J814" t="str">
            <v>Public</v>
          </cell>
        </row>
        <row r="815">
          <cell r="A815" t="str">
            <v>00005</v>
          </cell>
          <cell r="J815" t="str">
            <v>Public</v>
          </cell>
        </row>
        <row r="816">
          <cell r="A816" t="str">
            <v>00337</v>
          </cell>
          <cell r="J816" t="str">
            <v>Public</v>
          </cell>
        </row>
        <row r="817">
          <cell r="A817" t="str">
            <v>00892</v>
          </cell>
          <cell r="J817" t="str">
            <v>Public</v>
          </cell>
        </row>
        <row r="818">
          <cell r="A818" t="str">
            <v>00422</v>
          </cell>
          <cell r="J818" t="str">
            <v>Public</v>
          </cell>
        </row>
        <row r="819">
          <cell r="A819" t="str">
            <v>00163</v>
          </cell>
          <cell r="J819" t="str">
            <v>Public</v>
          </cell>
        </row>
        <row r="820">
          <cell r="A820" t="str">
            <v>00193</v>
          </cell>
          <cell r="J820" t="str">
            <v>Public</v>
          </cell>
        </row>
        <row r="821">
          <cell r="A821" t="str">
            <v>01169</v>
          </cell>
          <cell r="J821" t="str">
            <v>Public</v>
          </cell>
        </row>
        <row r="822">
          <cell r="A822" t="str">
            <v>00707</v>
          </cell>
          <cell r="J822" t="str">
            <v>Public</v>
          </cell>
        </row>
        <row r="823">
          <cell r="A823" t="str">
            <v>00527</v>
          </cell>
          <cell r="J823" t="str">
            <v>Public</v>
          </cell>
        </row>
        <row r="824">
          <cell r="A824" t="str">
            <v>01234</v>
          </cell>
          <cell r="J824" t="str">
            <v>RCCI</v>
          </cell>
        </row>
        <row r="825">
          <cell r="A825" t="str">
            <v>00314</v>
          </cell>
          <cell r="J825" t="str">
            <v>Public</v>
          </cell>
        </row>
        <row r="826">
          <cell r="A826" t="str">
            <v>00039</v>
          </cell>
          <cell r="J826" t="str">
            <v>Public</v>
          </cell>
        </row>
        <row r="827">
          <cell r="A827" t="str">
            <v>00118</v>
          </cell>
          <cell r="J827" t="str">
            <v>Public</v>
          </cell>
        </row>
        <row r="828">
          <cell r="A828" t="str">
            <v>00395</v>
          </cell>
          <cell r="J828" t="str">
            <v>Public</v>
          </cell>
        </row>
        <row r="829">
          <cell r="A829" t="str">
            <v>00902</v>
          </cell>
          <cell r="J829" t="str">
            <v>Public</v>
          </cell>
        </row>
        <row r="830">
          <cell r="A830" t="str">
            <v>00933</v>
          </cell>
          <cell r="J830" t="str">
            <v>Public</v>
          </cell>
        </row>
        <row r="831">
          <cell r="A831" t="str">
            <v>01275</v>
          </cell>
          <cell r="J831" t="str">
            <v>RCCI</v>
          </cell>
        </row>
        <row r="832">
          <cell r="A832" t="str">
            <v>00590</v>
          </cell>
          <cell r="J832" t="str">
            <v>Public</v>
          </cell>
        </row>
        <row r="833">
          <cell r="A833" t="str">
            <v>00636</v>
          </cell>
          <cell r="J833" t="str">
            <v>Public</v>
          </cell>
        </row>
        <row r="834">
          <cell r="A834" t="str">
            <v>00878</v>
          </cell>
          <cell r="J834" t="str">
            <v>Public</v>
          </cell>
        </row>
        <row r="835">
          <cell r="A835" t="str">
            <v>00455</v>
          </cell>
          <cell r="J835" t="str">
            <v>Public</v>
          </cell>
        </row>
        <row r="836">
          <cell r="A836" t="str">
            <v>00184</v>
          </cell>
          <cell r="J836" t="str">
            <v>Public</v>
          </cell>
        </row>
        <row r="837">
          <cell r="A837" t="str">
            <v>00040</v>
          </cell>
          <cell r="J837" t="str">
            <v>Public</v>
          </cell>
        </row>
        <row r="838">
          <cell r="A838" t="str">
            <v>00839</v>
          </cell>
          <cell r="J838" t="str">
            <v>Public</v>
          </cell>
        </row>
        <row r="839">
          <cell r="A839" t="str">
            <v>01069</v>
          </cell>
          <cell r="J839" t="str">
            <v>Public</v>
          </cell>
        </row>
        <row r="840">
          <cell r="A840" t="str">
            <v>00571</v>
          </cell>
          <cell r="J840" t="str">
            <v>Public</v>
          </cell>
        </row>
        <row r="841">
          <cell r="A841" t="str">
            <v>01360</v>
          </cell>
          <cell r="J841" t="str">
            <v>RCCI</v>
          </cell>
        </row>
        <row r="842">
          <cell r="A842" t="str">
            <v>00298</v>
          </cell>
          <cell r="J842" t="str">
            <v>Public</v>
          </cell>
        </row>
        <row r="843">
          <cell r="A843" t="str">
            <v>00440</v>
          </cell>
          <cell r="J843" t="str">
            <v>Public</v>
          </cell>
        </row>
        <row r="844">
          <cell r="A844" t="str">
            <v>00009</v>
          </cell>
          <cell r="J844" t="str">
            <v>Charter</v>
          </cell>
        </row>
        <row r="845">
          <cell r="A845" t="str">
            <v>00161</v>
          </cell>
          <cell r="J845" t="str">
            <v>Public</v>
          </cell>
        </row>
        <row r="846">
          <cell r="A846" t="str">
            <v>01178</v>
          </cell>
          <cell r="J846" t="str">
            <v>Public</v>
          </cell>
        </row>
        <row r="847">
          <cell r="A847" t="str">
            <v>00456</v>
          </cell>
          <cell r="J847" t="str">
            <v>Public</v>
          </cell>
        </row>
        <row r="848">
          <cell r="A848" t="str">
            <v>00202</v>
          </cell>
          <cell r="J848" t="str">
            <v>Public</v>
          </cell>
        </row>
        <row r="849">
          <cell r="A849" t="str">
            <v>00109</v>
          </cell>
          <cell r="J849" t="str">
            <v>Public</v>
          </cell>
        </row>
        <row r="850">
          <cell r="A850" t="str">
            <v>00024</v>
          </cell>
          <cell r="J850" t="str">
            <v>Public</v>
          </cell>
        </row>
        <row r="851">
          <cell r="A851" t="str">
            <v>00631</v>
          </cell>
          <cell r="J851" t="str">
            <v>Public</v>
          </cell>
        </row>
        <row r="852">
          <cell r="A852" t="str">
            <v>00155</v>
          </cell>
          <cell r="J852" t="str">
            <v>Public</v>
          </cell>
        </row>
        <row r="853">
          <cell r="A853" t="str">
            <v>00300</v>
          </cell>
          <cell r="J853" t="str">
            <v>Public</v>
          </cell>
        </row>
        <row r="854">
          <cell r="A854" t="str">
            <v>00897</v>
          </cell>
          <cell r="J854" t="str">
            <v>Public</v>
          </cell>
        </row>
        <row r="855">
          <cell r="A855" t="str">
            <v>00872</v>
          </cell>
          <cell r="J855" t="str">
            <v>Public</v>
          </cell>
        </row>
        <row r="856">
          <cell r="A856" t="str">
            <v>00652</v>
          </cell>
          <cell r="J856" t="str">
            <v>Public</v>
          </cell>
        </row>
        <row r="857">
          <cell r="A857" t="str">
            <v>00653</v>
          </cell>
          <cell r="J857" t="str">
            <v>Public</v>
          </cell>
        </row>
        <row r="858">
          <cell r="A858" t="str">
            <v>00411</v>
          </cell>
          <cell r="J858" t="str">
            <v>Public</v>
          </cell>
        </row>
        <row r="859">
          <cell r="A859" t="str">
            <v>00025</v>
          </cell>
          <cell r="J859" t="str">
            <v>Public</v>
          </cell>
        </row>
        <row r="860">
          <cell r="A860" t="str">
            <v>01160</v>
          </cell>
          <cell r="J860" t="str">
            <v>Public</v>
          </cell>
        </row>
        <row r="861">
          <cell r="A861" t="str">
            <v>00433</v>
          </cell>
          <cell r="J861" t="str">
            <v>Public</v>
          </cell>
        </row>
        <row r="862">
          <cell r="A862" t="str">
            <v>00144</v>
          </cell>
          <cell r="J862" t="str">
            <v>Public</v>
          </cell>
        </row>
        <row r="863">
          <cell r="A863" t="str">
            <v>00826</v>
          </cell>
          <cell r="J863" t="str">
            <v>Public</v>
          </cell>
        </row>
        <row r="864">
          <cell r="A864" t="str">
            <v>00709</v>
          </cell>
          <cell r="J864" t="str">
            <v>Public</v>
          </cell>
        </row>
        <row r="865">
          <cell r="A865" t="str">
            <v>07057</v>
          </cell>
          <cell r="J865" t="str">
            <v>Charter</v>
          </cell>
        </row>
        <row r="866">
          <cell r="A866" t="str">
            <v>00354</v>
          </cell>
          <cell r="J866" t="str">
            <v>Charter</v>
          </cell>
        </row>
        <row r="867">
          <cell r="A867" t="str">
            <v>00661</v>
          </cell>
          <cell r="J867" t="str">
            <v>Public</v>
          </cell>
        </row>
        <row r="868">
          <cell r="A868" t="str">
            <v>01697</v>
          </cell>
          <cell r="J868" t="str">
            <v>Private</v>
          </cell>
        </row>
        <row r="869">
          <cell r="A869" t="str">
            <v>00923</v>
          </cell>
          <cell r="J869" t="str">
            <v>Public</v>
          </cell>
        </row>
        <row r="870">
          <cell r="A870" t="str">
            <v>00818</v>
          </cell>
          <cell r="J870" t="str">
            <v>Public</v>
          </cell>
        </row>
        <row r="871">
          <cell r="A871" t="str">
            <v>00203</v>
          </cell>
          <cell r="J871" t="str">
            <v>Public</v>
          </cell>
        </row>
        <row r="872">
          <cell r="A872" t="str">
            <v>00462</v>
          </cell>
          <cell r="J872" t="str">
            <v>Public</v>
          </cell>
        </row>
        <row r="873">
          <cell r="A873" t="str">
            <v>00042</v>
          </cell>
          <cell r="J873" t="str">
            <v>Charter</v>
          </cell>
        </row>
        <row r="874">
          <cell r="A874" t="str">
            <v>04589</v>
          </cell>
          <cell r="J874" t="str">
            <v>Charter</v>
          </cell>
        </row>
        <row r="875">
          <cell r="A875" t="str">
            <v>00572</v>
          </cell>
          <cell r="J875" t="str">
            <v>Public</v>
          </cell>
        </row>
        <row r="876">
          <cell r="A876" t="str">
            <v>06493</v>
          </cell>
          <cell r="J876" t="str">
            <v>Charter</v>
          </cell>
        </row>
        <row r="877">
          <cell r="A877" t="str">
            <v>01067</v>
          </cell>
          <cell r="J877" t="str">
            <v>Charter</v>
          </cell>
        </row>
        <row r="878">
          <cell r="A878" t="str">
            <v>00204</v>
          </cell>
          <cell r="J878" t="str">
            <v>Public</v>
          </cell>
        </row>
        <row r="879">
          <cell r="A879" t="str">
            <v>00465</v>
          </cell>
          <cell r="J879" t="str">
            <v>Public</v>
          </cell>
        </row>
        <row r="880">
          <cell r="A880" t="str">
            <v>00169</v>
          </cell>
          <cell r="J880" t="str">
            <v>Public</v>
          </cell>
        </row>
        <row r="881">
          <cell r="A881" t="str">
            <v>00624</v>
          </cell>
          <cell r="J881" t="str">
            <v>Public</v>
          </cell>
        </row>
        <row r="882">
          <cell r="A882" t="str">
            <v>01173</v>
          </cell>
          <cell r="J882" t="str">
            <v>Public</v>
          </cell>
        </row>
        <row r="883">
          <cell r="A883" t="str">
            <v>00924</v>
          </cell>
          <cell r="J883" t="str">
            <v>Public</v>
          </cell>
        </row>
        <row r="884">
          <cell r="A884" t="str">
            <v>00240</v>
          </cell>
          <cell r="J884" t="str">
            <v>Public</v>
          </cell>
        </row>
        <row r="885">
          <cell r="A885" t="str">
            <v>00318</v>
          </cell>
          <cell r="J885" t="str">
            <v>Public</v>
          </cell>
        </row>
        <row r="886">
          <cell r="A886" t="str">
            <v>07059</v>
          </cell>
          <cell r="J886" t="str">
            <v>Public</v>
          </cell>
        </row>
        <row r="887">
          <cell r="A887" t="str">
            <v>00325</v>
          </cell>
          <cell r="J887" t="str">
            <v>Public</v>
          </cell>
        </row>
        <row r="888">
          <cell r="A888" t="str">
            <v>01092</v>
          </cell>
          <cell r="J888" t="str">
            <v>Public</v>
          </cell>
        </row>
        <row r="889">
          <cell r="A889" t="str">
            <v>00779</v>
          </cell>
          <cell r="J889" t="str">
            <v>Charter</v>
          </cell>
        </row>
        <row r="890">
          <cell r="A890" t="str">
            <v>01145</v>
          </cell>
          <cell r="J890" t="str">
            <v>Public</v>
          </cell>
        </row>
        <row r="891">
          <cell r="A891" t="str">
            <v>00926</v>
          </cell>
          <cell r="J891" t="str">
            <v>Public</v>
          </cell>
        </row>
        <row r="892">
          <cell r="A892" t="str">
            <v>00338</v>
          </cell>
          <cell r="J892" t="str">
            <v>Public</v>
          </cell>
        </row>
        <row r="893">
          <cell r="A893" t="str">
            <v>00937</v>
          </cell>
          <cell r="J893" t="str">
            <v>Public</v>
          </cell>
        </row>
        <row r="894">
          <cell r="A894" t="str">
            <v>06582</v>
          </cell>
          <cell r="J894" t="str">
            <v>Charter</v>
          </cell>
        </row>
        <row r="895">
          <cell r="A895" t="str">
            <v>00699</v>
          </cell>
          <cell r="J895" t="str">
            <v>Public</v>
          </cell>
        </row>
        <row r="896">
          <cell r="A896" t="str">
            <v>00212</v>
          </cell>
          <cell r="J896" t="str">
            <v>Public</v>
          </cell>
        </row>
        <row r="897">
          <cell r="A897" t="str">
            <v>00856</v>
          </cell>
          <cell r="J897" t="str">
            <v>Public</v>
          </cell>
        </row>
        <row r="898">
          <cell r="A898" t="str">
            <v>05376</v>
          </cell>
          <cell r="J898" t="str">
            <v>Charter</v>
          </cell>
        </row>
        <row r="899">
          <cell r="A899" t="str">
            <v>00447</v>
          </cell>
          <cell r="J899" t="str">
            <v>Public</v>
          </cell>
        </row>
        <row r="900">
          <cell r="A900" t="str">
            <v>00284</v>
          </cell>
          <cell r="J900" t="str">
            <v>Public</v>
          </cell>
        </row>
        <row r="901">
          <cell r="A901" t="str">
            <v>00972</v>
          </cell>
          <cell r="J901" t="str">
            <v>Public</v>
          </cell>
        </row>
        <row r="902">
          <cell r="A902" t="str">
            <v>00788</v>
          </cell>
          <cell r="J902" t="str">
            <v>Public</v>
          </cell>
        </row>
        <row r="903">
          <cell r="A903" t="str">
            <v>01000</v>
          </cell>
          <cell r="J903" t="str">
            <v>Public</v>
          </cell>
        </row>
        <row r="904">
          <cell r="A904" t="str">
            <v>00156</v>
          </cell>
          <cell r="J904" t="str">
            <v>Public</v>
          </cell>
        </row>
        <row r="905">
          <cell r="A905" t="str">
            <v>00669</v>
          </cell>
          <cell r="J905" t="str">
            <v>Public</v>
          </cell>
        </row>
        <row r="906">
          <cell r="A906" t="str">
            <v>00326</v>
          </cell>
          <cell r="J906" t="str">
            <v>Public</v>
          </cell>
        </row>
        <row r="907">
          <cell r="A907" t="str">
            <v>00919</v>
          </cell>
          <cell r="J907" t="str">
            <v>Public</v>
          </cell>
        </row>
        <row r="908">
          <cell r="A908" t="str">
            <v>00930</v>
          </cell>
          <cell r="J908" t="str">
            <v>Public</v>
          </cell>
        </row>
        <row r="909">
          <cell r="A909" t="str">
            <v>06053</v>
          </cell>
          <cell r="J909" t="str">
            <v>Private</v>
          </cell>
        </row>
        <row r="910">
          <cell r="A910" t="str">
            <v>00072</v>
          </cell>
          <cell r="J910" t="str">
            <v>Charter</v>
          </cell>
        </row>
        <row r="911">
          <cell r="A911" t="str">
            <v>00075</v>
          </cell>
          <cell r="J911" t="str">
            <v>Charter</v>
          </cell>
        </row>
        <row r="912">
          <cell r="A912" t="str">
            <v>00700</v>
          </cell>
          <cell r="J912" t="str">
            <v>Public</v>
          </cell>
        </row>
        <row r="913">
          <cell r="A913" t="str">
            <v>00190</v>
          </cell>
          <cell r="J913" t="str">
            <v>Public</v>
          </cell>
        </row>
        <row r="914">
          <cell r="A914" t="str">
            <v>00795</v>
          </cell>
          <cell r="J914" t="str">
            <v>Public</v>
          </cell>
        </row>
        <row r="915">
          <cell r="A915" t="str">
            <v>00873</v>
          </cell>
          <cell r="J915" t="str">
            <v>Public</v>
          </cell>
        </row>
        <row r="916">
          <cell r="A916" t="str">
            <v>00379</v>
          </cell>
          <cell r="J916" t="str">
            <v>Public</v>
          </cell>
        </row>
        <row r="917">
          <cell r="A917" t="str">
            <v>00776</v>
          </cell>
          <cell r="J917" t="str">
            <v>Public</v>
          </cell>
        </row>
        <row r="918">
          <cell r="A918" t="str">
            <v>00812</v>
          </cell>
          <cell r="J918" t="str">
            <v>Public</v>
          </cell>
        </row>
        <row r="919">
          <cell r="A919" t="str">
            <v>00328</v>
          </cell>
          <cell r="J919" t="str">
            <v>Public</v>
          </cell>
        </row>
        <row r="920">
          <cell r="A920" t="str">
            <v>00944</v>
          </cell>
          <cell r="J920" t="str">
            <v>Public</v>
          </cell>
        </row>
        <row r="921">
          <cell r="A921" t="str">
            <v>00048</v>
          </cell>
          <cell r="J921" t="str">
            <v>Public</v>
          </cell>
        </row>
        <row r="922">
          <cell r="A922" t="str">
            <v>01002</v>
          </cell>
          <cell r="J922" t="str">
            <v>Public</v>
          </cell>
        </row>
        <row r="923">
          <cell r="A923" t="str">
            <v>00756</v>
          </cell>
          <cell r="J923" t="str">
            <v>Public</v>
          </cell>
        </row>
        <row r="924">
          <cell r="A924" t="str">
            <v>00593</v>
          </cell>
          <cell r="J924" t="str">
            <v>Public</v>
          </cell>
        </row>
        <row r="925">
          <cell r="A925" t="str">
            <v>00860</v>
          </cell>
          <cell r="J925" t="str">
            <v>Public</v>
          </cell>
        </row>
        <row r="926">
          <cell r="A926" t="str">
            <v>00365</v>
          </cell>
          <cell r="J926" t="str">
            <v>Public</v>
          </cell>
        </row>
        <row r="927">
          <cell r="A927" t="str">
            <v>00380</v>
          </cell>
          <cell r="J927" t="str">
            <v>Public</v>
          </cell>
        </row>
        <row r="928">
          <cell r="A928" t="str">
            <v>01153</v>
          </cell>
          <cell r="J928" t="str">
            <v>Public</v>
          </cell>
        </row>
        <row r="929">
          <cell r="A929" t="str">
            <v>00378</v>
          </cell>
          <cell r="J929" t="str">
            <v>Public</v>
          </cell>
        </row>
        <row r="930">
          <cell r="A930" t="str">
            <v>01310</v>
          </cell>
          <cell r="J930" t="str">
            <v>RCCI</v>
          </cell>
        </row>
        <row r="931">
          <cell r="A931" t="str">
            <v>01115</v>
          </cell>
          <cell r="J931" t="str">
            <v>Public</v>
          </cell>
        </row>
        <row r="932">
          <cell r="A932" t="str">
            <v>07040</v>
          </cell>
          <cell r="J932" t="str">
            <v>Charter</v>
          </cell>
        </row>
        <row r="933">
          <cell r="A933" t="str">
            <v>00945</v>
          </cell>
          <cell r="J933" t="str">
            <v>Public</v>
          </cell>
        </row>
        <row r="934">
          <cell r="A934" t="str">
            <v>00542</v>
          </cell>
          <cell r="J934" t="str">
            <v>Public</v>
          </cell>
        </row>
        <row r="935">
          <cell r="A935" t="str">
            <v>00679</v>
          </cell>
          <cell r="J935" t="str">
            <v>Public</v>
          </cell>
        </row>
        <row r="936">
          <cell r="A936" t="str">
            <v>00178</v>
          </cell>
          <cell r="J936" t="str">
            <v>Public</v>
          </cell>
        </row>
        <row r="937">
          <cell r="A937" t="str">
            <v>00434</v>
          </cell>
          <cell r="J937" t="str">
            <v>Public</v>
          </cell>
        </row>
        <row r="938">
          <cell r="A938" t="str">
            <v>01095</v>
          </cell>
          <cell r="J938" t="str">
            <v>Public</v>
          </cell>
        </row>
        <row r="939">
          <cell r="A939" t="str">
            <v>00441</v>
          </cell>
          <cell r="J939" t="str">
            <v>Public</v>
          </cell>
        </row>
        <row r="940">
          <cell r="A940" t="str">
            <v>00655</v>
          </cell>
          <cell r="J940" t="str">
            <v>Public</v>
          </cell>
        </row>
        <row r="941">
          <cell r="A941" t="str">
            <v>01206</v>
          </cell>
          <cell r="J941" t="str">
            <v>Private</v>
          </cell>
        </row>
        <row r="942">
          <cell r="A942" t="str">
            <v>01372</v>
          </cell>
          <cell r="J942" t="str">
            <v>Private</v>
          </cell>
        </row>
        <row r="943">
          <cell r="A943" t="str">
            <v>00828</v>
          </cell>
          <cell r="J943" t="str">
            <v>Public</v>
          </cell>
        </row>
        <row r="944">
          <cell r="A944" t="str">
            <v>00049</v>
          </cell>
          <cell r="J944" t="str">
            <v>Public</v>
          </cell>
        </row>
        <row r="945">
          <cell r="A945" t="str">
            <v>00605</v>
          </cell>
          <cell r="J945" t="str">
            <v>Public</v>
          </cell>
        </row>
        <row r="946">
          <cell r="A946" t="str">
            <v>00373</v>
          </cell>
          <cell r="J946" t="str">
            <v>Public</v>
          </cell>
        </row>
        <row r="947">
          <cell r="A947" t="str">
            <v>01051</v>
          </cell>
          <cell r="J947" t="str">
            <v>Public</v>
          </cell>
        </row>
        <row r="948">
          <cell r="A948" t="str">
            <v>00082</v>
          </cell>
          <cell r="J948" t="str">
            <v>Public</v>
          </cell>
        </row>
        <row r="949">
          <cell r="A949" t="str">
            <v>06760</v>
          </cell>
          <cell r="J949" t="str">
            <v>Charter</v>
          </cell>
        </row>
        <row r="950">
          <cell r="A950" t="str">
            <v>00960</v>
          </cell>
          <cell r="J950" t="str">
            <v>Public</v>
          </cell>
        </row>
        <row r="951">
          <cell r="A951" t="str">
            <v>00157</v>
          </cell>
          <cell r="J951" t="str">
            <v>Public</v>
          </cell>
        </row>
        <row r="952">
          <cell r="A952" t="str">
            <v>00320</v>
          </cell>
          <cell r="J952" t="str">
            <v>Public</v>
          </cell>
        </row>
        <row r="953">
          <cell r="A953" t="str">
            <v>00348</v>
          </cell>
          <cell r="J953" t="str">
            <v>Public</v>
          </cell>
        </row>
        <row r="954">
          <cell r="A954" t="str">
            <v>01098</v>
          </cell>
          <cell r="J954" t="str">
            <v>Public</v>
          </cell>
        </row>
        <row r="955">
          <cell r="A955" t="str">
            <v>01001</v>
          </cell>
          <cell r="J955" t="str">
            <v>Public</v>
          </cell>
        </row>
        <row r="956">
          <cell r="A956" t="str">
            <v>00546</v>
          </cell>
          <cell r="J956" t="str">
            <v>Public</v>
          </cell>
        </row>
        <row r="957">
          <cell r="A957" t="str">
            <v>01146</v>
          </cell>
          <cell r="J957" t="str">
            <v>Public</v>
          </cell>
        </row>
        <row r="958">
          <cell r="A958" t="str">
            <v>00971</v>
          </cell>
          <cell r="J958" t="str">
            <v>Public</v>
          </cell>
        </row>
        <row r="959">
          <cell r="A959" t="str">
            <v>00290</v>
          </cell>
          <cell r="J959" t="str">
            <v>Public</v>
          </cell>
        </row>
        <row r="960">
          <cell r="A960" t="str">
            <v>00630</v>
          </cell>
          <cell r="J960" t="str">
            <v>Public</v>
          </cell>
        </row>
        <row r="961">
          <cell r="A961" t="str">
            <v>00302</v>
          </cell>
          <cell r="J961" t="str">
            <v>Public</v>
          </cell>
        </row>
        <row r="962">
          <cell r="A962" t="str">
            <v>00192</v>
          </cell>
          <cell r="J962" t="str">
            <v>Public</v>
          </cell>
        </row>
        <row r="963">
          <cell r="A963" t="str">
            <v>06562</v>
          </cell>
          <cell r="J963" t="str">
            <v>Private</v>
          </cell>
        </row>
        <row r="964">
          <cell r="A964" t="str">
            <v>00408</v>
          </cell>
          <cell r="J964" t="str">
            <v>Public</v>
          </cell>
        </row>
        <row r="965">
          <cell r="A965" t="str">
            <v>00701</v>
          </cell>
          <cell r="J965" t="str">
            <v>Public</v>
          </cell>
        </row>
        <row r="966">
          <cell r="A966" t="str">
            <v>00158</v>
          </cell>
          <cell r="J966" t="str">
            <v>Public</v>
          </cell>
        </row>
        <row r="967">
          <cell r="A967" t="str">
            <v>00159</v>
          </cell>
          <cell r="J967" t="str">
            <v>Public</v>
          </cell>
        </row>
        <row r="968">
          <cell r="A968" t="str">
            <v>00890</v>
          </cell>
          <cell r="J968" t="str">
            <v>Public</v>
          </cell>
        </row>
        <row r="969">
          <cell r="A969" t="str">
            <v>00371</v>
          </cell>
          <cell r="J969" t="str">
            <v>Public</v>
          </cell>
        </row>
        <row r="970">
          <cell r="A970" t="str">
            <v>00449</v>
          </cell>
          <cell r="J970" t="str">
            <v>Public</v>
          </cell>
        </row>
        <row r="971">
          <cell r="A971" t="str">
            <v>00974</v>
          </cell>
          <cell r="J971" t="str">
            <v>Public</v>
          </cell>
        </row>
        <row r="972">
          <cell r="A972" t="str">
            <v>00056</v>
          </cell>
          <cell r="J972" t="str">
            <v>Charter</v>
          </cell>
        </row>
        <row r="973">
          <cell r="A973" t="str">
            <v>00376</v>
          </cell>
          <cell r="J973" t="str">
            <v>Public</v>
          </cell>
        </row>
        <row r="974">
          <cell r="A974" t="str">
            <v>00687</v>
          </cell>
          <cell r="J974" t="str">
            <v>Public</v>
          </cell>
        </row>
        <row r="975">
          <cell r="A975" t="str">
            <v>00396</v>
          </cell>
          <cell r="J975" t="str">
            <v>Public</v>
          </cell>
        </row>
        <row r="976">
          <cell r="A976" t="str">
            <v>00027</v>
          </cell>
          <cell r="J976" t="str">
            <v>Public</v>
          </cell>
        </row>
        <row r="977">
          <cell r="A977" t="str">
            <v>00448</v>
          </cell>
          <cell r="J977" t="str">
            <v>Public</v>
          </cell>
        </row>
        <row r="978">
          <cell r="A978" t="str">
            <v>00398</v>
          </cell>
          <cell r="J978" t="str">
            <v>Public</v>
          </cell>
        </row>
        <row r="979">
          <cell r="A979" t="str">
            <v>00472</v>
          </cell>
          <cell r="J979" t="str">
            <v>Charter</v>
          </cell>
        </row>
        <row r="980">
          <cell r="A980" t="str">
            <v>00036</v>
          </cell>
          <cell r="J980" t="str">
            <v>Public</v>
          </cell>
        </row>
        <row r="981">
          <cell r="A981" t="str">
            <v>00757</v>
          </cell>
          <cell r="J981" t="str">
            <v>Public</v>
          </cell>
        </row>
        <row r="982">
          <cell r="A982" t="str">
            <v>01130</v>
          </cell>
          <cell r="J982" t="str">
            <v>Public</v>
          </cell>
        </row>
        <row r="983">
          <cell r="A983" t="str">
            <v>00573</v>
          </cell>
          <cell r="J983" t="str">
            <v>Public</v>
          </cell>
        </row>
        <row r="984">
          <cell r="A984" t="str">
            <v>00982</v>
          </cell>
          <cell r="J984" t="str">
            <v>Public</v>
          </cell>
        </row>
        <row r="985">
          <cell r="A985" t="str">
            <v>00531</v>
          </cell>
          <cell r="J985" t="str">
            <v>Public</v>
          </cell>
        </row>
        <row r="986">
          <cell r="A986" t="str">
            <v>00963</v>
          </cell>
          <cell r="J986" t="str">
            <v>Public</v>
          </cell>
        </row>
        <row r="987">
          <cell r="A987" t="str">
            <v>01312</v>
          </cell>
          <cell r="J987" t="str">
            <v>Private</v>
          </cell>
        </row>
        <row r="988">
          <cell r="A988" t="str">
            <v>00428</v>
          </cell>
          <cell r="J988" t="str">
            <v>Public</v>
          </cell>
        </row>
        <row r="989">
          <cell r="A989" t="str">
            <v>00720</v>
          </cell>
          <cell r="J989" t="str">
            <v>Public</v>
          </cell>
        </row>
        <row r="990">
          <cell r="A990" t="str">
            <v>01386</v>
          </cell>
          <cell r="J990" t="str">
            <v>RCCI</v>
          </cell>
        </row>
        <row r="991">
          <cell r="A991" t="str">
            <v>00219</v>
          </cell>
          <cell r="J991" t="str">
            <v>Public</v>
          </cell>
        </row>
        <row r="992">
          <cell r="A992" t="str">
            <v>00616</v>
          </cell>
          <cell r="J992" t="str">
            <v>Public</v>
          </cell>
        </row>
        <row r="993">
          <cell r="A993" t="str">
            <v>00467</v>
          </cell>
          <cell r="J993" t="str">
            <v>Public</v>
          </cell>
        </row>
        <row r="994">
          <cell r="A994" t="str">
            <v>00127</v>
          </cell>
          <cell r="J994" t="str">
            <v>Public</v>
          </cell>
        </row>
        <row r="995">
          <cell r="A995" t="str">
            <v>00108</v>
          </cell>
          <cell r="J995" t="str">
            <v>Public</v>
          </cell>
        </row>
        <row r="996">
          <cell r="A996" t="str">
            <v>00969</v>
          </cell>
          <cell r="J996" t="str">
            <v>Public</v>
          </cell>
        </row>
        <row r="997">
          <cell r="A997" t="str">
            <v>00229</v>
          </cell>
          <cell r="J997" t="str">
            <v>Public</v>
          </cell>
        </row>
        <row r="998">
          <cell r="A998" t="str">
            <v>01247</v>
          </cell>
          <cell r="J998" t="str">
            <v>RCCI</v>
          </cell>
        </row>
        <row r="999">
          <cell r="A999" t="str">
            <v>00041</v>
          </cell>
          <cell r="J999" t="str">
            <v>Public</v>
          </cell>
        </row>
        <row r="1000">
          <cell r="A1000" t="str">
            <v>00753</v>
          </cell>
          <cell r="J1000" t="str">
            <v>Public</v>
          </cell>
        </row>
        <row r="1001">
          <cell r="A1001" t="str">
            <v>01170</v>
          </cell>
          <cell r="J1001" t="str">
            <v>Public</v>
          </cell>
        </row>
        <row r="1002">
          <cell r="A1002" t="str">
            <v>00007</v>
          </cell>
          <cell r="J1002" t="str">
            <v>Public</v>
          </cell>
        </row>
        <row r="1003">
          <cell r="A1003" t="str">
            <v>00034</v>
          </cell>
          <cell r="J1003" t="str">
            <v>Public</v>
          </cell>
        </row>
        <row r="1004">
          <cell r="A1004" t="str">
            <v>00594</v>
          </cell>
          <cell r="J1004" t="str">
            <v>Public</v>
          </cell>
        </row>
        <row r="1005">
          <cell r="A1005" t="str">
            <v>00139</v>
          </cell>
          <cell r="J1005" t="str">
            <v>Public</v>
          </cell>
        </row>
        <row r="1006">
          <cell r="A1006" t="str">
            <v>00976</v>
          </cell>
          <cell r="J1006" t="str">
            <v>Public</v>
          </cell>
        </row>
        <row r="1007">
          <cell r="A1007" t="str">
            <v>00353</v>
          </cell>
          <cell r="J1007" t="str">
            <v>Public</v>
          </cell>
        </row>
        <row r="1008">
          <cell r="A1008" t="str">
            <v>00074</v>
          </cell>
          <cell r="J1008" t="str">
            <v>Charter</v>
          </cell>
        </row>
        <row r="1009">
          <cell r="A1009" t="str">
            <v>00084</v>
          </cell>
          <cell r="J1009" t="str">
            <v>Public</v>
          </cell>
        </row>
        <row r="1010">
          <cell r="A1010" t="str">
            <v>00138</v>
          </cell>
          <cell r="J1010" t="str">
            <v>Public</v>
          </cell>
        </row>
        <row r="1011">
          <cell r="A1011" t="str">
            <v>01006</v>
          </cell>
          <cell r="J1011" t="str">
            <v>Public</v>
          </cell>
        </row>
        <row r="1012">
          <cell r="A1012" t="str">
            <v>07045</v>
          </cell>
          <cell r="J1012" t="str">
            <v>Private</v>
          </cell>
        </row>
        <row r="1013">
          <cell r="A1013" t="str">
            <v>00083</v>
          </cell>
          <cell r="J1013" t="str">
            <v>Public</v>
          </cell>
        </row>
        <row r="1014">
          <cell r="A1014" t="str">
            <v>00560</v>
          </cell>
          <cell r="J1014" t="str">
            <v>Charter</v>
          </cell>
        </row>
        <row r="1015">
          <cell r="A1015" t="str">
            <v>00160</v>
          </cell>
          <cell r="J1015" t="str">
            <v>Public</v>
          </cell>
        </row>
        <row r="1016">
          <cell r="A1016" t="str">
            <v>00412</v>
          </cell>
          <cell r="J1016" t="str">
            <v>Public</v>
          </cell>
        </row>
        <row r="1017">
          <cell r="A1017" t="str">
            <v>00092</v>
          </cell>
          <cell r="J1017" t="str">
            <v>Public</v>
          </cell>
        </row>
        <row r="1018">
          <cell r="A1018" t="str">
            <v>00087</v>
          </cell>
          <cell r="J1018" t="str">
            <v>Public</v>
          </cell>
        </row>
        <row r="1019">
          <cell r="A1019" t="str">
            <v>01368</v>
          </cell>
          <cell r="J1019" t="str">
            <v>RCCI</v>
          </cell>
        </row>
        <row r="1020">
          <cell r="A1020" t="str">
            <v>00057</v>
          </cell>
          <cell r="J1020" t="str">
            <v>Charter</v>
          </cell>
        </row>
        <row r="1021">
          <cell r="A1021" t="str">
            <v>00494</v>
          </cell>
          <cell r="J1021" t="str">
            <v>Charter</v>
          </cell>
        </row>
        <row r="1022">
          <cell r="A1022" t="str">
            <v>00463</v>
          </cell>
          <cell r="J1022" t="str">
            <v>Public</v>
          </cell>
        </row>
        <row r="1023">
          <cell r="A1023" t="str">
            <v>00834</v>
          </cell>
          <cell r="J1023" t="str">
            <v>Public</v>
          </cell>
        </row>
        <row r="1024">
          <cell r="A1024" t="str">
            <v>00529</v>
          </cell>
          <cell r="J1024" t="str">
            <v>Public</v>
          </cell>
        </row>
        <row r="1025">
          <cell r="A1025" t="str">
            <v>00442</v>
          </cell>
          <cell r="J1025" t="str">
            <v>Public</v>
          </cell>
        </row>
        <row r="1026">
          <cell r="A1026" t="str">
            <v>00528</v>
          </cell>
          <cell r="J1026" t="str">
            <v>Public</v>
          </cell>
        </row>
        <row r="1027">
          <cell r="A1027" t="str">
            <v>00713</v>
          </cell>
          <cell r="J1027" t="str">
            <v>Public</v>
          </cell>
        </row>
        <row r="1028">
          <cell r="A1028" t="str">
            <v>00898</v>
          </cell>
          <cell r="J1028" t="str">
            <v>Public</v>
          </cell>
        </row>
        <row r="1029">
          <cell r="A1029" t="str">
            <v>00313</v>
          </cell>
          <cell r="J1029" t="str">
            <v>Public</v>
          </cell>
        </row>
        <row r="1030">
          <cell r="A1030" t="str">
            <v>01082</v>
          </cell>
          <cell r="J1030" t="str">
            <v>Public</v>
          </cell>
        </row>
        <row r="1031">
          <cell r="A1031" t="str">
            <v>01233</v>
          </cell>
          <cell r="J1031" t="str">
            <v>Private</v>
          </cell>
        </row>
        <row r="1032">
          <cell r="A1032" t="str">
            <v>00266</v>
          </cell>
          <cell r="J1032" t="str">
            <v>Charter</v>
          </cell>
        </row>
        <row r="1033">
          <cell r="A1033" t="str">
            <v>01263</v>
          </cell>
          <cell r="J1033" t="str">
            <v>Private</v>
          </cell>
        </row>
        <row r="1034">
          <cell r="A1034" t="str">
            <v>01271</v>
          </cell>
          <cell r="J1034" t="str">
            <v>Private</v>
          </cell>
        </row>
        <row r="1035">
          <cell r="A1035" t="str">
            <v>00037</v>
          </cell>
          <cell r="J1035" t="str">
            <v>Charter</v>
          </cell>
        </row>
        <row r="1036">
          <cell r="A1036" t="str">
            <v>01243</v>
          </cell>
          <cell r="J1036" t="str">
            <v>Private</v>
          </cell>
        </row>
        <row r="1037">
          <cell r="A1037" t="str">
            <v>01227</v>
          </cell>
          <cell r="J1037" t="str">
            <v>Private</v>
          </cell>
        </row>
        <row r="1038">
          <cell r="A1038" t="str">
            <v>01327</v>
          </cell>
          <cell r="J1038" t="str">
            <v>RCCI</v>
          </cell>
        </row>
        <row r="1039">
          <cell r="A1039" t="str">
            <v>01190</v>
          </cell>
          <cell r="J1039" t="str">
            <v>Private</v>
          </cell>
        </row>
        <row r="1040">
          <cell r="A1040" t="str">
            <v>01373</v>
          </cell>
          <cell r="J1040" t="str">
            <v>Private</v>
          </cell>
        </row>
        <row r="1041">
          <cell r="A1041" t="str">
            <v>06996</v>
          </cell>
          <cell r="J1041" t="str">
            <v>Private</v>
          </cell>
        </row>
        <row r="1042">
          <cell r="A1042" t="str">
            <v>05825</v>
          </cell>
          <cell r="J1042" t="str">
            <v>Private</v>
          </cell>
        </row>
        <row r="1043">
          <cell r="A1043" t="str">
            <v>00388</v>
          </cell>
          <cell r="J1043" t="str">
            <v>Public</v>
          </cell>
        </row>
        <row r="1044">
          <cell r="A1044" t="str">
            <v>00676</v>
          </cell>
          <cell r="J1044" t="str">
            <v>Public</v>
          </cell>
        </row>
        <row r="1045">
          <cell r="A1045" t="str">
            <v>00766</v>
          </cell>
          <cell r="J1045" t="str">
            <v>Public</v>
          </cell>
        </row>
        <row r="1046">
          <cell r="A1046" t="str">
            <v>00357</v>
          </cell>
          <cell r="J1046" t="str">
            <v>Public</v>
          </cell>
        </row>
        <row r="1047">
          <cell r="A1047" t="str">
            <v>00509</v>
          </cell>
          <cell r="J1047" t="str">
            <v>Charter</v>
          </cell>
        </row>
        <row r="1048">
          <cell r="A1048" t="str">
            <v>01004</v>
          </cell>
          <cell r="J1048" t="str">
            <v>Public</v>
          </cell>
        </row>
        <row r="1049">
          <cell r="A1049" t="str">
            <v>01161</v>
          </cell>
          <cell r="J1049" t="str">
            <v>Public</v>
          </cell>
        </row>
        <row r="1050">
          <cell r="A1050" t="str">
            <v>00987</v>
          </cell>
          <cell r="J1050" t="str">
            <v>Public</v>
          </cell>
        </row>
        <row r="1051">
          <cell r="A1051" t="str">
            <v>00891</v>
          </cell>
          <cell r="J1051" t="str">
            <v>Public</v>
          </cell>
        </row>
        <row r="1052">
          <cell r="A1052" t="str">
            <v>00714</v>
          </cell>
          <cell r="J1052" t="str">
            <v>Public</v>
          </cell>
        </row>
        <row r="1053">
          <cell r="A1053" t="str">
            <v>00606</v>
          </cell>
          <cell r="J1053" t="str">
            <v>Public</v>
          </cell>
        </row>
        <row r="1054">
          <cell r="A1054" t="str">
            <v>00600</v>
          </cell>
          <cell r="J1054" t="str">
            <v>Public</v>
          </cell>
        </row>
        <row r="1055">
          <cell r="A1055" t="str">
            <v>00595</v>
          </cell>
          <cell r="J1055" t="str">
            <v>Public</v>
          </cell>
        </row>
        <row r="1056">
          <cell r="A1056" t="str">
            <v>00285</v>
          </cell>
          <cell r="J1056" t="str">
            <v>Public</v>
          </cell>
        </row>
        <row r="1057">
          <cell r="A1057" t="str">
            <v>00837</v>
          </cell>
          <cell r="J1057" t="str">
            <v>Public</v>
          </cell>
        </row>
        <row r="1058">
          <cell r="A1058" t="str">
            <v>00116</v>
          </cell>
          <cell r="J1058" t="str">
            <v>Public</v>
          </cell>
        </row>
        <row r="1059">
          <cell r="A1059" t="str">
            <v>00722</v>
          </cell>
          <cell r="J1059" t="str">
            <v>Public</v>
          </cell>
        </row>
        <row r="1060">
          <cell r="A1060" t="str">
            <v>00861</v>
          </cell>
          <cell r="J1060" t="str">
            <v>Public</v>
          </cell>
        </row>
        <row r="1061">
          <cell r="A1061" t="str">
            <v>00970</v>
          </cell>
          <cell r="J1061" t="str">
            <v>Public</v>
          </cell>
        </row>
        <row r="1062">
          <cell r="A1062" t="str">
            <v>00760</v>
          </cell>
          <cell r="J1062" t="str">
            <v>Public</v>
          </cell>
        </row>
        <row r="1063">
          <cell r="A1063" t="str">
            <v>00738</v>
          </cell>
          <cell r="J1063" t="str">
            <v>Public</v>
          </cell>
        </row>
        <row r="1064">
          <cell r="A1064" t="str">
            <v>01352</v>
          </cell>
          <cell r="J1064" t="str">
            <v>RCCI</v>
          </cell>
        </row>
        <row r="1065">
          <cell r="A1065" t="str">
            <v>00955</v>
          </cell>
          <cell r="J1065" t="str">
            <v>Public</v>
          </cell>
        </row>
        <row r="1066">
          <cell r="A1066" t="str">
            <v>01212</v>
          </cell>
          <cell r="J1066" t="str">
            <v>RCCI</v>
          </cell>
        </row>
        <row r="1067">
          <cell r="A1067" t="str">
            <v>01154</v>
          </cell>
          <cell r="J1067" t="str">
            <v>Public</v>
          </cell>
        </row>
        <row r="1068">
          <cell r="A1068" t="str">
            <v>00391</v>
          </cell>
          <cell r="J1068" t="str">
            <v>Public</v>
          </cell>
        </row>
        <row r="1069">
          <cell r="A1069" t="str">
            <v>00476</v>
          </cell>
          <cell r="J1069" t="str">
            <v>Charter</v>
          </cell>
        </row>
        <row r="1070">
          <cell r="A1070" t="str">
            <v>07004</v>
          </cell>
          <cell r="J1070" t="str">
            <v>Charter</v>
          </cell>
        </row>
        <row r="1071">
          <cell r="A1071" t="str">
            <v>00050</v>
          </cell>
          <cell r="J1071" t="str">
            <v>Public</v>
          </cell>
        </row>
        <row r="1072">
          <cell r="A1072" t="str">
            <v>00983</v>
          </cell>
          <cell r="J1072" t="str">
            <v>Public</v>
          </cell>
        </row>
        <row r="1073">
          <cell r="A1073" t="str">
            <v>00124</v>
          </cell>
          <cell r="J1073" t="str">
            <v>Public</v>
          </cell>
        </row>
        <row r="1074">
          <cell r="A1074" t="str">
            <v>01039</v>
          </cell>
          <cell r="J1074" t="str">
            <v>Public</v>
          </cell>
        </row>
        <row r="1075">
          <cell r="A1075" t="str">
            <v>00686</v>
          </cell>
          <cell r="J1075" t="str">
            <v>Public</v>
          </cell>
        </row>
        <row r="1076">
          <cell r="A1076" t="str">
            <v>00245</v>
          </cell>
          <cell r="J1076" t="str">
            <v>Charter</v>
          </cell>
        </row>
        <row r="1077">
          <cell r="A1077" t="str">
            <v>00106</v>
          </cell>
          <cell r="J1077" t="str">
            <v>Public</v>
          </cell>
        </row>
        <row r="1078">
          <cell r="A1078" t="str">
            <v>01387</v>
          </cell>
          <cell r="J1078" t="str">
            <v>RCCI</v>
          </cell>
        </row>
        <row r="1079">
          <cell r="A1079" t="str">
            <v>00406</v>
          </cell>
          <cell r="J1079" t="str">
            <v>Public</v>
          </cell>
        </row>
        <row r="1080">
          <cell r="A1080" t="str">
            <v>01033</v>
          </cell>
          <cell r="J1080" t="str">
            <v>Charter</v>
          </cell>
        </row>
        <row r="1081">
          <cell r="A1081" t="str">
            <v>01059</v>
          </cell>
          <cell r="J1081" t="str">
            <v>Charter</v>
          </cell>
        </row>
        <row r="1082">
          <cell r="A1082" t="str">
            <v>01249</v>
          </cell>
          <cell r="J1082" t="str">
            <v>RCCI</v>
          </cell>
        </row>
        <row r="1083">
          <cell r="A1083" t="str">
            <v>05446</v>
          </cell>
          <cell r="J1083" t="str">
            <v>RCCI</v>
          </cell>
        </row>
        <row r="1084">
          <cell r="A1084" t="str">
            <v>01280</v>
          </cell>
          <cell r="J1084" t="str">
            <v>RCCI</v>
          </cell>
        </row>
        <row r="1085">
          <cell r="A1085" t="str">
            <v>01281</v>
          </cell>
          <cell r="J1085" t="str">
            <v>RCCI</v>
          </cell>
        </row>
        <row r="1086">
          <cell r="A1086" t="str">
            <v>00829</v>
          </cell>
          <cell r="J1086" t="str">
            <v>Charter</v>
          </cell>
        </row>
        <row r="1087">
          <cell r="A1087" t="str">
            <v>00986</v>
          </cell>
          <cell r="J1087" t="str">
            <v>Public</v>
          </cell>
        </row>
        <row r="1088">
          <cell r="A1088" t="str">
            <v>00243</v>
          </cell>
          <cell r="J1088" t="str">
            <v>Public</v>
          </cell>
        </row>
        <row r="1089">
          <cell r="A1089" t="str">
            <v>06751</v>
          </cell>
          <cell r="J1089" t="str">
            <v>Charter</v>
          </cell>
        </row>
        <row r="1090">
          <cell r="A1090" t="str">
            <v>05385</v>
          </cell>
          <cell r="J1090" t="str">
            <v>Charter</v>
          </cell>
        </row>
        <row r="1091">
          <cell r="A1091" t="str">
            <v>01296</v>
          </cell>
          <cell r="J1091" t="str">
            <v>RCCI</v>
          </cell>
        </row>
        <row r="1092">
          <cell r="A1092" t="str">
            <v>01246</v>
          </cell>
          <cell r="J1092" t="str">
            <v>RCCI</v>
          </cell>
        </row>
        <row r="1093">
          <cell r="A1093" t="str">
            <v>01222</v>
          </cell>
          <cell r="J1093" t="str">
            <v>Private</v>
          </cell>
        </row>
        <row r="1094">
          <cell r="A1094" t="str">
            <v>01239</v>
          </cell>
          <cell r="J1094" t="str">
            <v>RCCI</v>
          </cell>
        </row>
        <row r="1095">
          <cell r="A1095" t="str">
            <v>01719</v>
          </cell>
          <cell r="J1095" t="str">
            <v>Charter</v>
          </cell>
        </row>
        <row r="1096">
          <cell r="A1096" t="str">
            <v>00511</v>
          </cell>
          <cell r="J1096" t="str">
            <v>Charter</v>
          </cell>
        </row>
        <row r="1097">
          <cell r="A1097" t="str">
            <v>01398</v>
          </cell>
          <cell r="J1097" t="str">
            <v>RCCI</v>
          </cell>
        </row>
        <row r="1098">
          <cell r="A1098" t="str">
            <v>06815</v>
          </cell>
          <cell r="J1098" t="str">
            <v>Charter</v>
          </cell>
        </row>
        <row r="1099">
          <cell r="A1099" t="str">
            <v>00813</v>
          </cell>
          <cell r="J1099" t="str">
            <v>Public</v>
          </cell>
        </row>
        <row r="1100">
          <cell r="A1100" t="str">
            <v>01155</v>
          </cell>
          <cell r="J1100" t="str">
            <v>Public</v>
          </cell>
        </row>
        <row r="1101">
          <cell r="A1101" t="str">
            <v>00747</v>
          </cell>
          <cell r="J1101" t="str">
            <v>Public</v>
          </cell>
        </row>
        <row r="1102">
          <cell r="A1102" t="str">
            <v>00355</v>
          </cell>
          <cell r="J1102" t="str">
            <v>Public</v>
          </cell>
        </row>
        <row r="1103">
          <cell r="A1103" t="str">
            <v>01043</v>
          </cell>
          <cell r="J1103" t="str">
            <v>Public</v>
          </cell>
        </row>
        <row r="1104">
          <cell r="A1104" t="str">
            <v>00770</v>
          </cell>
          <cell r="J1104" t="str">
            <v>Public</v>
          </cell>
        </row>
        <row r="1105">
          <cell r="A1105" t="str">
            <v>00984</v>
          </cell>
          <cell r="J1105" t="str">
            <v>Public</v>
          </cell>
        </row>
        <row r="1106">
          <cell r="A1106" t="str">
            <v>00429</v>
          </cell>
          <cell r="J1106" t="str">
            <v>Public</v>
          </cell>
        </row>
        <row r="1107">
          <cell r="A1107" t="str">
            <v>01049</v>
          </cell>
          <cell r="J1107" t="str">
            <v>Charter</v>
          </cell>
        </row>
        <row r="1108">
          <cell r="A1108" t="str">
            <v>01338</v>
          </cell>
          <cell r="J1108" t="str">
            <v>RCCI</v>
          </cell>
        </row>
        <row r="1109">
          <cell r="A1109" t="str">
            <v>00599</v>
          </cell>
          <cell r="J1109" t="str">
            <v>Public</v>
          </cell>
        </row>
        <row r="1110">
          <cell r="A1110" t="str">
            <v>00436</v>
          </cell>
          <cell r="J1110" t="str">
            <v>Public</v>
          </cell>
        </row>
        <row r="1111">
          <cell r="A1111" t="str">
            <v>01191</v>
          </cell>
          <cell r="J1111" t="str">
            <v>RCCI</v>
          </cell>
        </row>
        <row r="1112">
          <cell r="A1112" t="str">
            <v>00530</v>
          </cell>
          <cell r="J1112" t="str">
            <v>Public</v>
          </cell>
        </row>
        <row r="1113">
          <cell r="A1113" t="str">
            <v>00352</v>
          </cell>
          <cell r="J1113" t="str">
            <v>Public</v>
          </cell>
        </row>
        <row r="1114">
          <cell r="A1114" t="str">
            <v>01282</v>
          </cell>
          <cell r="J1114" t="str">
            <v>RCCI</v>
          </cell>
        </row>
        <row r="1115">
          <cell r="A1115" t="str">
            <v>01036</v>
          </cell>
          <cell r="J1115" t="str">
            <v>Public</v>
          </cell>
        </row>
        <row r="1116">
          <cell r="A1116" t="str">
            <v>00372</v>
          </cell>
          <cell r="J1116" t="str">
            <v>Public</v>
          </cell>
        </row>
        <row r="1117">
          <cell r="A1117" t="str">
            <v>00556</v>
          </cell>
          <cell r="J1117" t="str">
            <v>Public</v>
          </cell>
        </row>
        <row r="1118">
          <cell r="A1118" t="str">
            <v>00253</v>
          </cell>
          <cell r="J1118" t="str">
            <v>Charter</v>
          </cell>
        </row>
        <row r="1119">
          <cell r="A1119" t="str">
            <v>01076</v>
          </cell>
          <cell r="J1119" t="str">
            <v>Public</v>
          </cell>
        </row>
        <row r="1120">
          <cell r="A1120" t="str">
            <v>00993</v>
          </cell>
          <cell r="J1120" t="str">
            <v>Public</v>
          </cell>
        </row>
        <row r="1121">
          <cell r="A1121" t="str">
            <v>00051</v>
          </cell>
          <cell r="J1121" t="str">
            <v>Public</v>
          </cell>
        </row>
        <row r="1122">
          <cell r="A1122" t="str">
            <v>01008</v>
          </cell>
          <cell r="J1122" t="str">
            <v>Public</v>
          </cell>
        </row>
        <row r="1123">
          <cell r="A1123" t="str">
            <v>00874</v>
          </cell>
          <cell r="J1123" t="str">
            <v>Public</v>
          </cell>
        </row>
        <row r="1124">
          <cell r="A1124" t="str">
            <v>00458</v>
          </cell>
          <cell r="J1124" t="str">
            <v>Public</v>
          </cell>
        </row>
        <row r="1125">
          <cell r="A1125" t="str">
            <v>00495</v>
          </cell>
          <cell r="J1125" t="str">
            <v>Charter</v>
          </cell>
        </row>
        <row r="1126">
          <cell r="A1126" t="str">
            <v>00994</v>
          </cell>
          <cell r="J1126" t="str">
            <v>Public</v>
          </cell>
        </row>
        <row r="1127">
          <cell r="A1127" t="str">
            <v>04112</v>
          </cell>
          <cell r="J1127" t="str">
            <v>Charter</v>
          </cell>
        </row>
        <row r="1128">
          <cell r="A1128" t="str">
            <v>01090</v>
          </cell>
          <cell r="J1128" t="str">
            <v>Public</v>
          </cell>
        </row>
        <row r="1129">
          <cell r="A1129" t="str">
            <v>01087</v>
          </cell>
          <cell r="J1129" t="str">
            <v>Public</v>
          </cell>
        </row>
        <row r="1130">
          <cell r="A1130" t="str">
            <v>01123</v>
          </cell>
          <cell r="J1130" t="str">
            <v>Public</v>
          </cell>
        </row>
        <row r="1131">
          <cell r="A1131" t="str">
            <v>00249</v>
          </cell>
          <cell r="J1131" t="str">
            <v>Charter</v>
          </cell>
        </row>
        <row r="1132">
          <cell r="A1132" t="str">
            <v>01063</v>
          </cell>
          <cell r="J1132" t="str">
            <v>Charter</v>
          </cell>
        </row>
        <row r="1133">
          <cell r="A1133" t="str">
            <v>01658</v>
          </cell>
          <cell r="J1133" t="str">
            <v>Charter</v>
          </cell>
        </row>
        <row r="1134">
          <cell r="A1134" t="str">
            <v>01221</v>
          </cell>
          <cell r="J1134" t="str">
            <v>Private</v>
          </cell>
        </row>
        <row r="1135">
          <cell r="A1135" t="str">
            <v>01097</v>
          </cell>
          <cell r="J1135" t="str">
            <v>Public</v>
          </cell>
        </row>
        <row r="1136">
          <cell r="A1136" t="str">
            <v>01096</v>
          </cell>
          <cell r="J1136" t="str">
            <v>Public</v>
          </cell>
        </row>
        <row r="1137">
          <cell r="A1137" t="str">
            <v>00646</v>
          </cell>
          <cell r="J1137" t="str">
            <v>Public</v>
          </cell>
        </row>
        <row r="1138">
          <cell r="A1138" t="str">
            <v>00099</v>
          </cell>
          <cell r="J1138" t="str">
            <v>Public</v>
          </cell>
        </row>
        <row r="1139">
          <cell r="A1139" t="str">
            <v>00578</v>
          </cell>
          <cell r="J1139" t="str">
            <v>Public</v>
          </cell>
        </row>
        <row r="1140">
          <cell r="A1140" t="str">
            <v>00224</v>
          </cell>
          <cell r="J1140" t="str">
            <v>Public</v>
          </cell>
        </row>
        <row r="1141">
          <cell r="A1141" t="str">
            <v>06329</v>
          </cell>
          <cell r="J1141" t="str">
            <v>Charter</v>
          </cell>
        </row>
        <row r="1142">
          <cell r="A1142" t="str">
            <v>00430</v>
          </cell>
          <cell r="J1142" t="str">
            <v>Public</v>
          </cell>
        </row>
        <row r="1143">
          <cell r="A1143" t="str">
            <v>01104</v>
          </cell>
          <cell r="J1143" t="str">
            <v>Public</v>
          </cell>
        </row>
        <row r="1144">
          <cell r="A1144" t="str">
            <v>00773</v>
          </cell>
          <cell r="J1144" t="str">
            <v>Public</v>
          </cell>
        </row>
        <row r="1145">
          <cell r="A1145" t="str">
            <v>01350</v>
          </cell>
          <cell r="J1145" t="str">
            <v>RCCI</v>
          </cell>
        </row>
        <row r="1146">
          <cell r="A1146" t="str">
            <v>00563</v>
          </cell>
          <cell r="J1146" t="str">
            <v>Charter</v>
          </cell>
        </row>
        <row r="1147">
          <cell r="A1147" t="str">
            <v>00482</v>
          </cell>
          <cell r="J1147" t="str">
            <v>Charter</v>
          </cell>
        </row>
        <row r="1148">
          <cell r="A1148" t="str">
            <v>00879</v>
          </cell>
          <cell r="J1148" t="str">
            <v>Public</v>
          </cell>
        </row>
        <row r="1149">
          <cell r="A1149" t="str">
            <v>00670</v>
          </cell>
          <cell r="J1149" t="str">
            <v>Public</v>
          </cell>
        </row>
        <row r="1150">
          <cell r="A1150" t="str">
            <v>01055</v>
          </cell>
          <cell r="J1150" t="str">
            <v>Public</v>
          </cell>
        </row>
        <row r="1151">
          <cell r="A1151" t="str">
            <v>01141</v>
          </cell>
          <cell r="J1151" t="str">
            <v>Public</v>
          </cell>
        </row>
        <row r="1152">
          <cell r="A1152" t="str">
            <v>01248</v>
          </cell>
          <cell r="J1152" t="str">
            <v>RCCI</v>
          </cell>
        </row>
        <row r="1153">
          <cell r="A1153" t="str">
            <v>01109</v>
          </cell>
          <cell r="J1153" t="str">
            <v>Public</v>
          </cell>
        </row>
        <row r="1154">
          <cell r="A1154" t="str">
            <v>00885</v>
          </cell>
          <cell r="J1154" t="str">
            <v>Public</v>
          </cell>
        </row>
        <row r="1155">
          <cell r="A1155" t="str">
            <v>06922</v>
          </cell>
          <cell r="J1155" t="str">
            <v>Charter</v>
          </cell>
        </row>
        <row r="1156">
          <cell r="A1156" t="str">
            <v>00721</v>
          </cell>
          <cell r="J1156" t="str">
            <v>Public</v>
          </cell>
        </row>
        <row r="1157">
          <cell r="A1157" t="str">
            <v>00789</v>
          </cell>
          <cell r="J1157" t="str">
            <v>Public</v>
          </cell>
        </row>
        <row r="1158">
          <cell r="A1158" t="str">
            <v>00419</v>
          </cell>
          <cell r="J1158" t="str">
            <v>Public</v>
          </cell>
        </row>
        <row r="1159">
          <cell r="A1159" t="str">
            <v>00292</v>
          </cell>
          <cell r="J1159" t="str">
            <v>Public</v>
          </cell>
        </row>
        <row r="1160">
          <cell r="A1160" t="str">
            <v>01053</v>
          </cell>
          <cell r="J1160" t="str">
            <v>Public</v>
          </cell>
        </row>
        <row r="1161">
          <cell r="A1161" t="str">
            <v>01114</v>
          </cell>
          <cell r="J1161" t="str">
            <v>Public</v>
          </cell>
        </row>
        <row r="1162">
          <cell r="A1162" t="str">
            <v>00228</v>
          </cell>
          <cell r="J1162" t="str">
            <v>Public</v>
          </cell>
        </row>
        <row r="1163">
          <cell r="A1163" t="str">
            <v>00100</v>
          </cell>
          <cell r="J1163" t="str">
            <v>Public</v>
          </cell>
        </row>
        <row r="1164">
          <cell r="A1164" t="str">
            <v>01081</v>
          </cell>
          <cell r="J1164" t="str">
            <v>Public</v>
          </cell>
        </row>
        <row r="1165">
          <cell r="A1165" t="str">
            <v>00535</v>
          </cell>
          <cell r="J1165" t="str">
            <v>Public</v>
          </cell>
        </row>
        <row r="1166">
          <cell r="A1166" t="str">
            <v>01052</v>
          </cell>
          <cell r="J1166" t="str">
            <v>Public</v>
          </cell>
        </row>
        <row r="1167">
          <cell r="A1167" t="str">
            <v>00339</v>
          </cell>
          <cell r="J1167" t="str">
            <v>Public</v>
          </cell>
        </row>
        <row r="1168">
          <cell r="A1168" t="str">
            <v>01057</v>
          </cell>
          <cell r="J1168" t="str">
            <v>Charter</v>
          </cell>
        </row>
        <row r="1169">
          <cell r="A1169" t="str">
            <v>00899</v>
          </cell>
          <cell r="J1169" t="str">
            <v>Public</v>
          </cell>
        </row>
        <row r="1170">
          <cell r="A1170" t="str">
            <v>01124</v>
          </cell>
          <cell r="J1170" t="str">
            <v>Public</v>
          </cell>
        </row>
        <row r="1171">
          <cell r="A1171" t="str">
            <v>00213</v>
          </cell>
          <cell r="J1171" t="str">
            <v>Public</v>
          </cell>
        </row>
        <row r="1172">
          <cell r="A1172" t="str">
            <v>00209</v>
          </cell>
          <cell r="J1172" t="str">
            <v>Public</v>
          </cell>
        </row>
        <row r="1173">
          <cell r="A1173" t="str">
            <v>01042</v>
          </cell>
          <cell r="J1173" t="str">
            <v>Public</v>
          </cell>
        </row>
        <row r="1174">
          <cell r="A1174" t="str">
            <v>00180</v>
          </cell>
          <cell r="J1174" t="str">
            <v>Public</v>
          </cell>
        </row>
        <row r="1175">
          <cell r="A1175" t="str">
            <v>00575</v>
          </cell>
          <cell r="J1175" t="str">
            <v>Public</v>
          </cell>
        </row>
        <row r="1176">
          <cell r="A1176" t="str">
            <v>01381</v>
          </cell>
          <cell r="J1176" t="str">
            <v>Private</v>
          </cell>
        </row>
        <row r="1177">
          <cell r="A1177" t="str">
            <v>00470</v>
          </cell>
          <cell r="J1177" t="str">
            <v>Public</v>
          </cell>
        </row>
        <row r="1178">
          <cell r="A1178" t="str">
            <v>00790</v>
          </cell>
          <cell r="J1178" t="str">
            <v>Public</v>
          </cell>
        </row>
        <row r="1179">
          <cell r="A1179" t="str">
            <v>00884</v>
          </cell>
          <cell r="J1179" t="str">
            <v>Public</v>
          </cell>
        </row>
        <row r="1180">
          <cell r="A1180" t="str">
            <v>00877</v>
          </cell>
          <cell r="J1180" t="str">
            <v>Public</v>
          </cell>
        </row>
        <row r="1181">
          <cell r="A1181" t="str">
            <v>00957</v>
          </cell>
          <cell r="J1181" t="str">
            <v>Public</v>
          </cell>
        </row>
        <row r="1182">
          <cell r="A1182" t="str">
            <v>00959</v>
          </cell>
          <cell r="J1182" t="str">
            <v>Public</v>
          </cell>
        </row>
        <row r="1183">
          <cell r="A1183" t="str">
            <v>06934</v>
          </cell>
          <cell r="J1183" t="str">
            <v>Public</v>
          </cell>
        </row>
        <row r="1184">
          <cell r="A1184" t="str">
            <v>00311</v>
          </cell>
          <cell r="J1184" t="str">
            <v>Public</v>
          </cell>
        </row>
        <row r="1185">
          <cell r="A1185" t="str">
            <v>00364</v>
          </cell>
          <cell r="J1185" t="str">
            <v>Public</v>
          </cell>
        </row>
        <row r="1186">
          <cell r="A1186" t="str">
            <v>00006</v>
          </cell>
          <cell r="J1186" t="str">
            <v>Public</v>
          </cell>
        </row>
        <row r="1187">
          <cell r="A1187" t="str">
            <v>01128</v>
          </cell>
          <cell r="J1187" t="str">
            <v>Public</v>
          </cell>
        </row>
        <row r="1188">
          <cell r="A1188" t="str">
            <v>01131</v>
          </cell>
          <cell r="J1188" t="str">
            <v>Public</v>
          </cell>
        </row>
        <row r="1189">
          <cell r="A1189" t="str">
            <v>00164</v>
          </cell>
          <cell r="J1189" t="str">
            <v>Public</v>
          </cell>
        </row>
        <row r="1190">
          <cell r="A1190" t="str">
            <v>00443</v>
          </cell>
          <cell r="J1190" t="str">
            <v>Public</v>
          </cell>
        </row>
        <row r="1191">
          <cell r="A1191" t="str">
            <v>01032</v>
          </cell>
          <cell r="J1191" t="str">
            <v>Public</v>
          </cell>
        </row>
        <row r="1192">
          <cell r="A1192" t="str">
            <v>00188</v>
          </cell>
          <cell r="J1192" t="str">
            <v>Public</v>
          </cell>
        </row>
        <row r="1193">
          <cell r="A1193" t="str">
            <v>00995</v>
          </cell>
          <cell r="J1193" t="str">
            <v>Public</v>
          </cell>
        </row>
        <row r="1194">
          <cell r="A1194" t="str">
            <v>00431</v>
          </cell>
          <cell r="J1194" t="str">
            <v>Public</v>
          </cell>
        </row>
        <row r="1195">
          <cell r="A1195" t="str">
            <v>00432</v>
          </cell>
          <cell r="J1195" t="str">
            <v>Public</v>
          </cell>
        </row>
        <row r="1196">
          <cell r="A1196" t="str">
            <v>00596</v>
          </cell>
          <cell r="J1196" t="str">
            <v>Public</v>
          </cell>
        </row>
        <row r="1197">
          <cell r="A1197" t="str">
            <v>00587</v>
          </cell>
          <cell r="J1197" t="str">
            <v>Public</v>
          </cell>
        </row>
        <row r="1198">
          <cell r="A1198" t="str">
            <v>01138</v>
          </cell>
          <cell r="J1198" t="str">
            <v>Public</v>
          </cell>
        </row>
        <row r="1199">
          <cell r="A1199" t="str">
            <v>06406</v>
          </cell>
          <cell r="J1199" t="str">
            <v>Charter</v>
          </cell>
        </row>
        <row r="1200">
          <cell r="A1200" t="str">
            <v>00881</v>
          </cell>
          <cell r="J1200" t="str">
            <v>Public</v>
          </cell>
        </row>
        <row r="1201">
          <cell r="A1201" t="str">
            <v>00832</v>
          </cell>
          <cell r="J1201" t="str">
            <v>Public</v>
          </cell>
        </row>
        <row r="1202">
          <cell r="A1202" t="str">
            <v>01105</v>
          </cell>
          <cell r="J1202" t="str">
            <v>Public</v>
          </cell>
        </row>
        <row r="1203">
          <cell r="A1203" t="str">
            <v>00762</v>
          </cell>
          <cell r="J1203" t="str">
            <v>Public</v>
          </cell>
        </row>
        <row r="1204">
          <cell r="A1204" t="str">
            <v>00548</v>
          </cell>
          <cell r="J1204" t="str">
            <v>Public</v>
          </cell>
        </row>
        <row r="1205">
          <cell r="A1205" t="str">
            <v>00019</v>
          </cell>
          <cell r="J1205" t="str">
            <v>Public</v>
          </cell>
        </row>
        <row r="1206">
          <cell r="A1206" t="str">
            <v>01163</v>
          </cell>
          <cell r="J1206" t="str">
            <v>Public</v>
          </cell>
        </row>
        <row r="1207">
          <cell r="A1207" t="str">
            <v>01176</v>
          </cell>
          <cell r="J1207" t="str">
            <v>Public</v>
          </cell>
        </row>
        <row r="1208">
          <cell r="A1208" t="str">
            <v>00997</v>
          </cell>
          <cell r="J1208" t="str">
            <v>Public</v>
          </cell>
        </row>
        <row r="1209">
          <cell r="A1209" t="str">
            <v>00948</v>
          </cell>
          <cell r="J1209" t="str">
            <v>Public</v>
          </cell>
        </row>
        <row r="1210">
          <cell r="A1210" t="str">
            <v>06600</v>
          </cell>
          <cell r="J1210" t="str">
            <v>Charter</v>
          </cell>
        </row>
        <row r="1211">
          <cell r="A1211" t="str">
            <v>00845</v>
          </cell>
          <cell r="J1211" t="str">
            <v>Public</v>
          </cell>
        </row>
        <row r="1212">
          <cell r="A1212" t="str">
            <v>00625</v>
          </cell>
          <cell r="J1212" t="str">
            <v>Public</v>
          </cell>
        </row>
        <row r="1213">
          <cell r="A1213" t="str">
            <v>00498</v>
          </cell>
          <cell r="J1213" t="str">
            <v>Charter</v>
          </cell>
        </row>
        <row r="1214">
          <cell r="A1214" t="str">
            <v>00936</v>
          </cell>
          <cell r="J1214" t="str">
            <v>Public</v>
          </cell>
        </row>
        <row r="1215">
          <cell r="A1215" t="str">
            <v>01044</v>
          </cell>
          <cell r="J1215" t="str">
            <v>Public</v>
          </cell>
        </row>
        <row r="1216">
          <cell r="A1216" t="str">
            <v>01080</v>
          </cell>
          <cell r="J1216" t="str">
            <v>Public</v>
          </cell>
        </row>
        <row r="1217">
          <cell r="A1217" t="str">
            <v>00392</v>
          </cell>
          <cell r="J1217" t="str">
            <v>Public</v>
          </cell>
        </row>
        <row r="1218">
          <cell r="A1218" t="str">
            <v>01038</v>
          </cell>
          <cell r="J1218" t="str">
            <v>Public</v>
          </cell>
        </row>
        <row r="1219">
          <cell r="A1219" t="str">
            <v>00205</v>
          </cell>
          <cell r="J1219" t="str">
            <v>Public</v>
          </cell>
        </row>
        <row r="1220">
          <cell r="A1220" t="str">
            <v>01174</v>
          </cell>
          <cell r="J1220" t="str">
            <v>Public</v>
          </cell>
        </row>
        <row r="1221">
          <cell r="A1221" t="str">
            <v>06362</v>
          </cell>
          <cell r="J1221" t="str">
            <v>Private</v>
          </cell>
        </row>
        <row r="1222">
          <cell r="A1222" t="str">
            <v>06376</v>
          </cell>
          <cell r="J1222" t="str">
            <v>Charter</v>
          </cell>
        </row>
        <row r="1223">
          <cell r="A1223" t="str">
            <v>00496</v>
          </cell>
          <cell r="J1223" t="str">
            <v>Charter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8" xr16:uid="{07ADB920-156D-4023-BFBC-79967EA59E5C}" autoFormatId="16" applyNumberFormats="0" applyBorderFormats="0" applyFontFormats="0" applyPatternFormats="0" applyAlignmentFormats="0" applyWidthHeightFormats="0">
  <queryTableRefresh nextId="23">
    <queryTableFields count="15">
      <queryTableField id="1" name="CE ID" tableColumnId="1"/>
      <queryTableField id="2" name="CEName" tableColumnId="2"/>
      <queryTableField id="3" name="TypeOfAgency" tableColumnId="3"/>
      <queryTableField id="4" name="ESC" tableColumnId="4"/>
      <queryTableField id="15" name="Programs Operated" tableColumnId="15"/>
      <queryTableField id="6" name="Submission Status (Declare/Decline) and Current Status (Most recent first)" tableColumnId="6"/>
      <queryTableField id="7" name="Flexibilities selected on Declare/Decline. (Cross-reference with date in Column F)" tableColumnId="7"/>
      <queryTableField id="8" name="Age/Grade Group Waiver (Most recent submission)" tableColumnId="8"/>
      <queryTableField id="9" name="Area Eligibility" tableColumnId="9"/>
      <queryTableField id="10" name="Bulk Food Components Distribution" tableColumnId="10"/>
      <queryTableField id="11" name="Meal Pattern Flexibility" tableColumnId="11"/>
      <queryTableField id="19" name="Declare/Decline" tableColumnId="5"/>
      <queryTableField id="20" name="Number of Waivers" tableColumnId="12"/>
      <queryTableField id="21" name="NSLP" tableColumnId="13"/>
      <queryTableField id="22" name="DD/SNP" tableColumnId="14"/>
    </queryTableFields>
    <queryTableDeletedFields count="4">
      <deletedField name="Declare/Decline"/>
      <deletedField name="Number of Waivers"/>
      <deletedField name="NSLP"/>
      <deletedField name="DD/SNP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D18C8773-BBA7-4F62-AB8A-E737BDFA9F47}" autoFormatId="16" applyNumberFormats="0" applyBorderFormats="0" applyFontFormats="0" applyPatternFormats="0" applyAlignmentFormats="0" applyWidthHeightFormats="0">
  <queryTableRefresh nextId="106">
    <queryTableFields count="103">
      <queryTableField id="1" name="Submission Date" tableColumnId="1"/>
      <queryTableField id="2" name="Initial Notification" tableColumnId="2"/>
      <queryTableField id="3" name="No Waivers" tableColumnId="3"/>
      <queryTableField id="4" name="Discontinue" tableColumnId="4"/>
      <queryTableField id="5" name="Update" tableColumnId="5"/>
      <queryTableField id="6" name="Summer" tableColumnId="6"/>
      <queryTableField id="7" name="SY 2021-2022" tableColumnId="7"/>
      <queryTableField id="8" name="Non-Congregate" tableColumnId="8"/>
      <queryTableField id="9" name="Alternate Mealtimes" tableColumnId="9"/>
      <queryTableField id="102" name="NCP,PPU" tableColumnId="102"/>
      <queryTableField id="11" name="Off-site Monitoring" tableColumnId="11"/>
      <queryTableField id="12" name="Waive Offer vs Serve" tableColumnId="12"/>
      <queryTableField id="13" name="Walk-up Sites" tableColumnId="13"/>
      <queryTableField id="14" name="Curbide/Drive through" tableColumnId="14"/>
      <queryTableField id="15" name="Mobile Sites" tableColumnId="15"/>
      <queryTableField id="16" name="Home Delivery" tableColumnId="16"/>
      <queryTableField id="17" name="POS System" tableColumnId="17"/>
      <queryTableField id="18" name="Mobile Technology" tableColumnId="18"/>
      <queryTableField id="19" name="Paper Rosters" tableColumnId="19"/>
      <queryTableField id="20" name="Clickers" tableColumnId="20"/>
      <queryTableField id="21" name="N-C SSO" tableColumnId="21"/>
      <queryTableField id="22" name="NC-NSLP" tableColumnId="22"/>
      <queryTableField id="23" name="NC-SFSP" tableColumnId="23"/>
      <queryTableField id="24" name="NC-SBP" tableColumnId="24"/>
      <queryTableField id="25" name="NC-ASCP" tableColumnId="25"/>
      <queryTableField id="26" name="NC-At Risk" tableColumnId="26"/>
      <queryTableField id="27" name="NC-DCH" tableColumnId="27"/>
      <queryTableField id="28" name="NC-CIndependent CCC" tableColumnId="28"/>
      <queryTableField id="29" name="NC-CCC Sponsor" tableColumnId="29"/>
      <queryTableField id="30" name="NC-ADC" tableColumnId="30"/>
      <queryTableField id="31" name="1 Meal: 1 Service" tableColumnId="31"/>
      <queryTableField id="32" name="5 meals: 1 Service" tableColumnId="32"/>
      <queryTableField id="33" name="2-4 Meals: 1 Service" tableColumnId="33"/>
      <queryTableField id="34" name="Weekend Meals" tableColumnId="34"/>
      <queryTableField id="35" name="Bulk Food Components" tableColumnId="35"/>
      <queryTableField id="36" name="Frozen Meals" tableColumnId="36"/>
      <queryTableField id="37" name="Self-Stable Meals" tableColumnId="37"/>
      <queryTableField id="38" name="SSO" tableColumnId="38"/>
      <queryTableField id="39" name="NSLP" tableColumnId="39"/>
      <queryTableField id="40" name="SFSP" tableColumnId="40"/>
      <queryTableField id="41" name="SBP" tableColumnId="41"/>
      <queryTableField id="42" name="ASCP" tableColumnId="42"/>
      <queryTableField id="43" name="At-Risk" tableColumnId="43"/>
      <queryTableField id="44" name="DCH Sponsor" tableColumnId="44"/>
      <queryTableField id="45" name="CCC-Independent" tableColumnId="45"/>
      <queryTableField id="46" name="CCC-Sponsor" tableColumnId="46"/>
      <queryTableField id="47" name="ADC" tableColumnId="47"/>
      <queryTableField id="48" name="Scan meal cards or PIN" tableColumnId="48"/>
      <queryTableField id="49" name="Request Name, DOB ot grade levels" tableColumnId="49"/>
      <queryTableField id="50" name="Children's School Names or Copy of school correspondence" tableColumnId="50"/>
      <queryTableField id="51" name="Number of Children" tableColumnId="51"/>
      <queryTableField id="52" name="Mirror hangers, placards or QR codes" tableColumnId="52"/>
      <queryTableField id="53" name="Post Signage" tableColumnId="53"/>
      <queryTableField id="54" name="Tell parents not eligible for duplicate meals" tableColumnId="54"/>
      <queryTableField id="55" name="Ask parents to self-attest" tableColumnId="55"/>
      <queryTableField id="56" name="Request identifiable information" tableColumnId="56"/>
      <queryTableField id="57" name="Use same staff in multiple locations" tableColumnId="57"/>
      <queryTableField id="58" name="PPU SSO" tableColumnId="58"/>
      <queryTableField id="59" name="PPU NSLP" tableColumnId="59"/>
      <queryTableField id="60" name="PPU SFSP" tableColumnId="60"/>
      <queryTableField id="61" name="PPU SBP" tableColumnId="61"/>
      <queryTableField id="62" name="PPU ASCP" tableColumnId="62"/>
      <queryTableField id="63" name="PPU At-Risk" tableColumnId="63"/>
      <queryTableField id="64" name="PPU DCH Sponsor" tableColumnId="64"/>
      <queryTableField id="65" name="PPU CCC Independent" tableColumnId="65"/>
      <queryTableField id="66" name="PPU CCC Sponsor" tableColumnId="66"/>
      <queryTableField id="67" name="PPU-ADC" tableColumnId="67"/>
      <queryTableField id="68" name="Offsite Monitoring Desk Audit Paperwork Reivew" tableColumnId="68"/>
      <queryTableField id="69" name="Offsite Monitoring Desk Audit - Interview with site operators" tableColumnId="69"/>
      <queryTableField id="70" name="Offsite Monitoring Virtual Observation - Live Streaming" tableColumnId="70"/>
      <queryTableField id="71" name="Offsite Monitoring Virtual Observation photos" tableColumnId="71"/>
      <queryTableField id="72" name="Offsite Monitoring Observe or assist with meal service" tableColumnId="72"/>
      <queryTableField id="73" name="OM SSO" tableColumnId="73"/>
      <queryTableField id="74" name="OM NSLP" tableColumnId="74"/>
      <queryTableField id="75" name="OM SFSP" tableColumnId="75"/>
      <queryTableField id="76" name="OM SBP" tableColumnId="76"/>
      <queryTableField id="77" name="OM ASCP" tableColumnId="77"/>
      <queryTableField id="78" name="OM At-Risk" tableColumnId="78"/>
      <queryTableField id="79" name="OM DCH Sponsor" tableColumnId="79"/>
      <queryTableField id="80" name="OM CCC Independent" tableColumnId="80"/>
      <queryTableField id="81" name="OM CCC Sponsor" tableColumnId="81"/>
      <queryTableField id="82" name="OM ADC" tableColumnId="82"/>
      <queryTableField id="83" name="OvS SSO" tableColumnId="83"/>
      <queryTableField id="84" name="Ovs NSLP" tableColumnId="84"/>
      <queryTableField id="85" name="OvS SBP" tableColumnId="85"/>
      <queryTableField id="86" name="Improve participants access to meals" tableColumnId="86"/>
      <queryTableField id="87" name="Improve access to meal sites" tableColumnId="87"/>
      <queryTableField id="88" name="Improve safety of participants" tableColumnId="88"/>
      <queryTableField id="89" name="Improve safety of staff" tableColumnId="89"/>
      <queryTableField id="90" name="Ease meal preparation" tableColumnId="90"/>
      <queryTableField id="91" name="Ease meal delivery" tableColumnId="91"/>
      <queryTableField id="92" name="Help manage meal service costs" tableColumnId="92"/>
      <queryTableField id="93" name="Reduce administrative burden" tableColumnId="93"/>
      <queryTableField id="94" name="Focus resources on identifying sites" tableColumnId="94"/>
      <queryTableField id="95" name="Focus resources on providing meals" tableColumnId="95"/>
      <queryTableField id="96" name="Focus reources on other priority areas" tableColumnId="96"/>
      <queryTableField id="97" name="Plan to discontinue NC" tableColumnId="97"/>
      <queryTableField id="98" name="Plan to discontinue Alternate" tableColumnId="98"/>
      <queryTableField id="99" name="Plan to discontinue PPU" tableColumnId="99"/>
      <queryTableField id="100" name="Plan to discontinue Offsite" tableColumnId="100"/>
      <queryTableField id="101" name="Plan to discontinue OvS" tableColumnId="101"/>
      <queryTableField id="104" name="No Waivers - Copy" tableColumnId="10"/>
      <queryTableField id="105" name="Discontinue - Copy" tableColumnId="10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6" xr16:uid="{5BF85ED3-4EDF-4C28-8C68-42D4B43EEFE7}" autoFormatId="16" applyNumberFormats="0" applyBorderFormats="0" applyFontFormats="0" applyPatternFormats="0" applyAlignmentFormats="0" applyWidthHeightFormats="0">
  <queryTableRefresh nextId="6">
    <queryTableFields count="5">
      <queryTableField id="1" name="CE ID" tableColumnId="1"/>
      <queryTableField id="2" name="CEName" tableColumnId="2"/>
      <queryTableField id="3" name="TypeOfAgency" tableColumnId="3"/>
      <queryTableField id="4" name="ESC" tableColumnId="4"/>
      <queryTableField id="5" name="Programs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6" xr16:uid="{A17A7527-23B6-4197-BAD5-7234DD36DDD8}" autoFormatId="16" applyNumberFormats="0" applyBorderFormats="0" applyFontFormats="0" applyPatternFormats="0" applyAlignmentFormats="0" applyWidthHeightFormats="0">
  <queryTableRefresh nextId="19">
    <queryTableFields count="15">
      <queryTableField id="1" name="CE ID" tableColumnId="1"/>
      <queryTableField id="2" name="CEName" tableColumnId="2"/>
      <queryTableField id="3" name="TypeOfAgency" tableColumnId="3"/>
      <queryTableField id="4" name="ESC" tableColumnId="4"/>
      <queryTableField id="15" name="Programs Operated" tableColumnId="15"/>
      <queryTableField id="6" name="Submission Status (Declare/Decline) and Current Status (Most recent first)" tableColumnId="6"/>
      <queryTableField id="7" name="Flexibilities selected on Declare/Decline. (Cross-reference with date in Column F)" tableColumnId="7"/>
      <queryTableField id="8" name="Age/Grade Group Waiver (Most recent submission)" tableColumnId="8"/>
      <queryTableField id="9" name="Area Eligibility" tableColumnId="9"/>
      <queryTableField id="10" name="Bulk Food Components Distribution" tableColumnId="10"/>
      <queryTableField id="11" name="Meal Pattern Flexibility" tableColumnId="11"/>
      <queryTableField id="12" name="Declare/Decline" tableColumnId="12"/>
      <queryTableField id="14" name="Number of Waivers" tableColumnId="14"/>
      <queryTableField id="17" name="NSLP" tableColumnId="16"/>
      <queryTableField id="18" name="DD/SNP" tableColumnId="1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2" xr16:uid="{36076F44-CAEC-40F7-BFB6-D974E23D5825}" autoFormatId="16" applyNumberFormats="0" applyBorderFormats="0" applyFontFormats="0" applyPatternFormats="0" applyAlignmentFormats="0" applyWidthHeightFormats="0">
  <queryTableRefresh nextId="11" unboundColumnsRight="1">
    <queryTableFields count="6">
      <queryTableField id="1" name="CE ID" tableColumnId="1"/>
      <queryTableField id="2" name="CEName" tableColumnId="2"/>
      <queryTableField id="3" name="ESC" tableColumnId="3"/>
      <queryTableField id="7" name="Programs Operated" tableColumnId="4"/>
      <queryTableField id="8" name="Declare/Decline" tableColumnId="5"/>
      <queryTableField id="10" dataBound="0" tableColumnId="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2" xr16:uid="{9E53F470-8A65-45AF-AAF4-4C8588799C05}" autoFormatId="16" applyNumberFormats="0" applyBorderFormats="0" applyFontFormats="0" applyPatternFormats="0" applyAlignmentFormats="0" applyWidthHeightFormats="0">
  <queryTableRefresh nextId="8">
    <queryTableFields count="7">
      <queryTableField id="1" name="CEID" tableColumnId="1"/>
      <queryTableField id="2" name="CEName" tableColumnId="2"/>
      <queryTableField id="3" name="TypeOfAgency" tableColumnId="3"/>
      <queryTableField id="4" name="TypeOfOrg" tableColumnId="4"/>
      <queryTableField id="5" name="ESC" tableColumnId="5"/>
      <queryTableField id="6" name="CEStatus" tableColumnId="6"/>
      <queryTableField id="7" name="CEApplicationCycle" tableColumnId="7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3" xr16:uid="{C08CF22F-8C90-4AE1-B6A3-8D24D85CC606}" autoFormatId="16" applyNumberFormats="0" applyBorderFormats="0" applyFontFormats="0" applyPatternFormats="0" applyAlignmentFormats="0" applyWidthHeightFormats="0">
  <queryTableRefresh nextId="11" unboundColumnsRight="1">
    <queryTableFields count="9">
      <queryTableField id="1" name="CE ID" tableColumnId="1"/>
      <queryTableField id="2" name="CEName" tableColumnId="2"/>
      <queryTableField id="3" name="TypeOfAgency" tableColumnId="3"/>
      <queryTableField id="4" name="ESC" tableColumnId="4"/>
      <queryTableField id="6" name="PY22 NSLP CEStatus" tableColumnId="6"/>
      <queryTableField id="7" name="PY 22 NSLP CEApplicationCycle" tableColumnId="7"/>
      <queryTableField id="8" name="SSO CEStatus" tableColumnId="8"/>
      <queryTableField id="9" name="SSO CEApplicationCycle" tableColumnId="9"/>
      <queryTableField id="10" dataBound="0" tableColumnId="10"/>
    </queryTableFields>
    <queryTableDeletedFields count="1">
      <deletedField name="Programs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4" xr16:uid="{7044D122-73F2-4647-96AC-EEBAA91D3C5D}" autoFormatId="16" applyNumberFormats="0" applyBorderFormats="0" applyFontFormats="0" applyPatternFormats="0" applyAlignmentFormats="0" applyWidthHeightFormats="0">
  <queryTableRefresh nextId="14">
    <queryTableFields count="9">
      <queryTableField id="1" name="CE ID" tableColumnId="1"/>
      <queryTableField id="2" name="CEName" tableColumnId="2"/>
      <queryTableField id="3" name="TypeOfAgency" tableColumnId="3"/>
      <queryTableField id="4" name="ESC" tableColumnId="4"/>
      <queryTableField id="5" name="Programs" tableColumnId="5"/>
      <queryTableField id="12" name="TypeOfOrg" tableColumnId="7"/>
      <queryTableField id="9" name="PY22 NSLP CEStatus" tableColumnId="9"/>
      <queryTableField id="10" name="PY 22 NSLP CEApplicationCycle" tableColumnId="10"/>
      <queryTableField id="11" name="SNP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98F7FF-CC7D-4D6D-AC20-31EB61E94BF5}" name="Web_210823" displayName="Web_210823" ref="B2:P2118" tableType="queryTable" totalsRowCount="1" headerRowDxfId="164" dataDxfId="163" totalsRowDxfId="162">
  <autoFilter ref="B2:P2117" xr:uid="{A89865CE-83A7-41E4-A3D0-F0F3BE1F11A8}"/>
  <tableColumns count="15">
    <tableColumn id="1" xr3:uid="{4ED93EE5-858B-4BB5-AB36-0EA6BED6857D}" uniqueName="1" name="CE ID" totalsRowLabel="Total" queryTableFieldId="1" dataDxfId="161" totalsRowDxfId="160"/>
    <tableColumn id="2" xr3:uid="{D7B4D4DC-6D56-4E88-8D70-4D25EA736F0B}" uniqueName="2" name="CEName" totalsRowFunction="count" queryTableFieldId="2" dataDxfId="159" totalsRowDxfId="158"/>
    <tableColumn id="3" xr3:uid="{BA086DB4-93FB-45FE-AA37-A68FC327C3B5}" uniqueName="3" name="TypeOfAgency" queryTableFieldId="3" dataDxfId="157" totalsRowDxfId="156"/>
    <tableColumn id="4" xr3:uid="{3F2028CD-E9FB-4B35-BDD8-FDF119129A96}" uniqueName="4" name="ESC" queryTableFieldId="4" dataDxfId="155" totalsRowDxfId="154"/>
    <tableColumn id="15" xr3:uid="{2458F659-859B-4AB7-84D8-9956185A3F23}" uniqueName="15" name="Programs Operated" totalsRowFunction="count" queryTableFieldId="15" dataDxfId="153" totalsRowDxfId="152"/>
    <tableColumn id="6" xr3:uid="{60EAA7A3-1F94-48E9-85F3-ED3E705F03FE}" uniqueName="6" name="Submission Status (Declare/Decline) and Current Status (Most recent first)" queryTableFieldId="6" dataDxfId="151" totalsRowDxfId="150"/>
    <tableColumn id="7" xr3:uid="{D832A53A-E65D-4BA8-B027-0A45175324F3}" uniqueName="7" name="Flexibilities selected on Declare/Decline. (Cross-reference with date in Column F)" queryTableFieldId="7" dataDxfId="149" totalsRowDxfId="148"/>
    <tableColumn id="8" xr3:uid="{E4FE9114-309E-49BA-B47E-D79FB1BFFC2F}" uniqueName="8" name="Age/Grade Group Waiver (Most recent submission)" queryTableFieldId="8" dataDxfId="147" totalsRowDxfId="146"/>
    <tableColumn id="9" xr3:uid="{56D1BCFD-783D-4CB6-B044-C13ED2C10ABD}" uniqueName="9" name="Area Eligibility" queryTableFieldId="9" dataDxfId="145" totalsRowDxfId="144"/>
    <tableColumn id="10" xr3:uid="{24A60AB0-A779-4A80-AB1D-1B04E69699B9}" uniqueName="10" name="Bulk Food Components Distribution" queryTableFieldId="10" dataDxfId="143" totalsRowDxfId="142"/>
    <tableColumn id="11" xr3:uid="{7E6B26BE-9F94-42F3-8356-C82765B69A3A}" uniqueName="11" name="Meal Pattern Flexibility" queryTableFieldId="11" dataDxfId="141" totalsRowDxfId="140"/>
    <tableColumn id="5" xr3:uid="{E344FC15-C760-41D0-AF5A-E7CAC8931A97}" uniqueName="5" name="Declare/Decline" totalsRowFunction="sum" queryTableFieldId="19"/>
    <tableColumn id="12" xr3:uid="{D417B7EB-C3B0-4DDF-9906-A06B4F44CC77}" uniqueName="12" name="Number of Waivers" totalsRowFunction="sum" queryTableFieldId="20"/>
    <tableColumn id="13" xr3:uid="{B6477874-ED0B-4E10-9E50-5778D1E2E8D9}" uniqueName="13" name="NSLP" totalsRowFunction="sum" queryTableFieldId="21"/>
    <tableColumn id="14" xr3:uid="{029E99C3-8C1E-4C0E-B7F9-D2E599049789}" uniqueName="14" name="DD/SNP" totalsRowFunction="count" queryTableFieldId="22" dataDxfId="139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FB52AC6-75BD-4B1E-A78D-E8941B5E530F}" name="Summer_Compliance_Profile__29" displayName="Summer_Compliance_Profile__29" ref="B4:L2210" totalsRowCount="1" headerRowDxfId="138" dataDxfId="137">
  <autoFilter ref="B4:L2209" xr:uid="{A89865CE-83A7-41E4-A3D0-F0F3BE1F11A8}"/>
  <tableColumns count="11">
    <tableColumn id="1" xr3:uid="{4E0F7255-A011-4BD0-8C40-FA1B65F21507}" name="CE ID" totalsRowLabel="Total" dataDxfId="136" totalsRowDxfId="135"/>
    <tableColumn id="2" xr3:uid="{18EEE73E-E658-4D2F-98F1-E62D9CCD7698}" name="CEName" totalsRowFunction="count" dataDxfId="134" totalsRowDxfId="133"/>
    <tableColumn id="3" xr3:uid="{EC34B73C-5402-41B6-B748-001C2E299022}" name="TypeOfAgency" dataDxfId="132" totalsRowDxfId="131"/>
    <tableColumn id="4" xr3:uid="{A4958C43-46D7-4676-81D0-4E2DB38CB596}" name="ESC" dataDxfId="130" totalsRowDxfId="129"/>
    <tableColumn id="15" xr3:uid="{728AB807-1216-42A3-B75D-582B764817BD}" name="Programs Operated" totalsRowFunction="count" dataDxfId="128" totalsRowDxfId="127"/>
    <tableColumn id="6" xr3:uid="{ED3628FB-EC16-4A06-9122-41A70AA1368B}" name="Submission Status (Declare/Decline) and Current Status (Most recent first)" dataDxfId="126" totalsRowDxfId="125"/>
    <tableColumn id="7" xr3:uid="{BA6C8E4E-F513-4938-8001-1FDAD426E5E7}" name="Flexibilities selected on Declare/Decline. (Cross-reference with date in Column F)" dataDxfId="124" totalsRowDxfId="123"/>
    <tableColumn id="8" xr3:uid="{CE2C4DB2-F746-4ED8-9050-9A3D5403FA53}" name="Age/Grade Group Waiver (Most recent submission)" dataDxfId="122" totalsRowDxfId="121"/>
    <tableColumn id="9" xr3:uid="{29679F45-F856-4D55-9342-D1175BDB5A4F}" name="Area Eligibility" dataDxfId="120" totalsRowDxfId="119"/>
    <tableColumn id="10" xr3:uid="{52BCC656-791C-4201-84F2-0553B393DF4D}" name="Bulk Food Components Distribution" dataDxfId="118" totalsRowDxfId="117"/>
    <tableColumn id="11" xr3:uid="{F9E98CF7-E2F8-4B39-9E3C-4C7D933C2301}" name="Meal Pattern Flexibility" totalsRowFunction="count" dataDxfId="116" totalsRowDxfId="115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45A2F63-C9FD-4591-853F-D88C5A8D13F2}" name="Declare_Decline_data" displayName="Declare_Decline_data" ref="B1:CZ2322" tableType="queryTable" totalsRowCount="1">
  <autoFilter ref="B1:CZ2321" xr:uid="{045A2F63-C9FD-4591-853F-D88C5A8D13F2}"/>
  <tableColumns count="103">
    <tableColumn id="1" xr3:uid="{DE87947B-90AC-407F-AACF-E9A28C3533D7}" uniqueName="1" name="Submission Date" totalsRowLabel="Total" queryTableFieldId="1" dataDxfId="114"/>
    <tableColumn id="2" xr3:uid="{1972C133-BEEF-455B-BD04-3A5BE5ED1B76}" uniqueName="2" name="Initial Notification" totalsRowFunction="sum" queryTableFieldId="2" dataDxfId="113"/>
    <tableColumn id="3" xr3:uid="{67D08940-3D5B-4317-9D94-E226DEE92B67}" uniqueName="3" name="No Waivers" totalsRowFunction="sum" queryTableFieldId="3" dataDxfId="112"/>
    <tableColumn id="4" xr3:uid="{37DDF1F9-4DA1-4340-BABA-FD16FA4DED45}" uniqueName="4" name="Discontinue" totalsRowFunction="sum" queryTableFieldId="4" dataDxfId="111"/>
    <tableColumn id="5" xr3:uid="{0F09D871-5C71-4696-AA3D-DD27B44836ED}" uniqueName="5" name="Update" totalsRowFunction="sum" queryTableFieldId="5" dataDxfId="110"/>
    <tableColumn id="6" xr3:uid="{80F4CECE-90B2-4EAA-8453-B0793B9CA6E4}" uniqueName="6" name="Summer" totalsRowFunction="sum" queryTableFieldId="6"/>
    <tableColumn id="7" xr3:uid="{69441438-828B-46E1-BC0C-F27A1AA7F116}" uniqueName="7" name="SY 2021-2022" totalsRowFunction="sum" queryTableFieldId="7"/>
    <tableColumn id="8" xr3:uid="{15D5A767-DB15-433A-B8ED-CF46AA838E00}" uniqueName="8" name="Non-Congregate" totalsRowFunction="sum" queryTableFieldId="8"/>
    <tableColumn id="9" xr3:uid="{CC3DE13C-4B3C-4A4F-9A6E-3ACCFE913E2C}" uniqueName="9" name="Alternate Mealtimes" totalsRowFunction="sum" queryTableFieldId="9"/>
    <tableColumn id="102" xr3:uid="{A8082803-0907-4C3A-ABCF-EF3F359482C8}" uniqueName="102" name="NCP,PPU" totalsRowFunction="sum" queryTableFieldId="102"/>
    <tableColumn id="11" xr3:uid="{30E2E563-C164-4E0F-A371-1B16F7CCF2C7}" uniqueName="11" name="Off-site Monitoring" totalsRowFunction="sum" queryTableFieldId="11"/>
    <tableColumn id="12" xr3:uid="{08EDE71C-8EBC-40E7-89CF-4832CB8D1CDA}" uniqueName="12" name="Waive Offer vs Serve" totalsRowFunction="sum" queryTableFieldId="12"/>
    <tableColumn id="13" xr3:uid="{85E3EFA8-6123-4C32-BED5-12168109C33A}" uniqueName="13" name="Walk-up Sites" totalsRowFunction="sum" queryTableFieldId="13"/>
    <tableColumn id="14" xr3:uid="{86DD63BA-6018-426A-94F8-3BE753430BB2}" uniqueName="14" name="Curbide/Drive through" totalsRowFunction="sum" queryTableFieldId="14"/>
    <tableColumn id="15" xr3:uid="{BADC53D6-46A2-4439-A4C4-AFAB854F181D}" uniqueName="15" name="Mobile Sites" totalsRowFunction="sum" queryTableFieldId="15"/>
    <tableColumn id="16" xr3:uid="{3B4B4CF5-4C99-4621-9F6F-E4CD377A9315}" uniqueName="16" name="Home Delivery" totalsRowFunction="sum" queryTableFieldId="16"/>
    <tableColumn id="17" xr3:uid="{BB34AC14-7848-4D8C-89B5-501B8506D5CD}" uniqueName="17" name="POS System" totalsRowFunction="sum" queryTableFieldId="17"/>
    <tableColumn id="18" xr3:uid="{22D07D85-ECEC-4AD2-9D52-F312FE7C8749}" uniqueName="18" name="Mobile Technology" totalsRowFunction="sum" queryTableFieldId="18"/>
    <tableColumn id="19" xr3:uid="{D3BE1352-83ED-4E93-8A56-4594CA61FE55}" uniqueName="19" name="Paper Rosters" totalsRowFunction="sum" queryTableFieldId="19"/>
    <tableColumn id="20" xr3:uid="{3A504E49-D5E3-4A70-86BB-AB9CA88C7980}" uniqueName="20" name="Clickers" totalsRowFunction="sum" queryTableFieldId="20"/>
    <tableColumn id="21" xr3:uid="{2531E57A-D723-46F8-8733-744FC9C69A8C}" uniqueName="21" name="N-C SSO" totalsRowFunction="sum" queryTableFieldId="21" dataDxfId="109"/>
    <tableColumn id="22" xr3:uid="{8DD7C1DA-B3D0-4749-9E22-AD3DBEDEF6F1}" uniqueName="22" name="NC-NSLP" totalsRowFunction="sum" queryTableFieldId="22" dataDxfId="108"/>
    <tableColumn id="23" xr3:uid="{67439FAE-5B6D-4E6A-932D-EBB3F52AD5A7}" uniqueName="23" name="NC-SFSP" totalsRowFunction="sum" queryTableFieldId="23" dataDxfId="107"/>
    <tableColumn id="24" xr3:uid="{E2CE7A60-0DE2-45B2-8CC4-D8559C5B6C2F}" uniqueName="24" name="NC-SBP" totalsRowFunction="sum" queryTableFieldId="24" dataDxfId="106"/>
    <tableColumn id="25" xr3:uid="{DE242577-CCF7-4A93-BA36-933FC1FAA2FD}" uniqueName="25" name="NC-ASCP" totalsRowFunction="sum" queryTableFieldId="25" dataDxfId="105"/>
    <tableColumn id="26" xr3:uid="{E8399B77-0471-4FB2-894A-C95508120CDB}" uniqueName="26" name="NC-At Risk" totalsRowFunction="sum" queryTableFieldId="26" dataDxfId="104"/>
    <tableColumn id="27" xr3:uid="{3AF8A36A-601B-4A96-A875-41B67AEADBDA}" uniqueName="27" name="NC-DCH" totalsRowFunction="sum" queryTableFieldId="27" dataDxfId="103"/>
    <tableColumn id="28" xr3:uid="{8E0BF59C-A524-45B2-9DB4-101A565985F5}" uniqueName="28" name="NC-CIndependent CCC" totalsRowFunction="sum" queryTableFieldId="28" dataDxfId="102"/>
    <tableColumn id="29" xr3:uid="{89C0AF78-80DE-4CD4-96C8-EAE5B469E8D3}" uniqueName="29" name="NC-CCC Sponsor" totalsRowFunction="sum" queryTableFieldId="29" dataDxfId="101"/>
    <tableColumn id="30" xr3:uid="{99B04F25-4C99-44C0-B729-DA7D82A2E37A}" uniqueName="30" name="NC-ADC" totalsRowFunction="sum" queryTableFieldId="30" dataDxfId="100"/>
    <tableColumn id="31" xr3:uid="{523AFD98-46D8-41DC-9BDA-61A5B6D416C8}" uniqueName="31" name="1 Meal: 1 Service" totalsRowFunction="sum" queryTableFieldId="31" dataDxfId="99"/>
    <tableColumn id="32" xr3:uid="{1A2EF83B-58EB-460F-9A63-F8A4DDF9457D}" uniqueName="32" name="5 meals: 1 Service" totalsRowFunction="sum" queryTableFieldId="32" dataDxfId="98"/>
    <tableColumn id="33" xr3:uid="{BCA3DAC3-80B6-485D-BC1A-B406C52E8B73}" uniqueName="33" name="2-4 Meals: 1 Service" totalsRowFunction="sum" queryTableFieldId="33" dataDxfId="97"/>
    <tableColumn id="34" xr3:uid="{4EA431C4-B8BC-4E19-BAC6-3EAC1681635E}" uniqueName="34" name="Weekend Meals" totalsRowFunction="sum" queryTableFieldId="34" dataDxfId="96"/>
    <tableColumn id="35" xr3:uid="{53E3E2A6-C1D8-41FE-9DC0-BA6FE467FEED}" uniqueName="35" name="Bulk Food Components" totalsRowFunction="sum" queryTableFieldId="35" dataDxfId="95"/>
    <tableColumn id="36" xr3:uid="{2490AC7A-8C17-4DFB-B610-FA36F9277A32}" uniqueName="36" name="Frozen Meals" totalsRowFunction="sum" queryTableFieldId="36" dataDxfId="94"/>
    <tableColumn id="37" xr3:uid="{70D4C466-F0A7-4A51-9502-69F22D842EFC}" uniqueName="37" name="Self-Stable Meals" totalsRowFunction="sum" queryTableFieldId="37" dataDxfId="93"/>
    <tableColumn id="38" xr3:uid="{50355126-08B8-4BDF-910F-E2DEE8DAD1D3}" uniqueName="38" name="SSO" totalsRowFunction="sum" queryTableFieldId="38" dataDxfId="92"/>
    <tableColumn id="39" xr3:uid="{97F7CCC2-2E6E-4D19-9AC9-6367383354A2}" uniqueName="39" name="NSLP" totalsRowFunction="sum" queryTableFieldId="39" dataDxfId="91"/>
    <tableColumn id="40" xr3:uid="{B756F615-7F1B-4B74-B32D-ABC4BAE19218}" uniqueName="40" name="SFSP" totalsRowFunction="sum" queryTableFieldId="40" dataDxfId="90"/>
    <tableColumn id="41" xr3:uid="{09969BDE-7037-42B3-A3FA-B59A28C8ED74}" uniqueName="41" name="SBP" totalsRowFunction="sum" queryTableFieldId="41" dataDxfId="89"/>
    <tableColumn id="42" xr3:uid="{F5C5FE68-F4C7-472F-AB17-385F6B620FE5}" uniqueName="42" name="ASCP" totalsRowFunction="sum" queryTableFieldId="42" dataDxfId="88"/>
    <tableColumn id="43" xr3:uid="{A8794A77-AEE1-409F-BB85-9CD597EAA9F0}" uniqueName="43" name="At-Risk" totalsRowFunction="sum" queryTableFieldId="43" dataDxfId="87"/>
    <tableColumn id="44" xr3:uid="{2EDDCF41-FCCF-4BB1-9FD6-3AC06F7DA6D2}" uniqueName="44" name="DCH Sponsor" totalsRowFunction="sum" queryTableFieldId="44" dataDxfId="86"/>
    <tableColumn id="45" xr3:uid="{A32A63CF-0740-4B4C-9C12-041EA19A57AB}" uniqueName="45" name="CCC-Independent" totalsRowFunction="sum" queryTableFieldId="45" dataDxfId="85"/>
    <tableColumn id="46" xr3:uid="{A9BDCFC0-52EF-47E9-B4DC-434E588A0F0F}" uniqueName="46" name="CCC-Sponsor" totalsRowFunction="sum" queryTableFieldId="46" dataDxfId="84"/>
    <tableColumn id="47" xr3:uid="{76B46442-65E3-400A-932F-5B428C7FE89C}" uniqueName="47" name="ADC" totalsRowFunction="sum" queryTableFieldId="47" dataDxfId="83"/>
    <tableColumn id="48" xr3:uid="{3732A394-2326-454A-B53D-115D1A8286A8}" uniqueName="48" name="Scan meal cards or PIN" totalsRowFunction="sum" queryTableFieldId="48" dataDxfId="82"/>
    <tableColumn id="49" xr3:uid="{3A411034-03C8-4923-AECE-A5003FE15F66}" uniqueName="49" name="Request Name, DOB ot grade levels" totalsRowFunction="sum" queryTableFieldId="49" dataDxfId="81"/>
    <tableColumn id="50" xr3:uid="{F5E75D4D-3E80-4C93-B8E8-AB2F36DD9AE7}" uniqueName="50" name="Children's School Names or Copy of school correspondence" totalsRowFunction="sum" queryTableFieldId="50" dataDxfId="80"/>
    <tableColumn id="51" xr3:uid="{63E4CF45-96E2-4A1B-BC30-300936338EE0}" uniqueName="51" name="Number of Children" totalsRowFunction="sum" queryTableFieldId="51" dataDxfId="79"/>
    <tableColumn id="52" xr3:uid="{11B143BD-F611-471C-818B-E27B77A50F17}" uniqueName="52" name="Mirror hangers, placards or QR codes" totalsRowFunction="sum" queryTableFieldId="52" dataDxfId="78"/>
    <tableColumn id="53" xr3:uid="{48EE03C4-6F1D-4D01-90D2-30C5F636CFB4}" uniqueName="53" name="Post Signage" totalsRowFunction="sum" queryTableFieldId="53" dataDxfId="77"/>
    <tableColumn id="54" xr3:uid="{4DB0CFA4-8E26-4BF1-833B-24B82844ACF9}" uniqueName="54" name="Tell parents not eligible for duplicate meals" totalsRowFunction="sum" queryTableFieldId="54"/>
    <tableColumn id="55" xr3:uid="{92B2CCE4-6C99-459F-860D-D356267CA1ED}" uniqueName="55" name="Ask parents to self-attest" totalsRowFunction="sum" queryTableFieldId="55"/>
    <tableColumn id="56" xr3:uid="{2568DF46-615C-43E0-94C0-372F45DD5144}" uniqueName="56" name="Request identifiable information" totalsRowFunction="sum" queryTableFieldId="56"/>
    <tableColumn id="57" xr3:uid="{B5755398-D619-48F0-B5DE-1DBB3FC647D0}" uniqueName="57" name="Use same staff in multiple locations" totalsRowFunction="sum" queryTableFieldId="57"/>
    <tableColumn id="58" xr3:uid="{AE3F210A-25F5-4857-B40F-1D4A3C7D6B6E}" uniqueName="58" name="PPU SSO" totalsRowFunction="sum" queryTableFieldId="58" dataDxfId="76"/>
    <tableColumn id="59" xr3:uid="{01D19E29-ADD3-412A-BDB4-82E124417F0B}" uniqueName="59" name="PPU NSLP" totalsRowFunction="sum" queryTableFieldId="59" dataDxfId="75"/>
    <tableColumn id="60" xr3:uid="{0D6DC160-383E-40AE-93D8-0E6343BBC6DE}" uniqueName="60" name="PPU SFSP" totalsRowFunction="sum" queryTableFieldId="60" dataDxfId="74"/>
    <tableColumn id="61" xr3:uid="{33FCCD86-00D5-4F63-9B8E-B285241497B0}" uniqueName="61" name="PPU SBP" totalsRowFunction="sum" queryTableFieldId="61" dataDxfId="73"/>
    <tableColumn id="62" xr3:uid="{C76B8261-C043-4413-B870-F74B0359F40C}" uniqueName="62" name="PPU ASCP" totalsRowFunction="sum" queryTableFieldId="62" dataDxfId="72"/>
    <tableColumn id="63" xr3:uid="{9812DEFE-CAD0-478D-A35F-1F3C60B1E51D}" uniqueName="63" name="PPU At-Risk" totalsRowFunction="sum" queryTableFieldId="63" dataDxfId="71"/>
    <tableColumn id="64" xr3:uid="{3A990F3E-6FED-4C97-95CB-5FAF6970649E}" uniqueName="64" name="PPU DCH Sponsor" totalsRowFunction="sum" queryTableFieldId="64" dataDxfId="70"/>
    <tableColumn id="65" xr3:uid="{D799E004-7C51-408B-B058-F1D592B0014A}" uniqueName="65" name="PPU CCC Independent" totalsRowFunction="sum" queryTableFieldId="65" dataDxfId="69"/>
    <tableColumn id="66" xr3:uid="{61D04588-D6A2-4F33-8009-F81175FA2938}" uniqueName="66" name="PPU CCC Sponsor" totalsRowFunction="sum" queryTableFieldId="66" dataDxfId="68"/>
    <tableColumn id="67" xr3:uid="{C7FD6EBE-52FF-49F2-91BA-4F9040307B4B}" uniqueName="67" name="PPU-ADC" totalsRowFunction="sum" queryTableFieldId="67" dataDxfId="67"/>
    <tableColumn id="68" xr3:uid="{0DD0A6D7-0A7B-4E33-A5D6-2EA3BEF3FA25}" uniqueName="68" name="Offsite Monitoring Desk Audit Paperwork Reivew" totalsRowFunction="sum" queryTableFieldId="68" dataDxfId="66"/>
    <tableColumn id="69" xr3:uid="{323CCB98-FA2D-47AB-8378-F2E47E095801}" uniqueName="69" name="Offsite Monitoring Desk Audit - Interview with site operators" totalsRowFunction="sum" queryTableFieldId="69" dataDxfId="65"/>
    <tableColumn id="70" xr3:uid="{6B6AF319-3793-4C0D-AEF1-DD1A3F1BDE2F}" uniqueName="70" name="Offsite Monitoring Virtual Observation - Live Streaming" totalsRowFunction="sum" queryTableFieldId="70" dataDxfId="64"/>
    <tableColumn id="71" xr3:uid="{5D51E531-F896-4E91-B771-A8809C20AE11}" uniqueName="71" name="Offsite Monitoring Virtual Observation photos" totalsRowFunction="sum" queryTableFieldId="71" dataDxfId="63"/>
    <tableColumn id="72" xr3:uid="{980B725C-35E0-47F1-B4EF-C317DDF2D572}" uniqueName="72" name="Offsite Monitoring Observe or assist with meal service" totalsRowFunction="sum" queryTableFieldId="72" dataDxfId="62"/>
    <tableColumn id="73" xr3:uid="{C2A3CCDF-FC8F-41A2-A009-5928010F1F89}" uniqueName="73" name="OM SSO" totalsRowFunction="sum" queryTableFieldId="73" dataDxfId="61"/>
    <tableColumn id="74" xr3:uid="{8E3D9F5F-1BCD-4EDB-B781-3A30209B88F2}" uniqueName="74" name="OM NSLP" totalsRowFunction="sum" queryTableFieldId="74" dataDxfId="60"/>
    <tableColumn id="75" xr3:uid="{EC4DC0C3-7DAC-4333-8192-54B4D855E239}" uniqueName="75" name="OM SFSP" totalsRowFunction="sum" queryTableFieldId="75" dataDxfId="59"/>
    <tableColumn id="76" xr3:uid="{A26D8B32-7C4F-4860-B7B3-4AB0003238D2}" uniqueName="76" name="OM SBP" totalsRowFunction="sum" queryTableFieldId="76" dataDxfId="58"/>
    <tableColumn id="77" xr3:uid="{7716FB8D-589A-47D5-A790-099ABD6682FC}" uniqueName="77" name="OM ASCP" totalsRowFunction="sum" queryTableFieldId="77" dataDxfId="57"/>
    <tableColumn id="78" xr3:uid="{617E2D40-0117-4392-A5FD-598C930ADC1E}" uniqueName="78" name="OM At-Risk" totalsRowFunction="sum" queryTableFieldId="78" dataDxfId="56"/>
    <tableColumn id="79" xr3:uid="{3A041536-16E9-4E14-99B2-C8C117CA04A7}" uniqueName="79" name="OM DCH Sponsor" totalsRowFunction="sum" queryTableFieldId="79" dataDxfId="55"/>
    <tableColumn id="80" xr3:uid="{6B58A39B-73FA-4776-BFDD-2632B2F3C5D3}" uniqueName="80" name="OM CCC Independent" totalsRowFunction="sum" queryTableFieldId="80" dataDxfId="54"/>
    <tableColumn id="81" xr3:uid="{9684DA5F-C1DC-4D74-8F50-42CBEC88CF24}" uniqueName="81" name="OM CCC Sponsor" totalsRowFunction="sum" queryTableFieldId="81" dataDxfId="53"/>
    <tableColumn id="82" xr3:uid="{9E90A95B-876B-4908-8A23-16D34D047730}" uniqueName="82" name="OM ADC" totalsRowFunction="sum" queryTableFieldId="82" dataDxfId="52"/>
    <tableColumn id="83" xr3:uid="{A893710B-F459-42CC-AF44-7B97ED2765FA}" uniqueName="83" name="OvS SSO" totalsRowFunction="sum" queryTableFieldId="83" dataDxfId="51"/>
    <tableColumn id="84" xr3:uid="{2CDFB89B-8467-475F-ACCC-B7B0A0EB291D}" uniqueName="84" name="Ovs NSLP" totalsRowFunction="sum" queryTableFieldId="84" dataDxfId="50"/>
    <tableColumn id="85" xr3:uid="{AFB6378B-EBE6-4829-928F-566D12319B30}" uniqueName="85" name="OvS SBP" totalsRowFunction="sum" queryTableFieldId="85" dataDxfId="49"/>
    <tableColumn id="86" xr3:uid="{C84641B4-231E-4D4F-955C-D9DA0CDFD798}" uniqueName="86" name="Improve participants access to meals" totalsRowFunction="sum" queryTableFieldId="86" dataDxfId="48"/>
    <tableColumn id="87" xr3:uid="{3B34D2CC-3576-4804-A760-4F937090B9D2}" uniqueName="87" name="Improve access to meal sites" totalsRowFunction="sum" queryTableFieldId="87" dataDxfId="47"/>
    <tableColumn id="88" xr3:uid="{FA2B725F-DE68-4C69-A9CC-427F53A89968}" uniqueName="88" name="Improve safety of participants" totalsRowFunction="sum" queryTableFieldId="88" dataDxfId="46"/>
    <tableColumn id="89" xr3:uid="{94851B8D-15C3-4FD9-943F-2ABE05E6098E}" uniqueName="89" name="Improve safety of staff" totalsRowFunction="sum" queryTableFieldId="89" dataDxfId="45"/>
    <tableColumn id="90" xr3:uid="{8CAC833E-3336-4211-A2AF-806ABD3CAE18}" uniqueName="90" name="Ease meal preparation" totalsRowFunction="sum" queryTableFieldId="90" dataDxfId="44"/>
    <tableColumn id="91" xr3:uid="{ECB6650F-A7A0-4276-A530-65F24D4F737F}" uniqueName="91" name="Ease meal delivery" totalsRowFunction="sum" queryTableFieldId="91" dataDxfId="43"/>
    <tableColumn id="92" xr3:uid="{6976E04D-4B84-47D7-A3E7-D6C58A6345BE}" uniqueName="92" name="Help manage meal service costs" totalsRowFunction="sum" queryTableFieldId="92" dataDxfId="42"/>
    <tableColumn id="93" xr3:uid="{BF62748F-9AF0-4C69-9421-BDC38DAEA6A4}" uniqueName="93" name="Reduce administrative burden" totalsRowFunction="sum" queryTableFieldId="93" dataDxfId="41"/>
    <tableColumn id="94" xr3:uid="{C318A3CB-89A2-47A2-8CE8-F56FD906718C}" uniqueName="94" name="Focus resources on identifying sites" totalsRowFunction="sum" queryTableFieldId="94" dataDxfId="40"/>
    <tableColumn id="95" xr3:uid="{6A08CD79-60A4-41D8-9731-E5DC93FC3F0C}" uniqueName="95" name="Focus resources on providing meals" totalsRowFunction="sum" queryTableFieldId="95" dataDxfId="39"/>
    <tableColumn id="96" xr3:uid="{D1A24307-7AD0-44FD-9CA7-EADE54F06857}" uniqueName="96" name="Focus reources on other priority areas" totalsRowFunction="sum" queryTableFieldId="96" dataDxfId="38"/>
    <tableColumn id="97" xr3:uid="{36265674-5362-4DF0-8BF9-4BCFFB357C70}" uniqueName="97" name="Plan to discontinue NC" totalsRowFunction="sum" queryTableFieldId="97" dataDxfId="37"/>
    <tableColumn id="98" xr3:uid="{2412A73F-D416-478C-AF96-44F0C14997BA}" uniqueName="98" name="Plan to discontinue Alternate" totalsRowFunction="sum" queryTableFieldId="98" dataDxfId="36"/>
    <tableColumn id="99" xr3:uid="{5BAE1F90-CA27-45EC-92F7-7A72F40AD37F}" uniqueName="99" name="Plan to discontinue PPU" totalsRowFunction="sum" queryTableFieldId="99" dataDxfId="35"/>
    <tableColumn id="100" xr3:uid="{59FF67E1-DC23-416D-897C-09CEB7720718}" uniqueName="100" name="Plan to discontinue Offsite" totalsRowFunction="sum" queryTableFieldId="100" dataDxfId="34"/>
    <tableColumn id="101" xr3:uid="{EA17F437-2CF1-4DA0-A949-B21553596BE1}" uniqueName="101" name="Plan to discontinue OvS" totalsRowFunction="count" queryTableFieldId="101" dataDxfId="33" totalsRowDxfId="32"/>
    <tableColumn id="10" xr3:uid="{09FDFDC0-D793-4C13-96E7-D8F2B7B7C19C}" uniqueName="10" name="No Waivers - Copy" queryTableFieldId="104" dataDxfId="31"/>
    <tableColumn id="103" xr3:uid="{8D90145A-0AE5-4219-83E8-9FC1607CC254}" uniqueName="103" name="Discontinue - Copy" queryTableFieldId="105" dataDxfId="3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29EB32D-F882-4C3A-B3B5-A39B9752444E}" name="CE_Contact_List__2" displayName="CE_Contact_List__2" ref="A1:E2117" tableType="queryTable" totalsRowShown="0">
  <autoFilter ref="A1:E2117" xr:uid="{F29EB32D-F882-4C3A-B3B5-A39B9752444E}"/>
  <tableColumns count="5">
    <tableColumn id="1" xr3:uid="{D664890B-74CA-438F-AD76-964AB053EBA2}" uniqueName="1" name="CE ID" queryTableFieldId="1" dataDxfId="29"/>
    <tableColumn id="2" xr3:uid="{B794CAA9-7514-40A1-8C86-D5374F7D993D}" uniqueName="2" name="CEName" queryTableFieldId="2"/>
    <tableColumn id="3" xr3:uid="{5A452EDB-945A-4299-B8F4-5D50E87FBFFD}" uniqueName="3" name="TypeOfAgency" queryTableFieldId="3"/>
    <tableColumn id="4" xr3:uid="{A667D48A-5EE8-4A0D-AEF2-72395F5B3BE4}" uniqueName="4" name="ESC" queryTableFieldId="4"/>
    <tableColumn id="5" xr3:uid="{5C94E47A-E8A5-4454-B028-F3DA8ACA6C8A}" uniqueName="5" name="Programs" queryTableFieldId="5" dataDxfId="28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89865CE-83A7-41E4-A3D0-F0F3BE1F11A8}" name="Summer_Compliance_Profile__2" displayName="Summer_Compliance_Profile__2" ref="A1:O2117" tableType="queryTable" totalsRowCount="1" headerRowDxfId="27">
  <autoFilter ref="A1:O2116" xr:uid="{A89865CE-83A7-41E4-A3D0-F0F3BE1F11A8}"/>
  <tableColumns count="15">
    <tableColumn id="1" xr3:uid="{8593CFA5-058D-425D-B72B-80DBFCC063F6}" uniqueName="1" name="CE ID" totalsRowLabel="Total" queryTableFieldId="1" dataDxfId="26"/>
    <tableColumn id="2" xr3:uid="{9A9B3BFF-4BDE-406E-851A-A81F71E02CF3}" uniqueName="2" name="CEName" queryTableFieldId="2"/>
    <tableColumn id="3" xr3:uid="{946BDF81-81F0-4991-A829-FC32FA8DCB7D}" uniqueName="3" name="TypeOfAgency" totalsRowFunction="count" queryTableFieldId="3"/>
    <tableColumn id="4" xr3:uid="{0C288B29-0996-40BE-9B3B-763EEFB33946}" uniqueName="4" name="ESC" queryTableFieldId="4"/>
    <tableColumn id="15" xr3:uid="{F0608C46-F033-495F-BC10-88BCD2543A90}" uniqueName="15" name="Programs Operated" totalsRowFunction="count" queryTableFieldId="15" dataDxfId="25"/>
    <tableColumn id="6" xr3:uid="{0332A37F-7604-42C1-9923-94F8F8BC5B4C}" uniqueName="6" name="Submission Status (Declare/Decline) and Current Status (Most recent first)" queryTableFieldId="6" dataDxfId="24"/>
    <tableColumn id="7" xr3:uid="{AB5B9238-C32C-4C36-8034-7B15AB645EC8}" uniqueName="7" name="Flexibilities selected on Declare/Decline. (Cross-reference with date in Column F)" queryTableFieldId="7" dataDxfId="23"/>
    <tableColumn id="8" xr3:uid="{2B5D1A7E-C70B-4C33-A13E-9E333CFE6AD0}" uniqueName="8" name="Age/Grade Group Waiver (Most recent submission)" queryTableFieldId="8" dataDxfId="22"/>
    <tableColumn id="9" xr3:uid="{80674F0D-17FB-4E9B-A222-89059A7C0269}" uniqueName="9" name="Area Eligibility" queryTableFieldId="9" dataDxfId="21"/>
    <tableColumn id="10" xr3:uid="{753C949E-FA47-47BB-96FB-70C18516F3D6}" uniqueName="10" name="Bulk Food Components Distribution" queryTableFieldId="10" dataDxfId="20"/>
    <tableColumn id="11" xr3:uid="{FD3C10FE-A596-414F-A334-A6CD6CBC6565}" uniqueName="11" name="Meal Pattern Flexibility" queryTableFieldId="11" dataDxfId="19"/>
    <tableColumn id="12" xr3:uid="{EFF295B9-6314-48A7-BE2C-9E88F2EC7D11}" uniqueName="12" name="Declare/Decline" totalsRowFunction="sum" queryTableFieldId="12"/>
    <tableColumn id="14" xr3:uid="{218A8717-3B7D-4ED6-ACF3-7A8F787B5CC5}" uniqueName="14" name="Number of Waivers" totalsRowFunction="sum" queryTableFieldId="14"/>
    <tableColumn id="16" xr3:uid="{23CBE824-1D96-4B09-969E-822998329A97}" uniqueName="16" name="NSLP" totalsRowFunction="sum" queryTableFieldId="17" dataDxfId="18"/>
    <tableColumn id="17" xr3:uid="{673812D9-7E58-4A25-B91A-CCBDA4E6335F}" uniqueName="17" name="DD/SNP" totalsRowFunction="count" queryTableFieldId="18" dataDxfId="17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017F6C-E731-4F59-BFAA-611A50F265BD}" name="NSLP_No_Waiver" displayName="NSLP_No_Waiver" ref="A1:F63" tableType="queryTable" totalsRowCount="1">
  <autoFilter ref="A1:F62" xr:uid="{DF017F6C-E731-4F59-BFAA-611A50F265BD}">
    <filterColumn colId="5">
      <filters>
        <filter val="Charter"/>
        <filter val="Private"/>
        <filter val="Public"/>
      </filters>
    </filterColumn>
  </autoFilter>
  <sortState xmlns:xlrd2="http://schemas.microsoft.com/office/spreadsheetml/2017/richdata2" ref="A2:F62">
    <sortCondition ref="A1:A62"/>
  </sortState>
  <tableColumns count="6">
    <tableColumn id="1" xr3:uid="{A7D8E3E4-5037-4EF9-BB01-34725D3A99B3}" uniqueName="1" name="CE ID" totalsRowLabel="Total" queryTableFieldId="1" dataDxfId="16"/>
    <tableColumn id="2" xr3:uid="{13D66F43-13D3-4232-B3C9-85A9579DF25D}" uniqueName="2" name="CEName" queryTableFieldId="2"/>
    <tableColumn id="3" xr3:uid="{6E913A1A-D0CC-4586-8D60-B2F33570CB74}" uniqueName="3" name="ESC" queryTableFieldId="3"/>
    <tableColumn id="4" xr3:uid="{D2C33D49-C732-4E40-8A1E-F2004316BB3F}" uniqueName="4" name="Programs Operated" totalsRowFunction="count" queryTableFieldId="7" dataDxfId="15"/>
    <tableColumn id="5" xr3:uid="{905A27C1-78DA-4FF5-BBE0-3C47E1AF3C01}" uniqueName="5" name="Declare/Decline" totalsRowFunction="count" queryTableFieldId="8"/>
    <tableColumn id="6" xr3:uid="{77C4CA1A-F787-41E7-8982-DB103574B9B7}" uniqueName="6" name="CE Type" queryTableFieldId="10" dataDxfId="14">
      <calculatedColumnFormula>INDEX('[1]Sponsor Profile Report'!$J$8:$J$1223,MATCH(A2,'[1]Sponsor Profile Report'!$A$8:$A$1223,0))</calculatedColumnFormula>
    </tableColumn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3858C47-281D-4DC3-BB9E-64202494218B}" name="Sheet1" displayName="Sheet1" ref="A1:G657" tableType="queryTable" totalsRowShown="0">
  <autoFilter ref="A1:G657" xr:uid="{C3858C47-281D-4DC3-BB9E-64202494218B}"/>
  <sortState xmlns:xlrd2="http://schemas.microsoft.com/office/spreadsheetml/2017/richdata2" ref="A2:G657">
    <sortCondition ref="A1:A657"/>
  </sortState>
  <tableColumns count="7">
    <tableColumn id="1" xr3:uid="{2779C75B-5328-4C0C-9EAB-91B59FC44E3E}" uniqueName="1" name="CEID" queryTableFieldId="1" dataDxfId="13"/>
    <tableColumn id="2" xr3:uid="{2E511DBD-E4A8-4E33-BDE3-47DEE2E53511}" uniqueName="2" name="CEName" queryTableFieldId="2"/>
    <tableColumn id="3" xr3:uid="{90F98B2E-F562-4BD9-97E1-42F9C4014D5C}" uniqueName="3" name="TypeOfAgency" queryTableFieldId="3"/>
    <tableColumn id="4" xr3:uid="{947505A2-9B18-4DDA-B5F3-039B956D7A66}" uniqueName="4" name="TypeOfOrg" queryTableFieldId="4"/>
    <tableColumn id="5" xr3:uid="{230BEFCF-1FD0-41F7-BCD4-344B618A26C8}" uniqueName="5" name="ESC" queryTableFieldId="5"/>
    <tableColumn id="6" xr3:uid="{76DE60D8-5BC6-465A-AB45-7ACE67CDD0F5}" uniqueName="6" name="CEStatus" queryTableFieldId="6"/>
    <tableColumn id="7" xr3:uid="{AF768526-9029-4421-B250-52C26E0E0E09}" uniqueName="7" name="CEApplicationCycle" queryTableFieldId="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08C8406-F1E3-4D56-A847-CF541A639CD8}" name="Sheet1__2" displayName="Sheet1__2" ref="A1:I1216" tableType="queryTable" totalsRowShown="0">
  <autoFilter ref="A1:I1216" xr:uid="{C08C8406-F1E3-4D56-A847-CF541A639CD8}"/>
  <sortState xmlns:xlrd2="http://schemas.microsoft.com/office/spreadsheetml/2017/richdata2" ref="A2:I1216">
    <sortCondition ref="D2:D1216"/>
    <sortCondition ref="A2:A1216"/>
  </sortState>
  <tableColumns count="9">
    <tableColumn id="1" xr3:uid="{4B91E7A6-D9F7-4FF6-9003-EEB98836570F}" uniqueName="1" name="CE ID" queryTableFieldId="1" dataDxfId="12"/>
    <tableColumn id="2" xr3:uid="{64F14F01-AAB4-4D41-B610-D48F6F4EFC4F}" uniqueName="2" name="CEName" queryTableFieldId="2"/>
    <tableColumn id="3" xr3:uid="{49C668CC-C258-42BB-A25C-8CF28D8DB865}" uniqueName="3" name="TypeOfAgency" queryTableFieldId="3"/>
    <tableColumn id="4" xr3:uid="{F24E3EF4-400A-497F-94D9-D537C114222A}" uniqueName="4" name="ESC" queryTableFieldId="4"/>
    <tableColumn id="6" xr3:uid="{71A67893-9A0D-4CF5-A9FA-F8B3D4EFD999}" uniqueName="6" name="PY22 NSLP CEStatus" queryTableFieldId="6"/>
    <tableColumn id="7" xr3:uid="{6B8F4181-C749-45D0-9E43-DD0AD893D880}" uniqueName="7" name="PY 22 NSLP CEApplicationCycle" queryTableFieldId="7"/>
    <tableColumn id="8" xr3:uid="{A5DF7556-F3B4-44CA-9EF3-C7FB23E1C879}" uniqueName="8" name="SSO CEStatus" queryTableFieldId="8"/>
    <tableColumn id="9" xr3:uid="{F96934B8-4D4F-400C-B0E3-7A330AD432CD}" uniqueName="9" name="SSO CEApplicationCycle" queryTableFieldId="9"/>
    <tableColumn id="10" xr3:uid="{351C6E1D-F3F0-4068-B778-4481F9B86153}" uniqueName="10" name="PY 22 Application" queryTableFieldId="10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1EFE762-A124-451B-B741-E975310AD81B}" name="SNP_by_ESC" displayName="SNP_by_ESC" ref="A1:I1217" tableType="queryTable" totalsRowCount="1" headerRowDxfId="11" dataDxfId="10">
  <autoFilter ref="A1:I1216" xr:uid="{81EFE762-A124-451B-B741-E975310AD81B}"/>
  <sortState xmlns:xlrd2="http://schemas.microsoft.com/office/spreadsheetml/2017/richdata2" ref="A2:I1216">
    <sortCondition ref="D2:D1216"/>
    <sortCondition ref="A2:A1216"/>
  </sortState>
  <tableColumns count="9">
    <tableColumn id="1" xr3:uid="{1182E34C-570A-4DA1-8B98-7EBB7120E1FB}" uniqueName="1" name="CE ID" totalsRowLabel="Total" queryTableFieldId="1" dataDxfId="9" totalsRowDxfId="8"/>
    <tableColumn id="2" xr3:uid="{928F69BF-ADB7-4318-B3A4-0B97E55D2B94}" uniqueName="2" name="CEName" queryTableFieldId="2" dataDxfId="7" totalsRowDxfId="6"/>
    <tableColumn id="3" xr3:uid="{0137D7CE-4A6C-4903-B751-F68C8FEB1B8F}" uniqueName="3" name="TypeOfAgency" queryTableFieldId="3" dataDxfId="5" totalsRowDxfId="4"/>
    <tableColumn id="4" xr3:uid="{B6FD442E-FAF3-4485-B9D3-60A2BEA17553}" uniqueName="4" name="ESC" queryTableFieldId="4" dataDxfId="3" totalsRowDxfId="2"/>
    <tableColumn id="5" xr3:uid="{82A2EA6C-8DDF-4D87-A9E8-D417875D78F4}" uniqueName="5" name="Programs" totalsRowFunction="count" queryTableFieldId="5" dataDxfId="1" totalsRowDxfId="0"/>
    <tableColumn id="7" xr3:uid="{D6D22451-6482-410B-BAF0-EB43AE58BCB3}" uniqueName="7" name="TypeOfOrg" queryTableFieldId="12"/>
    <tableColumn id="9" xr3:uid="{E656B4C1-AD1C-4F3D-BB8A-79B24E5E2E43}" uniqueName="9" name="PY22 NSLP CEStatus" totalsRowFunction="count" queryTableFieldId="9"/>
    <tableColumn id="10" xr3:uid="{FF764A5E-FC2E-48C8-9E38-7A8BCB231E14}" uniqueName="10" name="PY 22 NSLP CEApplicationCycle" totalsRowFunction="count" queryTableFieldId="10"/>
    <tableColumn id="6" xr3:uid="{FDF021D9-B723-4F05-B449-DDD2E0B232A5}" uniqueName="6" name="SNP" totalsRowFunction="count" queryTableFieldId="1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F&amp;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AEEF"/>
      </a:accent1>
      <a:accent2>
        <a:srgbClr val="004980"/>
      </a:accent2>
      <a:accent3>
        <a:srgbClr val="66B948"/>
      </a:accent3>
      <a:accent4>
        <a:srgbClr val="F7941D"/>
      </a:accent4>
      <a:accent5>
        <a:srgbClr val="EA2230"/>
      </a:accent5>
      <a:accent6>
        <a:srgbClr val="A6D795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47974-59D0-49CB-86DF-02472A71D343}">
  <dimension ref="B2:P2118"/>
  <sheetViews>
    <sheetView workbookViewId="0">
      <selection activeCell="E8" sqref="E8"/>
    </sheetView>
  </sheetViews>
  <sheetFormatPr defaultRowHeight="15" x14ac:dyDescent="0.25"/>
  <cols>
    <col min="1" max="1" width="9.140625" style="12"/>
    <col min="2" max="2" width="7.7109375" style="12" bestFit="1" customWidth="1"/>
    <col min="3" max="3" width="69.7109375" style="12" bestFit="1" customWidth="1"/>
    <col min="4" max="4" width="29.140625" style="12" bestFit="1" customWidth="1"/>
    <col min="5" max="5" width="6.42578125" style="12" bestFit="1" customWidth="1"/>
    <col min="6" max="6" width="20.7109375" style="12" bestFit="1" customWidth="1"/>
    <col min="7" max="7" width="70.7109375" style="12" bestFit="1" customWidth="1"/>
    <col min="8" max="8" width="77.7109375" style="12" bestFit="1" customWidth="1"/>
    <col min="9" max="9" width="76.85546875" style="12" bestFit="1" customWidth="1"/>
    <col min="10" max="10" width="35.85546875" style="12" bestFit="1" customWidth="1"/>
    <col min="11" max="11" width="74.28515625" style="12" bestFit="1" customWidth="1"/>
    <col min="12" max="12" width="42.42578125" style="12" bestFit="1" customWidth="1"/>
    <col min="13" max="13" width="17.7109375" style="12" bestFit="1" customWidth="1"/>
    <col min="14" max="14" width="20.85546875" style="12" bestFit="1" customWidth="1"/>
    <col min="15" max="15" width="7.7109375" style="12" bestFit="1" customWidth="1"/>
    <col min="16" max="16" width="10.28515625" style="12" bestFit="1" customWidth="1"/>
    <col min="17" max="17" width="11.140625" style="12" bestFit="1" customWidth="1"/>
    <col min="18" max="18" width="20.85546875" style="12" bestFit="1" customWidth="1"/>
    <col min="19" max="16384" width="9.140625" style="12"/>
  </cols>
  <sheetData>
    <row r="2" spans="2:16" x14ac:dyDescent="0.25">
      <c r="B2" s="12" t="s">
        <v>4412</v>
      </c>
      <c r="C2" s="12" t="s">
        <v>0</v>
      </c>
      <c r="D2" s="12" t="s">
        <v>1</v>
      </c>
      <c r="E2" s="12" t="s">
        <v>2</v>
      </c>
      <c r="F2" s="12" t="s">
        <v>5069</v>
      </c>
      <c r="G2" s="12" t="s">
        <v>5070</v>
      </c>
      <c r="H2" s="12" t="s">
        <v>5071</v>
      </c>
      <c r="I2" s="12" t="s">
        <v>4800</v>
      </c>
      <c r="J2" s="12" t="s">
        <v>4413</v>
      </c>
      <c r="K2" s="12" t="s">
        <v>4804</v>
      </c>
      <c r="L2" s="12" t="s">
        <v>4805</v>
      </c>
      <c r="M2" t="s">
        <v>5074</v>
      </c>
      <c r="N2" t="s">
        <v>5075</v>
      </c>
      <c r="O2" t="s">
        <v>4880</v>
      </c>
      <c r="P2" t="s">
        <v>5319</v>
      </c>
    </row>
    <row r="3" spans="2:16" ht="75" x14ac:dyDescent="0.25">
      <c r="B3" s="14" t="s">
        <v>3</v>
      </c>
      <c r="C3" s="12" t="s">
        <v>4</v>
      </c>
      <c r="D3" s="12" t="s">
        <v>5</v>
      </c>
      <c r="E3" s="12" t="s">
        <v>6</v>
      </c>
      <c r="F3" s="14" t="s">
        <v>5022</v>
      </c>
      <c r="G3" s="14" t="s">
        <v>4680</v>
      </c>
      <c r="H3" s="14" t="s">
        <v>4806</v>
      </c>
      <c r="I3" s="14"/>
      <c r="J3" s="14"/>
      <c r="K3" s="14"/>
      <c r="L3" s="14"/>
      <c r="M3">
        <v>1</v>
      </c>
      <c r="N3">
        <v>1</v>
      </c>
      <c r="O3">
        <v>1</v>
      </c>
      <c r="P3" s="1" t="s">
        <v>5320</v>
      </c>
    </row>
    <row r="4" spans="2:16" ht="60" x14ac:dyDescent="0.25">
      <c r="B4" s="14" t="s">
        <v>8</v>
      </c>
      <c r="C4" s="12" t="s">
        <v>9</v>
      </c>
      <c r="D4" s="12" t="s">
        <v>5</v>
      </c>
      <c r="E4" s="12" t="s">
        <v>6</v>
      </c>
      <c r="F4" s="14" t="s">
        <v>5022</v>
      </c>
      <c r="G4" s="14" t="s">
        <v>5118</v>
      </c>
      <c r="H4" s="14" t="s">
        <v>4807</v>
      </c>
      <c r="I4" s="14"/>
      <c r="J4" s="14"/>
      <c r="K4" s="14"/>
      <c r="L4" s="14" t="s">
        <v>5657</v>
      </c>
      <c r="M4">
        <v>1</v>
      </c>
      <c r="N4">
        <v>2</v>
      </c>
      <c r="O4">
        <v>1</v>
      </c>
      <c r="P4" s="1" t="s">
        <v>5320</v>
      </c>
    </row>
    <row r="5" spans="2:16" ht="60" x14ac:dyDescent="0.25">
      <c r="B5" s="14" t="s">
        <v>10</v>
      </c>
      <c r="C5" s="12" t="s">
        <v>11</v>
      </c>
      <c r="D5" s="12" t="s">
        <v>5</v>
      </c>
      <c r="E5" s="12" t="s">
        <v>6</v>
      </c>
      <c r="F5" s="14" t="s">
        <v>5022</v>
      </c>
      <c r="G5" s="14" t="s">
        <v>5119</v>
      </c>
      <c r="H5" s="14" t="s">
        <v>4807</v>
      </c>
      <c r="I5" s="14"/>
      <c r="J5" s="14"/>
      <c r="K5" s="14"/>
      <c r="L5" s="14" t="s">
        <v>5561</v>
      </c>
      <c r="M5">
        <v>1</v>
      </c>
      <c r="N5">
        <v>2</v>
      </c>
      <c r="O5">
        <v>1</v>
      </c>
      <c r="P5" s="1" t="s">
        <v>5320</v>
      </c>
    </row>
    <row r="6" spans="2:16" ht="30" x14ac:dyDescent="0.25">
      <c r="B6" s="14" t="s">
        <v>12</v>
      </c>
      <c r="C6" s="12" t="s">
        <v>13</v>
      </c>
      <c r="D6" s="12" t="s">
        <v>5</v>
      </c>
      <c r="E6" s="12" t="s">
        <v>6</v>
      </c>
      <c r="F6" s="14" t="s">
        <v>5022</v>
      </c>
      <c r="G6" s="14" t="s">
        <v>4610</v>
      </c>
      <c r="H6" s="14" t="s">
        <v>4807</v>
      </c>
      <c r="I6" s="14"/>
      <c r="J6" s="14"/>
      <c r="K6" s="14"/>
      <c r="L6" s="14"/>
      <c r="M6">
        <v>1</v>
      </c>
      <c r="N6">
        <v>1</v>
      </c>
      <c r="O6">
        <v>1</v>
      </c>
      <c r="P6" s="1" t="s">
        <v>5320</v>
      </c>
    </row>
    <row r="7" spans="2:16" ht="60" x14ac:dyDescent="0.25">
      <c r="B7" s="14" t="s">
        <v>14</v>
      </c>
      <c r="C7" s="12" t="s">
        <v>15</v>
      </c>
      <c r="D7" s="12" t="s">
        <v>5</v>
      </c>
      <c r="E7" s="12" t="s">
        <v>6</v>
      </c>
      <c r="F7" s="14" t="s">
        <v>5023</v>
      </c>
      <c r="G7" s="14" t="s">
        <v>5120</v>
      </c>
      <c r="H7" s="14" t="s">
        <v>4813</v>
      </c>
      <c r="I7" s="14"/>
      <c r="J7" s="14"/>
      <c r="K7" s="14"/>
      <c r="L7" s="14" t="s">
        <v>5658</v>
      </c>
      <c r="M7">
        <v>1</v>
      </c>
      <c r="N7">
        <v>2</v>
      </c>
      <c r="O7">
        <v>1</v>
      </c>
      <c r="P7" s="1" t="s">
        <v>5320</v>
      </c>
    </row>
    <row r="8" spans="2:16" ht="75" x14ac:dyDescent="0.25">
      <c r="B8" s="14" t="s">
        <v>16</v>
      </c>
      <c r="C8" s="12" t="s">
        <v>17</v>
      </c>
      <c r="D8" s="12" t="s">
        <v>5</v>
      </c>
      <c r="E8" s="12" t="s">
        <v>6</v>
      </c>
      <c r="F8" s="14" t="s">
        <v>5023</v>
      </c>
      <c r="G8" s="14" t="s">
        <v>4782</v>
      </c>
      <c r="H8" s="14" t="s">
        <v>4806</v>
      </c>
      <c r="I8" s="14" t="s">
        <v>4414</v>
      </c>
      <c r="J8" s="14"/>
      <c r="K8" s="14"/>
      <c r="L8" s="14"/>
      <c r="M8">
        <v>1</v>
      </c>
      <c r="N8">
        <v>2</v>
      </c>
      <c r="O8">
        <v>1</v>
      </c>
      <c r="P8" s="1" t="s">
        <v>5320</v>
      </c>
    </row>
    <row r="9" spans="2:16" ht="60" x14ac:dyDescent="0.25">
      <c r="B9" s="14" t="s">
        <v>18</v>
      </c>
      <c r="C9" s="12" t="s">
        <v>19</v>
      </c>
      <c r="D9" s="12" t="s">
        <v>5</v>
      </c>
      <c r="E9" s="12" t="s">
        <v>6</v>
      </c>
      <c r="F9" s="14" t="s">
        <v>5022</v>
      </c>
      <c r="G9" s="14" t="s">
        <v>4653</v>
      </c>
      <c r="H9" s="14" t="s">
        <v>4808</v>
      </c>
      <c r="I9" s="14"/>
      <c r="J9" s="14"/>
      <c r="K9" s="14"/>
      <c r="L9" s="14" t="s">
        <v>5659</v>
      </c>
      <c r="M9">
        <v>1</v>
      </c>
      <c r="N9">
        <v>2</v>
      </c>
      <c r="O9">
        <v>1</v>
      </c>
      <c r="P9" s="1" t="s">
        <v>5320</v>
      </c>
    </row>
    <row r="10" spans="2:16" ht="60" x14ac:dyDescent="0.25">
      <c r="B10" s="14" t="s">
        <v>20</v>
      </c>
      <c r="C10" s="12" t="s">
        <v>21</v>
      </c>
      <c r="D10" s="12" t="s">
        <v>5</v>
      </c>
      <c r="E10" s="12" t="s">
        <v>22</v>
      </c>
      <c r="F10" s="14" t="s">
        <v>5022</v>
      </c>
      <c r="G10" s="14" t="s">
        <v>5323</v>
      </c>
      <c r="H10" s="14" t="s">
        <v>4809</v>
      </c>
      <c r="I10" s="14" t="s">
        <v>4417</v>
      </c>
      <c r="J10" s="14"/>
      <c r="K10" s="14"/>
      <c r="L10" s="14"/>
      <c r="M10">
        <v>1</v>
      </c>
      <c r="N10">
        <v>2</v>
      </c>
      <c r="O10">
        <v>1</v>
      </c>
      <c r="P10" s="1" t="s">
        <v>5320</v>
      </c>
    </row>
    <row r="11" spans="2:16" ht="30" x14ac:dyDescent="0.25">
      <c r="B11" s="14" t="s">
        <v>1795</v>
      </c>
      <c r="C11" s="12" t="s">
        <v>1796</v>
      </c>
      <c r="D11" s="12" t="s">
        <v>5</v>
      </c>
      <c r="E11" s="12" t="s">
        <v>6</v>
      </c>
      <c r="F11" s="14" t="s">
        <v>5022</v>
      </c>
      <c r="G11" s="14" t="s">
        <v>5119</v>
      </c>
      <c r="H11" s="14" t="s">
        <v>4807</v>
      </c>
      <c r="I11" s="14"/>
      <c r="J11" s="14"/>
      <c r="K11" s="14"/>
      <c r="L11" s="14"/>
      <c r="M11">
        <v>1</v>
      </c>
      <c r="N11">
        <v>1</v>
      </c>
      <c r="O11">
        <v>1</v>
      </c>
      <c r="P11" s="1" t="s">
        <v>5320</v>
      </c>
    </row>
    <row r="12" spans="2:16" ht="45" x14ac:dyDescent="0.25">
      <c r="B12" s="14" t="s">
        <v>24</v>
      </c>
      <c r="C12" s="12" t="s">
        <v>25</v>
      </c>
      <c r="D12" s="12" t="s">
        <v>5</v>
      </c>
      <c r="E12" s="12" t="s">
        <v>6</v>
      </c>
      <c r="F12" s="14" t="s">
        <v>5022</v>
      </c>
      <c r="G12" s="14" t="s">
        <v>5122</v>
      </c>
      <c r="H12" s="14" t="s">
        <v>4808</v>
      </c>
      <c r="I12" s="14"/>
      <c r="J12" s="14"/>
      <c r="K12" s="14"/>
      <c r="L12" s="14"/>
      <c r="M12">
        <v>1</v>
      </c>
      <c r="N12">
        <v>1</v>
      </c>
      <c r="O12">
        <v>1</v>
      </c>
      <c r="P12" s="1" t="s">
        <v>5320</v>
      </c>
    </row>
    <row r="13" spans="2:16" ht="45" x14ac:dyDescent="0.25">
      <c r="B13" s="14" t="s">
        <v>27</v>
      </c>
      <c r="C13" s="12" t="s">
        <v>28</v>
      </c>
      <c r="D13" s="12" t="s">
        <v>5</v>
      </c>
      <c r="E13" s="12" t="s">
        <v>6</v>
      </c>
      <c r="F13" s="14" t="s">
        <v>5022</v>
      </c>
      <c r="G13" s="14" t="s">
        <v>5123</v>
      </c>
      <c r="H13" s="14" t="s">
        <v>4809</v>
      </c>
      <c r="I13" s="14"/>
      <c r="J13" s="14"/>
      <c r="K13" s="14"/>
      <c r="L13" s="14"/>
      <c r="M13">
        <v>1</v>
      </c>
      <c r="N13">
        <v>1</v>
      </c>
      <c r="O13">
        <v>1</v>
      </c>
      <c r="P13" s="1" t="s">
        <v>5320</v>
      </c>
    </row>
    <row r="14" spans="2:16" ht="30" x14ac:dyDescent="0.25">
      <c r="B14" s="14" t="s">
        <v>29</v>
      </c>
      <c r="C14" s="12" t="s">
        <v>30</v>
      </c>
      <c r="D14" s="12" t="s">
        <v>5</v>
      </c>
      <c r="E14" s="12" t="s">
        <v>6</v>
      </c>
      <c r="F14" s="14" t="s">
        <v>5022</v>
      </c>
      <c r="G14" s="14" t="s">
        <v>4659</v>
      </c>
      <c r="H14" s="14" t="s">
        <v>4807</v>
      </c>
      <c r="I14" s="14"/>
      <c r="J14" s="14"/>
      <c r="K14" s="14"/>
      <c r="L14" s="14"/>
      <c r="M14">
        <v>1</v>
      </c>
      <c r="N14">
        <v>1</v>
      </c>
      <c r="O14">
        <v>1</v>
      </c>
      <c r="P14" s="1" t="s">
        <v>5320</v>
      </c>
    </row>
    <row r="15" spans="2:16" ht="30" x14ac:dyDescent="0.25">
      <c r="B15" s="14" t="s">
        <v>31</v>
      </c>
      <c r="C15" s="12" t="s">
        <v>32</v>
      </c>
      <c r="D15" s="12" t="s">
        <v>5</v>
      </c>
      <c r="E15" s="12" t="s">
        <v>6</v>
      </c>
      <c r="F15" s="14" t="s">
        <v>5022</v>
      </c>
      <c r="G15" s="14" t="s">
        <v>5368</v>
      </c>
      <c r="H15" s="14" t="s">
        <v>4809</v>
      </c>
      <c r="I15" s="14"/>
      <c r="J15" s="14"/>
      <c r="K15" s="14"/>
      <c r="L15" s="14"/>
      <c r="M15">
        <v>1</v>
      </c>
      <c r="N15">
        <v>1</v>
      </c>
      <c r="O15">
        <v>1</v>
      </c>
      <c r="P15" s="1" t="s">
        <v>5320</v>
      </c>
    </row>
    <row r="16" spans="2:16" ht="30" x14ac:dyDescent="0.25">
      <c r="B16" s="14" t="s">
        <v>33</v>
      </c>
      <c r="C16" s="12" t="s">
        <v>34</v>
      </c>
      <c r="D16" s="12" t="s">
        <v>5</v>
      </c>
      <c r="E16" s="12" t="s">
        <v>6</v>
      </c>
      <c r="F16" s="14" t="s">
        <v>5022</v>
      </c>
      <c r="G16" s="14" t="s">
        <v>5124</v>
      </c>
      <c r="H16" s="14" t="s">
        <v>4807</v>
      </c>
      <c r="I16" s="14"/>
      <c r="J16" s="14"/>
      <c r="K16" s="14"/>
      <c r="L16" s="14"/>
      <c r="M16">
        <v>1</v>
      </c>
      <c r="N16">
        <v>1</v>
      </c>
      <c r="O16">
        <v>1</v>
      </c>
      <c r="P16" s="1" t="s">
        <v>5320</v>
      </c>
    </row>
    <row r="17" spans="2:16" ht="60" x14ac:dyDescent="0.25">
      <c r="B17" s="14" t="s">
        <v>35</v>
      </c>
      <c r="C17" s="12" t="s">
        <v>36</v>
      </c>
      <c r="D17" s="12" t="s">
        <v>5</v>
      </c>
      <c r="E17" s="12" t="s">
        <v>6</v>
      </c>
      <c r="F17" s="14" t="s">
        <v>5024</v>
      </c>
      <c r="G17" s="14" t="s">
        <v>4582</v>
      </c>
      <c r="H17" s="14" t="s">
        <v>4807</v>
      </c>
      <c r="I17" s="14"/>
      <c r="J17" s="14"/>
      <c r="K17" s="14"/>
      <c r="L17" s="14"/>
      <c r="M17">
        <v>1</v>
      </c>
      <c r="N17">
        <v>1</v>
      </c>
      <c r="O17">
        <v>1</v>
      </c>
      <c r="P17" s="1" t="s">
        <v>5320</v>
      </c>
    </row>
    <row r="18" spans="2:16" ht="60" x14ac:dyDescent="0.25">
      <c r="B18" s="14" t="s">
        <v>37</v>
      </c>
      <c r="C18" s="12" t="s">
        <v>38</v>
      </c>
      <c r="D18" s="12" t="s">
        <v>5</v>
      </c>
      <c r="E18" s="12" t="s">
        <v>7</v>
      </c>
      <c r="F18" s="14" t="s">
        <v>5022</v>
      </c>
      <c r="G18" s="14" t="s">
        <v>4983</v>
      </c>
      <c r="H18" s="14" t="s">
        <v>4810</v>
      </c>
      <c r="I18" s="14" t="s">
        <v>4418</v>
      </c>
      <c r="J18" s="14"/>
      <c r="K18" s="14"/>
      <c r="L18" s="14"/>
      <c r="M18">
        <v>1</v>
      </c>
      <c r="N18">
        <v>2</v>
      </c>
      <c r="O18">
        <v>1</v>
      </c>
      <c r="P18" s="1" t="s">
        <v>5320</v>
      </c>
    </row>
    <row r="19" spans="2:16" ht="30" x14ac:dyDescent="0.25">
      <c r="B19" s="14" t="s">
        <v>40</v>
      </c>
      <c r="C19" s="12" t="s">
        <v>41</v>
      </c>
      <c r="D19" s="12" t="s">
        <v>5</v>
      </c>
      <c r="E19" s="12" t="s">
        <v>42</v>
      </c>
      <c r="F19" s="14" t="s">
        <v>5022</v>
      </c>
      <c r="G19" s="14" t="s">
        <v>5221</v>
      </c>
      <c r="H19" s="14" t="s">
        <v>4807</v>
      </c>
      <c r="I19" s="14"/>
      <c r="J19" s="14"/>
      <c r="K19" s="14"/>
      <c r="L19" s="14"/>
      <c r="M19">
        <v>1</v>
      </c>
      <c r="N19">
        <v>1</v>
      </c>
      <c r="O19">
        <v>1</v>
      </c>
      <c r="P19" s="1" t="s">
        <v>5320</v>
      </c>
    </row>
    <row r="20" spans="2:16" ht="30" x14ac:dyDescent="0.25">
      <c r="B20" s="14" t="s">
        <v>43</v>
      </c>
      <c r="C20" s="12" t="s">
        <v>44</v>
      </c>
      <c r="D20" s="12" t="s">
        <v>5</v>
      </c>
      <c r="E20" s="12" t="s">
        <v>42</v>
      </c>
      <c r="F20" s="14" t="s">
        <v>5022</v>
      </c>
      <c r="G20" s="14" t="s">
        <v>4642</v>
      </c>
      <c r="H20" s="14" t="s">
        <v>4807</v>
      </c>
      <c r="I20" s="14"/>
      <c r="J20" s="14"/>
      <c r="K20" s="14"/>
      <c r="L20" s="14"/>
      <c r="M20">
        <v>1</v>
      </c>
      <c r="N20">
        <v>1</v>
      </c>
      <c r="O20">
        <v>1</v>
      </c>
      <c r="P20" s="1" t="s">
        <v>5320</v>
      </c>
    </row>
    <row r="21" spans="2:16" ht="30" x14ac:dyDescent="0.25">
      <c r="B21" s="14" t="s">
        <v>45</v>
      </c>
      <c r="C21" s="12" t="s">
        <v>46</v>
      </c>
      <c r="D21" s="12" t="s">
        <v>5</v>
      </c>
      <c r="E21" s="12" t="s">
        <v>42</v>
      </c>
      <c r="F21" s="14" t="s">
        <v>5022</v>
      </c>
      <c r="G21" s="14" t="s">
        <v>4587</v>
      </c>
      <c r="H21" s="14" t="s">
        <v>4807</v>
      </c>
      <c r="I21" s="14"/>
      <c r="J21" s="14"/>
      <c r="K21" s="14"/>
      <c r="L21" s="14"/>
      <c r="M21">
        <v>1</v>
      </c>
      <c r="N21">
        <v>1</v>
      </c>
      <c r="O21">
        <v>1</v>
      </c>
      <c r="P21" s="1" t="s">
        <v>5320</v>
      </c>
    </row>
    <row r="22" spans="2:16" ht="45" x14ac:dyDescent="0.25">
      <c r="B22" s="14" t="s">
        <v>1797</v>
      </c>
      <c r="C22" s="12" t="s">
        <v>1798</v>
      </c>
      <c r="D22" s="12" t="s">
        <v>5</v>
      </c>
      <c r="E22" s="12" t="s">
        <v>205</v>
      </c>
      <c r="F22" s="14" t="s">
        <v>5022</v>
      </c>
      <c r="G22" s="14" t="s">
        <v>5126</v>
      </c>
      <c r="H22" s="14" t="s">
        <v>4817</v>
      </c>
      <c r="I22" s="14"/>
      <c r="J22" s="14"/>
      <c r="K22" s="14"/>
      <c r="L22" s="14"/>
      <c r="M22">
        <v>1</v>
      </c>
      <c r="N22">
        <v>1</v>
      </c>
      <c r="O22">
        <v>1</v>
      </c>
      <c r="P22" s="1" t="s">
        <v>5320</v>
      </c>
    </row>
    <row r="23" spans="2:16" ht="45" x14ac:dyDescent="0.25">
      <c r="B23" s="14" t="s">
        <v>47</v>
      </c>
      <c r="C23" s="12" t="s">
        <v>48</v>
      </c>
      <c r="D23" s="12" t="s">
        <v>5</v>
      </c>
      <c r="E23" s="12" t="s">
        <v>49</v>
      </c>
      <c r="F23" s="14" t="s">
        <v>5022</v>
      </c>
      <c r="G23" s="14" t="s">
        <v>4984</v>
      </c>
      <c r="H23" s="14" t="s">
        <v>4808</v>
      </c>
      <c r="I23" s="14"/>
      <c r="J23" s="14"/>
      <c r="K23" s="14"/>
      <c r="L23" s="14"/>
      <c r="M23">
        <v>1</v>
      </c>
      <c r="N23">
        <v>1</v>
      </c>
      <c r="O23">
        <v>1</v>
      </c>
      <c r="P23" s="1" t="s">
        <v>5320</v>
      </c>
    </row>
    <row r="24" spans="2:16" ht="60" x14ac:dyDescent="0.25">
      <c r="B24" s="14" t="s">
        <v>51</v>
      </c>
      <c r="C24" s="12" t="s">
        <v>52</v>
      </c>
      <c r="D24" s="12" t="s">
        <v>5</v>
      </c>
      <c r="E24" s="12" t="s">
        <v>49</v>
      </c>
      <c r="F24" s="14" t="s">
        <v>5024</v>
      </c>
      <c r="G24" s="14" t="s">
        <v>4985</v>
      </c>
      <c r="H24" s="14" t="s">
        <v>4809</v>
      </c>
      <c r="I24" s="14" t="s">
        <v>4419</v>
      </c>
      <c r="J24" s="14"/>
      <c r="K24" s="14"/>
      <c r="L24" s="14"/>
      <c r="M24">
        <v>1</v>
      </c>
      <c r="N24">
        <v>2</v>
      </c>
      <c r="O24">
        <v>1</v>
      </c>
      <c r="P24" s="1" t="s">
        <v>5320</v>
      </c>
    </row>
    <row r="25" spans="2:16" ht="30" x14ac:dyDescent="0.25">
      <c r="B25" s="14" t="s">
        <v>53</v>
      </c>
      <c r="C25" s="12" t="s">
        <v>54</v>
      </c>
      <c r="D25" s="12" t="s">
        <v>5</v>
      </c>
      <c r="E25" s="12" t="s">
        <v>49</v>
      </c>
      <c r="F25" s="14" t="s">
        <v>5022</v>
      </c>
      <c r="G25" s="14" t="s">
        <v>5499</v>
      </c>
      <c r="H25" s="14" t="s">
        <v>4811</v>
      </c>
      <c r="I25" s="14"/>
      <c r="J25" s="14"/>
      <c r="K25" s="14"/>
      <c r="L25" s="14"/>
      <c r="M25">
        <v>1</v>
      </c>
      <c r="N25">
        <v>1</v>
      </c>
      <c r="O25">
        <v>1</v>
      </c>
      <c r="P25" s="1" t="s">
        <v>5320</v>
      </c>
    </row>
    <row r="26" spans="2:16" x14ac:dyDescent="0.25">
      <c r="B26" s="14" t="s">
        <v>1799</v>
      </c>
      <c r="C26" s="12" t="s">
        <v>1800</v>
      </c>
      <c r="D26" s="12" t="s">
        <v>5</v>
      </c>
      <c r="E26" s="12" t="s">
        <v>49</v>
      </c>
      <c r="F26" s="14" t="s">
        <v>5023</v>
      </c>
      <c r="G26" s="14" t="s">
        <v>4625</v>
      </c>
      <c r="H26" s="14" t="s">
        <v>4807</v>
      </c>
      <c r="I26" s="14"/>
      <c r="J26" s="14"/>
      <c r="K26" s="14"/>
      <c r="L26" s="14"/>
      <c r="M26">
        <v>1</v>
      </c>
      <c r="N26">
        <v>1</v>
      </c>
      <c r="O26">
        <v>1</v>
      </c>
      <c r="P26" s="1" t="s">
        <v>5320</v>
      </c>
    </row>
    <row r="27" spans="2:16" ht="30" x14ac:dyDescent="0.25">
      <c r="B27" s="14" t="s">
        <v>55</v>
      </c>
      <c r="C27" s="12" t="s">
        <v>56</v>
      </c>
      <c r="D27" s="12" t="s">
        <v>5</v>
      </c>
      <c r="E27" s="12" t="s">
        <v>49</v>
      </c>
      <c r="F27" s="14" t="s">
        <v>5022</v>
      </c>
      <c r="G27" s="14" t="s">
        <v>4696</v>
      </c>
      <c r="H27" s="14" t="s">
        <v>4810</v>
      </c>
      <c r="I27" s="14"/>
      <c r="J27" s="14"/>
      <c r="K27" s="14"/>
      <c r="L27" s="14"/>
      <c r="M27">
        <v>1</v>
      </c>
      <c r="N27">
        <v>1</v>
      </c>
      <c r="O27">
        <v>1</v>
      </c>
      <c r="P27" s="1" t="s">
        <v>5320</v>
      </c>
    </row>
    <row r="28" spans="2:16" ht="60" x14ac:dyDescent="0.25">
      <c r="B28" s="14" t="s">
        <v>57</v>
      </c>
      <c r="C28" s="12" t="s">
        <v>58</v>
      </c>
      <c r="D28" s="12" t="s">
        <v>5</v>
      </c>
      <c r="E28" s="12" t="s">
        <v>59</v>
      </c>
      <c r="F28" s="14" t="s">
        <v>5022</v>
      </c>
      <c r="G28" s="14" t="s">
        <v>5510</v>
      </c>
      <c r="H28" s="14" t="s">
        <v>4807</v>
      </c>
      <c r="I28" s="14" t="s">
        <v>4417</v>
      </c>
      <c r="J28" s="14"/>
      <c r="K28" s="14"/>
      <c r="L28" s="14"/>
      <c r="M28">
        <v>1</v>
      </c>
      <c r="N28">
        <v>2</v>
      </c>
      <c r="O28">
        <v>1</v>
      </c>
      <c r="P28" s="1" t="s">
        <v>5320</v>
      </c>
    </row>
    <row r="29" spans="2:16" ht="60" x14ac:dyDescent="0.25">
      <c r="B29" s="14" t="s">
        <v>60</v>
      </c>
      <c r="C29" s="12" t="s">
        <v>61</v>
      </c>
      <c r="D29" s="12" t="s">
        <v>5</v>
      </c>
      <c r="E29" s="12" t="s">
        <v>59</v>
      </c>
      <c r="F29" s="14" t="s">
        <v>5024</v>
      </c>
      <c r="G29" s="14" t="s">
        <v>5495</v>
      </c>
      <c r="H29" s="14" t="s">
        <v>4809</v>
      </c>
      <c r="I29" s="14" t="s">
        <v>4420</v>
      </c>
      <c r="J29" s="14"/>
      <c r="K29" s="14"/>
      <c r="L29" s="14"/>
      <c r="M29">
        <v>1</v>
      </c>
      <c r="N29">
        <v>2</v>
      </c>
      <c r="O29">
        <v>1</v>
      </c>
      <c r="P29" s="1" t="s">
        <v>5320</v>
      </c>
    </row>
    <row r="30" spans="2:16" ht="60" x14ac:dyDescent="0.25">
      <c r="B30" s="14" t="s">
        <v>62</v>
      </c>
      <c r="C30" s="12" t="s">
        <v>63</v>
      </c>
      <c r="D30" s="12" t="s">
        <v>5</v>
      </c>
      <c r="E30" s="12" t="s">
        <v>59</v>
      </c>
      <c r="F30" s="14" t="s">
        <v>5022</v>
      </c>
      <c r="G30" s="14" t="s">
        <v>4590</v>
      </c>
      <c r="H30" s="14" t="s">
        <v>4807</v>
      </c>
      <c r="I30" s="14" t="s">
        <v>4421</v>
      </c>
      <c r="J30" s="14"/>
      <c r="K30" s="14"/>
      <c r="L30" s="14"/>
      <c r="M30">
        <v>1</v>
      </c>
      <c r="N30">
        <v>2</v>
      </c>
      <c r="O30">
        <v>1</v>
      </c>
      <c r="P30" s="1" t="s">
        <v>5320</v>
      </c>
    </row>
    <row r="31" spans="2:16" ht="30" x14ac:dyDescent="0.25">
      <c r="B31" s="14" t="s">
        <v>1801</v>
      </c>
      <c r="C31" s="12" t="s">
        <v>1802</v>
      </c>
      <c r="D31" s="12" t="s">
        <v>5</v>
      </c>
      <c r="E31" s="12" t="s">
        <v>151</v>
      </c>
      <c r="F31" s="14" t="s">
        <v>5022</v>
      </c>
      <c r="G31" s="14" t="s">
        <v>5454</v>
      </c>
      <c r="H31" s="14" t="s">
        <v>4807</v>
      </c>
      <c r="I31" s="14"/>
      <c r="J31" s="14"/>
      <c r="K31" s="14"/>
      <c r="L31" s="14"/>
      <c r="M31">
        <v>1</v>
      </c>
      <c r="N31">
        <v>1</v>
      </c>
      <c r="O31">
        <v>1</v>
      </c>
      <c r="P31" s="1" t="s">
        <v>5320</v>
      </c>
    </row>
    <row r="32" spans="2:16" ht="30" x14ac:dyDescent="0.25">
      <c r="B32" s="14" t="s">
        <v>1803</v>
      </c>
      <c r="C32" s="12" t="s">
        <v>1804</v>
      </c>
      <c r="D32" s="12" t="s">
        <v>5</v>
      </c>
      <c r="E32" s="12" t="s">
        <v>49</v>
      </c>
      <c r="F32" s="14" t="s">
        <v>5022</v>
      </c>
      <c r="G32" s="14" t="s">
        <v>4624</v>
      </c>
      <c r="H32" s="14" t="s">
        <v>4811</v>
      </c>
      <c r="I32" s="14"/>
      <c r="J32" s="14"/>
      <c r="K32" s="14"/>
      <c r="L32" s="14"/>
      <c r="M32">
        <v>1</v>
      </c>
      <c r="N32">
        <v>1</v>
      </c>
      <c r="O32">
        <v>1</v>
      </c>
      <c r="P32" s="1" t="s">
        <v>5320</v>
      </c>
    </row>
    <row r="33" spans="2:16" ht="60" x14ac:dyDescent="0.25">
      <c r="B33" s="14" t="s">
        <v>64</v>
      </c>
      <c r="C33" s="12" t="s">
        <v>65</v>
      </c>
      <c r="D33" s="12" t="s">
        <v>5</v>
      </c>
      <c r="E33" s="12" t="s">
        <v>49</v>
      </c>
      <c r="F33" s="14" t="s">
        <v>5024</v>
      </c>
      <c r="G33" s="14" t="s">
        <v>4645</v>
      </c>
      <c r="H33" s="14" t="s">
        <v>4812</v>
      </c>
      <c r="I33" s="14"/>
      <c r="J33" s="14"/>
      <c r="K33" s="14"/>
      <c r="L33" s="14" t="s">
        <v>5660</v>
      </c>
      <c r="M33">
        <v>1</v>
      </c>
      <c r="N33">
        <v>2</v>
      </c>
      <c r="O33">
        <v>1</v>
      </c>
      <c r="P33" s="1" t="s">
        <v>5320</v>
      </c>
    </row>
    <row r="34" spans="2:16" ht="75" x14ac:dyDescent="0.25">
      <c r="B34" s="14" t="s">
        <v>66</v>
      </c>
      <c r="C34" s="12" t="s">
        <v>67</v>
      </c>
      <c r="D34" s="12" t="s">
        <v>5</v>
      </c>
      <c r="E34" s="12" t="s">
        <v>68</v>
      </c>
      <c r="F34" s="14" t="s">
        <v>5022</v>
      </c>
      <c r="G34" s="14" t="s">
        <v>5128</v>
      </c>
      <c r="H34" s="14" t="s">
        <v>4806</v>
      </c>
      <c r="I34" s="14"/>
      <c r="J34" s="14"/>
      <c r="K34" s="14"/>
      <c r="L34" s="14" t="s">
        <v>5436</v>
      </c>
      <c r="M34">
        <v>1</v>
      </c>
      <c r="N34">
        <v>2</v>
      </c>
      <c r="O34">
        <v>1</v>
      </c>
      <c r="P34" s="1" t="s">
        <v>5320</v>
      </c>
    </row>
    <row r="35" spans="2:16" ht="30" x14ac:dyDescent="0.25">
      <c r="B35" s="14" t="s">
        <v>69</v>
      </c>
      <c r="C35" s="12" t="s">
        <v>70</v>
      </c>
      <c r="D35" s="12" t="s">
        <v>5</v>
      </c>
      <c r="E35" s="12" t="s">
        <v>68</v>
      </c>
      <c r="F35" s="14" t="s">
        <v>5022</v>
      </c>
      <c r="G35" s="14" t="s">
        <v>4761</v>
      </c>
      <c r="H35" s="14" t="s">
        <v>4807</v>
      </c>
      <c r="I35" s="14"/>
      <c r="J35" s="14"/>
      <c r="K35" s="14"/>
      <c r="L35" s="14"/>
      <c r="M35">
        <v>1</v>
      </c>
      <c r="N35">
        <v>1</v>
      </c>
      <c r="O35">
        <v>1</v>
      </c>
      <c r="P35" s="1" t="s">
        <v>5320</v>
      </c>
    </row>
    <row r="36" spans="2:16" ht="30" x14ac:dyDescent="0.25">
      <c r="B36" s="14" t="s">
        <v>71</v>
      </c>
      <c r="C36" s="12" t="s">
        <v>72</v>
      </c>
      <c r="D36" s="12" t="s">
        <v>5</v>
      </c>
      <c r="E36" s="12" t="s">
        <v>68</v>
      </c>
      <c r="F36" s="14" t="s">
        <v>5022</v>
      </c>
      <c r="G36" s="14" t="s">
        <v>5222</v>
      </c>
      <c r="H36" s="14" t="s">
        <v>4813</v>
      </c>
      <c r="I36" s="14"/>
      <c r="J36" s="14"/>
      <c r="K36" s="14"/>
      <c r="L36" s="14"/>
      <c r="M36">
        <v>1</v>
      </c>
      <c r="N36">
        <v>1</v>
      </c>
      <c r="O36">
        <v>1</v>
      </c>
      <c r="P36" s="1" t="s">
        <v>5320</v>
      </c>
    </row>
    <row r="37" spans="2:16" ht="75" x14ac:dyDescent="0.25">
      <c r="B37" s="14" t="s">
        <v>1805</v>
      </c>
      <c r="C37" s="12" t="s">
        <v>1806</v>
      </c>
      <c r="D37" s="12" t="s">
        <v>5</v>
      </c>
      <c r="E37" s="12" t="s">
        <v>68</v>
      </c>
      <c r="F37" s="14" t="s">
        <v>5022</v>
      </c>
      <c r="G37" s="14" t="s">
        <v>4671</v>
      </c>
      <c r="H37" s="14" t="s">
        <v>4806</v>
      </c>
      <c r="I37" s="14"/>
      <c r="J37" s="14"/>
      <c r="K37" s="14" t="s">
        <v>4422</v>
      </c>
      <c r="L37" s="14"/>
      <c r="M37">
        <v>1</v>
      </c>
      <c r="N37">
        <v>2</v>
      </c>
      <c r="O37">
        <v>1</v>
      </c>
      <c r="P37" s="1" t="s">
        <v>5320</v>
      </c>
    </row>
    <row r="38" spans="2:16" ht="60" x14ac:dyDescent="0.25">
      <c r="B38" s="14" t="s">
        <v>73</v>
      </c>
      <c r="C38" s="12" t="s">
        <v>74</v>
      </c>
      <c r="D38" s="12" t="s">
        <v>5</v>
      </c>
      <c r="E38" s="12" t="s">
        <v>42</v>
      </c>
      <c r="F38" s="14" t="s">
        <v>5022</v>
      </c>
      <c r="G38" s="14" t="s">
        <v>5511</v>
      </c>
      <c r="H38" s="14" t="s">
        <v>4808</v>
      </c>
      <c r="I38" s="14" t="s">
        <v>4423</v>
      </c>
      <c r="J38" s="14"/>
      <c r="K38" s="14"/>
      <c r="L38" s="14"/>
      <c r="M38">
        <v>1</v>
      </c>
      <c r="N38">
        <v>2</v>
      </c>
      <c r="O38">
        <v>1</v>
      </c>
      <c r="P38" s="1" t="s">
        <v>5320</v>
      </c>
    </row>
    <row r="39" spans="2:16" ht="30" x14ac:dyDescent="0.25">
      <c r="B39" s="14" t="s">
        <v>1807</v>
      </c>
      <c r="C39" s="12" t="s">
        <v>1808</v>
      </c>
      <c r="D39" s="12" t="s">
        <v>5</v>
      </c>
      <c r="E39" s="12" t="s">
        <v>7</v>
      </c>
      <c r="F39" s="14" t="s">
        <v>5022</v>
      </c>
      <c r="G39" s="14" t="s">
        <v>5127</v>
      </c>
      <c r="H39" s="14" t="s">
        <v>4807</v>
      </c>
      <c r="I39" s="14"/>
      <c r="J39" s="14"/>
      <c r="K39" s="14"/>
      <c r="L39" s="14"/>
      <c r="M39">
        <v>1</v>
      </c>
      <c r="N39">
        <v>1</v>
      </c>
      <c r="O39">
        <v>1</v>
      </c>
      <c r="P39" s="1" t="s">
        <v>5320</v>
      </c>
    </row>
    <row r="40" spans="2:16" ht="60" x14ac:dyDescent="0.25">
      <c r="B40" s="14" t="s">
        <v>75</v>
      </c>
      <c r="C40" s="12" t="s">
        <v>76</v>
      </c>
      <c r="D40" s="12" t="s">
        <v>5</v>
      </c>
      <c r="E40" s="12" t="s">
        <v>7</v>
      </c>
      <c r="F40" s="14" t="s">
        <v>5024</v>
      </c>
      <c r="G40" s="14" t="s">
        <v>4766</v>
      </c>
      <c r="H40" s="14" t="s">
        <v>4807</v>
      </c>
      <c r="I40" s="14" t="s">
        <v>4424</v>
      </c>
      <c r="J40" s="14"/>
      <c r="K40" s="14"/>
      <c r="L40" s="14"/>
      <c r="M40">
        <v>1</v>
      </c>
      <c r="N40">
        <v>2</v>
      </c>
      <c r="O40">
        <v>1</v>
      </c>
      <c r="P40" s="1" t="s">
        <v>5320</v>
      </c>
    </row>
    <row r="41" spans="2:16" ht="60" x14ac:dyDescent="0.25">
      <c r="B41" s="14" t="s">
        <v>77</v>
      </c>
      <c r="C41" s="12" t="s">
        <v>78</v>
      </c>
      <c r="D41" s="12" t="s">
        <v>5</v>
      </c>
      <c r="E41" s="12" t="s">
        <v>7</v>
      </c>
      <c r="F41" s="14" t="s">
        <v>5024</v>
      </c>
      <c r="G41" s="14"/>
      <c r="H41" s="14"/>
      <c r="I41" s="14"/>
      <c r="J41" s="14"/>
      <c r="K41" s="14"/>
      <c r="L41" s="14"/>
      <c r="M41">
        <v>0</v>
      </c>
      <c r="N41">
        <v>0</v>
      </c>
      <c r="O41">
        <v>1</v>
      </c>
      <c r="P41" s="1" t="s">
        <v>4807</v>
      </c>
    </row>
    <row r="42" spans="2:16" ht="60" x14ac:dyDescent="0.25">
      <c r="B42" s="14" t="s">
        <v>79</v>
      </c>
      <c r="C42" s="12" t="s">
        <v>80</v>
      </c>
      <c r="D42" s="12" t="s">
        <v>5</v>
      </c>
      <c r="E42" s="12" t="s">
        <v>7</v>
      </c>
      <c r="F42" s="14" t="s">
        <v>5022</v>
      </c>
      <c r="G42" s="14" t="s">
        <v>5562</v>
      </c>
      <c r="H42" s="14" t="s">
        <v>4807</v>
      </c>
      <c r="I42" s="14" t="s">
        <v>4425</v>
      </c>
      <c r="J42" s="14"/>
      <c r="K42" s="14"/>
      <c r="L42" s="14"/>
      <c r="M42">
        <v>1</v>
      </c>
      <c r="N42">
        <v>2</v>
      </c>
      <c r="O42">
        <v>1</v>
      </c>
      <c r="P42" s="1" t="s">
        <v>5320</v>
      </c>
    </row>
    <row r="43" spans="2:16" ht="75" x14ac:dyDescent="0.25">
      <c r="B43" s="14" t="s">
        <v>81</v>
      </c>
      <c r="C43" s="12" t="s">
        <v>82</v>
      </c>
      <c r="D43" s="12" t="s">
        <v>5</v>
      </c>
      <c r="E43" s="12" t="s">
        <v>7</v>
      </c>
      <c r="F43" s="14" t="s">
        <v>5022</v>
      </c>
      <c r="G43" s="14" t="s">
        <v>5129</v>
      </c>
      <c r="H43" s="14" t="s">
        <v>4806</v>
      </c>
      <c r="I43" s="14"/>
      <c r="J43" s="14"/>
      <c r="K43" s="14"/>
      <c r="L43" s="14"/>
      <c r="M43">
        <v>1</v>
      </c>
      <c r="N43">
        <v>1</v>
      </c>
      <c r="O43">
        <v>1</v>
      </c>
      <c r="P43" s="1" t="s">
        <v>5320</v>
      </c>
    </row>
    <row r="44" spans="2:16" ht="30" x14ac:dyDescent="0.25">
      <c r="B44" s="14" t="s">
        <v>83</v>
      </c>
      <c r="C44" s="12" t="s">
        <v>84</v>
      </c>
      <c r="D44" s="12" t="s">
        <v>5</v>
      </c>
      <c r="E44" s="12" t="s">
        <v>85</v>
      </c>
      <c r="F44" s="14" t="s">
        <v>5022</v>
      </c>
      <c r="G44" s="14"/>
      <c r="H44" s="14"/>
      <c r="I44" s="14"/>
      <c r="J44" s="14"/>
      <c r="K44" s="14"/>
      <c r="L44" s="14"/>
      <c r="M44">
        <v>0</v>
      </c>
      <c r="N44">
        <v>0</v>
      </c>
      <c r="O44">
        <v>1</v>
      </c>
      <c r="P44" s="1" t="s">
        <v>4807</v>
      </c>
    </row>
    <row r="45" spans="2:16" ht="30" x14ac:dyDescent="0.25">
      <c r="B45" s="14" t="s">
        <v>86</v>
      </c>
      <c r="C45" s="12" t="s">
        <v>87</v>
      </c>
      <c r="D45" s="12" t="s">
        <v>5</v>
      </c>
      <c r="E45" s="12" t="s">
        <v>85</v>
      </c>
      <c r="F45" s="14" t="s">
        <v>5022</v>
      </c>
      <c r="G45" s="14" t="s">
        <v>5130</v>
      </c>
      <c r="H45" s="14" t="s">
        <v>4807</v>
      </c>
      <c r="I45" s="14"/>
      <c r="J45" s="14"/>
      <c r="K45" s="14"/>
      <c r="L45" s="14"/>
      <c r="M45">
        <v>1</v>
      </c>
      <c r="N45">
        <v>1</v>
      </c>
      <c r="O45">
        <v>1</v>
      </c>
      <c r="P45" s="1" t="s">
        <v>5320</v>
      </c>
    </row>
    <row r="46" spans="2:16" ht="60" x14ac:dyDescent="0.25">
      <c r="B46" s="14" t="s">
        <v>88</v>
      </c>
      <c r="C46" s="12" t="s">
        <v>89</v>
      </c>
      <c r="D46" s="12" t="s">
        <v>5</v>
      </c>
      <c r="E46" s="12" t="s">
        <v>85</v>
      </c>
      <c r="F46" s="14" t="s">
        <v>5024</v>
      </c>
      <c r="G46" s="14" t="s">
        <v>5223</v>
      </c>
      <c r="H46" s="14" t="s">
        <v>4807</v>
      </c>
      <c r="I46" s="14"/>
      <c r="J46" s="14"/>
      <c r="K46" s="14"/>
      <c r="L46" s="14"/>
      <c r="M46">
        <v>1</v>
      </c>
      <c r="N46">
        <v>1</v>
      </c>
      <c r="O46">
        <v>1</v>
      </c>
      <c r="P46" s="1" t="s">
        <v>5320</v>
      </c>
    </row>
    <row r="47" spans="2:16" ht="60" x14ac:dyDescent="0.25">
      <c r="B47" s="14" t="s">
        <v>90</v>
      </c>
      <c r="C47" s="12" t="s">
        <v>91</v>
      </c>
      <c r="D47" s="12" t="s">
        <v>5</v>
      </c>
      <c r="E47" s="12" t="s">
        <v>85</v>
      </c>
      <c r="F47" s="14" t="s">
        <v>5022</v>
      </c>
      <c r="G47" s="14" t="s">
        <v>4650</v>
      </c>
      <c r="H47" s="14" t="s">
        <v>4808</v>
      </c>
      <c r="I47" s="14" t="s">
        <v>4427</v>
      </c>
      <c r="J47" s="14"/>
      <c r="K47" s="14"/>
      <c r="L47" s="14"/>
      <c r="M47">
        <v>1</v>
      </c>
      <c r="N47">
        <v>2</v>
      </c>
      <c r="O47">
        <v>1</v>
      </c>
      <c r="P47" s="1" t="s">
        <v>5320</v>
      </c>
    </row>
    <row r="48" spans="2:16" ht="45" x14ac:dyDescent="0.25">
      <c r="B48" s="14" t="s">
        <v>1809</v>
      </c>
      <c r="C48" s="12" t="s">
        <v>1810</v>
      </c>
      <c r="D48" s="12" t="s">
        <v>5</v>
      </c>
      <c r="E48" s="12" t="s">
        <v>85</v>
      </c>
      <c r="F48" s="14" t="s">
        <v>5022</v>
      </c>
      <c r="G48" s="14" t="s">
        <v>5224</v>
      </c>
      <c r="H48" s="14" t="s">
        <v>4807</v>
      </c>
      <c r="I48" s="14"/>
      <c r="J48" s="14"/>
      <c r="K48" s="14"/>
      <c r="L48" s="14"/>
      <c r="M48">
        <v>1</v>
      </c>
      <c r="N48">
        <v>1</v>
      </c>
      <c r="O48">
        <v>1</v>
      </c>
      <c r="P48" s="1" t="s">
        <v>5320</v>
      </c>
    </row>
    <row r="49" spans="2:16" ht="60" x14ac:dyDescent="0.25">
      <c r="B49" s="14" t="s">
        <v>92</v>
      </c>
      <c r="C49" s="12" t="s">
        <v>93</v>
      </c>
      <c r="D49" s="12" t="s">
        <v>5</v>
      </c>
      <c r="E49" s="12" t="s">
        <v>85</v>
      </c>
      <c r="F49" s="14" t="s">
        <v>5024</v>
      </c>
      <c r="G49" s="14" t="s">
        <v>4653</v>
      </c>
      <c r="H49" s="14" t="s">
        <v>4814</v>
      </c>
      <c r="I49" s="14"/>
      <c r="J49" s="14"/>
      <c r="K49" s="14"/>
      <c r="L49" s="14" t="s">
        <v>5563</v>
      </c>
      <c r="M49">
        <v>1</v>
      </c>
      <c r="N49">
        <v>2</v>
      </c>
      <c r="O49">
        <v>1</v>
      </c>
      <c r="P49" s="1" t="s">
        <v>5320</v>
      </c>
    </row>
    <row r="50" spans="2:16" ht="45" x14ac:dyDescent="0.25">
      <c r="B50" s="14" t="s">
        <v>94</v>
      </c>
      <c r="C50" s="12" t="s">
        <v>95</v>
      </c>
      <c r="D50" s="12" t="s">
        <v>5</v>
      </c>
      <c r="E50" s="12" t="s">
        <v>85</v>
      </c>
      <c r="F50" s="14" t="s">
        <v>5022</v>
      </c>
      <c r="G50" s="14" t="s">
        <v>4631</v>
      </c>
      <c r="H50" s="14" t="s">
        <v>4808</v>
      </c>
      <c r="I50" s="14"/>
      <c r="J50" s="14"/>
      <c r="K50" s="14"/>
      <c r="L50" s="14"/>
      <c r="M50">
        <v>1</v>
      </c>
      <c r="N50">
        <v>1</v>
      </c>
      <c r="O50">
        <v>1</v>
      </c>
      <c r="P50" s="1" t="s">
        <v>5320</v>
      </c>
    </row>
    <row r="51" spans="2:16" ht="30" x14ac:dyDescent="0.25">
      <c r="B51" s="14" t="s">
        <v>96</v>
      </c>
      <c r="C51" s="12" t="s">
        <v>97</v>
      </c>
      <c r="D51" s="12" t="s">
        <v>5</v>
      </c>
      <c r="E51" s="12" t="s">
        <v>85</v>
      </c>
      <c r="F51" s="14" t="s">
        <v>5022</v>
      </c>
      <c r="G51" s="14" t="s">
        <v>4659</v>
      </c>
      <c r="H51" s="14" t="s">
        <v>4807</v>
      </c>
      <c r="I51" s="14"/>
      <c r="J51" s="14"/>
      <c r="K51" s="14"/>
      <c r="L51" s="14"/>
      <c r="M51">
        <v>1</v>
      </c>
      <c r="N51">
        <v>1</v>
      </c>
      <c r="O51">
        <v>1</v>
      </c>
      <c r="P51" s="1" t="s">
        <v>5320</v>
      </c>
    </row>
    <row r="52" spans="2:16" ht="60" x14ac:dyDescent="0.25">
      <c r="B52" s="14" t="s">
        <v>98</v>
      </c>
      <c r="C52" s="12" t="s">
        <v>99</v>
      </c>
      <c r="D52" s="12" t="s">
        <v>5</v>
      </c>
      <c r="E52" s="12" t="s">
        <v>85</v>
      </c>
      <c r="F52" s="14" t="s">
        <v>5024</v>
      </c>
      <c r="G52" s="14" t="s">
        <v>5131</v>
      </c>
      <c r="H52" s="14" t="s">
        <v>4810</v>
      </c>
      <c r="I52" s="14"/>
      <c r="J52" s="14"/>
      <c r="K52" s="14"/>
      <c r="L52" s="14"/>
      <c r="M52">
        <v>1</v>
      </c>
      <c r="N52">
        <v>1</v>
      </c>
      <c r="O52">
        <v>1</v>
      </c>
      <c r="P52" s="1" t="s">
        <v>5320</v>
      </c>
    </row>
    <row r="53" spans="2:16" ht="30" x14ac:dyDescent="0.25">
      <c r="B53" s="14" t="s">
        <v>100</v>
      </c>
      <c r="C53" s="12" t="s">
        <v>101</v>
      </c>
      <c r="D53" s="12" t="s">
        <v>5</v>
      </c>
      <c r="E53" s="12" t="s">
        <v>85</v>
      </c>
      <c r="F53" s="14" t="s">
        <v>5022</v>
      </c>
      <c r="G53" s="14" t="s">
        <v>4754</v>
      </c>
      <c r="H53" s="14" t="s">
        <v>4807</v>
      </c>
      <c r="I53" s="14"/>
      <c r="J53" s="14"/>
      <c r="K53" s="14"/>
      <c r="L53" s="14"/>
      <c r="M53">
        <v>1</v>
      </c>
      <c r="N53">
        <v>1</v>
      </c>
      <c r="O53">
        <v>1</v>
      </c>
      <c r="P53" s="1" t="s">
        <v>5320</v>
      </c>
    </row>
    <row r="54" spans="2:16" ht="60" x14ac:dyDescent="0.25">
      <c r="B54" s="14" t="s">
        <v>102</v>
      </c>
      <c r="C54" s="12" t="s">
        <v>103</v>
      </c>
      <c r="D54" s="12" t="s">
        <v>5</v>
      </c>
      <c r="E54" s="12" t="s">
        <v>49</v>
      </c>
      <c r="F54" s="14" t="s">
        <v>5022</v>
      </c>
      <c r="G54" s="14" t="s">
        <v>5132</v>
      </c>
      <c r="H54" s="14" t="s">
        <v>4814</v>
      </c>
      <c r="I54" s="14"/>
      <c r="J54" s="14"/>
      <c r="K54" s="14"/>
      <c r="L54" s="14"/>
      <c r="M54">
        <v>1</v>
      </c>
      <c r="N54">
        <v>1</v>
      </c>
      <c r="O54">
        <v>1</v>
      </c>
      <c r="P54" s="1" t="s">
        <v>5320</v>
      </c>
    </row>
    <row r="55" spans="2:16" ht="30" x14ac:dyDescent="0.25">
      <c r="B55" s="14" t="s">
        <v>1811</v>
      </c>
      <c r="C55" s="12" t="s">
        <v>1812</v>
      </c>
      <c r="D55" s="12" t="s">
        <v>5</v>
      </c>
      <c r="E55" s="12" t="s">
        <v>49</v>
      </c>
      <c r="F55" s="14" t="s">
        <v>5022</v>
      </c>
      <c r="G55" s="14" t="s">
        <v>5564</v>
      </c>
      <c r="H55" s="14" t="s">
        <v>4807</v>
      </c>
      <c r="I55" s="14"/>
      <c r="J55" s="14"/>
      <c r="K55" s="14"/>
      <c r="L55" s="14"/>
      <c r="M55">
        <v>1</v>
      </c>
      <c r="N55">
        <v>1</v>
      </c>
      <c r="O55">
        <v>1</v>
      </c>
      <c r="P55" s="1" t="s">
        <v>5320</v>
      </c>
    </row>
    <row r="56" spans="2:16" ht="30" x14ac:dyDescent="0.25">
      <c r="B56" s="14" t="s">
        <v>1813</v>
      </c>
      <c r="C56" s="12" t="s">
        <v>1814</v>
      </c>
      <c r="D56" s="12" t="s">
        <v>5</v>
      </c>
      <c r="E56" s="12" t="s">
        <v>49</v>
      </c>
      <c r="F56" s="14" t="s">
        <v>5022</v>
      </c>
      <c r="G56" s="14" t="s">
        <v>5119</v>
      </c>
      <c r="H56" s="14" t="s">
        <v>4807</v>
      </c>
      <c r="I56" s="14"/>
      <c r="J56" s="14"/>
      <c r="K56" s="14"/>
      <c r="L56" s="14"/>
      <c r="M56">
        <v>1</v>
      </c>
      <c r="N56">
        <v>1</v>
      </c>
      <c r="O56">
        <v>1</v>
      </c>
      <c r="P56" s="1" t="s">
        <v>5320</v>
      </c>
    </row>
    <row r="57" spans="2:16" ht="60" x14ac:dyDescent="0.25">
      <c r="B57" s="14" t="s">
        <v>1815</v>
      </c>
      <c r="C57" s="12" t="s">
        <v>1816</v>
      </c>
      <c r="D57" s="12" t="s">
        <v>5</v>
      </c>
      <c r="E57" s="12" t="s">
        <v>49</v>
      </c>
      <c r="F57" s="14" t="s">
        <v>5023</v>
      </c>
      <c r="G57" s="14" t="s">
        <v>5025</v>
      </c>
      <c r="H57" s="14" t="s">
        <v>4814</v>
      </c>
      <c r="I57" s="14"/>
      <c r="J57" s="14"/>
      <c r="K57" s="14"/>
      <c r="L57" s="14"/>
      <c r="M57">
        <v>1</v>
      </c>
      <c r="N57">
        <v>1</v>
      </c>
      <c r="O57">
        <v>1</v>
      </c>
      <c r="P57" s="1" t="s">
        <v>5320</v>
      </c>
    </row>
    <row r="58" spans="2:16" ht="60" x14ac:dyDescent="0.25">
      <c r="B58" s="14" t="s">
        <v>104</v>
      </c>
      <c r="C58" s="12" t="s">
        <v>105</v>
      </c>
      <c r="D58" s="12" t="s">
        <v>5</v>
      </c>
      <c r="E58" s="12" t="s">
        <v>49</v>
      </c>
      <c r="F58" s="14" t="s">
        <v>5022</v>
      </c>
      <c r="G58" s="14" t="s">
        <v>5661</v>
      </c>
      <c r="H58" s="14" t="s">
        <v>4807</v>
      </c>
      <c r="I58" s="14"/>
      <c r="J58" s="14"/>
      <c r="K58" s="14"/>
      <c r="L58" s="14" t="s">
        <v>5662</v>
      </c>
      <c r="M58">
        <v>1</v>
      </c>
      <c r="N58">
        <v>2</v>
      </c>
      <c r="O58">
        <v>1</v>
      </c>
      <c r="P58" s="1" t="s">
        <v>5320</v>
      </c>
    </row>
    <row r="59" spans="2:16" ht="30" x14ac:dyDescent="0.25">
      <c r="B59" s="14" t="s">
        <v>106</v>
      </c>
      <c r="C59" s="12" t="s">
        <v>107</v>
      </c>
      <c r="D59" s="12" t="s">
        <v>5</v>
      </c>
      <c r="E59" s="12" t="s">
        <v>49</v>
      </c>
      <c r="F59" s="14" t="s">
        <v>5022</v>
      </c>
      <c r="G59" s="14" t="s">
        <v>5601</v>
      </c>
      <c r="H59" s="14" t="s">
        <v>4821</v>
      </c>
      <c r="I59" s="14"/>
      <c r="J59" s="14"/>
      <c r="K59" s="14"/>
      <c r="L59" s="14"/>
      <c r="M59">
        <v>1</v>
      </c>
      <c r="N59">
        <v>1</v>
      </c>
      <c r="O59">
        <v>1</v>
      </c>
      <c r="P59" s="1" t="s">
        <v>5320</v>
      </c>
    </row>
    <row r="60" spans="2:16" ht="45" x14ac:dyDescent="0.25">
      <c r="B60" s="14" t="s">
        <v>108</v>
      </c>
      <c r="C60" s="12" t="s">
        <v>109</v>
      </c>
      <c r="D60" s="12" t="s">
        <v>5</v>
      </c>
      <c r="E60" s="12" t="s">
        <v>49</v>
      </c>
      <c r="F60" s="14" t="s">
        <v>5022</v>
      </c>
      <c r="G60" s="14" t="s">
        <v>4607</v>
      </c>
      <c r="H60" s="14" t="s">
        <v>4815</v>
      </c>
      <c r="I60" s="14"/>
      <c r="J60" s="14"/>
      <c r="K60" s="14"/>
      <c r="L60" s="14"/>
      <c r="M60">
        <v>1</v>
      </c>
      <c r="N60">
        <v>1</v>
      </c>
      <c r="O60">
        <v>1</v>
      </c>
      <c r="P60" s="1" t="s">
        <v>5320</v>
      </c>
    </row>
    <row r="61" spans="2:16" ht="75" x14ac:dyDescent="0.25">
      <c r="B61" s="14" t="s">
        <v>110</v>
      </c>
      <c r="C61" s="12" t="s">
        <v>111</v>
      </c>
      <c r="D61" s="12" t="s">
        <v>5</v>
      </c>
      <c r="E61" s="12" t="s">
        <v>49</v>
      </c>
      <c r="F61" s="14" t="s">
        <v>5024</v>
      </c>
      <c r="G61" s="14" t="s">
        <v>4677</v>
      </c>
      <c r="H61" s="14" t="s">
        <v>4806</v>
      </c>
      <c r="I61" s="14" t="s">
        <v>4429</v>
      </c>
      <c r="J61" s="14"/>
      <c r="K61" s="14"/>
      <c r="L61" s="14"/>
      <c r="M61">
        <v>1</v>
      </c>
      <c r="N61">
        <v>2</v>
      </c>
      <c r="O61">
        <v>1</v>
      </c>
      <c r="P61" s="1" t="s">
        <v>5320</v>
      </c>
    </row>
    <row r="62" spans="2:16" x14ac:dyDescent="0.25">
      <c r="B62" s="14" t="s">
        <v>1817</v>
      </c>
      <c r="C62" s="12" t="s">
        <v>1818</v>
      </c>
      <c r="D62" s="12" t="s">
        <v>5</v>
      </c>
      <c r="E62" s="12" t="s">
        <v>49</v>
      </c>
      <c r="F62" s="14" t="s">
        <v>5023</v>
      </c>
      <c r="G62" s="14" t="s">
        <v>5125</v>
      </c>
      <c r="H62" s="14" t="s">
        <v>4807</v>
      </c>
      <c r="I62" s="14"/>
      <c r="J62" s="14"/>
      <c r="K62" s="14"/>
      <c r="L62" s="14"/>
      <c r="M62">
        <v>1</v>
      </c>
      <c r="N62">
        <v>1</v>
      </c>
      <c r="O62">
        <v>1</v>
      </c>
      <c r="P62" s="1" t="s">
        <v>5320</v>
      </c>
    </row>
    <row r="63" spans="2:16" ht="60" x14ac:dyDescent="0.25">
      <c r="B63" s="14" t="s">
        <v>112</v>
      </c>
      <c r="C63" s="12" t="s">
        <v>113</v>
      </c>
      <c r="D63" s="12" t="s">
        <v>5</v>
      </c>
      <c r="E63" s="12" t="s">
        <v>49</v>
      </c>
      <c r="F63" s="14" t="s">
        <v>5022</v>
      </c>
      <c r="G63" s="14" t="s">
        <v>4747</v>
      </c>
      <c r="H63" s="14" t="s">
        <v>4811</v>
      </c>
      <c r="I63" s="14"/>
      <c r="J63" s="14"/>
      <c r="K63" s="14"/>
      <c r="L63" s="14" t="s">
        <v>5663</v>
      </c>
      <c r="M63">
        <v>1</v>
      </c>
      <c r="N63">
        <v>2</v>
      </c>
      <c r="O63">
        <v>1</v>
      </c>
      <c r="P63" s="1" t="s">
        <v>5320</v>
      </c>
    </row>
    <row r="64" spans="2:16" ht="75" x14ac:dyDescent="0.25">
      <c r="B64" s="14" t="s">
        <v>114</v>
      </c>
      <c r="C64" s="12" t="s">
        <v>115</v>
      </c>
      <c r="D64" s="12" t="s">
        <v>5</v>
      </c>
      <c r="E64" s="12" t="s">
        <v>49</v>
      </c>
      <c r="F64" s="14" t="s">
        <v>5022</v>
      </c>
      <c r="G64" s="14" t="s">
        <v>4653</v>
      </c>
      <c r="H64" s="14" t="s">
        <v>4806</v>
      </c>
      <c r="I64" s="14" t="s">
        <v>4430</v>
      </c>
      <c r="J64" s="14"/>
      <c r="K64" s="14"/>
      <c r="L64" s="14" t="s">
        <v>5369</v>
      </c>
      <c r="M64">
        <v>1</v>
      </c>
      <c r="N64">
        <v>3</v>
      </c>
      <c r="O64">
        <v>1</v>
      </c>
      <c r="P64" s="1" t="s">
        <v>5320</v>
      </c>
    </row>
    <row r="65" spans="2:16" ht="60" x14ac:dyDescent="0.25">
      <c r="B65" s="14" t="s">
        <v>116</v>
      </c>
      <c r="C65" s="12" t="s">
        <v>117</v>
      </c>
      <c r="D65" s="12" t="s">
        <v>5</v>
      </c>
      <c r="E65" s="12" t="s">
        <v>49</v>
      </c>
      <c r="F65" s="14" t="s">
        <v>5022</v>
      </c>
      <c r="G65" s="14" t="s">
        <v>4727</v>
      </c>
      <c r="H65" s="14" t="s">
        <v>4816</v>
      </c>
      <c r="I65" s="14"/>
      <c r="J65" s="14"/>
      <c r="K65" s="14"/>
      <c r="L65" s="14" t="s">
        <v>5664</v>
      </c>
      <c r="M65">
        <v>1</v>
      </c>
      <c r="N65">
        <v>2</v>
      </c>
      <c r="O65">
        <v>1</v>
      </c>
      <c r="P65" s="1" t="s">
        <v>5320</v>
      </c>
    </row>
    <row r="66" spans="2:16" ht="30" x14ac:dyDescent="0.25">
      <c r="B66" s="14" t="s">
        <v>118</v>
      </c>
      <c r="C66" s="12" t="s">
        <v>113</v>
      </c>
      <c r="D66" s="12" t="s">
        <v>5</v>
      </c>
      <c r="E66" s="12" t="s">
        <v>49</v>
      </c>
      <c r="F66" s="14" t="s">
        <v>5022</v>
      </c>
      <c r="G66" s="14" t="s">
        <v>4746</v>
      </c>
      <c r="H66" s="14" t="s">
        <v>4811</v>
      </c>
      <c r="I66" s="14"/>
      <c r="J66" s="14"/>
      <c r="K66" s="14"/>
      <c r="L66" s="14"/>
      <c r="M66">
        <v>1</v>
      </c>
      <c r="N66">
        <v>1</v>
      </c>
      <c r="O66">
        <v>1</v>
      </c>
      <c r="P66" s="1" t="s">
        <v>5320</v>
      </c>
    </row>
    <row r="67" spans="2:16" x14ac:dyDescent="0.25">
      <c r="B67" s="14" t="s">
        <v>1819</v>
      </c>
      <c r="C67" s="12" t="s">
        <v>1820</v>
      </c>
      <c r="D67" s="12" t="s">
        <v>5</v>
      </c>
      <c r="E67" s="12" t="s">
        <v>49</v>
      </c>
      <c r="F67" s="14" t="s">
        <v>5023</v>
      </c>
      <c r="G67" s="14" t="s">
        <v>4607</v>
      </c>
      <c r="H67" s="14" t="s">
        <v>4811</v>
      </c>
      <c r="I67" s="14"/>
      <c r="J67" s="14"/>
      <c r="K67" s="14"/>
      <c r="L67" s="14"/>
      <c r="M67">
        <v>1</v>
      </c>
      <c r="N67">
        <v>1</v>
      </c>
      <c r="O67">
        <v>1</v>
      </c>
      <c r="P67" s="1" t="s">
        <v>5320</v>
      </c>
    </row>
    <row r="68" spans="2:16" ht="45" x14ac:dyDescent="0.25">
      <c r="B68" s="14" t="s">
        <v>119</v>
      </c>
      <c r="C68" s="12" t="s">
        <v>120</v>
      </c>
      <c r="D68" s="12" t="s">
        <v>5</v>
      </c>
      <c r="E68" s="12" t="s">
        <v>49</v>
      </c>
      <c r="F68" s="14" t="s">
        <v>5022</v>
      </c>
      <c r="G68" s="14" t="s">
        <v>5225</v>
      </c>
      <c r="H68" s="14" t="s">
        <v>4817</v>
      </c>
      <c r="I68" s="14"/>
      <c r="J68" s="14"/>
      <c r="K68" s="14"/>
      <c r="L68" s="14"/>
      <c r="M68">
        <v>1</v>
      </c>
      <c r="N68">
        <v>1</v>
      </c>
      <c r="O68">
        <v>1</v>
      </c>
      <c r="P68" s="1" t="s">
        <v>5320</v>
      </c>
    </row>
    <row r="69" spans="2:16" ht="60" x14ac:dyDescent="0.25">
      <c r="B69" s="14" t="s">
        <v>121</v>
      </c>
      <c r="C69" s="12" t="s">
        <v>122</v>
      </c>
      <c r="D69" s="12" t="s">
        <v>5</v>
      </c>
      <c r="E69" s="12" t="s">
        <v>49</v>
      </c>
      <c r="F69" s="14" t="s">
        <v>5024</v>
      </c>
      <c r="G69" s="14" t="s">
        <v>5512</v>
      </c>
      <c r="H69" s="14" t="s">
        <v>4814</v>
      </c>
      <c r="I69" s="14"/>
      <c r="J69" s="14"/>
      <c r="K69" s="14"/>
      <c r="L69" s="14"/>
      <c r="M69">
        <v>1</v>
      </c>
      <c r="N69">
        <v>1</v>
      </c>
      <c r="O69">
        <v>1</v>
      </c>
      <c r="P69" s="1" t="s">
        <v>5320</v>
      </c>
    </row>
    <row r="70" spans="2:16" ht="75" x14ac:dyDescent="0.25">
      <c r="B70" s="14" t="s">
        <v>123</v>
      </c>
      <c r="C70" s="12" t="s">
        <v>124</v>
      </c>
      <c r="D70" s="12" t="s">
        <v>5</v>
      </c>
      <c r="E70" s="12" t="s">
        <v>49</v>
      </c>
      <c r="F70" s="14" t="s">
        <v>5024</v>
      </c>
      <c r="G70" s="14" t="s">
        <v>4565</v>
      </c>
      <c r="H70" s="14" t="s">
        <v>4806</v>
      </c>
      <c r="I70" s="14"/>
      <c r="J70" s="14"/>
      <c r="K70" s="14" t="s">
        <v>4987</v>
      </c>
      <c r="L70" s="14"/>
      <c r="M70">
        <v>1</v>
      </c>
      <c r="N70">
        <v>2</v>
      </c>
      <c r="O70">
        <v>1</v>
      </c>
      <c r="P70" s="1" t="s">
        <v>5320</v>
      </c>
    </row>
    <row r="71" spans="2:16" ht="60" x14ac:dyDescent="0.25">
      <c r="B71" s="14" t="s">
        <v>125</v>
      </c>
      <c r="C71" s="12" t="s">
        <v>126</v>
      </c>
      <c r="D71" s="12" t="s">
        <v>5</v>
      </c>
      <c r="E71" s="12" t="s">
        <v>49</v>
      </c>
      <c r="F71" s="14" t="s">
        <v>5024</v>
      </c>
      <c r="G71" s="14" t="s">
        <v>5226</v>
      </c>
      <c r="H71" s="14" t="s">
        <v>4807</v>
      </c>
      <c r="I71" s="14" t="s">
        <v>4431</v>
      </c>
      <c r="J71" s="14"/>
      <c r="K71" s="14"/>
      <c r="L71" s="14"/>
      <c r="M71">
        <v>1</v>
      </c>
      <c r="N71">
        <v>2</v>
      </c>
      <c r="O71">
        <v>1</v>
      </c>
      <c r="P71" s="1" t="s">
        <v>5320</v>
      </c>
    </row>
    <row r="72" spans="2:16" ht="60" x14ac:dyDescent="0.25">
      <c r="B72" s="14" t="s">
        <v>127</v>
      </c>
      <c r="C72" s="12" t="s">
        <v>128</v>
      </c>
      <c r="D72" s="12" t="s">
        <v>5</v>
      </c>
      <c r="E72" s="12" t="s">
        <v>49</v>
      </c>
      <c r="F72" s="14" t="s">
        <v>5024</v>
      </c>
      <c r="G72" s="14" t="s">
        <v>4573</v>
      </c>
      <c r="H72" s="14" t="s">
        <v>4813</v>
      </c>
      <c r="I72" s="14"/>
      <c r="J72" s="14"/>
      <c r="K72" s="14"/>
      <c r="L72" s="14"/>
      <c r="M72">
        <v>1</v>
      </c>
      <c r="N72">
        <v>1</v>
      </c>
      <c r="O72">
        <v>1</v>
      </c>
      <c r="P72" s="1" t="s">
        <v>5320</v>
      </c>
    </row>
    <row r="73" spans="2:16" ht="30" x14ac:dyDescent="0.25">
      <c r="B73" s="14" t="s">
        <v>129</v>
      </c>
      <c r="C73" s="12" t="s">
        <v>130</v>
      </c>
      <c r="D73" s="12" t="s">
        <v>5</v>
      </c>
      <c r="E73" s="12" t="s">
        <v>49</v>
      </c>
      <c r="F73" s="14" t="s">
        <v>5022</v>
      </c>
      <c r="G73" s="14" t="s">
        <v>5325</v>
      </c>
      <c r="H73" s="14" t="s">
        <v>4807</v>
      </c>
      <c r="I73" s="14"/>
      <c r="J73" s="14"/>
      <c r="K73" s="14"/>
      <c r="L73" s="14"/>
      <c r="M73">
        <v>1</v>
      </c>
      <c r="N73">
        <v>1</v>
      </c>
      <c r="O73">
        <v>1</v>
      </c>
      <c r="P73" s="1" t="s">
        <v>5320</v>
      </c>
    </row>
    <row r="74" spans="2:16" ht="60" x14ac:dyDescent="0.25">
      <c r="B74" s="14" t="s">
        <v>131</v>
      </c>
      <c r="C74" s="12" t="s">
        <v>132</v>
      </c>
      <c r="D74" s="12" t="s">
        <v>5</v>
      </c>
      <c r="E74" s="12" t="s">
        <v>49</v>
      </c>
      <c r="F74" s="14" t="s">
        <v>5024</v>
      </c>
      <c r="G74" s="14" t="s">
        <v>4673</v>
      </c>
      <c r="H74" s="14" t="s">
        <v>4812</v>
      </c>
      <c r="I74" s="14"/>
      <c r="J74" s="14"/>
      <c r="K74" s="14"/>
      <c r="L74" s="14" t="s">
        <v>5665</v>
      </c>
      <c r="M74">
        <v>1</v>
      </c>
      <c r="N74">
        <v>2</v>
      </c>
      <c r="O74">
        <v>1</v>
      </c>
      <c r="P74" s="1" t="s">
        <v>5320</v>
      </c>
    </row>
    <row r="75" spans="2:16" ht="60" x14ac:dyDescent="0.25">
      <c r="B75" s="14" t="s">
        <v>133</v>
      </c>
      <c r="C75" s="12" t="s">
        <v>134</v>
      </c>
      <c r="D75" s="12" t="s">
        <v>5</v>
      </c>
      <c r="E75" s="12" t="s">
        <v>49</v>
      </c>
      <c r="F75" s="14" t="s">
        <v>5022</v>
      </c>
      <c r="G75" s="14" t="s">
        <v>4574</v>
      </c>
      <c r="H75" s="14" t="s">
        <v>4814</v>
      </c>
      <c r="I75" s="14" t="s">
        <v>4432</v>
      </c>
      <c r="J75" s="14"/>
      <c r="K75" s="14"/>
      <c r="L75" s="14" t="s">
        <v>5666</v>
      </c>
      <c r="M75">
        <v>1</v>
      </c>
      <c r="N75">
        <v>3</v>
      </c>
      <c r="O75">
        <v>1</v>
      </c>
      <c r="P75" s="1" t="s">
        <v>5320</v>
      </c>
    </row>
    <row r="76" spans="2:16" ht="30" x14ac:dyDescent="0.25">
      <c r="B76" s="14" t="s">
        <v>135</v>
      </c>
      <c r="C76" s="12" t="s">
        <v>136</v>
      </c>
      <c r="D76" s="12" t="s">
        <v>5</v>
      </c>
      <c r="E76" s="12" t="s">
        <v>49</v>
      </c>
      <c r="F76" s="14" t="s">
        <v>5022</v>
      </c>
      <c r="G76" s="14" t="s">
        <v>4656</v>
      </c>
      <c r="H76" s="14" t="s">
        <v>4809</v>
      </c>
      <c r="I76" s="14"/>
      <c r="J76" s="14"/>
      <c r="K76" s="14"/>
      <c r="L76" s="14"/>
      <c r="M76">
        <v>1</v>
      </c>
      <c r="N76">
        <v>1</v>
      </c>
      <c r="O76">
        <v>1</v>
      </c>
      <c r="P76" s="1" t="s">
        <v>5320</v>
      </c>
    </row>
    <row r="77" spans="2:16" ht="30" x14ac:dyDescent="0.25">
      <c r="B77" s="14" t="s">
        <v>137</v>
      </c>
      <c r="C77" s="12" t="s">
        <v>138</v>
      </c>
      <c r="D77" s="12" t="s">
        <v>5</v>
      </c>
      <c r="E77" s="12" t="s">
        <v>49</v>
      </c>
      <c r="F77" s="14" t="s">
        <v>5022</v>
      </c>
      <c r="G77" s="14" t="s">
        <v>4618</v>
      </c>
      <c r="H77" s="14" t="s">
        <v>4807</v>
      </c>
      <c r="I77" s="14"/>
      <c r="J77" s="14"/>
      <c r="K77" s="14"/>
      <c r="L77" s="14"/>
      <c r="M77">
        <v>1</v>
      </c>
      <c r="N77">
        <v>1</v>
      </c>
      <c r="O77">
        <v>1</v>
      </c>
      <c r="P77" s="1" t="s">
        <v>5320</v>
      </c>
    </row>
    <row r="78" spans="2:16" ht="60" x14ac:dyDescent="0.25">
      <c r="B78" s="14" t="s">
        <v>139</v>
      </c>
      <c r="C78" s="12" t="s">
        <v>140</v>
      </c>
      <c r="D78" s="12" t="s">
        <v>5</v>
      </c>
      <c r="E78" s="12" t="s">
        <v>49</v>
      </c>
      <c r="F78" s="14" t="s">
        <v>5022</v>
      </c>
      <c r="G78" s="14" t="s">
        <v>4684</v>
      </c>
      <c r="H78" s="14" t="s">
        <v>4814</v>
      </c>
      <c r="I78" s="14" t="s">
        <v>4433</v>
      </c>
      <c r="J78" s="14"/>
      <c r="K78" s="14"/>
      <c r="L78" s="14"/>
      <c r="M78">
        <v>1</v>
      </c>
      <c r="N78">
        <v>2</v>
      </c>
      <c r="O78">
        <v>1</v>
      </c>
      <c r="P78" s="1" t="s">
        <v>5320</v>
      </c>
    </row>
    <row r="79" spans="2:16" ht="60" x14ac:dyDescent="0.25">
      <c r="B79" s="14" t="s">
        <v>141</v>
      </c>
      <c r="C79" s="12" t="s">
        <v>142</v>
      </c>
      <c r="D79" s="12" t="s">
        <v>5</v>
      </c>
      <c r="E79" s="12" t="s">
        <v>49</v>
      </c>
      <c r="F79" s="14" t="s">
        <v>5024</v>
      </c>
      <c r="G79" s="14" t="s">
        <v>5513</v>
      </c>
      <c r="H79" s="14" t="s">
        <v>4811</v>
      </c>
      <c r="I79" s="14" t="s">
        <v>4436</v>
      </c>
      <c r="J79" s="14"/>
      <c r="K79" s="14"/>
      <c r="L79" s="14"/>
      <c r="M79">
        <v>1</v>
      </c>
      <c r="N79">
        <v>2</v>
      </c>
      <c r="O79">
        <v>1</v>
      </c>
      <c r="P79" s="1" t="s">
        <v>5320</v>
      </c>
    </row>
    <row r="80" spans="2:16" ht="75" x14ac:dyDescent="0.25">
      <c r="B80" s="14" t="s">
        <v>143</v>
      </c>
      <c r="C80" s="12" t="s">
        <v>144</v>
      </c>
      <c r="D80" s="12" t="s">
        <v>5</v>
      </c>
      <c r="E80" s="12" t="s">
        <v>49</v>
      </c>
      <c r="F80" s="14" t="s">
        <v>5024</v>
      </c>
      <c r="G80" s="14" t="s">
        <v>4658</v>
      </c>
      <c r="H80" s="14" t="s">
        <v>4806</v>
      </c>
      <c r="I80" s="14" t="s">
        <v>4437</v>
      </c>
      <c r="J80" s="14"/>
      <c r="K80" s="14"/>
      <c r="L80" s="14"/>
      <c r="M80">
        <v>1</v>
      </c>
      <c r="N80">
        <v>2</v>
      </c>
      <c r="O80">
        <v>1</v>
      </c>
      <c r="P80" s="1" t="s">
        <v>5320</v>
      </c>
    </row>
    <row r="81" spans="2:16" ht="75" x14ac:dyDescent="0.25">
      <c r="B81" s="14" t="s">
        <v>145</v>
      </c>
      <c r="C81" s="12" t="s">
        <v>146</v>
      </c>
      <c r="D81" s="12" t="s">
        <v>5</v>
      </c>
      <c r="E81" s="12" t="s">
        <v>49</v>
      </c>
      <c r="F81" s="14" t="s">
        <v>5024</v>
      </c>
      <c r="G81" s="14" t="s">
        <v>5227</v>
      </c>
      <c r="H81" s="14" t="s">
        <v>4806</v>
      </c>
      <c r="I81" s="14" t="s">
        <v>4421</v>
      </c>
      <c r="J81" s="14"/>
      <c r="K81" s="14" t="s">
        <v>4439</v>
      </c>
      <c r="L81" s="14"/>
      <c r="M81">
        <v>1</v>
      </c>
      <c r="N81">
        <v>3</v>
      </c>
      <c r="O81">
        <v>1</v>
      </c>
      <c r="P81" s="1" t="s">
        <v>5320</v>
      </c>
    </row>
    <row r="82" spans="2:16" ht="30" x14ac:dyDescent="0.25">
      <c r="B82" s="14" t="s">
        <v>1821</v>
      </c>
      <c r="C82" s="12" t="s">
        <v>1822</v>
      </c>
      <c r="D82" s="12" t="s">
        <v>5</v>
      </c>
      <c r="E82" s="12" t="s">
        <v>68</v>
      </c>
      <c r="F82" s="14" t="s">
        <v>5022</v>
      </c>
      <c r="G82" s="14" t="s">
        <v>5602</v>
      </c>
      <c r="H82" s="14" t="s">
        <v>4807</v>
      </c>
      <c r="I82" s="14"/>
      <c r="J82" s="14"/>
      <c r="K82" s="14"/>
      <c r="L82" s="14"/>
      <c r="M82">
        <v>1</v>
      </c>
      <c r="N82">
        <v>1</v>
      </c>
      <c r="O82">
        <v>1</v>
      </c>
      <c r="P82" s="1" t="s">
        <v>5320</v>
      </c>
    </row>
    <row r="83" spans="2:16" ht="60" x14ac:dyDescent="0.25">
      <c r="B83" s="14" t="s">
        <v>147</v>
      </c>
      <c r="C83" s="12" t="s">
        <v>148</v>
      </c>
      <c r="D83" s="12" t="s">
        <v>5</v>
      </c>
      <c r="E83" s="12" t="s">
        <v>68</v>
      </c>
      <c r="F83" s="14" t="s">
        <v>5022</v>
      </c>
      <c r="G83" s="14" t="s">
        <v>5326</v>
      </c>
      <c r="H83" s="14" t="s">
        <v>4814</v>
      </c>
      <c r="I83" s="14"/>
      <c r="J83" s="14"/>
      <c r="K83" s="14"/>
      <c r="L83" s="14"/>
      <c r="M83">
        <v>1</v>
      </c>
      <c r="N83">
        <v>1</v>
      </c>
      <c r="O83">
        <v>1</v>
      </c>
      <c r="P83" s="1" t="s">
        <v>5320</v>
      </c>
    </row>
    <row r="84" spans="2:16" ht="30" x14ac:dyDescent="0.25">
      <c r="B84" s="14" t="s">
        <v>149</v>
      </c>
      <c r="C84" s="12" t="s">
        <v>150</v>
      </c>
      <c r="D84" s="12" t="s">
        <v>5</v>
      </c>
      <c r="E84" s="12" t="s">
        <v>151</v>
      </c>
      <c r="F84" s="14" t="s">
        <v>5022</v>
      </c>
      <c r="G84" s="14" t="s">
        <v>5327</v>
      </c>
      <c r="H84" s="14" t="s">
        <v>4807</v>
      </c>
      <c r="I84" s="14"/>
      <c r="J84" s="14"/>
      <c r="K84" s="14"/>
      <c r="L84" s="14"/>
      <c r="M84">
        <v>1</v>
      </c>
      <c r="N84">
        <v>1</v>
      </c>
      <c r="O84">
        <v>1</v>
      </c>
      <c r="P84" s="1" t="s">
        <v>5320</v>
      </c>
    </row>
    <row r="85" spans="2:16" ht="30" x14ac:dyDescent="0.25">
      <c r="B85" s="14" t="s">
        <v>152</v>
      </c>
      <c r="C85" s="12" t="s">
        <v>153</v>
      </c>
      <c r="D85" s="12" t="s">
        <v>5</v>
      </c>
      <c r="E85" s="12" t="s">
        <v>85</v>
      </c>
      <c r="F85" s="14" t="s">
        <v>5022</v>
      </c>
      <c r="G85" s="14" t="s">
        <v>5603</v>
      </c>
      <c r="H85" s="14" t="s">
        <v>4818</v>
      </c>
      <c r="I85" s="14"/>
      <c r="J85" s="14"/>
      <c r="K85" s="14"/>
      <c r="L85" s="14"/>
      <c r="M85">
        <v>1</v>
      </c>
      <c r="N85">
        <v>1</v>
      </c>
      <c r="O85">
        <v>1</v>
      </c>
      <c r="P85" s="1" t="s">
        <v>5320</v>
      </c>
    </row>
    <row r="86" spans="2:16" ht="45" x14ac:dyDescent="0.25">
      <c r="B86" s="14" t="s">
        <v>154</v>
      </c>
      <c r="C86" s="12" t="s">
        <v>155</v>
      </c>
      <c r="D86" s="12" t="s">
        <v>5</v>
      </c>
      <c r="E86" s="12" t="s">
        <v>85</v>
      </c>
      <c r="F86" s="14" t="s">
        <v>5022</v>
      </c>
      <c r="G86" s="14" t="s">
        <v>4985</v>
      </c>
      <c r="H86" s="14" t="s">
        <v>4820</v>
      </c>
      <c r="I86" s="14"/>
      <c r="J86" s="14"/>
      <c r="K86" s="14"/>
      <c r="L86" s="14"/>
      <c r="M86">
        <v>1</v>
      </c>
      <c r="N86">
        <v>1</v>
      </c>
      <c r="O86">
        <v>1</v>
      </c>
      <c r="P86" s="1" t="s">
        <v>5320</v>
      </c>
    </row>
    <row r="87" spans="2:16" ht="30" x14ac:dyDescent="0.25">
      <c r="B87" s="14" t="s">
        <v>156</v>
      </c>
      <c r="C87" s="12" t="s">
        <v>157</v>
      </c>
      <c r="D87" s="12" t="s">
        <v>5</v>
      </c>
      <c r="E87" s="12" t="s">
        <v>85</v>
      </c>
      <c r="F87" s="14" t="s">
        <v>5022</v>
      </c>
      <c r="G87" s="14" t="s">
        <v>4610</v>
      </c>
      <c r="H87" s="14" t="s">
        <v>4807</v>
      </c>
      <c r="I87" s="14"/>
      <c r="J87" s="14"/>
      <c r="K87" s="14"/>
      <c r="L87" s="14"/>
      <c r="M87">
        <v>1</v>
      </c>
      <c r="N87">
        <v>1</v>
      </c>
      <c r="O87">
        <v>1</v>
      </c>
      <c r="P87" s="1" t="s">
        <v>5320</v>
      </c>
    </row>
    <row r="88" spans="2:16" ht="60" x14ac:dyDescent="0.25">
      <c r="B88" s="14" t="s">
        <v>158</v>
      </c>
      <c r="C88" s="12" t="s">
        <v>159</v>
      </c>
      <c r="D88" s="12" t="s">
        <v>5</v>
      </c>
      <c r="E88" s="12" t="s">
        <v>85</v>
      </c>
      <c r="F88" s="14" t="s">
        <v>5024</v>
      </c>
      <c r="G88" s="14" t="s">
        <v>4584</v>
      </c>
      <c r="H88" s="14" t="s">
        <v>4807</v>
      </c>
      <c r="I88" s="14"/>
      <c r="J88" s="14"/>
      <c r="K88" s="14"/>
      <c r="L88" s="14"/>
      <c r="M88">
        <v>1</v>
      </c>
      <c r="N88">
        <v>1</v>
      </c>
      <c r="O88">
        <v>1</v>
      </c>
      <c r="P88" s="1" t="s">
        <v>5320</v>
      </c>
    </row>
    <row r="89" spans="2:16" ht="30" x14ac:dyDescent="0.25">
      <c r="B89" s="14" t="s">
        <v>160</v>
      </c>
      <c r="C89" s="12" t="s">
        <v>161</v>
      </c>
      <c r="D89" s="12" t="s">
        <v>5</v>
      </c>
      <c r="E89" s="12" t="s">
        <v>85</v>
      </c>
      <c r="F89" s="14" t="s">
        <v>5022</v>
      </c>
      <c r="G89" s="14" t="s">
        <v>5135</v>
      </c>
      <c r="H89" s="14" t="s">
        <v>4807</v>
      </c>
      <c r="I89" s="14"/>
      <c r="J89" s="14"/>
      <c r="K89" s="14"/>
      <c r="L89" s="14"/>
      <c r="M89">
        <v>1</v>
      </c>
      <c r="N89">
        <v>1</v>
      </c>
      <c r="O89">
        <v>1</v>
      </c>
      <c r="P89" s="1" t="s">
        <v>5320</v>
      </c>
    </row>
    <row r="90" spans="2:16" ht="60" x14ac:dyDescent="0.25">
      <c r="B90" s="14" t="s">
        <v>162</v>
      </c>
      <c r="C90" s="12" t="s">
        <v>163</v>
      </c>
      <c r="D90" s="12" t="s">
        <v>5</v>
      </c>
      <c r="E90" s="12" t="s">
        <v>85</v>
      </c>
      <c r="F90" s="14" t="s">
        <v>5022</v>
      </c>
      <c r="G90" s="14" t="s">
        <v>5514</v>
      </c>
      <c r="H90" s="14" t="s">
        <v>4807</v>
      </c>
      <c r="I90" s="14"/>
      <c r="J90" s="14"/>
      <c r="K90" s="14"/>
      <c r="L90" s="14" t="s">
        <v>5667</v>
      </c>
      <c r="M90">
        <v>1</v>
      </c>
      <c r="N90">
        <v>2</v>
      </c>
      <c r="O90">
        <v>1</v>
      </c>
      <c r="P90" s="1" t="s">
        <v>5320</v>
      </c>
    </row>
    <row r="91" spans="2:16" ht="30" x14ac:dyDescent="0.25">
      <c r="B91" s="14" t="s">
        <v>164</v>
      </c>
      <c r="C91" s="12" t="s">
        <v>165</v>
      </c>
      <c r="D91" s="12" t="s">
        <v>5</v>
      </c>
      <c r="E91" s="12" t="s">
        <v>85</v>
      </c>
      <c r="F91" s="14" t="s">
        <v>5022</v>
      </c>
      <c r="G91" s="14" t="s">
        <v>5371</v>
      </c>
      <c r="H91" s="14" t="s">
        <v>4807</v>
      </c>
      <c r="I91" s="14"/>
      <c r="J91" s="14"/>
      <c r="K91" s="14"/>
      <c r="L91" s="14"/>
      <c r="M91">
        <v>1</v>
      </c>
      <c r="N91">
        <v>1</v>
      </c>
      <c r="O91">
        <v>1</v>
      </c>
      <c r="P91" s="1" t="s">
        <v>5320</v>
      </c>
    </row>
    <row r="92" spans="2:16" x14ac:dyDescent="0.25">
      <c r="B92" s="14" t="s">
        <v>1823</v>
      </c>
      <c r="C92" s="12" t="s">
        <v>1824</v>
      </c>
      <c r="D92" s="12" t="s">
        <v>5</v>
      </c>
      <c r="E92" s="12" t="s">
        <v>85</v>
      </c>
      <c r="F92" s="14" t="s">
        <v>5023</v>
      </c>
      <c r="G92" s="14" t="s">
        <v>4625</v>
      </c>
      <c r="H92" s="14" t="s">
        <v>4807</v>
      </c>
      <c r="I92" s="14"/>
      <c r="J92" s="14"/>
      <c r="K92" s="14"/>
      <c r="L92" s="14"/>
      <c r="M92">
        <v>1</v>
      </c>
      <c r="N92">
        <v>1</v>
      </c>
      <c r="O92">
        <v>1</v>
      </c>
      <c r="P92" s="1" t="s">
        <v>5320</v>
      </c>
    </row>
    <row r="93" spans="2:16" ht="60" x14ac:dyDescent="0.25">
      <c r="B93" s="14" t="s">
        <v>166</v>
      </c>
      <c r="C93" s="12" t="s">
        <v>167</v>
      </c>
      <c r="D93" s="12" t="s">
        <v>5</v>
      </c>
      <c r="E93" s="12" t="s">
        <v>168</v>
      </c>
      <c r="F93" s="14" t="s">
        <v>5024</v>
      </c>
      <c r="G93" s="14" t="s">
        <v>4599</v>
      </c>
      <c r="H93" s="14" t="s">
        <v>4807</v>
      </c>
      <c r="I93" s="14" t="s">
        <v>4423</v>
      </c>
      <c r="J93" s="14"/>
      <c r="K93" s="14"/>
      <c r="L93" s="14" t="s">
        <v>5668</v>
      </c>
      <c r="M93">
        <v>1</v>
      </c>
      <c r="N93">
        <v>3</v>
      </c>
      <c r="O93">
        <v>1</v>
      </c>
      <c r="P93" s="1" t="s">
        <v>5320</v>
      </c>
    </row>
    <row r="94" spans="2:16" ht="45" x14ac:dyDescent="0.25">
      <c r="B94" s="14" t="s">
        <v>169</v>
      </c>
      <c r="C94" s="12" t="s">
        <v>170</v>
      </c>
      <c r="D94" s="12" t="s">
        <v>5</v>
      </c>
      <c r="E94" s="12" t="s">
        <v>168</v>
      </c>
      <c r="F94" s="14" t="s">
        <v>5022</v>
      </c>
      <c r="G94" s="14" t="s">
        <v>4787</v>
      </c>
      <c r="H94" s="14" t="s">
        <v>4810</v>
      </c>
      <c r="I94" s="14"/>
      <c r="J94" s="14"/>
      <c r="K94" s="14"/>
      <c r="L94" s="14"/>
      <c r="M94">
        <v>1</v>
      </c>
      <c r="N94">
        <v>1</v>
      </c>
      <c r="O94">
        <v>1</v>
      </c>
      <c r="P94" s="1" t="s">
        <v>5320</v>
      </c>
    </row>
    <row r="95" spans="2:16" ht="75" x14ac:dyDescent="0.25">
      <c r="B95" s="14" t="s">
        <v>171</v>
      </c>
      <c r="C95" s="12" t="s">
        <v>172</v>
      </c>
      <c r="D95" s="12" t="s">
        <v>5</v>
      </c>
      <c r="E95" s="12" t="s">
        <v>168</v>
      </c>
      <c r="F95" s="14" t="s">
        <v>5024</v>
      </c>
      <c r="G95" s="14" t="s">
        <v>4671</v>
      </c>
      <c r="H95" s="14" t="s">
        <v>4806</v>
      </c>
      <c r="I95" s="14" t="s">
        <v>4440</v>
      </c>
      <c r="J95" s="14"/>
      <c r="K95" s="14"/>
      <c r="L95" s="14" t="s">
        <v>5669</v>
      </c>
      <c r="M95">
        <v>1</v>
      </c>
      <c r="N95">
        <v>3</v>
      </c>
      <c r="O95">
        <v>1</v>
      </c>
      <c r="P95" s="1" t="s">
        <v>5320</v>
      </c>
    </row>
    <row r="96" spans="2:16" ht="60" x14ac:dyDescent="0.25">
      <c r="B96" s="14" t="s">
        <v>173</v>
      </c>
      <c r="C96" s="12" t="s">
        <v>174</v>
      </c>
      <c r="D96" s="12" t="s">
        <v>5</v>
      </c>
      <c r="E96" s="12" t="s">
        <v>168</v>
      </c>
      <c r="F96" s="14" t="s">
        <v>5023</v>
      </c>
      <c r="G96" s="14" t="s">
        <v>4671</v>
      </c>
      <c r="H96" s="14" t="s">
        <v>4814</v>
      </c>
      <c r="I96" s="14" t="s">
        <v>4441</v>
      </c>
      <c r="J96" s="14"/>
      <c r="K96" s="14"/>
      <c r="L96" s="14"/>
      <c r="M96">
        <v>1</v>
      </c>
      <c r="N96">
        <v>2</v>
      </c>
      <c r="O96">
        <v>1</v>
      </c>
      <c r="P96" s="1" t="s">
        <v>5320</v>
      </c>
    </row>
    <row r="97" spans="2:16" ht="30" x14ac:dyDescent="0.25">
      <c r="B97" s="14" t="s">
        <v>175</v>
      </c>
      <c r="C97" s="12" t="s">
        <v>176</v>
      </c>
      <c r="D97" s="12" t="s">
        <v>5</v>
      </c>
      <c r="E97" s="12" t="s">
        <v>168</v>
      </c>
      <c r="F97" s="14" t="s">
        <v>5022</v>
      </c>
      <c r="G97" s="14" t="s">
        <v>4660</v>
      </c>
      <c r="H97" s="14" t="s">
        <v>4807</v>
      </c>
      <c r="I97" s="14"/>
      <c r="J97" s="14"/>
      <c r="K97" s="14"/>
      <c r="L97" s="14"/>
      <c r="M97">
        <v>1</v>
      </c>
      <c r="N97">
        <v>1</v>
      </c>
      <c r="O97">
        <v>1</v>
      </c>
      <c r="P97" s="1" t="s">
        <v>5320</v>
      </c>
    </row>
    <row r="98" spans="2:16" ht="30" x14ac:dyDescent="0.25">
      <c r="B98" s="14" t="s">
        <v>1825</v>
      </c>
      <c r="C98" s="12" t="s">
        <v>1826</v>
      </c>
      <c r="D98" s="12" t="s">
        <v>5</v>
      </c>
      <c r="E98" s="12" t="s">
        <v>168</v>
      </c>
      <c r="F98" s="14" t="s">
        <v>5022</v>
      </c>
      <c r="G98" s="14" t="s">
        <v>4988</v>
      </c>
      <c r="H98" s="14" t="s">
        <v>4807</v>
      </c>
      <c r="I98" s="14"/>
      <c r="J98" s="14"/>
      <c r="K98" s="14"/>
      <c r="L98" s="14"/>
      <c r="M98">
        <v>1</v>
      </c>
      <c r="N98">
        <v>1</v>
      </c>
      <c r="O98">
        <v>1</v>
      </c>
      <c r="P98" s="1" t="s">
        <v>5320</v>
      </c>
    </row>
    <row r="99" spans="2:16" ht="30" x14ac:dyDescent="0.25">
      <c r="B99" s="14" t="s">
        <v>1827</v>
      </c>
      <c r="C99" s="12" t="s">
        <v>1828</v>
      </c>
      <c r="D99" s="12" t="s">
        <v>5</v>
      </c>
      <c r="E99" s="12" t="s">
        <v>168</v>
      </c>
      <c r="F99" s="14" t="s">
        <v>5022</v>
      </c>
      <c r="G99" s="14" t="s">
        <v>4621</v>
      </c>
      <c r="H99" s="14" t="s">
        <v>4807</v>
      </c>
      <c r="I99" s="14"/>
      <c r="J99" s="14"/>
      <c r="K99" s="14"/>
      <c r="L99" s="14"/>
      <c r="M99">
        <v>1</v>
      </c>
      <c r="N99">
        <v>1</v>
      </c>
      <c r="O99">
        <v>1</v>
      </c>
      <c r="P99" s="1" t="s">
        <v>5320</v>
      </c>
    </row>
    <row r="100" spans="2:16" ht="30" x14ac:dyDescent="0.25">
      <c r="B100" s="14" t="s">
        <v>1829</v>
      </c>
      <c r="C100" s="12" t="s">
        <v>1830</v>
      </c>
      <c r="D100" s="12" t="s">
        <v>5</v>
      </c>
      <c r="E100" s="12" t="s">
        <v>168</v>
      </c>
      <c r="F100" s="14" t="s">
        <v>5022</v>
      </c>
      <c r="G100" s="14" t="s">
        <v>5455</v>
      </c>
      <c r="H100" s="14" t="s">
        <v>4807</v>
      </c>
      <c r="I100" s="14"/>
      <c r="J100" s="14"/>
      <c r="K100" s="14"/>
      <c r="L100" s="14"/>
      <c r="M100">
        <v>1</v>
      </c>
      <c r="N100">
        <v>1</v>
      </c>
      <c r="O100">
        <v>1</v>
      </c>
      <c r="P100" s="1" t="s">
        <v>5320</v>
      </c>
    </row>
    <row r="101" spans="2:16" ht="60" x14ac:dyDescent="0.25">
      <c r="B101" s="14" t="s">
        <v>177</v>
      </c>
      <c r="C101" s="12" t="s">
        <v>178</v>
      </c>
      <c r="D101" s="12" t="s">
        <v>5</v>
      </c>
      <c r="E101" s="12" t="s">
        <v>50</v>
      </c>
      <c r="F101" s="14" t="s">
        <v>5024</v>
      </c>
      <c r="G101" s="14" t="s">
        <v>5456</v>
      </c>
      <c r="H101" s="14" t="s">
        <v>4807</v>
      </c>
      <c r="I101" s="14"/>
      <c r="J101" s="14"/>
      <c r="K101" s="14"/>
      <c r="L101" s="14" t="s">
        <v>5670</v>
      </c>
      <c r="M101">
        <v>1</v>
      </c>
      <c r="N101">
        <v>2</v>
      </c>
      <c r="O101">
        <v>1</v>
      </c>
      <c r="P101" s="1" t="s">
        <v>5320</v>
      </c>
    </row>
    <row r="102" spans="2:16" ht="60" x14ac:dyDescent="0.25">
      <c r="B102" s="14" t="s">
        <v>179</v>
      </c>
      <c r="C102" s="12" t="s">
        <v>180</v>
      </c>
      <c r="D102" s="12" t="s">
        <v>5</v>
      </c>
      <c r="E102" s="12" t="s">
        <v>50</v>
      </c>
      <c r="F102" s="14" t="s">
        <v>5024</v>
      </c>
      <c r="G102" s="14" t="s">
        <v>5515</v>
      </c>
      <c r="H102" s="14" t="s">
        <v>4807</v>
      </c>
      <c r="I102" s="14" t="s">
        <v>4440</v>
      </c>
      <c r="J102" s="14"/>
      <c r="K102" s="14"/>
      <c r="L102" s="14" t="s">
        <v>5457</v>
      </c>
      <c r="M102">
        <v>1</v>
      </c>
      <c r="N102">
        <v>3</v>
      </c>
      <c r="O102">
        <v>1</v>
      </c>
      <c r="P102" s="1" t="s">
        <v>5320</v>
      </c>
    </row>
    <row r="103" spans="2:16" ht="30" x14ac:dyDescent="0.25">
      <c r="B103" s="14" t="s">
        <v>181</v>
      </c>
      <c r="C103" s="12" t="s">
        <v>182</v>
      </c>
      <c r="D103" s="12" t="s">
        <v>5</v>
      </c>
      <c r="E103" s="12" t="s">
        <v>50</v>
      </c>
      <c r="F103" s="14" t="s">
        <v>5022</v>
      </c>
      <c r="G103" s="14" t="s">
        <v>4582</v>
      </c>
      <c r="H103" s="14" t="s">
        <v>4807</v>
      </c>
      <c r="I103" s="14"/>
      <c r="J103" s="14"/>
      <c r="K103" s="14"/>
      <c r="L103" s="14"/>
      <c r="M103">
        <v>1</v>
      </c>
      <c r="N103">
        <v>1</v>
      </c>
      <c r="O103">
        <v>1</v>
      </c>
      <c r="P103" s="1" t="s">
        <v>5320</v>
      </c>
    </row>
    <row r="104" spans="2:16" ht="75" x14ac:dyDescent="0.25">
      <c r="B104" s="14" t="s">
        <v>183</v>
      </c>
      <c r="C104" s="12" t="s">
        <v>184</v>
      </c>
      <c r="D104" s="12" t="s">
        <v>5</v>
      </c>
      <c r="E104" s="12" t="s">
        <v>50</v>
      </c>
      <c r="F104" s="14" t="s">
        <v>5024</v>
      </c>
      <c r="G104" s="14" t="s">
        <v>4643</v>
      </c>
      <c r="H104" s="14" t="s">
        <v>4806</v>
      </c>
      <c r="I104" s="14" t="s">
        <v>4442</v>
      </c>
      <c r="J104" s="14"/>
      <c r="K104" s="14"/>
      <c r="L104" s="14"/>
      <c r="M104">
        <v>1</v>
      </c>
      <c r="N104">
        <v>2</v>
      </c>
      <c r="O104">
        <v>1</v>
      </c>
      <c r="P104" s="1" t="s">
        <v>5320</v>
      </c>
    </row>
    <row r="105" spans="2:16" ht="60" x14ac:dyDescent="0.25">
      <c r="B105" s="14" t="s">
        <v>185</v>
      </c>
      <c r="C105" s="12" t="s">
        <v>186</v>
      </c>
      <c r="D105" s="12" t="s">
        <v>5</v>
      </c>
      <c r="E105" s="12" t="s">
        <v>50</v>
      </c>
      <c r="F105" s="14" t="s">
        <v>5024</v>
      </c>
      <c r="G105" s="14" t="s">
        <v>5516</v>
      </c>
      <c r="H105" s="14" t="s">
        <v>4808</v>
      </c>
      <c r="I105" s="14"/>
      <c r="J105" s="14"/>
      <c r="K105" s="14"/>
      <c r="L105" s="14"/>
      <c r="M105">
        <v>1</v>
      </c>
      <c r="N105">
        <v>1</v>
      </c>
      <c r="O105">
        <v>1</v>
      </c>
      <c r="P105" s="1" t="s">
        <v>5320</v>
      </c>
    </row>
    <row r="106" spans="2:16" ht="30" x14ac:dyDescent="0.25">
      <c r="B106" s="14" t="s">
        <v>187</v>
      </c>
      <c r="C106" s="12" t="s">
        <v>188</v>
      </c>
      <c r="D106" s="12" t="s">
        <v>5</v>
      </c>
      <c r="E106" s="12" t="s">
        <v>50</v>
      </c>
      <c r="F106" s="14" t="s">
        <v>5022</v>
      </c>
      <c r="G106" s="14" t="s">
        <v>5458</v>
      </c>
      <c r="H106" s="14" t="s">
        <v>4807</v>
      </c>
      <c r="I106" s="14"/>
      <c r="J106" s="14"/>
      <c r="K106" s="14"/>
      <c r="L106" s="14"/>
      <c r="M106">
        <v>1</v>
      </c>
      <c r="N106">
        <v>1</v>
      </c>
      <c r="O106">
        <v>1</v>
      </c>
      <c r="P106" s="1" t="s">
        <v>5320</v>
      </c>
    </row>
    <row r="107" spans="2:16" ht="30" x14ac:dyDescent="0.25">
      <c r="B107" s="14" t="s">
        <v>189</v>
      </c>
      <c r="C107" s="12" t="s">
        <v>190</v>
      </c>
      <c r="D107" s="12" t="s">
        <v>5</v>
      </c>
      <c r="E107" s="12" t="s">
        <v>50</v>
      </c>
      <c r="F107" s="14" t="s">
        <v>5022</v>
      </c>
      <c r="G107" s="14" t="s">
        <v>5229</v>
      </c>
      <c r="H107" s="14" t="s">
        <v>4807</v>
      </c>
      <c r="I107" s="14"/>
      <c r="J107" s="14"/>
      <c r="K107" s="14"/>
      <c r="L107" s="14"/>
      <c r="M107">
        <v>1</v>
      </c>
      <c r="N107">
        <v>1</v>
      </c>
      <c r="O107">
        <v>1</v>
      </c>
      <c r="P107" s="1" t="s">
        <v>5320</v>
      </c>
    </row>
    <row r="108" spans="2:16" ht="30" x14ac:dyDescent="0.25">
      <c r="B108" s="14" t="s">
        <v>191</v>
      </c>
      <c r="C108" s="12" t="s">
        <v>192</v>
      </c>
      <c r="D108" s="12" t="s">
        <v>5</v>
      </c>
      <c r="E108" s="12" t="s">
        <v>50</v>
      </c>
      <c r="F108" s="14" t="s">
        <v>5022</v>
      </c>
      <c r="G108" s="14" t="s">
        <v>5459</v>
      </c>
      <c r="H108" s="14" t="s">
        <v>4809</v>
      </c>
      <c r="I108" s="14"/>
      <c r="J108" s="14"/>
      <c r="K108" s="14"/>
      <c r="L108" s="14"/>
      <c r="M108">
        <v>1</v>
      </c>
      <c r="N108">
        <v>1</v>
      </c>
      <c r="O108">
        <v>1</v>
      </c>
      <c r="P108" s="1" t="s">
        <v>5320</v>
      </c>
    </row>
    <row r="109" spans="2:16" ht="30" x14ac:dyDescent="0.25">
      <c r="B109" s="14" t="s">
        <v>193</v>
      </c>
      <c r="C109" s="12" t="s">
        <v>5645</v>
      </c>
      <c r="D109" s="12" t="s">
        <v>5</v>
      </c>
      <c r="E109" s="12" t="s">
        <v>59</v>
      </c>
      <c r="F109" s="14" t="s">
        <v>5022</v>
      </c>
      <c r="G109" s="14" t="s">
        <v>4626</v>
      </c>
      <c r="H109" s="14" t="s">
        <v>4807</v>
      </c>
      <c r="I109" s="14"/>
      <c r="J109" s="14"/>
      <c r="K109" s="14"/>
      <c r="L109" s="14"/>
      <c r="M109">
        <v>1</v>
      </c>
      <c r="N109">
        <v>1</v>
      </c>
      <c r="O109">
        <v>1</v>
      </c>
      <c r="P109" s="1" t="s">
        <v>5320</v>
      </c>
    </row>
    <row r="110" spans="2:16" ht="45" x14ac:dyDescent="0.25">
      <c r="B110" s="14" t="s">
        <v>195</v>
      </c>
      <c r="C110" s="12" t="s">
        <v>196</v>
      </c>
      <c r="D110" s="12" t="s">
        <v>5</v>
      </c>
      <c r="E110" s="12" t="s">
        <v>59</v>
      </c>
      <c r="F110" s="14" t="s">
        <v>5022</v>
      </c>
      <c r="G110" s="14" t="s">
        <v>4650</v>
      </c>
      <c r="H110" s="14" t="s">
        <v>4808</v>
      </c>
      <c r="I110" s="14"/>
      <c r="J110" s="14"/>
      <c r="K110" s="14"/>
      <c r="L110" s="14"/>
      <c r="M110">
        <v>1</v>
      </c>
      <c r="N110">
        <v>1</v>
      </c>
      <c r="O110">
        <v>1</v>
      </c>
      <c r="P110" s="1" t="s">
        <v>5320</v>
      </c>
    </row>
    <row r="111" spans="2:16" ht="30" x14ac:dyDescent="0.25">
      <c r="B111" s="14" t="s">
        <v>1831</v>
      </c>
      <c r="C111" s="12" t="s">
        <v>1832</v>
      </c>
      <c r="D111" s="12" t="s">
        <v>5</v>
      </c>
      <c r="E111" s="12" t="s">
        <v>59</v>
      </c>
      <c r="F111" s="14" t="s">
        <v>5022</v>
      </c>
      <c r="G111" s="14" t="s">
        <v>4658</v>
      </c>
      <c r="H111" s="14" t="s">
        <v>4813</v>
      </c>
      <c r="I111" s="14"/>
      <c r="J111" s="14"/>
      <c r="K111" s="14"/>
      <c r="L111" s="14"/>
      <c r="M111">
        <v>1</v>
      </c>
      <c r="N111">
        <v>1</v>
      </c>
      <c r="O111">
        <v>1</v>
      </c>
      <c r="P111" s="1" t="s">
        <v>5320</v>
      </c>
    </row>
    <row r="112" spans="2:16" ht="30" x14ac:dyDescent="0.25">
      <c r="B112" s="14" t="s">
        <v>197</v>
      </c>
      <c r="C112" s="12" t="s">
        <v>198</v>
      </c>
      <c r="D112" s="12" t="s">
        <v>5</v>
      </c>
      <c r="E112" s="12" t="s">
        <v>22</v>
      </c>
      <c r="F112" s="14" t="s">
        <v>5022</v>
      </c>
      <c r="G112" s="14" t="s">
        <v>4638</v>
      </c>
      <c r="H112" s="14" t="s">
        <v>4807</v>
      </c>
      <c r="I112" s="14"/>
      <c r="J112" s="14"/>
      <c r="K112" s="14"/>
      <c r="L112" s="14"/>
      <c r="M112">
        <v>1</v>
      </c>
      <c r="N112">
        <v>1</v>
      </c>
      <c r="O112">
        <v>1</v>
      </c>
      <c r="P112" s="1" t="s">
        <v>5320</v>
      </c>
    </row>
    <row r="113" spans="2:16" ht="60" x14ac:dyDescent="0.25">
      <c r="B113" s="14" t="s">
        <v>199</v>
      </c>
      <c r="C113" s="12" t="s">
        <v>200</v>
      </c>
      <c r="D113" s="12" t="s">
        <v>5</v>
      </c>
      <c r="E113" s="12" t="s">
        <v>22</v>
      </c>
      <c r="F113" s="14" t="s">
        <v>5022</v>
      </c>
      <c r="G113" s="14" t="s">
        <v>4625</v>
      </c>
      <c r="H113" s="14" t="s">
        <v>4807</v>
      </c>
      <c r="I113" s="14" t="s">
        <v>4443</v>
      </c>
      <c r="J113" s="14"/>
      <c r="K113" s="14"/>
      <c r="L113" s="14"/>
      <c r="M113">
        <v>1</v>
      </c>
      <c r="N113">
        <v>2</v>
      </c>
      <c r="O113">
        <v>1</v>
      </c>
      <c r="P113" s="1" t="s">
        <v>5320</v>
      </c>
    </row>
    <row r="114" spans="2:16" ht="30" x14ac:dyDescent="0.25">
      <c r="B114" s="14" t="s">
        <v>201</v>
      </c>
      <c r="C114" s="12" t="s">
        <v>202</v>
      </c>
      <c r="D114" s="12" t="s">
        <v>5</v>
      </c>
      <c r="E114" s="12" t="s">
        <v>22</v>
      </c>
      <c r="F114" s="14" t="s">
        <v>5022</v>
      </c>
      <c r="G114" s="14" t="s">
        <v>4674</v>
      </c>
      <c r="H114" s="14" t="s">
        <v>4807</v>
      </c>
      <c r="I114" s="14"/>
      <c r="J114" s="14"/>
      <c r="K114" s="14"/>
      <c r="L114" s="14"/>
      <c r="M114">
        <v>1</v>
      </c>
      <c r="N114">
        <v>1</v>
      </c>
      <c r="O114">
        <v>1</v>
      </c>
      <c r="P114" s="1" t="s">
        <v>5320</v>
      </c>
    </row>
    <row r="115" spans="2:16" ht="45" x14ac:dyDescent="0.25">
      <c r="B115" s="14" t="s">
        <v>203</v>
      </c>
      <c r="C115" s="12" t="s">
        <v>204</v>
      </c>
      <c r="D115" s="12" t="s">
        <v>5</v>
      </c>
      <c r="E115" s="12" t="s">
        <v>205</v>
      </c>
      <c r="F115" s="14" t="s">
        <v>5022</v>
      </c>
      <c r="G115" s="14" t="s">
        <v>4656</v>
      </c>
      <c r="H115" s="14" t="s">
        <v>4819</v>
      </c>
      <c r="I115" s="14"/>
      <c r="J115" s="14"/>
      <c r="K115" s="14"/>
      <c r="L115" s="14"/>
      <c r="M115">
        <v>1</v>
      </c>
      <c r="N115">
        <v>1</v>
      </c>
      <c r="O115">
        <v>1</v>
      </c>
      <c r="P115" s="1" t="s">
        <v>5320</v>
      </c>
    </row>
    <row r="116" spans="2:16" ht="75" x14ac:dyDescent="0.25">
      <c r="B116" s="14" t="s">
        <v>206</v>
      </c>
      <c r="C116" s="12" t="s">
        <v>207</v>
      </c>
      <c r="D116" s="12" t="s">
        <v>5</v>
      </c>
      <c r="E116" s="12" t="s">
        <v>23</v>
      </c>
      <c r="F116" s="14" t="s">
        <v>5024</v>
      </c>
      <c r="G116" s="14" t="s">
        <v>5372</v>
      </c>
      <c r="H116" s="14" t="s">
        <v>4806</v>
      </c>
      <c r="I116" s="14"/>
      <c r="J116" s="14"/>
      <c r="K116" s="14"/>
      <c r="L116" s="14" t="s">
        <v>5460</v>
      </c>
      <c r="M116">
        <v>1</v>
      </c>
      <c r="N116">
        <v>2</v>
      </c>
      <c r="O116">
        <v>1</v>
      </c>
      <c r="P116" s="1" t="s">
        <v>5320</v>
      </c>
    </row>
    <row r="117" spans="2:16" ht="45" x14ac:dyDescent="0.25">
      <c r="B117" s="14" t="s">
        <v>1833</v>
      </c>
      <c r="C117" s="12" t="s">
        <v>1834</v>
      </c>
      <c r="D117" s="12" t="s">
        <v>5</v>
      </c>
      <c r="E117" s="12" t="s">
        <v>210</v>
      </c>
      <c r="F117" s="14" t="s">
        <v>5022</v>
      </c>
      <c r="G117" s="14" t="s">
        <v>5136</v>
      </c>
      <c r="H117" s="14" t="s">
        <v>4820</v>
      </c>
      <c r="I117" s="14"/>
      <c r="J117" s="14"/>
      <c r="K117" s="14"/>
      <c r="L117" s="14"/>
      <c r="M117">
        <v>1</v>
      </c>
      <c r="N117">
        <v>1</v>
      </c>
      <c r="O117">
        <v>1</v>
      </c>
      <c r="P117" s="1" t="s">
        <v>5320</v>
      </c>
    </row>
    <row r="118" spans="2:16" ht="60" x14ac:dyDescent="0.25">
      <c r="B118" s="14" t="s">
        <v>208</v>
      </c>
      <c r="C118" s="12" t="s">
        <v>209</v>
      </c>
      <c r="D118" s="12" t="s">
        <v>5</v>
      </c>
      <c r="E118" s="12" t="s">
        <v>210</v>
      </c>
      <c r="F118" s="14" t="s">
        <v>5022</v>
      </c>
      <c r="G118" s="14" t="s">
        <v>5230</v>
      </c>
      <c r="H118" s="14" t="s">
        <v>4814</v>
      </c>
      <c r="I118" s="14" t="s">
        <v>4444</v>
      </c>
      <c r="J118" s="14"/>
      <c r="K118" s="14"/>
      <c r="L118" s="14" t="s">
        <v>5671</v>
      </c>
      <c r="M118">
        <v>1</v>
      </c>
      <c r="N118">
        <v>3</v>
      </c>
      <c r="O118">
        <v>1</v>
      </c>
      <c r="P118" s="1" t="s">
        <v>5320</v>
      </c>
    </row>
    <row r="119" spans="2:16" ht="30" x14ac:dyDescent="0.25">
      <c r="B119" s="14" t="s">
        <v>211</v>
      </c>
      <c r="C119" s="12" t="s">
        <v>212</v>
      </c>
      <c r="D119" s="12" t="s">
        <v>5</v>
      </c>
      <c r="E119" s="12" t="s">
        <v>210</v>
      </c>
      <c r="F119" s="14" t="s">
        <v>5022</v>
      </c>
      <c r="G119" s="14" t="s">
        <v>4633</v>
      </c>
      <c r="H119" s="14" t="s">
        <v>4807</v>
      </c>
      <c r="I119" s="14"/>
      <c r="J119" s="14"/>
      <c r="K119" s="14"/>
      <c r="L119" s="14"/>
      <c r="M119">
        <v>1</v>
      </c>
      <c r="N119">
        <v>1</v>
      </c>
      <c r="O119">
        <v>1</v>
      </c>
      <c r="P119" s="1" t="s">
        <v>5320</v>
      </c>
    </row>
    <row r="120" spans="2:16" ht="30" x14ac:dyDescent="0.25">
      <c r="B120" s="14" t="s">
        <v>213</v>
      </c>
      <c r="C120" s="12" t="s">
        <v>214</v>
      </c>
      <c r="D120" s="12" t="s">
        <v>5</v>
      </c>
      <c r="E120" s="12" t="s">
        <v>210</v>
      </c>
      <c r="F120" s="14" t="s">
        <v>5022</v>
      </c>
      <c r="G120" s="14" t="s">
        <v>4671</v>
      </c>
      <c r="H120" s="14" t="s">
        <v>4810</v>
      </c>
      <c r="I120" s="14"/>
      <c r="J120" s="14"/>
      <c r="K120" s="14"/>
      <c r="L120" s="14"/>
      <c r="M120">
        <v>1</v>
      </c>
      <c r="N120">
        <v>1</v>
      </c>
      <c r="O120">
        <v>1</v>
      </c>
      <c r="P120" s="1" t="s">
        <v>5320</v>
      </c>
    </row>
    <row r="121" spans="2:16" ht="45" x14ac:dyDescent="0.25">
      <c r="B121" s="14" t="s">
        <v>215</v>
      </c>
      <c r="C121" s="12" t="s">
        <v>216</v>
      </c>
      <c r="D121" s="12" t="s">
        <v>5</v>
      </c>
      <c r="E121" s="12" t="s">
        <v>210</v>
      </c>
      <c r="F121" s="14" t="s">
        <v>5022</v>
      </c>
      <c r="G121" s="14" t="s">
        <v>4595</v>
      </c>
      <c r="H121" s="14" t="s">
        <v>4808</v>
      </c>
      <c r="I121" s="14"/>
      <c r="J121" s="14"/>
      <c r="K121" s="14"/>
      <c r="L121" s="14"/>
      <c r="M121">
        <v>1</v>
      </c>
      <c r="N121">
        <v>1</v>
      </c>
      <c r="O121">
        <v>1</v>
      </c>
      <c r="P121" s="1" t="s">
        <v>5320</v>
      </c>
    </row>
    <row r="122" spans="2:16" ht="30" x14ac:dyDescent="0.25">
      <c r="B122" s="14" t="s">
        <v>1835</v>
      </c>
      <c r="C122" s="12" t="s">
        <v>1836</v>
      </c>
      <c r="D122" s="12" t="s">
        <v>5</v>
      </c>
      <c r="E122" s="12" t="s">
        <v>210</v>
      </c>
      <c r="F122" s="14" t="s">
        <v>5022</v>
      </c>
      <c r="G122" s="14" t="s">
        <v>5223</v>
      </c>
      <c r="H122" s="14" t="s">
        <v>4807</v>
      </c>
      <c r="I122" s="14"/>
      <c r="J122" s="14"/>
      <c r="K122" s="14"/>
      <c r="L122" s="14"/>
      <c r="M122">
        <v>1</v>
      </c>
      <c r="N122">
        <v>1</v>
      </c>
      <c r="O122">
        <v>1</v>
      </c>
      <c r="P122" s="1" t="s">
        <v>5320</v>
      </c>
    </row>
    <row r="123" spans="2:16" ht="30" x14ac:dyDescent="0.25">
      <c r="B123" s="14" t="s">
        <v>1837</v>
      </c>
      <c r="C123" s="12" t="s">
        <v>1838</v>
      </c>
      <c r="D123" s="12" t="s">
        <v>5</v>
      </c>
      <c r="E123" s="12" t="s">
        <v>210</v>
      </c>
      <c r="F123" s="14" t="s">
        <v>5022</v>
      </c>
      <c r="G123" s="14" t="s">
        <v>5028</v>
      </c>
      <c r="H123" s="14" t="s">
        <v>4807</v>
      </c>
      <c r="I123" s="14"/>
      <c r="J123" s="14"/>
      <c r="K123" s="14"/>
      <c r="L123" s="14"/>
      <c r="M123">
        <v>1</v>
      </c>
      <c r="N123">
        <v>1</v>
      </c>
      <c r="O123">
        <v>1</v>
      </c>
      <c r="P123" s="1" t="s">
        <v>5320</v>
      </c>
    </row>
    <row r="124" spans="2:16" ht="60" x14ac:dyDescent="0.25">
      <c r="B124" s="14" t="s">
        <v>217</v>
      </c>
      <c r="C124" s="12" t="s">
        <v>218</v>
      </c>
      <c r="D124" s="12" t="s">
        <v>5</v>
      </c>
      <c r="E124" s="12" t="s">
        <v>59</v>
      </c>
      <c r="F124" s="14" t="s">
        <v>5024</v>
      </c>
      <c r="G124" s="14" t="s">
        <v>5461</v>
      </c>
      <c r="H124" s="14" t="s">
        <v>4819</v>
      </c>
      <c r="I124" s="14"/>
      <c r="J124" s="14"/>
      <c r="K124" s="14"/>
      <c r="L124" s="14"/>
      <c r="M124">
        <v>1</v>
      </c>
      <c r="N124">
        <v>1</v>
      </c>
      <c r="O124">
        <v>1</v>
      </c>
      <c r="P124" s="1" t="s">
        <v>5320</v>
      </c>
    </row>
    <row r="125" spans="2:16" ht="75" x14ac:dyDescent="0.25">
      <c r="B125" s="14" t="s">
        <v>1839</v>
      </c>
      <c r="C125" s="12" t="s">
        <v>1840</v>
      </c>
      <c r="D125" s="12" t="s">
        <v>5</v>
      </c>
      <c r="E125" s="12" t="s">
        <v>59</v>
      </c>
      <c r="F125" s="14" t="s">
        <v>5023</v>
      </c>
      <c r="G125" s="14" t="s">
        <v>4658</v>
      </c>
      <c r="H125" s="14" t="s">
        <v>4806</v>
      </c>
      <c r="I125" s="14"/>
      <c r="J125" s="14"/>
      <c r="K125" s="14"/>
      <c r="L125" s="14"/>
      <c r="M125">
        <v>1</v>
      </c>
      <c r="N125">
        <v>1</v>
      </c>
      <c r="O125">
        <v>1</v>
      </c>
      <c r="P125" s="1" t="s">
        <v>5320</v>
      </c>
    </row>
    <row r="126" spans="2:16" ht="60" x14ac:dyDescent="0.25">
      <c r="B126" s="14" t="s">
        <v>219</v>
      </c>
      <c r="C126" s="12" t="s">
        <v>220</v>
      </c>
      <c r="D126" s="12" t="s">
        <v>5</v>
      </c>
      <c r="E126" s="12" t="s">
        <v>59</v>
      </c>
      <c r="F126" s="14" t="s">
        <v>5022</v>
      </c>
      <c r="G126" s="14" t="s">
        <v>4568</v>
      </c>
      <c r="H126" s="14" t="s">
        <v>4807</v>
      </c>
      <c r="I126" s="14" t="s">
        <v>4989</v>
      </c>
      <c r="J126" s="14"/>
      <c r="K126" s="14"/>
      <c r="L126" s="14"/>
      <c r="M126">
        <v>1</v>
      </c>
      <c r="N126">
        <v>2</v>
      </c>
      <c r="O126">
        <v>1</v>
      </c>
      <c r="P126" s="1" t="s">
        <v>5320</v>
      </c>
    </row>
    <row r="127" spans="2:16" ht="30" x14ac:dyDescent="0.25">
      <c r="B127" s="14" t="s">
        <v>221</v>
      </c>
      <c r="C127" s="12" t="s">
        <v>222</v>
      </c>
      <c r="D127" s="12" t="s">
        <v>5</v>
      </c>
      <c r="E127" s="12" t="s">
        <v>68</v>
      </c>
      <c r="F127" s="14" t="s">
        <v>5022</v>
      </c>
      <c r="G127" s="14" t="s">
        <v>5137</v>
      </c>
      <c r="H127" s="14" t="s">
        <v>4807</v>
      </c>
      <c r="I127" s="14"/>
      <c r="J127" s="14"/>
      <c r="K127" s="14"/>
      <c r="L127" s="14"/>
      <c r="M127">
        <v>1</v>
      </c>
      <c r="N127">
        <v>1</v>
      </c>
      <c r="O127">
        <v>1</v>
      </c>
      <c r="P127" s="1" t="s">
        <v>5320</v>
      </c>
    </row>
    <row r="128" spans="2:16" ht="45" x14ac:dyDescent="0.25">
      <c r="B128" s="14" t="s">
        <v>223</v>
      </c>
      <c r="C128" s="12" t="s">
        <v>224</v>
      </c>
      <c r="D128" s="12" t="s">
        <v>5</v>
      </c>
      <c r="E128" s="12" t="s">
        <v>68</v>
      </c>
      <c r="F128" s="14" t="s">
        <v>5022</v>
      </c>
      <c r="G128" s="14" t="s">
        <v>5672</v>
      </c>
      <c r="H128" s="14" t="s">
        <v>4821</v>
      </c>
      <c r="I128" s="14"/>
      <c r="J128" s="14"/>
      <c r="K128" s="14" t="s">
        <v>4445</v>
      </c>
      <c r="L128" s="14"/>
      <c r="M128">
        <v>1</v>
      </c>
      <c r="N128">
        <v>2</v>
      </c>
      <c r="O128">
        <v>1</v>
      </c>
      <c r="P128" s="1" t="s">
        <v>5320</v>
      </c>
    </row>
    <row r="129" spans="2:16" ht="60" x14ac:dyDescent="0.25">
      <c r="B129" s="14" t="s">
        <v>225</v>
      </c>
      <c r="C129" s="12" t="s">
        <v>226</v>
      </c>
      <c r="D129" s="12" t="s">
        <v>5</v>
      </c>
      <c r="E129" s="12" t="s">
        <v>68</v>
      </c>
      <c r="F129" s="14" t="s">
        <v>5024</v>
      </c>
      <c r="G129" s="14" t="s">
        <v>5565</v>
      </c>
      <c r="H129" s="14" t="s">
        <v>4814</v>
      </c>
      <c r="I129" s="14"/>
      <c r="J129" s="14"/>
      <c r="K129" s="14"/>
      <c r="L129" s="14" t="s">
        <v>5673</v>
      </c>
      <c r="M129">
        <v>1</v>
      </c>
      <c r="N129">
        <v>2</v>
      </c>
      <c r="O129">
        <v>1</v>
      </c>
      <c r="P129" s="1" t="s">
        <v>5320</v>
      </c>
    </row>
    <row r="130" spans="2:16" ht="45" x14ac:dyDescent="0.25">
      <c r="B130" s="14" t="s">
        <v>1841</v>
      </c>
      <c r="C130" s="12" t="s">
        <v>1842</v>
      </c>
      <c r="D130" s="12" t="s">
        <v>5</v>
      </c>
      <c r="E130" s="12" t="s">
        <v>68</v>
      </c>
      <c r="F130" s="14" t="s">
        <v>5022</v>
      </c>
      <c r="G130" s="14" t="s">
        <v>5674</v>
      </c>
      <c r="H130" s="14" t="s">
        <v>4808</v>
      </c>
      <c r="I130" s="14"/>
      <c r="J130" s="14"/>
      <c r="K130" s="14"/>
      <c r="L130" s="14"/>
      <c r="M130">
        <v>1</v>
      </c>
      <c r="N130">
        <v>1</v>
      </c>
      <c r="O130">
        <v>1</v>
      </c>
      <c r="P130" s="1" t="s">
        <v>5320</v>
      </c>
    </row>
    <row r="131" spans="2:16" ht="60" x14ac:dyDescent="0.25">
      <c r="B131" s="14" t="s">
        <v>227</v>
      </c>
      <c r="C131" s="12" t="s">
        <v>228</v>
      </c>
      <c r="D131" s="12" t="s">
        <v>5</v>
      </c>
      <c r="E131" s="12" t="s">
        <v>68</v>
      </c>
      <c r="F131" s="14" t="s">
        <v>5022</v>
      </c>
      <c r="G131" s="14" t="s">
        <v>4589</v>
      </c>
      <c r="H131" s="14" t="s">
        <v>4814</v>
      </c>
      <c r="I131" s="14" t="s">
        <v>4446</v>
      </c>
      <c r="J131" s="14"/>
      <c r="K131" s="14"/>
      <c r="L131" s="14"/>
      <c r="M131">
        <v>1</v>
      </c>
      <c r="N131">
        <v>2</v>
      </c>
      <c r="O131">
        <v>1</v>
      </c>
      <c r="P131" s="1" t="s">
        <v>5320</v>
      </c>
    </row>
    <row r="132" spans="2:16" ht="45" x14ac:dyDescent="0.25">
      <c r="B132" s="14" t="s">
        <v>229</v>
      </c>
      <c r="C132" s="12" t="s">
        <v>230</v>
      </c>
      <c r="D132" s="12" t="s">
        <v>5</v>
      </c>
      <c r="E132" s="12" t="s">
        <v>26</v>
      </c>
      <c r="F132" s="14" t="s">
        <v>5034</v>
      </c>
      <c r="G132" s="14" t="s">
        <v>5462</v>
      </c>
      <c r="H132" s="14" t="s">
        <v>4807</v>
      </c>
      <c r="I132" s="14"/>
      <c r="J132" s="14"/>
      <c r="K132" s="14"/>
      <c r="L132" s="14"/>
      <c r="M132">
        <v>1</v>
      </c>
      <c r="N132">
        <v>1</v>
      </c>
      <c r="O132">
        <v>1</v>
      </c>
      <c r="P132" s="1" t="s">
        <v>5320</v>
      </c>
    </row>
    <row r="133" spans="2:16" ht="30" x14ac:dyDescent="0.25">
      <c r="B133" s="14" t="s">
        <v>1843</v>
      </c>
      <c r="C133" s="12" t="s">
        <v>1844</v>
      </c>
      <c r="D133" s="12" t="s">
        <v>5</v>
      </c>
      <c r="E133" s="12" t="s">
        <v>233</v>
      </c>
      <c r="F133" s="14" t="s">
        <v>5022</v>
      </c>
      <c r="G133" s="14" t="s">
        <v>5408</v>
      </c>
      <c r="H133" s="14" t="s">
        <v>4807</v>
      </c>
      <c r="I133" s="14"/>
      <c r="J133" s="14"/>
      <c r="K133" s="14"/>
      <c r="L133" s="14"/>
      <c r="M133">
        <v>1</v>
      </c>
      <c r="N133">
        <v>1</v>
      </c>
      <c r="O133">
        <v>1</v>
      </c>
      <c r="P133" s="1" t="s">
        <v>5320</v>
      </c>
    </row>
    <row r="134" spans="2:16" ht="30" x14ac:dyDescent="0.25">
      <c r="B134" s="14" t="s">
        <v>231</v>
      </c>
      <c r="C134" s="12" t="s">
        <v>232</v>
      </c>
      <c r="D134" s="12" t="s">
        <v>5</v>
      </c>
      <c r="E134" s="12" t="s">
        <v>233</v>
      </c>
      <c r="F134" s="14" t="s">
        <v>5022</v>
      </c>
      <c r="G134" s="14" t="s">
        <v>4670</v>
      </c>
      <c r="H134" s="14" t="s">
        <v>4807</v>
      </c>
      <c r="I134" s="14"/>
      <c r="J134" s="14"/>
      <c r="K134" s="14"/>
      <c r="L134" s="14"/>
      <c r="M134">
        <v>1</v>
      </c>
      <c r="N134">
        <v>1</v>
      </c>
      <c r="O134">
        <v>1</v>
      </c>
      <c r="P134" s="1" t="s">
        <v>5320</v>
      </c>
    </row>
    <row r="135" spans="2:16" ht="30" x14ac:dyDescent="0.25">
      <c r="B135" s="14" t="s">
        <v>234</v>
      </c>
      <c r="C135" s="12" t="s">
        <v>235</v>
      </c>
      <c r="D135" s="12" t="s">
        <v>5</v>
      </c>
      <c r="E135" s="12" t="s">
        <v>233</v>
      </c>
      <c r="F135" s="14" t="s">
        <v>5022</v>
      </c>
      <c r="G135" s="14" t="s">
        <v>5153</v>
      </c>
      <c r="H135" s="14" t="s">
        <v>4807</v>
      </c>
      <c r="I135" s="14"/>
      <c r="J135" s="14"/>
      <c r="K135" s="14"/>
      <c r="L135" s="14"/>
      <c r="M135">
        <v>1</v>
      </c>
      <c r="N135">
        <v>1</v>
      </c>
      <c r="O135">
        <v>1</v>
      </c>
      <c r="P135" s="1" t="s">
        <v>5320</v>
      </c>
    </row>
    <row r="136" spans="2:16" ht="30" x14ac:dyDescent="0.25">
      <c r="B136" s="14" t="s">
        <v>236</v>
      </c>
      <c r="C136" s="12" t="s">
        <v>237</v>
      </c>
      <c r="D136" s="12" t="s">
        <v>5</v>
      </c>
      <c r="E136" s="12" t="s">
        <v>233</v>
      </c>
      <c r="F136" s="14" t="s">
        <v>5022</v>
      </c>
      <c r="G136" s="14" t="s">
        <v>5232</v>
      </c>
      <c r="H136" s="14" t="s">
        <v>4809</v>
      </c>
      <c r="I136" s="14"/>
      <c r="J136" s="14"/>
      <c r="K136" s="14"/>
      <c r="L136" s="14"/>
      <c r="M136">
        <v>1</v>
      </c>
      <c r="N136">
        <v>1</v>
      </c>
      <c r="O136">
        <v>1</v>
      </c>
      <c r="P136" s="1" t="s">
        <v>5320</v>
      </c>
    </row>
    <row r="137" spans="2:16" ht="75" x14ac:dyDescent="0.25">
      <c r="B137" s="14" t="s">
        <v>238</v>
      </c>
      <c r="C137" s="12" t="s">
        <v>239</v>
      </c>
      <c r="D137" s="12" t="s">
        <v>5</v>
      </c>
      <c r="E137" s="12" t="s">
        <v>23</v>
      </c>
      <c r="F137" s="14" t="s">
        <v>5024</v>
      </c>
      <c r="G137" s="14" t="s">
        <v>4985</v>
      </c>
      <c r="H137" s="14" t="s">
        <v>4806</v>
      </c>
      <c r="I137" s="14" t="s">
        <v>4447</v>
      </c>
      <c r="J137" s="14"/>
      <c r="K137" s="14"/>
      <c r="L137" s="14" t="s">
        <v>5675</v>
      </c>
      <c r="M137">
        <v>1</v>
      </c>
      <c r="N137">
        <v>3</v>
      </c>
      <c r="O137">
        <v>1</v>
      </c>
      <c r="P137" s="1" t="s">
        <v>5320</v>
      </c>
    </row>
    <row r="138" spans="2:16" ht="60" x14ac:dyDescent="0.25">
      <c r="B138" s="14" t="s">
        <v>240</v>
      </c>
      <c r="C138" s="12" t="s">
        <v>241</v>
      </c>
      <c r="D138" s="12" t="s">
        <v>5</v>
      </c>
      <c r="E138" s="12" t="s">
        <v>23</v>
      </c>
      <c r="F138" s="14" t="s">
        <v>5024</v>
      </c>
      <c r="G138" s="14" t="s">
        <v>5604</v>
      </c>
      <c r="H138" s="14" t="s">
        <v>4814</v>
      </c>
      <c r="I138" s="14"/>
      <c r="J138" s="14"/>
      <c r="K138" s="14" t="s">
        <v>5605</v>
      </c>
      <c r="L138" s="14"/>
      <c r="M138">
        <v>1</v>
      </c>
      <c r="N138"/>
      <c r="O138">
        <v>1</v>
      </c>
      <c r="P138" s="1" t="s">
        <v>5320</v>
      </c>
    </row>
    <row r="139" spans="2:16" ht="75" x14ac:dyDescent="0.25">
      <c r="B139" s="14" t="s">
        <v>242</v>
      </c>
      <c r="C139" s="12" t="s">
        <v>243</v>
      </c>
      <c r="D139" s="12" t="s">
        <v>5</v>
      </c>
      <c r="E139" s="12" t="s">
        <v>23</v>
      </c>
      <c r="F139" s="14" t="s">
        <v>5024</v>
      </c>
      <c r="G139" s="14" t="s">
        <v>5138</v>
      </c>
      <c r="H139" s="14" t="s">
        <v>4806</v>
      </c>
      <c r="I139" s="14"/>
      <c r="J139" s="14"/>
      <c r="K139" s="14" t="s">
        <v>5139</v>
      </c>
      <c r="L139" s="14"/>
      <c r="M139">
        <v>1</v>
      </c>
      <c r="N139">
        <v>2</v>
      </c>
      <c r="O139">
        <v>1</v>
      </c>
      <c r="P139" s="1" t="s">
        <v>5320</v>
      </c>
    </row>
    <row r="140" spans="2:16" ht="75" x14ac:dyDescent="0.25">
      <c r="B140" s="14" t="s">
        <v>244</v>
      </c>
      <c r="C140" s="12" t="s">
        <v>245</v>
      </c>
      <c r="D140" s="12" t="s">
        <v>5</v>
      </c>
      <c r="E140" s="12" t="s">
        <v>23</v>
      </c>
      <c r="F140" s="14" t="s">
        <v>5024</v>
      </c>
      <c r="G140" s="14" t="s">
        <v>4629</v>
      </c>
      <c r="H140" s="14" t="s">
        <v>4806</v>
      </c>
      <c r="I140" s="14" t="s">
        <v>4450</v>
      </c>
      <c r="J140" s="14"/>
      <c r="K140" s="14"/>
      <c r="L140" s="14" t="s">
        <v>5676</v>
      </c>
      <c r="M140">
        <v>1</v>
      </c>
      <c r="N140">
        <v>3</v>
      </c>
      <c r="O140">
        <v>1</v>
      </c>
      <c r="P140" s="1" t="s">
        <v>5320</v>
      </c>
    </row>
    <row r="141" spans="2:16" ht="75" x14ac:dyDescent="0.25">
      <c r="B141" s="14" t="s">
        <v>246</v>
      </c>
      <c r="C141" s="12" t="s">
        <v>247</v>
      </c>
      <c r="D141" s="12" t="s">
        <v>5</v>
      </c>
      <c r="E141" s="12" t="s">
        <v>23</v>
      </c>
      <c r="F141" s="14" t="s">
        <v>5024</v>
      </c>
      <c r="G141" s="14" t="s">
        <v>5373</v>
      </c>
      <c r="H141" s="14" t="s">
        <v>4806</v>
      </c>
      <c r="I141" s="14" t="s">
        <v>4452</v>
      </c>
      <c r="J141" s="14"/>
      <c r="K141" s="14" t="s">
        <v>4451</v>
      </c>
      <c r="L141" s="14"/>
      <c r="M141">
        <v>1</v>
      </c>
      <c r="N141">
        <v>3</v>
      </c>
      <c r="O141">
        <v>1</v>
      </c>
      <c r="P141" s="1" t="s">
        <v>5320</v>
      </c>
    </row>
    <row r="142" spans="2:16" ht="75" x14ac:dyDescent="0.25">
      <c r="B142" s="14" t="s">
        <v>248</v>
      </c>
      <c r="C142" s="12" t="s">
        <v>249</v>
      </c>
      <c r="D142" s="12" t="s">
        <v>5</v>
      </c>
      <c r="E142" s="12" t="s">
        <v>23</v>
      </c>
      <c r="F142" s="14" t="s">
        <v>5024</v>
      </c>
      <c r="G142" s="14" t="s">
        <v>4771</v>
      </c>
      <c r="H142" s="14" t="s">
        <v>4806</v>
      </c>
      <c r="I142" s="14" t="s">
        <v>4454</v>
      </c>
      <c r="J142" s="14"/>
      <c r="K142" s="14" t="s">
        <v>4453</v>
      </c>
      <c r="L142" s="14"/>
      <c r="M142">
        <v>1</v>
      </c>
      <c r="N142">
        <v>3</v>
      </c>
      <c r="O142">
        <v>1</v>
      </c>
      <c r="P142" s="1" t="s">
        <v>5320</v>
      </c>
    </row>
    <row r="143" spans="2:16" ht="75" x14ac:dyDescent="0.25">
      <c r="B143" s="14" t="s">
        <v>250</v>
      </c>
      <c r="C143" s="12" t="s">
        <v>251</v>
      </c>
      <c r="D143" s="12" t="s">
        <v>5</v>
      </c>
      <c r="E143" s="12" t="s">
        <v>23</v>
      </c>
      <c r="F143" s="14" t="s">
        <v>5024</v>
      </c>
      <c r="G143" s="14" t="s">
        <v>5411</v>
      </c>
      <c r="H143" s="14" t="s">
        <v>4806</v>
      </c>
      <c r="I143" s="14" t="s">
        <v>4427</v>
      </c>
      <c r="J143" s="14"/>
      <c r="K143" s="14" t="s">
        <v>5437</v>
      </c>
      <c r="L143" s="14"/>
      <c r="M143">
        <v>1</v>
      </c>
      <c r="N143">
        <v>3</v>
      </c>
      <c r="O143">
        <v>1</v>
      </c>
      <c r="P143" s="1" t="s">
        <v>5320</v>
      </c>
    </row>
    <row r="144" spans="2:16" ht="75" x14ac:dyDescent="0.25">
      <c r="B144" s="14" t="s">
        <v>252</v>
      </c>
      <c r="C144" s="12" t="s">
        <v>253</v>
      </c>
      <c r="D144" s="12" t="s">
        <v>5</v>
      </c>
      <c r="E144" s="12" t="s">
        <v>23</v>
      </c>
      <c r="F144" s="14" t="s">
        <v>5024</v>
      </c>
      <c r="G144" s="14" t="s">
        <v>5459</v>
      </c>
      <c r="H144" s="14" t="s">
        <v>4806</v>
      </c>
      <c r="I144" s="14" t="s">
        <v>4456</v>
      </c>
      <c r="J144" s="14"/>
      <c r="K144" s="14"/>
      <c r="L144" s="14"/>
      <c r="M144">
        <v>1</v>
      </c>
      <c r="N144">
        <v>2</v>
      </c>
      <c r="O144">
        <v>1</v>
      </c>
      <c r="P144" s="1" t="s">
        <v>5320</v>
      </c>
    </row>
    <row r="145" spans="2:16" ht="60" x14ac:dyDescent="0.25">
      <c r="B145" s="14" t="s">
        <v>254</v>
      </c>
      <c r="C145" s="12" t="s">
        <v>255</v>
      </c>
      <c r="D145" s="12" t="s">
        <v>5</v>
      </c>
      <c r="E145" s="12" t="s">
        <v>23</v>
      </c>
      <c r="F145" s="14" t="s">
        <v>5024</v>
      </c>
      <c r="G145" s="14" t="s">
        <v>5126</v>
      </c>
      <c r="H145" s="14" t="s">
        <v>4814</v>
      </c>
      <c r="I145" s="14" t="s">
        <v>4427</v>
      </c>
      <c r="J145" s="14"/>
      <c r="K145" s="14"/>
      <c r="L145" s="14"/>
      <c r="M145">
        <v>1</v>
      </c>
      <c r="N145">
        <v>2</v>
      </c>
      <c r="O145">
        <v>1</v>
      </c>
      <c r="P145" s="1" t="s">
        <v>5320</v>
      </c>
    </row>
    <row r="146" spans="2:16" ht="75" x14ac:dyDescent="0.25">
      <c r="B146" s="14" t="s">
        <v>256</v>
      </c>
      <c r="C146" s="12" t="s">
        <v>257</v>
      </c>
      <c r="D146" s="12" t="s">
        <v>5</v>
      </c>
      <c r="E146" s="12" t="s">
        <v>23</v>
      </c>
      <c r="F146" s="14" t="s">
        <v>5022</v>
      </c>
      <c r="G146" s="14" t="s">
        <v>5134</v>
      </c>
      <c r="H146" s="14" t="s">
        <v>4806</v>
      </c>
      <c r="I146" s="14"/>
      <c r="J146" s="14"/>
      <c r="K146" s="14"/>
      <c r="L146" s="14"/>
      <c r="M146">
        <v>1</v>
      </c>
      <c r="N146">
        <v>1</v>
      </c>
      <c r="O146">
        <v>1</v>
      </c>
      <c r="P146" s="1" t="s">
        <v>5320</v>
      </c>
    </row>
    <row r="147" spans="2:16" ht="45" x14ac:dyDescent="0.25">
      <c r="B147" s="14" t="s">
        <v>258</v>
      </c>
      <c r="C147" s="12" t="s">
        <v>259</v>
      </c>
      <c r="D147" s="12" t="s">
        <v>5</v>
      </c>
      <c r="E147" s="12" t="s">
        <v>168</v>
      </c>
      <c r="F147" s="14" t="s">
        <v>5022</v>
      </c>
      <c r="G147" s="14" t="s">
        <v>4671</v>
      </c>
      <c r="H147" s="14" t="s">
        <v>4820</v>
      </c>
      <c r="I147" s="14"/>
      <c r="J147" s="14"/>
      <c r="K147" s="14"/>
      <c r="L147" s="14"/>
      <c r="M147">
        <v>1</v>
      </c>
      <c r="N147">
        <v>1</v>
      </c>
      <c r="O147">
        <v>1</v>
      </c>
      <c r="P147" s="1" t="s">
        <v>5320</v>
      </c>
    </row>
    <row r="148" spans="2:16" ht="30" x14ac:dyDescent="0.25">
      <c r="B148" s="14" t="s">
        <v>1845</v>
      </c>
      <c r="C148" s="12" t="s">
        <v>1846</v>
      </c>
      <c r="D148" s="12" t="s">
        <v>5</v>
      </c>
      <c r="E148" s="12" t="s">
        <v>205</v>
      </c>
      <c r="F148" s="14" t="s">
        <v>5022</v>
      </c>
      <c r="G148" s="14" t="s">
        <v>5119</v>
      </c>
      <c r="H148" s="14" t="s">
        <v>4807</v>
      </c>
      <c r="I148" s="14"/>
      <c r="J148" s="14"/>
      <c r="K148" s="14"/>
      <c r="L148" s="14"/>
      <c r="M148">
        <v>1</v>
      </c>
      <c r="N148">
        <v>1</v>
      </c>
      <c r="O148">
        <v>1</v>
      </c>
      <c r="P148" s="1" t="s">
        <v>5320</v>
      </c>
    </row>
    <row r="149" spans="2:16" x14ac:dyDescent="0.25">
      <c r="B149" s="14" t="s">
        <v>1847</v>
      </c>
      <c r="C149" s="12" t="s">
        <v>1848</v>
      </c>
      <c r="D149" s="12" t="s">
        <v>5</v>
      </c>
      <c r="E149" s="12" t="s">
        <v>205</v>
      </c>
      <c r="F149" s="14" t="s">
        <v>5023</v>
      </c>
      <c r="G149" s="14" t="s">
        <v>4990</v>
      </c>
      <c r="H149" s="14" t="s">
        <v>4807</v>
      </c>
      <c r="I149" s="14"/>
      <c r="J149" s="14"/>
      <c r="K149" s="14"/>
      <c r="L149" s="14"/>
      <c r="M149">
        <v>1</v>
      </c>
      <c r="N149">
        <v>1</v>
      </c>
      <c r="O149">
        <v>1</v>
      </c>
      <c r="P149" s="1" t="s">
        <v>5320</v>
      </c>
    </row>
    <row r="150" spans="2:16" ht="30" x14ac:dyDescent="0.25">
      <c r="B150" s="14" t="s">
        <v>260</v>
      </c>
      <c r="C150" s="12" t="s">
        <v>261</v>
      </c>
      <c r="D150" s="12" t="s">
        <v>5</v>
      </c>
      <c r="E150" s="12" t="s">
        <v>205</v>
      </c>
      <c r="F150" s="14" t="s">
        <v>5022</v>
      </c>
      <c r="G150" s="14" t="s">
        <v>4571</v>
      </c>
      <c r="H150" s="14" t="s">
        <v>4822</v>
      </c>
      <c r="I150" s="14"/>
      <c r="J150" s="14"/>
      <c r="K150" s="14"/>
      <c r="L150" s="14"/>
      <c r="M150">
        <v>1</v>
      </c>
      <c r="N150">
        <v>1</v>
      </c>
      <c r="O150">
        <v>1</v>
      </c>
      <c r="P150" s="1" t="s">
        <v>5320</v>
      </c>
    </row>
    <row r="151" spans="2:16" ht="75" x14ac:dyDescent="0.25">
      <c r="B151" s="14" t="s">
        <v>262</v>
      </c>
      <c r="C151" s="12" t="s">
        <v>263</v>
      </c>
      <c r="D151" s="12" t="s">
        <v>5</v>
      </c>
      <c r="E151" s="12" t="s">
        <v>168</v>
      </c>
      <c r="F151" s="14" t="s">
        <v>5024</v>
      </c>
      <c r="G151" s="14" t="s">
        <v>4711</v>
      </c>
      <c r="H151" s="14" t="s">
        <v>4806</v>
      </c>
      <c r="I151" s="14" t="s">
        <v>4457</v>
      </c>
      <c r="J151" s="14"/>
      <c r="K151" s="14"/>
      <c r="L151" s="14"/>
      <c r="M151">
        <v>1</v>
      </c>
      <c r="N151">
        <v>2</v>
      </c>
      <c r="O151">
        <v>1</v>
      </c>
      <c r="P151" s="1" t="s">
        <v>5320</v>
      </c>
    </row>
    <row r="152" spans="2:16" ht="30" x14ac:dyDescent="0.25">
      <c r="B152" s="14" t="s">
        <v>264</v>
      </c>
      <c r="C152" s="12" t="s">
        <v>265</v>
      </c>
      <c r="D152" s="12" t="s">
        <v>5</v>
      </c>
      <c r="E152" s="12" t="s">
        <v>168</v>
      </c>
      <c r="F152" s="14" t="s">
        <v>5022</v>
      </c>
      <c r="G152" s="14" t="s">
        <v>5130</v>
      </c>
      <c r="H152" s="14" t="s">
        <v>4807</v>
      </c>
      <c r="I152" s="14"/>
      <c r="J152" s="14"/>
      <c r="K152" s="14"/>
      <c r="L152" s="14"/>
      <c r="M152">
        <v>1</v>
      </c>
      <c r="N152">
        <v>1</v>
      </c>
      <c r="O152">
        <v>1</v>
      </c>
      <c r="P152" s="1" t="s">
        <v>5320</v>
      </c>
    </row>
    <row r="153" spans="2:16" ht="30" x14ac:dyDescent="0.25">
      <c r="B153" s="14" t="s">
        <v>266</v>
      </c>
      <c r="C153" s="12" t="s">
        <v>267</v>
      </c>
      <c r="D153" s="12" t="s">
        <v>5</v>
      </c>
      <c r="E153" s="12" t="s">
        <v>168</v>
      </c>
      <c r="F153" s="14" t="s">
        <v>5022</v>
      </c>
      <c r="G153" s="14" t="s">
        <v>4663</v>
      </c>
      <c r="H153" s="14" t="s">
        <v>4807</v>
      </c>
      <c r="I153" s="14"/>
      <c r="J153" s="14"/>
      <c r="K153" s="14"/>
      <c r="L153" s="14"/>
      <c r="M153">
        <v>1</v>
      </c>
      <c r="N153">
        <v>1</v>
      </c>
      <c r="O153">
        <v>1</v>
      </c>
      <c r="P153" s="1" t="s">
        <v>5320</v>
      </c>
    </row>
    <row r="154" spans="2:16" ht="30" x14ac:dyDescent="0.25">
      <c r="B154" s="14" t="s">
        <v>268</v>
      </c>
      <c r="C154" s="12" t="s">
        <v>269</v>
      </c>
      <c r="D154" s="12" t="s">
        <v>5</v>
      </c>
      <c r="E154" s="12" t="s">
        <v>168</v>
      </c>
      <c r="F154" s="14" t="s">
        <v>5022</v>
      </c>
      <c r="G154" s="14" t="s">
        <v>4687</v>
      </c>
      <c r="H154" s="14" t="s">
        <v>4813</v>
      </c>
      <c r="I154" s="14"/>
      <c r="J154" s="14"/>
      <c r="K154" s="14"/>
      <c r="L154" s="14"/>
      <c r="M154">
        <v>1</v>
      </c>
      <c r="N154">
        <v>1</v>
      </c>
      <c r="O154">
        <v>1</v>
      </c>
      <c r="P154" s="1" t="s">
        <v>5320</v>
      </c>
    </row>
    <row r="155" spans="2:16" ht="30" x14ac:dyDescent="0.25">
      <c r="B155" s="14" t="s">
        <v>270</v>
      </c>
      <c r="C155" s="12" t="s">
        <v>271</v>
      </c>
      <c r="D155" s="12" t="s">
        <v>5</v>
      </c>
      <c r="E155" s="12" t="s">
        <v>205</v>
      </c>
      <c r="F155" s="14" t="s">
        <v>5022</v>
      </c>
      <c r="G155" s="14" t="s">
        <v>5374</v>
      </c>
      <c r="H155" s="14" t="s">
        <v>4807</v>
      </c>
      <c r="I155" s="14"/>
      <c r="J155" s="14"/>
      <c r="K155" s="14"/>
      <c r="L155" s="14"/>
      <c r="M155">
        <v>1</v>
      </c>
      <c r="N155">
        <v>1</v>
      </c>
      <c r="O155">
        <v>1</v>
      </c>
      <c r="P155" s="1" t="s">
        <v>5320</v>
      </c>
    </row>
    <row r="156" spans="2:16" ht="45" x14ac:dyDescent="0.25">
      <c r="B156" s="14" t="s">
        <v>272</v>
      </c>
      <c r="C156" s="12" t="s">
        <v>273</v>
      </c>
      <c r="D156" s="12" t="s">
        <v>5</v>
      </c>
      <c r="E156" s="12" t="s">
        <v>205</v>
      </c>
      <c r="F156" s="14" t="s">
        <v>5022</v>
      </c>
      <c r="G156" s="14" t="s">
        <v>5233</v>
      </c>
      <c r="H156" s="14" t="s">
        <v>4808</v>
      </c>
      <c r="I156" s="14"/>
      <c r="J156" s="14"/>
      <c r="K156" s="14"/>
      <c r="L156" s="14"/>
      <c r="M156">
        <v>1</v>
      </c>
      <c r="N156">
        <v>1</v>
      </c>
      <c r="O156">
        <v>1</v>
      </c>
      <c r="P156" s="1" t="s">
        <v>5320</v>
      </c>
    </row>
    <row r="157" spans="2:16" x14ac:dyDescent="0.25">
      <c r="B157" s="14" t="s">
        <v>1849</v>
      </c>
      <c r="C157" s="12" t="s">
        <v>1850</v>
      </c>
      <c r="D157" s="12" t="s">
        <v>5</v>
      </c>
      <c r="E157" s="12" t="s">
        <v>205</v>
      </c>
      <c r="F157" s="14" t="s">
        <v>5023</v>
      </c>
      <c r="G157" s="14" t="s">
        <v>5375</v>
      </c>
      <c r="H157" s="14" t="s">
        <v>4807</v>
      </c>
      <c r="I157" s="14"/>
      <c r="J157" s="14"/>
      <c r="K157" s="14"/>
      <c r="L157" s="14"/>
      <c r="M157">
        <v>1</v>
      </c>
      <c r="N157">
        <v>1</v>
      </c>
      <c r="O157">
        <v>1</v>
      </c>
      <c r="P157" s="1" t="s">
        <v>5320</v>
      </c>
    </row>
    <row r="158" spans="2:16" ht="45" x14ac:dyDescent="0.25">
      <c r="B158" s="14" t="s">
        <v>274</v>
      </c>
      <c r="C158" s="12" t="s">
        <v>275</v>
      </c>
      <c r="D158" s="12" t="s">
        <v>5</v>
      </c>
      <c r="E158" s="12" t="s">
        <v>50</v>
      </c>
      <c r="F158" s="14" t="s">
        <v>5022</v>
      </c>
      <c r="G158" s="14" t="s">
        <v>4662</v>
      </c>
      <c r="H158" s="14" t="s">
        <v>4808</v>
      </c>
      <c r="I158" s="14"/>
      <c r="J158" s="14"/>
      <c r="K158" s="14"/>
      <c r="L158" s="14"/>
      <c r="M158">
        <v>1</v>
      </c>
      <c r="N158">
        <v>1</v>
      </c>
      <c r="O158">
        <v>1</v>
      </c>
      <c r="P158" s="1" t="s">
        <v>5320</v>
      </c>
    </row>
    <row r="159" spans="2:16" ht="30" x14ac:dyDescent="0.25">
      <c r="B159" s="14" t="s">
        <v>276</v>
      </c>
      <c r="C159" s="12" t="s">
        <v>277</v>
      </c>
      <c r="D159" s="12" t="s">
        <v>5</v>
      </c>
      <c r="E159" s="12" t="s">
        <v>50</v>
      </c>
      <c r="F159" s="14" t="s">
        <v>5022</v>
      </c>
      <c r="G159" s="14" t="s">
        <v>4659</v>
      </c>
      <c r="H159" s="14" t="s">
        <v>4807</v>
      </c>
      <c r="I159" s="14"/>
      <c r="J159" s="14"/>
      <c r="K159" s="14"/>
      <c r="L159" s="14"/>
      <c r="M159">
        <v>1</v>
      </c>
      <c r="N159">
        <v>1</v>
      </c>
      <c r="O159">
        <v>1</v>
      </c>
      <c r="P159" s="1" t="s">
        <v>5320</v>
      </c>
    </row>
    <row r="160" spans="2:16" ht="60" x14ac:dyDescent="0.25">
      <c r="B160" s="14" t="s">
        <v>278</v>
      </c>
      <c r="C160" s="12" t="s">
        <v>279</v>
      </c>
      <c r="D160" s="12" t="s">
        <v>5</v>
      </c>
      <c r="E160" s="12" t="s">
        <v>39</v>
      </c>
      <c r="F160" s="14" t="s">
        <v>5024</v>
      </c>
      <c r="G160" s="14" t="s">
        <v>5328</v>
      </c>
      <c r="H160" s="14" t="s">
        <v>4807</v>
      </c>
      <c r="I160" s="14"/>
      <c r="J160" s="14"/>
      <c r="K160" s="14"/>
      <c r="L160" s="14"/>
      <c r="M160">
        <v>1</v>
      </c>
      <c r="N160">
        <v>1</v>
      </c>
      <c r="O160">
        <v>1</v>
      </c>
      <c r="P160" s="1" t="s">
        <v>5320</v>
      </c>
    </row>
    <row r="161" spans="2:16" ht="30" x14ac:dyDescent="0.25">
      <c r="B161" s="14" t="s">
        <v>280</v>
      </c>
      <c r="C161" s="12" t="s">
        <v>281</v>
      </c>
      <c r="D161" s="12" t="s">
        <v>5</v>
      </c>
      <c r="E161" s="12" t="s">
        <v>6</v>
      </c>
      <c r="F161" s="14" t="s">
        <v>5022</v>
      </c>
      <c r="G161" s="14" t="s">
        <v>5234</v>
      </c>
      <c r="H161" s="14" t="s">
        <v>4807</v>
      </c>
      <c r="I161" s="14"/>
      <c r="J161" s="14"/>
      <c r="K161" s="14"/>
      <c r="L161" s="14"/>
      <c r="M161">
        <v>1</v>
      </c>
      <c r="N161">
        <v>1</v>
      </c>
      <c r="O161">
        <v>1</v>
      </c>
      <c r="P161" s="1" t="s">
        <v>5320</v>
      </c>
    </row>
    <row r="162" spans="2:16" ht="30" x14ac:dyDescent="0.25">
      <c r="B162" s="14" t="s">
        <v>282</v>
      </c>
      <c r="C162" s="12" t="s">
        <v>283</v>
      </c>
      <c r="D162" s="12" t="s">
        <v>5</v>
      </c>
      <c r="E162" s="12" t="s">
        <v>6</v>
      </c>
      <c r="F162" s="14" t="s">
        <v>5022</v>
      </c>
      <c r="G162" s="14" t="s">
        <v>4991</v>
      </c>
      <c r="H162" s="14" t="s">
        <v>4818</v>
      </c>
      <c r="I162" s="14"/>
      <c r="J162" s="14"/>
      <c r="K162" s="14"/>
      <c r="L162" s="14"/>
      <c r="M162">
        <v>1</v>
      </c>
      <c r="N162">
        <v>1</v>
      </c>
      <c r="O162">
        <v>1</v>
      </c>
      <c r="P162" s="1" t="s">
        <v>5320</v>
      </c>
    </row>
    <row r="163" spans="2:16" ht="75" x14ac:dyDescent="0.25">
      <c r="B163" s="14" t="s">
        <v>284</v>
      </c>
      <c r="C163" s="12" t="s">
        <v>285</v>
      </c>
      <c r="D163" s="12" t="s">
        <v>5</v>
      </c>
      <c r="E163" s="12" t="s">
        <v>6</v>
      </c>
      <c r="F163" s="14" t="s">
        <v>5022</v>
      </c>
      <c r="G163" s="14" t="s">
        <v>5329</v>
      </c>
      <c r="H163" s="14" t="s">
        <v>4806</v>
      </c>
      <c r="I163" s="14" t="s">
        <v>4423</v>
      </c>
      <c r="J163" s="14"/>
      <c r="K163" s="14"/>
      <c r="L163" s="14"/>
      <c r="M163">
        <v>1</v>
      </c>
      <c r="N163">
        <v>2</v>
      </c>
      <c r="O163">
        <v>1</v>
      </c>
      <c r="P163" s="1" t="s">
        <v>5320</v>
      </c>
    </row>
    <row r="164" spans="2:16" ht="60" x14ac:dyDescent="0.25">
      <c r="B164" s="14" t="s">
        <v>286</v>
      </c>
      <c r="C164" s="12" t="s">
        <v>287</v>
      </c>
      <c r="D164" s="12" t="s">
        <v>5</v>
      </c>
      <c r="E164" s="12" t="s">
        <v>6</v>
      </c>
      <c r="F164" s="14" t="s">
        <v>5022</v>
      </c>
      <c r="G164" s="14" t="s">
        <v>5463</v>
      </c>
      <c r="H164" s="14" t="s">
        <v>4807</v>
      </c>
      <c r="I164" s="14" t="s">
        <v>4442</v>
      </c>
      <c r="J164" s="14"/>
      <c r="K164" s="14"/>
      <c r="L164" s="14" t="s">
        <v>5464</v>
      </c>
      <c r="M164">
        <v>1</v>
      </c>
      <c r="N164">
        <v>3</v>
      </c>
      <c r="O164">
        <v>1</v>
      </c>
      <c r="P164" s="1" t="s">
        <v>5320</v>
      </c>
    </row>
    <row r="165" spans="2:16" ht="60" x14ac:dyDescent="0.25">
      <c r="B165" s="14" t="s">
        <v>288</v>
      </c>
      <c r="C165" s="12" t="s">
        <v>289</v>
      </c>
      <c r="D165" s="12" t="s">
        <v>5</v>
      </c>
      <c r="E165" s="12" t="s">
        <v>6</v>
      </c>
      <c r="F165" s="14" t="s">
        <v>5022</v>
      </c>
      <c r="G165" s="14" t="s">
        <v>4635</v>
      </c>
      <c r="H165" s="14" t="s">
        <v>4807</v>
      </c>
      <c r="I165" s="14" t="s">
        <v>4438</v>
      </c>
      <c r="J165" s="14"/>
      <c r="K165" s="14"/>
      <c r="L165" s="14"/>
      <c r="M165">
        <v>1</v>
      </c>
      <c r="N165">
        <v>2</v>
      </c>
      <c r="O165">
        <v>1</v>
      </c>
      <c r="P165" s="1" t="s">
        <v>5320</v>
      </c>
    </row>
    <row r="166" spans="2:16" ht="45" x14ac:dyDescent="0.25">
      <c r="B166" s="14" t="s">
        <v>290</v>
      </c>
      <c r="C166" s="12" t="s">
        <v>291</v>
      </c>
      <c r="D166" s="12" t="s">
        <v>5</v>
      </c>
      <c r="E166" s="12" t="s">
        <v>205</v>
      </c>
      <c r="F166" s="14" t="s">
        <v>5022</v>
      </c>
      <c r="G166" s="14" t="s">
        <v>4717</v>
      </c>
      <c r="H166" s="14" t="s">
        <v>4819</v>
      </c>
      <c r="I166" s="14"/>
      <c r="J166" s="14"/>
      <c r="K166" s="14"/>
      <c r="L166" s="14"/>
      <c r="M166">
        <v>1</v>
      </c>
      <c r="N166">
        <v>1</v>
      </c>
      <c r="O166">
        <v>1</v>
      </c>
      <c r="P166" s="1" t="s">
        <v>5320</v>
      </c>
    </row>
    <row r="167" spans="2:16" ht="30" x14ac:dyDescent="0.25">
      <c r="B167" s="14" t="s">
        <v>292</v>
      </c>
      <c r="C167" s="12" t="s">
        <v>293</v>
      </c>
      <c r="D167" s="12" t="s">
        <v>5</v>
      </c>
      <c r="E167" s="12" t="s">
        <v>42</v>
      </c>
      <c r="F167" s="14" t="s">
        <v>5022</v>
      </c>
      <c r="G167" s="14" t="s">
        <v>4670</v>
      </c>
      <c r="H167" s="14" t="s">
        <v>4807</v>
      </c>
      <c r="I167" s="14"/>
      <c r="J167" s="14"/>
      <c r="K167" s="14"/>
      <c r="L167" s="14"/>
      <c r="M167">
        <v>1</v>
      </c>
      <c r="N167">
        <v>1</v>
      </c>
      <c r="O167">
        <v>1</v>
      </c>
      <c r="P167" s="1" t="s">
        <v>5320</v>
      </c>
    </row>
    <row r="168" spans="2:16" ht="30" x14ac:dyDescent="0.25">
      <c r="B168" s="14" t="s">
        <v>294</v>
      </c>
      <c r="C168" s="12" t="s">
        <v>295</v>
      </c>
      <c r="D168" s="12" t="s">
        <v>5</v>
      </c>
      <c r="E168" s="12" t="s">
        <v>42</v>
      </c>
      <c r="F168" s="14" t="s">
        <v>5022</v>
      </c>
      <c r="G168" s="14" t="s">
        <v>4628</v>
      </c>
      <c r="H168" s="14" t="s">
        <v>4807</v>
      </c>
      <c r="I168" s="14"/>
      <c r="J168" s="14"/>
      <c r="K168" s="14"/>
      <c r="L168" s="14"/>
      <c r="M168">
        <v>1</v>
      </c>
      <c r="N168">
        <v>1</v>
      </c>
      <c r="O168">
        <v>1</v>
      </c>
      <c r="P168" s="1" t="s">
        <v>5320</v>
      </c>
    </row>
    <row r="169" spans="2:16" x14ac:dyDescent="0.25">
      <c r="B169" s="14" t="s">
        <v>1851</v>
      </c>
      <c r="C169" s="12" t="s">
        <v>1852</v>
      </c>
      <c r="D169" s="12" t="s">
        <v>5</v>
      </c>
      <c r="E169" s="12" t="s">
        <v>42</v>
      </c>
      <c r="F169" s="14" t="s">
        <v>5023</v>
      </c>
      <c r="G169" s="14" t="s">
        <v>4659</v>
      </c>
      <c r="H169" s="14" t="s">
        <v>4807</v>
      </c>
      <c r="I169" s="14"/>
      <c r="J169" s="14"/>
      <c r="K169" s="14"/>
      <c r="L169" s="14"/>
      <c r="M169">
        <v>1</v>
      </c>
      <c r="N169">
        <v>1</v>
      </c>
      <c r="O169">
        <v>1</v>
      </c>
      <c r="P169" s="1" t="s">
        <v>5320</v>
      </c>
    </row>
    <row r="170" spans="2:16" ht="30" x14ac:dyDescent="0.25">
      <c r="B170" s="14" t="s">
        <v>296</v>
      </c>
      <c r="C170" s="12" t="s">
        <v>297</v>
      </c>
      <c r="D170" s="12" t="s">
        <v>5</v>
      </c>
      <c r="E170" s="12" t="s">
        <v>42</v>
      </c>
      <c r="F170" s="14" t="s">
        <v>5022</v>
      </c>
      <c r="G170" s="14" t="s">
        <v>4657</v>
      </c>
      <c r="H170" s="14" t="s">
        <v>4807</v>
      </c>
      <c r="I170" s="14"/>
      <c r="J170" s="14"/>
      <c r="K170" s="14"/>
      <c r="L170" s="14"/>
      <c r="M170">
        <v>1</v>
      </c>
      <c r="N170">
        <v>1</v>
      </c>
      <c r="O170">
        <v>1</v>
      </c>
      <c r="P170" s="1" t="s">
        <v>5320</v>
      </c>
    </row>
    <row r="171" spans="2:16" ht="60" x14ac:dyDescent="0.25">
      <c r="B171" s="14" t="s">
        <v>1853</v>
      </c>
      <c r="C171" s="12" t="s">
        <v>1854</v>
      </c>
      <c r="D171" s="12" t="s">
        <v>5</v>
      </c>
      <c r="E171" s="12" t="s">
        <v>151</v>
      </c>
      <c r="F171" s="14" t="s">
        <v>5022</v>
      </c>
      <c r="G171" s="14" t="s">
        <v>4599</v>
      </c>
      <c r="H171" s="14" t="s">
        <v>4807</v>
      </c>
      <c r="I171" s="14"/>
      <c r="J171" s="14"/>
      <c r="K171" s="14"/>
      <c r="L171" s="14" t="s">
        <v>5677</v>
      </c>
      <c r="M171">
        <v>1</v>
      </c>
      <c r="N171">
        <v>2</v>
      </c>
      <c r="O171">
        <v>1</v>
      </c>
      <c r="P171" s="1" t="s">
        <v>5320</v>
      </c>
    </row>
    <row r="172" spans="2:16" ht="45" x14ac:dyDescent="0.25">
      <c r="B172" s="14" t="s">
        <v>1855</v>
      </c>
      <c r="C172" s="12" t="s">
        <v>1856</v>
      </c>
      <c r="D172" s="12" t="s">
        <v>5</v>
      </c>
      <c r="E172" s="12" t="s">
        <v>151</v>
      </c>
      <c r="F172" s="14" t="s">
        <v>5022</v>
      </c>
      <c r="G172" s="14" t="s">
        <v>5566</v>
      </c>
      <c r="H172" s="14" t="s">
        <v>4807</v>
      </c>
      <c r="I172" s="14"/>
      <c r="J172" s="14"/>
      <c r="K172" s="14"/>
      <c r="L172" s="14"/>
      <c r="M172">
        <v>1</v>
      </c>
      <c r="N172">
        <v>1</v>
      </c>
      <c r="O172">
        <v>1</v>
      </c>
      <c r="P172" s="1" t="s">
        <v>5320</v>
      </c>
    </row>
    <row r="173" spans="2:16" ht="30" x14ac:dyDescent="0.25">
      <c r="B173" s="14" t="s">
        <v>298</v>
      </c>
      <c r="C173" s="12" t="s">
        <v>299</v>
      </c>
      <c r="D173" s="12" t="s">
        <v>5</v>
      </c>
      <c r="E173" s="12" t="s">
        <v>210</v>
      </c>
      <c r="F173" s="14" t="s">
        <v>5022</v>
      </c>
      <c r="G173" s="14" t="s">
        <v>5125</v>
      </c>
      <c r="H173" s="14" t="s">
        <v>4807</v>
      </c>
      <c r="I173" s="14"/>
      <c r="J173" s="14"/>
      <c r="K173" s="14"/>
      <c r="L173" s="14"/>
      <c r="M173">
        <v>1</v>
      </c>
      <c r="N173">
        <v>1</v>
      </c>
      <c r="O173">
        <v>1</v>
      </c>
      <c r="P173" s="1" t="s">
        <v>5320</v>
      </c>
    </row>
    <row r="174" spans="2:16" ht="30" x14ac:dyDescent="0.25">
      <c r="B174" s="14" t="s">
        <v>300</v>
      </c>
      <c r="C174" s="12" t="s">
        <v>301</v>
      </c>
      <c r="D174" s="12" t="s">
        <v>5</v>
      </c>
      <c r="E174" s="12" t="s">
        <v>210</v>
      </c>
      <c r="F174" s="14" t="s">
        <v>5022</v>
      </c>
      <c r="G174" s="14" t="s">
        <v>5127</v>
      </c>
      <c r="H174" s="14" t="s">
        <v>4807</v>
      </c>
      <c r="I174" s="14"/>
      <c r="J174" s="14"/>
      <c r="K174" s="14"/>
      <c r="L174" s="14"/>
      <c r="M174">
        <v>1</v>
      </c>
      <c r="N174">
        <v>1</v>
      </c>
      <c r="O174">
        <v>1</v>
      </c>
      <c r="P174" s="1" t="s">
        <v>5320</v>
      </c>
    </row>
    <row r="175" spans="2:16" ht="30" x14ac:dyDescent="0.25">
      <c r="B175" s="14" t="s">
        <v>302</v>
      </c>
      <c r="C175" s="12" t="s">
        <v>303</v>
      </c>
      <c r="D175" s="12" t="s">
        <v>5</v>
      </c>
      <c r="E175" s="12" t="s">
        <v>210</v>
      </c>
      <c r="F175" s="14" t="s">
        <v>5022</v>
      </c>
      <c r="G175" s="14" t="s">
        <v>4672</v>
      </c>
      <c r="H175" s="14" t="s">
        <v>4809</v>
      </c>
      <c r="I175" s="14"/>
      <c r="J175" s="14"/>
      <c r="K175" s="14"/>
      <c r="L175" s="14"/>
      <c r="M175">
        <v>1</v>
      </c>
      <c r="N175">
        <v>1</v>
      </c>
      <c r="O175">
        <v>1</v>
      </c>
      <c r="P175" s="1" t="s">
        <v>5320</v>
      </c>
    </row>
    <row r="176" spans="2:16" ht="30" x14ac:dyDescent="0.25">
      <c r="B176" s="14" t="s">
        <v>304</v>
      </c>
      <c r="C176" s="12" t="s">
        <v>305</v>
      </c>
      <c r="D176" s="12" t="s">
        <v>5</v>
      </c>
      <c r="E176" s="12" t="s">
        <v>210</v>
      </c>
      <c r="F176" s="14" t="s">
        <v>5022</v>
      </c>
      <c r="G176" s="14" t="s">
        <v>4670</v>
      </c>
      <c r="H176" s="14" t="s">
        <v>4807</v>
      </c>
      <c r="I176" s="14"/>
      <c r="J176" s="14"/>
      <c r="K176" s="14"/>
      <c r="L176" s="14"/>
      <c r="M176">
        <v>1</v>
      </c>
      <c r="N176">
        <v>1</v>
      </c>
      <c r="O176">
        <v>1</v>
      </c>
      <c r="P176" s="1" t="s">
        <v>5320</v>
      </c>
    </row>
    <row r="177" spans="2:16" ht="60" x14ac:dyDescent="0.25">
      <c r="B177" s="14" t="s">
        <v>306</v>
      </c>
      <c r="C177" s="12" t="s">
        <v>307</v>
      </c>
      <c r="D177" s="12" t="s">
        <v>5</v>
      </c>
      <c r="E177" s="12" t="s">
        <v>210</v>
      </c>
      <c r="F177" s="14" t="s">
        <v>5022</v>
      </c>
      <c r="G177" s="14" t="s">
        <v>4648</v>
      </c>
      <c r="H177" s="14" t="s">
        <v>4807</v>
      </c>
      <c r="I177" s="14" t="s">
        <v>4459</v>
      </c>
      <c r="J177" s="14"/>
      <c r="K177" s="14"/>
      <c r="L177" s="14"/>
      <c r="M177">
        <v>1</v>
      </c>
      <c r="N177">
        <v>2</v>
      </c>
      <c r="O177">
        <v>1</v>
      </c>
      <c r="P177" s="1" t="s">
        <v>5320</v>
      </c>
    </row>
    <row r="178" spans="2:16" ht="30" x14ac:dyDescent="0.25">
      <c r="B178" s="14" t="s">
        <v>308</v>
      </c>
      <c r="C178" s="12" t="s">
        <v>309</v>
      </c>
      <c r="D178" s="12" t="s">
        <v>5</v>
      </c>
      <c r="E178" s="12" t="s">
        <v>310</v>
      </c>
      <c r="F178" s="14" t="s">
        <v>5022</v>
      </c>
      <c r="G178" s="14" t="s">
        <v>5496</v>
      </c>
      <c r="H178" s="14" t="s">
        <v>4807</v>
      </c>
      <c r="I178" s="14"/>
      <c r="J178" s="14"/>
      <c r="K178" s="14"/>
      <c r="L178" s="14"/>
      <c r="M178">
        <v>1</v>
      </c>
      <c r="N178">
        <v>1</v>
      </c>
      <c r="O178">
        <v>1</v>
      </c>
      <c r="P178" s="1" t="s">
        <v>5320</v>
      </c>
    </row>
    <row r="179" spans="2:16" ht="30" x14ac:dyDescent="0.25">
      <c r="B179" s="14" t="s">
        <v>1857</v>
      </c>
      <c r="C179" s="12" t="s">
        <v>1858</v>
      </c>
      <c r="D179" s="12" t="s">
        <v>5</v>
      </c>
      <c r="E179" s="12" t="s">
        <v>310</v>
      </c>
      <c r="F179" s="14" t="s">
        <v>5022</v>
      </c>
      <c r="G179" s="14" t="s">
        <v>5606</v>
      </c>
      <c r="H179" s="14" t="s">
        <v>4807</v>
      </c>
      <c r="I179" s="14"/>
      <c r="J179" s="14"/>
      <c r="K179" s="14"/>
      <c r="L179" s="14"/>
      <c r="M179">
        <v>1</v>
      </c>
      <c r="N179">
        <v>1</v>
      </c>
      <c r="O179">
        <v>1</v>
      </c>
      <c r="P179" s="1" t="s">
        <v>5320</v>
      </c>
    </row>
    <row r="180" spans="2:16" ht="30" x14ac:dyDescent="0.25">
      <c r="B180" s="14" t="s">
        <v>311</v>
      </c>
      <c r="C180" s="12" t="s">
        <v>312</v>
      </c>
      <c r="D180" s="12" t="s">
        <v>5</v>
      </c>
      <c r="E180" s="12" t="s">
        <v>310</v>
      </c>
      <c r="F180" s="14" t="s">
        <v>5022</v>
      </c>
      <c r="G180" s="14" t="s">
        <v>4712</v>
      </c>
      <c r="H180" s="14" t="s">
        <v>4811</v>
      </c>
      <c r="I180" s="14"/>
      <c r="J180" s="14"/>
      <c r="K180" s="14"/>
      <c r="L180" s="14"/>
      <c r="M180">
        <v>1</v>
      </c>
      <c r="N180">
        <v>1</v>
      </c>
      <c r="O180">
        <v>1</v>
      </c>
      <c r="P180" s="1" t="s">
        <v>5320</v>
      </c>
    </row>
    <row r="181" spans="2:16" ht="75" x14ac:dyDescent="0.25">
      <c r="B181" s="14" t="s">
        <v>313</v>
      </c>
      <c r="C181" s="12" t="s">
        <v>314</v>
      </c>
      <c r="D181" s="12" t="s">
        <v>5</v>
      </c>
      <c r="E181" s="12" t="s">
        <v>310</v>
      </c>
      <c r="F181" s="14" t="s">
        <v>5022</v>
      </c>
      <c r="G181" s="14" t="s">
        <v>4650</v>
      </c>
      <c r="H181" s="14" t="s">
        <v>4806</v>
      </c>
      <c r="I181" s="14"/>
      <c r="J181" s="14"/>
      <c r="K181" s="14"/>
      <c r="L181" s="14"/>
      <c r="M181">
        <v>1</v>
      </c>
      <c r="N181">
        <v>1</v>
      </c>
      <c r="O181">
        <v>1</v>
      </c>
      <c r="P181" s="1" t="s">
        <v>5320</v>
      </c>
    </row>
    <row r="182" spans="2:16" ht="60" x14ac:dyDescent="0.25">
      <c r="B182" s="14" t="s">
        <v>315</v>
      </c>
      <c r="C182" s="12" t="s">
        <v>316</v>
      </c>
      <c r="D182" s="12" t="s">
        <v>5</v>
      </c>
      <c r="E182" s="12" t="s">
        <v>310</v>
      </c>
      <c r="F182" s="14" t="s">
        <v>5022</v>
      </c>
      <c r="G182" s="14" t="s">
        <v>4658</v>
      </c>
      <c r="H182" s="14" t="s">
        <v>4814</v>
      </c>
      <c r="I182" s="14" t="s">
        <v>4460</v>
      </c>
      <c r="J182" s="14"/>
      <c r="K182" s="14"/>
      <c r="L182" s="14" t="s">
        <v>5678</v>
      </c>
      <c r="M182">
        <v>1</v>
      </c>
      <c r="N182">
        <v>3</v>
      </c>
      <c r="O182">
        <v>1</v>
      </c>
      <c r="P182" s="1" t="s">
        <v>5320</v>
      </c>
    </row>
    <row r="183" spans="2:16" ht="60" x14ac:dyDescent="0.25">
      <c r="B183" s="14" t="s">
        <v>317</v>
      </c>
      <c r="C183" s="12" t="s">
        <v>318</v>
      </c>
      <c r="D183" s="12" t="s">
        <v>5</v>
      </c>
      <c r="E183" s="12" t="s">
        <v>310</v>
      </c>
      <c r="F183" s="14" t="s">
        <v>5022</v>
      </c>
      <c r="G183" s="14" t="s">
        <v>4990</v>
      </c>
      <c r="H183" s="14" t="s">
        <v>4808</v>
      </c>
      <c r="I183" s="14" t="s">
        <v>4427</v>
      </c>
      <c r="J183" s="14"/>
      <c r="K183" s="14"/>
      <c r="L183" s="14"/>
      <c r="M183">
        <v>1</v>
      </c>
      <c r="N183">
        <v>2</v>
      </c>
      <c r="O183">
        <v>1</v>
      </c>
      <c r="P183" s="1" t="s">
        <v>5320</v>
      </c>
    </row>
    <row r="184" spans="2:16" ht="60" x14ac:dyDescent="0.25">
      <c r="B184" s="14" t="s">
        <v>319</v>
      </c>
      <c r="C184" s="12" t="s">
        <v>320</v>
      </c>
      <c r="D184" s="12" t="s">
        <v>5</v>
      </c>
      <c r="E184" s="12" t="s">
        <v>310</v>
      </c>
      <c r="F184" s="14" t="s">
        <v>5022</v>
      </c>
      <c r="G184" s="14"/>
      <c r="H184" s="14"/>
      <c r="I184" s="14"/>
      <c r="J184" s="14"/>
      <c r="K184" s="14"/>
      <c r="L184" s="14" t="s">
        <v>5679</v>
      </c>
      <c r="M184">
        <v>0</v>
      </c>
      <c r="N184">
        <v>1</v>
      </c>
      <c r="O184">
        <v>1</v>
      </c>
      <c r="P184" s="1" t="s">
        <v>4807</v>
      </c>
    </row>
    <row r="185" spans="2:16" ht="60" x14ac:dyDescent="0.25">
      <c r="B185" s="14" t="s">
        <v>321</v>
      </c>
      <c r="C185" s="12" t="s">
        <v>322</v>
      </c>
      <c r="D185" s="12" t="s">
        <v>5</v>
      </c>
      <c r="E185" s="12" t="s">
        <v>310</v>
      </c>
      <c r="F185" s="14" t="s">
        <v>5024</v>
      </c>
      <c r="G185" s="14" t="s">
        <v>5517</v>
      </c>
      <c r="H185" s="14" t="s">
        <v>4808</v>
      </c>
      <c r="I185" s="14"/>
      <c r="J185" s="14"/>
      <c r="K185" s="14" t="s">
        <v>5518</v>
      </c>
      <c r="L185" s="14"/>
      <c r="M185">
        <v>1</v>
      </c>
      <c r="N185">
        <v>2</v>
      </c>
      <c r="O185">
        <v>1</v>
      </c>
      <c r="P185" s="1" t="s">
        <v>5320</v>
      </c>
    </row>
    <row r="186" spans="2:16" ht="60" x14ac:dyDescent="0.25">
      <c r="B186" s="14" t="s">
        <v>323</v>
      </c>
      <c r="C186" s="12" t="s">
        <v>324</v>
      </c>
      <c r="D186" s="12" t="s">
        <v>5</v>
      </c>
      <c r="E186" s="12" t="s">
        <v>310</v>
      </c>
      <c r="F186" s="14" t="s">
        <v>5022</v>
      </c>
      <c r="G186" s="14" t="s">
        <v>4635</v>
      </c>
      <c r="H186" s="14" t="s">
        <v>4807</v>
      </c>
      <c r="I186" s="14" t="s">
        <v>4461</v>
      </c>
      <c r="J186" s="14"/>
      <c r="K186" s="14"/>
      <c r="L186" s="14"/>
      <c r="M186">
        <v>1</v>
      </c>
      <c r="N186">
        <v>2</v>
      </c>
      <c r="O186">
        <v>1</v>
      </c>
      <c r="P186" s="1" t="s">
        <v>5320</v>
      </c>
    </row>
    <row r="187" spans="2:16" ht="30" x14ac:dyDescent="0.25">
      <c r="B187" s="14" t="s">
        <v>1859</v>
      </c>
      <c r="C187" s="12" t="s">
        <v>1860</v>
      </c>
      <c r="D187" s="12" t="s">
        <v>5</v>
      </c>
      <c r="E187" s="12" t="s">
        <v>310</v>
      </c>
      <c r="F187" s="14" t="s">
        <v>5023</v>
      </c>
      <c r="G187" s="14" t="s">
        <v>5607</v>
      </c>
      <c r="H187" s="14" t="s">
        <v>4810</v>
      </c>
      <c r="I187" s="14"/>
      <c r="J187" s="14"/>
      <c r="K187" s="14"/>
      <c r="L187" s="14"/>
      <c r="M187">
        <v>1</v>
      </c>
      <c r="N187">
        <v>1</v>
      </c>
      <c r="O187">
        <v>1</v>
      </c>
      <c r="P187" s="1" t="s">
        <v>5320</v>
      </c>
    </row>
    <row r="188" spans="2:16" ht="60" x14ac:dyDescent="0.25">
      <c r="B188" s="14" t="s">
        <v>325</v>
      </c>
      <c r="C188" s="12" t="s">
        <v>326</v>
      </c>
      <c r="D188" s="12" t="s">
        <v>5</v>
      </c>
      <c r="E188" s="12" t="s">
        <v>310</v>
      </c>
      <c r="F188" s="14" t="s">
        <v>5022</v>
      </c>
      <c r="G188" s="14" t="s">
        <v>4789</v>
      </c>
      <c r="H188" s="14" t="s">
        <v>4814</v>
      </c>
      <c r="I188" s="14"/>
      <c r="J188" s="14"/>
      <c r="K188" s="14"/>
      <c r="L188" s="14"/>
      <c r="M188">
        <v>1</v>
      </c>
      <c r="N188">
        <v>1</v>
      </c>
      <c r="O188">
        <v>1</v>
      </c>
      <c r="P188" s="1" t="s">
        <v>5320</v>
      </c>
    </row>
    <row r="189" spans="2:16" ht="30" x14ac:dyDescent="0.25">
      <c r="B189" s="14" t="s">
        <v>327</v>
      </c>
      <c r="C189" s="12" t="s">
        <v>328</v>
      </c>
      <c r="D189" s="12" t="s">
        <v>5</v>
      </c>
      <c r="E189" s="12" t="s">
        <v>310</v>
      </c>
      <c r="F189" s="14" t="s">
        <v>5022</v>
      </c>
      <c r="G189" s="14" t="s">
        <v>5567</v>
      </c>
      <c r="H189" s="14" t="s">
        <v>4807</v>
      </c>
      <c r="I189" s="14"/>
      <c r="J189" s="14"/>
      <c r="K189" s="14"/>
      <c r="L189" s="14"/>
      <c r="M189">
        <v>1</v>
      </c>
      <c r="N189">
        <v>1</v>
      </c>
      <c r="O189">
        <v>1</v>
      </c>
      <c r="P189" s="1" t="s">
        <v>5320</v>
      </c>
    </row>
    <row r="190" spans="2:16" ht="30" x14ac:dyDescent="0.25">
      <c r="B190" s="14" t="s">
        <v>329</v>
      </c>
      <c r="C190" s="12" t="s">
        <v>330</v>
      </c>
      <c r="D190" s="12" t="s">
        <v>5</v>
      </c>
      <c r="E190" s="12" t="s">
        <v>310</v>
      </c>
      <c r="F190" s="14" t="s">
        <v>5022</v>
      </c>
      <c r="G190" s="14"/>
      <c r="H190" s="14"/>
      <c r="I190" s="14"/>
      <c r="J190" s="14"/>
      <c r="K190" s="14"/>
      <c r="L190" s="14"/>
      <c r="M190">
        <v>0</v>
      </c>
      <c r="N190">
        <v>0</v>
      </c>
      <c r="O190">
        <v>1</v>
      </c>
      <c r="P190" s="1" t="s">
        <v>4807</v>
      </c>
    </row>
    <row r="191" spans="2:16" ht="30" x14ac:dyDescent="0.25">
      <c r="B191" s="14" t="s">
        <v>331</v>
      </c>
      <c r="C191" s="12" t="s">
        <v>332</v>
      </c>
      <c r="D191" s="12" t="s">
        <v>5</v>
      </c>
      <c r="E191" s="12" t="s">
        <v>310</v>
      </c>
      <c r="F191" s="14" t="s">
        <v>5022</v>
      </c>
      <c r="G191" s="14" t="s">
        <v>4590</v>
      </c>
      <c r="H191" s="14" t="s">
        <v>4807</v>
      </c>
      <c r="I191" s="14"/>
      <c r="J191" s="14"/>
      <c r="K191" s="14"/>
      <c r="L191" s="14"/>
      <c r="M191">
        <v>1</v>
      </c>
      <c r="N191">
        <v>1</v>
      </c>
      <c r="O191">
        <v>1</v>
      </c>
      <c r="P191" s="1" t="s">
        <v>5320</v>
      </c>
    </row>
    <row r="192" spans="2:16" ht="60" x14ac:dyDescent="0.25">
      <c r="B192" s="14" t="s">
        <v>1861</v>
      </c>
      <c r="C192" s="12" t="s">
        <v>1862</v>
      </c>
      <c r="D192" s="12" t="s">
        <v>5</v>
      </c>
      <c r="E192" s="12" t="s">
        <v>205</v>
      </c>
      <c r="F192" s="14" t="s">
        <v>5022</v>
      </c>
      <c r="G192" s="14" t="s">
        <v>5126</v>
      </c>
      <c r="H192" s="14" t="s">
        <v>4837</v>
      </c>
      <c r="I192" s="14"/>
      <c r="J192" s="14"/>
      <c r="K192" s="14"/>
      <c r="L192" s="14"/>
      <c r="M192">
        <v>1</v>
      </c>
      <c r="N192">
        <v>1</v>
      </c>
      <c r="O192">
        <v>1</v>
      </c>
      <c r="P192" s="1" t="s">
        <v>5320</v>
      </c>
    </row>
    <row r="193" spans="2:16" ht="30" x14ac:dyDescent="0.25">
      <c r="B193" s="14" t="s">
        <v>333</v>
      </c>
      <c r="C193" s="12" t="s">
        <v>334</v>
      </c>
      <c r="D193" s="12" t="s">
        <v>5</v>
      </c>
      <c r="E193" s="12" t="s">
        <v>26</v>
      </c>
      <c r="F193" s="14" t="s">
        <v>5022</v>
      </c>
      <c r="G193" s="14" t="s">
        <v>5568</v>
      </c>
      <c r="H193" s="14" t="s">
        <v>4809</v>
      </c>
      <c r="I193" s="14"/>
      <c r="J193" s="14"/>
      <c r="K193" s="14"/>
      <c r="L193" s="14"/>
      <c r="M193">
        <v>1</v>
      </c>
      <c r="N193">
        <v>1</v>
      </c>
      <c r="O193">
        <v>1</v>
      </c>
      <c r="P193" s="1" t="s">
        <v>5320</v>
      </c>
    </row>
    <row r="194" spans="2:16" ht="60" x14ac:dyDescent="0.25">
      <c r="B194" s="14" t="s">
        <v>335</v>
      </c>
      <c r="C194" s="12" t="s">
        <v>336</v>
      </c>
      <c r="D194" s="12" t="s">
        <v>5</v>
      </c>
      <c r="E194" s="12" t="s">
        <v>26</v>
      </c>
      <c r="F194" s="14" t="s">
        <v>5023</v>
      </c>
      <c r="G194" s="14" t="s">
        <v>4656</v>
      </c>
      <c r="H194" s="14" t="s">
        <v>4813</v>
      </c>
      <c r="I194" s="14" t="s">
        <v>4462</v>
      </c>
      <c r="J194" s="14"/>
      <c r="K194" s="14"/>
      <c r="L194" s="14"/>
      <c r="M194">
        <v>1</v>
      </c>
      <c r="N194">
        <v>2</v>
      </c>
      <c r="O194">
        <v>1</v>
      </c>
      <c r="P194" s="1" t="s">
        <v>5320</v>
      </c>
    </row>
    <row r="195" spans="2:16" ht="30" x14ac:dyDescent="0.25">
      <c r="B195" s="14" t="s">
        <v>337</v>
      </c>
      <c r="C195" s="12" t="s">
        <v>338</v>
      </c>
      <c r="D195" s="12" t="s">
        <v>5</v>
      </c>
      <c r="E195" s="12" t="s">
        <v>26</v>
      </c>
      <c r="F195" s="14" t="s">
        <v>5022</v>
      </c>
      <c r="G195" s="14" t="s">
        <v>5458</v>
      </c>
      <c r="H195" s="14" t="s">
        <v>4807</v>
      </c>
      <c r="I195" s="14"/>
      <c r="J195" s="14"/>
      <c r="K195" s="14"/>
      <c r="L195" s="14"/>
      <c r="M195">
        <v>1</v>
      </c>
      <c r="N195">
        <v>1</v>
      </c>
      <c r="O195">
        <v>1</v>
      </c>
      <c r="P195" s="1" t="s">
        <v>5320</v>
      </c>
    </row>
    <row r="196" spans="2:16" ht="75" x14ac:dyDescent="0.25">
      <c r="B196" s="14" t="s">
        <v>339</v>
      </c>
      <c r="C196" s="12" t="s">
        <v>340</v>
      </c>
      <c r="D196" s="12" t="s">
        <v>5</v>
      </c>
      <c r="E196" s="12" t="s">
        <v>68</v>
      </c>
      <c r="F196" s="14" t="s">
        <v>5022</v>
      </c>
      <c r="G196" s="14" t="s">
        <v>4673</v>
      </c>
      <c r="H196" s="14" t="s">
        <v>4806</v>
      </c>
      <c r="I196" s="14"/>
      <c r="J196" s="14"/>
      <c r="K196" s="14"/>
      <c r="L196" s="14"/>
      <c r="M196">
        <v>1</v>
      </c>
      <c r="N196">
        <v>1</v>
      </c>
      <c r="O196">
        <v>1</v>
      </c>
      <c r="P196" s="1" t="s">
        <v>5320</v>
      </c>
    </row>
    <row r="197" spans="2:16" ht="60" x14ac:dyDescent="0.25">
      <c r="B197" s="14" t="s">
        <v>341</v>
      </c>
      <c r="C197" s="12" t="s">
        <v>342</v>
      </c>
      <c r="D197" s="12" t="s">
        <v>5</v>
      </c>
      <c r="E197" s="12" t="s">
        <v>49</v>
      </c>
      <c r="F197" s="14" t="s">
        <v>5022</v>
      </c>
      <c r="G197" s="14" t="s">
        <v>5562</v>
      </c>
      <c r="H197" s="14" t="s">
        <v>4807</v>
      </c>
      <c r="I197" s="14"/>
      <c r="J197" s="14"/>
      <c r="K197" s="14"/>
      <c r="L197" s="14" t="s">
        <v>5438</v>
      </c>
      <c r="M197">
        <v>1</v>
      </c>
      <c r="N197">
        <v>2</v>
      </c>
      <c r="O197">
        <v>1</v>
      </c>
      <c r="P197" s="1" t="s">
        <v>5320</v>
      </c>
    </row>
    <row r="198" spans="2:16" ht="60" x14ac:dyDescent="0.25">
      <c r="B198" s="14" t="s">
        <v>343</v>
      </c>
      <c r="C198" s="12" t="s">
        <v>344</v>
      </c>
      <c r="D198" s="12" t="s">
        <v>5</v>
      </c>
      <c r="E198" s="12" t="s">
        <v>233</v>
      </c>
      <c r="F198" s="14" t="s">
        <v>5022</v>
      </c>
      <c r="G198" s="14" t="s">
        <v>4792</v>
      </c>
      <c r="H198" s="14" t="s">
        <v>4810</v>
      </c>
      <c r="I198" s="14" t="s">
        <v>4463</v>
      </c>
      <c r="J198" s="14"/>
      <c r="K198" s="14"/>
      <c r="L198" s="14"/>
      <c r="M198">
        <v>1</v>
      </c>
      <c r="N198">
        <v>2</v>
      </c>
      <c r="O198">
        <v>1</v>
      </c>
      <c r="P198" s="1" t="s">
        <v>5320</v>
      </c>
    </row>
    <row r="199" spans="2:16" ht="30" x14ac:dyDescent="0.25">
      <c r="B199" s="14" t="s">
        <v>345</v>
      </c>
      <c r="C199" s="12" t="s">
        <v>346</v>
      </c>
      <c r="D199" s="12" t="s">
        <v>5</v>
      </c>
      <c r="E199" s="12" t="s">
        <v>233</v>
      </c>
      <c r="F199" s="14" t="s">
        <v>5022</v>
      </c>
      <c r="G199" s="14" t="s">
        <v>4647</v>
      </c>
      <c r="H199" s="14" t="s">
        <v>4807</v>
      </c>
      <c r="I199" s="14"/>
      <c r="J199" s="14"/>
      <c r="K199" s="14"/>
      <c r="L199" s="14"/>
      <c r="M199">
        <v>1</v>
      </c>
      <c r="N199">
        <v>1</v>
      </c>
      <c r="O199">
        <v>1</v>
      </c>
      <c r="P199" s="1" t="s">
        <v>5320</v>
      </c>
    </row>
    <row r="200" spans="2:16" ht="30" x14ac:dyDescent="0.25">
      <c r="B200" s="14" t="s">
        <v>1863</v>
      </c>
      <c r="C200" s="12" t="s">
        <v>1864</v>
      </c>
      <c r="D200" s="12" t="s">
        <v>5</v>
      </c>
      <c r="E200" s="12" t="s">
        <v>233</v>
      </c>
      <c r="F200" s="14" t="s">
        <v>5022</v>
      </c>
      <c r="G200" s="14" t="s">
        <v>4629</v>
      </c>
      <c r="H200" s="14" t="s">
        <v>4823</v>
      </c>
      <c r="I200" s="14"/>
      <c r="J200" s="14"/>
      <c r="K200" s="14"/>
      <c r="L200" s="14"/>
      <c r="M200">
        <v>1</v>
      </c>
      <c r="N200">
        <v>1</v>
      </c>
      <c r="O200">
        <v>1</v>
      </c>
      <c r="P200" s="1" t="s">
        <v>5320</v>
      </c>
    </row>
    <row r="201" spans="2:16" ht="30" x14ac:dyDescent="0.25">
      <c r="B201" s="14" t="s">
        <v>1865</v>
      </c>
      <c r="C201" s="12" t="s">
        <v>1866</v>
      </c>
      <c r="D201" s="12" t="s">
        <v>5</v>
      </c>
      <c r="E201" s="12" t="s">
        <v>233</v>
      </c>
      <c r="F201" s="14" t="s">
        <v>5022</v>
      </c>
      <c r="G201" s="14" t="s">
        <v>5031</v>
      </c>
      <c r="H201" s="14" t="s">
        <v>4807</v>
      </c>
      <c r="I201" s="14"/>
      <c r="J201" s="14"/>
      <c r="K201" s="14"/>
      <c r="L201" s="14"/>
      <c r="M201">
        <v>1</v>
      </c>
      <c r="N201">
        <v>1</v>
      </c>
      <c r="O201">
        <v>1</v>
      </c>
      <c r="P201" s="1" t="s">
        <v>5320</v>
      </c>
    </row>
    <row r="202" spans="2:16" ht="30" x14ac:dyDescent="0.25">
      <c r="B202" s="14" t="s">
        <v>347</v>
      </c>
      <c r="C202" s="12" t="s">
        <v>348</v>
      </c>
      <c r="D202" s="12" t="s">
        <v>5</v>
      </c>
      <c r="E202" s="12" t="s">
        <v>210</v>
      </c>
      <c r="F202" s="14" t="s">
        <v>5022</v>
      </c>
      <c r="G202" s="14" t="s">
        <v>5330</v>
      </c>
      <c r="H202" s="14" t="s">
        <v>4818</v>
      </c>
      <c r="I202" s="14"/>
      <c r="J202" s="14"/>
      <c r="K202" s="14"/>
      <c r="L202" s="14"/>
      <c r="M202">
        <v>1</v>
      </c>
      <c r="N202">
        <v>1</v>
      </c>
      <c r="O202">
        <v>1</v>
      </c>
      <c r="P202" s="1" t="s">
        <v>5320</v>
      </c>
    </row>
    <row r="203" spans="2:16" ht="30" x14ac:dyDescent="0.25">
      <c r="B203" s="14" t="s">
        <v>349</v>
      </c>
      <c r="C203" s="12" t="s">
        <v>350</v>
      </c>
      <c r="D203" s="12" t="s">
        <v>5</v>
      </c>
      <c r="E203" s="12" t="s">
        <v>210</v>
      </c>
      <c r="F203" s="14" t="s">
        <v>5022</v>
      </c>
      <c r="G203" s="14" t="s">
        <v>5130</v>
      </c>
      <c r="H203" s="14" t="s">
        <v>4807</v>
      </c>
      <c r="I203" s="14"/>
      <c r="J203" s="14"/>
      <c r="K203" s="14"/>
      <c r="L203" s="14"/>
      <c r="M203">
        <v>1</v>
      </c>
      <c r="N203">
        <v>1</v>
      </c>
      <c r="O203">
        <v>1</v>
      </c>
      <c r="P203" s="1" t="s">
        <v>5320</v>
      </c>
    </row>
    <row r="204" spans="2:16" ht="60" x14ac:dyDescent="0.25">
      <c r="B204" s="14" t="s">
        <v>351</v>
      </c>
      <c r="C204" s="12" t="s">
        <v>352</v>
      </c>
      <c r="D204" s="12" t="s">
        <v>5</v>
      </c>
      <c r="E204" s="12" t="s">
        <v>353</v>
      </c>
      <c r="F204" s="14" t="s">
        <v>5024</v>
      </c>
      <c r="G204" s="14" t="s">
        <v>5126</v>
      </c>
      <c r="H204" s="14" t="s">
        <v>4810</v>
      </c>
      <c r="I204" s="14"/>
      <c r="J204" s="14"/>
      <c r="K204" s="14"/>
      <c r="L204" s="14" t="s">
        <v>5680</v>
      </c>
      <c r="M204">
        <v>1</v>
      </c>
      <c r="N204">
        <v>2</v>
      </c>
      <c r="O204">
        <v>1</v>
      </c>
      <c r="P204" s="1" t="s">
        <v>5320</v>
      </c>
    </row>
    <row r="205" spans="2:16" ht="30" x14ac:dyDescent="0.25">
      <c r="B205" s="14" t="s">
        <v>354</v>
      </c>
      <c r="C205" s="12" t="s">
        <v>355</v>
      </c>
      <c r="D205" s="12" t="s">
        <v>5</v>
      </c>
      <c r="E205" s="12" t="s">
        <v>353</v>
      </c>
      <c r="F205" s="14" t="s">
        <v>5022</v>
      </c>
      <c r="G205" s="14" t="s">
        <v>5520</v>
      </c>
      <c r="H205" s="14" t="s">
        <v>4807</v>
      </c>
      <c r="I205" s="14"/>
      <c r="J205" s="14"/>
      <c r="K205" s="14"/>
      <c r="L205" s="14"/>
      <c r="M205">
        <v>1</v>
      </c>
      <c r="N205">
        <v>1</v>
      </c>
      <c r="O205">
        <v>1</v>
      </c>
      <c r="P205" s="1" t="s">
        <v>5320</v>
      </c>
    </row>
    <row r="206" spans="2:16" ht="30" x14ac:dyDescent="0.25">
      <c r="B206" s="14" t="s">
        <v>356</v>
      </c>
      <c r="C206" s="12" t="s">
        <v>357</v>
      </c>
      <c r="D206" s="12" t="s">
        <v>5</v>
      </c>
      <c r="E206" s="12" t="s">
        <v>353</v>
      </c>
      <c r="F206" s="14" t="s">
        <v>5022</v>
      </c>
      <c r="G206" s="14" t="s">
        <v>5458</v>
      </c>
      <c r="H206" s="14" t="s">
        <v>4807</v>
      </c>
      <c r="I206" s="14"/>
      <c r="J206" s="14"/>
      <c r="K206" s="14"/>
      <c r="L206" s="14"/>
      <c r="M206">
        <v>1</v>
      </c>
      <c r="N206">
        <v>1</v>
      </c>
      <c r="O206">
        <v>1</v>
      </c>
      <c r="P206" s="1" t="s">
        <v>5320</v>
      </c>
    </row>
    <row r="207" spans="2:16" ht="30" x14ac:dyDescent="0.25">
      <c r="B207" s="14" t="s">
        <v>358</v>
      </c>
      <c r="C207" s="12" t="s">
        <v>359</v>
      </c>
      <c r="D207" s="12" t="s">
        <v>5</v>
      </c>
      <c r="E207" s="12" t="s">
        <v>353</v>
      </c>
      <c r="F207" s="14" t="s">
        <v>5022</v>
      </c>
      <c r="G207" s="14" t="s">
        <v>4670</v>
      </c>
      <c r="H207" s="14" t="s">
        <v>4807</v>
      </c>
      <c r="I207" s="14"/>
      <c r="J207" s="14"/>
      <c r="K207" s="14"/>
      <c r="L207" s="14"/>
      <c r="M207">
        <v>1</v>
      </c>
      <c r="N207">
        <v>1</v>
      </c>
      <c r="O207">
        <v>1</v>
      </c>
      <c r="P207" s="1" t="s">
        <v>5320</v>
      </c>
    </row>
    <row r="208" spans="2:16" ht="30" x14ac:dyDescent="0.25">
      <c r="B208" s="14" t="s">
        <v>360</v>
      </c>
      <c r="C208" s="12" t="s">
        <v>361</v>
      </c>
      <c r="D208" s="12" t="s">
        <v>5</v>
      </c>
      <c r="E208" s="12" t="s">
        <v>353</v>
      </c>
      <c r="F208" s="14" t="s">
        <v>5022</v>
      </c>
      <c r="G208" s="14" t="s">
        <v>5521</v>
      </c>
      <c r="H208" s="14" t="s">
        <v>4807</v>
      </c>
      <c r="I208" s="14"/>
      <c r="J208" s="14"/>
      <c r="K208" s="14"/>
      <c r="L208" s="14"/>
      <c r="M208">
        <v>1</v>
      </c>
      <c r="N208">
        <v>1</v>
      </c>
      <c r="O208">
        <v>1</v>
      </c>
      <c r="P208" s="1" t="s">
        <v>5320</v>
      </c>
    </row>
    <row r="209" spans="2:16" ht="30" x14ac:dyDescent="0.25">
      <c r="B209" s="14" t="s">
        <v>362</v>
      </c>
      <c r="C209" s="12" t="s">
        <v>363</v>
      </c>
      <c r="D209" s="12" t="s">
        <v>5</v>
      </c>
      <c r="E209" s="12" t="s">
        <v>353</v>
      </c>
      <c r="F209" s="14" t="s">
        <v>5022</v>
      </c>
      <c r="G209" s="14" t="s">
        <v>4604</v>
      </c>
      <c r="H209" s="14" t="s">
        <v>4807</v>
      </c>
      <c r="I209" s="14"/>
      <c r="J209" s="14"/>
      <c r="K209" s="14"/>
      <c r="L209" s="14"/>
      <c r="M209">
        <v>1</v>
      </c>
      <c r="N209">
        <v>1</v>
      </c>
      <c r="O209">
        <v>1</v>
      </c>
      <c r="P209" s="1" t="s">
        <v>5320</v>
      </c>
    </row>
    <row r="210" spans="2:16" ht="30" x14ac:dyDescent="0.25">
      <c r="B210" s="14" t="s">
        <v>364</v>
      </c>
      <c r="C210" s="12" t="s">
        <v>365</v>
      </c>
      <c r="D210" s="12" t="s">
        <v>5</v>
      </c>
      <c r="E210" s="12" t="s">
        <v>353</v>
      </c>
      <c r="F210" s="14" t="s">
        <v>5022</v>
      </c>
      <c r="G210" s="14" t="s">
        <v>5127</v>
      </c>
      <c r="H210" s="14" t="s">
        <v>4807</v>
      </c>
      <c r="I210" s="14"/>
      <c r="J210" s="14"/>
      <c r="K210" s="14"/>
      <c r="L210" s="14"/>
      <c r="M210">
        <v>1</v>
      </c>
      <c r="N210">
        <v>1</v>
      </c>
      <c r="O210">
        <v>1</v>
      </c>
      <c r="P210" s="1" t="s">
        <v>5320</v>
      </c>
    </row>
    <row r="211" spans="2:16" ht="30" x14ac:dyDescent="0.25">
      <c r="B211" s="14" t="s">
        <v>1867</v>
      </c>
      <c r="C211" s="12" t="s">
        <v>1868</v>
      </c>
      <c r="D211" s="12" t="s">
        <v>5</v>
      </c>
      <c r="E211" s="12" t="s">
        <v>353</v>
      </c>
      <c r="F211" s="14" t="s">
        <v>5022</v>
      </c>
      <c r="G211" s="14"/>
      <c r="H211" s="14"/>
      <c r="I211" s="14"/>
      <c r="J211" s="14"/>
      <c r="K211" s="14"/>
      <c r="L211" s="14"/>
      <c r="M211">
        <v>0</v>
      </c>
      <c r="N211">
        <v>0</v>
      </c>
      <c r="O211">
        <v>1</v>
      </c>
      <c r="P211" s="1" t="s">
        <v>4807</v>
      </c>
    </row>
    <row r="212" spans="2:16" ht="30" x14ac:dyDescent="0.25">
      <c r="B212" s="14" t="s">
        <v>366</v>
      </c>
      <c r="C212" s="12" t="s">
        <v>367</v>
      </c>
      <c r="D212" s="12" t="s">
        <v>5</v>
      </c>
      <c r="E212" s="12" t="s">
        <v>85</v>
      </c>
      <c r="F212" s="14" t="s">
        <v>5022</v>
      </c>
      <c r="G212" s="14" t="s">
        <v>4663</v>
      </c>
      <c r="H212" s="14" t="s">
        <v>4807</v>
      </c>
      <c r="I212" s="14"/>
      <c r="J212" s="14"/>
      <c r="K212" s="14"/>
      <c r="L212" s="14"/>
      <c r="M212">
        <v>1</v>
      </c>
      <c r="N212">
        <v>1</v>
      </c>
      <c r="O212">
        <v>1</v>
      </c>
      <c r="P212" s="1" t="s">
        <v>5320</v>
      </c>
    </row>
    <row r="213" spans="2:16" ht="60" x14ac:dyDescent="0.25">
      <c r="B213" s="14" t="s">
        <v>368</v>
      </c>
      <c r="C213" s="12" t="s">
        <v>369</v>
      </c>
      <c r="D213" s="12" t="s">
        <v>5</v>
      </c>
      <c r="E213" s="12" t="s">
        <v>85</v>
      </c>
      <c r="F213" s="14" t="s">
        <v>5024</v>
      </c>
      <c r="G213" s="14" t="s">
        <v>4572</v>
      </c>
      <c r="H213" s="14" t="s">
        <v>4807</v>
      </c>
      <c r="I213" s="14"/>
      <c r="J213" s="14"/>
      <c r="K213" s="14"/>
      <c r="L213" s="14"/>
      <c r="M213">
        <v>1</v>
      </c>
      <c r="N213">
        <v>1</v>
      </c>
      <c r="O213">
        <v>1</v>
      </c>
      <c r="P213" s="1" t="s">
        <v>5320</v>
      </c>
    </row>
    <row r="214" spans="2:16" x14ac:dyDescent="0.25">
      <c r="B214" s="14" t="s">
        <v>1869</v>
      </c>
      <c r="C214" s="12" t="s">
        <v>1870</v>
      </c>
      <c r="D214" s="12" t="s">
        <v>5</v>
      </c>
      <c r="E214" s="12" t="s">
        <v>85</v>
      </c>
      <c r="F214" s="14" t="s">
        <v>5023</v>
      </c>
      <c r="G214" s="14"/>
      <c r="H214" s="14"/>
      <c r="I214" s="14"/>
      <c r="J214" s="14"/>
      <c r="K214" s="14"/>
      <c r="L214" s="14"/>
      <c r="M214">
        <v>0</v>
      </c>
      <c r="N214">
        <v>0</v>
      </c>
      <c r="O214">
        <v>1</v>
      </c>
      <c r="P214" s="1" t="s">
        <v>4807</v>
      </c>
    </row>
    <row r="215" spans="2:16" ht="30" x14ac:dyDescent="0.25">
      <c r="B215" s="14" t="s">
        <v>370</v>
      </c>
      <c r="C215" s="12" t="s">
        <v>371</v>
      </c>
      <c r="D215" s="12" t="s">
        <v>5</v>
      </c>
      <c r="E215" s="12" t="s">
        <v>85</v>
      </c>
      <c r="F215" s="14" t="s">
        <v>5022</v>
      </c>
      <c r="G215" s="14" t="s">
        <v>5032</v>
      </c>
      <c r="H215" s="14" t="s">
        <v>4807</v>
      </c>
      <c r="I215" s="14"/>
      <c r="J215" s="14"/>
      <c r="K215" s="14"/>
      <c r="L215" s="14"/>
      <c r="M215">
        <v>1</v>
      </c>
      <c r="N215">
        <v>1</v>
      </c>
      <c r="O215">
        <v>1</v>
      </c>
      <c r="P215" s="1" t="s">
        <v>5320</v>
      </c>
    </row>
    <row r="216" spans="2:16" ht="60" x14ac:dyDescent="0.25">
      <c r="B216" s="14" t="s">
        <v>372</v>
      </c>
      <c r="C216" s="12" t="s">
        <v>373</v>
      </c>
      <c r="D216" s="12" t="s">
        <v>5</v>
      </c>
      <c r="E216" s="12" t="s">
        <v>85</v>
      </c>
      <c r="F216" s="14" t="s">
        <v>5022</v>
      </c>
      <c r="G216" s="14" t="s">
        <v>4729</v>
      </c>
      <c r="H216" s="14" t="s">
        <v>4809</v>
      </c>
      <c r="I216" s="14" t="s">
        <v>4464</v>
      </c>
      <c r="J216" s="14"/>
      <c r="K216" s="14"/>
      <c r="L216" s="14" t="s">
        <v>5465</v>
      </c>
      <c r="M216">
        <v>1</v>
      </c>
      <c r="N216">
        <v>3</v>
      </c>
      <c r="O216">
        <v>1</v>
      </c>
      <c r="P216" s="1" t="s">
        <v>5320</v>
      </c>
    </row>
    <row r="217" spans="2:16" ht="60" x14ac:dyDescent="0.25">
      <c r="B217" s="14" t="s">
        <v>1871</v>
      </c>
      <c r="C217" s="12" t="s">
        <v>1872</v>
      </c>
      <c r="D217" s="12" t="s">
        <v>5</v>
      </c>
      <c r="E217" s="12" t="s">
        <v>151</v>
      </c>
      <c r="F217" s="14" t="s">
        <v>5022</v>
      </c>
      <c r="G217" s="14"/>
      <c r="H217" s="14"/>
      <c r="I217" s="14" t="s">
        <v>4466</v>
      </c>
      <c r="J217" s="14"/>
      <c r="K217" s="14"/>
      <c r="L217" s="14"/>
      <c r="M217">
        <v>0</v>
      </c>
      <c r="N217">
        <v>1</v>
      </c>
      <c r="O217">
        <v>1</v>
      </c>
      <c r="P217" s="1" t="s">
        <v>4807</v>
      </c>
    </row>
    <row r="218" spans="2:16" ht="60" x14ac:dyDescent="0.25">
      <c r="B218" s="14" t="s">
        <v>374</v>
      </c>
      <c r="C218" s="12" t="s">
        <v>375</v>
      </c>
      <c r="D218" s="12" t="s">
        <v>5</v>
      </c>
      <c r="E218" s="12" t="s">
        <v>210</v>
      </c>
      <c r="F218" s="14" t="s">
        <v>5022</v>
      </c>
      <c r="G218" s="14" t="s">
        <v>5237</v>
      </c>
      <c r="H218" s="14" t="s">
        <v>4810</v>
      </c>
      <c r="I218" s="14" t="s">
        <v>4416</v>
      </c>
      <c r="J218" s="14"/>
      <c r="K218" s="14"/>
      <c r="L218" s="14"/>
      <c r="M218">
        <v>1</v>
      </c>
      <c r="N218">
        <v>2</v>
      </c>
      <c r="O218">
        <v>1</v>
      </c>
      <c r="P218" s="1" t="s">
        <v>5320</v>
      </c>
    </row>
    <row r="219" spans="2:16" ht="30" x14ac:dyDescent="0.25">
      <c r="B219" s="14" t="s">
        <v>376</v>
      </c>
      <c r="C219" s="12" t="s">
        <v>377</v>
      </c>
      <c r="D219" s="12" t="s">
        <v>5</v>
      </c>
      <c r="E219" s="12" t="s">
        <v>210</v>
      </c>
      <c r="F219" s="14" t="s">
        <v>5022</v>
      </c>
      <c r="G219" s="14" t="s">
        <v>4659</v>
      </c>
      <c r="H219" s="14" t="s">
        <v>4807</v>
      </c>
      <c r="I219" s="14"/>
      <c r="J219" s="14"/>
      <c r="K219" s="14"/>
      <c r="L219" s="14"/>
      <c r="M219">
        <v>1</v>
      </c>
      <c r="N219">
        <v>1</v>
      </c>
      <c r="O219">
        <v>1</v>
      </c>
      <c r="P219" s="1" t="s">
        <v>5320</v>
      </c>
    </row>
    <row r="220" spans="2:16" ht="45" x14ac:dyDescent="0.25">
      <c r="B220" s="14" t="s">
        <v>378</v>
      </c>
      <c r="C220" s="12" t="s">
        <v>379</v>
      </c>
      <c r="D220" s="12" t="s">
        <v>5</v>
      </c>
      <c r="E220" s="12" t="s">
        <v>151</v>
      </c>
      <c r="F220" s="14" t="s">
        <v>5022</v>
      </c>
      <c r="G220" s="14" t="s">
        <v>5147</v>
      </c>
      <c r="H220" s="14" t="s">
        <v>4840</v>
      </c>
      <c r="I220" s="14"/>
      <c r="J220" s="14"/>
      <c r="K220" s="14"/>
      <c r="L220" s="14"/>
      <c r="M220">
        <v>1</v>
      </c>
      <c r="N220">
        <v>1</v>
      </c>
      <c r="O220">
        <v>1</v>
      </c>
      <c r="P220" s="1" t="s">
        <v>5320</v>
      </c>
    </row>
    <row r="221" spans="2:16" ht="30" x14ac:dyDescent="0.25">
      <c r="B221" s="14" t="s">
        <v>380</v>
      </c>
      <c r="C221" s="12" t="s">
        <v>381</v>
      </c>
      <c r="D221" s="12" t="s">
        <v>5</v>
      </c>
      <c r="E221" s="12" t="s">
        <v>151</v>
      </c>
      <c r="F221" s="14" t="s">
        <v>5022</v>
      </c>
      <c r="G221" s="14" t="s">
        <v>5238</v>
      </c>
      <c r="H221" s="14" t="s">
        <v>4810</v>
      </c>
      <c r="I221" s="14"/>
      <c r="J221" s="14"/>
      <c r="K221" s="14"/>
      <c r="L221" s="14"/>
      <c r="M221">
        <v>1</v>
      </c>
      <c r="N221">
        <v>1</v>
      </c>
      <c r="O221">
        <v>1</v>
      </c>
      <c r="P221" s="1" t="s">
        <v>5320</v>
      </c>
    </row>
    <row r="222" spans="2:16" ht="60" x14ac:dyDescent="0.25">
      <c r="B222" s="14" t="s">
        <v>382</v>
      </c>
      <c r="C222" s="12" t="s">
        <v>383</v>
      </c>
      <c r="D222" s="12" t="s">
        <v>5</v>
      </c>
      <c r="E222" s="12" t="s">
        <v>151</v>
      </c>
      <c r="F222" s="14" t="s">
        <v>5022</v>
      </c>
      <c r="G222" s="14" t="s">
        <v>4650</v>
      </c>
      <c r="H222" s="14" t="s">
        <v>4814</v>
      </c>
      <c r="I222" s="14"/>
      <c r="J222" s="14"/>
      <c r="K222" s="14"/>
      <c r="L222" s="14" t="s">
        <v>5681</v>
      </c>
      <c r="M222">
        <v>1</v>
      </c>
      <c r="N222">
        <v>2</v>
      </c>
      <c r="O222">
        <v>1</v>
      </c>
      <c r="P222" s="1" t="s">
        <v>5320</v>
      </c>
    </row>
    <row r="223" spans="2:16" ht="60" x14ac:dyDescent="0.25">
      <c r="B223" s="14" t="s">
        <v>384</v>
      </c>
      <c r="C223" s="12" t="s">
        <v>385</v>
      </c>
      <c r="D223" s="12" t="s">
        <v>5</v>
      </c>
      <c r="E223" s="12" t="s">
        <v>22</v>
      </c>
      <c r="F223" s="14" t="s">
        <v>5022</v>
      </c>
      <c r="G223" s="14" t="s">
        <v>4770</v>
      </c>
      <c r="H223" s="14" t="s">
        <v>4808</v>
      </c>
      <c r="I223" s="14" t="s">
        <v>4440</v>
      </c>
      <c r="J223" s="14"/>
      <c r="K223" s="14"/>
      <c r="L223" s="14"/>
      <c r="M223">
        <v>1</v>
      </c>
      <c r="N223">
        <v>2</v>
      </c>
      <c r="O223">
        <v>1</v>
      </c>
      <c r="P223" s="1" t="s">
        <v>5320</v>
      </c>
    </row>
    <row r="224" spans="2:16" ht="30" x14ac:dyDescent="0.25">
      <c r="B224" s="14" t="s">
        <v>386</v>
      </c>
      <c r="C224" s="12" t="s">
        <v>387</v>
      </c>
      <c r="D224" s="12" t="s">
        <v>5</v>
      </c>
      <c r="E224" s="12" t="s">
        <v>205</v>
      </c>
      <c r="F224" s="14" t="s">
        <v>5022</v>
      </c>
      <c r="G224" s="14" t="s">
        <v>5126</v>
      </c>
      <c r="H224" s="14" t="s">
        <v>4810</v>
      </c>
      <c r="I224" s="14"/>
      <c r="J224" s="14"/>
      <c r="K224" s="14"/>
      <c r="L224" s="14"/>
      <c r="M224">
        <v>1</v>
      </c>
      <c r="N224">
        <v>1</v>
      </c>
      <c r="O224">
        <v>1</v>
      </c>
      <c r="P224" s="1" t="s">
        <v>5320</v>
      </c>
    </row>
    <row r="225" spans="2:16" ht="30" x14ac:dyDescent="0.25">
      <c r="B225" s="14" t="s">
        <v>388</v>
      </c>
      <c r="C225" s="12" t="s">
        <v>389</v>
      </c>
      <c r="D225" s="12" t="s">
        <v>5</v>
      </c>
      <c r="E225" s="12" t="s">
        <v>205</v>
      </c>
      <c r="F225" s="14" t="s">
        <v>5022</v>
      </c>
      <c r="G225" s="14" t="s">
        <v>5033</v>
      </c>
      <c r="H225" s="14" t="s">
        <v>4807</v>
      </c>
      <c r="I225" s="14"/>
      <c r="J225" s="14"/>
      <c r="K225" s="14"/>
      <c r="L225" s="14"/>
      <c r="M225">
        <v>1</v>
      </c>
      <c r="N225">
        <v>1</v>
      </c>
      <c r="O225">
        <v>1</v>
      </c>
      <c r="P225" s="1" t="s">
        <v>5320</v>
      </c>
    </row>
    <row r="226" spans="2:16" ht="60" x14ac:dyDescent="0.25">
      <c r="B226" s="14" t="s">
        <v>1873</v>
      </c>
      <c r="C226" s="12" t="s">
        <v>1874</v>
      </c>
      <c r="D226" s="12" t="s">
        <v>5</v>
      </c>
      <c r="E226" s="12" t="s">
        <v>310</v>
      </c>
      <c r="F226" s="14" t="s">
        <v>5023</v>
      </c>
      <c r="G226" s="14" t="s">
        <v>5682</v>
      </c>
      <c r="H226" s="14" t="s">
        <v>4835</v>
      </c>
      <c r="I226" s="14" t="s">
        <v>5522</v>
      </c>
      <c r="J226" s="14"/>
      <c r="K226" s="14"/>
      <c r="L226" s="14"/>
      <c r="M226">
        <v>1</v>
      </c>
      <c r="N226">
        <v>2</v>
      </c>
      <c r="O226">
        <v>1</v>
      </c>
      <c r="P226" s="1" t="s">
        <v>5320</v>
      </c>
    </row>
    <row r="227" spans="2:16" ht="75" x14ac:dyDescent="0.25">
      <c r="B227" s="14" t="s">
        <v>390</v>
      </c>
      <c r="C227" s="12" t="s">
        <v>391</v>
      </c>
      <c r="D227" s="12" t="s">
        <v>5</v>
      </c>
      <c r="E227" s="12" t="s">
        <v>310</v>
      </c>
      <c r="F227" s="14" t="s">
        <v>5022</v>
      </c>
      <c r="G227" s="14" t="s">
        <v>4750</v>
      </c>
      <c r="H227" s="14" t="s">
        <v>4806</v>
      </c>
      <c r="I227" s="14"/>
      <c r="J227" s="14"/>
      <c r="K227" s="14"/>
      <c r="L227" s="14"/>
      <c r="M227">
        <v>1</v>
      </c>
      <c r="N227">
        <v>1</v>
      </c>
      <c r="O227">
        <v>1</v>
      </c>
      <c r="P227" s="1" t="s">
        <v>5320</v>
      </c>
    </row>
    <row r="228" spans="2:16" ht="30" x14ac:dyDescent="0.25">
      <c r="B228" s="14" t="s">
        <v>1875</v>
      </c>
      <c r="C228" s="12" t="s">
        <v>1876</v>
      </c>
      <c r="D228" s="12" t="s">
        <v>5</v>
      </c>
      <c r="E228" s="12" t="s">
        <v>310</v>
      </c>
      <c r="F228" s="14" t="s">
        <v>5022</v>
      </c>
      <c r="G228" s="14" t="s">
        <v>4597</v>
      </c>
      <c r="H228" s="14" t="s">
        <v>4807</v>
      </c>
      <c r="I228" s="14"/>
      <c r="J228" s="14"/>
      <c r="K228" s="14"/>
      <c r="L228" s="14"/>
      <c r="M228">
        <v>1</v>
      </c>
      <c r="N228">
        <v>1</v>
      </c>
      <c r="O228">
        <v>1</v>
      </c>
      <c r="P228" s="1" t="s">
        <v>5320</v>
      </c>
    </row>
    <row r="229" spans="2:16" ht="60" x14ac:dyDescent="0.25">
      <c r="B229" s="14" t="s">
        <v>1877</v>
      </c>
      <c r="C229" s="12" t="s">
        <v>1878</v>
      </c>
      <c r="D229" s="12" t="s">
        <v>5</v>
      </c>
      <c r="E229" s="12" t="s">
        <v>310</v>
      </c>
      <c r="F229" s="14" t="s">
        <v>5022</v>
      </c>
      <c r="G229" s="14" t="s">
        <v>5569</v>
      </c>
      <c r="H229" s="14" t="s">
        <v>4808</v>
      </c>
      <c r="I229" s="14"/>
      <c r="J229" s="14"/>
      <c r="K229" s="14"/>
      <c r="L229" s="14"/>
      <c r="M229">
        <v>1</v>
      </c>
      <c r="N229">
        <v>1</v>
      </c>
      <c r="O229">
        <v>1</v>
      </c>
      <c r="P229" s="1" t="s">
        <v>5320</v>
      </c>
    </row>
    <row r="230" spans="2:16" ht="30" x14ac:dyDescent="0.25">
      <c r="B230" s="14" t="s">
        <v>392</v>
      </c>
      <c r="C230" s="12" t="s">
        <v>393</v>
      </c>
      <c r="D230" s="12" t="s">
        <v>5</v>
      </c>
      <c r="E230" s="12" t="s">
        <v>310</v>
      </c>
      <c r="F230" s="14" t="s">
        <v>5022</v>
      </c>
      <c r="G230" s="14" t="s">
        <v>5328</v>
      </c>
      <c r="H230" s="14" t="s">
        <v>4807</v>
      </c>
      <c r="I230" s="14"/>
      <c r="J230" s="14"/>
      <c r="K230" s="14"/>
      <c r="L230" s="14"/>
      <c r="M230">
        <v>1</v>
      </c>
      <c r="N230">
        <v>1</v>
      </c>
      <c r="O230">
        <v>1</v>
      </c>
      <c r="P230" s="1" t="s">
        <v>5320</v>
      </c>
    </row>
    <row r="231" spans="2:16" x14ac:dyDescent="0.25">
      <c r="B231" s="14" t="s">
        <v>1879</v>
      </c>
      <c r="C231" s="12" t="s">
        <v>1880</v>
      </c>
      <c r="D231" s="12" t="s">
        <v>5</v>
      </c>
      <c r="E231" s="12" t="s">
        <v>310</v>
      </c>
      <c r="F231" s="14" t="s">
        <v>5023</v>
      </c>
      <c r="G231" s="14" t="s">
        <v>5497</v>
      </c>
      <c r="H231" s="14" t="s">
        <v>4811</v>
      </c>
      <c r="I231" s="14"/>
      <c r="J231" s="14"/>
      <c r="K231" s="14"/>
      <c r="L231" s="14"/>
      <c r="M231">
        <v>1</v>
      </c>
      <c r="N231">
        <v>1</v>
      </c>
      <c r="O231">
        <v>1</v>
      </c>
      <c r="P231" s="1" t="s">
        <v>5320</v>
      </c>
    </row>
    <row r="232" spans="2:16" x14ac:dyDescent="0.25">
      <c r="B232" s="14" t="s">
        <v>1881</v>
      </c>
      <c r="C232" s="12" t="s">
        <v>1882</v>
      </c>
      <c r="D232" s="12" t="s">
        <v>5</v>
      </c>
      <c r="E232" s="12" t="s">
        <v>310</v>
      </c>
      <c r="F232" s="14" t="s">
        <v>5023</v>
      </c>
      <c r="G232" s="14" t="s">
        <v>4623</v>
      </c>
      <c r="H232" s="14" t="s">
        <v>4807</v>
      </c>
      <c r="I232" s="14"/>
      <c r="J232" s="14"/>
      <c r="K232" s="14"/>
      <c r="L232" s="14"/>
      <c r="M232">
        <v>1</v>
      </c>
      <c r="N232">
        <v>1</v>
      </c>
      <c r="O232">
        <v>1</v>
      </c>
      <c r="P232" s="1" t="s">
        <v>5320</v>
      </c>
    </row>
    <row r="233" spans="2:16" ht="30" x14ac:dyDescent="0.25">
      <c r="B233" s="14" t="s">
        <v>394</v>
      </c>
      <c r="C233" s="12" t="s">
        <v>395</v>
      </c>
      <c r="D233" s="12" t="s">
        <v>5</v>
      </c>
      <c r="E233" s="12" t="s">
        <v>310</v>
      </c>
      <c r="F233" s="14" t="s">
        <v>5022</v>
      </c>
      <c r="G233" s="14" t="s">
        <v>5134</v>
      </c>
      <c r="H233" s="14" t="s">
        <v>4821</v>
      </c>
      <c r="I233" s="14"/>
      <c r="J233" s="14"/>
      <c r="K233" s="14"/>
      <c r="L233" s="14"/>
      <c r="M233">
        <v>1</v>
      </c>
      <c r="N233">
        <v>1</v>
      </c>
      <c r="O233">
        <v>1</v>
      </c>
      <c r="P233" s="1" t="s">
        <v>5320</v>
      </c>
    </row>
    <row r="234" spans="2:16" ht="75" x14ac:dyDescent="0.25">
      <c r="B234" s="14" t="s">
        <v>396</v>
      </c>
      <c r="C234" s="12" t="s">
        <v>397</v>
      </c>
      <c r="D234" s="12" t="s">
        <v>5</v>
      </c>
      <c r="E234" s="12" t="s">
        <v>310</v>
      </c>
      <c r="F234" s="14" t="s">
        <v>5022</v>
      </c>
      <c r="G234" s="14" t="s">
        <v>4627</v>
      </c>
      <c r="H234" s="14" t="s">
        <v>4806</v>
      </c>
      <c r="I234" s="14"/>
      <c r="J234" s="14"/>
      <c r="K234" s="14"/>
      <c r="L234" s="14"/>
      <c r="M234">
        <v>1</v>
      </c>
      <c r="N234">
        <v>1</v>
      </c>
      <c r="O234">
        <v>1</v>
      </c>
      <c r="P234" s="1" t="s">
        <v>5320</v>
      </c>
    </row>
    <row r="235" spans="2:16" x14ac:dyDescent="0.25">
      <c r="B235" s="14" t="s">
        <v>1883</v>
      </c>
      <c r="C235" s="12" t="s">
        <v>1884</v>
      </c>
      <c r="D235" s="12" t="s">
        <v>5</v>
      </c>
      <c r="E235" s="12" t="s">
        <v>310</v>
      </c>
      <c r="F235" s="14" t="s">
        <v>5023</v>
      </c>
      <c r="G235" s="14" t="s">
        <v>5455</v>
      </c>
      <c r="H235" s="14" t="s">
        <v>4807</v>
      </c>
      <c r="I235" s="14"/>
      <c r="J235" s="14"/>
      <c r="K235" s="14"/>
      <c r="L235" s="14"/>
      <c r="M235">
        <v>1</v>
      </c>
      <c r="N235">
        <v>1</v>
      </c>
      <c r="O235">
        <v>1</v>
      </c>
      <c r="P235" s="1" t="s">
        <v>5320</v>
      </c>
    </row>
    <row r="236" spans="2:16" x14ac:dyDescent="0.25">
      <c r="B236" s="14" t="s">
        <v>1885</v>
      </c>
      <c r="C236" s="12" t="s">
        <v>1886</v>
      </c>
      <c r="D236" s="12" t="s">
        <v>5</v>
      </c>
      <c r="E236" s="12" t="s">
        <v>310</v>
      </c>
      <c r="F236" s="14" t="s">
        <v>5023</v>
      </c>
      <c r="G236" s="14" t="s">
        <v>4623</v>
      </c>
      <c r="H236" s="14" t="s">
        <v>4807</v>
      </c>
      <c r="I236" s="14"/>
      <c r="J236" s="14"/>
      <c r="K236" s="14"/>
      <c r="L236" s="14"/>
      <c r="M236">
        <v>1</v>
      </c>
      <c r="N236">
        <v>1</v>
      </c>
      <c r="O236">
        <v>1</v>
      </c>
      <c r="P236" s="1" t="s">
        <v>5320</v>
      </c>
    </row>
    <row r="237" spans="2:16" ht="30" x14ac:dyDescent="0.25">
      <c r="B237" s="14" t="s">
        <v>398</v>
      </c>
      <c r="C237" s="12" t="s">
        <v>399</v>
      </c>
      <c r="D237" s="12" t="s">
        <v>5</v>
      </c>
      <c r="E237" s="12" t="s">
        <v>310</v>
      </c>
      <c r="F237" s="14" t="s">
        <v>5022</v>
      </c>
      <c r="G237" s="14" t="s">
        <v>4992</v>
      </c>
      <c r="H237" s="14" t="s">
        <v>4813</v>
      </c>
      <c r="I237" s="14"/>
      <c r="J237" s="14"/>
      <c r="K237" s="14"/>
      <c r="L237" s="14"/>
      <c r="M237">
        <v>1</v>
      </c>
      <c r="N237">
        <v>1</v>
      </c>
      <c r="O237">
        <v>1</v>
      </c>
      <c r="P237" s="1" t="s">
        <v>5320</v>
      </c>
    </row>
    <row r="238" spans="2:16" ht="30" x14ac:dyDescent="0.25">
      <c r="B238" s="14" t="s">
        <v>400</v>
      </c>
      <c r="C238" s="12" t="s">
        <v>401</v>
      </c>
      <c r="D238" s="12" t="s">
        <v>5</v>
      </c>
      <c r="E238" s="12" t="s">
        <v>310</v>
      </c>
      <c r="F238" s="14" t="s">
        <v>5022</v>
      </c>
      <c r="G238" s="14" t="s">
        <v>4992</v>
      </c>
      <c r="H238" s="14" t="s">
        <v>4813</v>
      </c>
      <c r="I238" s="14"/>
      <c r="J238" s="14"/>
      <c r="K238" s="14"/>
      <c r="L238" s="14"/>
      <c r="M238">
        <v>1</v>
      </c>
      <c r="N238">
        <v>1</v>
      </c>
      <c r="O238">
        <v>1</v>
      </c>
      <c r="P238" s="1" t="s">
        <v>5320</v>
      </c>
    </row>
    <row r="239" spans="2:16" x14ac:dyDescent="0.25">
      <c r="B239" s="14" t="s">
        <v>1887</v>
      </c>
      <c r="C239" s="12" t="s">
        <v>1888</v>
      </c>
      <c r="D239" s="12" t="s">
        <v>5</v>
      </c>
      <c r="E239" s="12" t="s">
        <v>310</v>
      </c>
      <c r="F239" s="14" t="s">
        <v>5023</v>
      </c>
      <c r="G239" s="14" t="s">
        <v>4574</v>
      </c>
      <c r="H239" s="14" t="s">
        <v>4811</v>
      </c>
      <c r="I239" s="14"/>
      <c r="J239" s="14"/>
      <c r="K239" s="14"/>
      <c r="L239" s="14"/>
      <c r="M239">
        <v>1</v>
      </c>
      <c r="N239">
        <v>1</v>
      </c>
      <c r="O239">
        <v>1</v>
      </c>
      <c r="P239" s="1" t="s">
        <v>5320</v>
      </c>
    </row>
    <row r="240" spans="2:16" x14ac:dyDescent="0.25">
      <c r="B240" s="14" t="s">
        <v>1889</v>
      </c>
      <c r="C240" s="12" t="s">
        <v>1890</v>
      </c>
      <c r="D240" s="12" t="s">
        <v>5</v>
      </c>
      <c r="E240" s="12" t="s">
        <v>310</v>
      </c>
      <c r="F240" s="14" t="s">
        <v>5023</v>
      </c>
      <c r="G240" s="14" t="s">
        <v>5523</v>
      </c>
      <c r="H240" s="14" t="s">
        <v>4807</v>
      </c>
      <c r="I240" s="14"/>
      <c r="J240" s="14"/>
      <c r="K240" s="14"/>
      <c r="L240" s="14"/>
      <c r="M240">
        <v>1</v>
      </c>
      <c r="N240">
        <v>1</v>
      </c>
      <c r="O240">
        <v>1</v>
      </c>
      <c r="P240" s="1" t="s">
        <v>5320</v>
      </c>
    </row>
    <row r="241" spans="2:16" ht="60" x14ac:dyDescent="0.25">
      <c r="B241" s="14" t="s">
        <v>1891</v>
      </c>
      <c r="C241" s="12" t="s">
        <v>1892</v>
      </c>
      <c r="D241" s="12" t="s">
        <v>5</v>
      </c>
      <c r="E241" s="12" t="s">
        <v>310</v>
      </c>
      <c r="F241" s="14" t="s">
        <v>5022</v>
      </c>
      <c r="G241" s="14" t="s">
        <v>4603</v>
      </c>
      <c r="H241" s="14" t="s">
        <v>4811</v>
      </c>
      <c r="I241" s="14" t="s">
        <v>4467</v>
      </c>
      <c r="J241" s="14"/>
      <c r="K241" s="14"/>
      <c r="L241" s="14"/>
      <c r="M241">
        <v>1</v>
      </c>
      <c r="N241">
        <v>2</v>
      </c>
      <c r="O241">
        <v>1</v>
      </c>
      <c r="P241" s="1" t="s">
        <v>5320</v>
      </c>
    </row>
    <row r="242" spans="2:16" ht="30" x14ac:dyDescent="0.25">
      <c r="B242" s="14" t="s">
        <v>1893</v>
      </c>
      <c r="C242" s="12" t="s">
        <v>2297</v>
      </c>
      <c r="D242" s="12" t="s">
        <v>5</v>
      </c>
      <c r="E242" s="12" t="s">
        <v>310</v>
      </c>
      <c r="F242" s="14" t="s">
        <v>5022</v>
      </c>
      <c r="G242" s="14"/>
      <c r="H242" s="14"/>
      <c r="I242" s="14"/>
      <c r="J242" s="14"/>
      <c r="K242" s="14"/>
      <c r="L242" s="14"/>
      <c r="M242">
        <v>0</v>
      </c>
      <c r="N242">
        <v>0</v>
      </c>
      <c r="O242">
        <v>1</v>
      </c>
      <c r="P242" s="1" t="s">
        <v>4807</v>
      </c>
    </row>
    <row r="243" spans="2:16" ht="30" x14ac:dyDescent="0.25">
      <c r="B243" s="14" t="s">
        <v>1895</v>
      </c>
      <c r="C243" s="12" t="s">
        <v>1896</v>
      </c>
      <c r="D243" s="12" t="s">
        <v>5</v>
      </c>
      <c r="E243" s="12" t="s">
        <v>310</v>
      </c>
      <c r="F243" s="14" t="s">
        <v>5022</v>
      </c>
      <c r="G243" s="14"/>
      <c r="H243" s="14"/>
      <c r="I243" s="14"/>
      <c r="J243" s="14"/>
      <c r="K243" s="14"/>
      <c r="L243" s="14"/>
      <c r="M243">
        <v>0</v>
      </c>
      <c r="N243">
        <v>0</v>
      </c>
      <c r="O243">
        <v>1</v>
      </c>
      <c r="P243" s="1" t="s">
        <v>4807</v>
      </c>
    </row>
    <row r="244" spans="2:16" ht="45" x14ac:dyDescent="0.25">
      <c r="B244" s="14" t="s">
        <v>402</v>
      </c>
      <c r="C244" s="12" t="s">
        <v>403</v>
      </c>
      <c r="D244" s="12" t="s">
        <v>5</v>
      </c>
      <c r="E244" s="12" t="s">
        <v>310</v>
      </c>
      <c r="F244" s="14" t="s">
        <v>5022</v>
      </c>
      <c r="G244" s="14" t="s">
        <v>5331</v>
      </c>
      <c r="H244" s="14" t="s">
        <v>4811</v>
      </c>
      <c r="I244" s="14" t="s">
        <v>5332</v>
      </c>
      <c r="J244" s="14"/>
      <c r="K244" s="14"/>
      <c r="L244" s="14"/>
      <c r="M244">
        <v>1</v>
      </c>
      <c r="N244">
        <v>2</v>
      </c>
      <c r="O244">
        <v>1</v>
      </c>
      <c r="P244" s="1" t="s">
        <v>5320</v>
      </c>
    </row>
    <row r="245" spans="2:16" ht="60" x14ac:dyDescent="0.25">
      <c r="B245" s="14" t="s">
        <v>404</v>
      </c>
      <c r="C245" s="12" t="s">
        <v>405</v>
      </c>
      <c r="D245" s="12" t="s">
        <v>5</v>
      </c>
      <c r="E245" s="12" t="s">
        <v>310</v>
      </c>
      <c r="F245" s="14" t="s">
        <v>5022</v>
      </c>
      <c r="G245" s="14" t="s">
        <v>4606</v>
      </c>
      <c r="H245" s="14" t="s">
        <v>4814</v>
      </c>
      <c r="I245" s="14"/>
      <c r="J245" s="14"/>
      <c r="K245" s="14"/>
      <c r="L245" s="14"/>
      <c r="M245">
        <v>1</v>
      </c>
      <c r="N245">
        <v>1</v>
      </c>
      <c r="O245">
        <v>1</v>
      </c>
      <c r="P245" s="1" t="s">
        <v>5320</v>
      </c>
    </row>
    <row r="246" spans="2:16" ht="60" x14ac:dyDescent="0.25">
      <c r="B246" s="14" t="s">
        <v>406</v>
      </c>
      <c r="C246" s="12" t="s">
        <v>407</v>
      </c>
      <c r="D246" s="12" t="s">
        <v>5</v>
      </c>
      <c r="E246" s="12" t="s">
        <v>310</v>
      </c>
      <c r="F246" s="14" t="s">
        <v>5024</v>
      </c>
      <c r="G246" s="14" t="s">
        <v>5239</v>
      </c>
      <c r="H246" s="14" t="s">
        <v>4812</v>
      </c>
      <c r="I246" s="14"/>
      <c r="J246" s="14"/>
      <c r="K246" s="14" t="s">
        <v>5240</v>
      </c>
      <c r="L246" s="14"/>
      <c r="M246">
        <v>1</v>
      </c>
      <c r="N246">
        <v>2</v>
      </c>
      <c r="O246">
        <v>1</v>
      </c>
      <c r="P246" s="1" t="s">
        <v>5320</v>
      </c>
    </row>
    <row r="247" spans="2:16" ht="60" x14ac:dyDescent="0.25">
      <c r="B247" s="14" t="s">
        <v>408</v>
      </c>
      <c r="C247" s="12" t="s">
        <v>409</v>
      </c>
      <c r="D247" s="12" t="s">
        <v>5</v>
      </c>
      <c r="E247" s="12" t="s">
        <v>310</v>
      </c>
      <c r="F247" s="14" t="s">
        <v>5024</v>
      </c>
      <c r="G247" s="14" t="s">
        <v>4650</v>
      </c>
      <c r="H247" s="14" t="s">
        <v>4824</v>
      </c>
      <c r="I247" s="14"/>
      <c r="J247" s="14"/>
      <c r="K247" s="14"/>
      <c r="L247" s="14"/>
      <c r="M247">
        <v>1</v>
      </c>
      <c r="N247">
        <v>1</v>
      </c>
      <c r="O247">
        <v>1</v>
      </c>
      <c r="P247" s="1" t="s">
        <v>5320</v>
      </c>
    </row>
    <row r="248" spans="2:16" ht="75" x14ac:dyDescent="0.25">
      <c r="B248" s="14" t="s">
        <v>410</v>
      </c>
      <c r="C248" s="12" t="s">
        <v>411</v>
      </c>
      <c r="D248" s="12" t="s">
        <v>5</v>
      </c>
      <c r="E248" s="12" t="s">
        <v>310</v>
      </c>
      <c r="F248" s="14" t="s">
        <v>5024</v>
      </c>
      <c r="G248" s="14" t="s">
        <v>4658</v>
      </c>
      <c r="H248" s="14" t="s">
        <v>4806</v>
      </c>
      <c r="I248" s="14"/>
      <c r="J248" s="14"/>
      <c r="K248" s="14" t="s">
        <v>4468</v>
      </c>
      <c r="L248" s="14"/>
      <c r="M248">
        <v>1</v>
      </c>
      <c r="N248">
        <v>2</v>
      </c>
      <c r="O248">
        <v>1</v>
      </c>
      <c r="P248" s="1" t="s">
        <v>5320</v>
      </c>
    </row>
    <row r="249" spans="2:16" ht="75" x14ac:dyDescent="0.25">
      <c r="B249" s="14" t="s">
        <v>412</v>
      </c>
      <c r="C249" s="12" t="s">
        <v>413</v>
      </c>
      <c r="D249" s="12" t="s">
        <v>5</v>
      </c>
      <c r="E249" s="12" t="s">
        <v>310</v>
      </c>
      <c r="F249" s="14" t="s">
        <v>5024</v>
      </c>
      <c r="G249" s="14" t="s">
        <v>5412</v>
      </c>
      <c r="H249" s="14" t="s">
        <v>4806</v>
      </c>
      <c r="I249" s="14"/>
      <c r="J249" s="14"/>
      <c r="K249" s="14"/>
      <c r="L249" s="14"/>
      <c r="M249">
        <v>1</v>
      </c>
      <c r="N249">
        <v>1</v>
      </c>
      <c r="O249">
        <v>1</v>
      </c>
      <c r="P249" s="1" t="s">
        <v>5320</v>
      </c>
    </row>
    <row r="250" spans="2:16" ht="60" x14ac:dyDescent="0.25">
      <c r="B250" s="14" t="s">
        <v>414</v>
      </c>
      <c r="C250" s="12" t="s">
        <v>415</v>
      </c>
      <c r="D250" s="12" t="s">
        <v>5</v>
      </c>
      <c r="E250" s="12" t="s">
        <v>310</v>
      </c>
      <c r="F250" s="14" t="s">
        <v>5022</v>
      </c>
      <c r="G250" s="14" t="s">
        <v>4611</v>
      </c>
      <c r="H250" s="14" t="s">
        <v>4814</v>
      </c>
      <c r="I250" s="14" t="s">
        <v>4454</v>
      </c>
      <c r="J250" s="14"/>
      <c r="K250" s="14"/>
      <c r="L250" s="14"/>
      <c r="M250">
        <v>1</v>
      </c>
      <c r="N250">
        <v>2</v>
      </c>
      <c r="O250">
        <v>1</v>
      </c>
      <c r="P250" s="1" t="s">
        <v>5320</v>
      </c>
    </row>
    <row r="251" spans="2:16" ht="75" x14ac:dyDescent="0.25">
      <c r="B251" s="14" t="s">
        <v>416</v>
      </c>
      <c r="C251" s="12" t="s">
        <v>417</v>
      </c>
      <c r="D251" s="12" t="s">
        <v>5</v>
      </c>
      <c r="E251" s="12" t="s">
        <v>310</v>
      </c>
      <c r="F251" s="14" t="s">
        <v>5024</v>
      </c>
      <c r="G251" s="14" t="s">
        <v>4653</v>
      </c>
      <c r="H251" s="14" t="s">
        <v>4806</v>
      </c>
      <c r="I251" s="14"/>
      <c r="J251" s="14" t="s">
        <v>4469</v>
      </c>
      <c r="K251" s="14" t="s">
        <v>4470</v>
      </c>
      <c r="L251" s="14" t="s">
        <v>5242</v>
      </c>
      <c r="M251">
        <v>1</v>
      </c>
      <c r="N251">
        <v>4</v>
      </c>
      <c r="O251">
        <v>1</v>
      </c>
      <c r="P251" s="1" t="s">
        <v>5320</v>
      </c>
    </row>
    <row r="252" spans="2:16" ht="75" x14ac:dyDescent="0.25">
      <c r="B252" s="14" t="s">
        <v>418</v>
      </c>
      <c r="C252" s="12" t="s">
        <v>419</v>
      </c>
      <c r="D252" s="12" t="s">
        <v>5</v>
      </c>
      <c r="E252" s="12" t="s">
        <v>310</v>
      </c>
      <c r="F252" s="14" t="s">
        <v>5024</v>
      </c>
      <c r="G252" s="14" t="s">
        <v>4993</v>
      </c>
      <c r="H252" s="14" t="s">
        <v>4806</v>
      </c>
      <c r="I252" s="14" t="s">
        <v>4471</v>
      </c>
      <c r="J252" s="14"/>
      <c r="K252" s="14"/>
      <c r="L252" s="14" t="s">
        <v>5683</v>
      </c>
      <c r="M252">
        <v>1</v>
      </c>
      <c r="N252">
        <v>3</v>
      </c>
      <c r="O252">
        <v>1</v>
      </c>
      <c r="P252" s="1" t="s">
        <v>5320</v>
      </c>
    </row>
    <row r="253" spans="2:16" ht="75" x14ac:dyDescent="0.25">
      <c r="B253" s="14" t="s">
        <v>420</v>
      </c>
      <c r="C253" s="12" t="s">
        <v>421</v>
      </c>
      <c r="D253" s="12" t="s">
        <v>5</v>
      </c>
      <c r="E253" s="12" t="s">
        <v>310</v>
      </c>
      <c r="F253" s="14" t="s">
        <v>5024</v>
      </c>
      <c r="G253" s="14" t="s">
        <v>5413</v>
      </c>
      <c r="H253" s="14" t="s">
        <v>4806</v>
      </c>
      <c r="I253" s="14"/>
      <c r="J253" s="14"/>
      <c r="K253" s="14" t="s">
        <v>4472</v>
      </c>
      <c r="L253" s="14" t="s">
        <v>5684</v>
      </c>
      <c r="M253">
        <v>1</v>
      </c>
      <c r="N253">
        <v>3</v>
      </c>
      <c r="O253">
        <v>1</v>
      </c>
      <c r="P253" s="1" t="s">
        <v>5320</v>
      </c>
    </row>
    <row r="254" spans="2:16" ht="60" x14ac:dyDescent="0.25">
      <c r="B254" s="14" t="s">
        <v>422</v>
      </c>
      <c r="C254" s="12" t="s">
        <v>423</v>
      </c>
      <c r="D254" s="12" t="s">
        <v>5</v>
      </c>
      <c r="E254" s="12" t="s">
        <v>310</v>
      </c>
      <c r="F254" s="14" t="s">
        <v>5024</v>
      </c>
      <c r="G254" s="14" t="s">
        <v>5025</v>
      </c>
      <c r="H254" s="14" t="s">
        <v>4824</v>
      </c>
      <c r="I254" s="14"/>
      <c r="J254" s="14"/>
      <c r="K254" s="14"/>
      <c r="L254" s="14"/>
      <c r="M254">
        <v>1</v>
      </c>
      <c r="N254">
        <v>1</v>
      </c>
      <c r="O254">
        <v>1</v>
      </c>
      <c r="P254" s="1" t="s">
        <v>5320</v>
      </c>
    </row>
    <row r="255" spans="2:16" ht="60" x14ac:dyDescent="0.25">
      <c r="B255" s="14" t="s">
        <v>1897</v>
      </c>
      <c r="C255" s="12" t="s">
        <v>1898</v>
      </c>
      <c r="D255" s="12" t="s">
        <v>5</v>
      </c>
      <c r="E255" s="12" t="s">
        <v>310</v>
      </c>
      <c r="F255" s="14" t="s">
        <v>5022</v>
      </c>
      <c r="G255" s="14" t="s">
        <v>5376</v>
      </c>
      <c r="H255" s="14" t="s">
        <v>4809</v>
      </c>
      <c r="I255" s="14"/>
      <c r="J255" s="14"/>
      <c r="K255" s="14"/>
      <c r="L255" s="14"/>
      <c r="M255">
        <v>1</v>
      </c>
      <c r="N255">
        <v>1</v>
      </c>
      <c r="O255">
        <v>1</v>
      </c>
      <c r="P255" s="1" t="s">
        <v>5320</v>
      </c>
    </row>
    <row r="256" spans="2:16" ht="60" x14ac:dyDescent="0.25">
      <c r="B256" s="14" t="s">
        <v>424</v>
      </c>
      <c r="C256" s="12" t="s">
        <v>425</v>
      </c>
      <c r="D256" s="12" t="s">
        <v>5</v>
      </c>
      <c r="E256" s="12" t="s">
        <v>310</v>
      </c>
      <c r="F256" s="14" t="s">
        <v>5024</v>
      </c>
      <c r="G256" s="14" t="s">
        <v>5246</v>
      </c>
      <c r="H256" s="14" t="s">
        <v>4814</v>
      </c>
      <c r="I256" s="14"/>
      <c r="J256" s="14"/>
      <c r="K256" s="14"/>
      <c r="L256" s="14" t="s">
        <v>5685</v>
      </c>
      <c r="M256">
        <v>1</v>
      </c>
      <c r="N256">
        <v>2</v>
      </c>
      <c r="O256">
        <v>1</v>
      </c>
      <c r="P256" s="1" t="s">
        <v>5320</v>
      </c>
    </row>
    <row r="257" spans="2:16" ht="30" x14ac:dyDescent="0.25">
      <c r="B257" s="14" t="s">
        <v>1899</v>
      </c>
      <c r="C257" s="12" t="s">
        <v>1900</v>
      </c>
      <c r="D257" s="12" t="s">
        <v>5</v>
      </c>
      <c r="E257" s="12" t="s">
        <v>310</v>
      </c>
      <c r="F257" s="14" t="s">
        <v>5022</v>
      </c>
      <c r="G257" s="14" t="s">
        <v>4994</v>
      </c>
      <c r="H257" s="14" t="s">
        <v>4807</v>
      </c>
      <c r="I257" s="14"/>
      <c r="J257" s="14"/>
      <c r="K257" s="14"/>
      <c r="L257" s="14"/>
      <c r="M257">
        <v>1</v>
      </c>
      <c r="N257">
        <v>1</v>
      </c>
      <c r="O257">
        <v>1</v>
      </c>
      <c r="P257" s="1" t="s">
        <v>5320</v>
      </c>
    </row>
    <row r="258" spans="2:16" ht="60" x14ac:dyDescent="0.25">
      <c r="B258" s="14" t="s">
        <v>426</v>
      </c>
      <c r="C258" s="12" t="s">
        <v>427</v>
      </c>
      <c r="D258" s="12" t="s">
        <v>5</v>
      </c>
      <c r="E258" s="12" t="s">
        <v>310</v>
      </c>
      <c r="F258" s="14" t="s">
        <v>5022</v>
      </c>
      <c r="G258" s="14" t="s">
        <v>4614</v>
      </c>
      <c r="H258" s="14" t="s">
        <v>4812</v>
      </c>
      <c r="I258" s="14"/>
      <c r="J258" s="14"/>
      <c r="K258" s="14" t="s">
        <v>4801</v>
      </c>
      <c r="L258" s="14"/>
      <c r="M258">
        <v>1</v>
      </c>
      <c r="N258">
        <v>2</v>
      </c>
      <c r="O258">
        <v>1</v>
      </c>
      <c r="P258" s="1" t="s">
        <v>5320</v>
      </c>
    </row>
    <row r="259" spans="2:16" ht="30" x14ac:dyDescent="0.25">
      <c r="B259" s="14" t="s">
        <v>428</v>
      </c>
      <c r="C259" s="12" t="s">
        <v>429</v>
      </c>
      <c r="D259" s="12" t="s">
        <v>5</v>
      </c>
      <c r="E259" s="12" t="s">
        <v>151</v>
      </c>
      <c r="F259" s="14" t="s">
        <v>5022</v>
      </c>
      <c r="G259" s="14" t="s">
        <v>4648</v>
      </c>
      <c r="H259" s="14" t="s">
        <v>4807</v>
      </c>
      <c r="I259" s="14"/>
      <c r="J259" s="14"/>
      <c r="K259" s="14"/>
      <c r="L259" s="14"/>
      <c r="M259">
        <v>1</v>
      </c>
      <c r="N259">
        <v>1</v>
      </c>
      <c r="O259">
        <v>1</v>
      </c>
      <c r="P259" s="1" t="s">
        <v>5320</v>
      </c>
    </row>
    <row r="260" spans="2:16" ht="30" x14ac:dyDescent="0.25">
      <c r="B260" s="14" t="s">
        <v>430</v>
      </c>
      <c r="C260" s="12" t="s">
        <v>431</v>
      </c>
      <c r="D260" s="12" t="s">
        <v>5</v>
      </c>
      <c r="E260" s="12" t="s">
        <v>151</v>
      </c>
      <c r="F260" s="14" t="s">
        <v>5022</v>
      </c>
      <c r="G260" s="14" t="s">
        <v>4640</v>
      </c>
      <c r="H260" s="14" t="s">
        <v>4810</v>
      </c>
      <c r="I260" s="14"/>
      <c r="J260" s="14"/>
      <c r="K260" s="14"/>
      <c r="L260" s="14"/>
      <c r="M260">
        <v>1</v>
      </c>
      <c r="N260">
        <v>1</v>
      </c>
      <c r="O260">
        <v>1</v>
      </c>
      <c r="P260" s="1" t="s">
        <v>5320</v>
      </c>
    </row>
    <row r="261" spans="2:16" ht="60" x14ac:dyDescent="0.25">
      <c r="B261" s="14" t="s">
        <v>432</v>
      </c>
      <c r="C261" s="12" t="s">
        <v>433</v>
      </c>
      <c r="D261" s="12" t="s">
        <v>5</v>
      </c>
      <c r="E261" s="12" t="s">
        <v>151</v>
      </c>
      <c r="F261" s="14" t="s">
        <v>5022</v>
      </c>
      <c r="G261" s="14" t="s">
        <v>4585</v>
      </c>
      <c r="H261" s="14" t="s">
        <v>4814</v>
      </c>
      <c r="I261" s="14"/>
      <c r="J261" s="14"/>
      <c r="K261" s="14"/>
      <c r="L261" s="14"/>
      <c r="M261">
        <v>1</v>
      </c>
      <c r="N261">
        <v>1</v>
      </c>
      <c r="O261">
        <v>1</v>
      </c>
      <c r="P261" s="1" t="s">
        <v>5320</v>
      </c>
    </row>
    <row r="262" spans="2:16" ht="30" x14ac:dyDescent="0.25">
      <c r="B262" s="14" t="s">
        <v>1901</v>
      </c>
      <c r="C262" s="12" t="s">
        <v>1902</v>
      </c>
      <c r="D262" s="12" t="s">
        <v>5</v>
      </c>
      <c r="E262" s="12" t="s">
        <v>151</v>
      </c>
      <c r="F262" s="14" t="s">
        <v>5022</v>
      </c>
      <c r="G262" s="14" t="s">
        <v>4988</v>
      </c>
      <c r="H262" s="14" t="s">
        <v>4807</v>
      </c>
      <c r="I262" s="14"/>
      <c r="J262" s="14"/>
      <c r="K262" s="14"/>
      <c r="L262" s="14"/>
      <c r="M262">
        <v>1</v>
      </c>
      <c r="N262">
        <v>1</v>
      </c>
      <c r="O262">
        <v>1</v>
      </c>
      <c r="P262" s="1" t="s">
        <v>5320</v>
      </c>
    </row>
    <row r="263" spans="2:16" ht="60" x14ac:dyDescent="0.25">
      <c r="B263" s="14" t="s">
        <v>434</v>
      </c>
      <c r="C263" s="12" t="s">
        <v>435</v>
      </c>
      <c r="D263" s="12" t="s">
        <v>5</v>
      </c>
      <c r="E263" s="12" t="s">
        <v>205</v>
      </c>
      <c r="F263" s="14" t="s">
        <v>5022</v>
      </c>
      <c r="G263" s="14" t="s">
        <v>4662</v>
      </c>
      <c r="H263" s="14" t="s">
        <v>4824</v>
      </c>
      <c r="I263" s="14"/>
      <c r="J263" s="14"/>
      <c r="K263" s="14"/>
      <c r="L263" s="14" t="s">
        <v>5439</v>
      </c>
      <c r="M263">
        <v>1</v>
      </c>
      <c r="N263">
        <v>2</v>
      </c>
      <c r="O263">
        <v>1</v>
      </c>
      <c r="P263" s="1" t="s">
        <v>5320</v>
      </c>
    </row>
    <row r="264" spans="2:16" ht="30" x14ac:dyDescent="0.25">
      <c r="B264" s="14" t="s">
        <v>1903</v>
      </c>
      <c r="C264" s="12" t="s">
        <v>1904</v>
      </c>
      <c r="D264" s="12" t="s">
        <v>5</v>
      </c>
      <c r="E264" s="12" t="s">
        <v>205</v>
      </c>
      <c r="F264" s="14" t="s">
        <v>5022</v>
      </c>
      <c r="G264" s="14"/>
      <c r="H264" s="14"/>
      <c r="I264" s="14"/>
      <c r="J264" s="14"/>
      <c r="K264" s="14"/>
      <c r="L264" s="14"/>
      <c r="M264">
        <v>0</v>
      </c>
      <c r="N264">
        <v>0</v>
      </c>
      <c r="O264">
        <v>1</v>
      </c>
      <c r="P264" s="1" t="s">
        <v>4807</v>
      </c>
    </row>
    <row r="265" spans="2:16" ht="30" x14ac:dyDescent="0.25">
      <c r="B265" s="14" t="s">
        <v>436</v>
      </c>
      <c r="C265" s="12" t="s">
        <v>437</v>
      </c>
      <c r="D265" s="12" t="s">
        <v>5</v>
      </c>
      <c r="E265" s="12" t="s">
        <v>168</v>
      </c>
      <c r="F265" s="14" t="s">
        <v>5022</v>
      </c>
      <c r="G265" s="14" t="s">
        <v>4629</v>
      </c>
      <c r="H265" s="14" t="s">
        <v>4807</v>
      </c>
      <c r="I265" s="14"/>
      <c r="J265" s="14"/>
      <c r="K265" s="14"/>
      <c r="L265" s="14"/>
      <c r="M265">
        <v>1</v>
      </c>
      <c r="N265">
        <v>1</v>
      </c>
      <c r="O265">
        <v>1</v>
      </c>
      <c r="P265" s="1" t="s">
        <v>5320</v>
      </c>
    </row>
    <row r="266" spans="2:16" ht="30" x14ac:dyDescent="0.25">
      <c r="B266" s="14" t="s">
        <v>1905</v>
      </c>
      <c r="C266" s="12" t="s">
        <v>1906</v>
      </c>
      <c r="D266" s="12" t="s">
        <v>5</v>
      </c>
      <c r="E266" s="12" t="s">
        <v>168</v>
      </c>
      <c r="F266" s="14" t="s">
        <v>5022</v>
      </c>
      <c r="G266" s="14" t="s">
        <v>5466</v>
      </c>
      <c r="H266" s="14" t="s">
        <v>4807</v>
      </c>
      <c r="I266" s="14"/>
      <c r="J266" s="14"/>
      <c r="K266" s="14"/>
      <c r="L266" s="14"/>
      <c r="M266">
        <v>1</v>
      </c>
      <c r="N266">
        <v>1</v>
      </c>
      <c r="O266">
        <v>1</v>
      </c>
      <c r="P266" s="1" t="s">
        <v>5320</v>
      </c>
    </row>
    <row r="267" spans="2:16" ht="30" x14ac:dyDescent="0.25">
      <c r="B267" s="14" t="s">
        <v>1907</v>
      </c>
      <c r="C267" s="12" t="s">
        <v>1908</v>
      </c>
      <c r="D267" s="12" t="s">
        <v>5</v>
      </c>
      <c r="E267" s="12" t="s">
        <v>353</v>
      </c>
      <c r="F267" s="14" t="s">
        <v>5022</v>
      </c>
      <c r="G267" s="14" t="s">
        <v>5140</v>
      </c>
      <c r="H267" s="14" t="s">
        <v>4807</v>
      </c>
      <c r="I267" s="14"/>
      <c r="J267" s="14"/>
      <c r="K267" s="14"/>
      <c r="L267" s="14"/>
      <c r="M267">
        <v>1</v>
      </c>
      <c r="N267">
        <v>1</v>
      </c>
      <c r="O267">
        <v>1</v>
      </c>
      <c r="P267" s="1" t="s">
        <v>5320</v>
      </c>
    </row>
    <row r="268" spans="2:16" ht="60" x14ac:dyDescent="0.25">
      <c r="B268" s="14" t="s">
        <v>438</v>
      </c>
      <c r="C268" s="12" t="s">
        <v>439</v>
      </c>
      <c r="D268" s="12" t="s">
        <v>5</v>
      </c>
      <c r="E268" s="12" t="s">
        <v>353</v>
      </c>
      <c r="F268" s="14" t="s">
        <v>5024</v>
      </c>
      <c r="G268" s="14" t="s">
        <v>4633</v>
      </c>
      <c r="H268" s="14" t="s">
        <v>4808</v>
      </c>
      <c r="I268" s="14"/>
      <c r="J268" s="14"/>
      <c r="K268" s="14"/>
      <c r="L268" s="14"/>
      <c r="M268">
        <v>1</v>
      </c>
      <c r="N268">
        <v>1</v>
      </c>
      <c r="O268">
        <v>1</v>
      </c>
      <c r="P268" s="1" t="s">
        <v>5320</v>
      </c>
    </row>
    <row r="269" spans="2:16" ht="60" x14ac:dyDescent="0.25">
      <c r="B269" s="14" t="s">
        <v>440</v>
      </c>
      <c r="C269" s="12" t="s">
        <v>441</v>
      </c>
      <c r="D269" s="12" t="s">
        <v>5</v>
      </c>
      <c r="E269" s="12" t="s">
        <v>353</v>
      </c>
      <c r="F269" s="14" t="s">
        <v>5024</v>
      </c>
      <c r="G269" s="14" t="s">
        <v>4662</v>
      </c>
      <c r="H269" s="14" t="s">
        <v>4808</v>
      </c>
      <c r="I269" s="14"/>
      <c r="J269" s="14"/>
      <c r="K269" s="14"/>
      <c r="L269" s="14"/>
      <c r="M269">
        <v>1</v>
      </c>
      <c r="N269">
        <v>1</v>
      </c>
      <c r="O269">
        <v>1</v>
      </c>
      <c r="P269" s="1" t="s">
        <v>5320</v>
      </c>
    </row>
    <row r="270" spans="2:16" ht="60" x14ac:dyDescent="0.25">
      <c r="B270" s="14" t="s">
        <v>442</v>
      </c>
      <c r="C270" s="12" t="s">
        <v>443</v>
      </c>
      <c r="D270" s="12" t="s">
        <v>5</v>
      </c>
      <c r="E270" s="12" t="s">
        <v>353</v>
      </c>
      <c r="F270" s="14" t="s">
        <v>5024</v>
      </c>
      <c r="G270" s="14" t="s">
        <v>5119</v>
      </c>
      <c r="H270" s="14" t="s">
        <v>4807</v>
      </c>
      <c r="I270" s="14"/>
      <c r="J270" s="14"/>
      <c r="K270" s="14"/>
      <c r="L270" s="14"/>
      <c r="M270">
        <v>1</v>
      </c>
      <c r="N270">
        <v>1</v>
      </c>
      <c r="O270">
        <v>1</v>
      </c>
      <c r="P270" s="1" t="s">
        <v>5320</v>
      </c>
    </row>
    <row r="271" spans="2:16" ht="75" x14ac:dyDescent="0.25">
      <c r="B271" s="14" t="s">
        <v>444</v>
      </c>
      <c r="C271" s="12" t="s">
        <v>445</v>
      </c>
      <c r="D271" s="12" t="s">
        <v>5</v>
      </c>
      <c r="E271" s="12" t="s">
        <v>353</v>
      </c>
      <c r="F271" s="14" t="s">
        <v>5022</v>
      </c>
      <c r="G271" s="14" t="s">
        <v>5608</v>
      </c>
      <c r="H271" s="14" t="s">
        <v>4806</v>
      </c>
      <c r="I271" s="14"/>
      <c r="J271" s="14"/>
      <c r="K271" s="14"/>
      <c r="L271" s="14"/>
      <c r="M271">
        <v>1</v>
      </c>
      <c r="N271">
        <v>1</v>
      </c>
      <c r="O271">
        <v>1</v>
      </c>
      <c r="P271" s="1" t="s">
        <v>5320</v>
      </c>
    </row>
    <row r="272" spans="2:16" ht="60" x14ac:dyDescent="0.25">
      <c r="B272" s="14" t="s">
        <v>446</v>
      </c>
      <c r="C272" s="12" t="s">
        <v>447</v>
      </c>
      <c r="D272" s="12" t="s">
        <v>5</v>
      </c>
      <c r="E272" s="12" t="s">
        <v>353</v>
      </c>
      <c r="F272" s="14" t="s">
        <v>5022</v>
      </c>
      <c r="G272" s="14" t="s">
        <v>5609</v>
      </c>
      <c r="H272" s="14" t="s">
        <v>4814</v>
      </c>
      <c r="I272" s="14"/>
      <c r="J272" s="14"/>
      <c r="K272" s="14"/>
      <c r="L272" s="14"/>
      <c r="M272">
        <v>1</v>
      </c>
      <c r="N272">
        <v>1</v>
      </c>
      <c r="O272">
        <v>1</v>
      </c>
      <c r="P272" s="1" t="s">
        <v>5320</v>
      </c>
    </row>
    <row r="273" spans="2:16" ht="30" x14ac:dyDescent="0.25">
      <c r="B273" s="14" t="s">
        <v>448</v>
      </c>
      <c r="C273" s="12" t="s">
        <v>449</v>
      </c>
      <c r="D273" s="12" t="s">
        <v>5</v>
      </c>
      <c r="E273" s="12" t="s">
        <v>353</v>
      </c>
      <c r="F273" s="14" t="s">
        <v>5022</v>
      </c>
      <c r="G273" s="14" t="s">
        <v>4630</v>
      </c>
      <c r="H273" s="14" t="s">
        <v>4807</v>
      </c>
      <c r="I273" s="14"/>
      <c r="J273" s="14"/>
      <c r="K273" s="14"/>
      <c r="L273" s="14"/>
      <c r="M273">
        <v>1</v>
      </c>
      <c r="N273">
        <v>1</v>
      </c>
      <c r="O273">
        <v>1</v>
      </c>
      <c r="P273" s="1" t="s">
        <v>5320</v>
      </c>
    </row>
    <row r="274" spans="2:16" ht="30" x14ac:dyDescent="0.25">
      <c r="B274" s="14" t="s">
        <v>450</v>
      </c>
      <c r="C274" s="12" t="s">
        <v>451</v>
      </c>
      <c r="D274" s="12" t="s">
        <v>5</v>
      </c>
      <c r="E274" s="12" t="s">
        <v>353</v>
      </c>
      <c r="F274" s="14" t="s">
        <v>5022</v>
      </c>
      <c r="G274" s="14" t="s">
        <v>5128</v>
      </c>
      <c r="H274" s="14" t="s">
        <v>4807</v>
      </c>
      <c r="I274" s="14"/>
      <c r="J274" s="14"/>
      <c r="K274" s="14"/>
      <c r="L274" s="14"/>
      <c r="M274">
        <v>1</v>
      </c>
      <c r="N274">
        <v>1</v>
      </c>
      <c r="O274">
        <v>1</v>
      </c>
      <c r="P274" s="1" t="s">
        <v>5320</v>
      </c>
    </row>
    <row r="275" spans="2:16" ht="30" x14ac:dyDescent="0.25">
      <c r="B275" s="14" t="s">
        <v>452</v>
      </c>
      <c r="C275" s="12" t="s">
        <v>453</v>
      </c>
      <c r="D275" s="12" t="s">
        <v>5</v>
      </c>
      <c r="E275" s="12" t="s">
        <v>353</v>
      </c>
      <c r="F275" s="14" t="s">
        <v>5022</v>
      </c>
      <c r="G275" s="14" t="s">
        <v>4669</v>
      </c>
      <c r="H275" s="14" t="s">
        <v>4807</v>
      </c>
      <c r="I275" s="14"/>
      <c r="J275" s="14"/>
      <c r="K275" s="14"/>
      <c r="L275" s="14"/>
      <c r="M275">
        <v>1</v>
      </c>
      <c r="N275">
        <v>1</v>
      </c>
      <c r="O275">
        <v>1</v>
      </c>
      <c r="P275" s="1" t="s">
        <v>5320</v>
      </c>
    </row>
    <row r="276" spans="2:16" ht="75" x14ac:dyDescent="0.25">
      <c r="B276" s="14" t="s">
        <v>454</v>
      </c>
      <c r="C276" s="12" t="s">
        <v>455</v>
      </c>
      <c r="D276" s="12" t="s">
        <v>5</v>
      </c>
      <c r="E276" s="12" t="s">
        <v>353</v>
      </c>
      <c r="F276" s="14" t="s">
        <v>5022</v>
      </c>
      <c r="G276" s="14" t="s">
        <v>4658</v>
      </c>
      <c r="H276" s="14" t="s">
        <v>4806</v>
      </c>
      <c r="I276" s="14"/>
      <c r="J276" s="14"/>
      <c r="K276" s="14"/>
      <c r="L276" s="14"/>
      <c r="M276">
        <v>1</v>
      </c>
      <c r="N276">
        <v>1</v>
      </c>
      <c r="O276">
        <v>1</v>
      </c>
      <c r="P276" s="1" t="s">
        <v>5320</v>
      </c>
    </row>
    <row r="277" spans="2:16" ht="30" x14ac:dyDescent="0.25">
      <c r="B277" s="14" t="s">
        <v>456</v>
      </c>
      <c r="C277" s="12" t="s">
        <v>457</v>
      </c>
      <c r="D277" s="12" t="s">
        <v>5</v>
      </c>
      <c r="E277" s="12" t="s">
        <v>353</v>
      </c>
      <c r="F277" s="14" t="s">
        <v>5022</v>
      </c>
      <c r="G277" s="14" t="s">
        <v>4681</v>
      </c>
      <c r="H277" s="14" t="s">
        <v>4809</v>
      </c>
      <c r="I277" s="14"/>
      <c r="J277" s="14"/>
      <c r="K277" s="14"/>
      <c r="L277" s="14"/>
      <c r="M277">
        <v>1</v>
      </c>
      <c r="N277">
        <v>1</v>
      </c>
      <c r="O277">
        <v>1</v>
      </c>
      <c r="P277" s="1" t="s">
        <v>5320</v>
      </c>
    </row>
    <row r="278" spans="2:16" ht="60" x14ac:dyDescent="0.25">
      <c r="B278" s="14" t="s">
        <v>458</v>
      </c>
      <c r="C278" s="12" t="s">
        <v>459</v>
      </c>
      <c r="D278" s="12" t="s">
        <v>5</v>
      </c>
      <c r="E278" s="12" t="s">
        <v>353</v>
      </c>
      <c r="F278" s="14" t="s">
        <v>5022</v>
      </c>
      <c r="G278" s="14" t="s">
        <v>5467</v>
      </c>
      <c r="H278" s="14" t="s">
        <v>4825</v>
      </c>
      <c r="I278" s="14"/>
      <c r="J278" s="14"/>
      <c r="K278" s="14"/>
      <c r="L278" s="14" t="s">
        <v>5686</v>
      </c>
      <c r="M278">
        <v>1</v>
      </c>
      <c r="N278">
        <v>2</v>
      </c>
      <c r="O278">
        <v>1</v>
      </c>
      <c r="P278" s="1" t="s">
        <v>5320</v>
      </c>
    </row>
    <row r="279" spans="2:16" ht="30" x14ac:dyDescent="0.25">
      <c r="B279" s="14" t="s">
        <v>1909</v>
      </c>
      <c r="C279" s="12" t="s">
        <v>1910</v>
      </c>
      <c r="D279" s="12" t="s">
        <v>5</v>
      </c>
      <c r="E279" s="12" t="s">
        <v>26</v>
      </c>
      <c r="F279" s="14" t="s">
        <v>5022</v>
      </c>
      <c r="G279" s="14" t="s">
        <v>4670</v>
      </c>
      <c r="H279" s="14" t="s">
        <v>4807</v>
      </c>
      <c r="I279" s="14"/>
      <c r="J279" s="14"/>
      <c r="K279" s="14"/>
      <c r="L279" s="14"/>
      <c r="M279">
        <v>1</v>
      </c>
      <c r="N279">
        <v>1</v>
      </c>
      <c r="O279">
        <v>1</v>
      </c>
      <c r="P279" s="1" t="s">
        <v>5320</v>
      </c>
    </row>
    <row r="280" spans="2:16" ht="30" x14ac:dyDescent="0.25">
      <c r="B280" s="14" t="s">
        <v>1911</v>
      </c>
      <c r="C280" s="12" t="s">
        <v>1912</v>
      </c>
      <c r="D280" s="12" t="s">
        <v>5</v>
      </c>
      <c r="E280" s="12" t="s">
        <v>26</v>
      </c>
      <c r="F280" s="14" t="s">
        <v>5023</v>
      </c>
      <c r="G280" s="14" t="s">
        <v>5570</v>
      </c>
      <c r="H280" s="14" t="s">
        <v>4807</v>
      </c>
      <c r="I280" s="14"/>
      <c r="J280" s="14"/>
      <c r="K280" s="14"/>
      <c r="L280" s="14"/>
      <c r="M280">
        <v>1</v>
      </c>
      <c r="N280">
        <v>1</v>
      </c>
      <c r="O280">
        <v>1</v>
      </c>
      <c r="P280" s="1" t="s">
        <v>5320</v>
      </c>
    </row>
    <row r="281" spans="2:16" ht="30" x14ac:dyDescent="0.25">
      <c r="B281" s="14" t="s">
        <v>460</v>
      </c>
      <c r="C281" s="12" t="s">
        <v>461</v>
      </c>
      <c r="D281" s="12" t="s">
        <v>5</v>
      </c>
      <c r="E281" s="12" t="s">
        <v>26</v>
      </c>
      <c r="F281" s="14" t="s">
        <v>5022</v>
      </c>
      <c r="G281" s="14" t="s">
        <v>4749</v>
      </c>
      <c r="H281" s="14" t="s">
        <v>4809</v>
      </c>
      <c r="I281" s="14"/>
      <c r="J281" s="14"/>
      <c r="K281" s="14"/>
      <c r="L281" s="14"/>
      <c r="M281">
        <v>1</v>
      </c>
      <c r="N281">
        <v>1</v>
      </c>
      <c r="O281">
        <v>1</v>
      </c>
      <c r="P281" s="1" t="s">
        <v>5320</v>
      </c>
    </row>
    <row r="282" spans="2:16" ht="60" x14ac:dyDescent="0.25">
      <c r="B282" s="14" t="s">
        <v>462</v>
      </c>
      <c r="C282" s="12" t="s">
        <v>463</v>
      </c>
      <c r="D282" s="12" t="s">
        <v>5</v>
      </c>
      <c r="E282" s="12" t="s">
        <v>26</v>
      </c>
      <c r="F282" s="14" t="s">
        <v>5022</v>
      </c>
      <c r="G282" s="14" t="s">
        <v>4733</v>
      </c>
      <c r="H282" s="14" t="s">
        <v>4811</v>
      </c>
      <c r="I282" s="14" t="s">
        <v>4474</v>
      </c>
      <c r="J282" s="14"/>
      <c r="K282" s="14"/>
      <c r="L282" s="14"/>
      <c r="M282">
        <v>1</v>
      </c>
      <c r="N282">
        <v>2</v>
      </c>
      <c r="O282">
        <v>1</v>
      </c>
      <c r="P282" s="1" t="s">
        <v>5320</v>
      </c>
    </row>
    <row r="283" spans="2:16" ht="30" x14ac:dyDescent="0.25">
      <c r="B283" s="14" t="s">
        <v>1913</v>
      </c>
      <c r="C283" s="12" t="s">
        <v>1914</v>
      </c>
      <c r="D283" s="12" t="s">
        <v>5</v>
      </c>
      <c r="E283" s="12" t="s">
        <v>26</v>
      </c>
      <c r="F283" s="14" t="s">
        <v>5022</v>
      </c>
      <c r="G283" s="14"/>
      <c r="H283" s="14"/>
      <c r="I283" s="14"/>
      <c r="J283" s="14"/>
      <c r="K283" s="14"/>
      <c r="L283" s="14"/>
      <c r="M283">
        <v>0</v>
      </c>
      <c r="N283">
        <v>0</v>
      </c>
      <c r="O283">
        <v>1</v>
      </c>
      <c r="P283" s="1" t="s">
        <v>4807</v>
      </c>
    </row>
    <row r="284" spans="2:16" ht="30" x14ac:dyDescent="0.25">
      <c r="B284" s="14" t="s">
        <v>1915</v>
      </c>
      <c r="C284" s="12" t="s">
        <v>1916</v>
      </c>
      <c r="D284" s="12" t="s">
        <v>5</v>
      </c>
      <c r="E284" s="12" t="s">
        <v>26</v>
      </c>
      <c r="F284" s="14" t="s">
        <v>5022</v>
      </c>
      <c r="G284" s="14" t="s">
        <v>5031</v>
      </c>
      <c r="H284" s="14" t="s">
        <v>4807</v>
      </c>
      <c r="I284" s="14"/>
      <c r="J284" s="14"/>
      <c r="K284" s="14"/>
      <c r="L284" s="14"/>
      <c r="M284">
        <v>1</v>
      </c>
      <c r="N284">
        <v>1</v>
      </c>
      <c r="O284">
        <v>1</v>
      </c>
      <c r="P284" s="1" t="s">
        <v>5320</v>
      </c>
    </row>
    <row r="285" spans="2:16" ht="30" x14ac:dyDescent="0.25">
      <c r="B285" s="14" t="s">
        <v>464</v>
      </c>
      <c r="C285" s="12" t="s">
        <v>465</v>
      </c>
      <c r="D285" s="12" t="s">
        <v>5</v>
      </c>
      <c r="E285" s="12" t="s">
        <v>151</v>
      </c>
      <c r="F285" s="14" t="s">
        <v>5022</v>
      </c>
      <c r="G285" s="14" t="s">
        <v>5333</v>
      </c>
      <c r="H285" s="14" t="s">
        <v>4807</v>
      </c>
      <c r="I285" s="14"/>
      <c r="J285" s="14"/>
      <c r="K285" s="14"/>
      <c r="L285" s="14"/>
      <c r="M285">
        <v>1</v>
      </c>
      <c r="N285">
        <v>1</v>
      </c>
      <c r="O285">
        <v>1</v>
      </c>
      <c r="P285" s="1" t="s">
        <v>5320</v>
      </c>
    </row>
    <row r="286" spans="2:16" ht="30" x14ac:dyDescent="0.25">
      <c r="B286" s="14" t="s">
        <v>1917</v>
      </c>
      <c r="C286" s="12" t="s">
        <v>1918</v>
      </c>
      <c r="D286" s="12" t="s">
        <v>5</v>
      </c>
      <c r="E286" s="12" t="s">
        <v>151</v>
      </c>
      <c r="F286" s="14" t="s">
        <v>5022</v>
      </c>
      <c r="G286" s="14" t="s">
        <v>5032</v>
      </c>
      <c r="H286" s="14" t="s">
        <v>4807</v>
      </c>
      <c r="I286" s="14"/>
      <c r="J286" s="14"/>
      <c r="K286" s="14"/>
      <c r="L286" s="14"/>
      <c r="M286">
        <v>1</v>
      </c>
      <c r="N286">
        <v>1</v>
      </c>
      <c r="O286">
        <v>1</v>
      </c>
      <c r="P286" s="1" t="s">
        <v>5320</v>
      </c>
    </row>
    <row r="287" spans="2:16" ht="60" x14ac:dyDescent="0.25">
      <c r="B287" s="14" t="s">
        <v>466</v>
      </c>
      <c r="C287" s="12" t="s">
        <v>467</v>
      </c>
      <c r="D287" s="12" t="s">
        <v>5</v>
      </c>
      <c r="E287" s="12" t="s">
        <v>49</v>
      </c>
      <c r="F287" s="14" t="s">
        <v>5024</v>
      </c>
      <c r="G287" s="14" t="s">
        <v>5687</v>
      </c>
      <c r="H287" s="14" t="s">
        <v>4814</v>
      </c>
      <c r="I287" s="14"/>
      <c r="J287" s="14"/>
      <c r="K287" s="14"/>
      <c r="L287" s="14"/>
      <c r="M287">
        <v>1</v>
      </c>
      <c r="N287">
        <v>1</v>
      </c>
      <c r="O287">
        <v>1</v>
      </c>
      <c r="P287" s="1" t="s">
        <v>5320</v>
      </c>
    </row>
    <row r="288" spans="2:16" ht="30" x14ac:dyDescent="0.25">
      <c r="B288" s="14" t="s">
        <v>468</v>
      </c>
      <c r="C288" s="12" t="s">
        <v>469</v>
      </c>
      <c r="D288" s="12" t="s">
        <v>5</v>
      </c>
      <c r="E288" s="12" t="s">
        <v>205</v>
      </c>
      <c r="F288" s="14" t="s">
        <v>5022</v>
      </c>
      <c r="G288" s="14" t="s">
        <v>4642</v>
      </c>
      <c r="H288" s="14" t="s">
        <v>4807</v>
      </c>
      <c r="I288" s="14"/>
      <c r="J288" s="14"/>
      <c r="K288" s="14"/>
      <c r="L288" s="14"/>
      <c r="M288">
        <v>1</v>
      </c>
      <c r="N288">
        <v>1</v>
      </c>
      <c r="O288">
        <v>1</v>
      </c>
      <c r="P288" s="1" t="s">
        <v>5320</v>
      </c>
    </row>
    <row r="289" spans="2:16" ht="45" x14ac:dyDescent="0.25">
      <c r="B289" s="14" t="s">
        <v>470</v>
      </c>
      <c r="C289" s="12" t="s">
        <v>471</v>
      </c>
      <c r="D289" s="12" t="s">
        <v>5</v>
      </c>
      <c r="E289" s="12" t="s">
        <v>205</v>
      </c>
      <c r="F289" s="14" t="s">
        <v>5022</v>
      </c>
      <c r="G289" s="14" t="s">
        <v>4707</v>
      </c>
      <c r="H289" s="14" t="s">
        <v>4819</v>
      </c>
      <c r="I289" s="14"/>
      <c r="J289" s="14"/>
      <c r="K289" s="14"/>
      <c r="L289" s="14"/>
      <c r="M289">
        <v>1</v>
      </c>
      <c r="N289">
        <v>1</v>
      </c>
      <c r="O289">
        <v>1</v>
      </c>
      <c r="P289" s="1" t="s">
        <v>5320</v>
      </c>
    </row>
    <row r="290" spans="2:16" ht="60" x14ac:dyDescent="0.25">
      <c r="B290" s="14" t="s">
        <v>472</v>
      </c>
      <c r="C290" s="12" t="s">
        <v>473</v>
      </c>
      <c r="D290" s="12" t="s">
        <v>5</v>
      </c>
      <c r="E290" s="12" t="s">
        <v>7</v>
      </c>
      <c r="F290" s="14" t="s">
        <v>5022</v>
      </c>
      <c r="G290" s="14" t="s">
        <v>5334</v>
      </c>
      <c r="H290" s="14" t="s">
        <v>4808</v>
      </c>
      <c r="I290" s="14" t="s">
        <v>4418</v>
      </c>
      <c r="J290" s="14"/>
      <c r="K290" s="14"/>
      <c r="L290" s="14"/>
      <c r="M290">
        <v>1</v>
      </c>
      <c r="N290">
        <v>2</v>
      </c>
      <c r="O290">
        <v>1</v>
      </c>
      <c r="P290" s="1" t="s">
        <v>5320</v>
      </c>
    </row>
    <row r="291" spans="2:16" ht="60" x14ac:dyDescent="0.25">
      <c r="B291" s="14" t="s">
        <v>474</v>
      </c>
      <c r="C291" s="12" t="s">
        <v>475</v>
      </c>
      <c r="D291" s="12" t="s">
        <v>5</v>
      </c>
      <c r="E291" s="12" t="s">
        <v>7</v>
      </c>
      <c r="F291" s="14" t="s">
        <v>5024</v>
      </c>
      <c r="G291" s="14" t="s">
        <v>5130</v>
      </c>
      <c r="H291" s="14" t="s">
        <v>4807</v>
      </c>
      <c r="I291" s="14" t="s">
        <v>4425</v>
      </c>
      <c r="J291" s="14"/>
      <c r="K291" s="14"/>
      <c r="L291" s="14"/>
      <c r="M291">
        <v>1</v>
      </c>
      <c r="N291">
        <v>2</v>
      </c>
      <c r="O291">
        <v>1</v>
      </c>
      <c r="P291" s="1" t="s">
        <v>5320</v>
      </c>
    </row>
    <row r="292" spans="2:16" ht="75" x14ac:dyDescent="0.25">
      <c r="B292" s="14" t="s">
        <v>476</v>
      </c>
      <c r="C292" s="12" t="s">
        <v>477</v>
      </c>
      <c r="D292" s="12" t="s">
        <v>5</v>
      </c>
      <c r="E292" s="12" t="s">
        <v>7</v>
      </c>
      <c r="F292" s="14" t="s">
        <v>5024</v>
      </c>
      <c r="G292" s="14" t="s">
        <v>5141</v>
      </c>
      <c r="H292" s="14" t="s">
        <v>4806</v>
      </c>
      <c r="I292" s="14"/>
      <c r="J292" s="14"/>
      <c r="K292" s="14" t="s">
        <v>5142</v>
      </c>
      <c r="L292" s="14"/>
      <c r="M292">
        <v>1</v>
      </c>
      <c r="N292">
        <v>2</v>
      </c>
      <c r="O292">
        <v>1</v>
      </c>
      <c r="P292" s="1" t="s">
        <v>5320</v>
      </c>
    </row>
    <row r="293" spans="2:16" ht="75" x14ac:dyDescent="0.25">
      <c r="B293" s="14" t="s">
        <v>478</v>
      </c>
      <c r="C293" s="12" t="s">
        <v>479</v>
      </c>
      <c r="D293" s="12" t="s">
        <v>5</v>
      </c>
      <c r="E293" s="12" t="s">
        <v>7</v>
      </c>
      <c r="F293" s="14" t="s">
        <v>5022</v>
      </c>
      <c r="G293" s="14" t="s">
        <v>4688</v>
      </c>
      <c r="H293" s="14" t="s">
        <v>4806</v>
      </c>
      <c r="I293" s="14" t="s">
        <v>4459</v>
      </c>
      <c r="J293" s="14"/>
      <c r="K293" s="14" t="s">
        <v>4445</v>
      </c>
      <c r="L293" s="14"/>
      <c r="M293">
        <v>1</v>
      </c>
      <c r="N293">
        <v>3</v>
      </c>
      <c r="O293">
        <v>1</v>
      </c>
      <c r="P293" s="1" t="s">
        <v>5320</v>
      </c>
    </row>
    <row r="294" spans="2:16" ht="45" x14ac:dyDescent="0.25">
      <c r="B294" s="14" t="s">
        <v>480</v>
      </c>
      <c r="C294" s="12" t="s">
        <v>481</v>
      </c>
      <c r="D294" s="12" t="s">
        <v>5</v>
      </c>
      <c r="E294" s="12" t="s">
        <v>233</v>
      </c>
      <c r="F294" s="14" t="s">
        <v>5022</v>
      </c>
      <c r="G294" s="14" t="s">
        <v>4659</v>
      </c>
      <c r="H294" s="14" t="s">
        <v>4807</v>
      </c>
      <c r="I294" s="14"/>
      <c r="J294" s="14"/>
      <c r="K294" s="14"/>
      <c r="L294" s="14" t="s">
        <v>5247</v>
      </c>
      <c r="M294">
        <v>1</v>
      </c>
      <c r="N294">
        <v>2</v>
      </c>
      <c r="O294">
        <v>1</v>
      </c>
      <c r="P294" s="1" t="s">
        <v>5320</v>
      </c>
    </row>
    <row r="295" spans="2:16" ht="30" x14ac:dyDescent="0.25">
      <c r="B295" s="14" t="s">
        <v>1919</v>
      </c>
      <c r="C295" s="12" t="s">
        <v>1920</v>
      </c>
      <c r="D295" s="12" t="s">
        <v>5</v>
      </c>
      <c r="E295" s="12" t="s">
        <v>233</v>
      </c>
      <c r="F295" s="14" t="s">
        <v>5022</v>
      </c>
      <c r="G295" s="14" t="s">
        <v>5335</v>
      </c>
      <c r="H295" s="14" t="s">
        <v>4807</v>
      </c>
      <c r="I295" s="14"/>
      <c r="J295" s="14"/>
      <c r="K295" s="14"/>
      <c r="L295" s="14"/>
      <c r="M295">
        <v>1</v>
      </c>
      <c r="N295">
        <v>1</v>
      </c>
      <c r="O295">
        <v>1</v>
      </c>
      <c r="P295" s="1" t="s">
        <v>5320</v>
      </c>
    </row>
    <row r="296" spans="2:16" ht="45" x14ac:dyDescent="0.25">
      <c r="B296" s="14" t="s">
        <v>482</v>
      </c>
      <c r="C296" s="12" t="s">
        <v>483</v>
      </c>
      <c r="D296" s="12" t="s">
        <v>5</v>
      </c>
      <c r="E296" s="12" t="s">
        <v>233</v>
      </c>
      <c r="F296" s="14" t="s">
        <v>5022</v>
      </c>
      <c r="G296" s="14" t="s">
        <v>5610</v>
      </c>
      <c r="H296" s="14" t="s">
        <v>4807</v>
      </c>
      <c r="I296" s="14"/>
      <c r="J296" s="14"/>
      <c r="K296" s="14"/>
      <c r="L296" s="14"/>
      <c r="M296">
        <v>1</v>
      </c>
      <c r="N296">
        <v>1</v>
      </c>
      <c r="O296">
        <v>1</v>
      </c>
      <c r="P296" s="1" t="s">
        <v>5320</v>
      </c>
    </row>
    <row r="297" spans="2:16" ht="30" x14ac:dyDescent="0.25">
      <c r="B297" s="14" t="s">
        <v>484</v>
      </c>
      <c r="C297" s="12" t="s">
        <v>485</v>
      </c>
      <c r="D297" s="12" t="s">
        <v>5</v>
      </c>
      <c r="E297" s="12" t="s">
        <v>233</v>
      </c>
      <c r="F297" s="14" t="s">
        <v>5022</v>
      </c>
      <c r="G297" s="14" t="s">
        <v>4620</v>
      </c>
      <c r="H297" s="14" t="s">
        <v>4807</v>
      </c>
      <c r="I297" s="14"/>
      <c r="J297" s="14"/>
      <c r="K297" s="14"/>
      <c r="L297" s="14"/>
      <c r="M297">
        <v>1</v>
      </c>
      <c r="N297">
        <v>1</v>
      </c>
      <c r="O297">
        <v>1</v>
      </c>
      <c r="P297" s="1" t="s">
        <v>5320</v>
      </c>
    </row>
    <row r="298" spans="2:16" ht="30" x14ac:dyDescent="0.25">
      <c r="B298" s="14" t="s">
        <v>486</v>
      </c>
      <c r="C298" s="12" t="s">
        <v>487</v>
      </c>
      <c r="D298" s="12" t="s">
        <v>5</v>
      </c>
      <c r="E298" s="12" t="s">
        <v>233</v>
      </c>
      <c r="F298" s="14" t="s">
        <v>5022</v>
      </c>
      <c r="G298" s="14" t="s">
        <v>5118</v>
      </c>
      <c r="H298" s="14" t="s">
        <v>4807</v>
      </c>
      <c r="I298" s="14"/>
      <c r="J298" s="14"/>
      <c r="K298" s="14"/>
      <c r="L298" s="14"/>
      <c r="M298">
        <v>1</v>
      </c>
      <c r="N298">
        <v>1</v>
      </c>
      <c r="O298">
        <v>1</v>
      </c>
      <c r="P298" s="1" t="s">
        <v>5320</v>
      </c>
    </row>
    <row r="299" spans="2:16" ht="75" x14ac:dyDescent="0.25">
      <c r="B299" s="14" t="s">
        <v>488</v>
      </c>
      <c r="C299" s="12" t="s">
        <v>489</v>
      </c>
      <c r="D299" s="12" t="s">
        <v>5</v>
      </c>
      <c r="E299" s="12" t="s">
        <v>22</v>
      </c>
      <c r="F299" s="14" t="s">
        <v>5024</v>
      </c>
      <c r="G299" s="14" t="s">
        <v>4668</v>
      </c>
      <c r="H299" s="14" t="s">
        <v>4806</v>
      </c>
      <c r="I299" s="14" t="s">
        <v>5468</v>
      </c>
      <c r="J299" s="14"/>
      <c r="K299" s="14"/>
      <c r="L299" s="14" t="s">
        <v>5688</v>
      </c>
      <c r="M299">
        <v>1</v>
      </c>
      <c r="N299">
        <v>3</v>
      </c>
      <c r="O299">
        <v>1</v>
      </c>
      <c r="P299" s="1" t="s">
        <v>5320</v>
      </c>
    </row>
    <row r="300" spans="2:16" ht="30" x14ac:dyDescent="0.25">
      <c r="B300" s="14" t="s">
        <v>490</v>
      </c>
      <c r="C300" s="12" t="s">
        <v>491</v>
      </c>
      <c r="D300" s="12" t="s">
        <v>5</v>
      </c>
      <c r="E300" s="12" t="s">
        <v>210</v>
      </c>
      <c r="F300" s="14" t="s">
        <v>5022</v>
      </c>
      <c r="G300" s="14" t="s">
        <v>5223</v>
      </c>
      <c r="H300" s="14" t="s">
        <v>4807</v>
      </c>
      <c r="I300" s="14"/>
      <c r="J300" s="14"/>
      <c r="K300" s="14"/>
      <c r="L300" s="14"/>
      <c r="M300">
        <v>1</v>
      </c>
      <c r="N300">
        <v>1</v>
      </c>
      <c r="O300">
        <v>1</v>
      </c>
      <c r="P300" s="1" t="s">
        <v>5320</v>
      </c>
    </row>
    <row r="301" spans="2:16" ht="30" x14ac:dyDescent="0.25">
      <c r="B301" s="14" t="s">
        <v>1921</v>
      </c>
      <c r="C301" s="12" t="s">
        <v>1922</v>
      </c>
      <c r="D301" s="12" t="s">
        <v>5</v>
      </c>
      <c r="E301" s="12" t="s">
        <v>210</v>
      </c>
      <c r="F301" s="14" t="s">
        <v>5022</v>
      </c>
      <c r="G301" s="14" t="s">
        <v>5248</v>
      </c>
      <c r="H301" s="14" t="s">
        <v>4811</v>
      </c>
      <c r="I301" s="14"/>
      <c r="J301" s="14"/>
      <c r="K301" s="14"/>
      <c r="L301" s="14"/>
      <c r="M301">
        <v>1</v>
      </c>
      <c r="N301">
        <v>1</v>
      </c>
      <c r="O301">
        <v>1</v>
      </c>
      <c r="P301" s="1" t="s">
        <v>5320</v>
      </c>
    </row>
    <row r="302" spans="2:16" ht="60" x14ac:dyDescent="0.25">
      <c r="B302" s="14" t="s">
        <v>492</v>
      </c>
      <c r="C302" s="12" t="s">
        <v>5646</v>
      </c>
      <c r="D302" s="12" t="s">
        <v>5</v>
      </c>
      <c r="E302" s="12" t="s">
        <v>310</v>
      </c>
      <c r="F302" s="14" t="s">
        <v>5024</v>
      </c>
      <c r="G302" s="14" t="s">
        <v>4695</v>
      </c>
      <c r="H302" s="14" t="s">
        <v>4811</v>
      </c>
      <c r="I302" s="14" t="s">
        <v>4475</v>
      </c>
      <c r="J302" s="14"/>
      <c r="K302" s="14"/>
      <c r="L302" s="14"/>
      <c r="M302">
        <v>1</v>
      </c>
      <c r="N302">
        <v>2</v>
      </c>
      <c r="O302">
        <v>1</v>
      </c>
      <c r="P302" s="1" t="s">
        <v>5320</v>
      </c>
    </row>
    <row r="303" spans="2:16" ht="30" x14ac:dyDescent="0.25">
      <c r="B303" s="14" t="s">
        <v>494</v>
      </c>
      <c r="C303" s="12" t="s">
        <v>495</v>
      </c>
      <c r="D303" s="12" t="s">
        <v>5</v>
      </c>
      <c r="E303" s="12" t="s">
        <v>310</v>
      </c>
      <c r="F303" s="14" t="s">
        <v>5022</v>
      </c>
      <c r="G303" s="14"/>
      <c r="H303" s="14"/>
      <c r="I303" s="14"/>
      <c r="J303" s="14"/>
      <c r="K303" s="14"/>
      <c r="L303" s="14"/>
      <c r="M303">
        <v>0</v>
      </c>
      <c r="N303">
        <v>0</v>
      </c>
      <c r="O303">
        <v>1</v>
      </c>
      <c r="P303" s="1" t="s">
        <v>4807</v>
      </c>
    </row>
    <row r="304" spans="2:16" ht="60" x14ac:dyDescent="0.25">
      <c r="B304" s="14" t="s">
        <v>496</v>
      </c>
      <c r="C304" s="12" t="s">
        <v>497</v>
      </c>
      <c r="D304" s="12" t="s">
        <v>5</v>
      </c>
      <c r="E304" s="12" t="s">
        <v>310</v>
      </c>
      <c r="F304" s="14" t="s">
        <v>5024</v>
      </c>
      <c r="G304" s="14" t="s">
        <v>5126</v>
      </c>
      <c r="H304" s="14" t="s">
        <v>4823</v>
      </c>
      <c r="I304" s="14"/>
      <c r="J304" s="14"/>
      <c r="K304" s="14"/>
      <c r="L304" s="14"/>
      <c r="M304">
        <v>1</v>
      </c>
      <c r="N304">
        <v>1</v>
      </c>
      <c r="O304">
        <v>1</v>
      </c>
      <c r="P304" s="1" t="s">
        <v>5320</v>
      </c>
    </row>
    <row r="305" spans="2:16" ht="60" x14ac:dyDescent="0.25">
      <c r="B305" s="14" t="s">
        <v>1923</v>
      </c>
      <c r="C305" s="12" t="s">
        <v>1924</v>
      </c>
      <c r="D305" s="12" t="s">
        <v>5</v>
      </c>
      <c r="E305" s="12" t="s">
        <v>310</v>
      </c>
      <c r="F305" s="14" t="s">
        <v>5023</v>
      </c>
      <c r="G305" s="14" t="s">
        <v>4596</v>
      </c>
      <c r="H305" s="14" t="s">
        <v>4809</v>
      </c>
      <c r="I305" s="14" t="s">
        <v>4476</v>
      </c>
      <c r="J305" s="14"/>
      <c r="K305" s="14"/>
      <c r="L305" s="14"/>
      <c r="M305">
        <v>1</v>
      </c>
      <c r="N305">
        <v>2</v>
      </c>
      <c r="O305">
        <v>1</v>
      </c>
      <c r="P305" s="1" t="s">
        <v>5320</v>
      </c>
    </row>
    <row r="306" spans="2:16" ht="75" x14ac:dyDescent="0.25">
      <c r="B306" s="14" t="s">
        <v>498</v>
      </c>
      <c r="C306" s="12" t="s">
        <v>499</v>
      </c>
      <c r="D306" s="12" t="s">
        <v>5</v>
      </c>
      <c r="E306" s="12" t="s">
        <v>310</v>
      </c>
      <c r="F306" s="14" t="s">
        <v>5022</v>
      </c>
      <c r="G306" s="14" t="s">
        <v>5414</v>
      </c>
      <c r="H306" s="14" t="s">
        <v>4806</v>
      </c>
      <c r="I306" s="14" t="s">
        <v>4465</v>
      </c>
      <c r="J306" s="14"/>
      <c r="K306" s="14" t="s">
        <v>5440</v>
      </c>
      <c r="L306" s="14"/>
      <c r="M306">
        <v>1</v>
      </c>
      <c r="N306">
        <v>3</v>
      </c>
      <c r="O306">
        <v>1</v>
      </c>
      <c r="P306" s="1" t="s">
        <v>5320</v>
      </c>
    </row>
    <row r="307" spans="2:16" ht="75" x14ac:dyDescent="0.25">
      <c r="B307" s="14" t="s">
        <v>1925</v>
      </c>
      <c r="C307" s="12" t="s">
        <v>1926</v>
      </c>
      <c r="D307" s="12" t="s">
        <v>5</v>
      </c>
      <c r="E307" s="12" t="s">
        <v>310</v>
      </c>
      <c r="F307" s="14" t="s">
        <v>5022</v>
      </c>
      <c r="G307" s="14" t="s">
        <v>5143</v>
      </c>
      <c r="H307" s="14" t="s">
        <v>4806</v>
      </c>
      <c r="I307" s="14" t="s">
        <v>5144</v>
      </c>
      <c r="J307" s="14"/>
      <c r="K307" s="14"/>
      <c r="L307" s="14"/>
      <c r="M307">
        <v>1</v>
      </c>
      <c r="N307">
        <v>2</v>
      </c>
      <c r="O307">
        <v>1</v>
      </c>
      <c r="P307" s="1" t="s">
        <v>5320</v>
      </c>
    </row>
    <row r="308" spans="2:16" ht="60" x14ac:dyDescent="0.25">
      <c r="B308" s="14" t="s">
        <v>500</v>
      </c>
      <c r="C308" s="12" t="s">
        <v>501</v>
      </c>
      <c r="D308" s="12" t="s">
        <v>5</v>
      </c>
      <c r="E308" s="12" t="s">
        <v>310</v>
      </c>
      <c r="F308" s="14" t="s">
        <v>5022</v>
      </c>
      <c r="G308" s="14" t="s">
        <v>4636</v>
      </c>
      <c r="H308" s="14" t="s">
        <v>4809</v>
      </c>
      <c r="I308" s="14" t="s">
        <v>4477</v>
      </c>
      <c r="J308" s="14"/>
      <c r="K308" s="14"/>
      <c r="L308" s="14"/>
      <c r="M308">
        <v>1</v>
      </c>
      <c r="N308">
        <v>2</v>
      </c>
      <c r="O308">
        <v>1</v>
      </c>
      <c r="P308" s="1" t="s">
        <v>5320</v>
      </c>
    </row>
    <row r="309" spans="2:16" ht="60" x14ac:dyDescent="0.25">
      <c r="B309" s="14" t="s">
        <v>502</v>
      </c>
      <c r="C309" s="12" t="s">
        <v>503</v>
      </c>
      <c r="D309" s="12" t="s">
        <v>5</v>
      </c>
      <c r="E309" s="12" t="s">
        <v>310</v>
      </c>
      <c r="F309" s="14" t="s">
        <v>5022</v>
      </c>
      <c r="G309" s="14" t="s">
        <v>4646</v>
      </c>
      <c r="H309" s="14" t="s">
        <v>4826</v>
      </c>
      <c r="I309" s="14" t="s">
        <v>4478</v>
      </c>
      <c r="J309" s="14"/>
      <c r="K309" s="14"/>
      <c r="L309" s="14"/>
      <c r="M309">
        <v>1</v>
      </c>
      <c r="N309">
        <v>2</v>
      </c>
      <c r="O309">
        <v>1</v>
      </c>
      <c r="P309" s="1" t="s">
        <v>5320</v>
      </c>
    </row>
    <row r="310" spans="2:16" ht="60" x14ac:dyDescent="0.25">
      <c r="B310" s="14" t="s">
        <v>504</v>
      </c>
      <c r="C310" s="12" t="s">
        <v>505</v>
      </c>
      <c r="D310" s="12" t="s">
        <v>5</v>
      </c>
      <c r="E310" s="12" t="s">
        <v>310</v>
      </c>
      <c r="F310" s="14" t="s">
        <v>5022</v>
      </c>
      <c r="G310" s="14" t="s">
        <v>4584</v>
      </c>
      <c r="H310" s="14" t="s">
        <v>4807</v>
      </c>
      <c r="I310" s="14" t="s">
        <v>4441</v>
      </c>
      <c r="J310" s="14"/>
      <c r="K310" s="14"/>
      <c r="L310" s="14"/>
      <c r="M310">
        <v>1</v>
      </c>
      <c r="N310">
        <v>2</v>
      </c>
      <c r="O310">
        <v>1</v>
      </c>
      <c r="P310" s="1" t="s">
        <v>5320</v>
      </c>
    </row>
    <row r="311" spans="2:16" ht="30" x14ac:dyDescent="0.25">
      <c r="B311" s="14" t="s">
        <v>506</v>
      </c>
      <c r="C311" s="12" t="s">
        <v>507</v>
      </c>
      <c r="D311" s="12" t="s">
        <v>5</v>
      </c>
      <c r="E311" s="12" t="s">
        <v>310</v>
      </c>
      <c r="F311" s="14" t="s">
        <v>5022</v>
      </c>
      <c r="G311" s="14" t="s">
        <v>5032</v>
      </c>
      <c r="H311" s="14" t="s">
        <v>4807</v>
      </c>
      <c r="I311" s="14"/>
      <c r="J311" s="14"/>
      <c r="K311" s="14"/>
      <c r="L311" s="14"/>
      <c r="M311">
        <v>1</v>
      </c>
      <c r="N311">
        <v>1</v>
      </c>
      <c r="O311">
        <v>1</v>
      </c>
      <c r="P311" s="1" t="s">
        <v>5320</v>
      </c>
    </row>
    <row r="312" spans="2:16" ht="30" x14ac:dyDescent="0.25">
      <c r="B312" s="14" t="s">
        <v>508</v>
      </c>
      <c r="C312" s="12" t="s">
        <v>509</v>
      </c>
      <c r="D312" s="12" t="s">
        <v>5</v>
      </c>
      <c r="E312" s="12" t="s">
        <v>510</v>
      </c>
      <c r="F312" s="14" t="s">
        <v>5022</v>
      </c>
      <c r="G312" s="14"/>
      <c r="H312" s="14"/>
      <c r="I312" s="14"/>
      <c r="J312" s="14"/>
      <c r="K312" s="14"/>
      <c r="L312" s="14"/>
      <c r="M312">
        <v>0</v>
      </c>
      <c r="N312">
        <v>0</v>
      </c>
      <c r="O312">
        <v>1</v>
      </c>
      <c r="P312" s="1" t="s">
        <v>4807</v>
      </c>
    </row>
    <row r="313" spans="2:16" ht="75" x14ac:dyDescent="0.25">
      <c r="B313" s="14" t="s">
        <v>511</v>
      </c>
      <c r="C313" s="12" t="s">
        <v>115</v>
      </c>
      <c r="D313" s="12" t="s">
        <v>5</v>
      </c>
      <c r="E313" s="12" t="s">
        <v>510</v>
      </c>
      <c r="F313" s="14" t="s">
        <v>5022</v>
      </c>
      <c r="G313" s="14" t="s">
        <v>4653</v>
      </c>
      <c r="H313" s="14" t="s">
        <v>4806</v>
      </c>
      <c r="I313" s="14" t="s">
        <v>4438</v>
      </c>
      <c r="J313" s="14"/>
      <c r="K313" s="14"/>
      <c r="L313" s="14" t="s">
        <v>5377</v>
      </c>
      <c r="M313">
        <v>1</v>
      </c>
      <c r="N313">
        <v>3</v>
      </c>
      <c r="O313">
        <v>1</v>
      </c>
      <c r="P313" s="1" t="s">
        <v>5320</v>
      </c>
    </row>
    <row r="314" spans="2:16" ht="30" x14ac:dyDescent="0.25">
      <c r="B314" s="14" t="s">
        <v>512</v>
      </c>
      <c r="C314" s="12" t="s">
        <v>513</v>
      </c>
      <c r="D314" s="12" t="s">
        <v>5</v>
      </c>
      <c r="E314" s="12" t="s">
        <v>510</v>
      </c>
      <c r="F314" s="14" t="s">
        <v>5022</v>
      </c>
      <c r="G314" s="14" t="s">
        <v>5524</v>
      </c>
      <c r="H314" s="14" t="s">
        <v>4825</v>
      </c>
      <c r="I314" s="14"/>
      <c r="J314" s="14"/>
      <c r="K314" s="14"/>
      <c r="L314" s="14"/>
      <c r="M314">
        <v>1</v>
      </c>
      <c r="N314">
        <v>1</v>
      </c>
      <c r="O314">
        <v>1</v>
      </c>
      <c r="P314" s="1" t="s">
        <v>5320</v>
      </c>
    </row>
    <row r="315" spans="2:16" ht="75" x14ac:dyDescent="0.25">
      <c r="B315" s="14" t="s">
        <v>514</v>
      </c>
      <c r="C315" s="12" t="s">
        <v>515</v>
      </c>
      <c r="D315" s="12" t="s">
        <v>5</v>
      </c>
      <c r="E315" s="12" t="s">
        <v>510</v>
      </c>
      <c r="F315" s="14" t="s">
        <v>5024</v>
      </c>
      <c r="G315" s="14" t="s">
        <v>4653</v>
      </c>
      <c r="H315" s="14" t="s">
        <v>4806</v>
      </c>
      <c r="I315" s="14" t="s">
        <v>4480</v>
      </c>
      <c r="J315" s="14"/>
      <c r="K315" s="14"/>
      <c r="L315" s="14" t="s">
        <v>5145</v>
      </c>
      <c r="M315">
        <v>1</v>
      </c>
      <c r="N315">
        <v>3</v>
      </c>
      <c r="O315">
        <v>1</v>
      </c>
      <c r="P315" s="1" t="s">
        <v>5320</v>
      </c>
    </row>
    <row r="316" spans="2:16" ht="75" x14ac:dyDescent="0.25">
      <c r="B316" s="14" t="s">
        <v>516</v>
      </c>
      <c r="C316" s="12" t="s">
        <v>517</v>
      </c>
      <c r="D316" s="12" t="s">
        <v>5</v>
      </c>
      <c r="E316" s="12" t="s">
        <v>510</v>
      </c>
      <c r="F316" s="14" t="s">
        <v>5024</v>
      </c>
      <c r="G316" s="14" t="s">
        <v>5611</v>
      </c>
      <c r="H316" s="14" t="s">
        <v>4806</v>
      </c>
      <c r="I316" s="14"/>
      <c r="J316" s="14"/>
      <c r="K316" s="14"/>
      <c r="L316" s="14"/>
      <c r="M316">
        <v>1</v>
      </c>
      <c r="N316">
        <v>1</v>
      </c>
      <c r="O316">
        <v>1</v>
      </c>
      <c r="P316" s="1" t="s">
        <v>5320</v>
      </c>
    </row>
    <row r="317" spans="2:16" ht="75" x14ac:dyDescent="0.25">
      <c r="B317" s="14" t="s">
        <v>518</v>
      </c>
      <c r="C317" s="12" t="s">
        <v>519</v>
      </c>
      <c r="D317" s="12" t="s">
        <v>5</v>
      </c>
      <c r="E317" s="12" t="s">
        <v>510</v>
      </c>
      <c r="F317" s="14" t="s">
        <v>5024</v>
      </c>
      <c r="G317" s="14" t="s">
        <v>4656</v>
      </c>
      <c r="H317" s="14" t="s">
        <v>4806</v>
      </c>
      <c r="I317" s="14"/>
      <c r="J317" s="14"/>
      <c r="K317" s="14"/>
      <c r="L317" s="14"/>
      <c r="M317">
        <v>1</v>
      </c>
      <c r="N317">
        <v>1</v>
      </c>
      <c r="O317">
        <v>1</v>
      </c>
      <c r="P317" s="1" t="s">
        <v>5320</v>
      </c>
    </row>
    <row r="318" spans="2:16" ht="75" x14ac:dyDescent="0.25">
      <c r="B318" s="14" t="s">
        <v>1927</v>
      </c>
      <c r="C318" s="12" t="s">
        <v>1928</v>
      </c>
      <c r="D318" s="12" t="s">
        <v>5</v>
      </c>
      <c r="E318" s="12" t="s">
        <v>510</v>
      </c>
      <c r="F318" s="14" t="s">
        <v>5024</v>
      </c>
      <c r="G318" s="14" t="s">
        <v>4643</v>
      </c>
      <c r="H318" s="14" t="s">
        <v>4806</v>
      </c>
      <c r="I318" s="14"/>
      <c r="J318" s="14"/>
      <c r="K318" s="14"/>
      <c r="L318" s="14"/>
      <c r="M318">
        <v>1</v>
      </c>
      <c r="N318">
        <v>1</v>
      </c>
      <c r="O318">
        <v>1</v>
      </c>
      <c r="P318" s="1" t="s">
        <v>5320</v>
      </c>
    </row>
    <row r="319" spans="2:16" ht="60" x14ac:dyDescent="0.25">
      <c r="B319" s="14" t="s">
        <v>520</v>
      </c>
      <c r="C319" s="12" t="s">
        <v>521</v>
      </c>
      <c r="D319" s="12" t="s">
        <v>5</v>
      </c>
      <c r="E319" s="12" t="s">
        <v>510</v>
      </c>
      <c r="F319" s="14" t="s">
        <v>5024</v>
      </c>
      <c r="G319" s="14" t="s">
        <v>4588</v>
      </c>
      <c r="H319" s="14" t="s">
        <v>4811</v>
      </c>
      <c r="I319" s="14" t="s">
        <v>4481</v>
      </c>
      <c r="J319" s="14"/>
      <c r="K319" s="14"/>
      <c r="L319" s="14"/>
      <c r="M319">
        <v>1</v>
      </c>
      <c r="N319">
        <v>2</v>
      </c>
      <c r="O319">
        <v>1</v>
      </c>
      <c r="P319" s="1" t="s">
        <v>5320</v>
      </c>
    </row>
    <row r="320" spans="2:16" ht="60" x14ac:dyDescent="0.25">
      <c r="B320" s="14" t="s">
        <v>522</v>
      </c>
      <c r="C320" s="12" t="s">
        <v>523</v>
      </c>
      <c r="D320" s="12" t="s">
        <v>5</v>
      </c>
      <c r="E320" s="12" t="s">
        <v>510</v>
      </c>
      <c r="F320" s="14" t="s">
        <v>5024</v>
      </c>
      <c r="G320" s="14" t="s">
        <v>4791</v>
      </c>
      <c r="H320" s="14" t="s">
        <v>4825</v>
      </c>
      <c r="I320" s="14" t="s">
        <v>4425</v>
      </c>
      <c r="J320" s="14"/>
      <c r="K320" s="14"/>
      <c r="L320" s="14"/>
      <c r="M320">
        <v>1</v>
      </c>
      <c r="N320">
        <v>2</v>
      </c>
      <c r="O320">
        <v>1</v>
      </c>
      <c r="P320" s="1" t="s">
        <v>5320</v>
      </c>
    </row>
    <row r="321" spans="2:16" ht="75" x14ac:dyDescent="0.25">
      <c r="B321" s="14" t="s">
        <v>524</v>
      </c>
      <c r="C321" s="12" t="s">
        <v>525</v>
      </c>
      <c r="D321" s="12" t="s">
        <v>5</v>
      </c>
      <c r="E321" s="12" t="s">
        <v>510</v>
      </c>
      <c r="F321" s="14" t="s">
        <v>5024</v>
      </c>
      <c r="G321" s="14" t="s">
        <v>4574</v>
      </c>
      <c r="H321" s="14" t="s">
        <v>4806</v>
      </c>
      <c r="I321" s="14"/>
      <c r="J321" s="14"/>
      <c r="K321" s="14"/>
      <c r="L321" s="14"/>
      <c r="M321">
        <v>1</v>
      </c>
      <c r="N321">
        <v>1</v>
      </c>
      <c r="O321">
        <v>1</v>
      </c>
      <c r="P321" s="1" t="s">
        <v>5320</v>
      </c>
    </row>
    <row r="322" spans="2:16" ht="60" x14ac:dyDescent="0.25">
      <c r="B322" s="14" t="s">
        <v>1929</v>
      </c>
      <c r="C322" s="12" t="s">
        <v>1930</v>
      </c>
      <c r="D322" s="12" t="s">
        <v>5</v>
      </c>
      <c r="E322" s="12" t="s">
        <v>510</v>
      </c>
      <c r="F322" s="14" t="s">
        <v>5024</v>
      </c>
      <c r="G322" s="14" t="s">
        <v>4662</v>
      </c>
      <c r="H322" s="14" t="s">
        <v>4812</v>
      </c>
      <c r="I322" s="14"/>
      <c r="J322" s="14"/>
      <c r="K322" s="14"/>
      <c r="L322" s="14"/>
      <c r="M322">
        <v>1</v>
      </c>
      <c r="N322">
        <v>1</v>
      </c>
      <c r="O322">
        <v>1</v>
      </c>
      <c r="P322" s="1" t="s">
        <v>5320</v>
      </c>
    </row>
    <row r="323" spans="2:16" ht="75" x14ac:dyDescent="0.25">
      <c r="B323" s="14" t="s">
        <v>526</v>
      </c>
      <c r="C323" s="12" t="s">
        <v>527</v>
      </c>
      <c r="D323" s="12" t="s">
        <v>5</v>
      </c>
      <c r="E323" s="12" t="s">
        <v>510</v>
      </c>
      <c r="F323" s="14" t="s">
        <v>5024</v>
      </c>
      <c r="G323" s="14" t="s">
        <v>5378</v>
      </c>
      <c r="H323" s="14" t="s">
        <v>4806</v>
      </c>
      <c r="I323" s="14" t="s">
        <v>4455</v>
      </c>
      <c r="J323" s="14"/>
      <c r="K323" s="14"/>
      <c r="L323" s="14" t="s">
        <v>5379</v>
      </c>
      <c r="M323">
        <v>1</v>
      </c>
      <c r="N323">
        <v>3</v>
      </c>
      <c r="O323">
        <v>1</v>
      </c>
      <c r="P323" s="1" t="s">
        <v>5320</v>
      </c>
    </row>
    <row r="324" spans="2:16" ht="45" x14ac:dyDescent="0.25">
      <c r="B324" s="14" t="s">
        <v>528</v>
      </c>
      <c r="C324" s="12" t="s">
        <v>529</v>
      </c>
      <c r="D324" s="12" t="s">
        <v>5</v>
      </c>
      <c r="E324" s="12" t="s">
        <v>353</v>
      </c>
      <c r="F324" s="14" t="s">
        <v>5022</v>
      </c>
      <c r="G324" s="14" t="s">
        <v>4632</v>
      </c>
      <c r="H324" s="14" t="s">
        <v>4808</v>
      </c>
      <c r="I324" s="14"/>
      <c r="J324" s="14"/>
      <c r="K324" s="14"/>
      <c r="L324" s="14"/>
      <c r="M324">
        <v>1</v>
      </c>
      <c r="N324">
        <v>1</v>
      </c>
      <c r="O324">
        <v>1</v>
      </c>
      <c r="P324" s="1" t="s">
        <v>5320</v>
      </c>
    </row>
    <row r="325" spans="2:16" x14ac:dyDescent="0.25">
      <c r="B325" s="14" t="s">
        <v>1931</v>
      </c>
      <c r="C325" s="12" t="s">
        <v>1932</v>
      </c>
      <c r="D325" s="12" t="s">
        <v>5</v>
      </c>
      <c r="E325" s="12" t="s">
        <v>353</v>
      </c>
      <c r="F325" s="14" t="s">
        <v>5023</v>
      </c>
      <c r="G325" s="14" t="s">
        <v>5408</v>
      </c>
      <c r="H325" s="14" t="s">
        <v>4807</v>
      </c>
      <c r="I325" s="14"/>
      <c r="J325" s="14"/>
      <c r="K325" s="14"/>
      <c r="L325" s="14"/>
      <c r="M325">
        <v>1</v>
      </c>
      <c r="N325">
        <v>1</v>
      </c>
      <c r="O325">
        <v>1</v>
      </c>
      <c r="P325" s="1" t="s">
        <v>5320</v>
      </c>
    </row>
    <row r="326" spans="2:16" ht="30" x14ac:dyDescent="0.25">
      <c r="B326" s="14" t="s">
        <v>530</v>
      </c>
      <c r="C326" s="12" t="s">
        <v>531</v>
      </c>
      <c r="D326" s="12" t="s">
        <v>5</v>
      </c>
      <c r="E326" s="12" t="s">
        <v>353</v>
      </c>
      <c r="F326" s="14" t="s">
        <v>5022</v>
      </c>
      <c r="G326" s="14" t="s">
        <v>4629</v>
      </c>
      <c r="H326" s="14" t="s">
        <v>4825</v>
      </c>
      <c r="I326" s="14"/>
      <c r="J326" s="14"/>
      <c r="K326" s="14"/>
      <c r="L326" s="14"/>
      <c r="M326">
        <v>1</v>
      </c>
      <c r="N326">
        <v>1</v>
      </c>
      <c r="O326">
        <v>1</v>
      </c>
      <c r="P326" s="1" t="s">
        <v>5320</v>
      </c>
    </row>
    <row r="327" spans="2:16" ht="60" x14ac:dyDescent="0.25">
      <c r="B327" s="14" t="s">
        <v>532</v>
      </c>
      <c r="C327" s="12" t="s">
        <v>533</v>
      </c>
      <c r="D327" s="12" t="s">
        <v>5</v>
      </c>
      <c r="E327" s="12" t="s">
        <v>353</v>
      </c>
      <c r="F327" s="14" t="s">
        <v>5022</v>
      </c>
      <c r="G327" s="14" t="s">
        <v>5132</v>
      </c>
      <c r="H327" s="14" t="s">
        <v>4818</v>
      </c>
      <c r="I327" s="14" t="s">
        <v>5146</v>
      </c>
      <c r="J327" s="14"/>
      <c r="K327" s="14"/>
      <c r="L327" s="14" t="s">
        <v>5249</v>
      </c>
      <c r="M327">
        <v>1</v>
      </c>
      <c r="N327">
        <v>3</v>
      </c>
      <c r="O327">
        <v>1</v>
      </c>
      <c r="P327" s="1" t="s">
        <v>5320</v>
      </c>
    </row>
    <row r="328" spans="2:16" ht="30" x14ac:dyDescent="0.25">
      <c r="B328" s="14" t="s">
        <v>1933</v>
      </c>
      <c r="C328" s="12" t="s">
        <v>1934</v>
      </c>
      <c r="D328" s="12" t="s">
        <v>5</v>
      </c>
      <c r="E328" s="12" t="s">
        <v>353</v>
      </c>
      <c r="F328" s="14" t="s">
        <v>5022</v>
      </c>
      <c r="G328" s="14" t="s">
        <v>4628</v>
      </c>
      <c r="H328" s="14" t="s">
        <v>4807</v>
      </c>
      <c r="I328" s="14"/>
      <c r="J328" s="14"/>
      <c r="K328" s="14"/>
      <c r="L328" s="14"/>
      <c r="M328">
        <v>1</v>
      </c>
      <c r="N328">
        <v>1</v>
      </c>
      <c r="O328">
        <v>1</v>
      </c>
      <c r="P328" s="1" t="s">
        <v>5320</v>
      </c>
    </row>
    <row r="329" spans="2:16" ht="75" x14ac:dyDescent="0.25">
      <c r="B329" s="14" t="s">
        <v>534</v>
      </c>
      <c r="C329" s="12" t="s">
        <v>535</v>
      </c>
      <c r="D329" s="12" t="s">
        <v>5</v>
      </c>
      <c r="E329" s="12" t="s">
        <v>353</v>
      </c>
      <c r="F329" s="14" t="s">
        <v>5022</v>
      </c>
      <c r="G329" s="14" t="s">
        <v>4612</v>
      </c>
      <c r="H329" s="14" t="s">
        <v>4806</v>
      </c>
      <c r="I329" s="14"/>
      <c r="J329" s="14"/>
      <c r="K329" s="14"/>
      <c r="L329" s="14"/>
      <c r="M329">
        <v>1</v>
      </c>
      <c r="N329">
        <v>1</v>
      </c>
      <c r="O329">
        <v>1</v>
      </c>
      <c r="P329" s="1" t="s">
        <v>5320</v>
      </c>
    </row>
    <row r="330" spans="2:16" ht="30" x14ac:dyDescent="0.25">
      <c r="B330" s="14" t="s">
        <v>536</v>
      </c>
      <c r="C330" s="12" t="s">
        <v>537</v>
      </c>
      <c r="D330" s="12" t="s">
        <v>5</v>
      </c>
      <c r="E330" s="12" t="s">
        <v>353</v>
      </c>
      <c r="F330" s="14" t="s">
        <v>5022</v>
      </c>
      <c r="G330" s="14" t="s">
        <v>5140</v>
      </c>
      <c r="H330" s="14" t="s">
        <v>4807</v>
      </c>
      <c r="I330" s="14"/>
      <c r="J330" s="14"/>
      <c r="K330" s="14"/>
      <c r="L330" s="14"/>
      <c r="M330">
        <v>1</v>
      </c>
      <c r="N330">
        <v>1</v>
      </c>
      <c r="O330">
        <v>1</v>
      </c>
      <c r="P330" s="1" t="s">
        <v>5320</v>
      </c>
    </row>
    <row r="331" spans="2:16" ht="60" x14ac:dyDescent="0.25">
      <c r="B331" s="14" t="s">
        <v>538</v>
      </c>
      <c r="C331" s="12" t="s">
        <v>539</v>
      </c>
      <c r="D331" s="12" t="s">
        <v>5</v>
      </c>
      <c r="E331" s="12" t="s">
        <v>85</v>
      </c>
      <c r="F331" s="14" t="s">
        <v>5024</v>
      </c>
      <c r="G331" s="14" t="s">
        <v>5223</v>
      </c>
      <c r="H331" s="14" t="s">
        <v>4807</v>
      </c>
      <c r="I331" s="14"/>
      <c r="J331" s="14"/>
      <c r="K331" s="14"/>
      <c r="L331" s="14"/>
      <c r="M331">
        <v>1</v>
      </c>
      <c r="N331">
        <v>1</v>
      </c>
      <c r="O331">
        <v>1</v>
      </c>
      <c r="P331" s="1" t="s">
        <v>5320</v>
      </c>
    </row>
    <row r="332" spans="2:16" ht="60" x14ac:dyDescent="0.25">
      <c r="B332" s="14" t="s">
        <v>540</v>
      </c>
      <c r="C332" s="12" t="s">
        <v>541</v>
      </c>
      <c r="D332" s="12" t="s">
        <v>5</v>
      </c>
      <c r="E332" s="12" t="s">
        <v>85</v>
      </c>
      <c r="F332" s="14" t="s">
        <v>5022</v>
      </c>
      <c r="G332" s="14" t="s">
        <v>4669</v>
      </c>
      <c r="H332" s="14" t="s">
        <v>4807</v>
      </c>
      <c r="I332" s="14" t="s">
        <v>4464</v>
      </c>
      <c r="J332" s="14"/>
      <c r="K332" s="14"/>
      <c r="L332" s="14"/>
      <c r="M332">
        <v>1</v>
      </c>
      <c r="N332">
        <v>2</v>
      </c>
      <c r="O332">
        <v>1</v>
      </c>
      <c r="P332" s="1" t="s">
        <v>5320</v>
      </c>
    </row>
    <row r="333" spans="2:16" ht="30" x14ac:dyDescent="0.25">
      <c r="B333" s="14" t="s">
        <v>1935</v>
      </c>
      <c r="C333" s="12" t="s">
        <v>1936</v>
      </c>
      <c r="D333" s="12" t="s">
        <v>5</v>
      </c>
      <c r="E333" s="12" t="s">
        <v>85</v>
      </c>
      <c r="F333" s="14" t="s">
        <v>5022</v>
      </c>
      <c r="G333" s="14" t="s">
        <v>4988</v>
      </c>
      <c r="H333" s="14" t="s">
        <v>4807</v>
      </c>
      <c r="I333" s="14"/>
      <c r="J333" s="14"/>
      <c r="K333" s="14"/>
      <c r="L333" s="14"/>
      <c r="M333">
        <v>1</v>
      </c>
      <c r="N333">
        <v>1</v>
      </c>
      <c r="O333">
        <v>1</v>
      </c>
      <c r="P333" s="1" t="s">
        <v>5320</v>
      </c>
    </row>
    <row r="334" spans="2:16" x14ac:dyDescent="0.25">
      <c r="B334" s="14" t="s">
        <v>542</v>
      </c>
      <c r="C334" s="12" t="s">
        <v>543</v>
      </c>
      <c r="D334" s="12" t="s">
        <v>5</v>
      </c>
      <c r="E334" s="12" t="s">
        <v>85</v>
      </c>
      <c r="F334" s="14" t="s">
        <v>5023</v>
      </c>
      <c r="G334" s="14" t="s">
        <v>5250</v>
      </c>
      <c r="H334" s="14" t="s">
        <v>4807</v>
      </c>
      <c r="I334" s="14"/>
      <c r="J334" s="14"/>
      <c r="K334" s="14"/>
      <c r="L334" s="14"/>
      <c r="M334">
        <v>1</v>
      </c>
      <c r="N334">
        <v>1</v>
      </c>
      <c r="O334">
        <v>1</v>
      </c>
      <c r="P334" s="1" t="s">
        <v>5320</v>
      </c>
    </row>
    <row r="335" spans="2:16" ht="30" x14ac:dyDescent="0.25">
      <c r="B335" s="14" t="s">
        <v>544</v>
      </c>
      <c r="C335" s="12" t="s">
        <v>545</v>
      </c>
      <c r="D335" s="12" t="s">
        <v>5</v>
      </c>
      <c r="E335" s="12" t="s">
        <v>310</v>
      </c>
      <c r="F335" s="14" t="s">
        <v>5022</v>
      </c>
      <c r="G335" s="14" t="s">
        <v>4740</v>
      </c>
      <c r="H335" s="14" t="s">
        <v>4807</v>
      </c>
      <c r="I335" s="14"/>
      <c r="J335" s="14"/>
      <c r="K335" s="14"/>
      <c r="L335" s="14"/>
      <c r="M335">
        <v>1</v>
      </c>
      <c r="N335">
        <v>1</v>
      </c>
      <c r="O335">
        <v>1</v>
      </c>
      <c r="P335" s="1" t="s">
        <v>5320</v>
      </c>
    </row>
    <row r="336" spans="2:16" ht="30" x14ac:dyDescent="0.25">
      <c r="B336" s="14" t="s">
        <v>546</v>
      </c>
      <c r="C336" s="12" t="s">
        <v>547</v>
      </c>
      <c r="D336" s="12" t="s">
        <v>5</v>
      </c>
      <c r="E336" s="12" t="s">
        <v>310</v>
      </c>
      <c r="F336" s="14" t="s">
        <v>5022</v>
      </c>
      <c r="G336" s="14" t="s">
        <v>4759</v>
      </c>
      <c r="H336" s="14" t="s">
        <v>4807</v>
      </c>
      <c r="I336" s="14"/>
      <c r="J336" s="14"/>
      <c r="K336" s="14"/>
      <c r="L336" s="14"/>
      <c r="M336">
        <v>1</v>
      </c>
      <c r="N336">
        <v>1</v>
      </c>
      <c r="O336">
        <v>1</v>
      </c>
      <c r="P336" s="1" t="s">
        <v>5320</v>
      </c>
    </row>
    <row r="337" spans="2:16" ht="45" x14ac:dyDescent="0.25">
      <c r="B337" s="14" t="s">
        <v>1937</v>
      </c>
      <c r="C337" s="12" t="s">
        <v>1938</v>
      </c>
      <c r="D337" s="12" t="s">
        <v>5</v>
      </c>
      <c r="E337" s="12" t="s">
        <v>310</v>
      </c>
      <c r="F337" s="14" t="s">
        <v>5022</v>
      </c>
      <c r="G337" s="14" t="s">
        <v>5612</v>
      </c>
      <c r="H337" s="14" t="s">
        <v>4807</v>
      </c>
      <c r="I337" s="14"/>
      <c r="J337" s="14"/>
      <c r="K337" s="14"/>
      <c r="L337" s="14"/>
      <c r="M337">
        <v>1</v>
      </c>
      <c r="N337">
        <v>1</v>
      </c>
      <c r="O337">
        <v>1</v>
      </c>
      <c r="P337" s="1" t="s">
        <v>5320</v>
      </c>
    </row>
    <row r="338" spans="2:16" ht="30" x14ac:dyDescent="0.25">
      <c r="B338" s="14" t="s">
        <v>548</v>
      </c>
      <c r="C338" s="12" t="s">
        <v>549</v>
      </c>
      <c r="D338" s="12" t="s">
        <v>5</v>
      </c>
      <c r="E338" s="12" t="s">
        <v>168</v>
      </c>
      <c r="F338" s="14" t="s">
        <v>5022</v>
      </c>
      <c r="G338" s="14" t="s">
        <v>4663</v>
      </c>
      <c r="H338" s="14" t="s">
        <v>4807</v>
      </c>
      <c r="I338" s="14"/>
      <c r="J338" s="14"/>
      <c r="K338" s="14"/>
      <c r="L338" s="14"/>
      <c r="M338">
        <v>1</v>
      </c>
      <c r="N338">
        <v>1</v>
      </c>
      <c r="O338">
        <v>1</v>
      </c>
      <c r="P338" s="1" t="s">
        <v>5320</v>
      </c>
    </row>
    <row r="339" spans="2:16" ht="60" x14ac:dyDescent="0.25">
      <c r="B339" s="14" t="s">
        <v>550</v>
      </c>
      <c r="C339" s="12" t="s">
        <v>551</v>
      </c>
      <c r="D339" s="12" t="s">
        <v>5</v>
      </c>
      <c r="E339" s="12" t="s">
        <v>310</v>
      </c>
      <c r="F339" s="14" t="s">
        <v>5022</v>
      </c>
      <c r="G339" s="14" t="s">
        <v>5571</v>
      </c>
      <c r="H339" s="14" t="s">
        <v>4814</v>
      </c>
      <c r="I339" s="14" t="s">
        <v>4461</v>
      </c>
      <c r="J339" s="14"/>
      <c r="K339" s="14"/>
      <c r="L339" s="14"/>
      <c r="M339">
        <v>1</v>
      </c>
      <c r="N339">
        <v>2</v>
      </c>
      <c r="O339">
        <v>1</v>
      </c>
      <c r="P339" s="1" t="s">
        <v>5320</v>
      </c>
    </row>
    <row r="340" spans="2:16" ht="30" x14ac:dyDescent="0.25">
      <c r="B340" s="14" t="s">
        <v>552</v>
      </c>
      <c r="C340" s="12" t="s">
        <v>553</v>
      </c>
      <c r="D340" s="12" t="s">
        <v>5</v>
      </c>
      <c r="E340" s="12" t="s">
        <v>310</v>
      </c>
      <c r="F340" s="14" t="s">
        <v>5022</v>
      </c>
      <c r="G340" s="14" t="s">
        <v>4579</v>
      </c>
      <c r="H340" s="14" t="s">
        <v>4807</v>
      </c>
      <c r="I340" s="14"/>
      <c r="J340" s="14"/>
      <c r="K340" s="14"/>
      <c r="L340" s="14"/>
      <c r="M340">
        <v>1</v>
      </c>
      <c r="N340">
        <v>1</v>
      </c>
      <c r="O340">
        <v>1</v>
      </c>
      <c r="P340" s="1" t="s">
        <v>5320</v>
      </c>
    </row>
    <row r="341" spans="2:16" ht="30" x14ac:dyDescent="0.25">
      <c r="B341" s="14" t="s">
        <v>554</v>
      </c>
      <c r="C341" s="12" t="s">
        <v>555</v>
      </c>
      <c r="D341" s="12" t="s">
        <v>5</v>
      </c>
      <c r="E341" s="12" t="s">
        <v>310</v>
      </c>
      <c r="F341" s="14" t="s">
        <v>5022</v>
      </c>
      <c r="G341" s="14" t="s">
        <v>4662</v>
      </c>
      <c r="H341" s="14" t="s">
        <v>4811</v>
      </c>
      <c r="I341" s="14"/>
      <c r="J341" s="14"/>
      <c r="K341" s="14"/>
      <c r="L341" s="14"/>
      <c r="M341">
        <v>1</v>
      </c>
      <c r="N341">
        <v>1</v>
      </c>
      <c r="O341">
        <v>1</v>
      </c>
      <c r="P341" s="1" t="s">
        <v>5320</v>
      </c>
    </row>
    <row r="342" spans="2:16" ht="30" x14ac:dyDescent="0.25">
      <c r="B342" s="14" t="s">
        <v>556</v>
      </c>
      <c r="C342" s="12" t="s">
        <v>557</v>
      </c>
      <c r="D342" s="12" t="s">
        <v>5</v>
      </c>
      <c r="E342" s="12" t="s">
        <v>310</v>
      </c>
      <c r="F342" s="14" t="s">
        <v>5022</v>
      </c>
      <c r="G342" s="14" t="s">
        <v>4572</v>
      </c>
      <c r="H342" s="14" t="s">
        <v>4807</v>
      </c>
      <c r="I342" s="14"/>
      <c r="J342" s="14"/>
      <c r="K342" s="14"/>
      <c r="L342" s="14"/>
      <c r="M342">
        <v>1</v>
      </c>
      <c r="N342">
        <v>1</v>
      </c>
      <c r="O342">
        <v>1</v>
      </c>
      <c r="P342" s="1" t="s">
        <v>5320</v>
      </c>
    </row>
    <row r="343" spans="2:16" ht="60" x14ac:dyDescent="0.25">
      <c r="B343" s="14" t="s">
        <v>558</v>
      </c>
      <c r="C343" s="12" t="s">
        <v>559</v>
      </c>
      <c r="D343" s="12" t="s">
        <v>5</v>
      </c>
      <c r="E343" s="12" t="s">
        <v>68</v>
      </c>
      <c r="F343" s="14" t="s">
        <v>5022</v>
      </c>
      <c r="G343" s="14" t="s">
        <v>4622</v>
      </c>
      <c r="H343" s="14" t="s">
        <v>4809</v>
      </c>
      <c r="I343" s="14" t="s">
        <v>4482</v>
      </c>
      <c r="J343" s="14"/>
      <c r="K343" s="14"/>
      <c r="L343" s="14"/>
      <c r="M343">
        <v>1</v>
      </c>
      <c r="N343">
        <v>2</v>
      </c>
      <c r="O343">
        <v>1</v>
      </c>
      <c r="P343" s="1" t="s">
        <v>5320</v>
      </c>
    </row>
    <row r="344" spans="2:16" ht="60" x14ac:dyDescent="0.25">
      <c r="B344" s="14" t="s">
        <v>560</v>
      </c>
      <c r="C344" s="12" t="s">
        <v>561</v>
      </c>
      <c r="D344" s="12" t="s">
        <v>5</v>
      </c>
      <c r="E344" s="12" t="s">
        <v>68</v>
      </c>
      <c r="F344" s="14" t="s">
        <v>5024</v>
      </c>
      <c r="G344" s="14" t="s">
        <v>4569</v>
      </c>
      <c r="H344" s="14" t="s">
        <v>4807</v>
      </c>
      <c r="I344" s="14"/>
      <c r="J344" s="14"/>
      <c r="K344" s="14"/>
      <c r="L344" s="14"/>
      <c r="M344">
        <v>1</v>
      </c>
      <c r="N344">
        <v>1</v>
      </c>
      <c r="O344">
        <v>1</v>
      </c>
      <c r="P344" s="1" t="s">
        <v>5320</v>
      </c>
    </row>
    <row r="345" spans="2:16" ht="30" x14ac:dyDescent="0.25">
      <c r="B345" s="14" t="s">
        <v>1939</v>
      </c>
      <c r="C345" s="12" t="s">
        <v>1940</v>
      </c>
      <c r="D345" s="12" t="s">
        <v>5</v>
      </c>
      <c r="E345" s="12" t="s">
        <v>68</v>
      </c>
      <c r="F345" s="14" t="s">
        <v>5022</v>
      </c>
      <c r="G345" s="14" t="s">
        <v>4653</v>
      </c>
      <c r="H345" s="14" t="s">
        <v>4810</v>
      </c>
      <c r="I345" s="14"/>
      <c r="J345" s="14"/>
      <c r="K345" s="14"/>
      <c r="L345" s="14"/>
      <c r="M345">
        <v>1</v>
      </c>
      <c r="N345">
        <v>1</v>
      </c>
      <c r="O345">
        <v>1</v>
      </c>
      <c r="P345" s="1" t="s">
        <v>5320</v>
      </c>
    </row>
    <row r="346" spans="2:16" ht="30" x14ac:dyDescent="0.25">
      <c r="B346" s="14" t="s">
        <v>1941</v>
      </c>
      <c r="C346" s="12" t="s">
        <v>1942</v>
      </c>
      <c r="D346" s="12" t="s">
        <v>5</v>
      </c>
      <c r="E346" s="12" t="s">
        <v>68</v>
      </c>
      <c r="F346" s="14" t="s">
        <v>5022</v>
      </c>
      <c r="G346" s="14" t="s">
        <v>4581</v>
      </c>
      <c r="H346" s="14" t="s">
        <v>4827</v>
      </c>
      <c r="I346" s="14"/>
      <c r="J346" s="14"/>
      <c r="K346" s="14"/>
      <c r="L346" s="14"/>
      <c r="M346">
        <v>1</v>
      </c>
      <c r="N346">
        <v>1</v>
      </c>
      <c r="O346">
        <v>1</v>
      </c>
      <c r="P346" s="1" t="s">
        <v>5320</v>
      </c>
    </row>
    <row r="347" spans="2:16" ht="30" x14ac:dyDescent="0.25">
      <c r="B347" s="14" t="s">
        <v>1943</v>
      </c>
      <c r="C347" s="12" t="s">
        <v>1944</v>
      </c>
      <c r="D347" s="12" t="s">
        <v>5</v>
      </c>
      <c r="E347" s="12" t="s">
        <v>68</v>
      </c>
      <c r="F347" s="14" t="s">
        <v>5022</v>
      </c>
      <c r="G347" s="14" t="s">
        <v>4986</v>
      </c>
      <c r="H347" s="14" t="s">
        <v>4807</v>
      </c>
      <c r="I347" s="14"/>
      <c r="J347" s="14"/>
      <c r="K347" s="14"/>
      <c r="L347" s="14"/>
      <c r="M347">
        <v>1</v>
      </c>
      <c r="N347">
        <v>1</v>
      </c>
      <c r="O347">
        <v>1</v>
      </c>
      <c r="P347" s="1" t="s">
        <v>5320</v>
      </c>
    </row>
    <row r="348" spans="2:16" ht="30" x14ac:dyDescent="0.25">
      <c r="B348" s="14" t="s">
        <v>562</v>
      </c>
      <c r="C348" s="12" t="s">
        <v>563</v>
      </c>
      <c r="D348" s="12" t="s">
        <v>5</v>
      </c>
      <c r="E348" s="12" t="s">
        <v>233</v>
      </c>
      <c r="F348" s="14" t="s">
        <v>5022</v>
      </c>
      <c r="G348" s="14" t="s">
        <v>5153</v>
      </c>
      <c r="H348" s="14" t="s">
        <v>4807</v>
      </c>
      <c r="I348" s="14"/>
      <c r="J348" s="14"/>
      <c r="K348" s="14"/>
      <c r="L348" s="14"/>
      <c r="M348">
        <v>1</v>
      </c>
      <c r="N348">
        <v>1</v>
      </c>
      <c r="O348">
        <v>1</v>
      </c>
      <c r="P348" s="1" t="s">
        <v>5320</v>
      </c>
    </row>
    <row r="349" spans="2:16" ht="30" x14ac:dyDescent="0.25">
      <c r="B349" s="14" t="s">
        <v>1945</v>
      </c>
      <c r="C349" s="12" t="s">
        <v>1946</v>
      </c>
      <c r="D349" s="12" t="s">
        <v>5</v>
      </c>
      <c r="E349" s="12" t="s">
        <v>233</v>
      </c>
      <c r="F349" s="14" t="s">
        <v>5022</v>
      </c>
      <c r="G349" s="14" t="s">
        <v>5028</v>
      </c>
      <c r="H349" s="14" t="s">
        <v>4807</v>
      </c>
      <c r="I349" s="14"/>
      <c r="J349" s="14"/>
      <c r="K349" s="14"/>
      <c r="L349" s="14"/>
      <c r="M349">
        <v>1</v>
      </c>
      <c r="N349">
        <v>1</v>
      </c>
      <c r="O349">
        <v>1</v>
      </c>
      <c r="P349" s="1" t="s">
        <v>5320</v>
      </c>
    </row>
    <row r="350" spans="2:16" x14ac:dyDescent="0.25">
      <c r="B350" s="14" t="s">
        <v>1947</v>
      </c>
      <c r="C350" s="12" t="s">
        <v>1948</v>
      </c>
      <c r="D350" s="12" t="s">
        <v>5</v>
      </c>
      <c r="E350" s="12" t="s">
        <v>151</v>
      </c>
      <c r="F350" s="14" t="s">
        <v>5023</v>
      </c>
      <c r="G350" s="14" t="s">
        <v>4635</v>
      </c>
      <c r="H350" s="14" t="s">
        <v>4807</v>
      </c>
      <c r="I350" s="14"/>
      <c r="J350" s="14"/>
      <c r="K350" s="14"/>
      <c r="L350" s="14"/>
      <c r="M350">
        <v>1</v>
      </c>
      <c r="N350">
        <v>1</v>
      </c>
      <c r="O350">
        <v>1</v>
      </c>
      <c r="P350" s="1" t="s">
        <v>5320</v>
      </c>
    </row>
    <row r="351" spans="2:16" ht="60" x14ac:dyDescent="0.25">
      <c r="B351" s="14" t="s">
        <v>564</v>
      </c>
      <c r="C351" s="12" t="s">
        <v>565</v>
      </c>
      <c r="D351" s="12" t="s">
        <v>5</v>
      </c>
      <c r="E351" s="12" t="s">
        <v>151</v>
      </c>
      <c r="F351" s="14" t="s">
        <v>5024</v>
      </c>
      <c r="G351" s="14"/>
      <c r="H351" s="14"/>
      <c r="I351" s="14"/>
      <c r="J351" s="14"/>
      <c r="K351" s="14"/>
      <c r="L351" s="14"/>
      <c r="M351">
        <v>0</v>
      </c>
      <c r="N351">
        <v>0</v>
      </c>
      <c r="O351">
        <v>1</v>
      </c>
      <c r="P351" s="1" t="s">
        <v>4807</v>
      </c>
    </row>
    <row r="352" spans="2:16" ht="30" x14ac:dyDescent="0.25">
      <c r="B352" s="14" t="s">
        <v>566</v>
      </c>
      <c r="C352" s="12" t="s">
        <v>567</v>
      </c>
      <c r="D352" s="12" t="s">
        <v>5</v>
      </c>
      <c r="E352" s="12" t="s">
        <v>42</v>
      </c>
      <c r="F352" s="14" t="s">
        <v>5022</v>
      </c>
      <c r="G352" s="14" t="s">
        <v>4634</v>
      </c>
      <c r="H352" s="14" t="s">
        <v>4807</v>
      </c>
      <c r="I352" s="14"/>
      <c r="J352" s="14"/>
      <c r="K352" s="14"/>
      <c r="L352" s="14"/>
      <c r="M352">
        <v>1</v>
      </c>
      <c r="N352">
        <v>1</v>
      </c>
      <c r="O352">
        <v>1</v>
      </c>
      <c r="P352" s="1" t="s">
        <v>5320</v>
      </c>
    </row>
    <row r="353" spans="2:16" ht="75" x14ac:dyDescent="0.25">
      <c r="B353" s="14" t="s">
        <v>568</v>
      </c>
      <c r="C353" s="12" t="s">
        <v>569</v>
      </c>
      <c r="D353" s="12" t="s">
        <v>5</v>
      </c>
      <c r="E353" s="12" t="s">
        <v>50</v>
      </c>
      <c r="F353" s="14" t="s">
        <v>5022</v>
      </c>
      <c r="G353" s="14" t="s">
        <v>4656</v>
      </c>
      <c r="H353" s="14" t="s">
        <v>4806</v>
      </c>
      <c r="I353" s="14" t="s">
        <v>4465</v>
      </c>
      <c r="J353" s="14"/>
      <c r="K353" s="14"/>
      <c r="L353" s="14" t="s">
        <v>5689</v>
      </c>
      <c r="M353">
        <v>1</v>
      </c>
      <c r="N353">
        <v>3</v>
      </c>
      <c r="O353">
        <v>1</v>
      </c>
      <c r="P353" s="1" t="s">
        <v>5320</v>
      </c>
    </row>
    <row r="354" spans="2:16" ht="60" x14ac:dyDescent="0.25">
      <c r="B354" s="14" t="s">
        <v>1949</v>
      </c>
      <c r="C354" s="12" t="s">
        <v>1950</v>
      </c>
      <c r="D354" s="12" t="s">
        <v>5</v>
      </c>
      <c r="E354" s="12" t="s">
        <v>50</v>
      </c>
      <c r="F354" s="14" t="s">
        <v>5023</v>
      </c>
      <c r="G354" s="14" t="s">
        <v>4599</v>
      </c>
      <c r="H354" s="14" t="s">
        <v>4807</v>
      </c>
      <c r="I354" s="14"/>
      <c r="J354" s="14"/>
      <c r="K354" s="14"/>
      <c r="L354" s="14" t="s">
        <v>5037</v>
      </c>
      <c r="M354">
        <v>1</v>
      </c>
      <c r="N354">
        <v>2</v>
      </c>
      <c r="O354">
        <v>1</v>
      </c>
      <c r="P354" s="1" t="s">
        <v>5320</v>
      </c>
    </row>
    <row r="355" spans="2:16" ht="75" x14ac:dyDescent="0.25">
      <c r="B355" s="14" t="s">
        <v>570</v>
      </c>
      <c r="C355" s="12" t="s">
        <v>571</v>
      </c>
      <c r="D355" s="12" t="s">
        <v>5</v>
      </c>
      <c r="E355" s="12" t="s">
        <v>50</v>
      </c>
      <c r="F355" s="14" t="s">
        <v>5024</v>
      </c>
      <c r="G355" s="14" t="s">
        <v>4656</v>
      </c>
      <c r="H355" s="14" t="s">
        <v>4806</v>
      </c>
      <c r="I355" s="14" t="s">
        <v>4435</v>
      </c>
      <c r="J355" s="14"/>
      <c r="K355" s="14"/>
      <c r="L355" s="14"/>
      <c r="M355">
        <v>1</v>
      </c>
      <c r="N355">
        <v>2</v>
      </c>
      <c r="O355">
        <v>1</v>
      </c>
      <c r="P355" s="1" t="s">
        <v>5320</v>
      </c>
    </row>
    <row r="356" spans="2:16" ht="60" x14ac:dyDescent="0.25">
      <c r="B356" s="14" t="s">
        <v>572</v>
      </c>
      <c r="C356" s="12" t="s">
        <v>573</v>
      </c>
      <c r="D356" s="12" t="s">
        <v>5</v>
      </c>
      <c r="E356" s="12" t="s">
        <v>50</v>
      </c>
      <c r="F356" s="14" t="s">
        <v>5024</v>
      </c>
      <c r="G356" s="14" t="s">
        <v>4658</v>
      </c>
      <c r="H356" s="14" t="s">
        <v>4814</v>
      </c>
      <c r="I356" s="14" t="s">
        <v>4464</v>
      </c>
      <c r="J356" s="14"/>
      <c r="K356" s="14"/>
      <c r="L356" s="14"/>
      <c r="M356">
        <v>1</v>
      </c>
      <c r="N356">
        <v>2</v>
      </c>
      <c r="O356">
        <v>1</v>
      </c>
      <c r="P356" s="1" t="s">
        <v>5320</v>
      </c>
    </row>
    <row r="357" spans="2:16" ht="30" x14ac:dyDescent="0.25">
      <c r="B357" s="14" t="s">
        <v>574</v>
      </c>
      <c r="C357" s="12" t="s">
        <v>575</v>
      </c>
      <c r="D357" s="12" t="s">
        <v>5</v>
      </c>
      <c r="E357" s="12" t="s">
        <v>168</v>
      </c>
      <c r="F357" s="14" t="s">
        <v>5022</v>
      </c>
      <c r="G357" s="14" t="s">
        <v>4572</v>
      </c>
      <c r="H357" s="14" t="s">
        <v>4807</v>
      </c>
      <c r="I357" s="14"/>
      <c r="J357" s="14"/>
      <c r="K357" s="14"/>
      <c r="L357" s="14"/>
      <c r="M357">
        <v>1</v>
      </c>
      <c r="N357">
        <v>1</v>
      </c>
      <c r="O357">
        <v>1</v>
      </c>
      <c r="P357" s="1" t="s">
        <v>5320</v>
      </c>
    </row>
    <row r="358" spans="2:16" ht="60" x14ac:dyDescent="0.25">
      <c r="B358" s="14" t="s">
        <v>576</v>
      </c>
      <c r="C358" s="12" t="s">
        <v>577</v>
      </c>
      <c r="D358" s="12" t="s">
        <v>5</v>
      </c>
      <c r="E358" s="12" t="s">
        <v>85</v>
      </c>
      <c r="F358" s="14" t="s">
        <v>5022</v>
      </c>
      <c r="G358" s="14" t="s">
        <v>4657</v>
      </c>
      <c r="H358" s="14" t="s">
        <v>4807</v>
      </c>
      <c r="I358" s="14" t="s">
        <v>4433</v>
      </c>
      <c r="J358" s="14"/>
      <c r="K358" s="14"/>
      <c r="L358" s="14"/>
      <c r="M358">
        <v>1</v>
      </c>
      <c r="N358">
        <v>2</v>
      </c>
      <c r="O358">
        <v>1</v>
      </c>
      <c r="P358" s="1" t="s">
        <v>5320</v>
      </c>
    </row>
    <row r="359" spans="2:16" ht="75" x14ac:dyDescent="0.25">
      <c r="B359" s="14" t="s">
        <v>578</v>
      </c>
      <c r="C359" s="12" t="s">
        <v>579</v>
      </c>
      <c r="D359" s="12" t="s">
        <v>5</v>
      </c>
      <c r="E359" s="12" t="s">
        <v>85</v>
      </c>
      <c r="F359" s="14" t="s">
        <v>5022</v>
      </c>
      <c r="G359" s="14" t="s">
        <v>5251</v>
      </c>
      <c r="H359" s="14" t="s">
        <v>4806</v>
      </c>
      <c r="I359" s="14"/>
      <c r="J359" s="14"/>
      <c r="K359" s="14"/>
      <c r="L359" s="14"/>
      <c r="M359">
        <v>1</v>
      </c>
      <c r="N359">
        <v>1</v>
      </c>
      <c r="O359">
        <v>1</v>
      </c>
      <c r="P359" s="1" t="s">
        <v>5320</v>
      </c>
    </row>
    <row r="360" spans="2:16" ht="30" x14ac:dyDescent="0.25">
      <c r="B360" s="14" t="s">
        <v>580</v>
      </c>
      <c r="C360" s="12" t="s">
        <v>581</v>
      </c>
      <c r="D360" s="12" t="s">
        <v>5</v>
      </c>
      <c r="E360" s="12" t="s">
        <v>85</v>
      </c>
      <c r="F360" s="14" t="s">
        <v>5022</v>
      </c>
      <c r="G360" s="14" t="s">
        <v>4615</v>
      </c>
      <c r="H360" s="14" t="s">
        <v>4807</v>
      </c>
      <c r="I360" s="14"/>
      <c r="J360" s="14"/>
      <c r="K360" s="14"/>
      <c r="L360" s="14"/>
      <c r="M360">
        <v>1</v>
      </c>
      <c r="N360">
        <v>1</v>
      </c>
      <c r="O360">
        <v>1</v>
      </c>
      <c r="P360" s="1" t="s">
        <v>5320</v>
      </c>
    </row>
    <row r="361" spans="2:16" ht="30" x14ac:dyDescent="0.25">
      <c r="B361" s="14" t="s">
        <v>582</v>
      </c>
      <c r="C361" s="12" t="s">
        <v>583</v>
      </c>
      <c r="D361" s="12" t="s">
        <v>5</v>
      </c>
      <c r="E361" s="12" t="s">
        <v>85</v>
      </c>
      <c r="F361" s="14" t="s">
        <v>5022</v>
      </c>
      <c r="G361" s="14" t="s">
        <v>4780</v>
      </c>
      <c r="H361" s="14" t="s">
        <v>4807</v>
      </c>
      <c r="I361" s="14"/>
      <c r="J361" s="14"/>
      <c r="K361" s="14"/>
      <c r="L361" s="14"/>
      <c r="M361">
        <v>1</v>
      </c>
      <c r="N361">
        <v>1</v>
      </c>
      <c r="O361">
        <v>1</v>
      </c>
      <c r="P361" s="1" t="s">
        <v>5320</v>
      </c>
    </row>
    <row r="362" spans="2:16" ht="75" x14ac:dyDescent="0.25">
      <c r="B362" s="14" t="s">
        <v>1951</v>
      </c>
      <c r="C362" s="12" t="s">
        <v>1952</v>
      </c>
      <c r="D362" s="12" t="s">
        <v>5</v>
      </c>
      <c r="E362" s="12" t="s">
        <v>49</v>
      </c>
      <c r="F362" s="14" t="s">
        <v>5024</v>
      </c>
      <c r="G362" s="14" t="s">
        <v>5147</v>
      </c>
      <c r="H362" s="14" t="s">
        <v>4806</v>
      </c>
      <c r="I362" s="14"/>
      <c r="J362" s="14"/>
      <c r="K362" s="14"/>
      <c r="L362" s="14"/>
      <c r="M362">
        <v>1</v>
      </c>
      <c r="N362">
        <v>1</v>
      </c>
      <c r="O362">
        <v>1</v>
      </c>
      <c r="P362" s="1" t="s">
        <v>5320</v>
      </c>
    </row>
    <row r="363" spans="2:16" ht="60" x14ac:dyDescent="0.25">
      <c r="B363" s="14" t="s">
        <v>1953</v>
      </c>
      <c r="C363" s="12" t="s">
        <v>1954</v>
      </c>
      <c r="D363" s="12" t="s">
        <v>5</v>
      </c>
      <c r="E363" s="12" t="s">
        <v>49</v>
      </c>
      <c r="F363" s="14" t="s">
        <v>5024</v>
      </c>
      <c r="G363" s="14" t="s">
        <v>5147</v>
      </c>
      <c r="H363" s="14" t="s">
        <v>4840</v>
      </c>
      <c r="I363" s="14"/>
      <c r="J363" s="14"/>
      <c r="K363" s="14"/>
      <c r="L363" s="14"/>
      <c r="M363">
        <v>1</v>
      </c>
      <c r="N363">
        <v>1</v>
      </c>
      <c r="O363">
        <v>1</v>
      </c>
      <c r="P363" s="1" t="s">
        <v>5320</v>
      </c>
    </row>
    <row r="364" spans="2:16" ht="60" x14ac:dyDescent="0.25">
      <c r="B364" s="14" t="s">
        <v>584</v>
      </c>
      <c r="C364" s="12" t="s">
        <v>585</v>
      </c>
      <c r="D364" s="12" t="s">
        <v>5</v>
      </c>
      <c r="E364" s="12" t="s">
        <v>151</v>
      </c>
      <c r="F364" s="14" t="s">
        <v>5022</v>
      </c>
      <c r="G364" s="14" t="s">
        <v>5252</v>
      </c>
      <c r="H364" s="14" t="s">
        <v>4812</v>
      </c>
      <c r="I364" s="14"/>
      <c r="J364" s="14"/>
      <c r="K364" s="14"/>
      <c r="L364" s="14"/>
      <c r="M364">
        <v>1</v>
      </c>
      <c r="N364">
        <v>1</v>
      </c>
      <c r="O364">
        <v>1</v>
      </c>
      <c r="P364" s="1" t="s">
        <v>5320</v>
      </c>
    </row>
    <row r="365" spans="2:16" ht="30" x14ac:dyDescent="0.25">
      <c r="B365" s="14" t="s">
        <v>586</v>
      </c>
      <c r="C365" s="12" t="s">
        <v>587</v>
      </c>
      <c r="D365" s="12" t="s">
        <v>5</v>
      </c>
      <c r="E365" s="12" t="s">
        <v>151</v>
      </c>
      <c r="F365" s="14" t="s">
        <v>5022</v>
      </c>
      <c r="G365" s="14" t="s">
        <v>5469</v>
      </c>
      <c r="H365" s="14" t="s">
        <v>4810</v>
      </c>
      <c r="I365" s="14"/>
      <c r="J365" s="14"/>
      <c r="K365" s="14"/>
      <c r="L365" s="14"/>
      <c r="M365">
        <v>1</v>
      </c>
      <c r="N365">
        <v>1</v>
      </c>
      <c r="O365">
        <v>1</v>
      </c>
      <c r="P365" s="1" t="s">
        <v>5320</v>
      </c>
    </row>
    <row r="366" spans="2:16" ht="45" x14ac:dyDescent="0.25">
      <c r="B366" s="14" t="s">
        <v>588</v>
      </c>
      <c r="C366" s="12" t="s">
        <v>589</v>
      </c>
      <c r="D366" s="12" t="s">
        <v>5</v>
      </c>
      <c r="E366" s="12" t="s">
        <v>151</v>
      </c>
      <c r="F366" s="14" t="s">
        <v>5022</v>
      </c>
      <c r="G366" s="14" t="s">
        <v>5415</v>
      </c>
      <c r="H366" s="14" t="s">
        <v>4818</v>
      </c>
      <c r="I366" s="14"/>
      <c r="J366" s="14"/>
      <c r="K366" s="14"/>
      <c r="L366" s="14"/>
      <c r="M366">
        <v>1</v>
      </c>
      <c r="N366">
        <v>1</v>
      </c>
      <c r="O366">
        <v>1</v>
      </c>
      <c r="P366" s="1" t="s">
        <v>5320</v>
      </c>
    </row>
    <row r="367" spans="2:16" ht="60" x14ac:dyDescent="0.25">
      <c r="B367" s="14" t="s">
        <v>590</v>
      </c>
      <c r="C367" s="12" t="s">
        <v>591</v>
      </c>
      <c r="D367" s="12" t="s">
        <v>5</v>
      </c>
      <c r="E367" s="12" t="s">
        <v>50</v>
      </c>
      <c r="F367" s="14" t="s">
        <v>5022</v>
      </c>
      <c r="G367" s="14" t="s">
        <v>4672</v>
      </c>
      <c r="H367" s="14" t="s">
        <v>4807</v>
      </c>
      <c r="I367" s="14" t="s">
        <v>4483</v>
      </c>
      <c r="J367" s="14"/>
      <c r="K367" s="14"/>
      <c r="L367" s="14"/>
      <c r="M367">
        <v>1</v>
      </c>
      <c r="N367">
        <v>2</v>
      </c>
      <c r="O367">
        <v>1</v>
      </c>
      <c r="P367" s="1" t="s">
        <v>5320</v>
      </c>
    </row>
    <row r="368" spans="2:16" x14ac:dyDescent="0.25">
      <c r="B368" s="14" t="s">
        <v>1955</v>
      </c>
      <c r="C368" s="12" t="s">
        <v>1956</v>
      </c>
      <c r="D368" s="12" t="s">
        <v>5</v>
      </c>
      <c r="E368" s="12" t="s">
        <v>50</v>
      </c>
      <c r="F368" s="14" t="s">
        <v>5023</v>
      </c>
      <c r="G368" s="14" t="s">
        <v>5253</v>
      </c>
      <c r="H368" s="14" t="s">
        <v>4807</v>
      </c>
      <c r="I368" s="14"/>
      <c r="J368" s="14"/>
      <c r="K368" s="14"/>
      <c r="L368" s="14"/>
      <c r="M368">
        <v>1</v>
      </c>
      <c r="N368">
        <v>1</v>
      </c>
      <c r="O368">
        <v>1</v>
      </c>
      <c r="P368" s="1" t="s">
        <v>5320</v>
      </c>
    </row>
    <row r="369" spans="2:16" ht="75" x14ac:dyDescent="0.25">
      <c r="B369" s="14" t="s">
        <v>592</v>
      </c>
      <c r="C369" s="12" t="s">
        <v>593</v>
      </c>
      <c r="D369" s="12" t="s">
        <v>5</v>
      </c>
      <c r="E369" s="12" t="s">
        <v>50</v>
      </c>
      <c r="F369" s="14" t="s">
        <v>5022</v>
      </c>
      <c r="G369" s="14" t="s">
        <v>4668</v>
      </c>
      <c r="H369" s="14" t="s">
        <v>4806</v>
      </c>
      <c r="I369" s="14" t="s">
        <v>4471</v>
      </c>
      <c r="J369" s="14"/>
      <c r="K369" s="14"/>
      <c r="L369" s="14" t="s">
        <v>5148</v>
      </c>
      <c r="M369">
        <v>1</v>
      </c>
      <c r="N369">
        <v>3</v>
      </c>
      <c r="O369">
        <v>1</v>
      </c>
      <c r="P369" s="1" t="s">
        <v>5320</v>
      </c>
    </row>
    <row r="370" spans="2:16" ht="60" x14ac:dyDescent="0.25">
      <c r="B370" s="14" t="s">
        <v>594</v>
      </c>
      <c r="C370" s="12" t="s">
        <v>595</v>
      </c>
      <c r="D370" s="12" t="s">
        <v>5</v>
      </c>
      <c r="E370" s="12" t="s">
        <v>50</v>
      </c>
      <c r="F370" s="14" t="s">
        <v>5024</v>
      </c>
      <c r="G370" s="14" t="s">
        <v>5149</v>
      </c>
      <c r="H370" s="14" t="s">
        <v>4827</v>
      </c>
      <c r="I370" s="14"/>
      <c r="J370" s="14"/>
      <c r="K370" s="14"/>
      <c r="L370" s="14"/>
      <c r="M370">
        <v>1</v>
      </c>
      <c r="N370">
        <v>1</v>
      </c>
      <c r="O370">
        <v>1</v>
      </c>
      <c r="P370" s="1" t="s">
        <v>5320</v>
      </c>
    </row>
    <row r="371" spans="2:16" ht="30" x14ac:dyDescent="0.25">
      <c r="B371" s="14" t="s">
        <v>596</v>
      </c>
      <c r="C371" s="12" t="s">
        <v>597</v>
      </c>
      <c r="D371" s="12" t="s">
        <v>5</v>
      </c>
      <c r="E371" s="12" t="s">
        <v>39</v>
      </c>
      <c r="F371" s="14" t="s">
        <v>5022</v>
      </c>
      <c r="G371" s="14" t="s">
        <v>4630</v>
      </c>
      <c r="H371" s="14" t="s">
        <v>4807</v>
      </c>
      <c r="I371" s="14"/>
      <c r="J371" s="14"/>
      <c r="K371" s="14"/>
      <c r="L371" s="14"/>
      <c r="M371">
        <v>1</v>
      </c>
      <c r="N371">
        <v>1</v>
      </c>
      <c r="O371">
        <v>1</v>
      </c>
      <c r="P371" s="1" t="s">
        <v>5320</v>
      </c>
    </row>
    <row r="372" spans="2:16" ht="75" x14ac:dyDescent="0.25">
      <c r="B372" s="14" t="s">
        <v>598</v>
      </c>
      <c r="C372" s="12" t="s">
        <v>599</v>
      </c>
      <c r="D372" s="12" t="s">
        <v>5</v>
      </c>
      <c r="E372" s="12" t="s">
        <v>50</v>
      </c>
      <c r="F372" s="14" t="s">
        <v>5022</v>
      </c>
      <c r="G372" s="14" t="s">
        <v>5025</v>
      </c>
      <c r="H372" s="14" t="s">
        <v>4806</v>
      </c>
      <c r="I372" s="14"/>
      <c r="J372" s="14"/>
      <c r="K372" s="14"/>
      <c r="L372" s="14"/>
      <c r="M372">
        <v>1</v>
      </c>
      <c r="N372">
        <v>1</v>
      </c>
      <c r="O372">
        <v>1</v>
      </c>
      <c r="P372" s="1" t="s">
        <v>5320</v>
      </c>
    </row>
    <row r="373" spans="2:16" ht="60" x14ac:dyDescent="0.25">
      <c r="B373" s="14" t="s">
        <v>600</v>
      </c>
      <c r="C373" s="12" t="s">
        <v>601</v>
      </c>
      <c r="D373" s="12" t="s">
        <v>5</v>
      </c>
      <c r="E373" s="12" t="s">
        <v>50</v>
      </c>
      <c r="F373" s="14" t="s">
        <v>5024</v>
      </c>
      <c r="G373" s="14" t="s">
        <v>4732</v>
      </c>
      <c r="H373" s="14" t="s">
        <v>4811</v>
      </c>
      <c r="I373" s="14" t="s">
        <v>4465</v>
      </c>
      <c r="J373" s="14"/>
      <c r="K373" s="14"/>
      <c r="L373" s="14" t="s">
        <v>5470</v>
      </c>
      <c r="M373">
        <v>1</v>
      </c>
      <c r="N373">
        <v>3</v>
      </c>
      <c r="O373">
        <v>1</v>
      </c>
      <c r="P373" s="1" t="s">
        <v>5320</v>
      </c>
    </row>
    <row r="374" spans="2:16" ht="60" x14ac:dyDescent="0.25">
      <c r="B374" s="14" t="s">
        <v>602</v>
      </c>
      <c r="C374" s="12" t="s">
        <v>603</v>
      </c>
      <c r="D374" s="12" t="s">
        <v>5</v>
      </c>
      <c r="E374" s="12" t="s">
        <v>50</v>
      </c>
      <c r="F374" s="14" t="s">
        <v>5022</v>
      </c>
      <c r="G374" s="14" t="s">
        <v>4645</v>
      </c>
      <c r="H374" s="14" t="s">
        <v>4812</v>
      </c>
      <c r="I374" s="14"/>
      <c r="J374" s="14"/>
      <c r="K374" s="14"/>
      <c r="L374" s="14"/>
      <c r="M374">
        <v>1</v>
      </c>
      <c r="N374">
        <v>1</v>
      </c>
      <c r="O374">
        <v>1</v>
      </c>
      <c r="P374" s="1" t="s">
        <v>5320</v>
      </c>
    </row>
    <row r="375" spans="2:16" ht="60" x14ac:dyDescent="0.25">
      <c r="B375" s="14" t="s">
        <v>604</v>
      </c>
      <c r="C375" s="12" t="s">
        <v>605</v>
      </c>
      <c r="D375" s="12" t="s">
        <v>5</v>
      </c>
      <c r="E375" s="12" t="s">
        <v>50</v>
      </c>
      <c r="F375" s="14" t="s">
        <v>5022</v>
      </c>
      <c r="G375" s="14" t="s">
        <v>4668</v>
      </c>
      <c r="H375" s="14" t="s">
        <v>4808</v>
      </c>
      <c r="I375" s="14"/>
      <c r="J375" s="14"/>
      <c r="K375" s="14"/>
      <c r="L375" s="14" t="s">
        <v>5690</v>
      </c>
      <c r="M375">
        <v>1</v>
      </c>
      <c r="N375">
        <v>2</v>
      </c>
      <c r="O375">
        <v>1</v>
      </c>
      <c r="P375" s="1" t="s">
        <v>5320</v>
      </c>
    </row>
    <row r="376" spans="2:16" x14ac:dyDescent="0.25">
      <c r="B376" s="14" t="s">
        <v>1957</v>
      </c>
      <c r="C376" s="12" t="s">
        <v>1958</v>
      </c>
      <c r="D376" s="12" t="s">
        <v>5</v>
      </c>
      <c r="E376" s="12" t="s">
        <v>50</v>
      </c>
      <c r="F376" s="14" t="s">
        <v>5023</v>
      </c>
      <c r="G376" s="14" t="s">
        <v>4986</v>
      </c>
      <c r="H376" s="14" t="s">
        <v>4807</v>
      </c>
      <c r="I376" s="14"/>
      <c r="J376" s="14"/>
      <c r="K376" s="14"/>
      <c r="L376" s="14"/>
      <c r="M376">
        <v>1</v>
      </c>
      <c r="N376">
        <v>1</v>
      </c>
      <c r="O376">
        <v>1</v>
      </c>
      <c r="P376" s="1" t="s">
        <v>5320</v>
      </c>
    </row>
    <row r="377" spans="2:16" ht="30" x14ac:dyDescent="0.25">
      <c r="B377" s="14" t="s">
        <v>606</v>
      </c>
      <c r="C377" s="12" t="s">
        <v>607</v>
      </c>
      <c r="D377" s="12" t="s">
        <v>5</v>
      </c>
      <c r="E377" s="12" t="s">
        <v>151</v>
      </c>
      <c r="F377" s="14" t="s">
        <v>5022</v>
      </c>
      <c r="G377" s="14" t="s">
        <v>5254</v>
      </c>
      <c r="H377" s="14" t="s">
        <v>4807</v>
      </c>
      <c r="I377" s="14"/>
      <c r="J377" s="14"/>
      <c r="K377" s="14"/>
      <c r="L377" s="14"/>
      <c r="M377">
        <v>1</v>
      </c>
      <c r="N377">
        <v>1</v>
      </c>
      <c r="O377">
        <v>1</v>
      </c>
      <c r="P377" s="1" t="s">
        <v>5320</v>
      </c>
    </row>
    <row r="378" spans="2:16" ht="30" x14ac:dyDescent="0.25">
      <c r="B378" s="14" t="s">
        <v>608</v>
      </c>
      <c r="C378" s="12" t="s">
        <v>609</v>
      </c>
      <c r="D378" s="12" t="s">
        <v>5</v>
      </c>
      <c r="E378" s="12" t="s">
        <v>151</v>
      </c>
      <c r="F378" s="14" t="s">
        <v>5022</v>
      </c>
      <c r="G378" s="14" t="s">
        <v>5255</v>
      </c>
      <c r="H378" s="14" t="s">
        <v>4807</v>
      </c>
      <c r="I378" s="14"/>
      <c r="J378" s="14"/>
      <c r="K378" s="14"/>
      <c r="L378" s="14"/>
      <c r="M378">
        <v>1</v>
      </c>
      <c r="N378">
        <v>1</v>
      </c>
      <c r="O378">
        <v>1</v>
      </c>
      <c r="P378" s="1" t="s">
        <v>5320</v>
      </c>
    </row>
    <row r="379" spans="2:16" ht="60" x14ac:dyDescent="0.25">
      <c r="B379" s="14" t="s">
        <v>1959</v>
      </c>
      <c r="C379" s="12" t="s">
        <v>1960</v>
      </c>
      <c r="D379" s="12" t="s">
        <v>5</v>
      </c>
      <c r="E379" s="12" t="s">
        <v>68</v>
      </c>
      <c r="F379" s="14" t="s">
        <v>5022</v>
      </c>
      <c r="G379" s="14" t="s">
        <v>5416</v>
      </c>
      <c r="H379" s="14" t="s">
        <v>4808</v>
      </c>
      <c r="I379" s="14"/>
      <c r="J379" s="14"/>
      <c r="K379" s="14"/>
      <c r="L379" s="14"/>
      <c r="M379">
        <v>1</v>
      </c>
      <c r="N379">
        <v>1</v>
      </c>
      <c r="O379">
        <v>1</v>
      </c>
      <c r="P379" s="1" t="s">
        <v>5320</v>
      </c>
    </row>
    <row r="380" spans="2:16" ht="30" x14ac:dyDescent="0.25">
      <c r="B380" s="14" t="s">
        <v>1961</v>
      </c>
      <c r="C380" s="12" t="s">
        <v>1962</v>
      </c>
      <c r="D380" s="12" t="s">
        <v>5</v>
      </c>
      <c r="E380" s="12" t="s">
        <v>68</v>
      </c>
      <c r="F380" s="14" t="s">
        <v>5022</v>
      </c>
      <c r="G380" s="14" t="s">
        <v>4659</v>
      </c>
      <c r="H380" s="14" t="s">
        <v>4807</v>
      </c>
      <c r="I380" s="14"/>
      <c r="J380" s="14"/>
      <c r="K380" s="14"/>
      <c r="L380" s="14"/>
      <c r="M380">
        <v>1</v>
      </c>
      <c r="N380">
        <v>1</v>
      </c>
      <c r="O380">
        <v>1</v>
      </c>
      <c r="P380" s="1" t="s">
        <v>5320</v>
      </c>
    </row>
    <row r="381" spans="2:16" ht="30" x14ac:dyDescent="0.25">
      <c r="B381" s="14" t="s">
        <v>610</v>
      </c>
      <c r="C381" s="12" t="s">
        <v>611</v>
      </c>
      <c r="D381" s="12" t="s">
        <v>5</v>
      </c>
      <c r="E381" s="12" t="s">
        <v>26</v>
      </c>
      <c r="F381" s="14" t="s">
        <v>5022</v>
      </c>
      <c r="G381" s="14" t="s">
        <v>4996</v>
      </c>
      <c r="H381" s="14" t="s">
        <v>4813</v>
      </c>
      <c r="I381" s="14"/>
      <c r="J381" s="14"/>
      <c r="K381" s="14"/>
      <c r="L381" s="14"/>
      <c r="M381">
        <v>1</v>
      </c>
      <c r="N381">
        <v>1</v>
      </c>
      <c r="O381">
        <v>1</v>
      </c>
      <c r="P381" s="1" t="s">
        <v>5320</v>
      </c>
    </row>
    <row r="382" spans="2:16" ht="75" x14ac:dyDescent="0.25">
      <c r="B382" s="14" t="s">
        <v>612</v>
      </c>
      <c r="C382" s="12" t="s">
        <v>613</v>
      </c>
      <c r="D382" s="12" t="s">
        <v>5</v>
      </c>
      <c r="E382" s="12" t="s">
        <v>68</v>
      </c>
      <c r="F382" s="14" t="s">
        <v>5022</v>
      </c>
      <c r="G382" s="14" t="s">
        <v>4714</v>
      </c>
      <c r="H382" s="14" t="s">
        <v>4806</v>
      </c>
      <c r="I382" s="14" t="s">
        <v>4484</v>
      </c>
      <c r="J382" s="14"/>
      <c r="K382" s="14"/>
      <c r="L382" s="14" t="s">
        <v>5691</v>
      </c>
      <c r="M382">
        <v>1</v>
      </c>
      <c r="N382">
        <v>3</v>
      </c>
      <c r="O382">
        <v>1</v>
      </c>
      <c r="P382" s="1" t="s">
        <v>5320</v>
      </c>
    </row>
    <row r="383" spans="2:16" ht="30" x14ac:dyDescent="0.25">
      <c r="B383" s="14" t="s">
        <v>614</v>
      </c>
      <c r="C383" s="12" t="s">
        <v>615</v>
      </c>
      <c r="D383" s="12" t="s">
        <v>5</v>
      </c>
      <c r="E383" s="12" t="s">
        <v>68</v>
      </c>
      <c r="F383" s="14" t="s">
        <v>5022</v>
      </c>
      <c r="G383" s="14" t="s">
        <v>4615</v>
      </c>
      <c r="H383" s="14" t="s">
        <v>4807</v>
      </c>
      <c r="I383" s="14"/>
      <c r="J383" s="14"/>
      <c r="K383" s="14"/>
      <c r="L383" s="14"/>
      <c r="M383">
        <v>1</v>
      </c>
      <c r="N383">
        <v>1</v>
      </c>
      <c r="O383">
        <v>1</v>
      </c>
      <c r="P383" s="1" t="s">
        <v>5320</v>
      </c>
    </row>
    <row r="384" spans="2:16" ht="75" x14ac:dyDescent="0.25">
      <c r="B384" s="14" t="s">
        <v>616</v>
      </c>
      <c r="C384" s="12" t="s">
        <v>617</v>
      </c>
      <c r="D384" s="12" t="s">
        <v>5</v>
      </c>
      <c r="E384" s="12" t="s">
        <v>68</v>
      </c>
      <c r="F384" s="14" t="s">
        <v>5022</v>
      </c>
      <c r="G384" s="14" t="s">
        <v>4658</v>
      </c>
      <c r="H384" s="14" t="s">
        <v>4806</v>
      </c>
      <c r="I384" s="14" t="s">
        <v>4464</v>
      </c>
      <c r="J384" s="14"/>
      <c r="K384" s="14"/>
      <c r="L384" s="14"/>
      <c r="M384">
        <v>1</v>
      </c>
      <c r="N384">
        <v>2</v>
      </c>
      <c r="O384">
        <v>1</v>
      </c>
      <c r="P384" s="1" t="s">
        <v>5320</v>
      </c>
    </row>
    <row r="385" spans="2:16" ht="30" x14ac:dyDescent="0.25">
      <c r="B385" s="14" t="s">
        <v>618</v>
      </c>
      <c r="C385" s="12" t="s">
        <v>619</v>
      </c>
      <c r="D385" s="12" t="s">
        <v>5</v>
      </c>
      <c r="E385" s="12" t="s">
        <v>205</v>
      </c>
      <c r="F385" s="14" t="s">
        <v>5022</v>
      </c>
      <c r="G385" s="14" t="s">
        <v>5151</v>
      </c>
      <c r="H385" s="14" t="s">
        <v>4810</v>
      </c>
      <c r="I385" s="14"/>
      <c r="J385" s="14"/>
      <c r="K385" s="14"/>
      <c r="L385" s="14"/>
      <c r="M385">
        <v>1</v>
      </c>
      <c r="N385">
        <v>1</v>
      </c>
      <c r="O385">
        <v>1</v>
      </c>
      <c r="P385" s="1" t="s">
        <v>5320</v>
      </c>
    </row>
    <row r="386" spans="2:16" ht="60" x14ac:dyDescent="0.25">
      <c r="B386" s="14" t="s">
        <v>620</v>
      </c>
      <c r="C386" s="12" t="s">
        <v>621</v>
      </c>
      <c r="D386" s="12" t="s">
        <v>5</v>
      </c>
      <c r="E386" s="12" t="s">
        <v>205</v>
      </c>
      <c r="F386" s="14" t="s">
        <v>5022</v>
      </c>
      <c r="G386" s="14" t="s">
        <v>5370</v>
      </c>
      <c r="H386" s="14" t="s">
        <v>4837</v>
      </c>
      <c r="I386" s="14"/>
      <c r="J386" s="14"/>
      <c r="K386" s="14"/>
      <c r="L386" s="14"/>
      <c r="M386">
        <v>1</v>
      </c>
      <c r="N386">
        <v>1</v>
      </c>
      <c r="O386">
        <v>1</v>
      </c>
      <c r="P386" s="1" t="s">
        <v>5320</v>
      </c>
    </row>
    <row r="387" spans="2:16" ht="45" x14ac:dyDescent="0.25">
      <c r="B387" s="14" t="s">
        <v>622</v>
      </c>
      <c r="C387" s="12" t="s">
        <v>623</v>
      </c>
      <c r="D387" s="12" t="s">
        <v>5</v>
      </c>
      <c r="E387" s="12" t="s">
        <v>205</v>
      </c>
      <c r="F387" s="14" t="s">
        <v>5022</v>
      </c>
      <c r="G387" s="14" t="s">
        <v>4708</v>
      </c>
      <c r="H387" s="14" t="s">
        <v>4819</v>
      </c>
      <c r="I387" s="14"/>
      <c r="J387" s="14"/>
      <c r="K387" s="14"/>
      <c r="L387" s="14"/>
      <c r="M387">
        <v>1</v>
      </c>
      <c r="N387">
        <v>1</v>
      </c>
      <c r="O387">
        <v>1</v>
      </c>
      <c r="P387" s="1" t="s">
        <v>5320</v>
      </c>
    </row>
    <row r="388" spans="2:16" ht="30" x14ac:dyDescent="0.25">
      <c r="B388" s="14" t="s">
        <v>624</v>
      </c>
      <c r="C388" s="12" t="s">
        <v>625</v>
      </c>
      <c r="D388" s="12" t="s">
        <v>5</v>
      </c>
      <c r="E388" s="12" t="s">
        <v>310</v>
      </c>
      <c r="F388" s="14" t="s">
        <v>5022</v>
      </c>
      <c r="G388" s="14" t="s">
        <v>5572</v>
      </c>
      <c r="H388" s="14" t="s">
        <v>4810</v>
      </c>
      <c r="I388" s="14"/>
      <c r="J388" s="14"/>
      <c r="K388" s="14"/>
      <c r="L388" s="14"/>
      <c r="M388">
        <v>1</v>
      </c>
      <c r="N388">
        <v>1</v>
      </c>
      <c r="O388">
        <v>1</v>
      </c>
      <c r="P388" s="1" t="s">
        <v>5320</v>
      </c>
    </row>
    <row r="389" spans="2:16" ht="60" x14ac:dyDescent="0.25">
      <c r="B389" s="14" t="s">
        <v>626</v>
      </c>
      <c r="C389" s="12" t="s">
        <v>627</v>
      </c>
      <c r="D389" s="12" t="s">
        <v>5</v>
      </c>
      <c r="E389" s="12" t="s">
        <v>310</v>
      </c>
      <c r="F389" s="14" t="s">
        <v>5022</v>
      </c>
      <c r="G389" s="14" t="s">
        <v>5519</v>
      </c>
      <c r="H389" s="14" t="s">
        <v>4809</v>
      </c>
      <c r="I389" s="14" t="s">
        <v>4455</v>
      </c>
      <c r="J389" s="14"/>
      <c r="K389" s="14"/>
      <c r="L389" s="14"/>
      <c r="M389">
        <v>1</v>
      </c>
      <c r="N389">
        <v>2</v>
      </c>
      <c r="O389">
        <v>1</v>
      </c>
      <c r="P389" s="1" t="s">
        <v>5320</v>
      </c>
    </row>
    <row r="390" spans="2:16" ht="75" x14ac:dyDescent="0.25">
      <c r="B390" s="14" t="s">
        <v>628</v>
      </c>
      <c r="C390" s="12" t="s">
        <v>629</v>
      </c>
      <c r="D390" s="12" t="s">
        <v>5</v>
      </c>
      <c r="E390" s="12" t="s">
        <v>310</v>
      </c>
      <c r="F390" s="14" t="s">
        <v>5024</v>
      </c>
      <c r="G390" s="14" t="s">
        <v>5613</v>
      </c>
      <c r="H390" s="14" t="s">
        <v>4806</v>
      </c>
      <c r="I390" s="14"/>
      <c r="J390" s="14"/>
      <c r="K390" s="14"/>
      <c r="L390" s="14"/>
      <c r="M390">
        <v>1</v>
      </c>
      <c r="N390">
        <v>1</v>
      </c>
      <c r="O390">
        <v>1</v>
      </c>
      <c r="P390" s="1" t="s">
        <v>5320</v>
      </c>
    </row>
    <row r="391" spans="2:16" ht="30" x14ac:dyDescent="0.25">
      <c r="B391" s="14" t="s">
        <v>630</v>
      </c>
      <c r="C391" s="12" t="s">
        <v>631</v>
      </c>
      <c r="D391" s="12" t="s">
        <v>5</v>
      </c>
      <c r="E391" s="12" t="s">
        <v>310</v>
      </c>
      <c r="F391" s="14" t="s">
        <v>5022</v>
      </c>
      <c r="G391" s="14" t="s">
        <v>4608</v>
      </c>
      <c r="H391" s="14" t="s">
        <v>4807</v>
      </c>
      <c r="I391" s="14"/>
      <c r="J391" s="14"/>
      <c r="K391" s="14"/>
      <c r="L391" s="14"/>
      <c r="M391">
        <v>1</v>
      </c>
      <c r="N391">
        <v>1</v>
      </c>
      <c r="O391">
        <v>1</v>
      </c>
      <c r="P391" s="1" t="s">
        <v>5320</v>
      </c>
    </row>
    <row r="392" spans="2:16" ht="60" x14ac:dyDescent="0.25">
      <c r="B392" s="14" t="s">
        <v>632</v>
      </c>
      <c r="C392" s="12" t="s">
        <v>633</v>
      </c>
      <c r="D392" s="12" t="s">
        <v>5</v>
      </c>
      <c r="E392" s="12" t="s">
        <v>310</v>
      </c>
      <c r="F392" s="14" t="s">
        <v>5024</v>
      </c>
      <c r="G392" s="14" t="s">
        <v>5692</v>
      </c>
      <c r="H392" s="14" t="s">
        <v>4807</v>
      </c>
      <c r="I392" s="14"/>
      <c r="J392" s="14"/>
      <c r="K392" s="14"/>
      <c r="L392" s="14" t="s">
        <v>5336</v>
      </c>
      <c r="M392">
        <v>1</v>
      </c>
      <c r="N392">
        <v>2</v>
      </c>
      <c r="O392">
        <v>1</v>
      </c>
      <c r="P392" s="1" t="s">
        <v>5320</v>
      </c>
    </row>
    <row r="393" spans="2:16" ht="30" x14ac:dyDescent="0.25">
      <c r="B393" s="14" t="s">
        <v>1965</v>
      </c>
      <c r="C393" s="12" t="s">
        <v>1966</v>
      </c>
      <c r="D393" s="12" t="s">
        <v>5</v>
      </c>
      <c r="E393" s="12" t="s">
        <v>310</v>
      </c>
      <c r="F393" s="14" t="s">
        <v>5022</v>
      </c>
      <c r="G393" s="14" t="s">
        <v>4648</v>
      </c>
      <c r="H393" s="14" t="s">
        <v>4807</v>
      </c>
      <c r="I393" s="14"/>
      <c r="J393" s="14"/>
      <c r="K393" s="14"/>
      <c r="L393" s="14"/>
      <c r="M393">
        <v>1</v>
      </c>
      <c r="N393">
        <v>1</v>
      </c>
      <c r="O393">
        <v>1</v>
      </c>
      <c r="P393" s="1" t="s">
        <v>5320</v>
      </c>
    </row>
    <row r="394" spans="2:16" ht="30" x14ac:dyDescent="0.25">
      <c r="B394" s="14" t="s">
        <v>634</v>
      </c>
      <c r="C394" s="12" t="s">
        <v>635</v>
      </c>
      <c r="D394" s="12" t="s">
        <v>5</v>
      </c>
      <c r="E394" s="12" t="s">
        <v>310</v>
      </c>
      <c r="F394" s="14" t="s">
        <v>5022</v>
      </c>
      <c r="G394" s="14" t="s">
        <v>4584</v>
      </c>
      <c r="H394" s="14" t="s">
        <v>4807</v>
      </c>
      <c r="I394" s="14"/>
      <c r="J394" s="14"/>
      <c r="K394" s="14"/>
      <c r="L394" s="14"/>
      <c r="M394">
        <v>1</v>
      </c>
      <c r="N394">
        <v>1</v>
      </c>
      <c r="O394">
        <v>1</v>
      </c>
      <c r="P394" s="1" t="s">
        <v>5320</v>
      </c>
    </row>
    <row r="395" spans="2:16" ht="60" x14ac:dyDescent="0.25">
      <c r="B395" s="14" t="s">
        <v>636</v>
      </c>
      <c r="C395" s="12" t="s">
        <v>637</v>
      </c>
      <c r="D395" s="12" t="s">
        <v>5</v>
      </c>
      <c r="E395" s="12" t="s">
        <v>310</v>
      </c>
      <c r="F395" s="14" t="s">
        <v>5022</v>
      </c>
      <c r="G395" s="14" t="s">
        <v>4752</v>
      </c>
      <c r="H395" s="14" t="s">
        <v>4821</v>
      </c>
      <c r="I395" s="14" t="s">
        <v>4485</v>
      </c>
      <c r="J395" s="14"/>
      <c r="K395" s="14"/>
      <c r="L395" s="14" t="s">
        <v>5563</v>
      </c>
      <c r="M395">
        <v>1</v>
      </c>
      <c r="N395">
        <v>3</v>
      </c>
      <c r="O395">
        <v>1</v>
      </c>
      <c r="P395" s="1" t="s">
        <v>5320</v>
      </c>
    </row>
    <row r="396" spans="2:16" ht="60" x14ac:dyDescent="0.25">
      <c r="B396" s="14" t="s">
        <v>638</v>
      </c>
      <c r="C396" s="12" t="s">
        <v>639</v>
      </c>
      <c r="D396" s="12" t="s">
        <v>5</v>
      </c>
      <c r="E396" s="12" t="s">
        <v>310</v>
      </c>
      <c r="F396" s="14" t="s">
        <v>5022</v>
      </c>
      <c r="G396" s="14" t="s">
        <v>5525</v>
      </c>
      <c r="H396" s="14" t="s">
        <v>4814</v>
      </c>
      <c r="I396" s="14"/>
      <c r="J396" s="14"/>
      <c r="K396" s="14"/>
      <c r="L396" s="14"/>
      <c r="M396">
        <v>1</v>
      </c>
      <c r="N396">
        <v>1</v>
      </c>
      <c r="O396">
        <v>1</v>
      </c>
      <c r="P396" s="1" t="s">
        <v>5320</v>
      </c>
    </row>
    <row r="397" spans="2:16" ht="30" x14ac:dyDescent="0.25">
      <c r="B397" s="14" t="s">
        <v>640</v>
      </c>
      <c r="C397" s="12" t="s">
        <v>641</v>
      </c>
      <c r="D397" s="12" t="s">
        <v>5</v>
      </c>
      <c r="E397" s="12" t="s">
        <v>310</v>
      </c>
      <c r="F397" s="14" t="s">
        <v>5022</v>
      </c>
      <c r="G397" s="14" t="s">
        <v>4663</v>
      </c>
      <c r="H397" s="14" t="s">
        <v>4807</v>
      </c>
      <c r="I397" s="14"/>
      <c r="J397" s="14"/>
      <c r="K397" s="14"/>
      <c r="L397" s="14"/>
      <c r="M397">
        <v>1</v>
      </c>
      <c r="N397">
        <v>1</v>
      </c>
      <c r="O397">
        <v>1</v>
      </c>
      <c r="P397" s="1" t="s">
        <v>5320</v>
      </c>
    </row>
    <row r="398" spans="2:16" ht="30" x14ac:dyDescent="0.25">
      <c r="B398" s="14" t="s">
        <v>642</v>
      </c>
      <c r="C398" s="12" t="s">
        <v>643</v>
      </c>
      <c r="D398" s="12" t="s">
        <v>5</v>
      </c>
      <c r="E398" s="12" t="s">
        <v>310</v>
      </c>
      <c r="F398" s="14" t="s">
        <v>5022</v>
      </c>
      <c r="G398" s="14" t="s">
        <v>4576</v>
      </c>
      <c r="H398" s="14" t="s">
        <v>4807</v>
      </c>
      <c r="I398" s="14"/>
      <c r="J398" s="14"/>
      <c r="K398" s="14"/>
      <c r="L398" s="14"/>
      <c r="M398">
        <v>1</v>
      </c>
      <c r="N398">
        <v>1</v>
      </c>
      <c r="O398">
        <v>1</v>
      </c>
      <c r="P398" s="1" t="s">
        <v>5320</v>
      </c>
    </row>
    <row r="399" spans="2:16" ht="30" x14ac:dyDescent="0.25">
      <c r="B399" s="14" t="s">
        <v>644</v>
      </c>
      <c r="C399" s="12" t="s">
        <v>645</v>
      </c>
      <c r="D399" s="12" t="s">
        <v>5</v>
      </c>
      <c r="E399" s="12" t="s">
        <v>310</v>
      </c>
      <c r="F399" s="14" t="s">
        <v>5022</v>
      </c>
      <c r="G399" s="14" t="s">
        <v>4583</v>
      </c>
      <c r="H399" s="14" t="s">
        <v>4811</v>
      </c>
      <c r="I399" s="14"/>
      <c r="J399" s="14"/>
      <c r="K399" s="14"/>
      <c r="L399" s="14"/>
      <c r="M399">
        <v>1</v>
      </c>
      <c r="N399">
        <v>1</v>
      </c>
      <c r="O399">
        <v>1</v>
      </c>
      <c r="P399" s="1" t="s">
        <v>5320</v>
      </c>
    </row>
    <row r="400" spans="2:16" ht="30" x14ac:dyDescent="0.25">
      <c r="B400" s="14" t="s">
        <v>646</v>
      </c>
      <c r="C400" s="12" t="s">
        <v>647</v>
      </c>
      <c r="D400" s="12" t="s">
        <v>5</v>
      </c>
      <c r="E400" s="12" t="s">
        <v>310</v>
      </c>
      <c r="F400" s="14" t="s">
        <v>5022</v>
      </c>
      <c r="G400" s="14"/>
      <c r="H400" s="14"/>
      <c r="I400" s="14"/>
      <c r="J400" s="14"/>
      <c r="K400" s="14"/>
      <c r="L400" s="14"/>
      <c r="M400">
        <v>0</v>
      </c>
      <c r="N400">
        <v>0</v>
      </c>
      <c r="O400">
        <v>1</v>
      </c>
      <c r="P400" s="1" t="s">
        <v>4807</v>
      </c>
    </row>
    <row r="401" spans="2:16" ht="60" x14ac:dyDescent="0.25">
      <c r="B401" s="14" t="s">
        <v>648</v>
      </c>
      <c r="C401" s="12" t="s">
        <v>649</v>
      </c>
      <c r="D401" s="12" t="s">
        <v>5</v>
      </c>
      <c r="E401" s="12" t="s">
        <v>6</v>
      </c>
      <c r="F401" s="14" t="s">
        <v>5022</v>
      </c>
      <c r="G401" s="14" t="s">
        <v>4642</v>
      </c>
      <c r="H401" s="14" t="s">
        <v>4807</v>
      </c>
      <c r="I401" s="14"/>
      <c r="J401" s="14"/>
      <c r="K401" s="14"/>
      <c r="L401" s="14" t="s">
        <v>5380</v>
      </c>
      <c r="M401">
        <v>1</v>
      </c>
      <c r="N401">
        <v>2</v>
      </c>
      <c r="O401">
        <v>1</v>
      </c>
      <c r="P401" s="1" t="s">
        <v>5320</v>
      </c>
    </row>
    <row r="402" spans="2:16" ht="60" x14ac:dyDescent="0.25">
      <c r="B402" s="14" t="s">
        <v>650</v>
      </c>
      <c r="C402" s="12" t="s">
        <v>651</v>
      </c>
      <c r="D402" s="12" t="s">
        <v>5</v>
      </c>
      <c r="E402" s="12" t="s">
        <v>6</v>
      </c>
      <c r="F402" s="14" t="s">
        <v>5022</v>
      </c>
      <c r="G402" s="14" t="s">
        <v>4656</v>
      </c>
      <c r="H402" s="14" t="s">
        <v>4809</v>
      </c>
      <c r="I402" s="14" t="s">
        <v>4486</v>
      </c>
      <c r="J402" s="14"/>
      <c r="K402" s="14"/>
      <c r="L402" s="14"/>
      <c r="M402">
        <v>1</v>
      </c>
      <c r="N402">
        <v>2</v>
      </c>
      <c r="O402">
        <v>1</v>
      </c>
      <c r="P402" s="1" t="s">
        <v>5320</v>
      </c>
    </row>
    <row r="403" spans="2:16" ht="60" x14ac:dyDescent="0.25">
      <c r="B403" s="14" t="s">
        <v>652</v>
      </c>
      <c r="C403" s="12" t="s">
        <v>653</v>
      </c>
      <c r="D403" s="12" t="s">
        <v>5</v>
      </c>
      <c r="E403" s="12" t="s">
        <v>6</v>
      </c>
      <c r="F403" s="14" t="s">
        <v>5024</v>
      </c>
      <c r="G403" s="14" t="s">
        <v>5040</v>
      </c>
      <c r="H403" s="14" t="s">
        <v>4807</v>
      </c>
      <c r="I403" s="14"/>
      <c r="J403" s="14"/>
      <c r="K403" s="14"/>
      <c r="L403" s="14"/>
      <c r="M403">
        <v>1</v>
      </c>
      <c r="N403">
        <v>1</v>
      </c>
      <c r="O403">
        <v>1</v>
      </c>
      <c r="P403" s="1" t="s">
        <v>5320</v>
      </c>
    </row>
    <row r="404" spans="2:16" ht="30" x14ac:dyDescent="0.25">
      <c r="B404" s="14" t="s">
        <v>654</v>
      </c>
      <c r="C404" s="12" t="s">
        <v>655</v>
      </c>
      <c r="D404" s="12" t="s">
        <v>5</v>
      </c>
      <c r="E404" s="12" t="s">
        <v>6</v>
      </c>
      <c r="F404" s="14" t="s">
        <v>5022</v>
      </c>
      <c r="G404" s="14" t="s">
        <v>5119</v>
      </c>
      <c r="H404" s="14" t="s">
        <v>4809</v>
      </c>
      <c r="I404" s="14"/>
      <c r="J404" s="14"/>
      <c r="K404" s="14"/>
      <c r="L404" s="14"/>
      <c r="M404">
        <v>1</v>
      </c>
      <c r="N404">
        <v>1</v>
      </c>
      <c r="O404">
        <v>1</v>
      </c>
      <c r="P404" s="1" t="s">
        <v>5320</v>
      </c>
    </row>
    <row r="405" spans="2:16" ht="45" x14ac:dyDescent="0.25">
      <c r="B405" s="14" t="s">
        <v>656</v>
      </c>
      <c r="C405" s="12" t="s">
        <v>657</v>
      </c>
      <c r="D405" s="12" t="s">
        <v>5</v>
      </c>
      <c r="E405" s="12" t="s">
        <v>6</v>
      </c>
      <c r="F405" s="14" t="s">
        <v>5022</v>
      </c>
      <c r="G405" s="14" t="s">
        <v>5152</v>
      </c>
      <c r="H405" s="14" t="s">
        <v>4808</v>
      </c>
      <c r="I405" s="14"/>
      <c r="J405" s="14"/>
      <c r="K405" s="14"/>
      <c r="L405" s="14"/>
      <c r="M405">
        <v>1</v>
      </c>
      <c r="N405">
        <v>1</v>
      </c>
      <c r="O405">
        <v>1</v>
      </c>
      <c r="P405" s="1" t="s">
        <v>5320</v>
      </c>
    </row>
    <row r="406" spans="2:16" ht="30" x14ac:dyDescent="0.25">
      <c r="B406" s="14" t="s">
        <v>658</v>
      </c>
      <c r="C406" s="12" t="s">
        <v>659</v>
      </c>
      <c r="D406" s="12" t="s">
        <v>5</v>
      </c>
      <c r="E406" s="12" t="s">
        <v>6</v>
      </c>
      <c r="F406" s="14" t="s">
        <v>5022</v>
      </c>
      <c r="G406" s="14" t="s">
        <v>4647</v>
      </c>
      <c r="H406" s="14" t="s">
        <v>4807</v>
      </c>
      <c r="I406" s="14"/>
      <c r="J406" s="14"/>
      <c r="K406" s="14"/>
      <c r="L406" s="14"/>
      <c r="M406">
        <v>1</v>
      </c>
      <c r="N406">
        <v>1</v>
      </c>
      <c r="O406">
        <v>1</v>
      </c>
      <c r="P406" s="1" t="s">
        <v>5320</v>
      </c>
    </row>
    <row r="407" spans="2:16" ht="30" x14ac:dyDescent="0.25">
      <c r="B407" s="14" t="s">
        <v>660</v>
      </c>
      <c r="C407" s="12" t="s">
        <v>661</v>
      </c>
      <c r="D407" s="12" t="s">
        <v>5</v>
      </c>
      <c r="E407" s="12" t="s">
        <v>6</v>
      </c>
      <c r="F407" s="14" t="s">
        <v>5022</v>
      </c>
      <c r="G407" s="14" t="s">
        <v>4642</v>
      </c>
      <c r="H407" s="14" t="s">
        <v>4807</v>
      </c>
      <c r="I407" s="14"/>
      <c r="J407" s="14"/>
      <c r="K407" s="14"/>
      <c r="L407" s="14"/>
      <c r="M407">
        <v>1</v>
      </c>
      <c r="N407">
        <v>1</v>
      </c>
      <c r="O407">
        <v>1</v>
      </c>
      <c r="P407" s="1" t="s">
        <v>5320</v>
      </c>
    </row>
    <row r="408" spans="2:16" ht="30" x14ac:dyDescent="0.25">
      <c r="B408" s="14" t="s">
        <v>1967</v>
      </c>
      <c r="C408" s="12" t="s">
        <v>1968</v>
      </c>
      <c r="D408" s="12" t="s">
        <v>5</v>
      </c>
      <c r="E408" s="12" t="s">
        <v>59</v>
      </c>
      <c r="F408" s="14" t="s">
        <v>5022</v>
      </c>
      <c r="G408" s="14" t="s">
        <v>5153</v>
      </c>
      <c r="H408" s="14" t="s">
        <v>4807</v>
      </c>
      <c r="I408" s="14"/>
      <c r="J408" s="14"/>
      <c r="K408" s="14"/>
      <c r="L408" s="14"/>
      <c r="M408">
        <v>1</v>
      </c>
      <c r="N408">
        <v>1</v>
      </c>
      <c r="O408">
        <v>1</v>
      </c>
      <c r="P408" s="1" t="s">
        <v>5320</v>
      </c>
    </row>
    <row r="409" spans="2:16" ht="30" x14ac:dyDescent="0.25">
      <c r="B409" s="14" t="s">
        <v>662</v>
      </c>
      <c r="C409" s="12" t="s">
        <v>663</v>
      </c>
      <c r="D409" s="12" t="s">
        <v>5</v>
      </c>
      <c r="E409" s="12" t="s">
        <v>59</v>
      </c>
      <c r="F409" s="14" t="s">
        <v>5022</v>
      </c>
      <c r="G409" s="14" t="s">
        <v>4594</v>
      </c>
      <c r="H409" s="14" t="s">
        <v>4807</v>
      </c>
      <c r="I409" s="14"/>
      <c r="J409" s="14"/>
      <c r="K409" s="14"/>
      <c r="L409" s="14"/>
      <c r="M409">
        <v>1</v>
      </c>
      <c r="N409">
        <v>1</v>
      </c>
      <c r="O409">
        <v>1</v>
      </c>
      <c r="P409" s="1" t="s">
        <v>5320</v>
      </c>
    </row>
    <row r="410" spans="2:16" ht="60" x14ac:dyDescent="0.25">
      <c r="B410" s="14" t="s">
        <v>664</v>
      </c>
      <c r="C410" s="12" t="s">
        <v>665</v>
      </c>
      <c r="D410" s="12" t="s">
        <v>5</v>
      </c>
      <c r="E410" s="12" t="s">
        <v>59</v>
      </c>
      <c r="F410" s="14" t="s">
        <v>5024</v>
      </c>
      <c r="G410" s="14" t="s">
        <v>4625</v>
      </c>
      <c r="H410" s="14" t="s">
        <v>4807</v>
      </c>
      <c r="I410" s="14"/>
      <c r="J410" s="14"/>
      <c r="K410" s="14"/>
      <c r="L410" s="14"/>
      <c r="M410">
        <v>1</v>
      </c>
      <c r="N410">
        <v>1</v>
      </c>
      <c r="O410">
        <v>1</v>
      </c>
      <c r="P410" s="1" t="s">
        <v>5320</v>
      </c>
    </row>
    <row r="411" spans="2:16" ht="30" x14ac:dyDescent="0.25">
      <c r="B411" s="14" t="s">
        <v>666</v>
      </c>
      <c r="C411" s="12" t="s">
        <v>667</v>
      </c>
      <c r="D411" s="12" t="s">
        <v>5</v>
      </c>
      <c r="E411" s="12" t="s">
        <v>59</v>
      </c>
      <c r="F411" s="14" t="s">
        <v>5022</v>
      </c>
      <c r="G411" s="14" t="s">
        <v>5381</v>
      </c>
      <c r="H411" s="14" t="s">
        <v>4807</v>
      </c>
      <c r="I411" s="14"/>
      <c r="J411" s="14"/>
      <c r="K411" s="14"/>
      <c r="L411" s="14"/>
      <c r="M411">
        <v>1</v>
      </c>
      <c r="N411">
        <v>1</v>
      </c>
      <c r="O411">
        <v>1</v>
      </c>
      <c r="P411" s="1" t="s">
        <v>5320</v>
      </c>
    </row>
    <row r="412" spans="2:16" ht="60" x14ac:dyDescent="0.25">
      <c r="B412" s="14" t="s">
        <v>668</v>
      </c>
      <c r="C412" s="12" t="s">
        <v>669</v>
      </c>
      <c r="D412" s="12" t="s">
        <v>5</v>
      </c>
      <c r="E412" s="12" t="s">
        <v>68</v>
      </c>
      <c r="F412" s="14" t="s">
        <v>5024</v>
      </c>
      <c r="G412" s="14" t="s">
        <v>4673</v>
      </c>
      <c r="H412" s="14" t="s">
        <v>4808</v>
      </c>
      <c r="I412" s="14"/>
      <c r="J412" s="14"/>
      <c r="K412" s="14"/>
      <c r="L412" s="14"/>
      <c r="M412">
        <v>1</v>
      </c>
      <c r="N412">
        <v>1</v>
      </c>
      <c r="O412">
        <v>1</v>
      </c>
      <c r="P412" s="1" t="s">
        <v>5320</v>
      </c>
    </row>
    <row r="413" spans="2:16" ht="60" x14ac:dyDescent="0.25">
      <c r="B413" s="14" t="s">
        <v>670</v>
      </c>
      <c r="C413" s="12" t="s">
        <v>671</v>
      </c>
      <c r="D413" s="12" t="s">
        <v>5</v>
      </c>
      <c r="E413" s="12" t="s">
        <v>49</v>
      </c>
      <c r="F413" s="14" t="s">
        <v>5022</v>
      </c>
      <c r="G413" s="14" t="s">
        <v>4621</v>
      </c>
      <c r="H413" s="14" t="s">
        <v>4812</v>
      </c>
      <c r="I413" s="14"/>
      <c r="J413" s="14"/>
      <c r="K413" s="14"/>
      <c r="L413" s="14"/>
      <c r="M413">
        <v>1</v>
      </c>
      <c r="N413">
        <v>1</v>
      </c>
      <c r="O413">
        <v>1</v>
      </c>
      <c r="P413" s="1" t="s">
        <v>5320</v>
      </c>
    </row>
    <row r="414" spans="2:16" ht="30" x14ac:dyDescent="0.25">
      <c r="B414" s="14" t="s">
        <v>1969</v>
      </c>
      <c r="C414" s="12" t="s">
        <v>1970</v>
      </c>
      <c r="D414" s="12" t="s">
        <v>5</v>
      </c>
      <c r="E414" s="12" t="s">
        <v>49</v>
      </c>
      <c r="F414" s="14" t="s">
        <v>5022</v>
      </c>
      <c r="G414" s="14" t="s">
        <v>4628</v>
      </c>
      <c r="H414" s="14" t="s">
        <v>4807</v>
      </c>
      <c r="I414" s="14"/>
      <c r="J414" s="14"/>
      <c r="K414" s="14"/>
      <c r="L414" s="14"/>
      <c r="M414">
        <v>1</v>
      </c>
      <c r="N414">
        <v>1</v>
      </c>
      <c r="O414">
        <v>1</v>
      </c>
      <c r="P414" s="1" t="s">
        <v>5320</v>
      </c>
    </row>
    <row r="415" spans="2:16" ht="60" x14ac:dyDescent="0.25">
      <c r="B415" s="14" t="s">
        <v>672</v>
      </c>
      <c r="C415" s="12" t="s">
        <v>673</v>
      </c>
      <c r="D415" s="12" t="s">
        <v>5</v>
      </c>
      <c r="E415" s="12" t="s">
        <v>49</v>
      </c>
      <c r="F415" s="14" t="s">
        <v>5022</v>
      </c>
      <c r="G415" s="14" t="s">
        <v>5382</v>
      </c>
      <c r="H415" s="14" t="s">
        <v>4814</v>
      </c>
      <c r="I415" s="14"/>
      <c r="J415" s="14"/>
      <c r="K415" s="14"/>
      <c r="L415" s="14"/>
      <c r="M415">
        <v>1</v>
      </c>
      <c r="N415">
        <v>1</v>
      </c>
      <c r="O415">
        <v>1</v>
      </c>
      <c r="P415" s="1" t="s">
        <v>5320</v>
      </c>
    </row>
    <row r="416" spans="2:16" ht="60" x14ac:dyDescent="0.25">
      <c r="B416" s="14" t="s">
        <v>674</v>
      </c>
      <c r="C416" s="12" t="s">
        <v>675</v>
      </c>
      <c r="D416" s="12" t="s">
        <v>5</v>
      </c>
      <c r="E416" s="12" t="s">
        <v>151</v>
      </c>
      <c r="F416" s="14" t="s">
        <v>5022</v>
      </c>
      <c r="G416" s="14"/>
      <c r="H416" s="14"/>
      <c r="I416" s="14"/>
      <c r="J416" s="14"/>
      <c r="K416" s="14"/>
      <c r="L416" s="14" t="s">
        <v>5693</v>
      </c>
      <c r="M416">
        <v>0</v>
      </c>
      <c r="N416">
        <v>1</v>
      </c>
      <c r="O416">
        <v>1</v>
      </c>
      <c r="P416" s="1" t="s">
        <v>4807</v>
      </c>
    </row>
    <row r="417" spans="2:16" ht="60" x14ac:dyDescent="0.25">
      <c r="B417" s="14" t="s">
        <v>676</v>
      </c>
      <c r="C417" s="12" t="s">
        <v>677</v>
      </c>
      <c r="D417" s="12" t="s">
        <v>5</v>
      </c>
      <c r="E417" s="12" t="s">
        <v>151</v>
      </c>
      <c r="F417" s="14" t="s">
        <v>5022</v>
      </c>
      <c r="G417" s="14" t="s">
        <v>4619</v>
      </c>
      <c r="H417" s="14" t="s">
        <v>4814</v>
      </c>
      <c r="I417" s="14"/>
      <c r="J417" s="14"/>
      <c r="K417" s="14"/>
      <c r="L417" s="14"/>
      <c r="M417">
        <v>1</v>
      </c>
      <c r="N417">
        <v>1</v>
      </c>
      <c r="O417">
        <v>1</v>
      </c>
      <c r="P417" s="1" t="s">
        <v>5320</v>
      </c>
    </row>
    <row r="418" spans="2:16" ht="30" x14ac:dyDescent="0.25">
      <c r="B418" s="14" t="s">
        <v>1971</v>
      </c>
      <c r="C418" s="12" t="s">
        <v>1972</v>
      </c>
      <c r="D418" s="12" t="s">
        <v>5</v>
      </c>
      <c r="E418" s="12" t="s">
        <v>151</v>
      </c>
      <c r="F418" s="14" t="s">
        <v>5022</v>
      </c>
      <c r="G418" s="14" t="s">
        <v>5328</v>
      </c>
      <c r="H418" s="14" t="s">
        <v>4807</v>
      </c>
      <c r="I418" s="14"/>
      <c r="J418" s="14"/>
      <c r="K418" s="14"/>
      <c r="L418" s="14"/>
      <c r="M418">
        <v>1</v>
      </c>
      <c r="N418">
        <v>1</v>
      </c>
      <c r="O418">
        <v>1</v>
      </c>
      <c r="P418" s="1" t="s">
        <v>5320</v>
      </c>
    </row>
    <row r="419" spans="2:16" ht="60" x14ac:dyDescent="0.25">
      <c r="B419" s="14" t="s">
        <v>678</v>
      </c>
      <c r="C419" s="12" t="s">
        <v>679</v>
      </c>
      <c r="D419" s="12" t="s">
        <v>5</v>
      </c>
      <c r="E419" s="12" t="s">
        <v>151</v>
      </c>
      <c r="F419" s="14" t="s">
        <v>5022</v>
      </c>
      <c r="G419" s="14" t="s">
        <v>4569</v>
      </c>
      <c r="H419" s="14" t="s">
        <v>4814</v>
      </c>
      <c r="I419" s="14"/>
      <c r="J419" s="14"/>
      <c r="K419" s="14"/>
      <c r="L419" s="14"/>
      <c r="M419">
        <v>1</v>
      </c>
      <c r="N419">
        <v>1</v>
      </c>
      <c r="O419">
        <v>1</v>
      </c>
      <c r="P419" s="1" t="s">
        <v>5320</v>
      </c>
    </row>
    <row r="420" spans="2:16" ht="60" x14ac:dyDescent="0.25">
      <c r="B420" s="14" t="s">
        <v>680</v>
      </c>
      <c r="C420" s="12" t="s">
        <v>681</v>
      </c>
      <c r="D420" s="12" t="s">
        <v>5</v>
      </c>
      <c r="E420" s="12" t="s">
        <v>151</v>
      </c>
      <c r="F420" s="14" t="s">
        <v>5023</v>
      </c>
      <c r="G420" s="14" t="s">
        <v>5041</v>
      </c>
      <c r="H420" s="14" t="s">
        <v>4807</v>
      </c>
      <c r="I420" s="14" t="s">
        <v>4428</v>
      </c>
      <c r="J420" s="14"/>
      <c r="K420" s="14"/>
      <c r="L420" s="14" t="s">
        <v>5694</v>
      </c>
      <c r="M420">
        <v>1</v>
      </c>
      <c r="N420">
        <v>3</v>
      </c>
      <c r="O420">
        <v>1</v>
      </c>
      <c r="P420" s="1" t="s">
        <v>5320</v>
      </c>
    </row>
    <row r="421" spans="2:16" ht="30" x14ac:dyDescent="0.25">
      <c r="B421" s="14" t="s">
        <v>1973</v>
      </c>
      <c r="C421" s="12" t="s">
        <v>1974</v>
      </c>
      <c r="D421" s="12" t="s">
        <v>5</v>
      </c>
      <c r="E421" s="12" t="s">
        <v>205</v>
      </c>
      <c r="F421" s="14" t="s">
        <v>5022</v>
      </c>
      <c r="G421" s="14" t="s">
        <v>5154</v>
      </c>
      <c r="H421" s="14" t="s">
        <v>4807</v>
      </c>
      <c r="I421" s="14"/>
      <c r="J421" s="14"/>
      <c r="K421" s="14"/>
      <c r="L421" s="14"/>
      <c r="M421">
        <v>1</v>
      </c>
      <c r="N421">
        <v>1</v>
      </c>
      <c r="O421">
        <v>1</v>
      </c>
      <c r="P421" s="1" t="s">
        <v>5320</v>
      </c>
    </row>
    <row r="422" spans="2:16" ht="30" x14ac:dyDescent="0.25">
      <c r="B422" s="14" t="s">
        <v>1975</v>
      </c>
      <c r="C422" s="12" t="s">
        <v>1976</v>
      </c>
      <c r="D422" s="12" t="s">
        <v>5</v>
      </c>
      <c r="E422" s="12" t="s">
        <v>205</v>
      </c>
      <c r="F422" s="14" t="s">
        <v>5022</v>
      </c>
      <c r="G422" s="14" t="s">
        <v>5223</v>
      </c>
      <c r="H422" s="14" t="s">
        <v>4807</v>
      </c>
      <c r="I422" s="14"/>
      <c r="J422" s="14"/>
      <c r="K422" s="14"/>
      <c r="L422" s="14"/>
      <c r="M422">
        <v>1</v>
      </c>
      <c r="N422">
        <v>1</v>
      </c>
      <c r="O422">
        <v>1</v>
      </c>
      <c r="P422" s="1" t="s">
        <v>5320</v>
      </c>
    </row>
    <row r="423" spans="2:16" ht="30" x14ac:dyDescent="0.25">
      <c r="B423" s="14" t="s">
        <v>682</v>
      </c>
      <c r="C423" s="12" t="s">
        <v>683</v>
      </c>
      <c r="D423" s="12" t="s">
        <v>5</v>
      </c>
      <c r="E423" s="12" t="s">
        <v>85</v>
      </c>
      <c r="F423" s="14" t="s">
        <v>5022</v>
      </c>
      <c r="G423" s="14" t="s">
        <v>4576</v>
      </c>
      <c r="H423" s="14" t="s">
        <v>4807</v>
      </c>
      <c r="I423" s="14"/>
      <c r="J423" s="14"/>
      <c r="K423" s="14"/>
      <c r="L423" s="14"/>
      <c r="M423">
        <v>1</v>
      </c>
      <c r="N423">
        <v>1</v>
      </c>
      <c r="O423">
        <v>1</v>
      </c>
      <c r="P423" s="1" t="s">
        <v>5320</v>
      </c>
    </row>
    <row r="424" spans="2:16" ht="30" x14ac:dyDescent="0.25">
      <c r="B424" s="14" t="s">
        <v>684</v>
      </c>
      <c r="C424" s="12" t="s">
        <v>685</v>
      </c>
      <c r="D424" s="12" t="s">
        <v>5</v>
      </c>
      <c r="E424" s="12" t="s">
        <v>85</v>
      </c>
      <c r="F424" s="14" t="s">
        <v>5022</v>
      </c>
      <c r="G424" s="14" t="s">
        <v>4662</v>
      </c>
      <c r="H424" s="14" t="s">
        <v>4807</v>
      </c>
      <c r="I424" s="14"/>
      <c r="J424" s="14"/>
      <c r="K424" s="14"/>
      <c r="L424" s="14"/>
      <c r="M424">
        <v>1</v>
      </c>
      <c r="N424">
        <v>1</v>
      </c>
      <c r="O424">
        <v>1</v>
      </c>
      <c r="P424" s="1" t="s">
        <v>5320</v>
      </c>
    </row>
    <row r="425" spans="2:16" ht="60" x14ac:dyDescent="0.25">
      <c r="B425" s="14" t="s">
        <v>1977</v>
      </c>
      <c r="C425" s="12" t="s">
        <v>1978</v>
      </c>
      <c r="D425" s="12" t="s">
        <v>5</v>
      </c>
      <c r="E425" s="12" t="s">
        <v>205</v>
      </c>
      <c r="F425" s="14" t="s">
        <v>5022</v>
      </c>
      <c r="G425" s="14" t="s">
        <v>5572</v>
      </c>
      <c r="H425" s="14" t="s">
        <v>4837</v>
      </c>
      <c r="I425" s="14"/>
      <c r="J425" s="14"/>
      <c r="K425" s="14"/>
      <c r="L425" s="14"/>
      <c r="M425">
        <v>1</v>
      </c>
      <c r="N425">
        <v>1</v>
      </c>
      <c r="O425">
        <v>1</v>
      </c>
      <c r="P425" s="1" t="s">
        <v>5320</v>
      </c>
    </row>
    <row r="426" spans="2:16" ht="30" x14ac:dyDescent="0.25">
      <c r="B426" s="14" t="s">
        <v>686</v>
      </c>
      <c r="C426" s="12" t="s">
        <v>687</v>
      </c>
      <c r="D426" s="12" t="s">
        <v>5</v>
      </c>
      <c r="E426" s="12" t="s">
        <v>205</v>
      </c>
      <c r="F426" s="14" t="s">
        <v>5022</v>
      </c>
      <c r="G426" s="14" t="s">
        <v>4576</v>
      </c>
      <c r="H426" s="14" t="s">
        <v>4807</v>
      </c>
      <c r="I426" s="14"/>
      <c r="J426" s="14"/>
      <c r="K426" s="14"/>
      <c r="L426" s="14"/>
      <c r="M426">
        <v>1</v>
      </c>
      <c r="N426">
        <v>1</v>
      </c>
      <c r="O426">
        <v>1</v>
      </c>
      <c r="P426" s="1" t="s">
        <v>5320</v>
      </c>
    </row>
    <row r="427" spans="2:16" ht="60" x14ac:dyDescent="0.25">
      <c r="B427" s="14" t="s">
        <v>688</v>
      </c>
      <c r="C427" s="12" t="s">
        <v>689</v>
      </c>
      <c r="D427" s="12" t="s">
        <v>5</v>
      </c>
      <c r="E427" s="12" t="s">
        <v>205</v>
      </c>
      <c r="F427" s="14" t="s">
        <v>5022</v>
      </c>
      <c r="G427" s="14" t="s">
        <v>4656</v>
      </c>
      <c r="H427" s="14" t="s">
        <v>4814</v>
      </c>
      <c r="I427" s="14"/>
      <c r="J427" s="14"/>
      <c r="K427" s="14"/>
      <c r="L427" s="14"/>
      <c r="M427">
        <v>1</v>
      </c>
      <c r="N427">
        <v>1</v>
      </c>
      <c r="O427">
        <v>1</v>
      </c>
      <c r="P427" s="1" t="s">
        <v>5320</v>
      </c>
    </row>
    <row r="428" spans="2:16" ht="30" x14ac:dyDescent="0.25">
      <c r="B428" s="14" t="s">
        <v>690</v>
      </c>
      <c r="C428" s="12" t="s">
        <v>691</v>
      </c>
      <c r="D428" s="12" t="s">
        <v>5</v>
      </c>
      <c r="E428" s="12" t="s">
        <v>42</v>
      </c>
      <c r="F428" s="14" t="s">
        <v>5022</v>
      </c>
      <c r="G428" s="14" t="s">
        <v>4635</v>
      </c>
      <c r="H428" s="14" t="s">
        <v>4807</v>
      </c>
      <c r="I428" s="14"/>
      <c r="J428" s="14"/>
      <c r="K428" s="14"/>
      <c r="L428" s="14"/>
      <c r="M428">
        <v>1</v>
      </c>
      <c r="N428">
        <v>1</v>
      </c>
      <c r="O428">
        <v>1</v>
      </c>
      <c r="P428" s="1" t="s">
        <v>5320</v>
      </c>
    </row>
    <row r="429" spans="2:16" ht="30" x14ac:dyDescent="0.25">
      <c r="B429" s="14" t="s">
        <v>692</v>
      </c>
      <c r="C429" s="12" t="s">
        <v>693</v>
      </c>
      <c r="D429" s="12" t="s">
        <v>5</v>
      </c>
      <c r="E429" s="12" t="s">
        <v>42</v>
      </c>
      <c r="F429" s="14" t="s">
        <v>5022</v>
      </c>
      <c r="G429" s="14" t="s">
        <v>4659</v>
      </c>
      <c r="H429" s="14" t="s">
        <v>4807</v>
      </c>
      <c r="I429" s="14"/>
      <c r="J429" s="14"/>
      <c r="K429" s="14"/>
      <c r="L429" s="14"/>
      <c r="M429">
        <v>1</v>
      </c>
      <c r="N429">
        <v>1</v>
      </c>
      <c r="O429">
        <v>1</v>
      </c>
      <c r="P429" s="1" t="s">
        <v>5320</v>
      </c>
    </row>
    <row r="430" spans="2:16" ht="30" x14ac:dyDescent="0.25">
      <c r="B430" s="14" t="s">
        <v>694</v>
      </c>
      <c r="C430" s="12" t="s">
        <v>695</v>
      </c>
      <c r="D430" s="12" t="s">
        <v>5</v>
      </c>
      <c r="E430" s="12" t="s">
        <v>39</v>
      </c>
      <c r="F430" s="14" t="s">
        <v>5022</v>
      </c>
      <c r="G430" s="14" t="s">
        <v>4662</v>
      </c>
      <c r="H430" s="14" t="s">
        <v>4810</v>
      </c>
      <c r="I430" s="14"/>
      <c r="J430" s="14"/>
      <c r="K430" s="14"/>
      <c r="L430" s="14"/>
      <c r="M430">
        <v>1</v>
      </c>
      <c r="N430">
        <v>1</v>
      </c>
      <c r="O430">
        <v>1</v>
      </c>
      <c r="P430" s="1" t="s">
        <v>5320</v>
      </c>
    </row>
    <row r="431" spans="2:16" ht="45" x14ac:dyDescent="0.25">
      <c r="B431" s="14" t="s">
        <v>696</v>
      </c>
      <c r="C431" s="12" t="s">
        <v>697</v>
      </c>
      <c r="D431" s="12" t="s">
        <v>5</v>
      </c>
      <c r="E431" s="12" t="s">
        <v>39</v>
      </c>
      <c r="F431" s="14" t="s">
        <v>5022</v>
      </c>
      <c r="G431" s="14" t="s">
        <v>4741</v>
      </c>
      <c r="H431" s="14" t="s">
        <v>4811</v>
      </c>
      <c r="I431" s="14"/>
      <c r="J431" s="14"/>
      <c r="K431" s="14"/>
      <c r="L431" s="14"/>
      <c r="M431">
        <v>1</v>
      </c>
      <c r="N431">
        <v>1</v>
      </c>
      <c r="O431">
        <v>1</v>
      </c>
      <c r="P431" s="1" t="s">
        <v>5320</v>
      </c>
    </row>
    <row r="432" spans="2:16" ht="30" x14ac:dyDescent="0.25">
      <c r="B432" s="14" t="s">
        <v>698</v>
      </c>
      <c r="C432" s="12" t="s">
        <v>699</v>
      </c>
      <c r="D432" s="12" t="s">
        <v>5</v>
      </c>
      <c r="E432" s="12" t="s">
        <v>39</v>
      </c>
      <c r="F432" s="14" t="s">
        <v>5022</v>
      </c>
      <c r="G432" s="14" t="s">
        <v>4663</v>
      </c>
      <c r="H432" s="14" t="s">
        <v>4807</v>
      </c>
      <c r="I432" s="14"/>
      <c r="J432" s="14"/>
      <c r="K432" s="14"/>
      <c r="L432" s="14"/>
      <c r="M432">
        <v>1</v>
      </c>
      <c r="N432">
        <v>1</v>
      </c>
      <c r="O432">
        <v>1</v>
      </c>
      <c r="P432" s="1" t="s">
        <v>5320</v>
      </c>
    </row>
    <row r="433" spans="2:16" ht="30" x14ac:dyDescent="0.25">
      <c r="B433" s="14" t="s">
        <v>700</v>
      </c>
      <c r="C433" s="12" t="s">
        <v>701</v>
      </c>
      <c r="D433" s="12" t="s">
        <v>5</v>
      </c>
      <c r="E433" s="12" t="s">
        <v>39</v>
      </c>
      <c r="F433" s="14" t="s">
        <v>5022</v>
      </c>
      <c r="G433" s="14" t="s">
        <v>4642</v>
      </c>
      <c r="H433" s="14" t="s">
        <v>4807</v>
      </c>
      <c r="I433" s="14"/>
      <c r="J433" s="14"/>
      <c r="K433" s="14"/>
      <c r="L433" s="14"/>
      <c r="M433">
        <v>1</v>
      </c>
      <c r="N433">
        <v>1</v>
      </c>
      <c r="O433">
        <v>1</v>
      </c>
      <c r="P433" s="1" t="s">
        <v>5320</v>
      </c>
    </row>
    <row r="434" spans="2:16" ht="75" x14ac:dyDescent="0.25">
      <c r="B434" s="14" t="s">
        <v>1979</v>
      </c>
      <c r="C434" s="12" t="s">
        <v>1980</v>
      </c>
      <c r="D434" s="12" t="s">
        <v>5</v>
      </c>
      <c r="E434" s="12" t="s">
        <v>39</v>
      </c>
      <c r="F434" s="14" t="s">
        <v>5022</v>
      </c>
      <c r="G434" s="14" t="s">
        <v>4565</v>
      </c>
      <c r="H434" s="14" t="s">
        <v>4806</v>
      </c>
      <c r="I434" s="14"/>
      <c r="J434" s="14"/>
      <c r="K434" s="14"/>
      <c r="L434" s="14"/>
      <c r="M434">
        <v>1</v>
      </c>
      <c r="N434">
        <v>1</v>
      </c>
      <c r="O434">
        <v>1</v>
      </c>
      <c r="P434" s="1" t="s">
        <v>5320</v>
      </c>
    </row>
    <row r="435" spans="2:16" ht="45" x14ac:dyDescent="0.25">
      <c r="B435" s="14" t="s">
        <v>1981</v>
      </c>
      <c r="C435" s="12" t="s">
        <v>1982</v>
      </c>
      <c r="D435" s="12" t="s">
        <v>5</v>
      </c>
      <c r="E435" s="12" t="s">
        <v>50</v>
      </c>
      <c r="F435" s="14" t="s">
        <v>5023</v>
      </c>
      <c r="G435" s="14" t="s">
        <v>5258</v>
      </c>
      <c r="H435" s="14" t="s">
        <v>4808</v>
      </c>
      <c r="I435" s="14"/>
      <c r="J435" s="14"/>
      <c r="K435" s="14"/>
      <c r="L435" s="14"/>
      <c r="M435">
        <v>1</v>
      </c>
      <c r="N435">
        <v>1</v>
      </c>
      <c r="O435">
        <v>1</v>
      </c>
      <c r="P435" s="1" t="s">
        <v>5320</v>
      </c>
    </row>
    <row r="436" spans="2:16" ht="30" x14ac:dyDescent="0.25">
      <c r="B436" s="14" t="s">
        <v>1983</v>
      </c>
      <c r="C436" s="12" t="s">
        <v>1984</v>
      </c>
      <c r="D436" s="12" t="s">
        <v>5</v>
      </c>
      <c r="E436" s="12" t="s">
        <v>50</v>
      </c>
      <c r="F436" s="14" t="s">
        <v>5022</v>
      </c>
      <c r="G436" s="14" t="s">
        <v>5573</v>
      </c>
      <c r="H436" s="14" t="s">
        <v>4807</v>
      </c>
      <c r="I436" s="14"/>
      <c r="J436" s="14"/>
      <c r="K436" s="14"/>
      <c r="L436" s="14"/>
      <c r="M436">
        <v>1</v>
      </c>
      <c r="N436">
        <v>1</v>
      </c>
      <c r="O436">
        <v>1</v>
      </c>
      <c r="P436" s="1" t="s">
        <v>5320</v>
      </c>
    </row>
    <row r="437" spans="2:16" ht="30" x14ac:dyDescent="0.25">
      <c r="B437" s="14" t="s">
        <v>702</v>
      </c>
      <c r="C437" s="12" t="s">
        <v>703</v>
      </c>
      <c r="D437" s="12" t="s">
        <v>5</v>
      </c>
      <c r="E437" s="12" t="s">
        <v>50</v>
      </c>
      <c r="F437" s="14" t="s">
        <v>5022</v>
      </c>
      <c r="G437" s="14" t="s">
        <v>4598</v>
      </c>
      <c r="H437" s="14" t="s">
        <v>4822</v>
      </c>
      <c r="I437" s="14"/>
      <c r="J437" s="14"/>
      <c r="K437" s="14"/>
      <c r="L437" s="14"/>
      <c r="M437">
        <v>1</v>
      </c>
      <c r="N437">
        <v>1</v>
      </c>
      <c r="O437">
        <v>1</v>
      </c>
      <c r="P437" s="1" t="s">
        <v>5320</v>
      </c>
    </row>
    <row r="438" spans="2:16" ht="75" x14ac:dyDescent="0.25">
      <c r="B438" s="14" t="s">
        <v>704</v>
      </c>
      <c r="C438" s="12" t="s">
        <v>705</v>
      </c>
      <c r="D438" s="12" t="s">
        <v>5</v>
      </c>
      <c r="E438" s="12" t="s">
        <v>50</v>
      </c>
      <c r="F438" s="14" t="s">
        <v>5022</v>
      </c>
      <c r="G438" s="14" t="s">
        <v>4710</v>
      </c>
      <c r="H438" s="14" t="s">
        <v>4806</v>
      </c>
      <c r="I438" s="14" t="s">
        <v>4488</v>
      </c>
      <c r="J438" s="14"/>
      <c r="K438" s="14"/>
      <c r="L438" s="14"/>
      <c r="M438">
        <v>1</v>
      </c>
      <c r="N438">
        <v>2</v>
      </c>
      <c r="O438">
        <v>1</v>
      </c>
      <c r="P438" s="1" t="s">
        <v>5320</v>
      </c>
    </row>
    <row r="439" spans="2:16" ht="30" x14ac:dyDescent="0.25">
      <c r="B439" s="14" t="s">
        <v>708</v>
      </c>
      <c r="C439" s="12" t="s">
        <v>709</v>
      </c>
      <c r="D439" s="12" t="s">
        <v>5</v>
      </c>
      <c r="E439" s="12" t="s">
        <v>50</v>
      </c>
      <c r="F439" s="14" t="s">
        <v>5022</v>
      </c>
      <c r="G439" s="14" t="s">
        <v>4621</v>
      </c>
      <c r="H439" s="14" t="s">
        <v>4823</v>
      </c>
      <c r="I439" s="14"/>
      <c r="J439" s="14"/>
      <c r="K439" s="14"/>
      <c r="L439" s="14"/>
      <c r="M439">
        <v>1</v>
      </c>
      <c r="N439">
        <v>1</v>
      </c>
      <c r="O439">
        <v>1</v>
      </c>
      <c r="P439" s="1" t="s">
        <v>5320</v>
      </c>
    </row>
    <row r="440" spans="2:16" ht="60" x14ac:dyDescent="0.25">
      <c r="B440" s="14" t="s">
        <v>710</v>
      </c>
      <c r="C440" s="12" t="s">
        <v>711</v>
      </c>
      <c r="D440" s="12" t="s">
        <v>5</v>
      </c>
      <c r="E440" s="12" t="s">
        <v>50</v>
      </c>
      <c r="F440" s="14" t="s">
        <v>5022</v>
      </c>
      <c r="G440" s="14" t="s">
        <v>5143</v>
      </c>
      <c r="H440" s="14" t="s">
        <v>4812</v>
      </c>
      <c r="I440" s="14"/>
      <c r="J440" s="14"/>
      <c r="K440" s="14"/>
      <c r="L440" s="14"/>
      <c r="M440">
        <v>1</v>
      </c>
      <c r="N440">
        <v>1</v>
      </c>
      <c r="O440">
        <v>1</v>
      </c>
      <c r="P440" s="1" t="s">
        <v>5320</v>
      </c>
    </row>
    <row r="441" spans="2:16" ht="60" x14ac:dyDescent="0.25">
      <c r="B441" s="14" t="s">
        <v>712</v>
      </c>
      <c r="C441" s="12" t="s">
        <v>713</v>
      </c>
      <c r="D441" s="12" t="s">
        <v>5</v>
      </c>
      <c r="E441" s="12" t="s">
        <v>50</v>
      </c>
      <c r="F441" s="14" t="s">
        <v>5023</v>
      </c>
      <c r="G441" s="14" t="s">
        <v>5120</v>
      </c>
      <c r="H441" s="14" t="s">
        <v>4812</v>
      </c>
      <c r="I441" s="14"/>
      <c r="J441" s="14"/>
      <c r="K441" s="14" t="s">
        <v>4539</v>
      </c>
      <c r="L441" s="14"/>
      <c r="M441">
        <v>1</v>
      </c>
      <c r="N441">
        <v>2</v>
      </c>
      <c r="O441">
        <v>1</v>
      </c>
      <c r="P441" s="1" t="s">
        <v>5320</v>
      </c>
    </row>
    <row r="442" spans="2:16" ht="30" x14ac:dyDescent="0.25">
      <c r="B442" s="14" t="s">
        <v>714</v>
      </c>
      <c r="C442" s="12" t="s">
        <v>715</v>
      </c>
      <c r="D442" s="12" t="s">
        <v>5</v>
      </c>
      <c r="E442" s="12" t="s">
        <v>50</v>
      </c>
      <c r="F442" s="14" t="s">
        <v>5022</v>
      </c>
      <c r="G442" s="14" t="s">
        <v>5259</v>
      </c>
      <c r="H442" s="14" t="s">
        <v>4807</v>
      </c>
      <c r="I442" s="14"/>
      <c r="J442" s="14"/>
      <c r="K442" s="14"/>
      <c r="L442" s="14"/>
      <c r="M442">
        <v>1</v>
      </c>
      <c r="N442">
        <v>1</v>
      </c>
      <c r="O442">
        <v>1</v>
      </c>
      <c r="P442" s="1" t="s">
        <v>5320</v>
      </c>
    </row>
    <row r="443" spans="2:16" ht="60" x14ac:dyDescent="0.25">
      <c r="B443" s="14" t="s">
        <v>716</v>
      </c>
      <c r="C443" s="12" t="s">
        <v>717</v>
      </c>
      <c r="D443" s="12" t="s">
        <v>5</v>
      </c>
      <c r="E443" s="12" t="s">
        <v>50</v>
      </c>
      <c r="F443" s="14" t="s">
        <v>5024</v>
      </c>
      <c r="G443" s="14" t="s">
        <v>5463</v>
      </c>
      <c r="H443" s="14" t="s">
        <v>5430</v>
      </c>
      <c r="I443" s="14"/>
      <c r="J443" s="14"/>
      <c r="K443" s="14"/>
      <c r="L443" s="14"/>
      <c r="M443">
        <v>1</v>
      </c>
      <c r="N443">
        <v>1</v>
      </c>
      <c r="O443">
        <v>1</v>
      </c>
      <c r="P443" s="1" t="s">
        <v>5320</v>
      </c>
    </row>
    <row r="444" spans="2:16" ht="30" x14ac:dyDescent="0.25">
      <c r="B444" s="14" t="s">
        <v>718</v>
      </c>
      <c r="C444" s="12" t="s">
        <v>719</v>
      </c>
      <c r="D444" s="12" t="s">
        <v>5</v>
      </c>
      <c r="E444" s="12" t="s">
        <v>50</v>
      </c>
      <c r="F444" s="14" t="s">
        <v>5022</v>
      </c>
      <c r="G444" s="14" t="s">
        <v>5257</v>
      </c>
      <c r="H444" s="14" t="s">
        <v>4811</v>
      </c>
      <c r="I444" s="14"/>
      <c r="J444" s="14"/>
      <c r="K444" s="14"/>
      <c r="L444" s="14"/>
      <c r="M444">
        <v>1</v>
      </c>
      <c r="N444">
        <v>1</v>
      </c>
      <c r="O444">
        <v>1</v>
      </c>
      <c r="P444" s="1" t="s">
        <v>5320</v>
      </c>
    </row>
    <row r="445" spans="2:16" ht="30" x14ac:dyDescent="0.25">
      <c r="B445" s="14" t="s">
        <v>1985</v>
      </c>
      <c r="C445" s="12" t="s">
        <v>1986</v>
      </c>
      <c r="D445" s="12" t="s">
        <v>5</v>
      </c>
      <c r="E445" s="12" t="s">
        <v>50</v>
      </c>
      <c r="F445" s="14" t="s">
        <v>5022</v>
      </c>
      <c r="G445" s="14" t="s">
        <v>5459</v>
      </c>
      <c r="H445" s="14" t="s">
        <v>4827</v>
      </c>
      <c r="I445" s="14"/>
      <c r="J445" s="14"/>
      <c r="K445" s="14"/>
      <c r="L445" s="14"/>
      <c r="M445">
        <v>1</v>
      </c>
      <c r="N445">
        <v>1</v>
      </c>
      <c r="O445">
        <v>1</v>
      </c>
      <c r="P445" s="1" t="s">
        <v>5320</v>
      </c>
    </row>
    <row r="446" spans="2:16" ht="75" x14ac:dyDescent="0.25">
      <c r="B446" s="14" t="s">
        <v>720</v>
      </c>
      <c r="C446" s="12" t="s">
        <v>721</v>
      </c>
      <c r="D446" s="12" t="s">
        <v>5</v>
      </c>
      <c r="E446" s="12" t="s">
        <v>50</v>
      </c>
      <c r="F446" s="14" t="s">
        <v>5024</v>
      </c>
      <c r="G446" s="14" t="s">
        <v>4658</v>
      </c>
      <c r="H446" s="14" t="s">
        <v>4806</v>
      </c>
      <c r="I446" s="14" t="s">
        <v>4465</v>
      </c>
      <c r="J446" s="14"/>
      <c r="K446" s="14" t="s">
        <v>4489</v>
      </c>
      <c r="L446" s="14" t="s">
        <v>5695</v>
      </c>
      <c r="M446">
        <v>1</v>
      </c>
      <c r="N446">
        <v>4</v>
      </c>
      <c r="O446">
        <v>1</v>
      </c>
      <c r="P446" s="1" t="s">
        <v>5320</v>
      </c>
    </row>
    <row r="447" spans="2:16" ht="75" x14ac:dyDescent="0.25">
      <c r="B447" s="14" t="s">
        <v>722</v>
      </c>
      <c r="C447" s="12" t="s">
        <v>115</v>
      </c>
      <c r="D447" s="12" t="s">
        <v>5</v>
      </c>
      <c r="E447" s="12" t="s">
        <v>50</v>
      </c>
      <c r="F447" s="14" t="s">
        <v>5022</v>
      </c>
      <c r="G447" s="14" t="s">
        <v>5155</v>
      </c>
      <c r="H447" s="14" t="s">
        <v>4806</v>
      </c>
      <c r="I447" s="14" t="s">
        <v>4438</v>
      </c>
      <c r="J447" s="14"/>
      <c r="K447" s="14"/>
      <c r="L447" s="14" t="s">
        <v>5383</v>
      </c>
      <c r="M447">
        <v>1</v>
      </c>
      <c r="N447">
        <v>3</v>
      </c>
      <c r="O447">
        <v>1</v>
      </c>
      <c r="P447" s="1" t="s">
        <v>5320</v>
      </c>
    </row>
    <row r="448" spans="2:16" ht="60" x14ac:dyDescent="0.25">
      <c r="B448" s="14" t="s">
        <v>1987</v>
      </c>
      <c r="C448" s="12" t="s">
        <v>1988</v>
      </c>
      <c r="D448" s="12" t="s">
        <v>5</v>
      </c>
      <c r="E448" s="12" t="s">
        <v>50</v>
      </c>
      <c r="F448" s="14" t="s">
        <v>5024</v>
      </c>
      <c r="G448" s="14" t="s">
        <v>5260</v>
      </c>
      <c r="H448" s="14" t="s">
        <v>4808</v>
      </c>
      <c r="I448" s="14"/>
      <c r="J448" s="14"/>
      <c r="K448" s="14"/>
      <c r="L448" s="14"/>
      <c r="M448">
        <v>1</v>
      </c>
      <c r="N448">
        <v>1</v>
      </c>
      <c r="O448">
        <v>1</v>
      </c>
      <c r="P448" s="1" t="s">
        <v>5320</v>
      </c>
    </row>
    <row r="449" spans="2:16" x14ac:dyDescent="0.25">
      <c r="B449" s="14" t="s">
        <v>1989</v>
      </c>
      <c r="C449" s="12" t="s">
        <v>1990</v>
      </c>
      <c r="D449" s="12" t="s">
        <v>5</v>
      </c>
      <c r="E449" s="12" t="s">
        <v>50</v>
      </c>
      <c r="F449" s="14" t="s">
        <v>5023</v>
      </c>
      <c r="G449" s="14"/>
      <c r="H449" s="14"/>
      <c r="I449" s="14"/>
      <c r="J449" s="14"/>
      <c r="K449" s="14"/>
      <c r="L449" s="14"/>
      <c r="M449">
        <v>0</v>
      </c>
      <c r="N449">
        <v>0</v>
      </c>
      <c r="O449">
        <v>1</v>
      </c>
      <c r="P449" s="1" t="s">
        <v>4807</v>
      </c>
    </row>
    <row r="450" spans="2:16" ht="30" x14ac:dyDescent="0.25">
      <c r="B450" s="14" t="s">
        <v>1991</v>
      </c>
      <c r="C450" s="12" t="s">
        <v>1992</v>
      </c>
      <c r="D450" s="12" t="s">
        <v>5</v>
      </c>
      <c r="E450" s="12" t="s">
        <v>50</v>
      </c>
      <c r="F450" s="14" t="s">
        <v>5022</v>
      </c>
      <c r="G450" s="14" t="s">
        <v>4739</v>
      </c>
      <c r="H450" s="14" t="s">
        <v>4807</v>
      </c>
      <c r="I450" s="14"/>
      <c r="J450" s="14"/>
      <c r="K450" s="14"/>
      <c r="L450" s="14"/>
      <c r="M450">
        <v>1</v>
      </c>
      <c r="N450">
        <v>1</v>
      </c>
      <c r="O450">
        <v>1</v>
      </c>
      <c r="P450" s="1" t="s">
        <v>5320</v>
      </c>
    </row>
    <row r="451" spans="2:16" ht="60" x14ac:dyDescent="0.25">
      <c r="B451" s="14" t="s">
        <v>723</v>
      </c>
      <c r="C451" s="12" t="s">
        <v>724</v>
      </c>
      <c r="D451" s="12" t="s">
        <v>5</v>
      </c>
      <c r="E451" s="12" t="s">
        <v>50</v>
      </c>
      <c r="F451" s="14" t="s">
        <v>5022</v>
      </c>
      <c r="G451" s="14" t="s">
        <v>4668</v>
      </c>
      <c r="H451" s="14" t="s">
        <v>4812</v>
      </c>
      <c r="I451" s="14"/>
      <c r="J451" s="14"/>
      <c r="K451" s="14" t="s">
        <v>4473</v>
      </c>
      <c r="L451" s="14"/>
      <c r="M451">
        <v>1</v>
      </c>
      <c r="N451">
        <v>2</v>
      </c>
      <c r="O451">
        <v>1</v>
      </c>
      <c r="P451" s="1" t="s">
        <v>5320</v>
      </c>
    </row>
    <row r="452" spans="2:16" ht="60" x14ac:dyDescent="0.25">
      <c r="B452" s="14" t="s">
        <v>1993</v>
      </c>
      <c r="C452" s="12" t="s">
        <v>1994</v>
      </c>
      <c r="D452" s="12" t="s">
        <v>5</v>
      </c>
      <c r="E452" s="12" t="s">
        <v>50</v>
      </c>
      <c r="F452" s="14" t="s">
        <v>5022</v>
      </c>
      <c r="G452" s="14" t="s">
        <v>5125</v>
      </c>
      <c r="H452" s="14" t="s">
        <v>4807</v>
      </c>
      <c r="I452" s="14" t="s">
        <v>4415</v>
      </c>
      <c r="J452" s="14"/>
      <c r="K452" s="14"/>
      <c r="L452" s="14"/>
      <c r="M452">
        <v>1</v>
      </c>
      <c r="N452">
        <v>2</v>
      </c>
      <c r="O452">
        <v>1</v>
      </c>
      <c r="P452" s="1" t="s">
        <v>5320</v>
      </c>
    </row>
    <row r="453" spans="2:16" ht="75" x14ac:dyDescent="0.25">
      <c r="B453" s="14" t="s">
        <v>725</v>
      </c>
      <c r="C453" s="12" t="s">
        <v>115</v>
      </c>
      <c r="D453" s="12" t="s">
        <v>5</v>
      </c>
      <c r="E453" s="12" t="s">
        <v>50</v>
      </c>
      <c r="F453" s="14" t="s">
        <v>5022</v>
      </c>
      <c r="G453" s="14" t="s">
        <v>5042</v>
      </c>
      <c r="H453" s="14" t="s">
        <v>4806</v>
      </c>
      <c r="I453" s="14" t="s">
        <v>4443</v>
      </c>
      <c r="J453" s="14"/>
      <c r="K453" s="14"/>
      <c r="L453" s="14"/>
      <c r="M453">
        <v>1</v>
      </c>
      <c r="N453">
        <v>2</v>
      </c>
      <c r="O453">
        <v>1</v>
      </c>
      <c r="P453" s="1" t="s">
        <v>5320</v>
      </c>
    </row>
    <row r="454" spans="2:16" ht="30" x14ac:dyDescent="0.25">
      <c r="B454" s="14" t="s">
        <v>726</v>
      </c>
      <c r="C454" s="12" t="s">
        <v>727</v>
      </c>
      <c r="D454" s="12" t="s">
        <v>5</v>
      </c>
      <c r="E454" s="12" t="s">
        <v>50</v>
      </c>
      <c r="F454" s="14" t="s">
        <v>5022</v>
      </c>
      <c r="G454" s="14" t="s">
        <v>5455</v>
      </c>
      <c r="H454" s="14" t="s">
        <v>4807</v>
      </c>
      <c r="I454" s="14"/>
      <c r="J454" s="14"/>
      <c r="K454" s="14"/>
      <c r="L454" s="14"/>
      <c r="M454">
        <v>1</v>
      </c>
      <c r="N454">
        <v>1</v>
      </c>
      <c r="O454">
        <v>1</v>
      </c>
      <c r="P454" s="1" t="s">
        <v>5320</v>
      </c>
    </row>
    <row r="455" spans="2:16" ht="45" x14ac:dyDescent="0.25">
      <c r="B455" s="14" t="s">
        <v>1995</v>
      </c>
      <c r="C455" s="12" t="s">
        <v>1996</v>
      </c>
      <c r="D455" s="12" t="s">
        <v>5</v>
      </c>
      <c r="E455" s="12" t="s">
        <v>50</v>
      </c>
      <c r="F455" s="14" t="s">
        <v>5022</v>
      </c>
      <c r="G455" s="14" t="s">
        <v>5417</v>
      </c>
      <c r="H455" s="14" t="s">
        <v>4808</v>
      </c>
      <c r="I455" s="14"/>
      <c r="J455" s="14"/>
      <c r="K455" s="14"/>
      <c r="L455" s="14"/>
      <c r="M455">
        <v>1</v>
      </c>
      <c r="N455">
        <v>1</v>
      </c>
      <c r="O455">
        <v>1</v>
      </c>
      <c r="P455" s="1" t="s">
        <v>5320</v>
      </c>
    </row>
    <row r="456" spans="2:16" ht="75" x14ac:dyDescent="0.25">
      <c r="B456" s="14" t="s">
        <v>728</v>
      </c>
      <c r="C456" s="12" t="s">
        <v>115</v>
      </c>
      <c r="D456" s="12" t="s">
        <v>5</v>
      </c>
      <c r="E456" s="12" t="s">
        <v>50</v>
      </c>
      <c r="F456" s="14" t="s">
        <v>5022</v>
      </c>
      <c r="G456" s="14" t="s">
        <v>5155</v>
      </c>
      <c r="H456" s="14" t="s">
        <v>4806</v>
      </c>
      <c r="I456" s="14" t="s">
        <v>4490</v>
      </c>
      <c r="J456" s="14"/>
      <c r="K456" s="14"/>
      <c r="L456" s="14"/>
      <c r="M456">
        <v>1</v>
      </c>
      <c r="N456">
        <v>2</v>
      </c>
      <c r="O456">
        <v>1</v>
      </c>
      <c r="P456" s="1" t="s">
        <v>5320</v>
      </c>
    </row>
    <row r="457" spans="2:16" ht="60" x14ac:dyDescent="0.25">
      <c r="B457" s="14" t="s">
        <v>729</v>
      </c>
      <c r="C457" s="12" t="s">
        <v>730</v>
      </c>
      <c r="D457" s="12" t="s">
        <v>5</v>
      </c>
      <c r="E457" s="12" t="s">
        <v>50</v>
      </c>
      <c r="F457" s="14" t="s">
        <v>5024</v>
      </c>
      <c r="G457" s="14" t="s">
        <v>5156</v>
      </c>
      <c r="H457" s="14" t="s">
        <v>4814</v>
      </c>
      <c r="I457" s="14" t="s">
        <v>4491</v>
      </c>
      <c r="J457" s="14"/>
      <c r="K457" s="14"/>
      <c r="L457" s="14" t="s">
        <v>4829</v>
      </c>
      <c r="M457">
        <v>1</v>
      </c>
      <c r="N457">
        <v>3</v>
      </c>
      <c r="O457">
        <v>1</v>
      </c>
      <c r="P457" s="1" t="s">
        <v>5320</v>
      </c>
    </row>
    <row r="458" spans="2:16" ht="60" x14ac:dyDescent="0.25">
      <c r="B458" s="14" t="s">
        <v>731</v>
      </c>
      <c r="C458" s="12" t="s">
        <v>732</v>
      </c>
      <c r="D458" s="12" t="s">
        <v>5</v>
      </c>
      <c r="E458" s="12" t="s">
        <v>50</v>
      </c>
      <c r="F458" s="14" t="s">
        <v>5022</v>
      </c>
      <c r="G458" s="14" t="s">
        <v>5614</v>
      </c>
      <c r="H458" s="14" t="s">
        <v>4814</v>
      </c>
      <c r="I458" s="14" t="s">
        <v>4492</v>
      </c>
      <c r="J458" s="14"/>
      <c r="K458" s="14"/>
      <c r="L458" s="14" t="s">
        <v>5696</v>
      </c>
      <c r="M458">
        <v>1</v>
      </c>
      <c r="N458">
        <v>3</v>
      </c>
      <c r="O458">
        <v>1</v>
      </c>
      <c r="P458" s="1" t="s">
        <v>5320</v>
      </c>
    </row>
    <row r="459" spans="2:16" ht="60" x14ac:dyDescent="0.25">
      <c r="B459" s="14" t="s">
        <v>733</v>
      </c>
      <c r="C459" s="12" t="s">
        <v>734</v>
      </c>
      <c r="D459" s="12" t="s">
        <v>5</v>
      </c>
      <c r="E459" s="12" t="s">
        <v>50</v>
      </c>
      <c r="F459" s="14" t="s">
        <v>5022</v>
      </c>
      <c r="G459" s="14" t="s">
        <v>5526</v>
      </c>
      <c r="H459" s="14" t="s">
        <v>4812</v>
      </c>
      <c r="I459" s="14"/>
      <c r="J459" s="14"/>
      <c r="K459" s="14" t="s">
        <v>4473</v>
      </c>
      <c r="L459" s="14"/>
      <c r="M459">
        <v>1</v>
      </c>
      <c r="N459">
        <v>2</v>
      </c>
      <c r="O459">
        <v>1</v>
      </c>
      <c r="P459" s="1" t="s">
        <v>5320</v>
      </c>
    </row>
    <row r="460" spans="2:16" ht="60" x14ac:dyDescent="0.25">
      <c r="B460" s="14" t="s">
        <v>735</v>
      </c>
      <c r="C460" s="12" t="s">
        <v>736</v>
      </c>
      <c r="D460" s="12" t="s">
        <v>5</v>
      </c>
      <c r="E460" s="12" t="s">
        <v>50</v>
      </c>
      <c r="F460" s="14" t="s">
        <v>5022</v>
      </c>
      <c r="G460" s="14" t="s">
        <v>4690</v>
      </c>
      <c r="H460" s="14" t="s">
        <v>4811</v>
      </c>
      <c r="I460" s="14" t="s">
        <v>4493</v>
      </c>
      <c r="J460" s="14"/>
      <c r="K460" s="14"/>
      <c r="L460" s="14" t="s">
        <v>5697</v>
      </c>
      <c r="M460">
        <v>1</v>
      </c>
      <c r="N460">
        <v>3</v>
      </c>
      <c r="O460">
        <v>1</v>
      </c>
      <c r="P460" s="1" t="s">
        <v>5320</v>
      </c>
    </row>
    <row r="461" spans="2:16" ht="75" x14ac:dyDescent="0.25">
      <c r="B461" s="14" t="s">
        <v>737</v>
      </c>
      <c r="C461" s="12" t="s">
        <v>738</v>
      </c>
      <c r="D461" s="12" t="s">
        <v>5</v>
      </c>
      <c r="E461" s="12" t="s">
        <v>50</v>
      </c>
      <c r="F461" s="14" t="s">
        <v>5024</v>
      </c>
      <c r="G461" s="14" t="s">
        <v>4671</v>
      </c>
      <c r="H461" s="14" t="s">
        <v>4806</v>
      </c>
      <c r="I461" s="14" t="s">
        <v>4455</v>
      </c>
      <c r="J461" s="14"/>
      <c r="K461" s="14" t="s">
        <v>4494</v>
      </c>
      <c r="L461" s="14" t="s">
        <v>5384</v>
      </c>
      <c r="M461">
        <v>1</v>
      </c>
      <c r="N461">
        <v>4</v>
      </c>
      <c r="O461">
        <v>1</v>
      </c>
      <c r="P461" s="1" t="s">
        <v>5320</v>
      </c>
    </row>
    <row r="462" spans="2:16" ht="60" x14ac:dyDescent="0.25">
      <c r="B462" s="14" t="s">
        <v>739</v>
      </c>
      <c r="C462" s="12" t="s">
        <v>740</v>
      </c>
      <c r="D462" s="12" t="s">
        <v>5</v>
      </c>
      <c r="E462" s="12" t="s">
        <v>50</v>
      </c>
      <c r="F462" s="14" t="s">
        <v>5022</v>
      </c>
      <c r="G462" s="14" t="s">
        <v>4643</v>
      </c>
      <c r="H462" s="14" t="s">
        <v>4819</v>
      </c>
      <c r="I462" s="14" t="s">
        <v>4440</v>
      </c>
      <c r="J462" s="14"/>
      <c r="K462" s="14"/>
      <c r="L462" s="14"/>
      <c r="M462">
        <v>1</v>
      </c>
      <c r="N462">
        <v>2</v>
      </c>
      <c r="O462">
        <v>1</v>
      </c>
      <c r="P462" s="1" t="s">
        <v>5320</v>
      </c>
    </row>
    <row r="463" spans="2:16" ht="60" x14ac:dyDescent="0.25">
      <c r="B463" s="14" t="s">
        <v>741</v>
      </c>
      <c r="C463" s="12" t="s">
        <v>742</v>
      </c>
      <c r="D463" s="12" t="s">
        <v>5</v>
      </c>
      <c r="E463" s="12" t="s">
        <v>50</v>
      </c>
      <c r="F463" s="14" t="s">
        <v>5024</v>
      </c>
      <c r="G463" s="14" t="s">
        <v>4650</v>
      </c>
      <c r="H463" s="14" t="s">
        <v>4819</v>
      </c>
      <c r="I463" s="14" t="s">
        <v>4458</v>
      </c>
      <c r="J463" s="14"/>
      <c r="K463" s="14"/>
      <c r="L463" s="14" t="s">
        <v>5337</v>
      </c>
      <c r="M463">
        <v>1</v>
      </c>
      <c r="N463">
        <v>3</v>
      </c>
      <c r="O463">
        <v>1</v>
      </c>
      <c r="P463" s="1" t="s">
        <v>5320</v>
      </c>
    </row>
    <row r="464" spans="2:16" ht="60" x14ac:dyDescent="0.25">
      <c r="B464" s="14" t="s">
        <v>743</v>
      </c>
      <c r="C464" s="12" t="s">
        <v>744</v>
      </c>
      <c r="D464" s="12" t="s">
        <v>5</v>
      </c>
      <c r="E464" s="12" t="s">
        <v>50</v>
      </c>
      <c r="F464" s="14" t="s">
        <v>5024</v>
      </c>
      <c r="G464" s="14" t="s">
        <v>4784</v>
      </c>
      <c r="H464" s="14" t="s">
        <v>4807</v>
      </c>
      <c r="I464" s="14"/>
      <c r="J464" s="14"/>
      <c r="K464" s="14"/>
      <c r="L464" s="14" t="s">
        <v>5698</v>
      </c>
      <c r="M464">
        <v>1</v>
      </c>
      <c r="N464">
        <v>2</v>
      </c>
      <c r="O464">
        <v>1</v>
      </c>
      <c r="P464" s="1" t="s">
        <v>5320</v>
      </c>
    </row>
    <row r="465" spans="2:16" ht="60" x14ac:dyDescent="0.25">
      <c r="B465" s="14" t="s">
        <v>745</v>
      </c>
      <c r="C465" s="12" t="s">
        <v>746</v>
      </c>
      <c r="D465" s="12" t="s">
        <v>5</v>
      </c>
      <c r="E465" s="12" t="s">
        <v>50</v>
      </c>
      <c r="F465" s="14" t="s">
        <v>5024</v>
      </c>
      <c r="G465" s="14" t="s">
        <v>5338</v>
      </c>
      <c r="H465" s="14" t="s">
        <v>4808</v>
      </c>
      <c r="I465" s="14"/>
      <c r="J465" s="14"/>
      <c r="K465" s="14" t="s">
        <v>4495</v>
      </c>
      <c r="L465" s="14" t="s">
        <v>5699</v>
      </c>
      <c r="M465">
        <v>1</v>
      </c>
      <c r="N465">
        <v>3</v>
      </c>
      <c r="O465">
        <v>1</v>
      </c>
      <c r="P465" s="1" t="s">
        <v>5320</v>
      </c>
    </row>
    <row r="466" spans="2:16" ht="75" x14ac:dyDescent="0.25">
      <c r="B466" s="14" t="s">
        <v>747</v>
      </c>
      <c r="C466" s="12" t="s">
        <v>748</v>
      </c>
      <c r="D466" s="12" t="s">
        <v>5</v>
      </c>
      <c r="E466" s="12" t="s">
        <v>50</v>
      </c>
      <c r="F466" s="14" t="s">
        <v>5022</v>
      </c>
      <c r="G466" s="14" t="s">
        <v>5615</v>
      </c>
      <c r="H466" s="14" t="s">
        <v>4806</v>
      </c>
      <c r="I466" s="14" t="s">
        <v>4477</v>
      </c>
      <c r="J466" s="14"/>
      <c r="K466" s="14"/>
      <c r="L466" s="14"/>
      <c r="M466">
        <v>1</v>
      </c>
      <c r="N466">
        <v>2</v>
      </c>
      <c r="O466">
        <v>1</v>
      </c>
      <c r="P466" s="1" t="s">
        <v>5320</v>
      </c>
    </row>
    <row r="467" spans="2:16" ht="60" x14ac:dyDescent="0.25">
      <c r="B467" s="14" t="s">
        <v>749</v>
      </c>
      <c r="C467" s="12" t="s">
        <v>750</v>
      </c>
      <c r="D467" s="12" t="s">
        <v>5</v>
      </c>
      <c r="E467" s="12" t="s">
        <v>50</v>
      </c>
      <c r="F467" s="14" t="s">
        <v>5024</v>
      </c>
      <c r="G467" s="14" t="s">
        <v>5261</v>
      </c>
      <c r="H467" s="14" t="s">
        <v>4808</v>
      </c>
      <c r="I467" s="14" t="s">
        <v>4467</v>
      </c>
      <c r="J467" s="14" t="s">
        <v>4496</v>
      </c>
      <c r="K467" s="14" t="s">
        <v>4497</v>
      </c>
      <c r="L467" s="14" t="s">
        <v>5700</v>
      </c>
      <c r="M467">
        <v>1</v>
      </c>
      <c r="N467">
        <v>5</v>
      </c>
      <c r="O467">
        <v>1</v>
      </c>
      <c r="P467" s="1" t="s">
        <v>5320</v>
      </c>
    </row>
    <row r="468" spans="2:16" ht="75" x14ac:dyDescent="0.25">
      <c r="B468" s="14" t="s">
        <v>751</v>
      </c>
      <c r="C468" s="12" t="s">
        <v>752</v>
      </c>
      <c r="D468" s="12" t="s">
        <v>5</v>
      </c>
      <c r="E468" s="12" t="s">
        <v>50</v>
      </c>
      <c r="F468" s="14" t="s">
        <v>5024</v>
      </c>
      <c r="G468" s="14" t="s">
        <v>4757</v>
      </c>
      <c r="H468" s="14" t="s">
        <v>4806</v>
      </c>
      <c r="I468" s="14"/>
      <c r="J468" s="14"/>
      <c r="K468" s="14"/>
      <c r="L468" s="14" t="s">
        <v>5701</v>
      </c>
      <c r="M468">
        <v>1</v>
      </c>
      <c r="N468">
        <v>2</v>
      </c>
      <c r="O468">
        <v>1</v>
      </c>
      <c r="P468" s="1" t="s">
        <v>5320</v>
      </c>
    </row>
    <row r="469" spans="2:16" ht="60" x14ac:dyDescent="0.25">
      <c r="B469" s="14" t="s">
        <v>753</v>
      </c>
      <c r="C469" s="12" t="s">
        <v>754</v>
      </c>
      <c r="D469" s="12" t="s">
        <v>5</v>
      </c>
      <c r="E469" s="12" t="s">
        <v>50</v>
      </c>
      <c r="F469" s="14" t="s">
        <v>5022</v>
      </c>
      <c r="G469" s="14" t="s">
        <v>4998</v>
      </c>
      <c r="H469" s="14" t="s">
        <v>4809</v>
      </c>
      <c r="I469" s="14" t="s">
        <v>4498</v>
      </c>
      <c r="J469" s="14"/>
      <c r="K469" s="14"/>
      <c r="L469" s="14"/>
      <c r="M469">
        <v>1</v>
      </c>
      <c r="N469">
        <v>2</v>
      </c>
      <c r="O469">
        <v>1</v>
      </c>
      <c r="P469" s="1" t="s">
        <v>5320</v>
      </c>
    </row>
    <row r="470" spans="2:16" ht="60" x14ac:dyDescent="0.25">
      <c r="B470" s="14" t="s">
        <v>755</v>
      </c>
      <c r="C470" s="12" t="s">
        <v>756</v>
      </c>
      <c r="D470" s="12" t="s">
        <v>5</v>
      </c>
      <c r="E470" s="12" t="s">
        <v>50</v>
      </c>
      <c r="F470" s="14" t="s">
        <v>5024</v>
      </c>
      <c r="G470" s="14" t="s">
        <v>4721</v>
      </c>
      <c r="H470" s="14" t="s">
        <v>4814</v>
      </c>
      <c r="I470" s="14" t="s">
        <v>4458</v>
      </c>
      <c r="J470" s="14"/>
      <c r="K470" s="14"/>
      <c r="L470" s="14"/>
      <c r="M470">
        <v>1</v>
      </c>
      <c r="N470">
        <v>2</v>
      </c>
      <c r="O470">
        <v>1</v>
      </c>
      <c r="P470" s="1" t="s">
        <v>5320</v>
      </c>
    </row>
    <row r="471" spans="2:16" ht="60" x14ac:dyDescent="0.25">
      <c r="B471" s="14" t="s">
        <v>757</v>
      </c>
      <c r="C471" s="12" t="s">
        <v>758</v>
      </c>
      <c r="D471" s="12" t="s">
        <v>5</v>
      </c>
      <c r="E471" s="12" t="s">
        <v>50</v>
      </c>
      <c r="F471" s="14" t="s">
        <v>5024</v>
      </c>
      <c r="G471" s="14" t="s">
        <v>4578</v>
      </c>
      <c r="H471" s="14" t="s">
        <v>4808</v>
      </c>
      <c r="I471" s="14"/>
      <c r="J471" s="14"/>
      <c r="K471" s="14"/>
      <c r="L471" s="14" t="s">
        <v>5527</v>
      </c>
      <c r="M471">
        <v>1</v>
      </c>
      <c r="N471">
        <v>2</v>
      </c>
      <c r="O471">
        <v>1</v>
      </c>
      <c r="P471" s="1" t="s">
        <v>5320</v>
      </c>
    </row>
    <row r="472" spans="2:16" ht="60" x14ac:dyDescent="0.25">
      <c r="B472" s="14" t="s">
        <v>759</v>
      </c>
      <c r="C472" s="12" t="s">
        <v>760</v>
      </c>
      <c r="D472" s="12" t="s">
        <v>5</v>
      </c>
      <c r="E472" s="12" t="s">
        <v>50</v>
      </c>
      <c r="F472" s="14" t="s">
        <v>5022</v>
      </c>
      <c r="G472" s="14" t="s">
        <v>5616</v>
      </c>
      <c r="H472" s="14" t="s">
        <v>4812</v>
      </c>
      <c r="I472" s="14"/>
      <c r="J472" s="14"/>
      <c r="K472" s="14"/>
      <c r="L472" s="14"/>
      <c r="M472">
        <v>1</v>
      </c>
      <c r="N472">
        <v>1</v>
      </c>
      <c r="O472">
        <v>1</v>
      </c>
      <c r="P472" s="1" t="s">
        <v>5320</v>
      </c>
    </row>
    <row r="473" spans="2:16" ht="60" x14ac:dyDescent="0.25">
      <c r="B473" s="14" t="s">
        <v>761</v>
      </c>
      <c r="C473" s="12" t="s">
        <v>762</v>
      </c>
      <c r="D473" s="12" t="s">
        <v>5</v>
      </c>
      <c r="E473" s="12" t="s">
        <v>50</v>
      </c>
      <c r="F473" s="14" t="s">
        <v>5024</v>
      </c>
      <c r="G473" s="14" t="s">
        <v>5574</v>
      </c>
      <c r="H473" s="14" t="s">
        <v>4807</v>
      </c>
      <c r="I473" s="14" t="s">
        <v>4499</v>
      </c>
      <c r="J473" s="14"/>
      <c r="K473" s="14"/>
      <c r="L473" s="14"/>
      <c r="M473">
        <v>1</v>
      </c>
      <c r="N473">
        <v>2</v>
      </c>
      <c r="O473">
        <v>1</v>
      </c>
      <c r="P473" s="1" t="s">
        <v>5320</v>
      </c>
    </row>
    <row r="474" spans="2:16" ht="60" x14ac:dyDescent="0.25">
      <c r="B474" s="14" t="s">
        <v>1997</v>
      </c>
      <c r="C474" s="12" t="s">
        <v>1998</v>
      </c>
      <c r="D474" s="12" t="s">
        <v>5</v>
      </c>
      <c r="E474" s="12" t="s">
        <v>50</v>
      </c>
      <c r="F474" s="14" t="s">
        <v>5034</v>
      </c>
      <c r="G474" s="14" t="s">
        <v>5458</v>
      </c>
      <c r="H474" s="14" t="s">
        <v>4807</v>
      </c>
      <c r="I474" s="14"/>
      <c r="J474" s="14"/>
      <c r="K474" s="14"/>
      <c r="L474" s="14" t="s">
        <v>5702</v>
      </c>
      <c r="M474">
        <v>1</v>
      </c>
      <c r="N474">
        <v>2</v>
      </c>
      <c r="O474">
        <v>1</v>
      </c>
      <c r="P474" s="1" t="s">
        <v>5320</v>
      </c>
    </row>
    <row r="475" spans="2:16" ht="60" x14ac:dyDescent="0.25">
      <c r="B475" s="14" t="s">
        <v>763</v>
      </c>
      <c r="C475" s="12" t="s">
        <v>764</v>
      </c>
      <c r="D475" s="12" t="s">
        <v>5</v>
      </c>
      <c r="E475" s="12" t="s">
        <v>50</v>
      </c>
      <c r="F475" s="14" t="s">
        <v>5022</v>
      </c>
      <c r="G475" s="14" t="s">
        <v>4773</v>
      </c>
      <c r="H475" s="14" t="s">
        <v>4807</v>
      </c>
      <c r="I475" s="14" t="s">
        <v>4467</v>
      </c>
      <c r="J475" s="14"/>
      <c r="K475" s="14"/>
      <c r="L475" s="14"/>
      <c r="M475">
        <v>1</v>
      </c>
      <c r="N475">
        <v>2</v>
      </c>
      <c r="O475">
        <v>1</v>
      </c>
      <c r="P475" s="1" t="s">
        <v>5320</v>
      </c>
    </row>
    <row r="476" spans="2:16" ht="30" x14ac:dyDescent="0.25">
      <c r="B476" s="14" t="s">
        <v>765</v>
      </c>
      <c r="C476" s="12" t="s">
        <v>766</v>
      </c>
      <c r="D476" s="12" t="s">
        <v>5</v>
      </c>
      <c r="E476" s="12" t="s">
        <v>6</v>
      </c>
      <c r="F476" s="14" t="s">
        <v>5022</v>
      </c>
      <c r="G476" s="14" t="s">
        <v>4568</v>
      </c>
      <c r="H476" s="14" t="s">
        <v>4807</v>
      </c>
      <c r="I476" s="14"/>
      <c r="J476" s="14"/>
      <c r="K476" s="14"/>
      <c r="L476" s="14"/>
      <c r="M476">
        <v>1</v>
      </c>
      <c r="N476">
        <v>1</v>
      </c>
      <c r="O476">
        <v>1</v>
      </c>
      <c r="P476" s="1" t="s">
        <v>5320</v>
      </c>
    </row>
    <row r="477" spans="2:16" ht="30" x14ac:dyDescent="0.25">
      <c r="B477" s="14" t="s">
        <v>767</v>
      </c>
      <c r="C477" s="12" t="s">
        <v>768</v>
      </c>
      <c r="D477" s="12" t="s">
        <v>5</v>
      </c>
      <c r="E477" s="12" t="s">
        <v>6</v>
      </c>
      <c r="F477" s="14" t="s">
        <v>5022</v>
      </c>
      <c r="G477" s="14" t="s">
        <v>5562</v>
      </c>
      <c r="H477" s="14" t="s">
        <v>4807</v>
      </c>
      <c r="I477" s="14"/>
      <c r="J477" s="14"/>
      <c r="K477" s="14"/>
      <c r="L477" s="14"/>
      <c r="M477">
        <v>1</v>
      </c>
      <c r="N477">
        <v>1</v>
      </c>
      <c r="O477">
        <v>1</v>
      </c>
      <c r="P477" s="1" t="s">
        <v>5320</v>
      </c>
    </row>
    <row r="478" spans="2:16" ht="60" x14ac:dyDescent="0.25">
      <c r="B478" s="14" t="s">
        <v>769</v>
      </c>
      <c r="C478" s="12" t="s">
        <v>770</v>
      </c>
      <c r="D478" s="12" t="s">
        <v>5</v>
      </c>
      <c r="E478" s="12" t="s">
        <v>6</v>
      </c>
      <c r="F478" s="14" t="s">
        <v>5022</v>
      </c>
      <c r="G478" s="14" t="s">
        <v>5158</v>
      </c>
      <c r="H478" s="14" t="s">
        <v>4814</v>
      </c>
      <c r="I478" s="14"/>
      <c r="J478" s="14"/>
      <c r="K478" s="14"/>
      <c r="L478" s="14"/>
      <c r="M478">
        <v>1</v>
      </c>
      <c r="N478">
        <v>1</v>
      </c>
      <c r="O478">
        <v>1</v>
      </c>
      <c r="P478" s="1" t="s">
        <v>5320</v>
      </c>
    </row>
    <row r="479" spans="2:16" ht="60" x14ac:dyDescent="0.25">
      <c r="B479" s="14" t="s">
        <v>771</v>
      </c>
      <c r="C479" s="12" t="s">
        <v>772</v>
      </c>
      <c r="D479" s="12" t="s">
        <v>5</v>
      </c>
      <c r="E479" s="12" t="s">
        <v>6</v>
      </c>
      <c r="F479" s="14" t="s">
        <v>5022</v>
      </c>
      <c r="G479" s="14" t="s">
        <v>5459</v>
      </c>
      <c r="H479" s="14" t="s">
        <v>4807</v>
      </c>
      <c r="I479" s="14"/>
      <c r="J479" s="14"/>
      <c r="K479" s="14"/>
      <c r="L479" s="14" t="s">
        <v>4830</v>
      </c>
      <c r="M479">
        <v>1</v>
      </c>
      <c r="N479">
        <v>2</v>
      </c>
      <c r="O479">
        <v>1</v>
      </c>
      <c r="P479" s="1" t="s">
        <v>5320</v>
      </c>
    </row>
    <row r="480" spans="2:16" ht="30" x14ac:dyDescent="0.25">
      <c r="B480" s="14" t="s">
        <v>773</v>
      </c>
      <c r="C480" s="12" t="s">
        <v>774</v>
      </c>
      <c r="D480" s="12" t="s">
        <v>5</v>
      </c>
      <c r="E480" s="12" t="s">
        <v>6</v>
      </c>
      <c r="F480" s="14" t="s">
        <v>5022</v>
      </c>
      <c r="G480" s="14" t="s">
        <v>4662</v>
      </c>
      <c r="H480" s="14" t="s">
        <v>4807</v>
      </c>
      <c r="I480" s="14"/>
      <c r="J480" s="14"/>
      <c r="K480" s="14"/>
      <c r="L480" s="14"/>
      <c r="M480">
        <v>1</v>
      </c>
      <c r="N480">
        <v>1</v>
      </c>
      <c r="O480">
        <v>1</v>
      </c>
      <c r="P480" s="1" t="s">
        <v>5320</v>
      </c>
    </row>
    <row r="481" spans="2:16" ht="60" x14ac:dyDescent="0.25">
      <c r="B481" s="14" t="s">
        <v>775</v>
      </c>
      <c r="C481" s="12" t="s">
        <v>776</v>
      </c>
      <c r="D481" s="12" t="s">
        <v>5</v>
      </c>
      <c r="E481" s="12" t="s">
        <v>6</v>
      </c>
      <c r="F481" s="14" t="s">
        <v>5022</v>
      </c>
      <c r="G481" s="14" t="s">
        <v>5118</v>
      </c>
      <c r="H481" s="14" t="s">
        <v>4807</v>
      </c>
      <c r="I481" s="14"/>
      <c r="J481" s="14"/>
      <c r="K481" s="14"/>
      <c r="L481" s="14" t="s">
        <v>5339</v>
      </c>
      <c r="M481">
        <v>1</v>
      </c>
      <c r="N481">
        <v>2</v>
      </c>
      <c r="O481">
        <v>1</v>
      </c>
      <c r="P481" s="1" t="s">
        <v>5320</v>
      </c>
    </row>
    <row r="482" spans="2:16" ht="30" x14ac:dyDescent="0.25">
      <c r="B482" s="14" t="s">
        <v>777</v>
      </c>
      <c r="C482" s="12" t="s">
        <v>778</v>
      </c>
      <c r="D482" s="12" t="s">
        <v>5</v>
      </c>
      <c r="E482" s="12" t="s">
        <v>205</v>
      </c>
      <c r="F482" s="14" t="s">
        <v>5022</v>
      </c>
      <c r="G482" s="14" t="s">
        <v>4577</v>
      </c>
      <c r="H482" s="14" t="s">
        <v>4807</v>
      </c>
      <c r="I482" s="14"/>
      <c r="J482" s="14"/>
      <c r="K482" s="14"/>
      <c r="L482" s="14"/>
      <c r="M482">
        <v>1</v>
      </c>
      <c r="N482">
        <v>1</v>
      </c>
      <c r="O482">
        <v>1</v>
      </c>
      <c r="P482" s="1" t="s">
        <v>5320</v>
      </c>
    </row>
    <row r="483" spans="2:16" ht="30" x14ac:dyDescent="0.25">
      <c r="B483" s="14" t="s">
        <v>1999</v>
      </c>
      <c r="C483" s="12" t="s">
        <v>2000</v>
      </c>
      <c r="D483" s="12" t="s">
        <v>5</v>
      </c>
      <c r="E483" s="12" t="s">
        <v>205</v>
      </c>
      <c r="F483" s="14" t="s">
        <v>5022</v>
      </c>
      <c r="G483" s="14" t="s">
        <v>5031</v>
      </c>
      <c r="H483" s="14" t="s">
        <v>4807</v>
      </c>
      <c r="I483" s="14"/>
      <c r="J483" s="14"/>
      <c r="K483" s="14"/>
      <c r="L483" s="14"/>
      <c r="M483">
        <v>1</v>
      </c>
      <c r="N483">
        <v>1</v>
      </c>
      <c r="O483">
        <v>1</v>
      </c>
      <c r="P483" s="1" t="s">
        <v>5320</v>
      </c>
    </row>
    <row r="484" spans="2:16" ht="30" x14ac:dyDescent="0.25">
      <c r="B484" s="14" t="s">
        <v>779</v>
      </c>
      <c r="C484" s="12" t="s">
        <v>780</v>
      </c>
      <c r="D484" s="12" t="s">
        <v>5</v>
      </c>
      <c r="E484" s="12" t="s">
        <v>233</v>
      </c>
      <c r="F484" s="14" t="s">
        <v>5022</v>
      </c>
      <c r="G484" s="14" t="s">
        <v>4663</v>
      </c>
      <c r="H484" s="14" t="s">
        <v>4807</v>
      </c>
      <c r="I484" s="14"/>
      <c r="J484" s="14"/>
      <c r="K484" s="14"/>
      <c r="L484" s="14"/>
      <c r="M484">
        <v>1</v>
      </c>
      <c r="N484">
        <v>1</v>
      </c>
      <c r="O484">
        <v>1</v>
      </c>
      <c r="P484" s="1" t="s">
        <v>5320</v>
      </c>
    </row>
    <row r="485" spans="2:16" ht="30" x14ac:dyDescent="0.25">
      <c r="B485" s="14" t="s">
        <v>781</v>
      </c>
      <c r="C485" s="12" t="s">
        <v>782</v>
      </c>
      <c r="D485" s="12" t="s">
        <v>5</v>
      </c>
      <c r="E485" s="12" t="s">
        <v>233</v>
      </c>
      <c r="F485" s="14" t="s">
        <v>5022</v>
      </c>
      <c r="G485" s="14" t="s">
        <v>4648</v>
      </c>
      <c r="H485" s="14" t="s">
        <v>4807</v>
      </c>
      <c r="I485" s="14"/>
      <c r="J485" s="14"/>
      <c r="K485" s="14"/>
      <c r="L485" s="14"/>
      <c r="M485">
        <v>1</v>
      </c>
      <c r="N485">
        <v>1</v>
      </c>
      <c r="O485">
        <v>1</v>
      </c>
      <c r="P485" s="1" t="s">
        <v>5320</v>
      </c>
    </row>
    <row r="486" spans="2:16" ht="30" x14ac:dyDescent="0.25">
      <c r="B486" s="14" t="s">
        <v>2001</v>
      </c>
      <c r="C486" s="12" t="s">
        <v>2002</v>
      </c>
      <c r="D486" s="12" t="s">
        <v>5</v>
      </c>
      <c r="E486" s="12" t="s">
        <v>233</v>
      </c>
      <c r="F486" s="14" t="s">
        <v>5022</v>
      </c>
      <c r="G486" s="14" t="s">
        <v>5250</v>
      </c>
      <c r="H486" s="14" t="s">
        <v>4807</v>
      </c>
      <c r="I486" s="14"/>
      <c r="J486" s="14"/>
      <c r="K486" s="14"/>
      <c r="L486" s="14"/>
      <c r="M486">
        <v>1</v>
      </c>
      <c r="N486">
        <v>1</v>
      </c>
      <c r="O486">
        <v>1</v>
      </c>
      <c r="P486" s="1" t="s">
        <v>5320</v>
      </c>
    </row>
    <row r="487" spans="2:16" ht="45" x14ac:dyDescent="0.25">
      <c r="B487" s="14" t="s">
        <v>2003</v>
      </c>
      <c r="C487" s="12" t="s">
        <v>2004</v>
      </c>
      <c r="D487" s="12" t="s">
        <v>5</v>
      </c>
      <c r="E487" s="12" t="s">
        <v>68</v>
      </c>
      <c r="F487" s="14" t="s">
        <v>5022</v>
      </c>
      <c r="G487" s="14" t="s">
        <v>5263</v>
      </c>
      <c r="H487" s="14" t="s">
        <v>4807</v>
      </c>
      <c r="I487" s="14"/>
      <c r="J487" s="14"/>
      <c r="K487" s="14"/>
      <c r="L487" s="14"/>
      <c r="M487">
        <v>1</v>
      </c>
      <c r="N487">
        <v>1</v>
      </c>
      <c r="O487">
        <v>1</v>
      </c>
      <c r="P487" s="1" t="s">
        <v>5320</v>
      </c>
    </row>
    <row r="488" spans="2:16" ht="30" x14ac:dyDescent="0.25">
      <c r="B488" s="14" t="s">
        <v>783</v>
      </c>
      <c r="C488" s="12" t="s">
        <v>784</v>
      </c>
      <c r="D488" s="12" t="s">
        <v>5</v>
      </c>
      <c r="E488" s="12" t="s">
        <v>68</v>
      </c>
      <c r="F488" s="14" t="s">
        <v>5022</v>
      </c>
      <c r="G488" s="14" t="s">
        <v>5153</v>
      </c>
      <c r="H488" s="14" t="s">
        <v>4807</v>
      </c>
      <c r="I488" s="14"/>
      <c r="J488" s="14"/>
      <c r="K488" s="14"/>
      <c r="L488" s="14"/>
      <c r="M488">
        <v>1</v>
      </c>
      <c r="N488">
        <v>1</v>
      </c>
      <c r="O488">
        <v>1</v>
      </c>
      <c r="P488" s="1" t="s">
        <v>5320</v>
      </c>
    </row>
    <row r="489" spans="2:16" ht="75" x14ac:dyDescent="0.25">
      <c r="B489" s="14" t="s">
        <v>785</v>
      </c>
      <c r="C489" s="12" t="s">
        <v>786</v>
      </c>
      <c r="D489" s="12" t="s">
        <v>5</v>
      </c>
      <c r="E489" s="12" t="s">
        <v>68</v>
      </c>
      <c r="F489" s="14" t="s">
        <v>5024</v>
      </c>
      <c r="G489" s="14" t="s">
        <v>4656</v>
      </c>
      <c r="H489" s="14" t="s">
        <v>4806</v>
      </c>
      <c r="I489" s="14" t="s">
        <v>4501</v>
      </c>
      <c r="J489" s="14"/>
      <c r="K489" s="14"/>
      <c r="L489" s="14"/>
      <c r="M489">
        <v>1</v>
      </c>
      <c r="N489">
        <v>2</v>
      </c>
      <c r="O489">
        <v>1</v>
      </c>
      <c r="P489" s="1" t="s">
        <v>5320</v>
      </c>
    </row>
    <row r="490" spans="2:16" ht="30" x14ac:dyDescent="0.25">
      <c r="B490" s="14" t="s">
        <v>2005</v>
      </c>
      <c r="C490" s="12" t="s">
        <v>2006</v>
      </c>
      <c r="D490" s="12" t="s">
        <v>5</v>
      </c>
      <c r="E490" s="12" t="s">
        <v>68</v>
      </c>
      <c r="F490" s="14" t="s">
        <v>5022</v>
      </c>
      <c r="G490" s="14" t="s">
        <v>4584</v>
      </c>
      <c r="H490" s="14" t="s">
        <v>4807</v>
      </c>
      <c r="I490" s="14"/>
      <c r="J490" s="14"/>
      <c r="K490" s="14"/>
      <c r="L490" s="14"/>
      <c r="M490">
        <v>1</v>
      </c>
      <c r="N490">
        <v>1</v>
      </c>
      <c r="O490">
        <v>1</v>
      </c>
      <c r="P490" s="1" t="s">
        <v>5320</v>
      </c>
    </row>
    <row r="491" spans="2:16" ht="30" x14ac:dyDescent="0.25">
      <c r="B491" s="14" t="s">
        <v>787</v>
      </c>
      <c r="C491" s="12" t="s">
        <v>788</v>
      </c>
      <c r="D491" s="12" t="s">
        <v>5</v>
      </c>
      <c r="E491" s="12" t="s">
        <v>68</v>
      </c>
      <c r="F491" s="14" t="s">
        <v>5022</v>
      </c>
      <c r="G491" s="14" t="s">
        <v>5119</v>
      </c>
      <c r="H491" s="14" t="s">
        <v>4807</v>
      </c>
      <c r="I491" s="14"/>
      <c r="J491" s="14"/>
      <c r="K491" s="14"/>
      <c r="L491" s="14"/>
      <c r="M491">
        <v>1</v>
      </c>
      <c r="N491">
        <v>1</v>
      </c>
      <c r="O491">
        <v>1</v>
      </c>
      <c r="P491" s="1" t="s">
        <v>5320</v>
      </c>
    </row>
    <row r="492" spans="2:16" ht="60" x14ac:dyDescent="0.25">
      <c r="B492" s="14" t="s">
        <v>789</v>
      </c>
      <c r="C492" s="12" t="s">
        <v>790</v>
      </c>
      <c r="D492" s="12" t="s">
        <v>5</v>
      </c>
      <c r="E492" s="12" t="s">
        <v>68</v>
      </c>
      <c r="F492" s="14" t="s">
        <v>5024</v>
      </c>
      <c r="G492" s="14" t="s">
        <v>4653</v>
      </c>
      <c r="H492" s="14" t="s">
        <v>4808</v>
      </c>
      <c r="I492" s="14" t="s">
        <v>4435</v>
      </c>
      <c r="J492" s="14"/>
      <c r="K492" s="14"/>
      <c r="L492" s="14" t="s">
        <v>5703</v>
      </c>
      <c r="M492">
        <v>1</v>
      </c>
      <c r="N492">
        <v>3</v>
      </c>
      <c r="O492">
        <v>1</v>
      </c>
      <c r="P492" s="1" t="s">
        <v>5320</v>
      </c>
    </row>
    <row r="493" spans="2:16" ht="30" x14ac:dyDescent="0.25">
      <c r="B493" s="14" t="s">
        <v>791</v>
      </c>
      <c r="C493" s="12" t="s">
        <v>792</v>
      </c>
      <c r="D493" s="12" t="s">
        <v>5</v>
      </c>
      <c r="E493" s="12" t="s">
        <v>205</v>
      </c>
      <c r="F493" s="14" t="s">
        <v>5022</v>
      </c>
      <c r="G493" s="14" t="s">
        <v>5385</v>
      </c>
      <c r="H493" s="14" t="s">
        <v>4807</v>
      </c>
      <c r="I493" s="14"/>
      <c r="J493" s="14"/>
      <c r="K493" s="14"/>
      <c r="L493" s="14"/>
      <c r="M493">
        <v>1</v>
      </c>
      <c r="N493">
        <v>1</v>
      </c>
      <c r="O493">
        <v>1</v>
      </c>
      <c r="P493" s="1" t="s">
        <v>5320</v>
      </c>
    </row>
    <row r="494" spans="2:16" ht="75" x14ac:dyDescent="0.25">
      <c r="B494" s="14" t="s">
        <v>793</v>
      </c>
      <c r="C494" s="12" t="s">
        <v>794</v>
      </c>
      <c r="D494" s="12" t="s">
        <v>5</v>
      </c>
      <c r="E494" s="12" t="s">
        <v>6</v>
      </c>
      <c r="F494" s="14" t="s">
        <v>5022</v>
      </c>
      <c r="G494" s="14" t="s">
        <v>4662</v>
      </c>
      <c r="H494" s="14" t="s">
        <v>4806</v>
      </c>
      <c r="I494" s="14"/>
      <c r="J494" s="14"/>
      <c r="K494" s="14"/>
      <c r="L494" s="14" t="s">
        <v>5528</v>
      </c>
      <c r="M494">
        <v>1</v>
      </c>
      <c r="N494">
        <v>2</v>
      </c>
      <c r="O494">
        <v>1</v>
      </c>
      <c r="P494" s="1" t="s">
        <v>5320</v>
      </c>
    </row>
    <row r="495" spans="2:16" ht="60" x14ac:dyDescent="0.25">
      <c r="B495" s="14" t="s">
        <v>795</v>
      </c>
      <c r="C495" s="12" t="s">
        <v>796</v>
      </c>
      <c r="D495" s="12" t="s">
        <v>5</v>
      </c>
      <c r="E495" s="12" t="s">
        <v>6</v>
      </c>
      <c r="F495" s="14" t="s">
        <v>5022</v>
      </c>
      <c r="G495" s="14" t="s">
        <v>5043</v>
      </c>
      <c r="H495" s="14" t="s">
        <v>4809</v>
      </c>
      <c r="I495" s="14"/>
      <c r="J495" s="14"/>
      <c r="K495" s="14"/>
      <c r="L495" s="14" t="s">
        <v>5704</v>
      </c>
      <c r="M495">
        <v>1</v>
      </c>
      <c r="N495">
        <v>2</v>
      </c>
      <c r="O495">
        <v>1</v>
      </c>
      <c r="P495" s="1" t="s">
        <v>5320</v>
      </c>
    </row>
    <row r="496" spans="2:16" ht="30" x14ac:dyDescent="0.25">
      <c r="B496" s="14" t="s">
        <v>797</v>
      </c>
      <c r="C496" s="12" t="s">
        <v>798</v>
      </c>
      <c r="D496" s="12" t="s">
        <v>5</v>
      </c>
      <c r="E496" s="12" t="s">
        <v>6</v>
      </c>
      <c r="F496" s="14" t="s">
        <v>5022</v>
      </c>
      <c r="G496" s="14" t="s">
        <v>5119</v>
      </c>
      <c r="H496" s="14" t="s">
        <v>4807</v>
      </c>
      <c r="I496" s="14"/>
      <c r="J496" s="14"/>
      <c r="K496" s="14"/>
      <c r="L496" s="14"/>
      <c r="M496">
        <v>1</v>
      </c>
      <c r="N496">
        <v>1</v>
      </c>
      <c r="O496">
        <v>1</v>
      </c>
      <c r="P496" s="1" t="s">
        <v>5320</v>
      </c>
    </row>
    <row r="497" spans="2:16" ht="60" x14ac:dyDescent="0.25">
      <c r="B497" s="14" t="s">
        <v>799</v>
      </c>
      <c r="C497" s="12" t="s">
        <v>800</v>
      </c>
      <c r="D497" s="12" t="s">
        <v>5</v>
      </c>
      <c r="E497" s="12" t="s">
        <v>6</v>
      </c>
      <c r="F497" s="14" t="s">
        <v>5022</v>
      </c>
      <c r="G497" s="14" t="s">
        <v>5159</v>
      </c>
      <c r="H497" s="14" t="s">
        <v>4819</v>
      </c>
      <c r="I497" s="14"/>
      <c r="J497" s="14"/>
      <c r="K497" s="14"/>
      <c r="L497" s="14" t="s">
        <v>5705</v>
      </c>
      <c r="M497">
        <v>1</v>
      </c>
      <c r="N497">
        <v>2</v>
      </c>
      <c r="O497">
        <v>1</v>
      </c>
      <c r="P497" s="1" t="s">
        <v>5320</v>
      </c>
    </row>
    <row r="498" spans="2:16" ht="60" x14ac:dyDescent="0.25">
      <c r="B498" s="14" t="s">
        <v>801</v>
      </c>
      <c r="C498" s="12" t="s">
        <v>802</v>
      </c>
      <c r="D498" s="12" t="s">
        <v>5</v>
      </c>
      <c r="E498" s="12" t="s">
        <v>6</v>
      </c>
      <c r="F498" s="14" t="s">
        <v>5022</v>
      </c>
      <c r="G498" s="14" t="s">
        <v>5119</v>
      </c>
      <c r="H498" s="14" t="s">
        <v>4809</v>
      </c>
      <c r="I498" s="14"/>
      <c r="J498" s="14"/>
      <c r="K498" s="14"/>
      <c r="L498" s="14" t="s">
        <v>5706</v>
      </c>
      <c r="M498">
        <v>1</v>
      </c>
      <c r="N498">
        <v>2</v>
      </c>
      <c r="O498">
        <v>1</v>
      </c>
      <c r="P498" s="1" t="s">
        <v>5320</v>
      </c>
    </row>
    <row r="499" spans="2:16" ht="60" x14ac:dyDescent="0.25">
      <c r="B499" s="14" t="s">
        <v>803</v>
      </c>
      <c r="C499" s="12" t="s">
        <v>804</v>
      </c>
      <c r="D499" s="12" t="s">
        <v>5</v>
      </c>
      <c r="E499" s="12" t="s">
        <v>6</v>
      </c>
      <c r="F499" s="14" t="s">
        <v>5022</v>
      </c>
      <c r="G499" s="14" t="s">
        <v>5458</v>
      </c>
      <c r="H499" s="14" t="s">
        <v>4807</v>
      </c>
      <c r="I499" s="14" t="s">
        <v>4502</v>
      </c>
      <c r="J499" s="14"/>
      <c r="K499" s="14"/>
      <c r="L499" s="14"/>
      <c r="M499">
        <v>1</v>
      </c>
      <c r="N499">
        <v>2</v>
      </c>
      <c r="O499">
        <v>1</v>
      </c>
      <c r="P499" s="1" t="s">
        <v>5320</v>
      </c>
    </row>
    <row r="500" spans="2:16" ht="30" x14ac:dyDescent="0.25">
      <c r="B500" s="14" t="s">
        <v>805</v>
      </c>
      <c r="C500" s="12" t="s">
        <v>806</v>
      </c>
      <c r="D500" s="12" t="s">
        <v>5</v>
      </c>
      <c r="E500" s="12" t="s">
        <v>6</v>
      </c>
      <c r="F500" s="14" t="s">
        <v>5022</v>
      </c>
      <c r="G500" s="14" t="s">
        <v>5265</v>
      </c>
      <c r="H500" s="14" t="s">
        <v>4807</v>
      </c>
      <c r="I500" s="14"/>
      <c r="J500" s="14"/>
      <c r="K500" s="14"/>
      <c r="L500" s="14"/>
      <c r="M500">
        <v>1</v>
      </c>
      <c r="N500">
        <v>1</v>
      </c>
      <c r="O500">
        <v>1</v>
      </c>
      <c r="P500" s="1" t="s">
        <v>5320</v>
      </c>
    </row>
    <row r="501" spans="2:16" ht="30" x14ac:dyDescent="0.25">
      <c r="B501" s="14" t="s">
        <v>807</v>
      </c>
      <c r="C501" s="12" t="s">
        <v>808</v>
      </c>
      <c r="D501" s="12" t="s">
        <v>5</v>
      </c>
      <c r="E501" s="12" t="s">
        <v>6</v>
      </c>
      <c r="F501" s="14" t="s">
        <v>5022</v>
      </c>
      <c r="G501" s="14" t="s">
        <v>4639</v>
      </c>
      <c r="H501" s="14" t="s">
        <v>4807</v>
      </c>
      <c r="I501" s="14"/>
      <c r="J501" s="14"/>
      <c r="K501" s="14"/>
      <c r="L501" s="14"/>
      <c r="M501">
        <v>1</v>
      </c>
      <c r="N501">
        <v>1</v>
      </c>
      <c r="O501">
        <v>1</v>
      </c>
      <c r="P501" s="1" t="s">
        <v>5320</v>
      </c>
    </row>
    <row r="502" spans="2:16" ht="60" x14ac:dyDescent="0.25">
      <c r="B502" s="14" t="s">
        <v>809</v>
      </c>
      <c r="C502" s="12" t="s">
        <v>810</v>
      </c>
      <c r="D502" s="12" t="s">
        <v>5</v>
      </c>
      <c r="E502" s="12" t="s">
        <v>23</v>
      </c>
      <c r="F502" s="14" t="s">
        <v>5034</v>
      </c>
      <c r="G502" s="14" t="s">
        <v>5160</v>
      </c>
      <c r="H502" s="14" t="s">
        <v>4808</v>
      </c>
      <c r="I502" s="14" t="s">
        <v>4503</v>
      </c>
      <c r="J502" s="14"/>
      <c r="K502" s="14"/>
      <c r="L502" s="14"/>
      <c r="M502">
        <v>1</v>
      </c>
      <c r="N502">
        <v>2</v>
      </c>
      <c r="O502">
        <v>1</v>
      </c>
      <c r="P502" s="1" t="s">
        <v>5320</v>
      </c>
    </row>
    <row r="503" spans="2:16" ht="60" x14ac:dyDescent="0.25">
      <c r="B503" s="14" t="s">
        <v>811</v>
      </c>
      <c r="C503" s="12" t="s">
        <v>812</v>
      </c>
      <c r="D503" s="12" t="s">
        <v>5</v>
      </c>
      <c r="E503" s="12" t="s">
        <v>23</v>
      </c>
      <c r="F503" s="14" t="s">
        <v>5034</v>
      </c>
      <c r="G503" s="14" t="s">
        <v>5161</v>
      </c>
      <c r="H503" s="14" t="s">
        <v>4807</v>
      </c>
      <c r="I503" s="14"/>
      <c r="J503" s="14"/>
      <c r="K503" s="14"/>
      <c r="L503" s="14" t="s">
        <v>5707</v>
      </c>
      <c r="M503">
        <v>1</v>
      </c>
      <c r="N503"/>
      <c r="O503">
        <v>1</v>
      </c>
      <c r="P503" s="1" t="s">
        <v>5320</v>
      </c>
    </row>
    <row r="504" spans="2:16" ht="75" x14ac:dyDescent="0.25">
      <c r="B504" s="14" t="s">
        <v>813</v>
      </c>
      <c r="C504" s="12" t="s">
        <v>814</v>
      </c>
      <c r="D504" s="12" t="s">
        <v>5</v>
      </c>
      <c r="E504" s="12" t="s">
        <v>23</v>
      </c>
      <c r="F504" s="14" t="s">
        <v>5022</v>
      </c>
      <c r="G504" s="14" t="s">
        <v>4762</v>
      </c>
      <c r="H504" s="14" t="s">
        <v>4806</v>
      </c>
      <c r="I504" s="14"/>
      <c r="J504" s="14"/>
      <c r="K504" s="14" t="s">
        <v>4802</v>
      </c>
      <c r="L504" s="14"/>
      <c r="M504">
        <v>1</v>
      </c>
      <c r="N504">
        <v>2</v>
      </c>
      <c r="O504">
        <v>1</v>
      </c>
      <c r="P504" s="1" t="s">
        <v>5320</v>
      </c>
    </row>
    <row r="505" spans="2:16" ht="60" x14ac:dyDescent="0.25">
      <c r="B505" s="14" t="s">
        <v>815</v>
      </c>
      <c r="C505" s="12" t="s">
        <v>816</v>
      </c>
      <c r="D505" s="12" t="s">
        <v>5</v>
      </c>
      <c r="E505" s="12" t="s">
        <v>23</v>
      </c>
      <c r="F505" s="14" t="s">
        <v>5024</v>
      </c>
      <c r="G505" s="14" t="s">
        <v>5418</v>
      </c>
      <c r="H505" s="14" t="s">
        <v>4807</v>
      </c>
      <c r="I505" s="14"/>
      <c r="J505" s="14"/>
      <c r="K505" s="14"/>
      <c r="L505" s="14"/>
      <c r="M505">
        <v>1</v>
      </c>
      <c r="N505">
        <v>1</v>
      </c>
      <c r="O505">
        <v>1</v>
      </c>
      <c r="P505" s="1" t="s">
        <v>5320</v>
      </c>
    </row>
    <row r="506" spans="2:16" ht="75" x14ac:dyDescent="0.25">
      <c r="B506" s="14" t="s">
        <v>817</v>
      </c>
      <c r="C506" s="12" t="s">
        <v>818</v>
      </c>
      <c r="D506" s="12" t="s">
        <v>5</v>
      </c>
      <c r="E506" s="12" t="s">
        <v>23</v>
      </c>
      <c r="F506" s="14" t="s">
        <v>5034</v>
      </c>
      <c r="G506" s="14" t="s">
        <v>4769</v>
      </c>
      <c r="H506" s="14" t="s">
        <v>4806</v>
      </c>
      <c r="I506" s="14" t="s">
        <v>4506</v>
      </c>
      <c r="J506" s="14"/>
      <c r="K506" s="14"/>
      <c r="L506" s="14" t="s">
        <v>4831</v>
      </c>
      <c r="M506">
        <v>1</v>
      </c>
      <c r="N506">
        <v>3</v>
      </c>
      <c r="O506">
        <v>1</v>
      </c>
      <c r="P506" s="1" t="s">
        <v>5320</v>
      </c>
    </row>
    <row r="507" spans="2:16" ht="60" x14ac:dyDescent="0.25">
      <c r="B507" s="14" t="s">
        <v>819</v>
      </c>
      <c r="C507" s="12" t="s">
        <v>820</v>
      </c>
      <c r="D507" s="12" t="s">
        <v>5</v>
      </c>
      <c r="E507" s="12" t="s">
        <v>23</v>
      </c>
      <c r="F507" s="14" t="s">
        <v>5024</v>
      </c>
      <c r="G507" s="14" t="s">
        <v>5266</v>
      </c>
      <c r="H507" s="14" t="s">
        <v>4814</v>
      </c>
      <c r="I507" s="14"/>
      <c r="J507" s="14"/>
      <c r="K507" s="14"/>
      <c r="L507" s="14"/>
      <c r="M507">
        <v>1</v>
      </c>
      <c r="N507">
        <v>1</v>
      </c>
      <c r="O507">
        <v>1</v>
      </c>
      <c r="P507" s="1" t="s">
        <v>5320</v>
      </c>
    </row>
    <row r="508" spans="2:16" ht="75" x14ac:dyDescent="0.25">
      <c r="B508" s="14" t="s">
        <v>821</v>
      </c>
      <c r="C508" s="12" t="s">
        <v>822</v>
      </c>
      <c r="D508" s="12" t="s">
        <v>5</v>
      </c>
      <c r="E508" s="12" t="s">
        <v>23</v>
      </c>
      <c r="F508" s="14" t="s">
        <v>5024</v>
      </c>
      <c r="G508" s="14" t="s">
        <v>4631</v>
      </c>
      <c r="H508" s="14" t="s">
        <v>4806</v>
      </c>
      <c r="I508" s="14" t="s">
        <v>4461</v>
      </c>
      <c r="J508" s="14"/>
      <c r="K508" s="14" t="s">
        <v>4507</v>
      </c>
      <c r="L508" s="14" t="s">
        <v>5441</v>
      </c>
      <c r="M508">
        <v>1</v>
      </c>
      <c r="N508">
        <v>4</v>
      </c>
      <c r="O508">
        <v>1</v>
      </c>
      <c r="P508" s="1" t="s">
        <v>5320</v>
      </c>
    </row>
    <row r="509" spans="2:16" ht="60" x14ac:dyDescent="0.25">
      <c r="B509" s="14" t="s">
        <v>823</v>
      </c>
      <c r="C509" s="12" t="s">
        <v>824</v>
      </c>
      <c r="D509" s="12" t="s">
        <v>5</v>
      </c>
      <c r="E509" s="12" t="s">
        <v>23</v>
      </c>
      <c r="F509" s="14" t="s">
        <v>5024</v>
      </c>
      <c r="G509" s="14" t="s">
        <v>5617</v>
      </c>
      <c r="H509" s="14" t="s">
        <v>4808</v>
      </c>
      <c r="I509" s="14"/>
      <c r="J509" s="14"/>
      <c r="K509" s="14"/>
      <c r="L509" s="14"/>
      <c r="M509">
        <v>1</v>
      </c>
      <c r="N509">
        <v>1</v>
      </c>
      <c r="O509">
        <v>1</v>
      </c>
      <c r="P509" s="1" t="s">
        <v>5320</v>
      </c>
    </row>
    <row r="510" spans="2:16" ht="60" x14ac:dyDescent="0.25">
      <c r="B510" s="14" t="s">
        <v>825</v>
      </c>
      <c r="C510" s="12" t="s">
        <v>826</v>
      </c>
      <c r="D510" s="12" t="s">
        <v>5</v>
      </c>
      <c r="E510" s="12" t="s">
        <v>23</v>
      </c>
      <c r="F510" s="14" t="s">
        <v>5023</v>
      </c>
      <c r="G510" s="14" t="s">
        <v>5618</v>
      </c>
      <c r="H510" s="14" t="s">
        <v>4808</v>
      </c>
      <c r="I510" s="14" t="s">
        <v>4508</v>
      </c>
      <c r="J510" s="14"/>
      <c r="K510" s="14"/>
      <c r="L510" s="14"/>
      <c r="M510">
        <v>1</v>
      </c>
      <c r="N510">
        <v>2</v>
      </c>
      <c r="O510">
        <v>1</v>
      </c>
      <c r="P510" s="1" t="s">
        <v>5320</v>
      </c>
    </row>
    <row r="511" spans="2:16" ht="60" x14ac:dyDescent="0.25">
      <c r="B511" s="14" t="s">
        <v>827</v>
      </c>
      <c r="C511" s="12" t="s">
        <v>828</v>
      </c>
      <c r="D511" s="12" t="s">
        <v>5</v>
      </c>
      <c r="E511" s="12" t="s">
        <v>23</v>
      </c>
      <c r="F511" s="14" t="s">
        <v>5024</v>
      </c>
      <c r="G511" s="14" t="s">
        <v>4658</v>
      </c>
      <c r="H511" s="14" t="s">
        <v>4814</v>
      </c>
      <c r="I511" s="14" t="s">
        <v>5643</v>
      </c>
      <c r="J511" s="14"/>
      <c r="K511" s="14" t="s">
        <v>4509</v>
      </c>
      <c r="L511" s="14"/>
      <c r="M511">
        <v>1</v>
      </c>
      <c r="N511">
        <v>3</v>
      </c>
      <c r="O511">
        <v>1</v>
      </c>
      <c r="P511" s="1" t="s">
        <v>5320</v>
      </c>
    </row>
    <row r="512" spans="2:16" ht="60" x14ac:dyDescent="0.25">
      <c r="B512" s="14" t="s">
        <v>829</v>
      </c>
      <c r="C512" s="12" t="s">
        <v>830</v>
      </c>
      <c r="D512" s="12" t="s">
        <v>5</v>
      </c>
      <c r="E512" s="12" t="s">
        <v>23</v>
      </c>
      <c r="F512" s="14" t="s">
        <v>5024</v>
      </c>
      <c r="G512" s="14" t="s">
        <v>5119</v>
      </c>
      <c r="H512" s="14" t="s">
        <v>4814</v>
      </c>
      <c r="I512" s="14" t="s">
        <v>4419</v>
      </c>
      <c r="J512" s="14"/>
      <c r="K512" s="14"/>
      <c r="L512" s="14"/>
      <c r="M512">
        <v>1</v>
      </c>
      <c r="N512">
        <v>2</v>
      </c>
      <c r="O512">
        <v>1</v>
      </c>
      <c r="P512" s="1" t="s">
        <v>5320</v>
      </c>
    </row>
    <row r="513" spans="2:16" ht="75" x14ac:dyDescent="0.25">
      <c r="B513" s="14" t="s">
        <v>831</v>
      </c>
      <c r="C513" s="12" t="s">
        <v>832</v>
      </c>
      <c r="D513" s="12" t="s">
        <v>5</v>
      </c>
      <c r="E513" s="12" t="s">
        <v>23</v>
      </c>
      <c r="F513" s="14" t="s">
        <v>5023</v>
      </c>
      <c r="G513" s="14" t="s">
        <v>5419</v>
      </c>
      <c r="H513" s="14" t="s">
        <v>4806</v>
      </c>
      <c r="I513" s="14" t="s">
        <v>4479</v>
      </c>
      <c r="J513" s="14"/>
      <c r="K513" s="14"/>
      <c r="L513" s="14" t="s">
        <v>5708</v>
      </c>
      <c r="M513">
        <v>1</v>
      </c>
      <c r="N513">
        <v>3</v>
      </c>
      <c r="O513">
        <v>1</v>
      </c>
      <c r="P513" s="1" t="s">
        <v>5320</v>
      </c>
    </row>
    <row r="514" spans="2:16" ht="60" x14ac:dyDescent="0.25">
      <c r="B514" s="14" t="s">
        <v>833</v>
      </c>
      <c r="C514" s="12" t="s">
        <v>834</v>
      </c>
      <c r="D514" s="12" t="s">
        <v>5</v>
      </c>
      <c r="E514" s="12" t="s">
        <v>23</v>
      </c>
      <c r="F514" s="14" t="s">
        <v>5024</v>
      </c>
      <c r="G514" s="14" t="s">
        <v>5340</v>
      </c>
      <c r="H514" s="14" t="s">
        <v>4814</v>
      </c>
      <c r="I514" s="14" t="s">
        <v>5268</v>
      </c>
      <c r="J514" s="14"/>
      <c r="K514" s="14" t="s">
        <v>4511</v>
      </c>
      <c r="L514" s="14"/>
      <c r="M514">
        <v>1</v>
      </c>
      <c r="N514">
        <v>3</v>
      </c>
      <c r="O514">
        <v>1</v>
      </c>
      <c r="P514" s="1" t="s">
        <v>5320</v>
      </c>
    </row>
    <row r="515" spans="2:16" ht="75" x14ac:dyDescent="0.25">
      <c r="B515" s="14" t="s">
        <v>835</v>
      </c>
      <c r="C515" s="12" t="s">
        <v>836</v>
      </c>
      <c r="D515" s="12" t="s">
        <v>5</v>
      </c>
      <c r="E515" s="12" t="s">
        <v>23</v>
      </c>
      <c r="F515" s="14" t="s">
        <v>5024</v>
      </c>
      <c r="G515" s="14" t="s">
        <v>5575</v>
      </c>
      <c r="H515" s="14" t="s">
        <v>4806</v>
      </c>
      <c r="I515" s="14"/>
      <c r="J515" s="14"/>
      <c r="K515" s="14"/>
      <c r="L515" s="14"/>
      <c r="M515">
        <v>1</v>
      </c>
      <c r="N515">
        <v>1</v>
      </c>
      <c r="O515">
        <v>1</v>
      </c>
      <c r="P515" s="1" t="s">
        <v>5320</v>
      </c>
    </row>
    <row r="516" spans="2:16" ht="75" x14ac:dyDescent="0.25">
      <c r="B516" s="14" t="s">
        <v>837</v>
      </c>
      <c r="C516" s="12" t="s">
        <v>838</v>
      </c>
      <c r="D516" s="12" t="s">
        <v>5</v>
      </c>
      <c r="E516" s="12" t="s">
        <v>23</v>
      </c>
      <c r="F516" s="14" t="s">
        <v>5024</v>
      </c>
      <c r="G516" s="14" t="s">
        <v>4671</v>
      </c>
      <c r="H516" s="14" t="s">
        <v>4806</v>
      </c>
      <c r="I516" s="14" t="s">
        <v>4512</v>
      </c>
      <c r="J516" s="14"/>
      <c r="K516" s="14"/>
      <c r="L516" s="14"/>
      <c r="M516">
        <v>1</v>
      </c>
      <c r="N516">
        <v>2</v>
      </c>
      <c r="O516">
        <v>1</v>
      </c>
      <c r="P516" s="1" t="s">
        <v>5320</v>
      </c>
    </row>
    <row r="517" spans="2:16" ht="60" x14ac:dyDescent="0.25">
      <c r="B517" s="14" t="s">
        <v>839</v>
      </c>
      <c r="C517" s="12" t="s">
        <v>840</v>
      </c>
      <c r="D517" s="12" t="s">
        <v>5</v>
      </c>
      <c r="E517" s="12" t="s">
        <v>23</v>
      </c>
      <c r="F517" s="14" t="s">
        <v>5022</v>
      </c>
      <c r="G517" s="14" t="s">
        <v>5529</v>
      </c>
      <c r="H517" s="14" t="s">
        <v>4807</v>
      </c>
      <c r="I517" s="14" t="s">
        <v>4461</v>
      </c>
      <c r="J517" s="14"/>
      <c r="K517" s="14"/>
      <c r="L517" s="14"/>
      <c r="M517">
        <v>1</v>
      </c>
      <c r="N517">
        <v>2</v>
      </c>
      <c r="O517">
        <v>1</v>
      </c>
      <c r="P517" s="1" t="s">
        <v>5320</v>
      </c>
    </row>
    <row r="518" spans="2:16" ht="60" x14ac:dyDescent="0.25">
      <c r="B518" s="14" t="s">
        <v>841</v>
      </c>
      <c r="C518" s="12" t="s">
        <v>842</v>
      </c>
      <c r="D518" s="12" t="s">
        <v>5</v>
      </c>
      <c r="E518" s="12" t="s">
        <v>23</v>
      </c>
      <c r="F518" s="14" t="s">
        <v>5023</v>
      </c>
      <c r="G518" s="14" t="s">
        <v>4673</v>
      </c>
      <c r="H518" s="14" t="s">
        <v>4809</v>
      </c>
      <c r="I518" s="14" t="s">
        <v>4513</v>
      </c>
      <c r="J518" s="14"/>
      <c r="K518" s="14"/>
      <c r="L518" s="14" t="s">
        <v>5709</v>
      </c>
      <c r="M518">
        <v>1</v>
      </c>
      <c r="N518">
        <v>3</v>
      </c>
      <c r="O518">
        <v>1</v>
      </c>
      <c r="P518" s="1" t="s">
        <v>5320</v>
      </c>
    </row>
    <row r="519" spans="2:16" ht="75" x14ac:dyDescent="0.25">
      <c r="B519" s="14" t="s">
        <v>843</v>
      </c>
      <c r="C519" s="12" t="s">
        <v>844</v>
      </c>
      <c r="D519" s="12" t="s">
        <v>5</v>
      </c>
      <c r="E519" s="12" t="s">
        <v>23</v>
      </c>
      <c r="F519" s="14" t="s">
        <v>5024</v>
      </c>
      <c r="G519" s="14" t="s">
        <v>4665</v>
      </c>
      <c r="H519" s="14" t="s">
        <v>4806</v>
      </c>
      <c r="I519" s="14" t="s">
        <v>4515</v>
      </c>
      <c r="J519" s="14"/>
      <c r="K519" s="14" t="s">
        <v>4449</v>
      </c>
      <c r="L519" s="14"/>
      <c r="M519">
        <v>1</v>
      </c>
      <c r="N519">
        <v>3</v>
      </c>
      <c r="O519">
        <v>1</v>
      </c>
      <c r="P519" s="1" t="s">
        <v>5320</v>
      </c>
    </row>
    <row r="520" spans="2:16" ht="30" x14ac:dyDescent="0.25">
      <c r="B520" s="14" t="s">
        <v>2007</v>
      </c>
      <c r="C520" s="12" t="s">
        <v>2008</v>
      </c>
      <c r="D520" s="12" t="s">
        <v>5</v>
      </c>
      <c r="E520" s="12" t="s">
        <v>85</v>
      </c>
      <c r="F520" s="14" t="s">
        <v>5022</v>
      </c>
      <c r="G520" s="14" t="s">
        <v>4568</v>
      </c>
      <c r="H520" s="14" t="s">
        <v>4807</v>
      </c>
      <c r="I520" s="14"/>
      <c r="J520" s="14"/>
      <c r="K520" s="14"/>
      <c r="L520" s="14"/>
      <c r="M520">
        <v>1</v>
      </c>
      <c r="N520">
        <v>1</v>
      </c>
      <c r="O520">
        <v>1</v>
      </c>
      <c r="P520" s="1" t="s">
        <v>5320</v>
      </c>
    </row>
    <row r="521" spans="2:16" x14ac:dyDescent="0.25">
      <c r="B521" s="14" t="s">
        <v>2009</v>
      </c>
      <c r="C521" s="12" t="s">
        <v>2010</v>
      </c>
      <c r="D521" s="12" t="s">
        <v>5</v>
      </c>
      <c r="E521" s="12" t="s">
        <v>85</v>
      </c>
      <c r="F521" s="14" t="s">
        <v>5023</v>
      </c>
      <c r="G521" s="14" t="s">
        <v>5028</v>
      </c>
      <c r="H521" s="14" t="s">
        <v>4807</v>
      </c>
      <c r="I521" s="14"/>
      <c r="J521" s="14"/>
      <c r="K521" s="14"/>
      <c r="L521" s="14"/>
      <c r="M521">
        <v>1</v>
      </c>
      <c r="N521">
        <v>1</v>
      </c>
      <c r="O521">
        <v>1</v>
      </c>
      <c r="P521" s="1" t="s">
        <v>5320</v>
      </c>
    </row>
    <row r="522" spans="2:16" ht="60" x14ac:dyDescent="0.25">
      <c r="B522" s="14" t="s">
        <v>845</v>
      </c>
      <c r="C522" s="12" t="s">
        <v>846</v>
      </c>
      <c r="D522" s="12" t="s">
        <v>5</v>
      </c>
      <c r="E522" s="12" t="s">
        <v>85</v>
      </c>
      <c r="F522" s="14" t="s">
        <v>5024</v>
      </c>
      <c r="G522" s="14" t="s">
        <v>4986</v>
      </c>
      <c r="H522" s="14" t="s">
        <v>4807</v>
      </c>
      <c r="I522" s="14" t="s">
        <v>4487</v>
      </c>
      <c r="J522" s="14"/>
      <c r="K522" s="14"/>
      <c r="L522" s="14" t="s">
        <v>5710</v>
      </c>
      <c r="M522">
        <v>1</v>
      </c>
      <c r="N522">
        <v>3</v>
      </c>
      <c r="O522">
        <v>1</v>
      </c>
      <c r="P522" s="1" t="s">
        <v>5320</v>
      </c>
    </row>
    <row r="523" spans="2:16" ht="75" x14ac:dyDescent="0.25">
      <c r="B523" s="14" t="s">
        <v>847</v>
      </c>
      <c r="C523" s="12" t="s">
        <v>848</v>
      </c>
      <c r="D523" s="12" t="s">
        <v>5</v>
      </c>
      <c r="E523" s="12" t="s">
        <v>85</v>
      </c>
      <c r="F523" s="14" t="s">
        <v>5024</v>
      </c>
      <c r="G523" s="14" t="s">
        <v>4611</v>
      </c>
      <c r="H523" s="14" t="s">
        <v>4806</v>
      </c>
      <c r="I523" s="14"/>
      <c r="J523" s="14"/>
      <c r="K523" s="14"/>
      <c r="L523" s="14" t="s">
        <v>5527</v>
      </c>
      <c r="M523">
        <v>1</v>
      </c>
      <c r="N523">
        <v>2</v>
      </c>
      <c r="O523">
        <v>1</v>
      </c>
      <c r="P523" s="1" t="s">
        <v>5320</v>
      </c>
    </row>
    <row r="524" spans="2:16" ht="30" x14ac:dyDescent="0.25">
      <c r="B524" s="14" t="s">
        <v>849</v>
      </c>
      <c r="C524" s="12" t="s">
        <v>850</v>
      </c>
      <c r="D524" s="12" t="s">
        <v>5</v>
      </c>
      <c r="E524" s="12" t="s">
        <v>85</v>
      </c>
      <c r="F524" s="14" t="s">
        <v>5022</v>
      </c>
      <c r="G524" s="14" t="s">
        <v>4648</v>
      </c>
      <c r="H524" s="14" t="s">
        <v>4807</v>
      </c>
      <c r="I524" s="14"/>
      <c r="J524" s="14"/>
      <c r="K524" s="14"/>
      <c r="L524" s="14"/>
      <c r="M524">
        <v>1</v>
      </c>
      <c r="N524">
        <v>1</v>
      </c>
      <c r="O524">
        <v>1</v>
      </c>
      <c r="P524" s="1" t="s">
        <v>5320</v>
      </c>
    </row>
    <row r="525" spans="2:16" ht="30" x14ac:dyDescent="0.25">
      <c r="B525" s="14" t="s">
        <v>851</v>
      </c>
      <c r="C525" s="12" t="s">
        <v>852</v>
      </c>
      <c r="D525" s="12" t="s">
        <v>5</v>
      </c>
      <c r="E525" s="12" t="s">
        <v>85</v>
      </c>
      <c r="F525" s="14" t="s">
        <v>5022</v>
      </c>
      <c r="G525" s="14" t="s">
        <v>5028</v>
      </c>
      <c r="H525" s="14" t="s">
        <v>4807</v>
      </c>
      <c r="I525" s="14"/>
      <c r="J525" s="14"/>
      <c r="K525" s="14"/>
      <c r="L525" s="14"/>
      <c r="M525">
        <v>1</v>
      </c>
      <c r="N525">
        <v>1</v>
      </c>
      <c r="O525">
        <v>1</v>
      </c>
      <c r="P525" s="1" t="s">
        <v>5320</v>
      </c>
    </row>
    <row r="526" spans="2:16" ht="30" x14ac:dyDescent="0.25">
      <c r="B526" s="14" t="s">
        <v>853</v>
      </c>
      <c r="C526" s="12" t="s">
        <v>854</v>
      </c>
      <c r="D526" s="12" t="s">
        <v>5</v>
      </c>
      <c r="E526" s="12" t="s">
        <v>85</v>
      </c>
      <c r="F526" s="14" t="s">
        <v>5022</v>
      </c>
      <c r="G526" s="14" t="s">
        <v>4626</v>
      </c>
      <c r="H526" s="14" t="s">
        <v>4807</v>
      </c>
      <c r="I526" s="14"/>
      <c r="J526" s="14"/>
      <c r="K526" s="14"/>
      <c r="L526" s="14"/>
      <c r="M526">
        <v>1</v>
      </c>
      <c r="N526">
        <v>1</v>
      </c>
      <c r="O526">
        <v>1</v>
      </c>
      <c r="P526" s="1" t="s">
        <v>5320</v>
      </c>
    </row>
    <row r="527" spans="2:16" ht="30" x14ac:dyDescent="0.25">
      <c r="B527" s="14" t="s">
        <v>855</v>
      </c>
      <c r="C527" s="12" t="s">
        <v>856</v>
      </c>
      <c r="D527" s="12" t="s">
        <v>5</v>
      </c>
      <c r="E527" s="12" t="s">
        <v>85</v>
      </c>
      <c r="F527" s="14" t="s">
        <v>5022</v>
      </c>
      <c r="G527" s="14" t="s">
        <v>4657</v>
      </c>
      <c r="H527" s="14" t="s">
        <v>4807</v>
      </c>
      <c r="I527" s="14"/>
      <c r="J527" s="14"/>
      <c r="K527" s="14"/>
      <c r="L527" s="14"/>
      <c r="M527">
        <v>1</v>
      </c>
      <c r="N527">
        <v>1</v>
      </c>
      <c r="O527">
        <v>1</v>
      </c>
      <c r="P527" s="1" t="s">
        <v>5320</v>
      </c>
    </row>
    <row r="528" spans="2:16" ht="60" x14ac:dyDescent="0.25">
      <c r="B528" s="14" t="s">
        <v>857</v>
      </c>
      <c r="C528" s="12" t="s">
        <v>858</v>
      </c>
      <c r="D528" s="12" t="s">
        <v>5</v>
      </c>
      <c r="E528" s="12" t="s">
        <v>85</v>
      </c>
      <c r="F528" s="14" t="s">
        <v>5022</v>
      </c>
      <c r="G528" s="14" t="s">
        <v>4723</v>
      </c>
      <c r="H528" s="14" t="s">
        <v>4807</v>
      </c>
      <c r="I528" s="14" t="s">
        <v>4433</v>
      </c>
      <c r="J528" s="14"/>
      <c r="K528" s="14" t="s">
        <v>4439</v>
      </c>
      <c r="L528" s="14"/>
      <c r="M528">
        <v>1</v>
      </c>
      <c r="N528">
        <v>3</v>
      </c>
      <c r="O528">
        <v>1</v>
      </c>
      <c r="P528" s="1" t="s">
        <v>5320</v>
      </c>
    </row>
    <row r="529" spans="2:16" ht="30" x14ac:dyDescent="0.25">
      <c r="B529" s="14" t="s">
        <v>859</v>
      </c>
      <c r="C529" s="12" t="s">
        <v>860</v>
      </c>
      <c r="D529" s="12" t="s">
        <v>5</v>
      </c>
      <c r="E529" s="12" t="s">
        <v>85</v>
      </c>
      <c r="F529" s="14" t="s">
        <v>5022</v>
      </c>
      <c r="G529" s="14" t="s">
        <v>4657</v>
      </c>
      <c r="H529" s="14" t="s">
        <v>4807</v>
      </c>
      <c r="I529" s="14"/>
      <c r="J529" s="14"/>
      <c r="K529" s="14"/>
      <c r="L529" s="14"/>
      <c r="M529">
        <v>1</v>
      </c>
      <c r="N529">
        <v>1</v>
      </c>
      <c r="O529">
        <v>1</v>
      </c>
      <c r="P529" s="1" t="s">
        <v>5320</v>
      </c>
    </row>
    <row r="530" spans="2:16" ht="30" x14ac:dyDescent="0.25">
      <c r="B530" s="14" t="s">
        <v>861</v>
      </c>
      <c r="C530" s="12" t="s">
        <v>862</v>
      </c>
      <c r="D530" s="12" t="s">
        <v>5</v>
      </c>
      <c r="E530" s="12" t="s">
        <v>85</v>
      </c>
      <c r="F530" s="14" t="s">
        <v>5022</v>
      </c>
      <c r="G530" s="14" t="s">
        <v>5269</v>
      </c>
      <c r="H530" s="14" t="s">
        <v>4807</v>
      </c>
      <c r="I530" s="14"/>
      <c r="J530" s="14"/>
      <c r="K530" s="14"/>
      <c r="L530" s="14"/>
      <c r="M530">
        <v>1</v>
      </c>
      <c r="N530">
        <v>1</v>
      </c>
      <c r="O530">
        <v>1</v>
      </c>
      <c r="P530" s="1" t="s">
        <v>5320</v>
      </c>
    </row>
    <row r="531" spans="2:16" ht="30" x14ac:dyDescent="0.25">
      <c r="B531" s="14" t="s">
        <v>863</v>
      </c>
      <c r="C531" s="12" t="s">
        <v>864</v>
      </c>
      <c r="D531" s="12" t="s">
        <v>5</v>
      </c>
      <c r="E531" s="12" t="s">
        <v>85</v>
      </c>
      <c r="F531" s="14" t="s">
        <v>5022</v>
      </c>
      <c r="G531" s="14" t="s">
        <v>5333</v>
      </c>
      <c r="H531" s="14" t="s">
        <v>4807</v>
      </c>
      <c r="I531" s="14"/>
      <c r="J531" s="14"/>
      <c r="K531" s="14"/>
      <c r="L531" s="14"/>
      <c r="M531">
        <v>1</v>
      </c>
      <c r="N531">
        <v>1</v>
      </c>
      <c r="O531">
        <v>1</v>
      </c>
      <c r="P531" s="1" t="s">
        <v>5320</v>
      </c>
    </row>
    <row r="532" spans="2:16" ht="75" x14ac:dyDescent="0.25">
      <c r="B532" s="14" t="s">
        <v>2011</v>
      </c>
      <c r="C532" s="12" t="s">
        <v>2012</v>
      </c>
      <c r="D532" s="12" t="s">
        <v>5</v>
      </c>
      <c r="E532" s="12" t="s">
        <v>151</v>
      </c>
      <c r="F532" s="14" t="s">
        <v>5023</v>
      </c>
      <c r="G532" s="14" t="s">
        <v>5331</v>
      </c>
      <c r="H532" s="14" t="s">
        <v>4806</v>
      </c>
      <c r="I532" s="14"/>
      <c r="J532" s="14"/>
      <c r="K532" s="14"/>
      <c r="L532" s="14"/>
      <c r="M532">
        <v>1</v>
      </c>
      <c r="N532">
        <v>1</v>
      </c>
      <c r="O532">
        <v>1</v>
      </c>
      <c r="P532" s="1" t="s">
        <v>5320</v>
      </c>
    </row>
    <row r="533" spans="2:16" ht="60" x14ac:dyDescent="0.25">
      <c r="B533" s="14" t="s">
        <v>865</v>
      </c>
      <c r="C533" s="12" t="s">
        <v>866</v>
      </c>
      <c r="D533" s="12" t="s">
        <v>5</v>
      </c>
      <c r="E533" s="12" t="s">
        <v>151</v>
      </c>
      <c r="F533" s="14" t="s">
        <v>5024</v>
      </c>
      <c r="G533" s="14" t="s">
        <v>5163</v>
      </c>
      <c r="H533" s="14" t="s">
        <v>4807</v>
      </c>
      <c r="I533" s="14"/>
      <c r="J533" s="14"/>
      <c r="K533" s="14"/>
      <c r="L533" s="14"/>
      <c r="M533">
        <v>1</v>
      </c>
      <c r="N533">
        <v>1</v>
      </c>
      <c r="O533">
        <v>1</v>
      </c>
      <c r="P533" s="1" t="s">
        <v>5320</v>
      </c>
    </row>
    <row r="534" spans="2:16" ht="30" x14ac:dyDescent="0.25">
      <c r="B534" s="14" t="s">
        <v>2013</v>
      </c>
      <c r="C534" s="12" t="s">
        <v>2014</v>
      </c>
      <c r="D534" s="12" t="s">
        <v>5</v>
      </c>
      <c r="E534" s="12" t="s">
        <v>151</v>
      </c>
      <c r="F534" s="14" t="s">
        <v>5022</v>
      </c>
      <c r="G534" s="14" t="s">
        <v>5234</v>
      </c>
      <c r="H534" s="14" t="s">
        <v>4807</v>
      </c>
      <c r="I534" s="14"/>
      <c r="J534" s="14"/>
      <c r="K534" s="14"/>
      <c r="L534" s="14"/>
      <c r="M534">
        <v>1</v>
      </c>
      <c r="N534">
        <v>1</v>
      </c>
      <c r="O534">
        <v>1</v>
      </c>
      <c r="P534" s="1" t="s">
        <v>5320</v>
      </c>
    </row>
    <row r="535" spans="2:16" ht="30" x14ac:dyDescent="0.25">
      <c r="B535" s="14" t="s">
        <v>2015</v>
      </c>
      <c r="C535" s="12" t="s">
        <v>2016</v>
      </c>
      <c r="D535" s="12" t="s">
        <v>5</v>
      </c>
      <c r="E535" s="12" t="s">
        <v>151</v>
      </c>
      <c r="F535" s="14" t="s">
        <v>5022</v>
      </c>
      <c r="G535" s="14" t="s">
        <v>5125</v>
      </c>
      <c r="H535" s="14" t="s">
        <v>4807</v>
      </c>
      <c r="I535" s="14"/>
      <c r="J535" s="14"/>
      <c r="K535" s="14"/>
      <c r="L535" s="14"/>
      <c r="M535">
        <v>1</v>
      </c>
      <c r="N535">
        <v>1</v>
      </c>
      <c r="O535">
        <v>1</v>
      </c>
      <c r="P535" s="1" t="s">
        <v>5320</v>
      </c>
    </row>
    <row r="536" spans="2:16" ht="30" x14ac:dyDescent="0.25">
      <c r="B536" s="14" t="s">
        <v>867</v>
      </c>
      <c r="C536" s="12" t="s">
        <v>868</v>
      </c>
      <c r="D536" s="12" t="s">
        <v>5</v>
      </c>
      <c r="E536" s="12" t="s">
        <v>151</v>
      </c>
      <c r="F536" s="14" t="s">
        <v>5022</v>
      </c>
      <c r="G536" s="14" t="s">
        <v>4599</v>
      </c>
      <c r="H536" s="14" t="s">
        <v>4807</v>
      </c>
      <c r="I536" s="14"/>
      <c r="J536" s="14"/>
      <c r="K536" s="14"/>
      <c r="L536" s="14"/>
      <c r="M536">
        <v>1</v>
      </c>
      <c r="N536">
        <v>1</v>
      </c>
      <c r="O536">
        <v>1</v>
      </c>
      <c r="P536" s="1" t="s">
        <v>5320</v>
      </c>
    </row>
    <row r="537" spans="2:16" x14ac:dyDescent="0.25">
      <c r="B537" s="14" t="s">
        <v>2017</v>
      </c>
      <c r="C537" s="12" t="s">
        <v>2018</v>
      </c>
      <c r="D537" s="12" t="s">
        <v>5</v>
      </c>
      <c r="E537" s="12" t="s">
        <v>151</v>
      </c>
      <c r="F537" s="14" t="s">
        <v>5023</v>
      </c>
      <c r="G537" s="14"/>
      <c r="H537" s="14"/>
      <c r="I537" s="14"/>
      <c r="J537" s="14"/>
      <c r="K537" s="14"/>
      <c r="L537" s="14"/>
      <c r="M537">
        <v>0</v>
      </c>
      <c r="N537">
        <v>0</v>
      </c>
      <c r="O537">
        <v>1</v>
      </c>
      <c r="P537" s="1" t="s">
        <v>4807</v>
      </c>
    </row>
    <row r="538" spans="2:16" ht="60" x14ac:dyDescent="0.25">
      <c r="B538" s="14" t="s">
        <v>869</v>
      </c>
      <c r="C538" s="12" t="s">
        <v>870</v>
      </c>
      <c r="D538" s="12" t="s">
        <v>5</v>
      </c>
      <c r="E538" s="12" t="s">
        <v>353</v>
      </c>
      <c r="F538" s="14" t="s">
        <v>5024</v>
      </c>
      <c r="G538" s="14" t="s">
        <v>4678</v>
      </c>
      <c r="H538" s="14" t="s">
        <v>4808</v>
      </c>
      <c r="I538" s="14" t="s">
        <v>4423</v>
      </c>
      <c r="J538" s="14"/>
      <c r="K538" s="14"/>
      <c r="L538" s="14" t="s">
        <v>5711</v>
      </c>
      <c r="M538">
        <v>1</v>
      </c>
      <c r="N538">
        <v>3</v>
      </c>
      <c r="O538">
        <v>1</v>
      </c>
      <c r="P538" s="1" t="s">
        <v>5320</v>
      </c>
    </row>
    <row r="539" spans="2:16" x14ac:dyDescent="0.25">
      <c r="B539" s="14" t="s">
        <v>2019</v>
      </c>
      <c r="C539" s="12" t="s">
        <v>2020</v>
      </c>
      <c r="D539" s="12" t="s">
        <v>5</v>
      </c>
      <c r="E539" s="12" t="s">
        <v>353</v>
      </c>
      <c r="F539" s="14" t="s">
        <v>5023</v>
      </c>
      <c r="G539" s="14" t="s">
        <v>5375</v>
      </c>
      <c r="H539" s="14" t="s">
        <v>4807</v>
      </c>
      <c r="I539" s="14"/>
      <c r="J539" s="14"/>
      <c r="K539" s="14"/>
      <c r="L539" s="14"/>
      <c r="M539">
        <v>1</v>
      </c>
      <c r="N539">
        <v>1</v>
      </c>
      <c r="O539">
        <v>1</v>
      </c>
      <c r="P539" s="1" t="s">
        <v>5320</v>
      </c>
    </row>
    <row r="540" spans="2:16" ht="30" x14ac:dyDescent="0.25">
      <c r="B540" s="14" t="s">
        <v>2021</v>
      </c>
      <c r="C540" s="12" t="s">
        <v>2022</v>
      </c>
      <c r="D540" s="12" t="s">
        <v>5</v>
      </c>
      <c r="E540" s="12" t="s">
        <v>353</v>
      </c>
      <c r="F540" s="14" t="s">
        <v>5022</v>
      </c>
      <c r="G540" s="14" t="s">
        <v>5420</v>
      </c>
      <c r="H540" s="14" t="s">
        <v>4809</v>
      </c>
      <c r="I540" s="14"/>
      <c r="J540" s="14"/>
      <c r="K540" s="14"/>
      <c r="L540" s="14"/>
      <c r="M540">
        <v>1</v>
      </c>
      <c r="N540">
        <v>1</v>
      </c>
      <c r="O540">
        <v>1</v>
      </c>
      <c r="P540" s="1" t="s">
        <v>5320</v>
      </c>
    </row>
    <row r="541" spans="2:16" ht="60" x14ac:dyDescent="0.25">
      <c r="B541" s="14" t="s">
        <v>871</v>
      </c>
      <c r="C541" s="12" t="s">
        <v>872</v>
      </c>
      <c r="D541" s="12" t="s">
        <v>5</v>
      </c>
      <c r="E541" s="12" t="s">
        <v>168</v>
      </c>
      <c r="F541" s="14" t="s">
        <v>5024</v>
      </c>
      <c r="G541" s="14" t="s">
        <v>4669</v>
      </c>
      <c r="H541" s="14" t="s">
        <v>4807</v>
      </c>
      <c r="I541" s="14" t="s">
        <v>4457</v>
      </c>
      <c r="J541" s="14"/>
      <c r="K541" s="14"/>
      <c r="L541" s="14" t="s">
        <v>5386</v>
      </c>
      <c r="M541">
        <v>1</v>
      </c>
      <c r="N541">
        <v>3</v>
      </c>
      <c r="O541">
        <v>1</v>
      </c>
      <c r="P541" s="1" t="s">
        <v>5320</v>
      </c>
    </row>
    <row r="542" spans="2:16" ht="30" x14ac:dyDescent="0.25">
      <c r="B542" s="14" t="s">
        <v>873</v>
      </c>
      <c r="C542" s="12" t="s">
        <v>874</v>
      </c>
      <c r="D542" s="12" t="s">
        <v>5</v>
      </c>
      <c r="E542" s="12" t="s">
        <v>168</v>
      </c>
      <c r="F542" s="14" t="s">
        <v>5022</v>
      </c>
      <c r="G542" s="14" t="s">
        <v>4662</v>
      </c>
      <c r="H542" s="14" t="s">
        <v>4818</v>
      </c>
      <c r="I542" s="14"/>
      <c r="J542" s="14"/>
      <c r="K542" s="14"/>
      <c r="L542" s="14"/>
      <c r="M542">
        <v>1</v>
      </c>
      <c r="N542">
        <v>1</v>
      </c>
      <c r="O542">
        <v>1</v>
      </c>
      <c r="P542" s="1" t="s">
        <v>5320</v>
      </c>
    </row>
    <row r="543" spans="2:16" ht="60" x14ac:dyDescent="0.25">
      <c r="B543" s="14" t="s">
        <v>875</v>
      </c>
      <c r="C543" s="12" t="s">
        <v>876</v>
      </c>
      <c r="D543" s="12" t="s">
        <v>5</v>
      </c>
      <c r="E543" s="12" t="s">
        <v>168</v>
      </c>
      <c r="F543" s="14" t="s">
        <v>5022</v>
      </c>
      <c r="G543" s="14" t="s">
        <v>5164</v>
      </c>
      <c r="H543" s="14" t="s">
        <v>4811</v>
      </c>
      <c r="I543" s="14"/>
      <c r="J543" s="14"/>
      <c r="K543" s="14"/>
      <c r="L543" s="14" t="s">
        <v>4832</v>
      </c>
      <c r="M543">
        <v>1</v>
      </c>
      <c r="N543">
        <v>2</v>
      </c>
      <c r="O543">
        <v>1</v>
      </c>
      <c r="P543" s="1" t="s">
        <v>5320</v>
      </c>
    </row>
    <row r="544" spans="2:16" ht="60" x14ac:dyDescent="0.25">
      <c r="B544" s="14" t="s">
        <v>877</v>
      </c>
      <c r="C544" s="12" t="s">
        <v>878</v>
      </c>
      <c r="D544" s="12" t="s">
        <v>5</v>
      </c>
      <c r="E544" s="12" t="s">
        <v>168</v>
      </c>
      <c r="F544" s="14" t="s">
        <v>5022</v>
      </c>
      <c r="G544" s="14" t="s">
        <v>5165</v>
      </c>
      <c r="H544" s="14" t="s">
        <v>4807</v>
      </c>
      <c r="I544" s="14"/>
      <c r="J544" s="14"/>
      <c r="K544" s="14"/>
      <c r="L544" s="14" t="s">
        <v>5712</v>
      </c>
      <c r="M544">
        <v>1</v>
      </c>
      <c r="N544">
        <v>2</v>
      </c>
      <c r="O544">
        <v>1</v>
      </c>
      <c r="P544" s="1" t="s">
        <v>5320</v>
      </c>
    </row>
    <row r="545" spans="2:16" ht="60" x14ac:dyDescent="0.25">
      <c r="B545" s="14" t="s">
        <v>879</v>
      </c>
      <c r="C545" s="12" t="s">
        <v>880</v>
      </c>
      <c r="D545" s="12" t="s">
        <v>5</v>
      </c>
      <c r="E545" s="12" t="s">
        <v>168</v>
      </c>
      <c r="F545" s="14" t="s">
        <v>5022</v>
      </c>
      <c r="G545" s="14" t="s">
        <v>4587</v>
      </c>
      <c r="H545" s="14" t="s">
        <v>4807</v>
      </c>
      <c r="I545" s="14"/>
      <c r="J545" s="14"/>
      <c r="K545" s="14"/>
      <c r="L545" s="14" t="s">
        <v>5713</v>
      </c>
      <c r="M545">
        <v>1</v>
      </c>
      <c r="N545">
        <v>2</v>
      </c>
      <c r="O545">
        <v>1</v>
      </c>
      <c r="P545" s="1" t="s">
        <v>5320</v>
      </c>
    </row>
    <row r="546" spans="2:16" ht="30" x14ac:dyDescent="0.25">
      <c r="B546" s="14" t="s">
        <v>2023</v>
      </c>
      <c r="C546" s="12" t="s">
        <v>2024</v>
      </c>
      <c r="D546" s="12" t="s">
        <v>5</v>
      </c>
      <c r="E546" s="12" t="s">
        <v>168</v>
      </c>
      <c r="F546" s="14" t="s">
        <v>5022</v>
      </c>
      <c r="G546" s="14" t="s">
        <v>4999</v>
      </c>
      <c r="H546" s="14" t="s">
        <v>4807</v>
      </c>
      <c r="I546" s="14"/>
      <c r="J546" s="14"/>
      <c r="K546" s="14"/>
      <c r="L546" s="14"/>
      <c r="M546">
        <v>1</v>
      </c>
      <c r="N546">
        <v>1</v>
      </c>
      <c r="O546">
        <v>1</v>
      </c>
      <c r="P546" s="1" t="s">
        <v>5320</v>
      </c>
    </row>
    <row r="547" spans="2:16" ht="60" x14ac:dyDescent="0.25">
      <c r="B547" s="14" t="s">
        <v>881</v>
      </c>
      <c r="C547" s="12" t="s">
        <v>882</v>
      </c>
      <c r="D547" s="12" t="s">
        <v>5</v>
      </c>
      <c r="E547" s="12" t="s">
        <v>168</v>
      </c>
      <c r="F547" s="14" t="s">
        <v>5022</v>
      </c>
      <c r="G547" s="14" t="s">
        <v>4702</v>
      </c>
      <c r="H547" s="14" t="s">
        <v>4807</v>
      </c>
      <c r="I547" s="14"/>
      <c r="J547" s="14"/>
      <c r="K547" s="14"/>
      <c r="L547" s="14" t="s">
        <v>5387</v>
      </c>
      <c r="M547">
        <v>1</v>
      </c>
      <c r="N547">
        <v>2</v>
      </c>
      <c r="O547">
        <v>1</v>
      </c>
      <c r="P547" s="1" t="s">
        <v>5320</v>
      </c>
    </row>
    <row r="548" spans="2:16" ht="60" x14ac:dyDescent="0.25">
      <c r="B548" s="14" t="s">
        <v>883</v>
      </c>
      <c r="C548" s="12" t="s">
        <v>884</v>
      </c>
      <c r="D548" s="12" t="s">
        <v>5</v>
      </c>
      <c r="E548" s="12" t="s">
        <v>59</v>
      </c>
      <c r="F548" s="14" t="s">
        <v>5034</v>
      </c>
      <c r="G548" s="14" t="s">
        <v>5576</v>
      </c>
      <c r="H548" s="14" t="s">
        <v>4807</v>
      </c>
      <c r="I548" s="14"/>
      <c r="J548" s="14"/>
      <c r="K548" s="14"/>
      <c r="L548" s="14" t="s">
        <v>5270</v>
      </c>
      <c r="M548">
        <v>1</v>
      </c>
      <c r="N548">
        <v>2</v>
      </c>
      <c r="O548">
        <v>1</v>
      </c>
      <c r="P548" s="1" t="s">
        <v>5320</v>
      </c>
    </row>
    <row r="549" spans="2:16" x14ac:dyDescent="0.25">
      <c r="B549" s="14" t="s">
        <v>885</v>
      </c>
      <c r="C549" s="12" t="s">
        <v>886</v>
      </c>
      <c r="D549" s="12" t="s">
        <v>5</v>
      </c>
      <c r="E549" s="12" t="s">
        <v>59</v>
      </c>
      <c r="F549" s="14" t="s">
        <v>5023</v>
      </c>
      <c r="G549" s="14" t="s">
        <v>4669</v>
      </c>
      <c r="H549" s="14" t="s">
        <v>4807</v>
      </c>
      <c r="I549" s="14"/>
      <c r="J549" s="14"/>
      <c r="K549" s="14"/>
      <c r="L549" s="14"/>
      <c r="M549">
        <v>1</v>
      </c>
      <c r="N549">
        <v>1</v>
      </c>
      <c r="O549">
        <v>1</v>
      </c>
      <c r="P549" s="1" t="s">
        <v>5320</v>
      </c>
    </row>
    <row r="550" spans="2:16" ht="30" x14ac:dyDescent="0.25">
      <c r="B550" s="14" t="s">
        <v>2025</v>
      </c>
      <c r="C550" s="12" t="s">
        <v>2026</v>
      </c>
      <c r="D550" s="12" t="s">
        <v>5</v>
      </c>
      <c r="E550" s="12" t="s">
        <v>59</v>
      </c>
      <c r="F550" s="14" t="s">
        <v>5022</v>
      </c>
      <c r="G550" s="14" t="s">
        <v>5127</v>
      </c>
      <c r="H550" s="14" t="s">
        <v>4807</v>
      </c>
      <c r="I550" s="14"/>
      <c r="J550" s="14"/>
      <c r="K550" s="14"/>
      <c r="L550" s="14"/>
      <c r="M550">
        <v>1</v>
      </c>
      <c r="N550">
        <v>1</v>
      </c>
      <c r="O550">
        <v>1</v>
      </c>
      <c r="P550" s="1" t="s">
        <v>5320</v>
      </c>
    </row>
    <row r="551" spans="2:16" ht="30" x14ac:dyDescent="0.25">
      <c r="B551" s="14" t="s">
        <v>2027</v>
      </c>
      <c r="C551" s="12" t="s">
        <v>2028</v>
      </c>
      <c r="D551" s="12" t="s">
        <v>5</v>
      </c>
      <c r="E551" s="12" t="s">
        <v>59</v>
      </c>
      <c r="F551" s="14" t="s">
        <v>5022</v>
      </c>
      <c r="G551" s="14" t="s">
        <v>4999</v>
      </c>
      <c r="H551" s="14" t="s">
        <v>4807</v>
      </c>
      <c r="I551" s="14"/>
      <c r="J551" s="14"/>
      <c r="K551" s="14"/>
      <c r="L551" s="14"/>
      <c r="M551">
        <v>1</v>
      </c>
      <c r="N551">
        <v>1</v>
      </c>
      <c r="O551">
        <v>1</v>
      </c>
      <c r="P551" s="1" t="s">
        <v>5320</v>
      </c>
    </row>
    <row r="552" spans="2:16" ht="60" x14ac:dyDescent="0.25">
      <c r="B552" s="14" t="s">
        <v>2029</v>
      </c>
      <c r="C552" s="12" t="s">
        <v>2030</v>
      </c>
      <c r="D552" s="12" t="s">
        <v>5</v>
      </c>
      <c r="E552" s="12" t="s">
        <v>59</v>
      </c>
      <c r="F552" s="14" t="s">
        <v>5023</v>
      </c>
      <c r="G552" s="14" t="s">
        <v>5234</v>
      </c>
      <c r="H552" s="14" t="s">
        <v>4807</v>
      </c>
      <c r="I552" s="14"/>
      <c r="J552" s="14"/>
      <c r="K552" s="14"/>
      <c r="L552" s="14" t="s">
        <v>4833</v>
      </c>
      <c r="M552">
        <v>1</v>
      </c>
      <c r="N552">
        <v>2</v>
      </c>
      <c r="O552">
        <v>1</v>
      </c>
      <c r="P552" s="1" t="s">
        <v>5320</v>
      </c>
    </row>
    <row r="553" spans="2:16" ht="60" x14ac:dyDescent="0.25">
      <c r="B553" s="14" t="s">
        <v>887</v>
      </c>
      <c r="C553" s="12" t="s">
        <v>888</v>
      </c>
      <c r="D553" s="12" t="s">
        <v>5</v>
      </c>
      <c r="E553" s="12" t="s">
        <v>22</v>
      </c>
      <c r="F553" s="14" t="s">
        <v>5022</v>
      </c>
      <c r="G553" s="14" t="s">
        <v>5000</v>
      </c>
      <c r="H553" s="14" t="s">
        <v>4808</v>
      </c>
      <c r="I553" s="14" t="s">
        <v>4440</v>
      </c>
      <c r="J553" s="14"/>
      <c r="K553" s="14"/>
      <c r="L553" s="14"/>
      <c r="M553">
        <v>1</v>
      </c>
      <c r="N553">
        <v>2</v>
      </c>
      <c r="O553">
        <v>1</v>
      </c>
      <c r="P553" s="1" t="s">
        <v>5320</v>
      </c>
    </row>
    <row r="554" spans="2:16" ht="30" x14ac:dyDescent="0.25">
      <c r="B554" s="14" t="s">
        <v>889</v>
      </c>
      <c r="C554" s="12" t="s">
        <v>890</v>
      </c>
      <c r="D554" s="12" t="s">
        <v>5</v>
      </c>
      <c r="E554" s="12" t="s">
        <v>22</v>
      </c>
      <c r="F554" s="14" t="s">
        <v>5022</v>
      </c>
      <c r="G554" s="14" t="s">
        <v>4625</v>
      </c>
      <c r="H554" s="14" t="s">
        <v>4807</v>
      </c>
      <c r="I554" s="14"/>
      <c r="J554" s="14"/>
      <c r="K554" s="14"/>
      <c r="L554" s="14"/>
      <c r="M554">
        <v>1</v>
      </c>
      <c r="N554">
        <v>1</v>
      </c>
      <c r="O554">
        <v>1</v>
      </c>
      <c r="P554" s="1" t="s">
        <v>5320</v>
      </c>
    </row>
    <row r="555" spans="2:16" ht="60" x14ac:dyDescent="0.25">
      <c r="B555" s="14" t="s">
        <v>891</v>
      </c>
      <c r="C555" s="12" t="s">
        <v>892</v>
      </c>
      <c r="D555" s="12" t="s">
        <v>5</v>
      </c>
      <c r="E555" s="12" t="s">
        <v>22</v>
      </c>
      <c r="F555" s="14" t="s">
        <v>5022</v>
      </c>
      <c r="G555" s="14" t="s">
        <v>4638</v>
      </c>
      <c r="H555" s="14" t="s">
        <v>4807</v>
      </c>
      <c r="I555" s="14" t="s">
        <v>4416</v>
      </c>
      <c r="J555" s="14"/>
      <c r="K555" s="14"/>
      <c r="L555" s="14"/>
      <c r="M555">
        <v>1</v>
      </c>
      <c r="N555">
        <v>2</v>
      </c>
      <c r="O555">
        <v>1</v>
      </c>
      <c r="P555" s="1" t="s">
        <v>5320</v>
      </c>
    </row>
    <row r="556" spans="2:16" ht="30" x14ac:dyDescent="0.25">
      <c r="B556" s="14" t="s">
        <v>2031</v>
      </c>
      <c r="C556" s="12" t="s">
        <v>2032</v>
      </c>
      <c r="D556" s="12" t="s">
        <v>5</v>
      </c>
      <c r="E556" s="12" t="s">
        <v>510</v>
      </c>
      <c r="F556" s="14" t="s">
        <v>5022</v>
      </c>
      <c r="G556" s="14"/>
      <c r="H556" s="14"/>
      <c r="I556" s="14"/>
      <c r="J556" s="14"/>
      <c r="K556" s="14"/>
      <c r="L556" s="14"/>
      <c r="M556">
        <v>0</v>
      </c>
      <c r="N556">
        <v>0</v>
      </c>
      <c r="O556">
        <v>1</v>
      </c>
      <c r="P556" s="1" t="s">
        <v>4807</v>
      </c>
    </row>
    <row r="557" spans="2:16" ht="60" x14ac:dyDescent="0.25">
      <c r="B557" s="14" t="s">
        <v>893</v>
      </c>
      <c r="C557" s="12" t="s">
        <v>894</v>
      </c>
      <c r="D557" s="12" t="s">
        <v>5</v>
      </c>
      <c r="E557" s="12" t="s">
        <v>510</v>
      </c>
      <c r="F557" s="14" t="s">
        <v>5022</v>
      </c>
      <c r="G557" s="14" t="s">
        <v>5166</v>
      </c>
      <c r="H557" s="14" t="s">
        <v>4818</v>
      </c>
      <c r="I557" s="14"/>
      <c r="J557" s="14"/>
      <c r="K557" s="14"/>
      <c r="L557" s="14" t="s">
        <v>5714</v>
      </c>
      <c r="M557">
        <v>1</v>
      </c>
      <c r="N557">
        <v>2</v>
      </c>
      <c r="O557">
        <v>1</v>
      </c>
      <c r="P557" s="1" t="s">
        <v>5320</v>
      </c>
    </row>
    <row r="558" spans="2:16" ht="60" x14ac:dyDescent="0.25">
      <c r="B558" s="14" t="s">
        <v>895</v>
      </c>
      <c r="C558" s="12" t="s">
        <v>896</v>
      </c>
      <c r="D558" s="12" t="s">
        <v>5</v>
      </c>
      <c r="E558" s="12" t="s">
        <v>510</v>
      </c>
      <c r="F558" s="14" t="s">
        <v>5024</v>
      </c>
      <c r="G558" s="14" t="s">
        <v>4565</v>
      </c>
      <c r="H558" s="14" t="s">
        <v>4811</v>
      </c>
      <c r="I558" s="14"/>
      <c r="J558" s="14"/>
      <c r="K558" s="14"/>
      <c r="L558" s="14"/>
      <c r="M558">
        <v>1</v>
      </c>
      <c r="N558">
        <v>1</v>
      </c>
      <c r="O558">
        <v>1</v>
      </c>
      <c r="P558" s="1" t="s">
        <v>5320</v>
      </c>
    </row>
    <row r="559" spans="2:16" ht="30" x14ac:dyDescent="0.25">
      <c r="B559" s="14" t="s">
        <v>897</v>
      </c>
      <c r="C559" s="12" t="s">
        <v>898</v>
      </c>
      <c r="D559" s="12" t="s">
        <v>5</v>
      </c>
      <c r="E559" s="12" t="s">
        <v>310</v>
      </c>
      <c r="F559" s="14" t="s">
        <v>5022</v>
      </c>
      <c r="G559" s="14" t="s">
        <v>4608</v>
      </c>
      <c r="H559" s="14" t="s">
        <v>4807</v>
      </c>
      <c r="I559" s="14"/>
      <c r="J559" s="14"/>
      <c r="K559" s="14"/>
      <c r="L559" s="14"/>
      <c r="M559">
        <v>1</v>
      </c>
      <c r="N559">
        <v>1</v>
      </c>
      <c r="O559">
        <v>1</v>
      </c>
      <c r="P559" s="1" t="s">
        <v>5320</v>
      </c>
    </row>
    <row r="560" spans="2:16" ht="30" x14ac:dyDescent="0.25">
      <c r="B560" s="14" t="s">
        <v>899</v>
      </c>
      <c r="C560" s="12" t="s">
        <v>900</v>
      </c>
      <c r="D560" s="12" t="s">
        <v>5</v>
      </c>
      <c r="E560" s="12" t="s">
        <v>310</v>
      </c>
      <c r="F560" s="14" t="s">
        <v>5022</v>
      </c>
      <c r="G560" s="14" t="s">
        <v>4662</v>
      </c>
      <c r="H560" s="14" t="s">
        <v>4807</v>
      </c>
      <c r="I560" s="14"/>
      <c r="J560" s="14"/>
      <c r="K560" s="14"/>
      <c r="L560" s="14"/>
      <c r="M560">
        <v>1</v>
      </c>
      <c r="N560">
        <v>1</v>
      </c>
      <c r="O560">
        <v>1</v>
      </c>
      <c r="P560" s="1" t="s">
        <v>5320</v>
      </c>
    </row>
    <row r="561" spans="2:16" ht="60" x14ac:dyDescent="0.25">
      <c r="B561" s="14" t="s">
        <v>901</v>
      </c>
      <c r="C561" s="12" t="s">
        <v>902</v>
      </c>
      <c r="D561" s="12" t="s">
        <v>5</v>
      </c>
      <c r="E561" s="12" t="s">
        <v>310</v>
      </c>
      <c r="F561" s="14" t="s">
        <v>5024</v>
      </c>
      <c r="G561" s="14" t="s">
        <v>4754</v>
      </c>
      <c r="H561" s="14" t="s">
        <v>4807</v>
      </c>
      <c r="I561" s="14"/>
      <c r="J561" s="14"/>
      <c r="K561" s="14"/>
      <c r="L561" s="14"/>
      <c r="M561">
        <v>1</v>
      </c>
      <c r="N561">
        <v>1</v>
      </c>
      <c r="O561">
        <v>1</v>
      </c>
      <c r="P561" s="1" t="s">
        <v>5320</v>
      </c>
    </row>
    <row r="562" spans="2:16" ht="75" x14ac:dyDescent="0.25">
      <c r="B562" s="14" t="s">
        <v>903</v>
      </c>
      <c r="C562" s="12" t="s">
        <v>904</v>
      </c>
      <c r="D562" s="12" t="s">
        <v>5</v>
      </c>
      <c r="E562" s="12" t="s">
        <v>310</v>
      </c>
      <c r="F562" s="14" t="s">
        <v>5022</v>
      </c>
      <c r="G562" s="14" t="s">
        <v>4668</v>
      </c>
      <c r="H562" s="14" t="s">
        <v>4806</v>
      </c>
      <c r="I562" s="14"/>
      <c r="J562" s="14"/>
      <c r="K562" s="14"/>
      <c r="L562" s="14"/>
      <c r="M562">
        <v>1</v>
      </c>
      <c r="N562">
        <v>1</v>
      </c>
      <c r="O562">
        <v>1</v>
      </c>
      <c r="P562" s="1" t="s">
        <v>5320</v>
      </c>
    </row>
    <row r="563" spans="2:16" ht="30" x14ac:dyDescent="0.25">
      <c r="B563" s="14" t="s">
        <v>905</v>
      </c>
      <c r="C563" s="12" t="s">
        <v>906</v>
      </c>
      <c r="D563" s="12" t="s">
        <v>5</v>
      </c>
      <c r="E563" s="12" t="s">
        <v>310</v>
      </c>
      <c r="F563" s="14" t="s">
        <v>5022</v>
      </c>
      <c r="G563" s="14"/>
      <c r="H563" s="14"/>
      <c r="I563" s="14"/>
      <c r="J563" s="14"/>
      <c r="K563" s="14"/>
      <c r="L563" s="14"/>
      <c r="M563">
        <v>0</v>
      </c>
      <c r="N563">
        <v>0</v>
      </c>
      <c r="O563">
        <v>1</v>
      </c>
      <c r="P563" s="1" t="s">
        <v>4807</v>
      </c>
    </row>
    <row r="564" spans="2:16" ht="60" x14ac:dyDescent="0.25">
      <c r="B564" s="14" t="s">
        <v>907</v>
      </c>
      <c r="C564" s="12" t="s">
        <v>908</v>
      </c>
      <c r="D564" s="12" t="s">
        <v>5</v>
      </c>
      <c r="E564" s="12" t="s">
        <v>310</v>
      </c>
      <c r="F564" s="14" t="s">
        <v>5024</v>
      </c>
      <c r="G564" s="14" t="s">
        <v>4635</v>
      </c>
      <c r="H564" s="14" t="s">
        <v>4807</v>
      </c>
      <c r="I564" s="14" t="s">
        <v>4454</v>
      </c>
      <c r="J564" s="14"/>
      <c r="K564" s="14"/>
      <c r="L564" s="14"/>
      <c r="M564">
        <v>1</v>
      </c>
      <c r="N564">
        <v>2</v>
      </c>
      <c r="O564">
        <v>1</v>
      </c>
      <c r="P564" s="1" t="s">
        <v>5320</v>
      </c>
    </row>
    <row r="565" spans="2:16" ht="30" x14ac:dyDescent="0.25">
      <c r="B565" s="14" t="s">
        <v>909</v>
      </c>
      <c r="C565" s="12" t="s">
        <v>910</v>
      </c>
      <c r="D565" s="12" t="s">
        <v>5</v>
      </c>
      <c r="E565" s="12" t="s">
        <v>310</v>
      </c>
      <c r="F565" s="14" t="s">
        <v>5022</v>
      </c>
      <c r="G565" s="14" t="s">
        <v>4744</v>
      </c>
      <c r="H565" s="14" t="s">
        <v>4810</v>
      </c>
      <c r="I565" s="14"/>
      <c r="J565" s="14"/>
      <c r="K565" s="14"/>
      <c r="L565" s="14"/>
      <c r="M565">
        <v>1</v>
      </c>
      <c r="N565">
        <v>1</v>
      </c>
      <c r="O565">
        <v>1</v>
      </c>
      <c r="P565" s="1" t="s">
        <v>5320</v>
      </c>
    </row>
    <row r="566" spans="2:16" ht="45" x14ac:dyDescent="0.25">
      <c r="B566" s="14" t="s">
        <v>911</v>
      </c>
      <c r="C566" s="12" t="s">
        <v>912</v>
      </c>
      <c r="D566" s="12" t="s">
        <v>5</v>
      </c>
      <c r="E566" s="12" t="s">
        <v>310</v>
      </c>
      <c r="F566" s="14" t="s">
        <v>5022</v>
      </c>
      <c r="G566" s="14" t="s">
        <v>4671</v>
      </c>
      <c r="H566" s="14" t="s">
        <v>4819</v>
      </c>
      <c r="I566" s="14"/>
      <c r="J566" s="14"/>
      <c r="K566" s="14"/>
      <c r="L566" s="14"/>
      <c r="M566">
        <v>1</v>
      </c>
      <c r="N566">
        <v>1</v>
      </c>
      <c r="O566">
        <v>1</v>
      </c>
      <c r="P566" s="1" t="s">
        <v>5320</v>
      </c>
    </row>
    <row r="567" spans="2:16" ht="45" x14ac:dyDescent="0.25">
      <c r="B567" s="14" t="s">
        <v>913</v>
      </c>
      <c r="C567" s="12" t="s">
        <v>914</v>
      </c>
      <c r="D567" s="12" t="s">
        <v>5</v>
      </c>
      <c r="E567" s="12" t="s">
        <v>310</v>
      </c>
      <c r="F567" s="14" t="s">
        <v>5022</v>
      </c>
      <c r="G567" s="14" t="s">
        <v>4662</v>
      </c>
      <c r="H567" s="14" t="s">
        <v>4834</v>
      </c>
      <c r="I567" s="14"/>
      <c r="J567" s="14"/>
      <c r="K567" s="14"/>
      <c r="L567" s="14"/>
      <c r="M567">
        <v>1</v>
      </c>
      <c r="N567">
        <v>1</v>
      </c>
      <c r="O567">
        <v>1</v>
      </c>
      <c r="P567" s="1" t="s">
        <v>5320</v>
      </c>
    </row>
    <row r="568" spans="2:16" ht="30" x14ac:dyDescent="0.25">
      <c r="B568" s="14" t="s">
        <v>915</v>
      </c>
      <c r="C568" s="12" t="s">
        <v>916</v>
      </c>
      <c r="D568" s="12" t="s">
        <v>5</v>
      </c>
      <c r="E568" s="12" t="s">
        <v>310</v>
      </c>
      <c r="F568" s="14" t="s">
        <v>5022</v>
      </c>
      <c r="G568" s="14" t="s">
        <v>4635</v>
      </c>
      <c r="H568" s="14" t="s">
        <v>4807</v>
      </c>
      <c r="I568" s="14"/>
      <c r="J568" s="14"/>
      <c r="K568" s="14"/>
      <c r="L568" s="14"/>
      <c r="M568">
        <v>1</v>
      </c>
      <c r="N568">
        <v>1</v>
      </c>
      <c r="O568">
        <v>1</v>
      </c>
      <c r="P568" s="1" t="s">
        <v>5320</v>
      </c>
    </row>
    <row r="569" spans="2:16" ht="60" x14ac:dyDescent="0.25">
      <c r="B569" s="14" t="s">
        <v>917</v>
      </c>
      <c r="C569" s="12" t="s">
        <v>918</v>
      </c>
      <c r="D569" s="12" t="s">
        <v>5</v>
      </c>
      <c r="E569" s="12" t="s">
        <v>205</v>
      </c>
      <c r="F569" s="14" t="s">
        <v>5022</v>
      </c>
      <c r="G569" s="14" t="s">
        <v>4999</v>
      </c>
      <c r="H569" s="14" t="s">
        <v>4807</v>
      </c>
      <c r="I569" s="14" t="s">
        <v>4476</v>
      </c>
      <c r="J569" s="14"/>
      <c r="K569" s="14"/>
      <c r="L569" s="14"/>
      <c r="M569">
        <v>1</v>
      </c>
      <c r="N569">
        <v>2</v>
      </c>
      <c r="O569">
        <v>1</v>
      </c>
      <c r="P569" s="1" t="s">
        <v>5320</v>
      </c>
    </row>
    <row r="570" spans="2:16" ht="60" x14ac:dyDescent="0.25">
      <c r="B570" s="14" t="s">
        <v>919</v>
      </c>
      <c r="C570" s="12" t="s">
        <v>920</v>
      </c>
      <c r="D570" s="12" t="s">
        <v>5</v>
      </c>
      <c r="E570" s="12" t="s">
        <v>205</v>
      </c>
      <c r="F570" s="14" t="s">
        <v>5022</v>
      </c>
      <c r="G570" s="14" t="s">
        <v>4650</v>
      </c>
      <c r="H570" s="14" t="s">
        <v>4818</v>
      </c>
      <c r="I570" s="14"/>
      <c r="J570" s="14"/>
      <c r="K570" s="14"/>
      <c r="L570" s="14" t="s">
        <v>5530</v>
      </c>
      <c r="M570">
        <v>1</v>
      </c>
      <c r="N570">
        <v>2</v>
      </c>
      <c r="O570">
        <v>1</v>
      </c>
      <c r="P570" s="1" t="s">
        <v>5320</v>
      </c>
    </row>
    <row r="571" spans="2:16" ht="30" x14ac:dyDescent="0.25">
      <c r="B571" s="14" t="s">
        <v>921</v>
      </c>
      <c r="C571" s="12" t="s">
        <v>922</v>
      </c>
      <c r="D571" s="12" t="s">
        <v>5</v>
      </c>
      <c r="E571" s="12" t="s">
        <v>205</v>
      </c>
      <c r="F571" s="14" t="s">
        <v>5022</v>
      </c>
      <c r="G571" s="14" t="s">
        <v>5126</v>
      </c>
      <c r="H571" s="14" t="s">
        <v>4807</v>
      </c>
      <c r="I571" s="14"/>
      <c r="J571" s="14"/>
      <c r="K571" s="14"/>
      <c r="L571" s="14"/>
      <c r="M571">
        <v>1</v>
      </c>
      <c r="N571">
        <v>1</v>
      </c>
      <c r="O571">
        <v>1</v>
      </c>
      <c r="P571" s="1" t="s">
        <v>5320</v>
      </c>
    </row>
    <row r="572" spans="2:16" ht="30" x14ac:dyDescent="0.25">
      <c r="B572" s="14" t="s">
        <v>2033</v>
      </c>
      <c r="C572" s="12" t="s">
        <v>2034</v>
      </c>
      <c r="D572" s="12" t="s">
        <v>5</v>
      </c>
      <c r="E572" s="12" t="s">
        <v>210</v>
      </c>
      <c r="F572" s="14" t="s">
        <v>5022</v>
      </c>
      <c r="G572" s="14" t="s">
        <v>5167</v>
      </c>
      <c r="H572" s="14" t="s">
        <v>4807</v>
      </c>
      <c r="I572" s="14"/>
      <c r="J572" s="14"/>
      <c r="K572" s="14"/>
      <c r="L572" s="14"/>
      <c r="M572">
        <v>1</v>
      </c>
      <c r="N572">
        <v>1</v>
      </c>
      <c r="O572">
        <v>1</v>
      </c>
      <c r="P572" s="1" t="s">
        <v>5320</v>
      </c>
    </row>
    <row r="573" spans="2:16" ht="30" x14ac:dyDescent="0.25">
      <c r="B573" s="14" t="s">
        <v>923</v>
      </c>
      <c r="C573" s="12" t="s">
        <v>924</v>
      </c>
      <c r="D573" s="12" t="s">
        <v>5</v>
      </c>
      <c r="E573" s="12" t="s">
        <v>42</v>
      </c>
      <c r="F573" s="14" t="s">
        <v>5022</v>
      </c>
      <c r="G573" s="14" t="s">
        <v>4635</v>
      </c>
      <c r="H573" s="14" t="s">
        <v>4807</v>
      </c>
      <c r="I573" s="14"/>
      <c r="J573" s="14"/>
      <c r="K573" s="14"/>
      <c r="L573" s="14"/>
      <c r="M573">
        <v>1</v>
      </c>
      <c r="N573">
        <v>1</v>
      </c>
      <c r="O573">
        <v>1</v>
      </c>
      <c r="P573" s="1" t="s">
        <v>5320</v>
      </c>
    </row>
    <row r="574" spans="2:16" ht="30" x14ac:dyDescent="0.25">
      <c r="B574" s="14" t="s">
        <v>925</v>
      </c>
      <c r="C574" s="12" t="s">
        <v>926</v>
      </c>
      <c r="D574" s="12" t="s">
        <v>5</v>
      </c>
      <c r="E574" s="12" t="s">
        <v>42</v>
      </c>
      <c r="F574" s="14" t="s">
        <v>5022</v>
      </c>
      <c r="G574" s="14" t="s">
        <v>4694</v>
      </c>
      <c r="H574" s="14" t="s">
        <v>4807</v>
      </c>
      <c r="I574" s="14"/>
      <c r="J574" s="14"/>
      <c r="K574" s="14"/>
      <c r="L574" s="14"/>
      <c r="M574">
        <v>1</v>
      </c>
      <c r="N574">
        <v>1</v>
      </c>
      <c r="O574">
        <v>1</v>
      </c>
      <c r="P574" s="1" t="s">
        <v>5320</v>
      </c>
    </row>
    <row r="575" spans="2:16" ht="30" x14ac:dyDescent="0.25">
      <c r="B575" s="14" t="s">
        <v>927</v>
      </c>
      <c r="C575" s="12" t="s">
        <v>928</v>
      </c>
      <c r="D575" s="12" t="s">
        <v>5</v>
      </c>
      <c r="E575" s="12" t="s">
        <v>42</v>
      </c>
      <c r="F575" s="14" t="s">
        <v>5022</v>
      </c>
      <c r="G575" s="14" t="s">
        <v>4634</v>
      </c>
      <c r="H575" s="14" t="s">
        <v>4807</v>
      </c>
      <c r="I575" s="14"/>
      <c r="J575" s="14"/>
      <c r="K575" s="14"/>
      <c r="L575" s="14"/>
      <c r="M575">
        <v>1</v>
      </c>
      <c r="N575">
        <v>1</v>
      </c>
      <c r="O575">
        <v>1</v>
      </c>
      <c r="P575" s="1" t="s">
        <v>5320</v>
      </c>
    </row>
    <row r="576" spans="2:16" ht="60" x14ac:dyDescent="0.25">
      <c r="B576" s="14" t="s">
        <v>929</v>
      </c>
      <c r="C576" s="12" t="s">
        <v>930</v>
      </c>
      <c r="D576" s="12" t="s">
        <v>5</v>
      </c>
      <c r="E576" s="12" t="s">
        <v>26</v>
      </c>
      <c r="F576" s="14" t="s">
        <v>5022</v>
      </c>
      <c r="G576" s="14" t="s">
        <v>5471</v>
      </c>
      <c r="H576" s="14" t="s">
        <v>4807</v>
      </c>
      <c r="I576" s="14"/>
      <c r="J576" s="14"/>
      <c r="K576" s="14"/>
      <c r="L576" s="14" t="s">
        <v>5472</v>
      </c>
      <c r="M576">
        <v>1</v>
      </c>
      <c r="N576">
        <v>2</v>
      </c>
      <c r="O576">
        <v>1</v>
      </c>
      <c r="P576" s="1" t="s">
        <v>5320</v>
      </c>
    </row>
    <row r="577" spans="2:16" ht="60" x14ac:dyDescent="0.25">
      <c r="B577" s="14" t="s">
        <v>2035</v>
      </c>
      <c r="C577" s="12" t="s">
        <v>2036</v>
      </c>
      <c r="D577" s="12" t="s">
        <v>5</v>
      </c>
      <c r="E577" s="12" t="s">
        <v>26</v>
      </c>
      <c r="F577" s="14" t="s">
        <v>5022</v>
      </c>
      <c r="G577" s="14" t="s">
        <v>4629</v>
      </c>
      <c r="H577" s="14" t="s">
        <v>4807</v>
      </c>
      <c r="I577" s="14" t="s">
        <v>4517</v>
      </c>
      <c r="J577" s="14"/>
      <c r="K577" s="14"/>
      <c r="L577" s="14"/>
      <c r="M577">
        <v>1</v>
      </c>
      <c r="N577">
        <v>2</v>
      </c>
      <c r="O577">
        <v>1</v>
      </c>
      <c r="P577" s="1" t="s">
        <v>5320</v>
      </c>
    </row>
    <row r="578" spans="2:16" ht="30" x14ac:dyDescent="0.25">
      <c r="B578" s="14" t="s">
        <v>2037</v>
      </c>
      <c r="C578" s="12" t="s">
        <v>2038</v>
      </c>
      <c r="D578" s="12" t="s">
        <v>5</v>
      </c>
      <c r="E578" s="12" t="s">
        <v>26</v>
      </c>
      <c r="F578" s="14" t="s">
        <v>5022</v>
      </c>
      <c r="G578" s="14" t="s">
        <v>4685</v>
      </c>
      <c r="H578" s="14" t="s">
        <v>4807</v>
      </c>
      <c r="I578" s="14"/>
      <c r="J578" s="14"/>
      <c r="K578" s="14"/>
      <c r="L578" s="14"/>
      <c r="M578">
        <v>1</v>
      </c>
      <c r="N578">
        <v>1</v>
      </c>
      <c r="O578">
        <v>1</v>
      </c>
      <c r="P578" s="1" t="s">
        <v>5320</v>
      </c>
    </row>
    <row r="579" spans="2:16" ht="30" x14ac:dyDescent="0.25">
      <c r="B579" s="14" t="s">
        <v>2039</v>
      </c>
      <c r="C579" s="12" t="s">
        <v>2040</v>
      </c>
      <c r="D579" s="12" t="s">
        <v>5</v>
      </c>
      <c r="E579" s="12" t="s">
        <v>39</v>
      </c>
      <c r="F579" s="14" t="s">
        <v>5022</v>
      </c>
      <c r="G579" s="14" t="s">
        <v>5531</v>
      </c>
      <c r="H579" s="14" t="s">
        <v>4807</v>
      </c>
      <c r="I579" s="14"/>
      <c r="J579" s="14"/>
      <c r="K579" s="14"/>
      <c r="L579" s="14"/>
      <c r="M579">
        <v>1</v>
      </c>
      <c r="N579">
        <v>1</v>
      </c>
      <c r="O579">
        <v>1</v>
      </c>
      <c r="P579" s="1" t="s">
        <v>5320</v>
      </c>
    </row>
    <row r="580" spans="2:16" ht="30" x14ac:dyDescent="0.25">
      <c r="B580" s="14" t="s">
        <v>931</v>
      </c>
      <c r="C580" s="12" t="s">
        <v>932</v>
      </c>
      <c r="D580" s="12" t="s">
        <v>5</v>
      </c>
      <c r="E580" s="12" t="s">
        <v>39</v>
      </c>
      <c r="F580" s="14" t="s">
        <v>5022</v>
      </c>
      <c r="G580" s="14" t="s">
        <v>4663</v>
      </c>
      <c r="H580" s="14" t="s">
        <v>4807</v>
      </c>
      <c r="I580" s="14"/>
      <c r="J580" s="14"/>
      <c r="K580" s="14"/>
      <c r="L580" s="14"/>
      <c r="M580">
        <v>1</v>
      </c>
      <c r="N580">
        <v>1</v>
      </c>
      <c r="O580">
        <v>1</v>
      </c>
      <c r="P580" s="1" t="s">
        <v>5320</v>
      </c>
    </row>
    <row r="581" spans="2:16" ht="60" x14ac:dyDescent="0.25">
      <c r="B581" s="14" t="s">
        <v>933</v>
      </c>
      <c r="C581" s="12" t="s">
        <v>934</v>
      </c>
      <c r="D581" s="12" t="s">
        <v>5</v>
      </c>
      <c r="E581" s="12" t="s">
        <v>39</v>
      </c>
      <c r="F581" s="14" t="s">
        <v>5022</v>
      </c>
      <c r="G581" s="14" t="s">
        <v>4614</v>
      </c>
      <c r="H581" s="14" t="s">
        <v>4814</v>
      </c>
      <c r="I581" s="14"/>
      <c r="J581" s="14"/>
      <c r="K581" s="14"/>
      <c r="L581" s="14" t="s">
        <v>5715</v>
      </c>
      <c r="M581">
        <v>1</v>
      </c>
      <c r="N581">
        <v>2</v>
      </c>
      <c r="O581">
        <v>1</v>
      </c>
      <c r="P581" s="1" t="s">
        <v>5320</v>
      </c>
    </row>
    <row r="582" spans="2:16" ht="30" x14ac:dyDescent="0.25">
      <c r="B582" s="14" t="s">
        <v>935</v>
      </c>
      <c r="C582" s="12" t="s">
        <v>936</v>
      </c>
      <c r="D582" s="12" t="s">
        <v>5</v>
      </c>
      <c r="E582" s="12" t="s">
        <v>39</v>
      </c>
      <c r="F582" s="14" t="s">
        <v>5022</v>
      </c>
      <c r="G582" s="14" t="s">
        <v>4613</v>
      </c>
      <c r="H582" s="14" t="s">
        <v>4807</v>
      </c>
      <c r="I582" s="14"/>
      <c r="J582" s="14"/>
      <c r="K582" s="14"/>
      <c r="L582" s="14"/>
      <c r="M582">
        <v>1</v>
      </c>
      <c r="N582">
        <v>1</v>
      </c>
      <c r="O582">
        <v>1</v>
      </c>
      <c r="P582" s="1" t="s">
        <v>5320</v>
      </c>
    </row>
    <row r="583" spans="2:16" ht="30" x14ac:dyDescent="0.25">
      <c r="B583" s="14" t="s">
        <v>937</v>
      </c>
      <c r="C583" s="12" t="s">
        <v>938</v>
      </c>
      <c r="D583" s="12" t="s">
        <v>5</v>
      </c>
      <c r="E583" s="12" t="s">
        <v>39</v>
      </c>
      <c r="F583" s="14" t="s">
        <v>5022</v>
      </c>
      <c r="G583" s="14" t="s">
        <v>4618</v>
      </c>
      <c r="H583" s="14" t="s">
        <v>4807</v>
      </c>
      <c r="I583" s="14"/>
      <c r="J583" s="14"/>
      <c r="K583" s="14"/>
      <c r="L583" s="14"/>
      <c r="M583">
        <v>1</v>
      </c>
      <c r="N583">
        <v>1</v>
      </c>
      <c r="O583">
        <v>1</v>
      </c>
      <c r="P583" s="1" t="s">
        <v>5320</v>
      </c>
    </row>
    <row r="584" spans="2:16" ht="30" x14ac:dyDescent="0.25">
      <c r="B584" s="14" t="s">
        <v>939</v>
      </c>
      <c r="C584" s="12" t="s">
        <v>940</v>
      </c>
      <c r="D584" s="12" t="s">
        <v>5</v>
      </c>
      <c r="E584" s="12" t="s">
        <v>22</v>
      </c>
      <c r="F584" s="14" t="s">
        <v>5022</v>
      </c>
      <c r="G584" s="14" t="s">
        <v>5223</v>
      </c>
      <c r="H584" s="14" t="s">
        <v>4807</v>
      </c>
      <c r="I584" s="14"/>
      <c r="J584" s="14"/>
      <c r="K584" s="14"/>
      <c r="L584" s="14"/>
      <c r="M584">
        <v>1</v>
      </c>
      <c r="N584">
        <v>1</v>
      </c>
      <c r="O584">
        <v>1</v>
      </c>
      <c r="P584" s="1" t="s">
        <v>5320</v>
      </c>
    </row>
    <row r="585" spans="2:16" x14ac:dyDescent="0.25">
      <c r="B585" s="14" t="s">
        <v>2043</v>
      </c>
      <c r="C585" s="12" t="s">
        <v>2044</v>
      </c>
      <c r="D585" s="12" t="s">
        <v>5</v>
      </c>
      <c r="E585" s="12" t="s">
        <v>39</v>
      </c>
      <c r="F585" s="14" t="s">
        <v>5023</v>
      </c>
      <c r="G585" s="14" t="s">
        <v>4648</v>
      </c>
      <c r="H585" s="14" t="s">
        <v>4807</v>
      </c>
      <c r="I585" s="14"/>
      <c r="J585" s="14"/>
      <c r="K585" s="14"/>
      <c r="L585" s="14"/>
      <c r="M585">
        <v>1</v>
      </c>
      <c r="N585">
        <v>1</v>
      </c>
      <c r="O585">
        <v>1</v>
      </c>
      <c r="P585" s="1" t="s">
        <v>5320</v>
      </c>
    </row>
    <row r="586" spans="2:16" ht="60" x14ac:dyDescent="0.25">
      <c r="B586" s="14" t="s">
        <v>941</v>
      </c>
      <c r="C586" s="12" t="s">
        <v>942</v>
      </c>
      <c r="D586" s="12" t="s">
        <v>5</v>
      </c>
      <c r="E586" s="12" t="s">
        <v>39</v>
      </c>
      <c r="F586" s="14" t="s">
        <v>5022</v>
      </c>
      <c r="G586" s="14" t="s">
        <v>4595</v>
      </c>
      <c r="H586" s="14" t="s">
        <v>4812</v>
      </c>
      <c r="I586" s="14" t="s">
        <v>4518</v>
      </c>
      <c r="J586" s="14"/>
      <c r="K586" s="14"/>
      <c r="L586" s="14" t="s">
        <v>5473</v>
      </c>
      <c r="M586">
        <v>1</v>
      </c>
      <c r="N586">
        <v>3</v>
      </c>
      <c r="O586">
        <v>1</v>
      </c>
      <c r="P586" s="1" t="s">
        <v>5320</v>
      </c>
    </row>
    <row r="587" spans="2:16" ht="45" x14ac:dyDescent="0.25">
      <c r="B587" s="14" t="s">
        <v>943</v>
      </c>
      <c r="C587" s="12" t="s">
        <v>944</v>
      </c>
      <c r="D587" s="12" t="s">
        <v>5</v>
      </c>
      <c r="E587" s="12" t="s">
        <v>39</v>
      </c>
      <c r="F587" s="14" t="s">
        <v>5022</v>
      </c>
      <c r="G587" s="14" t="s">
        <v>4662</v>
      </c>
      <c r="H587" s="14" t="s">
        <v>4820</v>
      </c>
      <c r="I587" s="14"/>
      <c r="J587" s="14"/>
      <c r="K587" s="14"/>
      <c r="L587" s="14"/>
      <c r="M587">
        <v>1</v>
      </c>
      <c r="N587">
        <v>1</v>
      </c>
      <c r="O587">
        <v>1</v>
      </c>
      <c r="P587" s="1" t="s">
        <v>5320</v>
      </c>
    </row>
    <row r="588" spans="2:16" ht="30" x14ac:dyDescent="0.25">
      <c r="B588" s="14" t="s">
        <v>945</v>
      </c>
      <c r="C588" s="12" t="s">
        <v>946</v>
      </c>
      <c r="D588" s="12" t="s">
        <v>5</v>
      </c>
      <c r="E588" s="12" t="s">
        <v>39</v>
      </c>
      <c r="F588" s="14" t="s">
        <v>5022</v>
      </c>
      <c r="G588" s="14" t="s">
        <v>4575</v>
      </c>
      <c r="H588" s="14" t="s">
        <v>4807</v>
      </c>
      <c r="I588" s="14"/>
      <c r="J588" s="14"/>
      <c r="K588" s="14"/>
      <c r="L588" s="14"/>
      <c r="M588">
        <v>1</v>
      </c>
      <c r="N588">
        <v>1</v>
      </c>
      <c r="O588">
        <v>1</v>
      </c>
      <c r="P588" s="1" t="s">
        <v>5320</v>
      </c>
    </row>
    <row r="589" spans="2:16" ht="75" x14ac:dyDescent="0.25">
      <c r="B589" s="14" t="s">
        <v>2045</v>
      </c>
      <c r="C589" s="12" t="s">
        <v>2046</v>
      </c>
      <c r="D589" s="12" t="s">
        <v>5</v>
      </c>
      <c r="E589" s="12" t="s">
        <v>39</v>
      </c>
      <c r="F589" s="14" t="s">
        <v>5034</v>
      </c>
      <c r="G589" s="14" t="s">
        <v>4795</v>
      </c>
      <c r="H589" s="14" t="s">
        <v>4806</v>
      </c>
      <c r="I589" s="14"/>
      <c r="J589" s="14"/>
      <c r="K589" s="14"/>
      <c r="L589" s="14"/>
      <c r="M589">
        <v>1</v>
      </c>
      <c r="N589">
        <v>1</v>
      </c>
      <c r="O589">
        <v>1</v>
      </c>
      <c r="P589" s="1" t="s">
        <v>5320</v>
      </c>
    </row>
    <row r="590" spans="2:16" ht="30" x14ac:dyDescent="0.25">
      <c r="B590" s="14" t="s">
        <v>947</v>
      </c>
      <c r="C590" s="12" t="s">
        <v>948</v>
      </c>
      <c r="D590" s="12" t="s">
        <v>5</v>
      </c>
      <c r="E590" s="12" t="s">
        <v>39</v>
      </c>
      <c r="F590" s="14" t="s">
        <v>5022</v>
      </c>
      <c r="G590" s="14" t="s">
        <v>4579</v>
      </c>
      <c r="H590" s="14" t="s">
        <v>4807</v>
      </c>
      <c r="I590" s="14"/>
      <c r="J590" s="14"/>
      <c r="K590" s="14"/>
      <c r="L590" s="14"/>
      <c r="M590">
        <v>1</v>
      </c>
      <c r="N590">
        <v>1</v>
      </c>
      <c r="O590">
        <v>1</v>
      </c>
      <c r="P590" s="1" t="s">
        <v>5320</v>
      </c>
    </row>
    <row r="591" spans="2:16" ht="60" x14ac:dyDescent="0.25">
      <c r="B591" s="14" t="s">
        <v>949</v>
      </c>
      <c r="C591" s="12" t="s">
        <v>950</v>
      </c>
      <c r="D591" s="12" t="s">
        <v>5</v>
      </c>
      <c r="E591" s="12" t="s">
        <v>39</v>
      </c>
      <c r="F591" s="14" t="s">
        <v>5022</v>
      </c>
      <c r="G591" s="14" t="s">
        <v>4630</v>
      </c>
      <c r="H591" s="14" t="s">
        <v>4807</v>
      </c>
      <c r="I591" s="14"/>
      <c r="J591" s="14"/>
      <c r="K591" s="14"/>
      <c r="L591" s="14" t="s">
        <v>5442</v>
      </c>
      <c r="M591">
        <v>1</v>
      </c>
      <c r="N591">
        <v>2</v>
      </c>
      <c r="O591">
        <v>1</v>
      </c>
      <c r="P591" s="1" t="s">
        <v>5320</v>
      </c>
    </row>
    <row r="592" spans="2:16" ht="30" x14ac:dyDescent="0.25">
      <c r="B592" s="14" t="s">
        <v>951</v>
      </c>
      <c r="C592" s="12" t="s">
        <v>952</v>
      </c>
      <c r="D592" s="12" t="s">
        <v>5</v>
      </c>
      <c r="E592" s="12" t="s">
        <v>23</v>
      </c>
      <c r="F592" s="14" t="s">
        <v>5022</v>
      </c>
      <c r="G592" s="14" t="s">
        <v>5127</v>
      </c>
      <c r="H592" s="14" t="s">
        <v>4807</v>
      </c>
      <c r="I592" s="14"/>
      <c r="J592" s="14"/>
      <c r="K592" s="14"/>
      <c r="L592" s="14"/>
      <c r="M592">
        <v>1</v>
      </c>
      <c r="N592">
        <v>1</v>
      </c>
      <c r="O592">
        <v>1</v>
      </c>
      <c r="P592" s="1" t="s">
        <v>5320</v>
      </c>
    </row>
    <row r="593" spans="2:16" ht="60" x14ac:dyDescent="0.25">
      <c r="B593" s="14" t="s">
        <v>953</v>
      </c>
      <c r="C593" s="12" t="s">
        <v>954</v>
      </c>
      <c r="D593" s="12" t="s">
        <v>5</v>
      </c>
      <c r="E593" s="12" t="s">
        <v>7</v>
      </c>
      <c r="F593" s="14" t="s">
        <v>5024</v>
      </c>
      <c r="G593" s="14" t="s">
        <v>5119</v>
      </c>
      <c r="H593" s="14" t="s">
        <v>4814</v>
      </c>
      <c r="I593" s="14" t="s">
        <v>4457</v>
      </c>
      <c r="J593" s="14"/>
      <c r="K593" s="14"/>
      <c r="L593" s="14"/>
      <c r="M593">
        <v>1</v>
      </c>
      <c r="N593">
        <v>2</v>
      </c>
      <c r="O593">
        <v>1</v>
      </c>
      <c r="P593" s="1" t="s">
        <v>5320</v>
      </c>
    </row>
    <row r="594" spans="2:16" ht="30" x14ac:dyDescent="0.25">
      <c r="B594" s="14" t="s">
        <v>955</v>
      </c>
      <c r="C594" s="12" t="s">
        <v>956</v>
      </c>
      <c r="D594" s="12" t="s">
        <v>5</v>
      </c>
      <c r="E594" s="12" t="s">
        <v>7</v>
      </c>
      <c r="F594" s="14" t="s">
        <v>5022</v>
      </c>
      <c r="G594" s="14" t="s">
        <v>4608</v>
      </c>
      <c r="H594" s="14" t="s">
        <v>4807</v>
      </c>
      <c r="I594" s="14"/>
      <c r="J594" s="14"/>
      <c r="K594" s="14"/>
      <c r="L594" s="14"/>
      <c r="M594">
        <v>1</v>
      </c>
      <c r="N594">
        <v>1</v>
      </c>
      <c r="O594">
        <v>1</v>
      </c>
      <c r="P594" s="1" t="s">
        <v>5320</v>
      </c>
    </row>
    <row r="595" spans="2:16" ht="60" x14ac:dyDescent="0.25">
      <c r="B595" s="14" t="s">
        <v>957</v>
      </c>
      <c r="C595" s="12" t="s">
        <v>958</v>
      </c>
      <c r="D595" s="12" t="s">
        <v>5</v>
      </c>
      <c r="E595" s="12" t="s">
        <v>7</v>
      </c>
      <c r="F595" s="14" t="s">
        <v>5024</v>
      </c>
      <c r="G595" s="14" t="s">
        <v>5168</v>
      </c>
      <c r="H595" s="14" t="s">
        <v>4820</v>
      </c>
      <c r="I595" s="14" t="s">
        <v>4457</v>
      </c>
      <c r="J595" s="14"/>
      <c r="K595" s="14"/>
      <c r="L595" s="14"/>
      <c r="M595">
        <v>1</v>
      </c>
      <c r="N595">
        <v>2</v>
      </c>
      <c r="O595">
        <v>1</v>
      </c>
      <c r="P595" s="1" t="s">
        <v>5320</v>
      </c>
    </row>
    <row r="596" spans="2:16" ht="75" x14ac:dyDescent="0.25">
      <c r="B596" s="14" t="s">
        <v>959</v>
      </c>
      <c r="C596" s="12" t="s">
        <v>960</v>
      </c>
      <c r="D596" s="12" t="s">
        <v>5</v>
      </c>
      <c r="E596" s="12" t="s">
        <v>7</v>
      </c>
      <c r="F596" s="14" t="s">
        <v>5024</v>
      </c>
      <c r="G596" s="14" t="s">
        <v>5388</v>
      </c>
      <c r="H596" s="14" t="s">
        <v>4806</v>
      </c>
      <c r="I596" s="14"/>
      <c r="J596" s="14"/>
      <c r="K596" s="14"/>
      <c r="L596" s="14" t="s">
        <v>5716</v>
      </c>
      <c r="M596">
        <v>1</v>
      </c>
      <c r="N596">
        <v>2</v>
      </c>
      <c r="O596">
        <v>1</v>
      </c>
      <c r="P596" s="1" t="s">
        <v>5320</v>
      </c>
    </row>
    <row r="597" spans="2:16" ht="30" x14ac:dyDescent="0.25">
      <c r="B597" s="14" t="s">
        <v>961</v>
      </c>
      <c r="C597" s="12" t="s">
        <v>962</v>
      </c>
      <c r="D597" s="12" t="s">
        <v>5</v>
      </c>
      <c r="E597" s="12" t="s">
        <v>7</v>
      </c>
      <c r="F597" s="14" t="s">
        <v>5022</v>
      </c>
      <c r="G597" s="14"/>
      <c r="H597" s="14"/>
      <c r="I597" s="14"/>
      <c r="J597" s="14"/>
      <c r="K597" s="14"/>
      <c r="L597" s="14"/>
      <c r="M597">
        <v>0</v>
      </c>
      <c r="N597">
        <v>0</v>
      </c>
      <c r="O597">
        <v>1</v>
      </c>
      <c r="P597" s="1" t="s">
        <v>4807</v>
      </c>
    </row>
    <row r="598" spans="2:16" ht="60" x14ac:dyDescent="0.25">
      <c r="B598" s="14" t="s">
        <v>963</v>
      </c>
      <c r="C598" s="12" t="s">
        <v>964</v>
      </c>
      <c r="D598" s="12" t="s">
        <v>5</v>
      </c>
      <c r="E598" s="12" t="s">
        <v>353</v>
      </c>
      <c r="F598" s="14" t="s">
        <v>5022</v>
      </c>
      <c r="G598" s="14" t="s">
        <v>5169</v>
      </c>
      <c r="H598" s="14" t="s">
        <v>4814</v>
      </c>
      <c r="I598" s="14" t="s">
        <v>4423</v>
      </c>
      <c r="J598" s="14"/>
      <c r="K598" s="14"/>
      <c r="L598" s="14" t="s">
        <v>5717</v>
      </c>
      <c r="M598">
        <v>1</v>
      </c>
      <c r="N598">
        <v>3</v>
      </c>
      <c r="O598">
        <v>1</v>
      </c>
      <c r="P598" s="1" t="s">
        <v>5320</v>
      </c>
    </row>
    <row r="599" spans="2:16" ht="30" x14ac:dyDescent="0.25">
      <c r="B599" s="14" t="s">
        <v>965</v>
      </c>
      <c r="C599" s="12" t="s">
        <v>966</v>
      </c>
      <c r="D599" s="12" t="s">
        <v>5</v>
      </c>
      <c r="E599" s="12" t="s">
        <v>353</v>
      </c>
      <c r="F599" s="14" t="s">
        <v>5022</v>
      </c>
      <c r="G599" s="14" t="s">
        <v>4584</v>
      </c>
      <c r="H599" s="14" t="s">
        <v>4807</v>
      </c>
      <c r="I599" s="14"/>
      <c r="J599" s="14"/>
      <c r="K599" s="14"/>
      <c r="L599" s="14"/>
      <c r="M599">
        <v>1</v>
      </c>
      <c r="N599">
        <v>1</v>
      </c>
      <c r="O599">
        <v>1</v>
      </c>
      <c r="P599" s="1" t="s">
        <v>5320</v>
      </c>
    </row>
    <row r="600" spans="2:16" ht="45" x14ac:dyDescent="0.25">
      <c r="B600" s="14" t="s">
        <v>967</v>
      </c>
      <c r="C600" s="12" t="s">
        <v>968</v>
      </c>
      <c r="D600" s="12" t="s">
        <v>5</v>
      </c>
      <c r="E600" s="12" t="s">
        <v>353</v>
      </c>
      <c r="F600" s="14" t="s">
        <v>5022</v>
      </c>
      <c r="G600" s="14" t="s">
        <v>5577</v>
      </c>
      <c r="H600" s="14" t="s">
        <v>4807</v>
      </c>
      <c r="I600" s="14"/>
      <c r="J600" s="14"/>
      <c r="K600" s="14"/>
      <c r="L600" s="14"/>
      <c r="M600">
        <v>1</v>
      </c>
      <c r="N600">
        <v>1</v>
      </c>
      <c r="O600">
        <v>1</v>
      </c>
      <c r="P600" s="1" t="s">
        <v>5320</v>
      </c>
    </row>
    <row r="601" spans="2:16" ht="30" x14ac:dyDescent="0.25">
      <c r="B601" s="14" t="s">
        <v>2047</v>
      </c>
      <c r="C601" s="12" t="s">
        <v>2048</v>
      </c>
      <c r="D601" s="12" t="s">
        <v>5</v>
      </c>
      <c r="E601" s="12" t="s">
        <v>353</v>
      </c>
      <c r="F601" s="14" t="s">
        <v>5022</v>
      </c>
      <c r="G601" s="14" t="s">
        <v>5118</v>
      </c>
      <c r="H601" s="14" t="s">
        <v>4807</v>
      </c>
      <c r="I601" s="14"/>
      <c r="J601" s="14"/>
      <c r="K601" s="14"/>
      <c r="L601" s="14"/>
      <c r="M601">
        <v>1</v>
      </c>
      <c r="N601">
        <v>1</v>
      </c>
      <c r="O601">
        <v>1</v>
      </c>
      <c r="P601" s="1" t="s">
        <v>5320</v>
      </c>
    </row>
    <row r="602" spans="2:16" ht="30" x14ac:dyDescent="0.25">
      <c r="B602" s="14" t="s">
        <v>969</v>
      </c>
      <c r="C602" s="12" t="s">
        <v>970</v>
      </c>
      <c r="D602" s="12" t="s">
        <v>5</v>
      </c>
      <c r="E602" s="12" t="s">
        <v>353</v>
      </c>
      <c r="F602" s="14" t="s">
        <v>5022</v>
      </c>
      <c r="G602" s="14" t="s">
        <v>5002</v>
      </c>
      <c r="H602" s="14" t="s">
        <v>4807</v>
      </c>
      <c r="I602" s="14"/>
      <c r="J602" s="14"/>
      <c r="K602" s="14"/>
      <c r="L602" s="14"/>
      <c r="M602">
        <v>1</v>
      </c>
      <c r="N602">
        <v>1</v>
      </c>
      <c r="O602">
        <v>1</v>
      </c>
      <c r="P602" s="1" t="s">
        <v>5320</v>
      </c>
    </row>
    <row r="603" spans="2:16" ht="60" x14ac:dyDescent="0.25">
      <c r="B603" s="14" t="s">
        <v>971</v>
      </c>
      <c r="C603" s="12" t="s">
        <v>972</v>
      </c>
      <c r="D603" s="12" t="s">
        <v>5</v>
      </c>
      <c r="E603" s="12" t="s">
        <v>353</v>
      </c>
      <c r="F603" s="14" t="s">
        <v>5022</v>
      </c>
      <c r="G603" s="14" t="s">
        <v>4986</v>
      </c>
      <c r="H603" s="14" t="s">
        <v>4807</v>
      </c>
      <c r="I603" s="14" t="s">
        <v>4460</v>
      </c>
      <c r="J603" s="14"/>
      <c r="K603" s="14"/>
      <c r="L603" s="14" t="s">
        <v>5171</v>
      </c>
      <c r="M603">
        <v>1</v>
      </c>
      <c r="N603">
        <v>3</v>
      </c>
      <c r="O603">
        <v>1</v>
      </c>
      <c r="P603" s="1" t="s">
        <v>5320</v>
      </c>
    </row>
    <row r="604" spans="2:16" ht="30" x14ac:dyDescent="0.25">
      <c r="B604" s="14" t="s">
        <v>973</v>
      </c>
      <c r="C604" s="12" t="s">
        <v>974</v>
      </c>
      <c r="D604" s="12" t="s">
        <v>5</v>
      </c>
      <c r="E604" s="12" t="s">
        <v>353</v>
      </c>
      <c r="F604" s="14" t="s">
        <v>5022</v>
      </c>
      <c r="G604" s="14" t="s">
        <v>5718</v>
      </c>
      <c r="H604" s="14" t="s">
        <v>4807</v>
      </c>
      <c r="I604" s="14"/>
      <c r="J604" s="14"/>
      <c r="K604" s="14"/>
      <c r="L604" s="14"/>
      <c r="M604">
        <v>1</v>
      </c>
      <c r="N604">
        <v>1</v>
      </c>
      <c r="O604">
        <v>1</v>
      </c>
      <c r="P604" s="1" t="s">
        <v>5320</v>
      </c>
    </row>
    <row r="605" spans="2:16" ht="75" x14ac:dyDescent="0.25">
      <c r="B605" s="14" t="s">
        <v>975</v>
      </c>
      <c r="C605" s="12" t="s">
        <v>976</v>
      </c>
      <c r="D605" s="12" t="s">
        <v>5</v>
      </c>
      <c r="E605" s="12" t="s">
        <v>353</v>
      </c>
      <c r="F605" s="14" t="s">
        <v>5022</v>
      </c>
      <c r="G605" s="14" t="s">
        <v>5341</v>
      </c>
      <c r="H605" s="14" t="s">
        <v>4807</v>
      </c>
      <c r="I605" s="14" t="s">
        <v>4519</v>
      </c>
      <c r="J605" s="14"/>
      <c r="K605" s="14"/>
      <c r="L605" s="14"/>
      <c r="M605">
        <v>1</v>
      </c>
      <c r="N605">
        <v>2</v>
      </c>
      <c r="O605">
        <v>1</v>
      </c>
      <c r="P605" s="1" t="s">
        <v>5320</v>
      </c>
    </row>
    <row r="606" spans="2:16" ht="60" x14ac:dyDescent="0.25">
      <c r="B606" s="14" t="s">
        <v>977</v>
      </c>
      <c r="C606" s="12" t="s">
        <v>978</v>
      </c>
      <c r="D606" s="12" t="s">
        <v>5</v>
      </c>
      <c r="E606" s="12" t="s">
        <v>353</v>
      </c>
      <c r="F606" s="14" t="s">
        <v>5022</v>
      </c>
      <c r="G606" s="14" t="s">
        <v>4657</v>
      </c>
      <c r="H606" s="14" t="s">
        <v>4807</v>
      </c>
      <c r="I606" s="14" t="s">
        <v>4462</v>
      </c>
      <c r="J606" s="14"/>
      <c r="K606" s="14"/>
      <c r="L606" s="14"/>
      <c r="M606">
        <v>1</v>
      </c>
      <c r="N606">
        <v>2</v>
      </c>
      <c r="O606">
        <v>1</v>
      </c>
      <c r="P606" s="1" t="s">
        <v>5320</v>
      </c>
    </row>
    <row r="607" spans="2:16" ht="45" x14ac:dyDescent="0.25">
      <c r="B607" s="14" t="s">
        <v>979</v>
      </c>
      <c r="C607" s="12" t="s">
        <v>980</v>
      </c>
      <c r="D607" s="12" t="s">
        <v>5</v>
      </c>
      <c r="E607" s="12" t="s">
        <v>233</v>
      </c>
      <c r="F607" s="14" t="s">
        <v>5022</v>
      </c>
      <c r="G607" s="14" t="s">
        <v>5003</v>
      </c>
      <c r="H607" s="14" t="s">
        <v>4819</v>
      </c>
      <c r="I607" s="14"/>
      <c r="J607" s="14"/>
      <c r="K607" s="14"/>
      <c r="L607" s="14"/>
      <c r="M607">
        <v>1</v>
      </c>
      <c r="N607">
        <v>1</v>
      </c>
      <c r="O607">
        <v>1</v>
      </c>
      <c r="P607" s="1" t="s">
        <v>5320</v>
      </c>
    </row>
    <row r="608" spans="2:16" ht="30" x14ac:dyDescent="0.25">
      <c r="B608" s="14" t="s">
        <v>981</v>
      </c>
      <c r="C608" s="12" t="s">
        <v>982</v>
      </c>
      <c r="D608" s="12" t="s">
        <v>5</v>
      </c>
      <c r="E608" s="12" t="s">
        <v>233</v>
      </c>
      <c r="F608" s="14" t="s">
        <v>5022</v>
      </c>
      <c r="G608" s="14" t="s">
        <v>4988</v>
      </c>
      <c r="H608" s="14" t="s">
        <v>4807</v>
      </c>
      <c r="I608" s="14"/>
      <c r="J608" s="14"/>
      <c r="K608" s="14"/>
      <c r="L608" s="14"/>
      <c r="M608">
        <v>1</v>
      </c>
      <c r="N608">
        <v>1</v>
      </c>
      <c r="O608">
        <v>1</v>
      </c>
      <c r="P608" s="1" t="s">
        <v>5320</v>
      </c>
    </row>
    <row r="609" spans="2:16" ht="30" x14ac:dyDescent="0.25">
      <c r="B609" s="14" t="s">
        <v>983</v>
      </c>
      <c r="C609" s="12" t="s">
        <v>984</v>
      </c>
      <c r="D609" s="12" t="s">
        <v>5</v>
      </c>
      <c r="E609" s="12" t="s">
        <v>233</v>
      </c>
      <c r="F609" s="14" t="s">
        <v>5022</v>
      </c>
      <c r="G609" s="14" t="s">
        <v>4670</v>
      </c>
      <c r="H609" s="14" t="s">
        <v>4807</v>
      </c>
      <c r="I609" s="14"/>
      <c r="J609" s="14"/>
      <c r="K609" s="14"/>
      <c r="L609" s="14"/>
      <c r="M609">
        <v>1</v>
      </c>
      <c r="N609">
        <v>1</v>
      </c>
      <c r="O609">
        <v>1</v>
      </c>
      <c r="P609" s="1" t="s">
        <v>5320</v>
      </c>
    </row>
    <row r="610" spans="2:16" ht="30" x14ac:dyDescent="0.25">
      <c r="B610" s="14" t="s">
        <v>2049</v>
      </c>
      <c r="C610" s="12" t="s">
        <v>2050</v>
      </c>
      <c r="D610" s="12" t="s">
        <v>5</v>
      </c>
      <c r="E610" s="12" t="s">
        <v>233</v>
      </c>
      <c r="F610" s="14" t="s">
        <v>5022</v>
      </c>
      <c r="G610" s="14" t="s">
        <v>5118</v>
      </c>
      <c r="H610" s="14" t="s">
        <v>4807</v>
      </c>
      <c r="I610" s="14"/>
      <c r="J610" s="14"/>
      <c r="K610" s="14"/>
      <c r="L610" s="14"/>
      <c r="M610">
        <v>1</v>
      </c>
      <c r="N610">
        <v>1</v>
      </c>
      <c r="O610">
        <v>1</v>
      </c>
      <c r="P610" s="1" t="s">
        <v>5320</v>
      </c>
    </row>
    <row r="611" spans="2:16" ht="30" x14ac:dyDescent="0.25">
      <c r="B611" s="14" t="s">
        <v>985</v>
      </c>
      <c r="C611" s="12" t="s">
        <v>986</v>
      </c>
      <c r="D611" s="12" t="s">
        <v>5</v>
      </c>
      <c r="E611" s="12" t="s">
        <v>233</v>
      </c>
      <c r="F611" s="14" t="s">
        <v>5022</v>
      </c>
      <c r="G611" s="14" t="s">
        <v>4986</v>
      </c>
      <c r="H611" s="14" t="s">
        <v>4807</v>
      </c>
      <c r="I611" s="14"/>
      <c r="J611" s="14"/>
      <c r="K611" s="14"/>
      <c r="L611" s="14"/>
      <c r="M611">
        <v>1</v>
      </c>
      <c r="N611">
        <v>1</v>
      </c>
      <c r="O611">
        <v>1</v>
      </c>
      <c r="P611" s="1" t="s">
        <v>5320</v>
      </c>
    </row>
    <row r="612" spans="2:16" ht="60" x14ac:dyDescent="0.25">
      <c r="B612" s="14" t="s">
        <v>987</v>
      </c>
      <c r="C612" s="12" t="s">
        <v>988</v>
      </c>
      <c r="D612" s="12" t="s">
        <v>5</v>
      </c>
      <c r="E612" s="12" t="s">
        <v>49</v>
      </c>
      <c r="F612" s="14" t="s">
        <v>5022</v>
      </c>
      <c r="G612" s="14" t="s">
        <v>5045</v>
      </c>
      <c r="H612" s="14" t="s">
        <v>4814</v>
      </c>
      <c r="I612" s="14"/>
      <c r="J612" s="14"/>
      <c r="K612" s="14"/>
      <c r="L612" s="14"/>
      <c r="M612">
        <v>1</v>
      </c>
      <c r="N612">
        <v>1</v>
      </c>
      <c r="O612">
        <v>1</v>
      </c>
      <c r="P612" s="1" t="s">
        <v>5320</v>
      </c>
    </row>
    <row r="613" spans="2:16" ht="60" x14ac:dyDescent="0.25">
      <c r="B613" s="14" t="s">
        <v>989</v>
      </c>
      <c r="C613" s="12" t="s">
        <v>990</v>
      </c>
      <c r="D613" s="12" t="s">
        <v>5</v>
      </c>
      <c r="E613" s="12" t="s">
        <v>26</v>
      </c>
      <c r="F613" s="14" t="s">
        <v>5022</v>
      </c>
      <c r="G613" s="14" t="s">
        <v>5134</v>
      </c>
      <c r="H613" s="14" t="s">
        <v>4811</v>
      </c>
      <c r="I613" s="14" t="s">
        <v>4520</v>
      </c>
      <c r="J613" s="14"/>
      <c r="K613" s="14"/>
      <c r="L613" s="14"/>
      <c r="M613">
        <v>1</v>
      </c>
      <c r="N613">
        <v>2</v>
      </c>
      <c r="O613">
        <v>1</v>
      </c>
      <c r="P613" s="1" t="s">
        <v>5320</v>
      </c>
    </row>
    <row r="614" spans="2:16" ht="30" x14ac:dyDescent="0.25">
      <c r="B614" s="14" t="s">
        <v>991</v>
      </c>
      <c r="C614" s="12" t="s">
        <v>992</v>
      </c>
      <c r="D614" s="12" t="s">
        <v>5</v>
      </c>
      <c r="E614" s="12" t="s">
        <v>26</v>
      </c>
      <c r="F614" s="14" t="s">
        <v>5023</v>
      </c>
      <c r="G614" s="14" t="s">
        <v>5172</v>
      </c>
      <c r="H614" s="14" t="s">
        <v>4807</v>
      </c>
      <c r="I614" s="14"/>
      <c r="J614" s="14"/>
      <c r="K614" s="14"/>
      <c r="L614" s="14"/>
      <c r="M614">
        <v>1</v>
      </c>
      <c r="N614">
        <v>1</v>
      </c>
      <c r="O614">
        <v>1</v>
      </c>
      <c r="P614" s="1" t="s">
        <v>5320</v>
      </c>
    </row>
    <row r="615" spans="2:16" ht="30" x14ac:dyDescent="0.25">
      <c r="B615" s="14" t="s">
        <v>993</v>
      </c>
      <c r="C615" s="12" t="s">
        <v>994</v>
      </c>
      <c r="D615" s="12" t="s">
        <v>5</v>
      </c>
      <c r="E615" s="12" t="s">
        <v>49</v>
      </c>
      <c r="F615" s="14" t="s">
        <v>5022</v>
      </c>
      <c r="G615" s="14" t="s">
        <v>4634</v>
      </c>
      <c r="H615" s="14" t="s">
        <v>4807</v>
      </c>
      <c r="I615" s="14"/>
      <c r="J615" s="14"/>
      <c r="K615" s="14"/>
      <c r="L615" s="14"/>
      <c r="M615">
        <v>1</v>
      </c>
      <c r="N615">
        <v>1</v>
      </c>
      <c r="O615">
        <v>1</v>
      </c>
      <c r="P615" s="1" t="s">
        <v>5320</v>
      </c>
    </row>
    <row r="616" spans="2:16" ht="45" x14ac:dyDescent="0.25">
      <c r="B616" s="14" t="s">
        <v>995</v>
      </c>
      <c r="C616" s="12" t="s">
        <v>996</v>
      </c>
      <c r="D616" s="12" t="s">
        <v>5</v>
      </c>
      <c r="E616" s="12" t="s">
        <v>310</v>
      </c>
      <c r="F616" s="14" t="s">
        <v>5022</v>
      </c>
      <c r="G616" s="14" t="s">
        <v>4671</v>
      </c>
      <c r="H616" s="14" t="s">
        <v>4808</v>
      </c>
      <c r="I616" s="14"/>
      <c r="J616" s="14"/>
      <c r="K616" s="14"/>
      <c r="L616" s="14"/>
      <c r="M616">
        <v>1</v>
      </c>
      <c r="N616">
        <v>1</v>
      </c>
      <c r="O616">
        <v>1</v>
      </c>
      <c r="P616" s="1" t="s">
        <v>5320</v>
      </c>
    </row>
    <row r="617" spans="2:16" ht="30" x14ac:dyDescent="0.25">
      <c r="B617" s="14" t="s">
        <v>997</v>
      </c>
      <c r="C617" s="12" t="s">
        <v>998</v>
      </c>
      <c r="D617" s="12" t="s">
        <v>5</v>
      </c>
      <c r="E617" s="12" t="s">
        <v>310</v>
      </c>
      <c r="F617" s="14" t="s">
        <v>5022</v>
      </c>
      <c r="G617" s="14"/>
      <c r="H617" s="14"/>
      <c r="I617" s="14"/>
      <c r="J617" s="14"/>
      <c r="K617" s="14"/>
      <c r="L617" s="14"/>
      <c r="M617">
        <v>0</v>
      </c>
      <c r="N617">
        <v>0</v>
      </c>
      <c r="O617">
        <v>1</v>
      </c>
      <c r="P617" s="1" t="s">
        <v>4807</v>
      </c>
    </row>
    <row r="618" spans="2:16" ht="60" x14ac:dyDescent="0.25">
      <c r="B618" s="14" t="s">
        <v>999</v>
      </c>
      <c r="C618" s="12" t="s">
        <v>1000</v>
      </c>
      <c r="D618" s="12" t="s">
        <v>5</v>
      </c>
      <c r="E618" s="12" t="s">
        <v>310</v>
      </c>
      <c r="F618" s="14" t="s">
        <v>5022</v>
      </c>
      <c r="G618" s="14" t="s">
        <v>4659</v>
      </c>
      <c r="H618" s="14" t="s">
        <v>4807</v>
      </c>
      <c r="I618" s="14" t="s">
        <v>4521</v>
      </c>
      <c r="J618" s="14"/>
      <c r="K618" s="14"/>
      <c r="L618" s="14"/>
      <c r="M618">
        <v>1</v>
      </c>
      <c r="N618">
        <v>2</v>
      </c>
      <c r="O618">
        <v>1</v>
      </c>
      <c r="P618" s="1" t="s">
        <v>5320</v>
      </c>
    </row>
    <row r="619" spans="2:16" ht="60" x14ac:dyDescent="0.25">
      <c r="B619" s="14" t="s">
        <v>1001</v>
      </c>
      <c r="C619" s="12" t="s">
        <v>1002</v>
      </c>
      <c r="D619" s="12" t="s">
        <v>5</v>
      </c>
      <c r="E619" s="12" t="s">
        <v>310</v>
      </c>
      <c r="F619" s="14" t="s">
        <v>5022</v>
      </c>
      <c r="G619" s="14"/>
      <c r="H619" s="14"/>
      <c r="I619" s="14" t="s">
        <v>4452</v>
      </c>
      <c r="J619" s="14"/>
      <c r="K619" s="14"/>
      <c r="L619" s="14"/>
      <c r="M619">
        <v>0</v>
      </c>
      <c r="N619">
        <v>1</v>
      </c>
      <c r="O619">
        <v>1</v>
      </c>
      <c r="P619" s="1" t="s">
        <v>4807</v>
      </c>
    </row>
    <row r="620" spans="2:16" ht="30" x14ac:dyDescent="0.25">
      <c r="B620" s="14" t="s">
        <v>1003</v>
      </c>
      <c r="C620" s="12" t="s">
        <v>1004</v>
      </c>
      <c r="D620" s="12" t="s">
        <v>5</v>
      </c>
      <c r="E620" s="12" t="s">
        <v>310</v>
      </c>
      <c r="F620" s="14" t="s">
        <v>5022</v>
      </c>
      <c r="G620" s="14" t="s">
        <v>4607</v>
      </c>
      <c r="H620" s="14" t="s">
        <v>4811</v>
      </c>
      <c r="I620" s="14"/>
      <c r="J620" s="14"/>
      <c r="K620" s="14"/>
      <c r="L620" s="14"/>
      <c r="M620">
        <v>1</v>
      </c>
      <c r="N620">
        <v>1</v>
      </c>
      <c r="O620">
        <v>1</v>
      </c>
      <c r="P620" s="1" t="s">
        <v>5320</v>
      </c>
    </row>
    <row r="621" spans="2:16" ht="60" x14ac:dyDescent="0.25">
      <c r="B621" s="14" t="s">
        <v>2051</v>
      </c>
      <c r="C621" s="12" t="s">
        <v>2052</v>
      </c>
      <c r="D621" s="12" t="s">
        <v>5</v>
      </c>
      <c r="E621" s="12" t="s">
        <v>310</v>
      </c>
      <c r="F621" s="14" t="s">
        <v>5024</v>
      </c>
      <c r="G621" s="14" t="s">
        <v>4755</v>
      </c>
      <c r="H621" s="14" t="s">
        <v>4807</v>
      </c>
      <c r="I621" s="14"/>
      <c r="J621" s="14"/>
      <c r="K621" s="14"/>
      <c r="L621" s="14"/>
      <c r="M621">
        <v>1</v>
      </c>
      <c r="N621">
        <v>1</v>
      </c>
      <c r="O621">
        <v>1</v>
      </c>
      <c r="P621" s="1" t="s">
        <v>5320</v>
      </c>
    </row>
    <row r="622" spans="2:16" ht="30" x14ac:dyDescent="0.25">
      <c r="B622" s="14" t="s">
        <v>2053</v>
      </c>
      <c r="C622" s="12" t="s">
        <v>2054</v>
      </c>
      <c r="D622" s="12" t="s">
        <v>5</v>
      </c>
      <c r="E622" s="12" t="s">
        <v>310</v>
      </c>
      <c r="F622" s="14" t="s">
        <v>5022</v>
      </c>
      <c r="G622" s="14" t="s">
        <v>5173</v>
      </c>
      <c r="H622" s="14" t="s">
        <v>4807</v>
      </c>
      <c r="I622" s="14"/>
      <c r="J622" s="14"/>
      <c r="K622" s="14"/>
      <c r="L622" s="14"/>
      <c r="M622">
        <v>1</v>
      </c>
      <c r="N622">
        <v>1</v>
      </c>
      <c r="O622">
        <v>1</v>
      </c>
      <c r="P622" s="1" t="s">
        <v>5320</v>
      </c>
    </row>
    <row r="623" spans="2:16" ht="60" x14ac:dyDescent="0.25">
      <c r="B623" s="14" t="s">
        <v>2055</v>
      </c>
      <c r="C623" s="12" t="s">
        <v>2056</v>
      </c>
      <c r="D623" s="12" t="s">
        <v>5</v>
      </c>
      <c r="E623" s="12" t="s">
        <v>49</v>
      </c>
      <c r="F623" s="14" t="s">
        <v>5022</v>
      </c>
      <c r="G623" s="14" t="s">
        <v>5273</v>
      </c>
      <c r="H623" s="14" t="s">
        <v>4809</v>
      </c>
      <c r="I623" s="14"/>
      <c r="J623" s="14"/>
      <c r="K623" s="14"/>
      <c r="L623" s="14" t="s">
        <v>5342</v>
      </c>
      <c r="M623">
        <v>1</v>
      </c>
      <c r="N623">
        <v>2</v>
      </c>
      <c r="O623">
        <v>1</v>
      </c>
      <c r="P623" s="1" t="s">
        <v>5320</v>
      </c>
    </row>
    <row r="624" spans="2:16" ht="75" x14ac:dyDescent="0.25">
      <c r="B624" s="14" t="s">
        <v>2057</v>
      </c>
      <c r="C624" s="12" t="s">
        <v>2058</v>
      </c>
      <c r="D624" s="12" t="s">
        <v>5</v>
      </c>
      <c r="E624" s="12" t="s">
        <v>68</v>
      </c>
      <c r="F624" s="14" t="s">
        <v>5022</v>
      </c>
      <c r="G624" s="14" t="s">
        <v>5343</v>
      </c>
      <c r="H624" s="14" t="s">
        <v>4806</v>
      </c>
      <c r="I624" s="14"/>
      <c r="J624" s="14"/>
      <c r="K624" s="14"/>
      <c r="L624" s="14"/>
      <c r="M624">
        <v>1</v>
      </c>
      <c r="N624">
        <v>1</v>
      </c>
      <c r="O624">
        <v>1</v>
      </c>
      <c r="P624" s="1" t="s">
        <v>5320</v>
      </c>
    </row>
    <row r="625" spans="2:16" ht="30" x14ac:dyDescent="0.25">
      <c r="B625" s="14" t="s">
        <v>2059</v>
      </c>
      <c r="C625" s="12" t="s">
        <v>2060</v>
      </c>
      <c r="D625" s="12" t="s">
        <v>5</v>
      </c>
      <c r="E625" s="12" t="s">
        <v>151</v>
      </c>
      <c r="F625" s="14" t="s">
        <v>5022</v>
      </c>
      <c r="G625" s="14" t="s">
        <v>4611</v>
      </c>
      <c r="H625" s="14" t="s">
        <v>4810</v>
      </c>
      <c r="I625" s="14"/>
      <c r="J625" s="14"/>
      <c r="K625" s="14"/>
      <c r="L625" s="14"/>
      <c r="M625">
        <v>1</v>
      </c>
      <c r="N625">
        <v>1</v>
      </c>
      <c r="O625">
        <v>1</v>
      </c>
      <c r="P625" s="1" t="s">
        <v>5320</v>
      </c>
    </row>
    <row r="626" spans="2:16" ht="30" x14ac:dyDescent="0.25">
      <c r="B626" s="14" t="s">
        <v>2061</v>
      </c>
      <c r="C626" s="12" t="s">
        <v>2062</v>
      </c>
      <c r="D626" s="12" t="s">
        <v>5</v>
      </c>
      <c r="E626" s="12" t="s">
        <v>49</v>
      </c>
      <c r="F626" s="14" t="s">
        <v>5022</v>
      </c>
      <c r="G626" s="14" t="s">
        <v>4572</v>
      </c>
      <c r="H626" s="14" t="s">
        <v>4807</v>
      </c>
      <c r="I626" s="14"/>
      <c r="J626" s="14"/>
      <c r="K626" s="14"/>
      <c r="L626" s="14"/>
      <c r="M626">
        <v>1</v>
      </c>
      <c r="N626">
        <v>1</v>
      </c>
      <c r="O626">
        <v>1</v>
      </c>
      <c r="P626" s="1" t="s">
        <v>5320</v>
      </c>
    </row>
    <row r="627" spans="2:16" ht="30" x14ac:dyDescent="0.25">
      <c r="B627" s="14" t="s">
        <v>2063</v>
      </c>
      <c r="C627" s="12" t="s">
        <v>2064</v>
      </c>
      <c r="D627" s="12" t="s">
        <v>5</v>
      </c>
      <c r="E627" s="12" t="s">
        <v>49</v>
      </c>
      <c r="F627" s="14" t="s">
        <v>5022</v>
      </c>
      <c r="G627" s="14" t="s">
        <v>5333</v>
      </c>
      <c r="H627" s="14" t="s">
        <v>4807</v>
      </c>
      <c r="I627" s="14"/>
      <c r="J627" s="14"/>
      <c r="K627" s="14"/>
      <c r="L627" s="14"/>
      <c r="M627">
        <v>1</v>
      </c>
      <c r="N627">
        <v>1</v>
      </c>
      <c r="O627">
        <v>1</v>
      </c>
      <c r="P627" s="1" t="s">
        <v>5320</v>
      </c>
    </row>
    <row r="628" spans="2:16" ht="60" x14ac:dyDescent="0.25">
      <c r="B628" s="14" t="s">
        <v>1005</v>
      </c>
      <c r="C628" s="12" t="s">
        <v>1006</v>
      </c>
      <c r="D628" s="12" t="s">
        <v>5</v>
      </c>
      <c r="E628" s="12" t="s">
        <v>49</v>
      </c>
      <c r="F628" s="14" t="s">
        <v>5024</v>
      </c>
      <c r="G628" s="14" t="s">
        <v>5234</v>
      </c>
      <c r="H628" s="14" t="s">
        <v>4807</v>
      </c>
      <c r="I628" s="14"/>
      <c r="J628" s="14"/>
      <c r="K628" s="14"/>
      <c r="L628" s="14"/>
      <c r="M628">
        <v>1</v>
      </c>
      <c r="N628">
        <v>1</v>
      </c>
      <c r="O628">
        <v>1</v>
      </c>
      <c r="P628" s="1" t="s">
        <v>5320</v>
      </c>
    </row>
    <row r="629" spans="2:16" ht="45" x14ac:dyDescent="0.25">
      <c r="B629" s="14" t="s">
        <v>1007</v>
      </c>
      <c r="C629" s="12" t="s">
        <v>1008</v>
      </c>
      <c r="D629" s="12" t="s">
        <v>5</v>
      </c>
      <c r="E629" s="12" t="s">
        <v>49</v>
      </c>
      <c r="F629" s="14" t="s">
        <v>5022</v>
      </c>
      <c r="G629" s="14" t="s">
        <v>4643</v>
      </c>
      <c r="H629" s="14" t="s">
        <v>4819</v>
      </c>
      <c r="I629" s="14"/>
      <c r="J629" s="14"/>
      <c r="K629" s="14"/>
      <c r="L629" s="14"/>
      <c r="M629">
        <v>1</v>
      </c>
      <c r="N629">
        <v>1</v>
      </c>
      <c r="O629">
        <v>1</v>
      </c>
      <c r="P629" s="1" t="s">
        <v>5320</v>
      </c>
    </row>
    <row r="630" spans="2:16" ht="60" x14ac:dyDescent="0.25">
      <c r="B630" s="14" t="s">
        <v>2065</v>
      </c>
      <c r="C630" s="12" t="s">
        <v>2066</v>
      </c>
      <c r="D630" s="12" t="s">
        <v>5</v>
      </c>
      <c r="E630" s="12" t="s">
        <v>210</v>
      </c>
      <c r="F630" s="14" t="s">
        <v>5022</v>
      </c>
      <c r="G630" s="14" t="s">
        <v>5619</v>
      </c>
      <c r="H630" s="14" t="s">
        <v>4807</v>
      </c>
      <c r="I630" s="14"/>
      <c r="J630" s="14"/>
      <c r="K630" s="14"/>
      <c r="L630" s="14"/>
      <c r="M630">
        <v>1</v>
      </c>
      <c r="N630">
        <v>1</v>
      </c>
      <c r="O630">
        <v>1</v>
      </c>
      <c r="P630" s="1" t="s">
        <v>5320</v>
      </c>
    </row>
    <row r="631" spans="2:16" ht="30" x14ac:dyDescent="0.25">
      <c r="B631" s="14" t="s">
        <v>2067</v>
      </c>
      <c r="C631" s="12" t="s">
        <v>2068</v>
      </c>
      <c r="D631" s="12" t="s">
        <v>5</v>
      </c>
      <c r="E631" s="12" t="s">
        <v>49</v>
      </c>
      <c r="F631" s="14" t="s">
        <v>5022</v>
      </c>
      <c r="G631" s="14" t="s">
        <v>5421</v>
      </c>
      <c r="H631" s="14" t="s">
        <v>4835</v>
      </c>
      <c r="I631" s="14"/>
      <c r="J631" s="14"/>
      <c r="K631" s="14"/>
      <c r="L631" s="14"/>
      <c r="M631">
        <v>1</v>
      </c>
      <c r="N631">
        <v>1</v>
      </c>
      <c r="O631">
        <v>1</v>
      </c>
      <c r="P631" s="1" t="s">
        <v>5320</v>
      </c>
    </row>
    <row r="632" spans="2:16" ht="60" x14ac:dyDescent="0.25">
      <c r="B632" s="14" t="s">
        <v>1009</v>
      </c>
      <c r="C632" s="12" t="s">
        <v>1010</v>
      </c>
      <c r="D632" s="12" t="s">
        <v>5</v>
      </c>
      <c r="E632" s="12" t="s">
        <v>7</v>
      </c>
      <c r="F632" s="14" t="s">
        <v>5024</v>
      </c>
      <c r="G632" s="14" t="s">
        <v>5164</v>
      </c>
      <c r="H632" s="14" t="s">
        <v>4807</v>
      </c>
      <c r="I632" s="14" t="s">
        <v>4522</v>
      </c>
      <c r="J632" s="14"/>
      <c r="K632" s="14"/>
      <c r="L632" s="14"/>
      <c r="M632">
        <v>1</v>
      </c>
      <c r="N632">
        <v>2</v>
      </c>
      <c r="O632">
        <v>1</v>
      </c>
      <c r="P632" s="1" t="s">
        <v>5320</v>
      </c>
    </row>
    <row r="633" spans="2:16" ht="30" x14ac:dyDescent="0.25">
      <c r="B633" s="14" t="s">
        <v>1011</v>
      </c>
      <c r="C633" s="12" t="s">
        <v>1012</v>
      </c>
      <c r="D633" s="12" t="s">
        <v>5</v>
      </c>
      <c r="E633" s="12" t="s">
        <v>7</v>
      </c>
      <c r="F633" s="14" t="s">
        <v>5022</v>
      </c>
      <c r="G633" s="14" t="s">
        <v>5046</v>
      </c>
      <c r="H633" s="14" t="s">
        <v>4809</v>
      </c>
      <c r="I633" s="14"/>
      <c r="J633" s="14"/>
      <c r="K633" s="14"/>
      <c r="L633" s="14"/>
      <c r="M633">
        <v>1</v>
      </c>
      <c r="N633">
        <v>1</v>
      </c>
      <c r="O633">
        <v>1</v>
      </c>
      <c r="P633" s="1" t="s">
        <v>5320</v>
      </c>
    </row>
    <row r="634" spans="2:16" ht="60" x14ac:dyDescent="0.25">
      <c r="B634" s="14" t="s">
        <v>1013</v>
      </c>
      <c r="C634" s="12" t="s">
        <v>1014</v>
      </c>
      <c r="D634" s="12" t="s">
        <v>5</v>
      </c>
      <c r="E634" s="12" t="s">
        <v>7</v>
      </c>
      <c r="F634" s="14" t="s">
        <v>5022</v>
      </c>
      <c r="G634" s="14" t="s">
        <v>5043</v>
      </c>
      <c r="H634" s="14" t="s">
        <v>4814</v>
      </c>
      <c r="I634" s="14"/>
      <c r="J634" s="14"/>
      <c r="K634" s="14"/>
      <c r="L634" s="14"/>
      <c r="M634">
        <v>1</v>
      </c>
      <c r="N634">
        <v>1</v>
      </c>
      <c r="O634">
        <v>1</v>
      </c>
      <c r="P634" s="1" t="s">
        <v>5320</v>
      </c>
    </row>
    <row r="635" spans="2:16" ht="30" x14ac:dyDescent="0.25">
      <c r="B635" s="14" t="s">
        <v>2069</v>
      </c>
      <c r="C635" s="12" t="s">
        <v>2070</v>
      </c>
      <c r="D635" s="12" t="s">
        <v>5</v>
      </c>
      <c r="E635" s="12" t="s">
        <v>7</v>
      </c>
      <c r="F635" s="14" t="s">
        <v>5022</v>
      </c>
      <c r="G635" s="14" t="s">
        <v>5344</v>
      </c>
      <c r="H635" s="14" t="s">
        <v>4807</v>
      </c>
      <c r="I635" s="14"/>
      <c r="J635" s="14"/>
      <c r="K635" s="14"/>
      <c r="L635" s="14"/>
      <c r="M635">
        <v>1</v>
      </c>
      <c r="N635">
        <v>1</v>
      </c>
      <c r="O635">
        <v>1</v>
      </c>
      <c r="P635" s="1" t="s">
        <v>5320</v>
      </c>
    </row>
    <row r="636" spans="2:16" ht="30" x14ac:dyDescent="0.25">
      <c r="B636" s="14" t="s">
        <v>1015</v>
      </c>
      <c r="C636" s="12" t="s">
        <v>1016</v>
      </c>
      <c r="D636" s="12" t="s">
        <v>5</v>
      </c>
      <c r="E636" s="12" t="s">
        <v>42</v>
      </c>
      <c r="F636" s="14" t="s">
        <v>5022</v>
      </c>
      <c r="G636" s="14" t="s">
        <v>4634</v>
      </c>
      <c r="H636" s="14" t="s">
        <v>4807</v>
      </c>
      <c r="I636" s="14"/>
      <c r="J636" s="14"/>
      <c r="K636" s="14"/>
      <c r="L636" s="14"/>
      <c r="M636">
        <v>1</v>
      </c>
      <c r="N636">
        <v>1</v>
      </c>
      <c r="O636">
        <v>1</v>
      </c>
      <c r="P636" s="1" t="s">
        <v>5320</v>
      </c>
    </row>
    <row r="637" spans="2:16" ht="30" x14ac:dyDescent="0.25">
      <c r="B637" s="14" t="s">
        <v>1017</v>
      </c>
      <c r="C637" s="12" t="s">
        <v>1018</v>
      </c>
      <c r="D637" s="12" t="s">
        <v>5</v>
      </c>
      <c r="E637" s="12" t="s">
        <v>42</v>
      </c>
      <c r="F637" s="14" t="s">
        <v>5022</v>
      </c>
      <c r="G637" s="14" t="s">
        <v>4613</v>
      </c>
      <c r="H637" s="14" t="s">
        <v>4807</v>
      </c>
      <c r="I637" s="14"/>
      <c r="J637" s="14"/>
      <c r="K637" s="14"/>
      <c r="L637" s="14"/>
      <c r="M637">
        <v>1</v>
      </c>
      <c r="N637">
        <v>1</v>
      </c>
      <c r="O637">
        <v>1</v>
      </c>
      <c r="P637" s="1" t="s">
        <v>5320</v>
      </c>
    </row>
    <row r="638" spans="2:16" ht="30" x14ac:dyDescent="0.25">
      <c r="B638" s="14" t="s">
        <v>1019</v>
      </c>
      <c r="C638" s="12" t="s">
        <v>1020</v>
      </c>
      <c r="D638" s="12" t="s">
        <v>5</v>
      </c>
      <c r="E638" s="12" t="s">
        <v>42</v>
      </c>
      <c r="F638" s="14" t="s">
        <v>5022</v>
      </c>
      <c r="G638" s="14" t="s">
        <v>4776</v>
      </c>
      <c r="H638" s="14" t="s">
        <v>4807</v>
      </c>
      <c r="I638" s="14"/>
      <c r="J638" s="14"/>
      <c r="K638" s="14"/>
      <c r="L638" s="14"/>
      <c r="M638">
        <v>1</v>
      </c>
      <c r="N638">
        <v>1</v>
      </c>
      <c r="O638">
        <v>1</v>
      </c>
      <c r="P638" s="1" t="s">
        <v>5320</v>
      </c>
    </row>
    <row r="639" spans="2:16" ht="60" x14ac:dyDescent="0.25">
      <c r="B639" s="14" t="s">
        <v>1021</v>
      </c>
      <c r="C639" s="12" t="s">
        <v>1022</v>
      </c>
      <c r="D639" s="12" t="s">
        <v>5</v>
      </c>
      <c r="E639" s="12" t="s">
        <v>168</v>
      </c>
      <c r="F639" s="14" t="s">
        <v>5022</v>
      </c>
      <c r="G639" s="14" t="s">
        <v>4668</v>
      </c>
      <c r="H639" s="14" t="s">
        <v>4814</v>
      </c>
      <c r="I639" s="14"/>
      <c r="J639" s="14"/>
      <c r="K639" s="14"/>
      <c r="L639" s="14" t="s">
        <v>4836</v>
      </c>
      <c r="M639">
        <v>1</v>
      </c>
      <c r="N639">
        <v>2</v>
      </c>
      <c r="O639">
        <v>1</v>
      </c>
      <c r="P639" s="1" t="s">
        <v>5320</v>
      </c>
    </row>
    <row r="640" spans="2:16" ht="60" x14ac:dyDescent="0.25">
      <c r="B640" s="14" t="s">
        <v>1023</v>
      </c>
      <c r="C640" s="12" t="s">
        <v>1024</v>
      </c>
      <c r="D640" s="12" t="s">
        <v>5</v>
      </c>
      <c r="E640" s="12" t="s">
        <v>168</v>
      </c>
      <c r="F640" s="14" t="s">
        <v>5022</v>
      </c>
      <c r="G640" s="14" t="s">
        <v>4671</v>
      </c>
      <c r="H640" s="14" t="s">
        <v>4817</v>
      </c>
      <c r="I640" s="14" t="s">
        <v>4482</v>
      </c>
      <c r="J640" s="14"/>
      <c r="K640" s="14"/>
      <c r="L640" s="14"/>
      <c r="M640">
        <v>1</v>
      </c>
      <c r="N640">
        <v>2</v>
      </c>
      <c r="O640">
        <v>1</v>
      </c>
      <c r="P640" s="1" t="s">
        <v>5320</v>
      </c>
    </row>
    <row r="641" spans="2:16" ht="60" x14ac:dyDescent="0.25">
      <c r="B641" s="14" t="s">
        <v>1025</v>
      </c>
      <c r="C641" s="12" t="s">
        <v>1026</v>
      </c>
      <c r="D641" s="12" t="s">
        <v>5</v>
      </c>
      <c r="E641" s="12" t="s">
        <v>168</v>
      </c>
      <c r="F641" s="14" t="s">
        <v>5022</v>
      </c>
      <c r="G641" s="14" t="s">
        <v>4715</v>
      </c>
      <c r="H641" s="14" t="s">
        <v>4814</v>
      </c>
      <c r="I641" s="14"/>
      <c r="J641" s="14"/>
      <c r="K641" s="14"/>
      <c r="L641" s="14" t="s">
        <v>5345</v>
      </c>
      <c r="M641">
        <v>1</v>
      </c>
      <c r="N641">
        <v>2</v>
      </c>
      <c r="O641">
        <v>1</v>
      </c>
      <c r="P641" s="1" t="s">
        <v>5320</v>
      </c>
    </row>
    <row r="642" spans="2:16" ht="60" x14ac:dyDescent="0.25">
      <c r="B642" s="14" t="s">
        <v>1027</v>
      </c>
      <c r="C642" s="12" t="s">
        <v>1028</v>
      </c>
      <c r="D642" s="12" t="s">
        <v>5</v>
      </c>
      <c r="E642" s="12" t="s">
        <v>168</v>
      </c>
      <c r="F642" s="14" t="s">
        <v>5022</v>
      </c>
      <c r="G642" s="14" t="s">
        <v>4686</v>
      </c>
      <c r="H642" s="14" t="s">
        <v>4820</v>
      </c>
      <c r="I642" s="14" t="s">
        <v>4471</v>
      </c>
      <c r="J642" s="14"/>
      <c r="K642" s="14"/>
      <c r="L642" s="14" t="s">
        <v>5346</v>
      </c>
      <c r="M642">
        <v>1</v>
      </c>
      <c r="N642">
        <v>3</v>
      </c>
      <c r="O642">
        <v>1</v>
      </c>
      <c r="P642" s="1" t="s">
        <v>5320</v>
      </c>
    </row>
    <row r="643" spans="2:16" ht="30" x14ac:dyDescent="0.25">
      <c r="B643" s="14" t="s">
        <v>2071</v>
      </c>
      <c r="C643" s="12" t="s">
        <v>2072</v>
      </c>
      <c r="D643" s="12" t="s">
        <v>5</v>
      </c>
      <c r="E643" s="12" t="s">
        <v>151</v>
      </c>
      <c r="F643" s="14" t="s">
        <v>5022</v>
      </c>
      <c r="G643" s="14" t="s">
        <v>4628</v>
      </c>
      <c r="H643" s="14" t="s">
        <v>4807</v>
      </c>
      <c r="I643" s="14"/>
      <c r="J643" s="14"/>
      <c r="K643" s="14"/>
      <c r="L643" s="14"/>
      <c r="M643">
        <v>1</v>
      </c>
      <c r="N643">
        <v>1</v>
      </c>
      <c r="O643">
        <v>1</v>
      </c>
      <c r="P643" s="1" t="s">
        <v>5320</v>
      </c>
    </row>
    <row r="644" spans="2:16" ht="30" x14ac:dyDescent="0.25">
      <c r="B644" s="14" t="s">
        <v>2073</v>
      </c>
      <c r="C644" s="12" t="s">
        <v>2074</v>
      </c>
      <c r="D644" s="12" t="s">
        <v>5</v>
      </c>
      <c r="E644" s="12" t="s">
        <v>151</v>
      </c>
      <c r="F644" s="14" t="s">
        <v>5022</v>
      </c>
      <c r="G644" s="14" t="s">
        <v>5028</v>
      </c>
      <c r="H644" s="14" t="s">
        <v>4807</v>
      </c>
      <c r="I644" s="14"/>
      <c r="J644" s="14"/>
      <c r="K644" s="14"/>
      <c r="L644" s="14"/>
      <c r="M644">
        <v>1</v>
      </c>
      <c r="N644">
        <v>1</v>
      </c>
      <c r="O644">
        <v>1</v>
      </c>
      <c r="P644" s="1" t="s">
        <v>5320</v>
      </c>
    </row>
    <row r="645" spans="2:16" ht="60" x14ac:dyDescent="0.25">
      <c r="B645" s="14" t="s">
        <v>2075</v>
      </c>
      <c r="C645" s="12" t="s">
        <v>2076</v>
      </c>
      <c r="D645" s="12" t="s">
        <v>5</v>
      </c>
      <c r="E645" s="12" t="s">
        <v>151</v>
      </c>
      <c r="F645" s="14" t="s">
        <v>5022</v>
      </c>
      <c r="G645" s="14" t="s">
        <v>5275</v>
      </c>
      <c r="H645" s="14" t="s">
        <v>4812</v>
      </c>
      <c r="I645" s="14"/>
      <c r="J645" s="14"/>
      <c r="K645" s="14"/>
      <c r="L645" s="14"/>
      <c r="M645">
        <v>1</v>
      </c>
      <c r="N645">
        <v>1</v>
      </c>
      <c r="O645">
        <v>1</v>
      </c>
      <c r="P645" s="1" t="s">
        <v>5320</v>
      </c>
    </row>
    <row r="646" spans="2:16" ht="30" x14ac:dyDescent="0.25">
      <c r="B646" s="14" t="s">
        <v>2077</v>
      </c>
      <c r="C646" s="12" t="s">
        <v>2078</v>
      </c>
      <c r="D646" s="12" t="s">
        <v>5</v>
      </c>
      <c r="E646" s="12" t="s">
        <v>151</v>
      </c>
      <c r="F646" s="14" t="s">
        <v>5022</v>
      </c>
      <c r="G646" s="14" t="s">
        <v>5173</v>
      </c>
      <c r="H646" s="14" t="s">
        <v>4809</v>
      </c>
      <c r="I646" s="14"/>
      <c r="J646" s="14"/>
      <c r="K646" s="14"/>
      <c r="L646" s="14"/>
      <c r="M646">
        <v>1</v>
      </c>
      <c r="N646">
        <v>1</v>
      </c>
      <c r="O646">
        <v>1</v>
      </c>
      <c r="P646" s="1" t="s">
        <v>5320</v>
      </c>
    </row>
    <row r="647" spans="2:16" ht="30" x14ac:dyDescent="0.25">
      <c r="B647" s="14" t="s">
        <v>2079</v>
      </c>
      <c r="C647" s="12" t="s">
        <v>2080</v>
      </c>
      <c r="D647" s="12" t="s">
        <v>5</v>
      </c>
      <c r="E647" s="12" t="s">
        <v>151</v>
      </c>
      <c r="F647" s="14" t="s">
        <v>5022</v>
      </c>
      <c r="G647" s="14" t="s">
        <v>5047</v>
      </c>
      <c r="H647" s="14" t="s">
        <v>4807</v>
      </c>
      <c r="I647" s="14"/>
      <c r="J647" s="14"/>
      <c r="K647" s="14"/>
      <c r="L647" s="14"/>
      <c r="M647">
        <v>1</v>
      </c>
      <c r="N647">
        <v>1</v>
      </c>
      <c r="O647">
        <v>1</v>
      </c>
      <c r="P647" s="1" t="s">
        <v>5320</v>
      </c>
    </row>
    <row r="648" spans="2:16" ht="30" x14ac:dyDescent="0.25">
      <c r="B648" s="14" t="s">
        <v>1029</v>
      </c>
      <c r="C648" s="12" t="s">
        <v>1030</v>
      </c>
      <c r="D648" s="12" t="s">
        <v>5</v>
      </c>
      <c r="E648" s="12" t="s">
        <v>85</v>
      </c>
      <c r="F648" s="14" t="s">
        <v>5022</v>
      </c>
      <c r="G648" s="14" t="s">
        <v>4735</v>
      </c>
      <c r="H648" s="14" t="s">
        <v>4807</v>
      </c>
      <c r="I648" s="14"/>
      <c r="J648" s="14"/>
      <c r="K648" s="14"/>
      <c r="L648" s="14"/>
      <c r="M648">
        <v>1</v>
      </c>
      <c r="N648">
        <v>1</v>
      </c>
      <c r="O648">
        <v>1</v>
      </c>
      <c r="P648" s="1" t="s">
        <v>5320</v>
      </c>
    </row>
    <row r="649" spans="2:16" ht="30" x14ac:dyDescent="0.25">
      <c r="B649" s="14" t="s">
        <v>1031</v>
      </c>
      <c r="C649" s="12" t="s">
        <v>1032</v>
      </c>
      <c r="D649" s="12" t="s">
        <v>5</v>
      </c>
      <c r="E649" s="12" t="s">
        <v>85</v>
      </c>
      <c r="F649" s="14" t="s">
        <v>5022</v>
      </c>
      <c r="G649" s="14" t="s">
        <v>5474</v>
      </c>
      <c r="H649" s="14" t="s">
        <v>4807</v>
      </c>
      <c r="I649" s="14"/>
      <c r="J649" s="14"/>
      <c r="K649" s="14"/>
      <c r="L649" s="14"/>
      <c r="M649">
        <v>1</v>
      </c>
      <c r="N649">
        <v>1</v>
      </c>
      <c r="O649">
        <v>1</v>
      </c>
      <c r="P649" s="1" t="s">
        <v>5320</v>
      </c>
    </row>
    <row r="650" spans="2:16" ht="60" x14ac:dyDescent="0.25">
      <c r="B650" s="14" t="s">
        <v>1033</v>
      </c>
      <c r="C650" s="12" t="s">
        <v>1034</v>
      </c>
      <c r="D650" s="12" t="s">
        <v>5</v>
      </c>
      <c r="E650" s="12" t="s">
        <v>49</v>
      </c>
      <c r="F650" s="14" t="s">
        <v>5022</v>
      </c>
      <c r="G650" s="14" t="s">
        <v>4640</v>
      </c>
      <c r="H650" s="14" t="s">
        <v>4814</v>
      </c>
      <c r="I650" s="14"/>
      <c r="J650" s="14"/>
      <c r="K650" s="14"/>
      <c r="L650" s="14"/>
      <c r="M650">
        <v>1</v>
      </c>
      <c r="N650">
        <v>1</v>
      </c>
      <c r="O650">
        <v>1</v>
      </c>
      <c r="P650" s="1" t="s">
        <v>5320</v>
      </c>
    </row>
    <row r="651" spans="2:16" ht="30" x14ac:dyDescent="0.25">
      <c r="B651" s="14" t="s">
        <v>1035</v>
      </c>
      <c r="C651" s="12" t="s">
        <v>1036</v>
      </c>
      <c r="D651" s="12" t="s">
        <v>5</v>
      </c>
      <c r="E651" s="12" t="s">
        <v>26</v>
      </c>
      <c r="F651" s="14" t="s">
        <v>5022</v>
      </c>
      <c r="G651" s="14" t="s">
        <v>4679</v>
      </c>
      <c r="H651" s="14" t="s">
        <v>4807</v>
      </c>
      <c r="I651" s="14"/>
      <c r="J651" s="14"/>
      <c r="K651" s="14"/>
      <c r="L651" s="14"/>
      <c r="M651">
        <v>1</v>
      </c>
      <c r="N651">
        <v>1</v>
      </c>
      <c r="O651">
        <v>1</v>
      </c>
      <c r="P651" s="1" t="s">
        <v>5320</v>
      </c>
    </row>
    <row r="652" spans="2:16" ht="45" x14ac:dyDescent="0.25">
      <c r="B652" s="14" t="s">
        <v>1037</v>
      </c>
      <c r="C652" s="12" t="s">
        <v>1038</v>
      </c>
      <c r="D652" s="12" t="s">
        <v>5</v>
      </c>
      <c r="E652" s="12" t="s">
        <v>26</v>
      </c>
      <c r="F652" s="14" t="s">
        <v>5022</v>
      </c>
      <c r="G652" s="14" t="s">
        <v>4658</v>
      </c>
      <c r="H652" s="14" t="s">
        <v>4808</v>
      </c>
      <c r="I652" s="14"/>
      <c r="J652" s="14"/>
      <c r="K652" s="14"/>
      <c r="L652" s="14"/>
      <c r="M652">
        <v>1</v>
      </c>
      <c r="N652">
        <v>1</v>
      </c>
      <c r="O652">
        <v>1</v>
      </c>
      <c r="P652" s="1" t="s">
        <v>5320</v>
      </c>
    </row>
    <row r="653" spans="2:16" ht="30" x14ac:dyDescent="0.25">
      <c r="B653" s="14" t="s">
        <v>1039</v>
      </c>
      <c r="C653" s="12" t="s">
        <v>1040</v>
      </c>
      <c r="D653" s="12" t="s">
        <v>5</v>
      </c>
      <c r="E653" s="12" t="s">
        <v>26</v>
      </c>
      <c r="F653" s="14" t="s">
        <v>5022</v>
      </c>
      <c r="G653" s="14" t="s">
        <v>4577</v>
      </c>
      <c r="H653" s="14" t="s">
        <v>4807</v>
      </c>
      <c r="I653" s="14"/>
      <c r="J653" s="14"/>
      <c r="K653" s="14"/>
      <c r="L653" s="14"/>
      <c r="M653">
        <v>1</v>
      </c>
      <c r="N653">
        <v>1</v>
      </c>
      <c r="O653">
        <v>1</v>
      </c>
      <c r="P653" s="1" t="s">
        <v>5320</v>
      </c>
    </row>
    <row r="654" spans="2:16" ht="30" x14ac:dyDescent="0.25">
      <c r="B654" s="14" t="s">
        <v>2081</v>
      </c>
      <c r="C654" s="12" t="s">
        <v>2082</v>
      </c>
      <c r="D654" s="12" t="s">
        <v>5</v>
      </c>
      <c r="E654" s="12" t="s">
        <v>26</v>
      </c>
      <c r="F654" s="14" t="s">
        <v>5022</v>
      </c>
      <c r="G654" s="14" t="s">
        <v>4571</v>
      </c>
      <c r="H654" s="14" t="s">
        <v>4807</v>
      </c>
      <c r="I654" s="14"/>
      <c r="J654" s="14"/>
      <c r="K654" s="14"/>
      <c r="L654" s="14"/>
      <c r="M654">
        <v>1</v>
      </c>
      <c r="N654">
        <v>1</v>
      </c>
      <c r="O654">
        <v>1</v>
      </c>
      <c r="P654" s="1" t="s">
        <v>5320</v>
      </c>
    </row>
    <row r="655" spans="2:16" ht="30" x14ac:dyDescent="0.25">
      <c r="B655" s="14" t="s">
        <v>1041</v>
      </c>
      <c r="C655" s="12" t="s">
        <v>1042</v>
      </c>
      <c r="D655" s="12" t="s">
        <v>5</v>
      </c>
      <c r="E655" s="12" t="s">
        <v>26</v>
      </c>
      <c r="F655" s="14" t="s">
        <v>5022</v>
      </c>
      <c r="G655" s="14" t="s">
        <v>4627</v>
      </c>
      <c r="H655" s="14" t="s">
        <v>4807</v>
      </c>
      <c r="I655" s="14"/>
      <c r="J655" s="14"/>
      <c r="K655" s="14"/>
      <c r="L655" s="14"/>
      <c r="M655">
        <v>1</v>
      </c>
      <c r="N655">
        <v>1</v>
      </c>
      <c r="O655">
        <v>1</v>
      </c>
      <c r="P655" s="1" t="s">
        <v>5320</v>
      </c>
    </row>
    <row r="656" spans="2:16" ht="30" x14ac:dyDescent="0.25">
      <c r="B656" s="14" t="s">
        <v>1043</v>
      </c>
      <c r="C656" s="12" t="s">
        <v>1044</v>
      </c>
      <c r="D656" s="12" t="s">
        <v>5</v>
      </c>
      <c r="E656" s="12" t="s">
        <v>26</v>
      </c>
      <c r="F656" s="14" t="s">
        <v>5022</v>
      </c>
      <c r="G656" s="14" t="s">
        <v>5130</v>
      </c>
      <c r="H656" s="14" t="s">
        <v>4807</v>
      </c>
      <c r="I656" s="14"/>
      <c r="J656" s="14"/>
      <c r="K656" s="14"/>
      <c r="L656" s="14"/>
      <c r="M656">
        <v>1</v>
      </c>
      <c r="N656">
        <v>1</v>
      </c>
      <c r="O656">
        <v>1</v>
      </c>
      <c r="P656" s="1" t="s">
        <v>5320</v>
      </c>
    </row>
    <row r="657" spans="2:16" ht="75" x14ac:dyDescent="0.25">
      <c r="B657" s="14" t="s">
        <v>1045</v>
      </c>
      <c r="C657" s="12" t="s">
        <v>1046</v>
      </c>
      <c r="D657" s="12" t="s">
        <v>5</v>
      </c>
      <c r="E657" s="12" t="s">
        <v>68</v>
      </c>
      <c r="F657" s="14" t="s">
        <v>5022</v>
      </c>
      <c r="G657" s="14" t="s">
        <v>5532</v>
      </c>
      <c r="H657" s="14" t="s">
        <v>4806</v>
      </c>
      <c r="I657" s="14" t="s">
        <v>4423</v>
      </c>
      <c r="J657" s="14"/>
      <c r="K657" s="14"/>
      <c r="L657" s="14" t="s">
        <v>5533</v>
      </c>
      <c r="M657">
        <v>1</v>
      </c>
      <c r="N657">
        <v>3</v>
      </c>
      <c r="O657">
        <v>1</v>
      </c>
      <c r="P657" s="1" t="s">
        <v>5320</v>
      </c>
    </row>
    <row r="658" spans="2:16" ht="30" x14ac:dyDescent="0.25">
      <c r="B658" s="14" t="s">
        <v>1047</v>
      </c>
      <c r="C658" s="12" t="s">
        <v>1048</v>
      </c>
      <c r="D658" s="12" t="s">
        <v>5</v>
      </c>
      <c r="E658" s="12" t="s">
        <v>68</v>
      </c>
      <c r="F658" s="14" t="s">
        <v>5022</v>
      </c>
      <c r="G658" s="14" t="s">
        <v>4593</v>
      </c>
      <c r="H658" s="14" t="s">
        <v>4807</v>
      </c>
      <c r="I658" s="14"/>
      <c r="J658" s="14"/>
      <c r="K658" s="14"/>
      <c r="L658" s="14"/>
      <c r="M658">
        <v>1</v>
      </c>
      <c r="N658">
        <v>1</v>
      </c>
      <c r="O658">
        <v>1</v>
      </c>
      <c r="P658" s="1" t="s">
        <v>5320</v>
      </c>
    </row>
    <row r="659" spans="2:16" ht="75" x14ac:dyDescent="0.25">
      <c r="B659" s="14" t="s">
        <v>1049</v>
      </c>
      <c r="C659" s="12" t="s">
        <v>1050</v>
      </c>
      <c r="D659" s="12" t="s">
        <v>5</v>
      </c>
      <c r="E659" s="12" t="s">
        <v>68</v>
      </c>
      <c r="F659" s="14" t="s">
        <v>5022</v>
      </c>
      <c r="G659" s="14" t="s">
        <v>5276</v>
      </c>
      <c r="H659" s="14" t="s">
        <v>4806</v>
      </c>
      <c r="I659" s="14"/>
      <c r="J659" s="14"/>
      <c r="K659" s="14"/>
      <c r="L659" s="14"/>
      <c r="M659">
        <v>1</v>
      </c>
      <c r="N659">
        <v>1</v>
      </c>
      <c r="O659">
        <v>1</v>
      </c>
      <c r="P659" s="1" t="s">
        <v>5320</v>
      </c>
    </row>
    <row r="660" spans="2:16" ht="30" x14ac:dyDescent="0.25">
      <c r="B660" s="14" t="s">
        <v>2083</v>
      </c>
      <c r="C660" s="12" t="s">
        <v>2084</v>
      </c>
      <c r="D660" s="12" t="s">
        <v>5</v>
      </c>
      <c r="E660" s="12" t="s">
        <v>59</v>
      </c>
      <c r="F660" s="14" t="s">
        <v>5022</v>
      </c>
      <c r="G660" s="14" t="s">
        <v>5277</v>
      </c>
      <c r="H660" s="14" t="s">
        <v>4807</v>
      </c>
      <c r="I660" s="14"/>
      <c r="J660" s="14"/>
      <c r="K660" s="14"/>
      <c r="L660" s="14"/>
      <c r="M660">
        <v>1</v>
      </c>
      <c r="N660">
        <v>1</v>
      </c>
      <c r="O660">
        <v>1</v>
      </c>
      <c r="P660" s="1" t="s">
        <v>5320</v>
      </c>
    </row>
    <row r="661" spans="2:16" ht="30" x14ac:dyDescent="0.25">
      <c r="B661" s="14" t="s">
        <v>1051</v>
      </c>
      <c r="C661" s="12" t="s">
        <v>1052</v>
      </c>
      <c r="D661" s="12" t="s">
        <v>5</v>
      </c>
      <c r="E661" s="12" t="s">
        <v>59</v>
      </c>
      <c r="F661" s="14" t="s">
        <v>5022</v>
      </c>
      <c r="G661" s="14" t="s">
        <v>4624</v>
      </c>
      <c r="H661" s="14" t="s">
        <v>4811</v>
      </c>
      <c r="I661" s="14"/>
      <c r="J661" s="14"/>
      <c r="K661" s="14"/>
      <c r="L661" s="14"/>
      <c r="M661">
        <v>1</v>
      </c>
      <c r="N661">
        <v>1</v>
      </c>
      <c r="O661">
        <v>1</v>
      </c>
      <c r="P661" s="1" t="s">
        <v>5320</v>
      </c>
    </row>
    <row r="662" spans="2:16" ht="45" x14ac:dyDescent="0.25">
      <c r="B662" s="14" t="s">
        <v>2085</v>
      </c>
      <c r="C662" s="12" t="s">
        <v>2086</v>
      </c>
      <c r="D662" s="12" t="s">
        <v>5</v>
      </c>
      <c r="E662" s="12" t="s">
        <v>59</v>
      </c>
      <c r="F662" s="14" t="s">
        <v>5022</v>
      </c>
      <c r="G662" s="14" t="s">
        <v>5004</v>
      </c>
      <c r="H662" s="14" t="s">
        <v>4807</v>
      </c>
      <c r="I662" s="14"/>
      <c r="J662" s="14"/>
      <c r="K662" s="14"/>
      <c r="L662" s="14" t="s">
        <v>5475</v>
      </c>
      <c r="M662">
        <v>1</v>
      </c>
      <c r="N662">
        <v>2</v>
      </c>
      <c r="O662">
        <v>1</v>
      </c>
      <c r="P662" s="1" t="s">
        <v>5320</v>
      </c>
    </row>
    <row r="663" spans="2:16" ht="45" x14ac:dyDescent="0.25">
      <c r="B663" s="14" t="s">
        <v>1053</v>
      </c>
      <c r="C663" s="12" t="s">
        <v>1054</v>
      </c>
      <c r="D663" s="12" t="s">
        <v>5</v>
      </c>
      <c r="E663" s="12" t="s">
        <v>59</v>
      </c>
      <c r="F663" s="14" t="s">
        <v>5022</v>
      </c>
      <c r="G663" s="14" t="s">
        <v>4772</v>
      </c>
      <c r="H663" s="14" t="s">
        <v>4809</v>
      </c>
      <c r="I663" s="14"/>
      <c r="J663" s="14"/>
      <c r="K663" s="14"/>
      <c r="L663" s="14"/>
      <c r="M663">
        <v>1</v>
      </c>
      <c r="N663">
        <v>1</v>
      </c>
      <c r="O663">
        <v>1</v>
      </c>
      <c r="P663" s="1" t="s">
        <v>5320</v>
      </c>
    </row>
    <row r="664" spans="2:16" ht="30" x14ac:dyDescent="0.25">
      <c r="B664" s="14" t="s">
        <v>1055</v>
      </c>
      <c r="C664" s="12" t="s">
        <v>1056</v>
      </c>
      <c r="D664" s="12" t="s">
        <v>5</v>
      </c>
      <c r="E664" s="12" t="s">
        <v>59</v>
      </c>
      <c r="F664" s="14" t="s">
        <v>5022</v>
      </c>
      <c r="G664" s="14" t="s">
        <v>4647</v>
      </c>
      <c r="H664" s="14" t="s">
        <v>4807</v>
      </c>
      <c r="I664" s="14"/>
      <c r="J664" s="14"/>
      <c r="K664" s="14"/>
      <c r="L664" s="14"/>
      <c r="M664">
        <v>1</v>
      </c>
      <c r="N664">
        <v>1</v>
      </c>
      <c r="O664">
        <v>1</v>
      </c>
      <c r="P664" s="1" t="s">
        <v>5320</v>
      </c>
    </row>
    <row r="665" spans="2:16" ht="30" x14ac:dyDescent="0.25">
      <c r="B665" s="14" t="s">
        <v>1057</v>
      </c>
      <c r="C665" s="12" t="s">
        <v>1058</v>
      </c>
      <c r="D665" s="12" t="s">
        <v>5</v>
      </c>
      <c r="E665" s="12" t="s">
        <v>50</v>
      </c>
      <c r="F665" s="14" t="s">
        <v>5022</v>
      </c>
      <c r="G665" s="14" t="s">
        <v>4583</v>
      </c>
      <c r="H665" s="14" t="s">
        <v>4810</v>
      </c>
      <c r="I665" s="14"/>
      <c r="J665" s="14"/>
      <c r="K665" s="14"/>
      <c r="L665" s="14"/>
      <c r="M665">
        <v>1</v>
      </c>
      <c r="N665">
        <v>1</v>
      </c>
      <c r="O665">
        <v>1</v>
      </c>
      <c r="P665" s="1" t="s">
        <v>5320</v>
      </c>
    </row>
    <row r="666" spans="2:16" ht="30" x14ac:dyDescent="0.25">
      <c r="B666" s="14" t="s">
        <v>1059</v>
      </c>
      <c r="C666" s="12" t="s">
        <v>1060</v>
      </c>
      <c r="D666" s="12" t="s">
        <v>5</v>
      </c>
      <c r="E666" s="12" t="s">
        <v>50</v>
      </c>
      <c r="F666" s="14" t="s">
        <v>5022</v>
      </c>
      <c r="G666" s="14" t="s">
        <v>4650</v>
      </c>
      <c r="H666" s="14" t="s">
        <v>4810</v>
      </c>
      <c r="I666" s="14"/>
      <c r="J666" s="14"/>
      <c r="K666" s="14"/>
      <c r="L666" s="14"/>
      <c r="M666">
        <v>1</v>
      </c>
      <c r="N666">
        <v>1</v>
      </c>
      <c r="O666">
        <v>1</v>
      </c>
      <c r="P666" s="1" t="s">
        <v>5320</v>
      </c>
    </row>
    <row r="667" spans="2:16" ht="30" x14ac:dyDescent="0.25">
      <c r="B667" s="14" t="s">
        <v>1061</v>
      </c>
      <c r="C667" s="12" t="s">
        <v>1062</v>
      </c>
      <c r="D667" s="12" t="s">
        <v>5</v>
      </c>
      <c r="E667" s="12" t="s">
        <v>50</v>
      </c>
      <c r="F667" s="14" t="s">
        <v>5022</v>
      </c>
      <c r="G667" s="14" t="s">
        <v>5466</v>
      </c>
      <c r="H667" s="14" t="s">
        <v>4807</v>
      </c>
      <c r="I667" s="14"/>
      <c r="J667" s="14"/>
      <c r="K667" s="14"/>
      <c r="L667" s="14"/>
      <c r="M667">
        <v>1</v>
      </c>
      <c r="N667">
        <v>1</v>
      </c>
      <c r="O667">
        <v>1</v>
      </c>
      <c r="P667" s="1" t="s">
        <v>5320</v>
      </c>
    </row>
    <row r="668" spans="2:16" ht="30" x14ac:dyDescent="0.25">
      <c r="B668" s="14" t="s">
        <v>2087</v>
      </c>
      <c r="C668" s="12" t="s">
        <v>2088</v>
      </c>
      <c r="D668" s="12" t="s">
        <v>5</v>
      </c>
      <c r="E668" s="12" t="s">
        <v>39</v>
      </c>
      <c r="F668" s="14" t="s">
        <v>5022</v>
      </c>
      <c r="G668" s="14" t="s">
        <v>4657</v>
      </c>
      <c r="H668" s="14" t="s">
        <v>4807</v>
      </c>
      <c r="I668" s="14"/>
      <c r="J668" s="14"/>
      <c r="K668" s="14"/>
      <c r="L668" s="14"/>
      <c r="M668">
        <v>1</v>
      </c>
      <c r="N668">
        <v>1</v>
      </c>
      <c r="O668">
        <v>1</v>
      </c>
      <c r="P668" s="1" t="s">
        <v>5320</v>
      </c>
    </row>
    <row r="669" spans="2:16" ht="75" x14ac:dyDescent="0.25">
      <c r="B669" s="14" t="s">
        <v>1063</v>
      </c>
      <c r="C669" s="12" t="s">
        <v>1064</v>
      </c>
      <c r="D669" s="12" t="s">
        <v>5</v>
      </c>
      <c r="E669" s="12" t="s">
        <v>39</v>
      </c>
      <c r="F669" s="14" t="s">
        <v>5022</v>
      </c>
      <c r="G669" s="14" t="s">
        <v>4586</v>
      </c>
      <c r="H669" s="14" t="s">
        <v>4806</v>
      </c>
      <c r="I669" s="14" t="s">
        <v>4421</v>
      </c>
      <c r="J669" s="14"/>
      <c r="K669" s="14"/>
      <c r="L669" s="14"/>
      <c r="M669">
        <v>1</v>
      </c>
      <c r="N669">
        <v>2</v>
      </c>
      <c r="O669">
        <v>1</v>
      </c>
      <c r="P669" s="1" t="s">
        <v>5320</v>
      </c>
    </row>
    <row r="670" spans="2:16" ht="45" x14ac:dyDescent="0.25">
      <c r="B670" s="14" t="s">
        <v>1065</v>
      </c>
      <c r="C670" s="12" t="s">
        <v>1066</v>
      </c>
      <c r="D670" s="12" t="s">
        <v>5</v>
      </c>
      <c r="E670" s="12" t="s">
        <v>39</v>
      </c>
      <c r="F670" s="14" t="s">
        <v>5022</v>
      </c>
      <c r="G670" s="14" t="s">
        <v>5005</v>
      </c>
      <c r="H670" s="14" t="s">
        <v>4808</v>
      </c>
      <c r="I670" s="14"/>
      <c r="J670" s="14"/>
      <c r="K670" s="14"/>
      <c r="L670" s="14"/>
      <c r="M670">
        <v>1</v>
      </c>
      <c r="N670">
        <v>1</v>
      </c>
      <c r="O670">
        <v>1</v>
      </c>
      <c r="P670" s="1" t="s">
        <v>5320</v>
      </c>
    </row>
    <row r="671" spans="2:16" ht="30" x14ac:dyDescent="0.25">
      <c r="B671" s="14" t="s">
        <v>1067</v>
      </c>
      <c r="C671" s="12" t="s">
        <v>1068</v>
      </c>
      <c r="D671" s="12" t="s">
        <v>5</v>
      </c>
      <c r="E671" s="12" t="s">
        <v>50</v>
      </c>
      <c r="F671" s="14" t="s">
        <v>5022</v>
      </c>
      <c r="G671" s="14" t="s">
        <v>4575</v>
      </c>
      <c r="H671" s="14" t="s">
        <v>4807</v>
      </c>
      <c r="I671" s="14"/>
      <c r="J671" s="14"/>
      <c r="K671" s="14"/>
      <c r="L671" s="14"/>
      <c r="M671">
        <v>1</v>
      </c>
      <c r="N671">
        <v>1</v>
      </c>
      <c r="O671">
        <v>1</v>
      </c>
      <c r="P671" s="1" t="s">
        <v>5320</v>
      </c>
    </row>
    <row r="672" spans="2:16" x14ac:dyDescent="0.25">
      <c r="B672" s="14" t="s">
        <v>2089</v>
      </c>
      <c r="C672" s="12" t="s">
        <v>2090</v>
      </c>
      <c r="D672" s="12" t="s">
        <v>5</v>
      </c>
      <c r="E672" s="12" t="s">
        <v>85</v>
      </c>
      <c r="F672" s="14" t="s">
        <v>5023</v>
      </c>
      <c r="G672" s="14" t="s">
        <v>4575</v>
      </c>
      <c r="H672" s="14" t="s">
        <v>4807</v>
      </c>
      <c r="I672" s="14"/>
      <c r="J672" s="14"/>
      <c r="K672" s="14"/>
      <c r="L672" s="14"/>
      <c r="M672">
        <v>1</v>
      </c>
      <c r="N672">
        <v>1</v>
      </c>
      <c r="O672">
        <v>1</v>
      </c>
      <c r="P672" s="1" t="s">
        <v>5320</v>
      </c>
    </row>
    <row r="673" spans="2:16" ht="60" x14ac:dyDescent="0.25">
      <c r="B673" s="14" t="s">
        <v>1069</v>
      </c>
      <c r="C673" s="12" t="s">
        <v>1070</v>
      </c>
      <c r="D673" s="12" t="s">
        <v>5</v>
      </c>
      <c r="E673" s="12" t="s">
        <v>85</v>
      </c>
      <c r="F673" s="14" t="s">
        <v>5024</v>
      </c>
      <c r="G673" s="14" t="s">
        <v>5028</v>
      </c>
      <c r="H673" s="14" t="s">
        <v>4807</v>
      </c>
      <c r="I673" s="14"/>
      <c r="J673" s="14"/>
      <c r="K673" s="14"/>
      <c r="L673" s="14"/>
      <c r="M673">
        <v>1</v>
      </c>
      <c r="N673">
        <v>1</v>
      </c>
      <c r="O673">
        <v>1</v>
      </c>
      <c r="P673" s="1" t="s">
        <v>5320</v>
      </c>
    </row>
    <row r="674" spans="2:16" ht="60" x14ac:dyDescent="0.25">
      <c r="B674" s="14" t="s">
        <v>1071</v>
      </c>
      <c r="C674" s="12" t="s">
        <v>1072</v>
      </c>
      <c r="D674" s="12" t="s">
        <v>5</v>
      </c>
      <c r="E674" s="12" t="s">
        <v>85</v>
      </c>
      <c r="F674" s="14" t="s">
        <v>5024</v>
      </c>
      <c r="G674" s="14" t="s">
        <v>5719</v>
      </c>
      <c r="H674" s="14" t="s">
        <v>4809</v>
      </c>
      <c r="I674" s="14"/>
      <c r="J674" s="14"/>
      <c r="K674" s="14"/>
      <c r="L674" s="14"/>
      <c r="M674">
        <v>1</v>
      </c>
      <c r="N674">
        <v>1</v>
      </c>
      <c r="O674">
        <v>1</v>
      </c>
      <c r="P674" s="1" t="s">
        <v>5320</v>
      </c>
    </row>
    <row r="675" spans="2:16" ht="60" x14ac:dyDescent="0.25">
      <c r="B675" s="14" t="s">
        <v>2091</v>
      </c>
      <c r="C675" s="12" t="s">
        <v>2092</v>
      </c>
      <c r="D675" s="12" t="s">
        <v>5</v>
      </c>
      <c r="E675" s="12" t="s">
        <v>205</v>
      </c>
      <c r="F675" s="14" t="s">
        <v>5022</v>
      </c>
      <c r="G675" s="14" t="s">
        <v>5389</v>
      </c>
      <c r="H675" s="14" t="s">
        <v>4812</v>
      </c>
      <c r="I675" s="14"/>
      <c r="J675" s="14"/>
      <c r="K675" s="14"/>
      <c r="L675" s="14"/>
      <c r="M675">
        <v>1</v>
      </c>
      <c r="N675">
        <v>1</v>
      </c>
      <c r="O675">
        <v>1</v>
      </c>
      <c r="P675" s="1" t="s">
        <v>5320</v>
      </c>
    </row>
    <row r="676" spans="2:16" ht="45" x14ac:dyDescent="0.25">
      <c r="B676" s="14" t="s">
        <v>1073</v>
      </c>
      <c r="C676" s="12" t="s">
        <v>1074</v>
      </c>
      <c r="D676" s="12" t="s">
        <v>5</v>
      </c>
      <c r="E676" s="12" t="s">
        <v>205</v>
      </c>
      <c r="F676" s="14" t="s">
        <v>5022</v>
      </c>
      <c r="G676" s="14" t="s">
        <v>4653</v>
      </c>
      <c r="H676" s="14" t="s">
        <v>4819</v>
      </c>
      <c r="I676" s="14"/>
      <c r="J676" s="14"/>
      <c r="K676" s="14"/>
      <c r="L676" s="14"/>
      <c r="M676">
        <v>1</v>
      </c>
      <c r="N676">
        <v>1</v>
      </c>
      <c r="O676">
        <v>1</v>
      </c>
      <c r="P676" s="1" t="s">
        <v>5320</v>
      </c>
    </row>
    <row r="677" spans="2:16" ht="60" x14ac:dyDescent="0.25">
      <c r="B677" s="14" t="s">
        <v>2093</v>
      </c>
      <c r="C677" s="12" t="s">
        <v>2094</v>
      </c>
      <c r="D677" s="12" t="s">
        <v>5</v>
      </c>
      <c r="E677" s="12" t="s">
        <v>205</v>
      </c>
      <c r="F677" s="14" t="s">
        <v>5022</v>
      </c>
      <c r="G677" s="14" t="s">
        <v>5278</v>
      </c>
      <c r="H677" s="14" t="s">
        <v>4837</v>
      </c>
      <c r="I677" s="14"/>
      <c r="J677" s="14"/>
      <c r="K677" s="14"/>
      <c r="L677" s="14"/>
      <c r="M677">
        <v>1</v>
      </c>
      <c r="N677">
        <v>1</v>
      </c>
      <c r="O677">
        <v>1</v>
      </c>
      <c r="P677" s="1" t="s">
        <v>5320</v>
      </c>
    </row>
    <row r="678" spans="2:16" ht="60" x14ac:dyDescent="0.25">
      <c r="B678" s="14" t="s">
        <v>1075</v>
      </c>
      <c r="C678" s="12" t="s">
        <v>1076</v>
      </c>
      <c r="D678" s="12" t="s">
        <v>5</v>
      </c>
      <c r="E678" s="12" t="s">
        <v>7</v>
      </c>
      <c r="F678" s="14" t="s">
        <v>5022</v>
      </c>
      <c r="G678" s="14"/>
      <c r="H678" s="14"/>
      <c r="I678" s="14" t="s">
        <v>4424</v>
      </c>
      <c r="J678" s="14"/>
      <c r="K678" s="14"/>
      <c r="L678" s="14"/>
      <c r="M678">
        <v>0</v>
      </c>
      <c r="N678">
        <v>1</v>
      </c>
      <c r="O678">
        <v>1</v>
      </c>
      <c r="P678" s="1" t="s">
        <v>4807</v>
      </c>
    </row>
    <row r="679" spans="2:16" ht="60" x14ac:dyDescent="0.25">
      <c r="B679" s="14" t="s">
        <v>1077</v>
      </c>
      <c r="C679" s="12" t="s">
        <v>1078</v>
      </c>
      <c r="D679" s="12" t="s">
        <v>5</v>
      </c>
      <c r="E679" s="12" t="s">
        <v>7</v>
      </c>
      <c r="F679" s="14" t="s">
        <v>5022</v>
      </c>
      <c r="G679" s="14" t="s">
        <v>5118</v>
      </c>
      <c r="H679" s="14" t="s">
        <v>4807</v>
      </c>
      <c r="I679" s="14" t="s">
        <v>4425</v>
      </c>
      <c r="J679" s="14"/>
      <c r="K679" s="14"/>
      <c r="L679" s="14"/>
      <c r="M679">
        <v>1</v>
      </c>
      <c r="N679">
        <v>2</v>
      </c>
      <c r="O679">
        <v>1</v>
      </c>
      <c r="P679" s="1" t="s">
        <v>5320</v>
      </c>
    </row>
    <row r="680" spans="2:16" ht="75" x14ac:dyDescent="0.25">
      <c r="B680" s="14" t="s">
        <v>1079</v>
      </c>
      <c r="C680" s="12" t="s">
        <v>1080</v>
      </c>
      <c r="D680" s="12" t="s">
        <v>5</v>
      </c>
      <c r="E680" s="12" t="s">
        <v>68</v>
      </c>
      <c r="F680" s="14" t="s">
        <v>5022</v>
      </c>
      <c r="G680" s="14" t="s">
        <v>4668</v>
      </c>
      <c r="H680" s="14" t="s">
        <v>4806</v>
      </c>
      <c r="I680" s="14" t="s">
        <v>4421</v>
      </c>
      <c r="J680" s="14"/>
      <c r="K680" s="14"/>
      <c r="L680" s="14"/>
      <c r="M680">
        <v>1</v>
      </c>
      <c r="N680">
        <v>2</v>
      </c>
      <c r="O680">
        <v>1</v>
      </c>
      <c r="P680" s="1" t="s">
        <v>5320</v>
      </c>
    </row>
    <row r="681" spans="2:16" ht="60" x14ac:dyDescent="0.25">
      <c r="B681" s="14" t="s">
        <v>1081</v>
      </c>
      <c r="C681" s="12" t="s">
        <v>1082</v>
      </c>
      <c r="D681" s="12" t="s">
        <v>5</v>
      </c>
      <c r="E681" s="12" t="s">
        <v>151</v>
      </c>
      <c r="F681" s="14" t="s">
        <v>5024</v>
      </c>
      <c r="G681" s="14" t="s">
        <v>4653</v>
      </c>
      <c r="H681" s="14" t="s">
        <v>4812</v>
      </c>
      <c r="I681" s="14" t="s">
        <v>4417</v>
      </c>
      <c r="J681" s="14"/>
      <c r="K681" s="14"/>
      <c r="L681" s="14"/>
      <c r="M681">
        <v>1</v>
      </c>
      <c r="N681">
        <v>2</v>
      </c>
      <c r="O681">
        <v>1</v>
      </c>
      <c r="P681" s="1" t="s">
        <v>5320</v>
      </c>
    </row>
    <row r="682" spans="2:16" ht="30" x14ac:dyDescent="0.25">
      <c r="B682" s="14" t="s">
        <v>1083</v>
      </c>
      <c r="C682" s="12" t="s">
        <v>1084</v>
      </c>
      <c r="D682" s="12" t="s">
        <v>5</v>
      </c>
      <c r="E682" s="12" t="s">
        <v>151</v>
      </c>
      <c r="F682" s="14" t="s">
        <v>5022</v>
      </c>
      <c r="G682" s="14" t="s">
        <v>4582</v>
      </c>
      <c r="H682" s="14" t="s">
        <v>4807</v>
      </c>
      <c r="I682" s="14"/>
      <c r="J682" s="14"/>
      <c r="K682" s="14"/>
      <c r="L682" s="14"/>
      <c r="M682">
        <v>1</v>
      </c>
      <c r="N682">
        <v>1</v>
      </c>
      <c r="O682">
        <v>1</v>
      </c>
      <c r="P682" s="1" t="s">
        <v>5320</v>
      </c>
    </row>
    <row r="683" spans="2:16" ht="75" x14ac:dyDescent="0.25">
      <c r="B683" s="14" t="s">
        <v>1085</v>
      </c>
      <c r="C683" s="12" t="s">
        <v>1086</v>
      </c>
      <c r="D683" s="12" t="s">
        <v>5</v>
      </c>
      <c r="E683" s="12" t="s">
        <v>151</v>
      </c>
      <c r="F683" s="14" t="s">
        <v>5022</v>
      </c>
      <c r="G683" s="14" t="s">
        <v>4656</v>
      </c>
      <c r="H683" s="14" t="s">
        <v>4806</v>
      </c>
      <c r="I683" s="14"/>
      <c r="J683" s="14"/>
      <c r="K683" s="14"/>
      <c r="L683" s="14"/>
      <c r="M683">
        <v>1</v>
      </c>
      <c r="N683">
        <v>1</v>
      </c>
      <c r="O683">
        <v>1</v>
      </c>
      <c r="P683" s="1" t="s">
        <v>5320</v>
      </c>
    </row>
    <row r="684" spans="2:16" ht="60" x14ac:dyDescent="0.25">
      <c r="B684" s="14" t="s">
        <v>1087</v>
      </c>
      <c r="C684" s="12" t="s">
        <v>1088</v>
      </c>
      <c r="D684" s="12" t="s">
        <v>5</v>
      </c>
      <c r="E684" s="12" t="s">
        <v>151</v>
      </c>
      <c r="F684" s="14" t="s">
        <v>5022</v>
      </c>
      <c r="G684" s="14" t="s">
        <v>5620</v>
      </c>
      <c r="H684" s="14" t="s">
        <v>4820</v>
      </c>
      <c r="I684" s="14"/>
      <c r="J684" s="14"/>
      <c r="K684" s="14"/>
      <c r="L684" s="14" t="s">
        <v>5720</v>
      </c>
      <c r="M684">
        <v>1</v>
      </c>
      <c r="N684">
        <v>2</v>
      </c>
      <c r="O684">
        <v>1</v>
      </c>
      <c r="P684" s="1" t="s">
        <v>5320</v>
      </c>
    </row>
    <row r="685" spans="2:16" ht="30" x14ac:dyDescent="0.25">
      <c r="B685" s="14" t="s">
        <v>1089</v>
      </c>
      <c r="C685" s="12" t="s">
        <v>1090</v>
      </c>
      <c r="D685" s="12" t="s">
        <v>5</v>
      </c>
      <c r="E685" s="12" t="s">
        <v>151</v>
      </c>
      <c r="F685" s="14" t="s">
        <v>5022</v>
      </c>
      <c r="G685" s="14" t="s">
        <v>5721</v>
      </c>
      <c r="H685" s="14" t="s">
        <v>4807</v>
      </c>
      <c r="I685" s="14"/>
      <c r="J685" s="14"/>
      <c r="K685" s="14"/>
      <c r="L685" s="14"/>
      <c r="M685">
        <v>1</v>
      </c>
      <c r="N685">
        <v>1</v>
      </c>
      <c r="O685">
        <v>1</v>
      </c>
      <c r="P685" s="1" t="s">
        <v>5320</v>
      </c>
    </row>
    <row r="686" spans="2:16" ht="60" x14ac:dyDescent="0.25">
      <c r="B686" s="14" t="s">
        <v>2095</v>
      </c>
      <c r="C686" s="12" t="s">
        <v>2096</v>
      </c>
      <c r="D686" s="12" t="s">
        <v>5</v>
      </c>
      <c r="E686" s="12" t="s">
        <v>151</v>
      </c>
      <c r="F686" s="14" t="s">
        <v>5022</v>
      </c>
      <c r="G686" s="14" t="s">
        <v>4656</v>
      </c>
      <c r="H686" s="14" t="s">
        <v>4809</v>
      </c>
      <c r="I686" s="14"/>
      <c r="J686" s="14"/>
      <c r="K686" s="14"/>
      <c r="L686" s="14" t="s">
        <v>5722</v>
      </c>
      <c r="M686">
        <v>1</v>
      </c>
      <c r="N686">
        <v>2</v>
      </c>
      <c r="O686">
        <v>1</v>
      </c>
      <c r="P686" s="1" t="s">
        <v>5320</v>
      </c>
    </row>
    <row r="687" spans="2:16" ht="30" x14ac:dyDescent="0.25">
      <c r="B687" s="14" t="s">
        <v>2097</v>
      </c>
      <c r="C687" s="12" t="s">
        <v>2098</v>
      </c>
      <c r="D687" s="12" t="s">
        <v>5</v>
      </c>
      <c r="E687" s="12" t="s">
        <v>151</v>
      </c>
      <c r="F687" s="14" t="s">
        <v>5022</v>
      </c>
      <c r="G687" s="14" t="s">
        <v>5347</v>
      </c>
      <c r="H687" s="14" t="s">
        <v>4807</v>
      </c>
      <c r="I687" s="14"/>
      <c r="J687" s="14"/>
      <c r="K687" s="14"/>
      <c r="L687" s="14"/>
      <c r="M687">
        <v>1</v>
      </c>
      <c r="N687">
        <v>1</v>
      </c>
      <c r="O687">
        <v>1</v>
      </c>
      <c r="P687" s="1" t="s">
        <v>5320</v>
      </c>
    </row>
    <row r="688" spans="2:16" x14ac:dyDescent="0.25">
      <c r="B688" s="14" t="s">
        <v>2099</v>
      </c>
      <c r="C688" s="12" t="s">
        <v>2100</v>
      </c>
      <c r="D688" s="12" t="s">
        <v>5</v>
      </c>
      <c r="E688" s="12" t="s">
        <v>151</v>
      </c>
      <c r="F688" s="14" t="s">
        <v>5023</v>
      </c>
      <c r="G688" s="14" t="s">
        <v>5119</v>
      </c>
      <c r="H688" s="14" t="s">
        <v>4807</v>
      </c>
      <c r="I688" s="14"/>
      <c r="J688" s="14"/>
      <c r="K688" s="14"/>
      <c r="L688" s="14"/>
      <c r="M688">
        <v>1</v>
      </c>
      <c r="N688">
        <v>1</v>
      </c>
      <c r="O688">
        <v>1</v>
      </c>
      <c r="P688" s="1" t="s">
        <v>5320</v>
      </c>
    </row>
    <row r="689" spans="2:16" ht="30" x14ac:dyDescent="0.25">
      <c r="B689" s="14" t="s">
        <v>1091</v>
      </c>
      <c r="C689" s="12" t="s">
        <v>1092</v>
      </c>
      <c r="D689" s="12" t="s">
        <v>5</v>
      </c>
      <c r="E689" s="12" t="s">
        <v>151</v>
      </c>
      <c r="F689" s="14" t="s">
        <v>5022</v>
      </c>
      <c r="G689" s="14" t="s">
        <v>4599</v>
      </c>
      <c r="H689" s="14" t="s">
        <v>4807</v>
      </c>
      <c r="I689" s="14"/>
      <c r="J689" s="14"/>
      <c r="K689" s="14"/>
      <c r="L689" s="14"/>
      <c r="M689">
        <v>1</v>
      </c>
      <c r="N689">
        <v>1</v>
      </c>
      <c r="O689">
        <v>1</v>
      </c>
      <c r="P689" s="1" t="s">
        <v>5320</v>
      </c>
    </row>
    <row r="690" spans="2:16" ht="30" x14ac:dyDescent="0.25">
      <c r="B690" s="14" t="s">
        <v>1093</v>
      </c>
      <c r="C690" s="12" t="s">
        <v>1094</v>
      </c>
      <c r="D690" s="12" t="s">
        <v>5</v>
      </c>
      <c r="E690" s="12" t="s">
        <v>151</v>
      </c>
      <c r="F690" s="14" t="s">
        <v>5022</v>
      </c>
      <c r="G690" s="14" t="s">
        <v>5253</v>
      </c>
      <c r="H690" s="14" t="s">
        <v>4807</v>
      </c>
      <c r="I690" s="14"/>
      <c r="J690" s="14"/>
      <c r="K690" s="14"/>
      <c r="L690" s="14"/>
      <c r="M690">
        <v>1</v>
      </c>
      <c r="N690">
        <v>1</v>
      </c>
      <c r="O690">
        <v>1</v>
      </c>
      <c r="P690" s="1" t="s">
        <v>5320</v>
      </c>
    </row>
    <row r="691" spans="2:16" ht="30" x14ac:dyDescent="0.25">
      <c r="B691" s="14" t="s">
        <v>2101</v>
      </c>
      <c r="C691" s="12" t="s">
        <v>2102</v>
      </c>
      <c r="D691" s="12" t="s">
        <v>5</v>
      </c>
      <c r="E691" s="12" t="s">
        <v>151</v>
      </c>
      <c r="F691" s="14" t="s">
        <v>5022</v>
      </c>
      <c r="G691" s="14"/>
      <c r="H691" s="14"/>
      <c r="I691" s="14"/>
      <c r="J691" s="14"/>
      <c r="K691" s="14"/>
      <c r="L691" s="14"/>
      <c r="M691">
        <v>0</v>
      </c>
      <c r="N691">
        <v>0</v>
      </c>
      <c r="O691">
        <v>1</v>
      </c>
      <c r="P691" s="1" t="s">
        <v>4807</v>
      </c>
    </row>
    <row r="692" spans="2:16" ht="75" x14ac:dyDescent="0.25">
      <c r="B692" s="14" t="s">
        <v>1095</v>
      </c>
      <c r="C692" s="12" t="s">
        <v>1096</v>
      </c>
      <c r="D692" s="12" t="s">
        <v>5</v>
      </c>
      <c r="E692" s="12" t="s">
        <v>151</v>
      </c>
      <c r="F692" s="14" t="s">
        <v>5022</v>
      </c>
      <c r="G692" s="14" t="s">
        <v>4621</v>
      </c>
      <c r="H692" s="14" t="s">
        <v>4806</v>
      </c>
      <c r="I692" s="14"/>
      <c r="J692" s="14"/>
      <c r="K692" s="14" t="s">
        <v>4523</v>
      </c>
      <c r="L692" s="14"/>
      <c r="M692">
        <v>1</v>
      </c>
      <c r="N692">
        <v>2</v>
      </c>
      <c r="O692">
        <v>1</v>
      </c>
      <c r="P692" s="1" t="s">
        <v>5320</v>
      </c>
    </row>
    <row r="693" spans="2:16" ht="60" x14ac:dyDescent="0.25">
      <c r="B693" s="14" t="s">
        <v>1097</v>
      </c>
      <c r="C693" s="12" t="s">
        <v>1098</v>
      </c>
      <c r="D693" s="12" t="s">
        <v>5</v>
      </c>
      <c r="E693" s="12" t="s">
        <v>59</v>
      </c>
      <c r="F693" s="14" t="s">
        <v>5022</v>
      </c>
      <c r="G693" s="14" t="s">
        <v>4658</v>
      </c>
      <c r="H693" s="14" t="s">
        <v>4825</v>
      </c>
      <c r="I693" s="14" t="s">
        <v>4426</v>
      </c>
      <c r="J693" s="14"/>
      <c r="K693" s="14"/>
      <c r="L693" s="14"/>
      <c r="M693">
        <v>1</v>
      </c>
      <c r="N693">
        <v>2</v>
      </c>
      <c r="O693">
        <v>1</v>
      </c>
      <c r="P693" s="1" t="s">
        <v>5320</v>
      </c>
    </row>
    <row r="694" spans="2:16" ht="30" x14ac:dyDescent="0.25">
      <c r="B694" s="14" t="s">
        <v>1099</v>
      </c>
      <c r="C694" s="12" t="s">
        <v>1100</v>
      </c>
      <c r="D694" s="12" t="s">
        <v>5</v>
      </c>
      <c r="E694" s="12" t="s">
        <v>59</v>
      </c>
      <c r="F694" s="14" t="s">
        <v>5022</v>
      </c>
      <c r="G694" s="14" t="s">
        <v>5458</v>
      </c>
      <c r="H694" s="14" t="s">
        <v>4807</v>
      </c>
      <c r="I694" s="14"/>
      <c r="J694" s="14"/>
      <c r="K694" s="14"/>
      <c r="L694" s="14"/>
      <c r="M694">
        <v>1</v>
      </c>
      <c r="N694">
        <v>1</v>
      </c>
      <c r="O694">
        <v>1</v>
      </c>
      <c r="P694" s="1" t="s">
        <v>5320</v>
      </c>
    </row>
    <row r="695" spans="2:16" ht="60" x14ac:dyDescent="0.25">
      <c r="B695" s="14" t="s">
        <v>1101</v>
      </c>
      <c r="C695" s="12" t="s">
        <v>1102</v>
      </c>
      <c r="D695" s="12" t="s">
        <v>5</v>
      </c>
      <c r="E695" s="12" t="s">
        <v>168</v>
      </c>
      <c r="F695" s="14" t="s">
        <v>5024</v>
      </c>
      <c r="G695" s="14" t="s">
        <v>5534</v>
      </c>
      <c r="H695" s="14" t="s">
        <v>4837</v>
      </c>
      <c r="I695" s="14"/>
      <c r="J695" s="14"/>
      <c r="K695" s="14"/>
      <c r="L695" s="14"/>
      <c r="M695">
        <v>1</v>
      </c>
      <c r="N695">
        <v>1</v>
      </c>
      <c r="O695">
        <v>1</v>
      </c>
      <c r="P695" s="1" t="s">
        <v>5320</v>
      </c>
    </row>
    <row r="696" spans="2:16" ht="60" x14ac:dyDescent="0.25">
      <c r="B696" s="14" t="s">
        <v>1103</v>
      </c>
      <c r="C696" s="12" t="s">
        <v>1104</v>
      </c>
      <c r="D696" s="12" t="s">
        <v>5</v>
      </c>
      <c r="E696" s="12" t="s">
        <v>22</v>
      </c>
      <c r="F696" s="14" t="s">
        <v>5022</v>
      </c>
      <c r="G696" s="14" t="s">
        <v>4777</v>
      </c>
      <c r="H696" s="14" t="s">
        <v>4807</v>
      </c>
      <c r="I696" s="14" t="s">
        <v>4491</v>
      </c>
      <c r="J696" s="14"/>
      <c r="K696" s="14"/>
      <c r="L696" s="14"/>
      <c r="M696">
        <v>1</v>
      </c>
      <c r="N696">
        <v>2</v>
      </c>
      <c r="O696">
        <v>1</v>
      </c>
      <c r="P696" s="1" t="s">
        <v>5320</v>
      </c>
    </row>
    <row r="697" spans="2:16" ht="30" x14ac:dyDescent="0.25">
      <c r="B697" s="14" t="s">
        <v>1105</v>
      </c>
      <c r="C697" s="12" t="s">
        <v>1106</v>
      </c>
      <c r="D697" s="12" t="s">
        <v>5</v>
      </c>
      <c r="E697" s="12" t="s">
        <v>22</v>
      </c>
      <c r="F697" s="14" t="s">
        <v>5022</v>
      </c>
      <c r="G697" s="14" t="s">
        <v>4623</v>
      </c>
      <c r="H697" s="14" t="s">
        <v>4807</v>
      </c>
      <c r="I697" s="14"/>
      <c r="J697" s="14"/>
      <c r="K697" s="14"/>
      <c r="L697" s="14"/>
      <c r="M697">
        <v>1</v>
      </c>
      <c r="N697">
        <v>1</v>
      </c>
      <c r="O697">
        <v>1</v>
      </c>
      <c r="P697" s="1" t="s">
        <v>5320</v>
      </c>
    </row>
    <row r="698" spans="2:16" ht="60" x14ac:dyDescent="0.25">
      <c r="B698" s="14" t="s">
        <v>1107</v>
      </c>
      <c r="C698" s="12" t="s">
        <v>1108</v>
      </c>
      <c r="D698" s="12" t="s">
        <v>5</v>
      </c>
      <c r="E698" s="12" t="s">
        <v>210</v>
      </c>
      <c r="F698" s="14" t="s">
        <v>5022</v>
      </c>
      <c r="G698" s="14" t="s">
        <v>4670</v>
      </c>
      <c r="H698" s="14" t="s">
        <v>4807</v>
      </c>
      <c r="I698" s="14" t="s">
        <v>4457</v>
      </c>
      <c r="J698" s="14"/>
      <c r="K698" s="14"/>
      <c r="L698" s="14"/>
      <c r="M698">
        <v>1</v>
      </c>
      <c r="N698">
        <v>2</v>
      </c>
      <c r="O698">
        <v>1</v>
      </c>
      <c r="P698" s="1" t="s">
        <v>5320</v>
      </c>
    </row>
    <row r="699" spans="2:16" ht="30" x14ac:dyDescent="0.25">
      <c r="B699" s="14" t="s">
        <v>2103</v>
      </c>
      <c r="C699" s="12" t="s">
        <v>2104</v>
      </c>
      <c r="D699" s="12" t="s">
        <v>5</v>
      </c>
      <c r="E699" s="12" t="s">
        <v>26</v>
      </c>
      <c r="F699" s="14" t="s">
        <v>5022</v>
      </c>
      <c r="G699" s="14" t="s">
        <v>5132</v>
      </c>
      <c r="H699" s="14" t="s">
        <v>4809</v>
      </c>
      <c r="I699" s="14"/>
      <c r="J699" s="14"/>
      <c r="K699" s="14"/>
      <c r="L699" s="14"/>
      <c r="M699">
        <v>1</v>
      </c>
      <c r="N699">
        <v>1</v>
      </c>
      <c r="O699">
        <v>1</v>
      </c>
      <c r="P699" s="1" t="s">
        <v>5320</v>
      </c>
    </row>
    <row r="700" spans="2:16" ht="60" x14ac:dyDescent="0.25">
      <c r="B700" s="14" t="s">
        <v>1109</v>
      </c>
      <c r="C700" s="12" t="s">
        <v>1110</v>
      </c>
      <c r="D700" s="12" t="s">
        <v>5</v>
      </c>
      <c r="E700" s="12" t="s">
        <v>26</v>
      </c>
      <c r="F700" s="14" t="s">
        <v>5022</v>
      </c>
      <c r="G700" s="14" t="s">
        <v>4671</v>
      </c>
      <c r="H700" s="14" t="s">
        <v>4814</v>
      </c>
      <c r="I700" s="14" t="s">
        <v>4418</v>
      </c>
      <c r="J700" s="14"/>
      <c r="K700" s="14"/>
      <c r="L700" s="14"/>
      <c r="M700">
        <v>1</v>
      </c>
      <c r="N700">
        <v>2</v>
      </c>
      <c r="O700">
        <v>1</v>
      </c>
      <c r="P700" s="1" t="s">
        <v>5320</v>
      </c>
    </row>
    <row r="701" spans="2:16" ht="30" x14ac:dyDescent="0.25">
      <c r="B701" s="14" t="s">
        <v>2105</v>
      </c>
      <c r="C701" s="12" t="s">
        <v>2106</v>
      </c>
      <c r="D701" s="12" t="s">
        <v>5</v>
      </c>
      <c r="E701" s="12" t="s">
        <v>26</v>
      </c>
      <c r="F701" s="14" t="s">
        <v>5022</v>
      </c>
      <c r="G701" s="14" t="s">
        <v>5118</v>
      </c>
      <c r="H701" s="14" t="s">
        <v>4807</v>
      </c>
      <c r="I701" s="14"/>
      <c r="J701" s="14"/>
      <c r="K701" s="14"/>
      <c r="L701" s="14"/>
      <c r="M701">
        <v>1</v>
      </c>
      <c r="N701">
        <v>1</v>
      </c>
      <c r="O701">
        <v>1</v>
      </c>
      <c r="P701" s="1" t="s">
        <v>5320</v>
      </c>
    </row>
    <row r="702" spans="2:16" ht="30" x14ac:dyDescent="0.25">
      <c r="B702" s="14" t="s">
        <v>2107</v>
      </c>
      <c r="C702" s="12" t="s">
        <v>2108</v>
      </c>
      <c r="D702" s="12" t="s">
        <v>5</v>
      </c>
      <c r="E702" s="12" t="s">
        <v>26</v>
      </c>
      <c r="F702" s="14" t="s">
        <v>5023</v>
      </c>
      <c r="G702" s="14" t="s">
        <v>5280</v>
      </c>
      <c r="H702" s="14" t="s">
        <v>4810</v>
      </c>
      <c r="I702" s="14"/>
      <c r="J702" s="14"/>
      <c r="K702" s="14"/>
      <c r="L702" s="14"/>
      <c r="M702">
        <v>1</v>
      </c>
      <c r="N702">
        <v>1</v>
      </c>
      <c r="O702">
        <v>1</v>
      </c>
      <c r="P702" s="1" t="s">
        <v>5320</v>
      </c>
    </row>
    <row r="703" spans="2:16" ht="60" x14ac:dyDescent="0.25">
      <c r="B703" s="14" t="s">
        <v>1111</v>
      </c>
      <c r="C703" s="12" t="s">
        <v>1112</v>
      </c>
      <c r="D703" s="12" t="s">
        <v>5</v>
      </c>
      <c r="E703" s="12" t="s">
        <v>26</v>
      </c>
      <c r="F703" s="14" t="s">
        <v>5022</v>
      </c>
      <c r="G703" s="14" t="s">
        <v>5118</v>
      </c>
      <c r="H703" s="14" t="s">
        <v>4814</v>
      </c>
      <c r="I703" s="14" t="s">
        <v>4525</v>
      </c>
      <c r="J703" s="14"/>
      <c r="K703" s="14"/>
      <c r="L703" s="14"/>
      <c r="M703">
        <v>1</v>
      </c>
      <c r="N703">
        <v>2</v>
      </c>
      <c r="O703">
        <v>1</v>
      </c>
      <c r="P703" s="1" t="s">
        <v>5320</v>
      </c>
    </row>
    <row r="704" spans="2:16" ht="75" x14ac:dyDescent="0.25">
      <c r="B704" s="14" t="s">
        <v>1113</v>
      </c>
      <c r="C704" s="12" t="s">
        <v>1114</v>
      </c>
      <c r="D704" s="12" t="s">
        <v>5</v>
      </c>
      <c r="E704" s="12" t="s">
        <v>49</v>
      </c>
      <c r="F704" s="14" t="s">
        <v>5022</v>
      </c>
      <c r="G704" s="14" t="s">
        <v>4722</v>
      </c>
      <c r="H704" s="14" t="s">
        <v>4806</v>
      </c>
      <c r="I704" s="14"/>
      <c r="J704" s="14"/>
      <c r="K704" s="14"/>
      <c r="L704" s="14"/>
      <c r="M704">
        <v>1</v>
      </c>
      <c r="N704">
        <v>1</v>
      </c>
      <c r="O704">
        <v>1</v>
      </c>
      <c r="P704" s="1" t="s">
        <v>5320</v>
      </c>
    </row>
    <row r="705" spans="2:16" ht="75" x14ac:dyDescent="0.25">
      <c r="B705" s="14" t="s">
        <v>1115</v>
      </c>
      <c r="C705" s="12" t="s">
        <v>1116</v>
      </c>
      <c r="D705" s="12" t="s">
        <v>5</v>
      </c>
      <c r="E705" s="12" t="s">
        <v>210</v>
      </c>
      <c r="F705" s="14" t="s">
        <v>5022</v>
      </c>
      <c r="G705" s="14" t="s">
        <v>5174</v>
      </c>
      <c r="H705" s="14" t="s">
        <v>4810</v>
      </c>
      <c r="I705" s="14"/>
      <c r="J705" s="14"/>
      <c r="K705" s="14"/>
      <c r="L705" s="14"/>
      <c r="M705">
        <v>1</v>
      </c>
      <c r="N705">
        <v>1</v>
      </c>
      <c r="O705">
        <v>1</v>
      </c>
      <c r="P705" s="1" t="s">
        <v>5320</v>
      </c>
    </row>
    <row r="706" spans="2:16" ht="30" x14ac:dyDescent="0.25">
      <c r="B706" s="14" t="s">
        <v>2109</v>
      </c>
      <c r="C706" s="12" t="s">
        <v>2110</v>
      </c>
      <c r="D706" s="12" t="s">
        <v>5</v>
      </c>
      <c r="E706" s="12" t="s">
        <v>210</v>
      </c>
      <c r="F706" s="14" t="s">
        <v>5022</v>
      </c>
      <c r="G706" s="14" t="s">
        <v>5175</v>
      </c>
      <c r="H706" s="14" t="s">
        <v>4807</v>
      </c>
      <c r="I706" s="14"/>
      <c r="J706" s="14"/>
      <c r="K706" s="14"/>
      <c r="L706" s="14"/>
      <c r="M706">
        <v>1</v>
      </c>
      <c r="N706">
        <v>1</v>
      </c>
      <c r="O706">
        <v>1</v>
      </c>
      <c r="P706" s="1" t="s">
        <v>5320</v>
      </c>
    </row>
    <row r="707" spans="2:16" ht="30" x14ac:dyDescent="0.25">
      <c r="B707" s="14" t="s">
        <v>2111</v>
      </c>
      <c r="C707" s="12" t="s">
        <v>2112</v>
      </c>
      <c r="D707" s="12" t="s">
        <v>5</v>
      </c>
      <c r="E707" s="12" t="s">
        <v>210</v>
      </c>
      <c r="F707" s="14" t="s">
        <v>5022</v>
      </c>
      <c r="G707" s="14" t="s">
        <v>5253</v>
      </c>
      <c r="H707" s="14" t="s">
        <v>4807</v>
      </c>
      <c r="I707" s="14"/>
      <c r="J707" s="14"/>
      <c r="K707" s="14"/>
      <c r="L707" s="14"/>
      <c r="M707">
        <v>1</v>
      </c>
      <c r="N707">
        <v>1</v>
      </c>
      <c r="O707">
        <v>1</v>
      </c>
      <c r="P707" s="1" t="s">
        <v>5320</v>
      </c>
    </row>
    <row r="708" spans="2:16" ht="45" x14ac:dyDescent="0.25">
      <c r="B708" s="14" t="s">
        <v>1117</v>
      </c>
      <c r="C708" s="12" t="s">
        <v>1118</v>
      </c>
      <c r="D708" s="12" t="s">
        <v>5</v>
      </c>
      <c r="E708" s="12" t="s">
        <v>85</v>
      </c>
      <c r="F708" s="14" t="s">
        <v>5034</v>
      </c>
      <c r="G708" s="14" t="s">
        <v>4610</v>
      </c>
      <c r="H708" s="14" t="s">
        <v>4807</v>
      </c>
      <c r="I708" s="14"/>
      <c r="J708" s="14"/>
      <c r="K708" s="14"/>
      <c r="L708" s="14"/>
      <c r="M708">
        <v>1</v>
      </c>
      <c r="N708">
        <v>1</v>
      </c>
      <c r="O708">
        <v>1</v>
      </c>
      <c r="P708" s="1" t="s">
        <v>5320</v>
      </c>
    </row>
    <row r="709" spans="2:16" ht="30" x14ac:dyDescent="0.25">
      <c r="B709" s="14" t="s">
        <v>1119</v>
      </c>
      <c r="C709" s="12" t="s">
        <v>1120</v>
      </c>
      <c r="D709" s="12" t="s">
        <v>5</v>
      </c>
      <c r="E709" s="12" t="s">
        <v>85</v>
      </c>
      <c r="F709" s="14" t="s">
        <v>5022</v>
      </c>
      <c r="G709" s="14" t="s">
        <v>5719</v>
      </c>
      <c r="H709" s="14" t="s">
        <v>4807</v>
      </c>
      <c r="I709" s="14"/>
      <c r="J709" s="14"/>
      <c r="K709" s="14"/>
      <c r="L709" s="14"/>
      <c r="M709">
        <v>1</v>
      </c>
      <c r="N709">
        <v>1</v>
      </c>
      <c r="O709">
        <v>1</v>
      </c>
      <c r="P709" s="1" t="s">
        <v>5320</v>
      </c>
    </row>
    <row r="710" spans="2:16" ht="75" x14ac:dyDescent="0.25">
      <c r="B710" s="14" t="s">
        <v>1121</v>
      </c>
      <c r="C710" s="12" t="s">
        <v>115</v>
      </c>
      <c r="D710" s="12" t="s">
        <v>5</v>
      </c>
      <c r="E710" s="12" t="s">
        <v>85</v>
      </c>
      <c r="F710" s="14" t="s">
        <v>5022</v>
      </c>
      <c r="G710" s="14" t="s">
        <v>5498</v>
      </c>
      <c r="H710" s="14" t="s">
        <v>4806</v>
      </c>
      <c r="I710" s="14" t="s">
        <v>4443</v>
      </c>
      <c r="J710" s="14"/>
      <c r="K710" s="14"/>
      <c r="L710" s="14" t="s">
        <v>5443</v>
      </c>
      <c r="M710">
        <v>1</v>
      </c>
      <c r="N710">
        <v>3</v>
      </c>
      <c r="O710">
        <v>1</v>
      </c>
      <c r="P710" s="1" t="s">
        <v>5320</v>
      </c>
    </row>
    <row r="711" spans="2:16" ht="30" x14ac:dyDescent="0.25">
      <c r="B711" s="14" t="s">
        <v>2113</v>
      </c>
      <c r="C711" s="12" t="s">
        <v>2114</v>
      </c>
      <c r="D711" s="12" t="s">
        <v>5</v>
      </c>
      <c r="E711" s="12" t="s">
        <v>85</v>
      </c>
      <c r="F711" s="14" t="s">
        <v>5022</v>
      </c>
      <c r="G711" s="14" t="s">
        <v>4582</v>
      </c>
      <c r="H711" s="14" t="s">
        <v>4807</v>
      </c>
      <c r="I711" s="14"/>
      <c r="J711" s="14"/>
      <c r="K711" s="14"/>
      <c r="L711" s="14"/>
      <c r="M711">
        <v>1</v>
      </c>
      <c r="N711">
        <v>1</v>
      </c>
      <c r="O711">
        <v>1</v>
      </c>
      <c r="P711" s="1" t="s">
        <v>5320</v>
      </c>
    </row>
    <row r="712" spans="2:16" ht="60" x14ac:dyDescent="0.25">
      <c r="B712" s="14" t="s">
        <v>1122</v>
      </c>
      <c r="C712" s="12" t="s">
        <v>1123</v>
      </c>
      <c r="D712" s="12" t="s">
        <v>5</v>
      </c>
      <c r="E712" s="12" t="s">
        <v>85</v>
      </c>
      <c r="F712" s="14" t="s">
        <v>5022</v>
      </c>
      <c r="G712" s="14" t="s">
        <v>5723</v>
      </c>
      <c r="H712" s="14" t="s">
        <v>4808</v>
      </c>
      <c r="I712" s="14"/>
      <c r="J712" s="14"/>
      <c r="K712" s="14" t="s">
        <v>5724</v>
      </c>
      <c r="L712" s="14" t="s">
        <v>5348</v>
      </c>
      <c r="M712">
        <v>1</v>
      </c>
      <c r="N712">
        <v>3</v>
      </c>
      <c r="O712">
        <v>1</v>
      </c>
      <c r="P712" s="1" t="s">
        <v>5320</v>
      </c>
    </row>
    <row r="713" spans="2:16" ht="60" x14ac:dyDescent="0.25">
      <c r="B713" s="14" t="s">
        <v>1124</v>
      </c>
      <c r="C713" s="12" t="s">
        <v>1125</v>
      </c>
      <c r="D713" s="12" t="s">
        <v>5</v>
      </c>
      <c r="E713" s="12" t="s">
        <v>85</v>
      </c>
      <c r="F713" s="14" t="s">
        <v>5024</v>
      </c>
      <c r="G713" s="14" t="s">
        <v>4650</v>
      </c>
      <c r="H713" s="14" t="s">
        <v>4814</v>
      </c>
      <c r="I713" s="14"/>
      <c r="J713" s="14"/>
      <c r="K713" s="14"/>
      <c r="L713" s="14"/>
      <c r="M713">
        <v>1</v>
      </c>
      <c r="N713">
        <v>1</v>
      </c>
      <c r="O713">
        <v>1</v>
      </c>
      <c r="P713" s="1" t="s">
        <v>5320</v>
      </c>
    </row>
    <row r="714" spans="2:16" ht="30" x14ac:dyDescent="0.25">
      <c r="B714" s="14" t="s">
        <v>1126</v>
      </c>
      <c r="C714" s="12" t="s">
        <v>1127</v>
      </c>
      <c r="D714" s="12" t="s">
        <v>5</v>
      </c>
      <c r="E714" s="12" t="s">
        <v>85</v>
      </c>
      <c r="F714" s="14" t="s">
        <v>5022</v>
      </c>
      <c r="G714" s="14" t="s">
        <v>4625</v>
      </c>
      <c r="H714" s="14" t="s">
        <v>4807</v>
      </c>
      <c r="I714" s="14"/>
      <c r="J714" s="14"/>
      <c r="K714" s="14"/>
      <c r="L714" s="14"/>
      <c r="M714">
        <v>1</v>
      </c>
      <c r="N714">
        <v>1</v>
      </c>
      <c r="O714">
        <v>1</v>
      </c>
      <c r="P714" s="1" t="s">
        <v>5320</v>
      </c>
    </row>
    <row r="715" spans="2:16" ht="30" x14ac:dyDescent="0.25">
      <c r="B715" s="14" t="s">
        <v>1128</v>
      </c>
      <c r="C715" s="12" t="s">
        <v>1129</v>
      </c>
      <c r="D715" s="12" t="s">
        <v>5</v>
      </c>
      <c r="E715" s="12" t="s">
        <v>85</v>
      </c>
      <c r="F715" s="14" t="s">
        <v>5022</v>
      </c>
      <c r="G715" s="14" t="s">
        <v>5006</v>
      </c>
      <c r="H715" s="14" t="s">
        <v>4807</v>
      </c>
      <c r="I715" s="14"/>
      <c r="J715" s="14"/>
      <c r="K715" s="14"/>
      <c r="L715" s="14"/>
      <c r="M715">
        <v>1</v>
      </c>
      <c r="N715">
        <v>1</v>
      </c>
      <c r="O715">
        <v>1</v>
      </c>
      <c r="P715" s="1" t="s">
        <v>5320</v>
      </c>
    </row>
    <row r="716" spans="2:16" ht="60" x14ac:dyDescent="0.25">
      <c r="B716" s="14" t="s">
        <v>1130</v>
      </c>
      <c r="C716" s="12" t="s">
        <v>1131</v>
      </c>
      <c r="D716" s="12" t="s">
        <v>5</v>
      </c>
      <c r="E716" s="12" t="s">
        <v>85</v>
      </c>
      <c r="F716" s="14" t="s">
        <v>5022</v>
      </c>
      <c r="G716" s="14" t="s">
        <v>5007</v>
      </c>
      <c r="H716" s="14" t="s">
        <v>4808</v>
      </c>
      <c r="I716" s="14" t="s">
        <v>4527</v>
      </c>
      <c r="J716" s="14"/>
      <c r="K716" s="14"/>
      <c r="L716" s="14"/>
      <c r="M716">
        <v>1</v>
      </c>
      <c r="N716">
        <v>2</v>
      </c>
      <c r="O716">
        <v>1</v>
      </c>
      <c r="P716" s="1" t="s">
        <v>5320</v>
      </c>
    </row>
    <row r="717" spans="2:16" ht="60" x14ac:dyDescent="0.25">
      <c r="B717" s="14" t="s">
        <v>1132</v>
      </c>
      <c r="C717" s="12" t="s">
        <v>1133</v>
      </c>
      <c r="D717" s="12" t="s">
        <v>5</v>
      </c>
      <c r="E717" s="12" t="s">
        <v>85</v>
      </c>
      <c r="F717" s="14" t="s">
        <v>5022</v>
      </c>
      <c r="G717" s="14" t="s">
        <v>5002</v>
      </c>
      <c r="H717" s="14" t="s">
        <v>4807</v>
      </c>
      <c r="I717" s="14" t="s">
        <v>4425</v>
      </c>
      <c r="J717" s="14"/>
      <c r="K717" s="14"/>
      <c r="L717" s="14"/>
      <c r="M717">
        <v>1</v>
      </c>
      <c r="N717">
        <v>2</v>
      </c>
      <c r="O717">
        <v>1</v>
      </c>
      <c r="P717" s="1" t="s">
        <v>5320</v>
      </c>
    </row>
    <row r="718" spans="2:16" ht="30" x14ac:dyDescent="0.25">
      <c r="B718" s="14" t="s">
        <v>1134</v>
      </c>
      <c r="C718" s="12" t="s">
        <v>1135</v>
      </c>
      <c r="D718" s="12" t="s">
        <v>5</v>
      </c>
      <c r="E718" s="12" t="s">
        <v>85</v>
      </c>
      <c r="F718" s="14" t="s">
        <v>5022</v>
      </c>
      <c r="G718" s="14" t="s">
        <v>5127</v>
      </c>
      <c r="H718" s="14" t="s">
        <v>4807</v>
      </c>
      <c r="I718" s="14"/>
      <c r="J718" s="14"/>
      <c r="K718" s="14"/>
      <c r="L718" s="14"/>
      <c r="M718">
        <v>1</v>
      </c>
      <c r="N718">
        <v>1</v>
      </c>
      <c r="O718">
        <v>1</v>
      </c>
      <c r="P718" s="1" t="s">
        <v>5320</v>
      </c>
    </row>
    <row r="719" spans="2:16" ht="60" x14ac:dyDescent="0.25">
      <c r="B719" s="14" t="s">
        <v>2115</v>
      </c>
      <c r="C719" s="12" t="s">
        <v>2116</v>
      </c>
      <c r="D719" s="12" t="s">
        <v>5</v>
      </c>
      <c r="E719" s="12" t="s">
        <v>85</v>
      </c>
      <c r="F719" s="14" t="s">
        <v>5024</v>
      </c>
      <c r="G719" s="14" t="s">
        <v>4614</v>
      </c>
      <c r="H719" s="14" t="s">
        <v>4813</v>
      </c>
      <c r="I719" s="14"/>
      <c r="J719" s="14"/>
      <c r="K719" s="14"/>
      <c r="L719" s="14" t="s">
        <v>4838</v>
      </c>
      <c r="M719">
        <v>1</v>
      </c>
      <c r="N719">
        <v>2</v>
      </c>
      <c r="O719">
        <v>1</v>
      </c>
      <c r="P719" s="1" t="s">
        <v>5320</v>
      </c>
    </row>
    <row r="720" spans="2:16" ht="30" x14ac:dyDescent="0.25">
      <c r="B720" s="14" t="s">
        <v>1136</v>
      </c>
      <c r="C720" s="12" t="s">
        <v>1137</v>
      </c>
      <c r="D720" s="12" t="s">
        <v>5</v>
      </c>
      <c r="E720" s="12" t="s">
        <v>85</v>
      </c>
      <c r="F720" s="14" t="s">
        <v>5022</v>
      </c>
      <c r="G720" s="14" t="s">
        <v>4597</v>
      </c>
      <c r="H720" s="14" t="s">
        <v>4807</v>
      </c>
      <c r="I720" s="14"/>
      <c r="J720" s="14"/>
      <c r="K720" s="14"/>
      <c r="L720" s="14"/>
      <c r="M720">
        <v>1</v>
      </c>
      <c r="N720">
        <v>1</v>
      </c>
      <c r="O720">
        <v>1</v>
      </c>
      <c r="P720" s="1" t="s">
        <v>5320</v>
      </c>
    </row>
    <row r="721" spans="2:16" ht="60" x14ac:dyDescent="0.25">
      <c r="B721" s="14" t="s">
        <v>1138</v>
      </c>
      <c r="C721" s="12" t="s">
        <v>1139</v>
      </c>
      <c r="D721" s="12" t="s">
        <v>5</v>
      </c>
      <c r="E721" s="12" t="s">
        <v>85</v>
      </c>
      <c r="F721" s="14" t="s">
        <v>5022</v>
      </c>
      <c r="G721" s="14" t="s">
        <v>5250</v>
      </c>
      <c r="H721" s="14" t="s">
        <v>4807</v>
      </c>
      <c r="I721" s="14" t="s">
        <v>4438</v>
      </c>
      <c r="J721" s="14"/>
      <c r="K721" s="14"/>
      <c r="L721" s="14"/>
      <c r="M721">
        <v>1</v>
      </c>
      <c r="N721">
        <v>2</v>
      </c>
      <c r="O721">
        <v>1</v>
      </c>
      <c r="P721" s="1" t="s">
        <v>5320</v>
      </c>
    </row>
    <row r="722" spans="2:16" ht="30" x14ac:dyDescent="0.25">
      <c r="B722" s="14" t="s">
        <v>1140</v>
      </c>
      <c r="C722" s="12" t="s">
        <v>1141</v>
      </c>
      <c r="D722" s="12" t="s">
        <v>5</v>
      </c>
      <c r="E722" s="12" t="s">
        <v>85</v>
      </c>
      <c r="F722" s="14" t="s">
        <v>5022</v>
      </c>
      <c r="G722" s="14" t="s">
        <v>4788</v>
      </c>
      <c r="H722" s="14" t="s">
        <v>4811</v>
      </c>
      <c r="I722" s="14"/>
      <c r="J722" s="14"/>
      <c r="K722" s="14"/>
      <c r="L722" s="14"/>
      <c r="M722">
        <v>1</v>
      </c>
      <c r="N722">
        <v>1</v>
      </c>
      <c r="O722">
        <v>1</v>
      </c>
      <c r="P722" s="1" t="s">
        <v>5320</v>
      </c>
    </row>
    <row r="723" spans="2:16" ht="45" x14ac:dyDescent="0.25">
      <c r="B723" s="14" t="s">
        <v>2117</v>
      </c>
      <c r="C723" s="12" t="s">
        <v>2118</v>
      </c>
      <c r="D723" s="12" t="s">
        <v>5</v>
      </c>
      <c r="E723" s="12" t="s">
        <v>85</v>
      </c>
      <c r="F723" s="14" t="s">
        <v>5022</v>
      </c>
      <c r="G723" s="14" t="s">
        <v>5621</v>
      </c>
      <c r="H723" s="14" t="s">
        <v>4807</v>
      </c>
      <c r="I723" s="14"/>
      <c r="J723" s="14"/>
      <c r="K723" s="14"/>
      <c r="L723" s="14"/>
      <c r="M723">
        <v>1</v>
      </c>
      <c r="N723">
        <v>1</v>
      </c>
      <c r="O723">
        <v>1</v>
      </c>
      <c r="P723" s="1" t="s">
        <v>5320</v>
      </c>
    </row>
    <row r="724" spans="2:16" ht="60" x14ac:dyDescent="0.25">
      <c r="B724" s="14" t="s">
        <v>1142</v>
      </c>
      <c r="C724" s="12" t="s">
        <v>1143</v>
      </c>
      <c r="D724" s="12" t="s">
        <v>5</v>
      </c>
      <c r="E724" s="12" t="s">
        <v>85</v>
      </c>
      <c r="F724" s="14" t="s">
        <v>5024</v>
      </c>
      <c r="G724" s="14" t="s">
        <v>4629</v>
      </c>
      <c r="H724" s="14" t="s">
        <v>4813</v>
      </c>
      <c r="I724" s="14"/>
      <c r="J724" s="14"/>
      <c r="K724" s="14"/>
      <c r="L724" s="14"/>
      <c r="M724">
        <v>1</v>
      </c>
      <c r="N724">
        <v>1</v>
      </c>
      <c r="O724">
        <v>1</v>
      </c>
      <c r="P724" s="1" t="s">
        <v>5320</v>
      </c>
    </row>
    <row r="725" spans="2:16" ht="30" x14ac:dyDescent="0.25">
      <c r="B725" s="14" t="s">
        <v>1144</v>
      </c>
      <c r="C725" s="12" t="s">
        <v>1145</v>
      </c>
      <c r="D725" s="12" t="s">
        <v>5</v>
      </c>
      <c r="E725" s="12" t="s">
        <v>85</v>
      </c>
      <c r="F725" s="14" t="s">
        <v>5022</v>
      </c>
      <c r="G725" s="14" t="s">
        <v>4623</v>
      </c>
      <c r="H725" s="14" t="s">
        <v>4807</v>
      </c>
      <c r="I725" s="14"/>
      <c r="J725" s="14"/>
      <c r="K725" s="14"/>
      <c r="L725" s="14"/>
      <c r="M725">
        <v>1</v>
      </c>
      <c r="N725">
        <v>1</v>
      </c>
      <c r="O725">
        <v>1</v>
      </c>
      <c r="P725" s="1" t="s">
        <v>5320</v>
      </c>
    </row>
    <row r="726" spans="2:16" ht="45" x14ac:dyDescent="0.25">
      <c r="B726" s="14" t="s">
        <v>1146</v>
      </c>
      <c r="C726" s="12" t="s">
        <v>1147</v>
      </c>
      <c r="D726" s="12" t="s">
        <v>5</v>
      </c>
      <c r="E726" s="12" t="s">
        <v>85</v>
      </c>
      <c r="F726" s="14" t="s">
        <v>5022</v>
      </c>
      <c r="G726" s="14" t="s">
        <v>5281</v>
      </c>
      <c r="H726" s="14" t="s">
        <v>4807</v>
      </c>
      <c r="I726" s="14"/>
      <c r="J726" s="14"/>
      <c r="K726" s="14"/>
      <c r="L726" s="14"/>
      <c r="M726">
        <v>1</v>
      </c>
      <c r="N726">
        <v>1</v>
      </c>
      <c r="O726">
        <v>1</v>
      </c>
      <c r="P726" s="1" t="s">
        <v>5320</v>
      </c>
    </row>
    <row r="727" spans="2:16" ht="30" x14ac:dyDescent="0.25">
      <c r="B727" s="14" t="s">
        <v>1148</v>
      </c>
      <c r="C727" s="12" t="s">
        <v>1149</v>
      </c>
      <c r="D727" s="12" t="s">
        <v>5</v>
      </c>
      <c r="E727" s="12" t="s">
        <v>85</v>
      </c>
      <c r="F727" s="14" t="s">
        <v>5022</v>
      </c>
      <c r="G727" s="14" t="s">
        <v>5234</v>
      </c>
      <c r="H727" s="14" t="s">
        <v>4807</v>
      </c>
      <c r="I727" s="14"/>
      <c r="J727" s="14"/>
      <c r="K727" s="14"/>
      <c r="L727" s="14"/>
      <c r="M727">
        <v>1</v>
      </c>
      <c r="N727">
        <v>1</v>
      </c>
      <c r="O727">
        <v>1</v>
      </c>
      <c r="P727" s="1" t="s">
        <v>5320</v>
      </c>
    </row>
    <row r="728" spans="2:16" ht="30" x14ac:dyDescent="0.25">
      <c r="B728" s="14" t="s">
        <v>1150</v>
      </c>
      <c r="C728" s="12" t="s">
        <v>1151</v>
      </c>
      <c r="D728" s="12" t="s">
        <v>5</v>
      </c>
      <c r="E728" s="12" t="s">
        <v>85</v>
      </c>
      <c r="F728" s="14" t="s">
        <v>5022</v>
      </c>
      <c r="G728" s="14" t="s">
        <v>4610</v>
      </c>
      <c r="H728" s="14" t="s">
        <v>4807</v>
      </c>
      <c r="I728" s="14"/>
      <c r="J728" s="14"/>
      <c r="K728" s="14"/>
      <c r="L728" s="14"/>
      <c r="M728">
        <v>1</v>
      </c>
      <c r="N728">
        <v>1</v>
      </c>
      <c r="O728">
        <v>1</v>
      </c>
      <c r="P728" s="1" t="s">
        <v>5320</v>
      </c>
    </row>
    <row r="729" spans="2:16" ht="75" x14ac:dyDescent="0.25">
      <c r="B729" s="14" t="s">
        <v>1152</v>
      </c>
      <c r="C729" s="12" t="s">
        <v>1153</v>
      </c>
      <c r="D729" s="12" t="s">
        <v>5</v>
      </c>
      <c r="E729" s="12" t="s">
        <v>49</v>
      </c>
      <c r="F729" s="14" t="s">
        <v>5022</v>
      </c>
      <c r="G729" s="14" t="s">
        <v>5578</v>
      </c>
      <c r="H729" s="14" t="s">
        <v>4806</v>
      </c>
      <c r="I729" s="14"/>
      <c r="J729" s="14"/>
      <c r="K729" s="14" t="s">
        <v>4528</v>
      </c>
      <c r="L729" s="14" t="s">
        <v>5725</v>
      </c>
      <c r="M729">
        <v>1</v>
      </c>
      <c r="N729">
        <v>3</v>
      </c>
      <c r="O729">
        <v>1</v>
      </c>
      <c r="P729" s="1" t="s">
        <v>5320</v>
      </c>
    </row>
    <row r="730" spans="2:16" ht="30" x14ac:dyDescent="0.25">
      <c r="B730" s="14" t="s">
        <v>2119</v>
      </c>
      <c r="C730" s="12" t="s">
        <v>2120</v>
      </c>
      <c r="D730" s="12" t="s">
        <v>5</v>
      </c>
      <c r="E730" s="12" t="s">
        <v>49</v>
      </c>
      <c r="F730" s="14" t="s">
        <v>5022</v>
      </c>
      <c r="G730" s="14" t="s">
        <v>5234</v>
      </c>
      <c r="H730" s="14" t="s">
        <v>4811</v>
      </c>
      <c r="I730" s="14"/>
      <c r="J730" s="14"/>
      <c r="K730" s="14"/>
      <c r="L730" s="14"/>
      <c r="M730">
        <v>1</v>
      </c>
      <c r="N730">
        <v>1</v>
      </c>
      <c r="O730">
        <v>1</v>
      </c>
      <c r="P730" s="1" t="s">
        <v>5320</v>
      </c>
    </row>
    <row r="731" spans="2:16" ht="45" x14ac:dyDescent="0.25">
      <c r="B731" s="14" t="s">
        <v>1154</v>
      </c>
      <c r="C731" s="12" t="s">
        <v>1155</v>
      </c>
      <c r="D731" s="12" t="s">
        <v>5</v>
      </c>
      <c r="E731" s="12" t="s">
        <v>49</v>
      </c>
      <c r="F731" s="14" t="s">
        <v>5022</v>
      </c>
      <c r="G731" s="14" t="s">
        <v>4676</v>
      </c>
      <c r="H731" s="14" t="s">
        <v>4825</v>
      </c>
      <c r="I731" s="14"/>
      <c r="J731" s="14"/>
      <c r="K731" s="14"/>
      <c r="L731" s="14"/>
      <c r="M731">
        <v>1</v>
      </c>
      <c r="N731">
        <v>1</v>
      </c>
      <c r="O731">
        <v>1</v>
      </c>
      <c r="P731" s="1" t="s">
        <v>5320</v>
      </c>
    </row>
    <row r="732" spans="2:16" ht="45" x14ac:dyDescent="0.25">
      <c r="B732" s="14" t="s">
        <v>1156</v>
      </c>
      <c r="C732" s="12" t="s">
        <v>1157</v>
      </c>
      <c r="D732" s="12" t="s">
        <v>5</v>
      </c>
      <c r="E732" s="12" t="s">
        <v>49</v>
      </c>
      <c r="F732" s="14" t="s">
        <v>5022</v>
      </c>
      <c r="G732" s="14" t="s">
        <v>4731</v>
      </c>
      <c r="H732" s="14" t="s">
        <v>4820</v>
      </c>
      <c r="I732" s="14"/>
      <c r="J732" s="14"/>
      <c r="K732" s="14"/>
      <c r="L732" s="14"/>
      <c r="M732">
        <v>1</v>
      </c>
      <c r="N732">
        <v>1</v>
      </c>
      <c r="O732">
        <v>1</v>
      </c>
      <c r="P732" s="1" t="s">
        <v>5320</v>
      </c>
    </row>
    <row r="733" spans="2:16" ht="30" x14ac:dyDescent="0.25">
      <c r="B733" s="14" t="s">
        <v>1158</v>
      </c>
      <c r="C733" s="12" t="s">
        <v>1159</v>
      </c>
      <c r="D733" s="12" t="s">
        <v>5</v>
      </c>
      <c r="E733" s="12" t="s">
        <v>49</v>
      </c>
      <c r="F733" s="14" t="s">
        <v>5022</v>
      </c>
      <c r="G733" s="14" t="s">
        <v>4602</v>
      </c>
      <c r="H733" s="14" t="s">
        <v>4807</v>
      </c>
      <c r="I733" s="14"/>
      <c r="J733" s="14"/>
      <c r="K733" s="14"/>
      <c r="L733" s="14"/>
      <c r="M733">
        <v>1</v>
      </c>
      <c r="N733">
        <v>1</v>
      </c>
      <c r="O733">
        <v>1</v>
      </c>
      <c r="P733" s="1" t="s">
        <v>5320</v>
      </c>
    </row>
    <row r="734" spans="2:16" ht="30" x14ac:dyDescent="0.25">
      <c r="B734" s="14" t="s">
        <v>1160</v>
      </c>
      <c r="C734" s="12" t="s">
        <v>1161</v>
      </c>
      <c r="D734" s="12" t="s">
        <v>5</v>
      </c>
      <c r="E734" s="12" t="s">
        <v>210</v>
      </c>
      <c r="F734" s="14" t="s">
        <v>5022</v>
      </c>
      <c r="G734" s="14" t="s">
        <v>4670</v>
      </c>
      <c r="H734" s="14" t="s">
        <v>4807</v>
      </c>
      <c r="I734" s="14"/>
      <c r="J734" s="14"/>
      <c r="K734" s="14"/>
      <c r="L734" s="14"/>
      <c r="M734">
        <v>1</v>
      </c>
      <c r="N734">
        <v>1</v>
      </c>
      <c r="O734">
        <v>1</v>
      </c>
      <c r="P734" s="1" t="s">
        <v>5320</v>
      </c>
    </row>
    <row r="735" spans="2:16" ht="30" x14ac:dyDescent="0.25">
      <c r="B735" s="14" t="s">
        <v>1162</v>
      </c>
      <c r="C735" s="12" t="s">
        <v>1163</v>
      </c>
      <c r="D735" s="12" t="s">
        <v>5</v>
      </c>
      <c r="E735" s="12" t="s">
        <v>22</v>
      </c>
      <c r="F735" s="14" t="s">
        <v>5022</v>
      </c>
      <c r="G735" s="14" t="s">
        <v>4613</v>
      </c>
      <c r="H735" s="14" t="s">
        <v>4807</v>
      </c>
      <c r="I735" s="14"/>
      <c r="J735" s="14"/>
      <c r="K735" s="14"/>
      <c r="L735" s="14"/>
      <c r="M735">
        <v>1</v>
      </c>
      <c r="N735">
        <v>1</v>
      </c>
      <c r="O735">
        <v>1</v>
      </c>
      <c r="P735" s="1" t="s">
        <v>5320</v>
      </c>
    </row>
    <row r="736" spans="2:16" ht="60" x14ac:dyDescent="0.25">
      <c r="B736" s="14" t="s">
        <v>1164</v>
      </c>
      <c r="C736" s="12" t="s">
        <v>1165</v>
      </c>
      <c r="D736" s="12" t="s">
        <v>5</v>
      </c>
      <c r="E736" s="12" t="s">
        <v>22</v>
      </c>
      <c r="F736" s="14" t="s">
        <v>5024</v>
      </c>
      <c r="G736" s="14" t="s">
        <v>4709</v>
      </c>
      <c r="H736" s="14" t="s">
        <v>4807</v>
      </c>
      <c r="I736" s="14"/>
      <c r="J736" s="14"/>
      <c r="K736" s="14"/>
      <c r="L736" s="14" t="s">
        <v>5726</v>
      </c>
      <c r="M736">
        <v>1</v>
      </c>
      <c r="N736">
        <v>2</v>
      </c>
      <c r="O736">
        <v>1</v>
      </c>
      <c r="P736" s="1" t="s">
        <v>5320</v>
      </c>
    </row>
    <row r="737" spans="2:16" ht="60" x14ac:dyDescent="0.25">
      <c r="B737" s="14" t="s">
        <v>1166</v>
      </c>
      <c r="C737" s="12" t="s">
        <v>1167</v>
      </c>
      <c r="D737" s="12" t="s">
        <v>5</v>
      </c>
      <c r="E737" s="12" t="s">
        <v>22</v>
      </c>
      <c r="F737" s="14" t="s">
        <v>5022</v>
      </c>
      <c r="G737" s="14" t="s">
        <v>5349</v>
      </c>
      <c r="H737" s="14" t="s">
        <v>4810</v>
      </c>
      <c r="I737" s="14" t="s">
        <v>4491</v>
      </c>
      <c r="J737" s="14"/>
      <c r="K737" s="14"/>
      <c r="L737" s="14"/>
      <c r="M737">
        <v>1</v>
      </c>
      <c r="N737">
        <v>2</v>
      </c>
      <c r="O737">
        <v>1</v>
      </c>
      <c r="P737" s="1" t="s">
        <v>5320</v>
      </c>
    </row>
    <row r="738" spans="2:16" ht="60" x14ac:dyDescent="0.25">
      <c r="B738" s="14" t="s">
        <v>1168</v>
      </c>
      <c r="C738" s="12" t="s">
        <v>1169</v>
      </c>
      <c r="D738" s="12" t="s">
        <v>5</v>
      </c>
      <c r="E738" s="12" t="s">
        <v>59</v>
      </c>
      <c r="F738" s="14" t="s">
        <v>5023</v>
      </c>
      <c r="G738" s="14" t="s">
        <v>4753</v>
      </c>
      <c r="H738" s="14" t="s">
        <v>4807</v>
      </c>
      <c r="I738" s="14" t="s">
        <v>4414</v>
      </c>
      <c r="J738" s="14"/>
      <c r="K738" s="14"/>
      <c r="L738" s="14"/>
      <c r="M738">
        <v>1</v>
      </c>
      <c r="N738">
        <v>2</v>
      </c>
      <c r="O738">
        <v>1</v>
      </c>
      <c r="P738" s="1" t="s">
        <v>5320</v>
      </c>
    </row>
    <row r="739" spans="2:16" ht="30" x14ac:dyDescent="0.25">
      <c r="B739" s="14" t="s">
        <v>2121</v>
      </c>
      <c r="C739" s="12" t="s">
        <v>2122</v>
      </c>
      <c r="D739" s="12" t="s">
        <v>5</v>
      </c>
      <c r="E739" s="12" t="s">
        <v>59</v>
      </c>
      <c r="F739" s="14" t="s">
        <v>5022</v>
      </c>
      <c r="G739" s="14" t="s">
        <v>5234</v>
      </c>
      <c r="H739" s="14" t="s">
        <v>4807</v>
      </c>
      <c r="I739" s="14"/>
      <c r="J739" s="14"/>
      <c r="K739" s="14"/>
      <c r="L739" s="14"/>
      <c r="M739">
        <v>1</v>
      </c>
      <c r="N739">
        <v>1</v>
      </c>
      <c r="O739">
        <v>1</v>
      </c>
      <c r="P739" s="1" t="s">
        <v>5320</v>
      </c>
    </row>
    <row r="740" spans="2:16" ht="30" x14ac:dyDescent="0.25">
      <c r="B740" s="14" t="s">
        <v>1170</v>
      </c>
      <c r="C740" s="12" t="s">
        <v>1171</v>
      </c>
      <c r="D740" s="12" t="s">
        <v>5</v>
      </c>
      <c r="E740" s="12" t="s">
        <v>59</v>
      </c>
      <c r="F740" s="14" t="s">
        <v>5022</v>
      </c>
      <c r="G740" s="14" t="s">
        <v>4576</v>
      </c>
      <c r="H740" s="14" t="s">
        <v>4807</v>
      </c>
      <c r="I740" s="14"/>
      <c r="J740" s="14"/>
      <c r="K740" s="14"/>
      <c r="L740" s="14"/>
      <c r="M740">
        <v>1</v>
      </c>
      <c r="N740">
        <v>1</v>
      </c>
      <c r="O740">
        <v>1</v>
      </c>
      <c r="P740" s="1" t="s">
        <v>5320</v>
      </c>
    </row>
    <row r="741" spans="2:16" ht="60" x14ac:dyDescent="0.25">
      <c r="B741" s="14" t="s">
        <v>1172</v>
      </c>
      <c r="C741" s="12" t="s">
        <v>1173</v>
      </c>
      <c r="D741" s="12" t="s">
        <v>5</v>
      </c>
      <c r="E741" s="12" t="s">
        <v>59</v>
      </c>
      <c r="F741" s="14" t="s">
        <v>5024</v>
      </c>
      <c r="G741" s="14" t="s">
        <v>4657</v>
      </c>
      <c r="H741" s="14" t="s">
        <v>4807</v>
      </c>
      <c r="I741" s="14" t="s">
        <v>4516</v>
      </c>
      <c r="J741" s="14"/>
      <c r="K741" s="14"/>
      <c r="L741" s="14"/>
      <c r="M741">
        <v>1</v>
      </c>
      <c r="N741">
        <v>2</v>
      </c>
      <c r="O741">
        <v>1</v>
      </c>
      <c r="P741" s="1" t="s">
        <v>5320</v>
      </c>
    </row>
    <row r="742" spans="2:16" ht="60" x14ac:dyDescent="0.25">
      <c r="B742" s="14" t="s">
        <v>1174</v>
      </c>
      <c r="C742" s="12" t="s">
        <v>1175</v>
      </c>
      <c r="D742" s="12" t="s">
        <v>5</v>
      </c>
      <c r="E742" s="12" t="s">
        <v>68</v>
      </c>
      <c r="F742" s="14" t="s">
        <v>5022</v>
      </c>
      <c r="G742" s="14" t="s">
        <v>5258</v>
      </c>
      <c r="H742" s="14" t="s">
        <v>4814</v>
      </c>
      <c r="I742" s="14" t="s">
        <v>4529</v>
      </c>
      <c r="J742" s="14"/>
      <c r="K742" s="14"/>
      <c r="L742" s="14"/>
      <c r="M742">
        <v>1</v>
      </c>
      <c r="N742">
        <v>2</v>
      </c>
      <c r="O742">
        <v>1</v>
      </c>
      <c r="P742" s="1" t="s">
        <v>5320</v>
      </c>
    </row>
    <row r="743" spans="2:16" ht="30" x14ac:dyDescent="0.25">
      <c r="B743" s="14" t="s">
        <v>1176</v>
      </c>
      <c r="C743" s="12" t="s">
        <v>1177</v>
      </c>
      <c r="D743" s="12" t="s">
        <v>5</v>
      </c>
      <c r="E743" s="12" t="s">
        <v>85</v>
      </c>
      <c r="F743" s="14" t="s">
        <v>5022</v>
      </c>
      <c r="G743" s="14" t="s">
        <v>4610</v>
      </c>
      <c r="H743" s="14" t="s">
        <v>4807</v>
      </c>
      <c r="I743" s="14"/>
      <c r="J743" s="14"/>
      <c r="K743" s="14"/>
      <c r="L743" s="14"/>
      <c r="M743">
        <v>1</v>
      </c>
      <c r="N743">
        <v>1</v>
      </c>
      <c r="O743">
        <v>1</v>
      </c>
      <c r="P743" s="1" t="s">
        <v>5320</v>
      </c>
    </row>
    <row r="744" spans="2:16" ht="60" x14ac:dyDescent="0.25">
      <c r="B744" s="14" t="s">
        <v>1178</v>
      </c>
      <c r="C744" s="12" t="s">
        <v>1179</v>
      </c>
      <c r="D744" s="12" t="s">
        <v>5</v>
      </c>
      <c r="E744" s="12" t="s">
        <v>85</v>
      </c>
      <c r="F744" s="14" t="s">
        <v>5022</v>
      </c>
      <c r="G744" s="14" t="s">
        <v>5125</v>
      </c>
      <c r="H744" s="14" t="s">
        <v>4807</v>
      </c>
      <c r="I744" s="14" t="s">
        <v>4427</v>
      </c>
      <c r="J744" s="14"/>
      <c r="K744" s="14"/>
      <c r="L744" s="14"/>
      <c r="M744">
        <v>1</v>
      </c>
      <c r="N744">
        <v>2</v>
      </c>
      <c r="O744">
        <v>1</v>
      </c>
      <c r="P744" s="1" t="s">
        <v>5320</v>
      </c>
    </row>
    <row r="745" spans="2:16" ht="30" x14ac:dyDescent="0.25">
      <c r="B745" s="14" t="s">
        <v>1180</v>
      </c>
      <c r="C745" s="12" t="s">
        <v>1181</v>
      </c>
      <c r="D745" s="12" t="s">
        <v>5</v>
      </c>
      <c r="E745" s="12" t="s">
        <v>85</v>
      </c>
      <c r="F745" s="14" t="s">
        <v>5022</v>
      </c>
      <c r="G745" s="14" t="s">
        <v>4590</v>
      </c>
      <c r="H745" s="14" t="s">
        <v>4807</v>
      </c>
      <c r="I745" s="14"/>
      <c r="J745" s="14"/>
      <c r="K745" s="14"/>
      <c r="L745" s="14"/>
      <c r="M745">
        <v>1</v>
      </c>
      <c r="N745">
        <v>1</v>
      </c>
      <c r="O745">
        <v>1</v>
      </c>
      <c r="P745" s="1" t="s">
        <v>5320</v>
      </c>
    </row>
    <row r="746" spans="2:16" ht="30" x14ac:dyDescent="0.25">
      <c r="B746" s="14" t="s">
        <v>1182</v>
      </c>
      <c r="C746" s="12" t="s">
        <v>1183</v>
      </c>
      <c r="D746" s="12" t="s">
        <v>5</v>
      </c>
      <c r="E746" s="12" t="s">
        <v>85</v>
      </c>
      <c r="F746" s="14" t="s">
        <v>5022</v>
      </c>
      <c r="G746" s="14" t="s">
        <v>5045</v>
      </c>
      <c r="H746" s="14" t="s">
        <v>4807</v>
      </c>
      <c r="I746" s="14"/>
      <c r="J746" s="14"/>
      <c r="K746" s="14"/>
      <c r="L746" s="14"/>
      <c r="M746">
        <v>1</v>
      </c>
      <c r="N746">
        <v>1</v>
      </c>
      <c r="O746">
        <v>1</v>
      </c>
      <c r="P746" s="1" t="s">
        <v>5320</v>
      </c>
    </row>
    <row r="747" spans="2:16" ht="60" x14ac:dyDescent="0.25">
      <c r="B747" s="14" t="s">
        <v>1184</v>
      </c>
      <c r="C747" s="12" t="s">
        <v>1185</v>
      </c>
      <c r="D747" s="12" t="s">
        <v>5</v>
      </c>
      <c r="E747" s="12" t="s">
        <v>233</v>
      </c>
      <c r="F747" s="14" t="s">
        <v>5022</v>
      </c>
      <c r="G747" s="14" t="s">
        <v>5328</v>
      </c>
      <c r="H747" s="14" t="s">
        <v>4807</v>
      </c>
      <c r="I747" s="14" t="s">
        <v>4455</v>
      </c>
      <c r="J747" s="14"/>
      <c r="K747" s="14"/>
      <c r="L747" s="14"/>
      <c r="M747">
        <v>1</v>
      </c>
      <c r="N747">
        <v>2</v>
      </c>
      <c r="O747">
        <v>1</v>
      </c>
      <c r="P747" s="1" t="s">
        <v>5320</v>
      </c>
    </row>
    <row r="748" spans="2:16" ht="30" x14ac:dyDescent="0.25">
      <c r="B748" s="14" t="s">
        <v>1186</v>
      </c>
      <c r="C748" s="12" t="s">
        <v>1187</v>
      </c>
      <c r="D748" s="12" t="s">
        <v>5</v>
      </c>
      <c r="E748" s="12" t="s">
        <v>233</v>
      </c>
      <c r="F748" s="14" t="s">
        <v>5022</v>
      </c>
      <c r="G748" s="14" t="s">
        <v>5118</v>
      </c>
      <c r="H748" s="14" t="s">
        <v>4807</v>
      </c>
      <c r="I748" s="14"/>
      <c r="J748" s="14"/>
      <c r="K748" s="14"/>
      <c r="L748" s="14"/>
      <c r="M748">
        <v>1</v>
      </c>
      <c r="N748">
        <v>1</v>
      </c>
      <c r="O748">
        <v>1</v>
      </c>
      <c r="P748" s="1" t="s">
        <v>5320</v>
      </c>
    </row>
    <row r="749" spans="2:16" ht="30" x14ac:dyDescent="0.25">
      <c r="B749" s="14" t="s">
        <v>1188</v>
      </c>
      <c r="C749" s="12" t="s">
        <v>1189</v>
      </c>
      <c r="D749" s="12" t="s">
        <v>5</v>
      </c>
      <c r="E749" s="12" t="s">
        <v>42</v>
      </c>
      <c r="F749" s="14" t="s">
        <v>5022</v>
      </c>
      <c r="G749" s="14" t="s">
        <v>4645</v>
      </c>
      <c r="H749" s="14" t="s">
        <v>4809</v>
      </c>
      <c r="I749" s="14"/>
      <c r="J749" s="14"/>
      <c r="K749" s="14"/>
      <c r="L749" s="14"/>
      <c r="M749">
        <v>1</v>
      </c>
      <c r="N749">
        <v>1</v>
      </c>
      <c r="O749">
        <v>1</v>
      </c>
      <c r="P749" s="1" t="s">
        <v>5320</v>
      </c>
    </row>
    <row r="750" spans="2:16" ht="60" x14ac:dyDescent="0.25">
      <c r="B750" s="14" t="s">
        <v>1190</v>
      </c>
      <c r="C750" s="12" t="s">
        <v>1191</v>
      </c>
      <c r="D750" s="12" t="s">
        <v>5</v>
      </c>
      <c r="E750" s="12" t="s">
        <v>42</v>
      </c>
      <c r="F750" s="14" t="s">
        <v>5022</v>
      </c>
      <c r="G750" s="14" t="s">
        <v>4790</v>
      </c>
      <c r="H750" s="14" t="s">
        <v>4813</v>
      </c>
      <c r="I750" s="14" t="s">
        <v>4461</v>
      </c>
      <c r="J750" s="14"/>
      <c r="K750" s="14"/>
      <c r="L750" s="14"/>
      <c r="M750">
        <v>1</v>
      </c>
      <c r="N750">
        <v>2</v>
      </c>
      <c r="O750">
        <v>1</v>
      </c>
      <c r="P750" s="1" t="s">
        <v>5320</v>
      </c>
    </row>
    <row r="751" spans="2:16" ht="60" x14ac:dyDescent="0.25">
      <c r="B751" s="14" t="s">
        <v>2123</v>
      </c>
      <c r="C751" s="12" t="s">
        <v>2124</v>
      </c>
      <c r="D751" s="12" t="s">
        <v>5</v>
      </c>
      <c r="E751" s="12" t="s">
        <v>42</v>
      </c>
      <c r="F751" s="14" t="s">
        <v>5022</v>
      </c>
      <c r="G751" s="14" t="s">
        <v>5374</v>
      </c>
      <c r="H751" s="14" t="s">
        <v>4807</v>
      </c>
      <c r="I751" s="14" t="s">
        <v>4524</v>
      </c>
      <c r="J751" s="14"/>
      <c r="K751" s="14"/>
      <c r="L751" s="14"/>
      <c r="M751">
        <v>1</v>
      </c>
      <c r="N751">
        <v>2</v>
      </c>
      <c r="O751">
        <v>1</v>
      </c>
      <c r="P751" s="1" t="s">
        <v>5320</v>
      </c>
    </row>
    <row r="752" spans="2:16" ht="30" x14ac:dyDescent="0.25">
      <c r="B752" s="14" t="s">
        <v>1192</v>
      </c>
      <c r="C752" s="12" t="s">
        <v>1193</v>
      </c>
      <c r="D752" s="12" t="s">
        <v>5</v>
      </c>
      <c r="E752" s="12" t="s">
        <v>42</v>
      </c>
      <c r="F752" s="14" t="s">
        <v>5022</v>
      </c>
      <c r="G752" s="14" t="s">
        <v>4630</v>
      </c>
      <c r="H752" s="14" t="s">
        <v>4807</v>
      </c>
      <c r="I752" s="14"/>
      <c r="J752" s="14"/>
      <c r="K752" s="14"/>
      <c r="L752" s="14"/>
      <c r="M752">
        <v>1</v>
      </c>
      <c r="N752">
        <v>1</v>
      </c>
      <c r="O752">
        <v>1</v>
      </c>
      <c r="P752" s="1" t="s">
        <v>5320</v>
      </c>
    </row>
    <row r="753" spans="2:16" ht="30" x14ac:dyDescent="0.25">
      <c r="B753" s="14" t="s">
        <v>1194</v>
      </c>
      <c r="C753" s="12" t="s">
        <v>1195</v>
      </c>
      <c r="D753" s="12" t="s">
        <v>5</v>
      </c>
      <c r="E753" s="12" t="s">
        <v>42</v>
      </c>
      <c r="F753" s="14" t="s">
        <v>5022</v>
      </c>
      <c r="G753" s="14" t="s">
        <v>5008</v>
      </c>
      <c r="H753" s="14" t="s">
        <v>4807</v>
      </c>
      <c r="I753" s="14"/>
      <c r="J753" s="14"/>
      <c r="K753" s="14"/>
      <c r="L753" s="14"/>
      <c r="M753">
        <v>1</v>
      </c>
      <c r="N753">
        <v>1</v>
      </c>
      <c r="O753">
        <v>1</v>
      </c>
      <c r="P753" s="1" t="s">
        <v>5320</v>
      </c>
    </row>
    <row r="754" spans="2:16" ht="30" x14ac:dyDescent="0.25">
      <c r="B754" s="14" t="s">
        <v>1196</v>
      </c>
      <c r="C754" s="12" t="s">
        <v>1197</v>
      </c>
      <c r="D754" s="12" t="s">
        <v>5</v>
      </c>
      <c r="E754" s="12" t="s">
        <v>42</v>
      </c>
      <c r="F754" s="14" t="s">
        <v>5022</v>
      </c>
      <c r="G754" s="14" t="s">
        <v>4647</v>
      </c>
      <c r="H754" s="14" t="s">
        <v>4807</v>
      </c>
      <c r="I754" s="14"/>
      <c r="J754" s="14"/>
      <c r="K754" s="14"/>
      <c r="L754" s="14"/>
      <c r="M754">
        <v>1</v>
      </c>
      <c r="N754">
        <v>1</v>
      </c>
      <c r="O754">
        <v>1</v>
      </c>
      <c r="P754" s="1" t="s">
        <v>5320</v>
      </c>
    </row>
    <row r="755" spans="2:16" ht="30" x14ac:dyDescent="0.25">
      <c r="B755" s="14" t="s">
        <v>1198</v>
      </c>
      <c r="C755" s="12" t="s">
        <v>1199</v>
      </c>
      <c r="D755" s="12" t="s">
        <v>5</v>
      </c>
      <c r="E755" s="12" t="s">
        <v>42</v>
      </c>
      <c r="F755" s="14" t="s">
        <v>5022</v>
      </c>
      <c r="G755" s="14" t="s">
        <v>5118</v>
      </c>
      <c r="H755" s="14" t="s">
        <v>4807</v>
      </c>
      <c r="I755" s="14"/>
      <c r="J755" s="14"/>
      <c r="K755" s="14"/>
      <c r="L755" s="14"/>
      <c r="M755">
        <v>1</v>
      </c>
      <c r="N755">
        <v>1</v>
      </c>
      <c r="O755">
        <v>1</v>
      </c>
      <c r="P755" s="1" t="s">
        <v>5320</v>
      </c>
    </row>
    <row r="756" spans="2:16" ht="30" x14ac:dyDescent="0.25">
      <c r="B756" s="14" t="s">
        <v>1200</v>
      </c>
      <c r="C756" s="12" t="s">
        <v>1201</v>
      </c>
      <c r="D756" s="12" t="s">
        <v>5</v>
      </c>
      <c r="E756" s="12" t="s">
        <v>50</v>
      </c>
      <c r="F756" s="14" t="s">
        <v>5022</v>
      </c>
      <c r="G756" s="14" t="s">
        <v>5350</v>
      </c>
      <c r="H756" s="14" t="s">
        <v>4807</v>
      </c>
      <c r="I756" s="14"/>
      <c r="J756" s="14"/>
      <c r="K756" s="14"/>
      <c r="L756" s="14"/>
      <c r="M756">
        <v>1</v>
      </c>
      <c r="N756">
        <v>1</v>
      </c>
      <c r="O756">
        <v>1</v>
      </c>
      <c r="P756" s="1" t="s">
        <v>5320</v>
      </c>
    </row>
    <row r="757" spans="2:16" ht="45" x14ac:dyDescent="0.25">
      <c r="B757" s="14" t="s">
        <v>1202</v>
      </c>
      <c r="C757" s="12" t="s">
        <v>1203</v>
      </c>
      <c r="D757" s="12" t="s">
        <v>5</v>
      </c>
      <c r="E757" s="12" t="s">
        <v>59</v>
      </c>
      <c r="F757" s="14" t="s">
        <v>5022</v>
      </c>
      <c r="G757" s="14" t="s">
        <v>5422</v>
      </c>
      <c r="H757" s="14" t="s">
        <v>4807</v>
      </c>
      <c r="I757" s="14"/>
      <c r="J757" s="14"/>
      <c r="K757" s="14"/>
      <c r="L757" s="14"/>
      <c r="M757">
        <v>1</v>
      </c>
      <c r="N757">
        <v>1</v>
      </c>
      <c r="O757">
        <v>1</v>
      </c>
      <c r="P757" s="1" t="s">
        <v>5320</v>
      </c>
    </row>
    <row r="758" spans="2:16" ht="30" x14ac:dyDescent="0.25">
      <c r="B758" s="14" t="s">
        <v>1204</v>
      </c>
      <c r="C758" s="12" t="s">
        <v>1205</v>
      </c>
      <c r="D758" s="12" t="s">
        <v>5</v>
      </c>
      <c r="E758" s="12" t="s">
        <v>59</v>
      </c>
      <c r="F758" s="14" t="s">
        <v>5022</v>
      </c>
      <c r="G758" s="14" t="s">
        <v>4648</v>
      </c>
      <c r="H758" s="14" t="s">
        <v>4807</v>
      </c>
      <c r="I758" s="14"/>
      <c r="J758" s="14"/>
      <c r="K758" s="14"/>
      <c r="L758" s="14"/>
      <c r="M758">
        <v>1</v>
      </c>
      <c r="N758">
        <v>1</v>
      </c>
      <c r="O758">
        <v>1</v>
      </c>
      <c r="P758" s="1" t="s">
        <v>5320</v>
      </c>
    </row>
    <row r="759" spans="2:16" ht="60" x14ac:dyDescent="0.25">
      <c r="B759" s="14" t="s">
        <v>1206</v>
      </c>
      <c r="C759" s="12" t="s">
        <v>1207</v>
      </c>
      <c r="D759" s="12" t="s">
        <v>5</v>
      </c>
      <c r="E759" s="12" t="s">
        <v>59</v>
      </c>
      <c r="F759" s="14" t="s">
        <v>5022</v>
      </c>
      <c r="G759" s="14" t="s">
        <v>5535</v>
      </c>
      <c r="H759" s="14" t="s">
        <v>4807</v>
      </c>
      <c r="I759" s="14"/>
      <c r="J759" s="14"/>
      <c r="K759" s="14"/>
      <c r="L759" s="14" t="s">
        <v>5727</v>
      </c>
      <c r="M759">
        <v>1</v>
      </c>
      <c r="N759">
        <v>2</v>
      </c>
      <c r="O759">
        <v>1</v>
      </c>
      <c r="P759" s="1" t="s">
        <v>5320</v>
      </c>
    </row>
    <row r="760" spans="2:16" ht="75" x14ac:dyDescent="0.25">
      <c r="B760" s="14" t="s">
        <v>1208</v>
      </c>
      <c r="C760" s="12" t="s">
        <v>1209</v>
      </c>
      <c r="D760" s="12" t="s">
        <v>5</v>
      </c>
      <c r="E760" s="12" t="s">
        <v>59</v>
      </c>
      <c r="F760" s="14" t="s">
        <v>5022</v>
      </c>
      <c r="G760" s="14" t="s">
        <v>5351</v>
      </c>
      <c r="H760" s="14" t="s">
        <v>4806</v>
      </c>
      <c r="I760" s="14"/>
      <c r="J760" s="14" t="s">
        <v>4469</v>
      </c>
      <c r="K760" s="14"/>
      <c r="L760" s="14" t="s">
        <v>5536</v>
      </c>
      <c r="M760">
        <v>1</v>
      </c>
      <c r="N760">
        <v>3</v>
      </c>
      <c r="O760">
        <v>1</v>
      </c>
      <c r="P760" s="1" t="s">
        <v>5320</v>
      </c>
    </row>
    <row r="761" spans="2:16" ht="60" x14ac:dyDescent="0.25">
      <c r="B761" s="14" t="s">
        <v>1210</v>
      </c>
      <c r="C761" s="12" t="s">
        <v>1211</v>
      </c>
      <c r="D761" s="12" t="s">
        <v>5</v>
      </c>
      <c r="E761" s="12" t="s">
        <v>59</v>
      </c>
      <c r="F761" s="14" t="s">
        <v>5024</v>
      </c>
      <c r="G761" s="14" t="s">
        <v>5466</v>
      </c>
      <c r="H761" s="14" t="s">
        <v>4809</v>
      </c>
      <c r="I761" s="14" t="s">
        <v>4425</v>
      </c>
      <c r="J761" s="14"/>
      <c r="K761" s="14"/>
      <c r="L761" s="14"/>
      <c r="M761">
        <v>1</v>
      </c>
      <c r="N761">
        <v>2</v>
      </c>
      <c r="O761">
        <v>1</v>
      </c>
      <c r="P761" s="1" t="s">
        <v>5320</v>
      </c>
    </row>
    <row r="762" spans="2:16" ht="45" x14ac:dyDescent="0.25">
      <c r="B762" s="14" t="s">
        <v>1212</v>
      </c>
      <c r="C762" s="12" t="s">
        <v>1213</v>
      </c>
      <c r="D762" s="12" t="s">
        <v>5</v>
      </c>
      <c r="E762" s="12" t="s">
        <v>59</v>
      </c>
      <c r="F762" s="14" t="s">
        <v>5022</v>
      </c>
      <c r="G762" s="14" t="s">
        <v>5009</v>
      </c>
      <c r="H762" s="14" t="s">
        <v>4807</v>
      </c>
      <c r="I762" s="14"/>
      <c r="J762" s="14"/>
      <c r="K762" s="14"/>
      <c r="L762" s="14" t="s">
        <v>5010</v>
      </c>
      <c r="M762">
        <v>1</v>
      </c>
      <c r="N762">
        <v>2</v>
      </c>
      <c r="O762">
        <v>1</v>
      </c>
      <c r="P762" s="1" t="s">
        <v>5320</v>
      </c>
    </row>
    <row r="763" spans="2:16" ht="30" x14ac:dyDescent="0.25">
      <c r="B763" s="14" t="s">
        <v>1214</v>
      </c>
      <c r="C763" s="12" t="s">
        <v>1215</v>
      </c>
      <c r="D763" s="12" t="s">
        <v>5</v>
      </c>
      <c r="E763" s="12" t="s">
        <v>205</v>
      </c>
      <c r="F763" s="14" t="s">
        <v>5022</v>
      </c>
      <c r="G763" s="14" t="s">
        <v>4576</v>
      </c>
      <c r="H763" s="14" t="s">
        <v>4807</v>
      </c>
      <c r="I763" s="14"/>
      <c r="J763" s="14"/>
      <c r="K763" s="14"/>
      <c r="L763" s="14"/>
      <c r="M763">
        <v>1</v>
      </c>
      <c r="N763">
        <v>1</v>
      </c>
      <c r="O763">
        <v>1</v>
      </c>
      <c r="P763" s="1" t="s">
        <v>5320</v>
      </c>
    </row>
    <row r="764" spans="2:16" ht="60" x14ac:dyDescent="0.25">
      <c r="B764" s="14" t="s">
        <v>1216</v>
      </c>
      <c r="C764" s="12" t="s">
        <v>1217</v>
      </c>
      <c r="D764" s="12" t="s">
        <v>5</v>
      </c>
      <c r="E764" s="12" t="s">
        <v>205</v>
      </c>
      <c r="F764" s="14" t="s">
        <v>5022</v>
      </c>
      <c r="G764" s="14" t="s">
        <v>5126</v>
      </c>
      <c r="H764" s="14" t="s">
        <v>4837</v>
      </c>
      <c r="I764" s="14"/>
      <c r="J764" s="14"/>
      <c r="K764" s="14"/>
      <c r="L764" s="14"/>
      <c r="M764">
        <v>1</v>
      </c>
      <c r="N764">
        <v>1</v>
      </c>
      <c r="O764">
        <v>1</v>
      </c>
      <c r="P764" s="1" t="s">
        <v>5320</v>
      </c>
    </row>
    <row r="765" spans="2:16" ht="60" x14ac:dyDescent="0.25">
      <c r="B765" s="14" t="s">
        <v>1218</v>
      </c>
      <c r="C765" s="12" t="s">
        <v>1219</v>
      </c>
      <c r="D765" s="12" t="s">
        <v>5</v>
      </c>
      <c r="E765" s="12" t="s">
        <v>168</v>
      </c>
      <c r="F765" s="14" t="s">
        <v>5024</v>
      </c>
      <c r="G765" s="14" t="s">
        <v>5234</v>
      </c>
      <c r="H765" s="14" t="s">
        <v>4807</v>
      </c>
      <c r="I765" s="14"/>
      <c r="J765" s="14"/>
      <c r="K765" s="14"/>
      <c r="L765" s="14"/>
      <c r="M765">
        <v>1</v>
      </c>
      <c r="N765">
        <v>1</v>
      </c>
      <c r="O765">
        <v>1</v>
      </c>
      <c r="P765" s="1" t="s">
        <v>5320</v>
      </c>
    </row>
    <row r="766" spans="2:16" ht="60" x14ac:dyDescent="0.25">
      <c r="B766" s="14" t="s">
        <v>1220</v>
      </c>
      <c r="C766" s="12" t="s">
        <v>1221</v>
      </c>
      <c r="D766" s="12" t="s">
        <v>5</v>
      </c>
      <c r="E766" s="12" t="s">
        <v>168</v>
      </c>
      <c r="F766" s="14" t="s">
        <v>5024</v>
      </c>
      <c r="G766" s="14" t="s">
        <v>4636</v>
      </c>
      <c r="H766" s="14" t="s">
        <v>4837</v>
      </c>
      <c r="I766" s="14"/>
      <c r="J766" s="14"/>
      <c r="K766" s="14"/>
      <c r="L766" s="14"/>
      <c r="M766">
        <v>1</v>
      </c>
      <c r="N766">
        <v>1</v>
      </c>
      <c r="O766">
        <v>1</v>
      </c>
      <c r="P766" s="1" t="s">
        <v>5320</v>
      </c>
    </row>
    <row r="767" spans="2:16" ht="30" x14ac:dyDescent="0.25">
      <c r="B767" s="14" t="s">
        <v>2125</v>
      </c>
      <c r="C767" s="12" t="s">
        <v>2126</v>
      </c>
      <c r="D767" s="12" t="s">
        <v>5</v>
      </c>
      <c r="E767" s="12" t="s">
        <v>151</v>
      </c>
      <c r="F767" s="14" t="s">
        <v>5022</v>
      </c>
      <c r="G767" s="14" t="s">
        <v>5031</v>
      </c>
      <c r="H767" s="14" t="s">
        <v>4807</v>
      </c>
      <c r="I767" s="14"/>
      <c r="J767" s="14"/>
      <c r="K767" s="14"/>
      <c r="L767" s="14"/>
      <c r="M767">
        <v>1</v>
      </c>
      <c r="N767">
        <v>1</v>
      </c>
      <c r="O767">
        <v>1</v>
      </c>
      <c r="P767" s="1" t="s">
        <v>5320</v>
      </c>
    </row>
    <row r="768" spans="2:16" ht="60" x14ac:dyDescent="0.25">
      <c r="B768" s="14" t="s">
        <v>1222</v>
      </c>
      <c r="C768" s="12" t="s">
        <v>1223</v>
      </c>
      <c r="D768" s="12" t="s">
        <v>5</v>
      </c>
      <c r="E768" s="12" t="s">
        <v>6</v>
      </c>
      <c r="F768" s="14" t="s">
        <v>5022</v>
      </c>
      <c r="G768" s="14" t="s">
        <v>5118</v>
      </c>
      <c r="H768" s="14" t="s">
        <v>4807</v>
      </c>
      <c r="I768" s="14" t="s">
        <v>4530</v>
      </c>
      <c r="J768" s="14"/>
      <c r="K768" s="14"/>
      <c r="L768" s="14"/>
      <c r="M768">
        <v>1</v>
      </c>
      <c r="N768">
        <v>2</v>
      </c>
      <c r="O768">
        <v>1</v>
      </c>
      <c r="P768" s="1" t="s">
        <v>5320</v>
      </c>
    </row>
    <row r="769" spans="2:16" ht="30" x14ac:dyDescent="0.25">
      <c r="B769" s="14" t="s">
        <v>1224</v>
      </c>
      <c r="C769" s="12" t="s">
        <v>1225</v>
      </c>
      <c r="D769" s="12" t="s">
        <v>5</v>
      </c>
      <c r="E769" s="12" t="s">
        <v>6</v>
      </c>
      <c r="F769" s="14" t="s">
        <v>5022</v>
      </c>
      <c r="G769" s="14" t="s">
        <v>5223</v>
      </c>
      <c r="H769" s="14" t="s">
        <v>4807</v>
      </c>
      <c r="I769" s="14"/>
      <c r="J769" s="14"/>
      <c r="K769" s="14"/>
      <c r="L769" s="14"/>
      <c r="M769">
        <v>1</v>
      </c>
      <c r="N769">
        <v>1</v>
      </c>
      <c r="O769">
        <v>1</v>
      </c>
      <c r="P769" s="1" t="s">
        <v>5320</v>
      </c>
    </row>
    <row r="770" spans="2:16" ht="60" x14ac:dyDescent="0.25">
      <c r="B770" s="14" t="s">
        <v>1226</v>
      </c>
      <c r="C770" s="12" t="s">
        <v>1227</v>
      </c>
      <c r="D770" s="12" t="s">
        <v>5</v>
      </c>
      <c r="E770" s="12" t="s">
        <v>6</v>
      </c>
      <c r="F770" s="14" t="s">
        <v>5022</v>
      </c>
      <c r="G770" s="14" t="s">
        <v>5458</v>
      </c>
      <c r="H770" s="14" t="s">
        <v>4807</v>
      </c>
      <c r="I770" s="14" t="s">
        <v>4434</v>
      </c>
      <c r="J770" s="14"/>
      <c r="K770" s="14"/>
      <c r="L770" s="14"/>
      <c r="M770">
        <v>1</v>
      </c>
      <c r="N770">
        <v>2</v>
      </c>
      <c r="O770">
        <v>1</v>
      </c>
      <c r="P770" s="1" t="s">
        <v>5320</v>
      </c>
    </row>
    <row r="771" spans="2:16" ht="60" x14ac:dyDescent="0.25">
      <c r="B771" s="14" t="s">
        <v>1228</v>
      </c>
      <c r="C771" s="12" t="s">
        <v>1229</v>
      </c>
      <c r="D771" s="12" t="s">
        <v>5</v>
      </c>
      <c r="E771" s="12" t="s">
        <v>6</v>
      </c>
      <c r="F771" s="14" t="s">
        <v>5022</v>
      </c>
      <c r="G771" s="14" t="s">
        <v>5728</v>
      </c>
      <c r="H771" s="14" t="s">
        <v>4812</v>
      </c>
      <c r="I771" s="14"/>
      <c r="J771" s="14"/>
      <c r="K771" s="14"/>
      <c r="L771" s="14"/>
      <c r="M771">
        <v>1</v>
      </c>
      <c r="N771">
        <v>1</v>
      </c>
      <c r="O771">
        <v>1</v>
      </c>
      <c r="P771" s="1" t="s">
        <v>5320</v>
      </c>
    </row>
    <row r="772" spans="2:16" ht="60" x14ac:dyDescent="0.25">
      <c r="B772" s="14" t="s">
        <v>1230</v>
      </c>
      <c r="C772" s="12" t="s">
        <v>1231</v>
      </c>
      <c r="D772" s="12" t="s">
        <v>5</v>
      </c>
      <c r="E772" s="12" t="s">
        <v>6</v>
      </c>
      <c r="F772" s="14" t="s">
        <v>5022</v>
      </c>
      <c r="G772" s="14" t="s">
        <v>5011</v>
      </c>
      <c r="H772" s="14" t="s">
        <v>4807</v>
      </c>
      <c r="I772" s="14"/>
      <c r="J772" s="14"/>
      <c r="K772" s="14"/>
      <c r="L772" s="14" t="s">
        <v>5729</v>
      </c>
      <c r="M772">
        <v>1</v>
      </c>
      <c r="N772">
        <v>2</v>
      </c>
      <c r="O772">
        <v>1</v>
      </c>
      <c r="P772" s="1" t="s">
        <v>5320</v>
      </c>
    </row>
    <row r="773" spans="2:16" ht="30" x14ac:dyDescent="0.25">
      <c r="B773" s="14" t="s">
        <v>1232</v>
      </c>
      <c r="C773" s="12" t="s">
        <v>1233</v>
      </c>
      <c r="D773" s="12" t="s">
        <v>5</v>
      </c>
      <c r="E773" s="12" t="s">
        <v>6</v>
      </c>
      <c r="F773" s="14" t="s">
        <v>5022</v>
      </c>
      <c r="G773" s="14" t="s">
        <v>5119</v>
      </c>
      <c r="H773" s="14" t="s">
        <v>4807</v>
      </c>
      <c r="I773" s="14"/>
      <c r="J773" s="14"/>
      <c r="K773" s="14"/>
      <c r="L773" s="14"/>
      <c r="M773">
        <v>1</v>
      </c>
      <c r="N773">
        <v>1</v>
      </c>
      <c r="O773">
        <v>1</v>
      </c>
      <c r="P773" s="1" t="s">
        <v>5320</v>
      </c>
    </row>
    <row r="774" spans="2:16" ht="30" x14ac:dyDescent="0.25">
      <c r="B774" s="14" t="s">
        <v>1234</v>
      </c>
      <c r="C774" s="12" t="s">
        <v>1235</v>
      </c>
      <c r="D774" s="12" t="s">
        <v>5</v>
      </c>
      <c r="E774" s="12" t="s">
        <v>6</v>
      </c>
      <c r="F774" s="14" t="s">
        <v>5022</v>
      </c>
      <c r="G774" s="14" t="s">
        <v>5127</v>
      </c>
      <c r="H774" s="14" t="s">
        <v>4807</v>
      </c>
      <c r="I774" s="14"/>
      <c r="J774" s="14"/>
      <c r="K774" s="14"/>
      <c r="L774" s="14"/>
      <c r="M774">
        <v>1</v>
      </c>
      <c r="N774">
        <v>1</v>
      </c>
      <c r="O774">
        <v>1</v>
      </c>
      <c r="P774" s="1" t="s">
        <v>5320</v>
      </c>
    </row>
    <row r="775" spans="2:16" ht="30" x14ac:dyDescent="0.25">
      <c r="B775" s="14" t="s">
        <v>1236</v>
      </c>
      <c r="C775" s="12" t="s">
        <v>1237</v>
      </c>
      <c r="D775" s="12" t="s">
        <v>5</v>
      </c>
      <c r="E775" s="12" t="s">
        <v>6</v>
      </c>
      <c r="F775" s="14" t="s">
        <v>5022</v>
      </c>
      <c r="G775" s="14" t="s">
        <v>4654</v>
      </c>
      <c r="H775" s="14" t="s">
        <v>4807</v>
      </c>
      <c r="I775" s="14"/>
      <c r="J775" s="14"/>
      <c r="K775" s="14"/>
      <c r="L775" s="14"/>
      <c r="M775">
        <v>1</v>
      </c>
      <c r="N775">
        <v>1</v>
      </c>
      <c r="O775">
        <v>1</v>
      </c>
      <c r="P775" s="1" t="s">
        <v>5320</v>
      </c>
    </row>
    <row r="776" spans="2:16" ht="30" x14ac:dyDescent="0.25">
      <c r="B776" s="14" t="s">
        <v>1238</v>
      </c>
      <c r="C776" s="12" t="s">
        <v>1239</v>
      </c>
      <c r="D776" s="12" t="s">
        <v>5</v>
      </c>
      <c r="E776" s="12" t="s">
        <v>6</v>
      </c>
      <c r="F776" s="14" t="s">
        <v>5022</v>
      </c>
      <c r="G776" s="14" t="s">
        <v>5119</v>
      </c>
      <c r="H776" s="14" t="s">
        <v>4807</v>
      </c>
      <c r="I776" s="14"/>
      <c r="J776" s="14"/>
      <c r="K776" s="14"/>
      <c r="L776" s="14"/>
      <c r="M776">
        <v>1</v>
      </c>
      <c r="N776">
        <v>1</v>
      </c>
      <c r="O776">
        <v>1</v>
      </c>
      <c r="P776" s="1" t="s">
        <v>5320</v>
      </c>
    </row>
    <row r="777" spans="2:16" ht="60" x14ac:dyDescent="0.25">
      <c r="B777" s="14" t="s">
        <v>1240</v>
      </c>
      <c r="C777" s="12" t="s">
        <v>1241</v>
      </c>
      <c r="D777" s="12" t="s">
        <v>5</v>
      </c>
      <c r="E777" s="12" t="s">
        <v>85</v>
      </c>
      <c r="F777" s="14" t="s">
        <v>5022</v>
      </c>
      <c r="G777" s="14" t="s">
        <v>4659</v>
      </c>
      <c r="H777" s="14" t="s">
        <v>4807</v>
      </c>
      <c r="I777" s="14"/>
      <c r="J777" s="14"/>
      <c r="K777" s="14"/>
      <c r="L777" s="14" t="s">
        <v>5352</v>
      </c>
      <c r="M777">
        <v>1</v>
      </c>
      <c r="N777">
        <v>2</v>
      </c>
      <c r="O777">
        <v>1</v>
      </c>
      <c r="P777" s="1" t="s">
        <v>5320</v>
      </c>
    </row>
    <row r="778" spans="2:16" ht="75" x14ac:dyDescent="0.25">
      <c r="B778" s="14" t="s">
        <v>1242</v>
      </c>
      <c r="C778" s="12" t="s">
        <v>1243</v>
      </c>
      <c r="D778" s="12" t="s">
        <v>5</v>
      </c>
      <c r="E778" s="12" t="s">
        <v>85</v>
      </c>
      <c r="F778" s="14" t="s">
        <v>5022</v>
      </c>
      <c r="G778" s="14" t="s">
        <v>5622</v>
      </c>
      <c r="H778" s="14" t="s">
        <v>4806</v>
      </c>
      <c r="I778" s="14"/>
      <c r="J778" s="14"/>
      <c r="K778" s="14"/>
      <c r="L778" s="14"/>
      <c r="M778">
        <v>1</v>
      </c>
      <c r="N778">
        <v>1</v>
      </c>
      <c r="O778">
        <v>1</v>
      </c>
      <c r="P778" s="1" t="s">
        <v>5320</v>
      </c>
    </row>
    <row r="779" spans="2:16" ht="45" x14ac:dyDescent="0.25">
      <c r="B779" s="14" t="s">
        <v>1244</v>
      </c>
      <c r="C779" s="12" t="s">
        <v>1245</v>
      </c>
      <c r="D779" s="12" t="s">
        <v>5</v>
      </c>
      <c r="E779" s="12" t="s">
        <v>85</v>
      </c>
      <c r="F779" s="14" t="s">
        <v>5034</v>
      </c>
      <c r="G779" s="14" t="s">
        <v>4781</v>
      </c>
      <c r="H779" s="14" t="s">
        <v>4807</v>
      </c>
      <c r="I779" s="14"/>
      <c r="J779" s="14"/>
      <c r="K779" s="14"/>
      <c r="L779" s="14"/>
      <c r="M779">
        <v>1</v>
      </c>
      <c r="N779">
        <v>1</v>
      </c>
      <c r="O779">
        <v>1</v>
      </c>
      <c r="P779" s="1" t="s">
        <v>5320</v>
      </c>
    </row>
    <row r="780" spans="2:16" ht="30" x14ac:dyDescent="0.25">
      <c r="B780" s="14" t="s">
        <v>1246</v>
      </c>
      <c r="C780" s="12" t="s">
        <v>1247</v>
      </c>
      <c r="D780" s="12" t="s">
        <v>5</v>
      </c>
      <c r="E780" s="12" t="s">
        <v>85</v>
      </c>
      <c r="F780" s="14" t="s">
        <v>5022</v>
      </c>
      <c r="G780" s="14" t="s">
        <v>4635</v>
      </c>
      <c r="H780" s="14" t="s">
        <v>4807</v>
      </c>
      <c r="I780" s="14"/>
      <c r="J780" s="14"/>
      <c r="K780" s="14"/>
      <c r="L780" s="14"/>
      <c r="M780">
        <v>1</v>
      </c>
      <c r="N780">
        <v>1</v>
      </c>
      <c r="O780">
        <v>1</v>
      </c>
      <c r="P780" s="1" t="s">
        <v>5320</v>
      </c>
    </row>
    <row r="781" spans="2:16" ht="30" x14ac:dyDescent="0.25">
      <c r="B781" s="14" t="s">
        <v>1248</v>
      </c>
      <c r="C781" s="12" t="s">
        <v>1249</v>
      </c>
      <c r="D781" s="12" t="s">
        <v>5</v>
      </c>
      <c r="E781" s="12" t="s">
        <v>85</v>
      </c>
      <c r="F781" s="14" t="s">
        <v>5022</v>
      </c>
      <c r="G781" s="14" t="s">
        <v>4663</v>
      </c>
      <c r="H781" s="14" t="s">
        <v>4807</v>
      </c>
      <c r="I781" s="14"/>
      <c r="J781" s="14"/>
      <c r="K781" s="14"/>
      <c r="L781" s="14"/>
      <c r="M781">
        <v>1</v>
      </c>
      <c r="N781">
        <v>1</v>
      </c>
      <c r="O781">
        <v>1</v>
      </c>
      <c r="P781" s="1" t="s">
        <v>5320</v>
      </c>
    </row>
    <row r="782" spans="2:16" ht="30" x14ac:dyDescent="0.25">
      <c r="B782" s="14" t="s">
        <v>1250</v>
      </c>
      <c r="C782" s="12" t="s">
        <v>1251</v>
      </c>
      <c r="D782" s="12" t="s">
        <v>5</v>
      </c>
      <c r="E782" s="12" t="s">
        <v>85</v>
      </c>
      <c r="F782" s="14" t="s">
        <v>5022</v>
      </c>
      <c r="G782" s="14" t="s">
        <v>4659</v>
      </c>
      <c r="H782" s="14" t="s">
        <v>4807</v>
      </c>
      <c r="I782" s="14"/>
      <c r="J782" s="14"/>
      <c r="K782" s="14"/>
      <c r="L782" s="14"/>
      <c r="M782">
        <v>1</v>
      </c>
      <c r="N782">
        <v>1</v>
      </c>
      <c r="O782">
        <v>1</v>
      </c>
      <c r="P782" s="1" t="s">
        <v>5320</v>
      </c>
    </row>
    <row r="783" spans="2:16" ht="30" x14ac:dyDescent="0.25">
      <c r="B783" s="14" t="s">
        <v>1252</v>
      </c>
      <c r="C783" s="12" t="s">
        <v>1253</v>
      </c>
      <c r="D783" s="12" t="s">
        <v>5</v>
      </c>
      <c r="E783" s="12" t="s">
        <v>85</v>
      </c>
      <c r="F783" s="14" t="s">
        <v>5022</v>
      </c>
      <c r="G783" s="14" t="s">
        <v>4657</v>
      </c>
      <c r="H783" s="14" t="s">
        <v>4807</v>
      </c>
      <c r="I783" s="14"/>
      <c r="J783" s="14"/>
      <c r="K783" s="14"/>
      <c r="L783" s="14"/>
      <c r="M783">
        <v>1</v>
      </c>
      <c r="N783">
        <v>1</v>
      </c>
      <c r="O783">
        <v>1</v>
      </c>
      <c r="P783" s="1" t="s">
        <v>5320</v>
      </c>
    </row>
    <row r="784" spans="2:16" ht="60" x14ac:dyDescent="0.25">
      <c r="B784" s="14" t="s">
        <v>1254</v>
      </c>
      <c r="C784" s="12" t="s">
        <v>1255</v>
      </c>
      <c r="D784" s="12" t="s">
        <v>5</v>
      </c>
      <c r="E784" s="12" t="s">
        <v>39</v>
      </c>
      <c r="F784" s="14" t="s">
        <v>5022</v>
      </c>
      <c r="G784" s="14" t="s">
        <v>5537</v>
      </c>
      <c r="H784" s="14" t="s">
        <v>4807</v>
      </c>
      <c r="I784" s="14" t="s">
        <v>4500</v>
      </c>
      <c r="J784" s="14"/>
      <c r="K784" s="14"/>
      <c r="L784" s="14"/>
      <c r="M784">
        <v>1</v>
      </c>
      <c r="N784">
        <v>2</v>
      </c>
      <c r="O784">
        <v>1</v>
      </c>
      <c r="P784" s="1" t="s">
        <v>5320</v>
      </c>
    </row>
    <row r="785" spans="2:16" ht="30" x14ac:dyDescent="0.25">
      <c r="B785" s="14" t="s">
        <v>2127</v>
      </c>
      <c r="C785" s="12" t="s">
        <v>2128</v>
      </c>
      <c r="D785" s="12" t="s">
        <v>5</v>
      </c>
      <c r="E785" s="12" t="s">
        <v>39</v>
      </c>
      <c r="F785" s="14" t="s">
        <v>5022</v>
      </c>
      <c r="G785" s="14" t="s">
        <v>5391</v>
      </c>
      <c r="H785" s="14" t="s">
        <v>4807</v>
      </c>
      <c r="I785" s="14"/>
      <c r="J785" s="14"/>
      <c r="K785" s="14"/>
      <c r="L785" s="14"/>
      <c r="M785">
        <v>1</v>
      </c>
      <c r="N785">
        <v>1</v>
      </c>
      <c r="O785">
        <v>1</v>
      </c>
      <c r="P785" s="1" t="s">
        <v>5320</v>
      </c>
    </row>
    <row r="786" spans="2:16" ht="30" x14ac:dyDescent="0.25">
      <c r="B786" s="14" t="s">
        <v>2129</v>
      </c>
      <c r="C786" s="12" t="s">
        <v>2130</v>
      </c>
      <c r="D786" s="12" t="s">
        <v>5</v>
      </c>
      <c r="E786" s="12" t="s">
        <v>39</v>
      </c>
      <c r="F786" s="14" t="s">
        <v>5022</v>
      </c>
      <c r="G786" s="14" t="s">
        <v>4590</v>
      </c>
      <c r="H786" s="14" t="s">
        <v>4807</v>
      </c>
      <c r="I786" s="14"/>
      <c r="J786" s="14"/>
      <c r="K786" s="14"/>
      <c r="L786" s="14"/>
      <c r="M786">
        <v>1</v>
      </c>
      <c r="N786">
        <v>1</v>
      </c>
      <c r="O786">
        <v>1</v>
      </c>
      <c r="P786" s="1" t="s">
        <v>5320</v>
      </c>
    </row>
    <row r="787" spans="2:16" ht="45" x14ac:dyDescent="0.25">
      <c r="B787" s="14" t="s">
        <v>2131</v>
      </c>
      <c r="C787" s="12" t="s">
        <v>2132</v>
      </c>
      <c r="D787" s="12" t="s">
        <v>5</v>
      </c>
      <c r="E787" s="12" t="s">
        <v>233</v>
      </c>
      <c r="F787" s="14" t="s">
        <v>5022</v>
      </c>
      <c r="G787" s="14" t="s">
        <v>4682</v>
      </c>
      <c r="H787" s="14" t="s">
        <v>4811</v>
      </c>
      <c r="I787" s="14"/>
      <c r="J787" s="14"/>
      <c r="K787" s="14"/>
      <c r="L787" s="14"/>
      <c r="M787">
        <v>1</v>
      </c>
      <c r="N787">
        <v>1</v>
      </c>
      <c r="O787">
        <v>1</v>
      </c>
      <c r="P787" s="1" t="s">
        <v>5320</v>
      </c>
    </row>
    <row r="788" spans="2:16" ht="60" x14ac:dyDescent="0.25">
      <c r="B788" s="14" t="s">
        <v>1256</v>
      </c>
      <c r="C788" s="12" t="s">
        <v>1257</v>
      </c>
      <c r="D788" s="12" t="s">
        <v>5</v>
      </c>
      <c r="E788" s="12" t="s">
        <v>233</v>
      </c>
      <c r="F788" s="14" t="s">
        <v>5022</v>
      </c>
      <c r="G788" s="14" t="s">
        <v>5353</v>
      </c>
      <c r="H788" s="14" t="s">
        <v>4807</v>
      </c>
      <c r="I788" s="14" t="s">
        <v>4447</v>
      </c>
      <c r="J788" s="14"/>
      <c r="K788" s="14"/>
      <c r="L788" s="14"/>
      <c r="M788">
        <v>1</v>
      </c>
      <c r="N788">
        <v>2</v>
      </c>
      <c r="O788">
        <v>1</v>
      </c>
      <c r="P788" s="1" t="s">
        <v>5320</v>
      </c>
    </row>
    <row r="789" spans="2:16" ht="30" x14ac:dyDescent="0.25">
      <c r="B789" s="14" t="s">
        <v>2133</v>
      </c>
      <c r="C789" s="12" t="s">
        <v>2134</v>
      </c>
      <c r="D789" s="12" t="s">
        <v>5</v>
      </c>
      <c r="E789" s="12" t="s">
        <v>233</v>
      </c>
      <c r="F789" s="14" t="s">
        <v>5022</v>
      </c>
      <c r="G789" s="14" t="s">
        <v>5234</v>
      </c>
      <c r="H789" s="14" t="s">
        <v>4807</v>
      </c>
      <c r="I789" s="14"/>
      <c r="J789" s="14"/>
      <c r="K789" s="14"/>
      <c r="L789" s="14"/>
      <c r="M789">
        <v>1</v>
      </c>
      <c r="N789">
        <v>1</v>
      </c>
      <c r="O789">
        <v>1</v>
      </c>
      <c r="P789" s="1" t="s">
        <v>5320</v>
      </c>
    </row>
    <row r="790" spans="2:16" ht="30" x14ac:dyDescent="0.25">
      <c r="B790" s="14" t="s">
        <v>1258</v>
      </c>
      <c r="C790" s="12" t="s">
        <v>1259</v>
      </c>
      <c r="D790" s="12" t="s">
        <v>5</v>
      </c>
      <c r="E790" s="12" t="s">
        <v>7</v>
      </c>
      <c r="F790" s="14" t="s">
        <v>5022</v>
      </c>
      <c r="G790" s="14" t="s">
        <v>4620</v>
      </c>
      <c r="H790" s="14" t="s">
        <v>4807</v>
      </c>
      <c r="I790" s="14"/>
      <c r="J790" s="14"/>
      <c r="K790" s="14"/>
      <c r="L790" s="14"/>
      <c r="M790">
        <v>1</v>
      </c>
      <c r="N790">
        <v>1</v>
      </c>
      <c r="O790">
        <v>1</v>
      </c>
      <c r="P790" s="1" t="s">
        <v>5320</v>
      </c>
    </row>
    <row r="791" spans="2:16" ht="60" x14ac:dyDescent="0.25">
      <c r="B791" s="14" t="s">
        <v>1260</v>
      </c>
      <c r="C791" s="12" t="s">
        <v>1261</v>
      </c>
      <c r="D791" s="12" t="s">
        <v>5</v>
      </c>
      <c r="E791" s="12" t="s">
        <v>7</v>
      </c>
      <c r="F791" s="14" t="s">
        <v>5022</v>
      </c>
      <c r="G791" s="14" t="s">
        <v>5354</v>
      </c>
      <c r="H791" s="14" t="s">
        <v>4814</v>
      </c>
      <c r="I791" s="14" t="s">
        <v>4464</v>
      </c>
      <c r="J791" s="14"/>
      <c r="K791" s="14"/>
      <c r="L791" s="14"/>
      <c r="M791">
        <v>1</v>
      </c>
      <c r="N791">
        <v>2</v>
      </c>
      <c r="O791">
        <v>1</v>
      </c>
      <c r="P791" s="1" t="s">
        <v>5320</v>
      </c>
    </row>
    <row r="792" spans="2:16" ht="60" x14ac:dyDescent="0.25">
      <c r="B792" s="14" t="s">
        <v>1262</v>
      </c>
      <c r="C792" s="12" t="s">
        <v>1263</v>
      </c>
      <c r="D792" s="12" t="s">
        <v>5</v>
      </c>
      <c r="E792" s="12" t="s">
        <v>7</v>
      </c>
      <c r="F792" s="14" t="s">
        <v>5024</v>
      </c>
      <c r="G792" s="14" t="s">
        <v>5120</v>
      </c>
      <c r="H792" s="14" t="s">
        <v>4811</v>
      </c>
      <c r="I792" s="14"/>
      <c r="J792" s="14"/>
      <c r="K792" s="14"/>
      <c r="L792" s="14"/>
      <c r="M792">
        <v>1</v>
      </c>
      <c r="N792">
        <v>1</v>
      </c>
      <c r="O792">
        <v>1</v>
      </c>
      <c r="P792" s="1" t="s">
        <v>5320</v>
      </c>
    </row>
    <row r="793" spans="2:16" ht="60" x14ac:dyDescent="0.25">
      <c r="B793" s="14" t="s">
        <v>1264</v>
      </c>
      <c r="C793" s="12" t="s">
        <v>1265</v>
      </c>
      <c r="D793" s="12" t="s">
        <v>5</v>
      </c>
      <c r="E793" s="12" t="s">
        <v>7</v>
      </c>
      <c r="F793" s="14" t="s">
        <v>5022</v>
      </c>
      <c r="G793" s="14" t="s">
        <v>4624</v>
      </c>
      <c r="H793" s="14" t="s">
        <v>4812</v>
      </c>
      <c r="I793" s="14"/>
      <c r="J793" s="14"/>
      <c r="K793" s="14"/>
      <c r="L793" s="14"/>
      <c r="M793">
        <v>1</v>
      </c>
      <c r="N793">
        <v>1</v>
      </c>
      <c r="O793">
        <v>1</v>
      </c>
      <c r="P793" s="1" t="s">
        <v>5320</v>
      </c>
    </row>
    <row r="794" spans="2:16" ht="60" x14ac:dyDescent="0.25">
      <c r="B794" s="14" t="s">
        <v>1266</v>
      </c>
      <c r="C794" s="12" t="s">
        <v>1267</v>
      </c>
      <c r="D794" s="12" t="s">
        <v>5</v>
      </c>
      <c r="E794" s="12" t="s">
        <v>7</v>
      </c>
      <c r="F794" s="14" t="s">
        <v>5024</v>
      </c>
      <c r="G794" s="14" t="s">
        <v>5423</v>
      </c>
      <c r="H794" s="14" t="s">
        <v>4807</v>
      </c>
      <c r="I794" s="14" t="s">
        <v>4418</v>
      </c>
      <c r="J794" s="14"/>
      <c r="K794" s="14"/>
      <c r="L794" s="14" t="s">
        <v>5730</v>
      </c>
      <c r="M794">
        <v>1</v>
      </c>
      <c r="N794">
        <v>3</v>
      </c>
      <c r="O794">
        <v>1</v>
      </c>
      <c r="P794" s="1" t="s">
        <v>5320</v>
      </c>
    </row>
    <row r="795" spans="2:16" ht="45" x14ac:dyDescent="0.25">
      <c r="B795" s="14" t="s">
        <v>1268</v>
      </c>
      <c r="C795" s="12" t="s">
        <v>1269</v>
      </c>
      <c r="D795" s="12" t="s">
        <v>5</v>
      </c>
      <c r="E795" s="12" t="s">
        <v>7</v>
      </c>
      <c r="F795" s="14" t="s">
        <v>5022</v>
      </c>
      <c r="G795" s="14" t="s">
        <v>4653</v>
      </c>
      <c r="H795" s="14" t="s">
        <v>4808</v>
      </c>
      <c r="I795" s="14"/>
      <c r="J795" s="14"/>
      <c r="K795" s="14"/>
      <c r="L795" s="14"/>
      <c r="M795">
        <v>1</v>
      </c>
      <c r="N795">
        <v>1</v>
      </c>
      <c r="O795">
        <v>1</v>
      </c>
      <c r="P795" s="1" t="s">
        <v>5320</v>
      </c>
    </row>
    <row r="796" spans="2:16" ht="60" x14ac:dyDescent="0.25">
      <c r="B796" s="14" t="s">
        <v>1270</v>
      </c>
      <c r="C796" s="12" t="s">
        <v>1271</v>
      </c>
      <c r="D796" s="12" t="s">
        <v>5</v>
      </c>
      <c r="E796" s="12" t="s">
        <v>7</v>
      </c>
      <c r="F796" s="14" t="s">
        <v>5022</v>
      </c>
      <c r="G796" s="14" t="s">
        <v>4663</v>
      </c>
      <c r="H796" s="14" t="s">
        <v>4807</v>
      </c>
      <c r="I796" s="14"/>
      <c r="J796" s="14"/>
      <c r="K796" s="14"/>
      <c r="L796" s="14" t="s">
        <v>5731</v>
      </c>
      <c r="M796">
        <v>1</v>
      </c>
      <c r="N796">
        <v>2</v>
      </c>
      <c r="O796">
        <v>1</v>
      </c>
      <c r="P796" s="1" t="s">
        <v>5320</v>
      </c>
    </row>
    <row r="797" spans="2:16" ht="30" x14ac:dyDescent="0.25">
      <c r="B797" s="14" t="s">
        <v>1272</v>
      </c>
      <c r="C797" s="12" t="s">
        <v>1273</v>
      </c>
      <c r="D797" s="12" t="s">
        <v>5</v>
      </c>
      <c r="E797" s="12" t="s">
        <v>7</v>
      </c>
      <c r="F797" s="14" t="s">
        <v>5022</v>
      </c>
      <c r="G797" s="14" t="s">
        <v>4657</v>
      </c>
      <c r="H797" s="14" t="s">
        <v>4807</v>
      </c>
      <c r="I797" s="14"/>
      <c r="J797" s="14"/>
      <c r="K797" s="14"/>
      <c r="L797" s="14"/>
      <c r="M797">
        <v>1</v>
      </c>
      <c r="N797">
        <v>1</v>
      </c>
      <c r="O797">
        <v>1</v>
      </c>
      <c r="P797" s="1" t="s">
        <v>5320</v>
      </c>
    </row>
    <row r="798" spans="2:16" ht="75" x14ac:dyDescent="0.25">
      <c r="B798" s="14" t="s">
        <v>2135</v>
      </c>
      <c r="C798" s="12" t="s">
        <v>2136</v>
      </c>
      <c r="D798" s="12" t="s">
        <v>5</v>
      </c>
      <c r="E798" s="12" t="s">
        <v>7</v>
      </c>
      <c r="F798" s="14" t="s">
        <v>5024</v>
      </c>
      <c r="G798" s="14" t="s">
        <v>5025</v>
      </c>
      <c r="H798" s="14" t="s">
        <v>4806</v>
      </c>
      <c r="I798" s="14"/>
      <c r="J798" s="14"/>
      <c r="K798" s="14"/>
      <c r="L798" s="14" t="s">
        <v>5444</v>
      </c>
      <c r="M798">
        <v>1</v>
      </c>
      <c r="N798">
        <v>2</v>
      </c>
      <c r="O798">
        <v>1</v>
      </c>
      <c r="P798" s="1" t="s">
        <v>5320</v>
      </c>
    </row>
    <row r="799" spans="2:16" ht="60" x14ac:dyDescent="0.25">
      <c r="B799" s="14" t="s">
        <v>1274</v>
      </c>
      <c r="C799" s="12" t="s">
        <v>1275</v>
      </c>
      <c r="D799" s="12" t="s">
        <v>5</v>
      </c>
      <c r="E799" s="12" t="s">
        <v>7</v>
      </c>
      <c r="F799" s="14" t="s">
        <v>5024</v>
      </c>
      <c r="G799" s="14" t="s">
        <v>5538</v>
      </c>
      <c r="H799" s="14" t="s">
        <v>4814</v>
      </c>
      <c r="I799" s="14" t="s">
        <v>4414</v>
      </c>
      <c r="J799" s="14"/>
      <c r="K799" s="14"/>
      <c r="L799" s="14"/>
      <c r="M799">
        <v>1</v>
      </c>
      <c r="N799">
        <v>2</v>
      </c>
      <c r="O799">
        <v>1</v>
      </c>
      <c r="P799" s="1" t="s">
        <v>5320</v>
      </c>
    </row>
    <row r="800" spans="2:16" ht="60" x14ac:dyDescent="0.25">
      <c r="B800" s="14" t="s">
        <v>2137</v>
      </c>
      <c r="C800" s="12" t="s">
        <v>2138</v>
      </c>
      <c r="D800" s="12" t="s">
        <v>5</v>
      </c>
      <c r="E800" s="12" t="s">
        <v>7</v>
      </c>
      <c r="F800" s="14" t="s">
        <v>5022</v>
      </c>
      <c r="G800" s="14" t="s">
        <v>5119</v>
      </c>
      <c r="H800" s="14" t="s">
        <v>4807</v>
      </c>
      <c r="I800" s="14" t="s">
        <v>4531</v>
      </c>
      <c r="J800" s="14"/>
      <c r="K800" s="14"/>
      <c r="L800" s="14"/>
      <c r="M800">
        <v>1</v>
      </c>
      <c r="N800">
        <v>2</v>
      </c>
      <c r="O800">
        <v>1</v>
      </c>
      <c r="P800" s="1" t="s">
        <v>5320</v>
      </c>
    </row>
    <row r="801" spans="2:16" ht="60" x14ac:dyDescent="0.25">
      <c r="B801" s="14" t="s">
        <v>2139</v>
      </c>
      <c r="C801" s="12" t="s">
        <v>2140</v>
      </c>
      <c r="D801" s="12" t="s">
        <v>5</v>
      </c>
      <c r="E801" s="12" t="s">
        <v>7</v>
      </c>
      <c r="F801" s="14" t="s">
        <v>5024</v>
      </c>
      <c r="G801" s="14" t="s">
        <v>5732</v>
      </c>
      <c r="H801" s="14" t="s">
        <v>4814</v>
      </c>
      <c r="I801" s="14"/>
      <c r="J801" s="14"/>
      <c r="K801" s="14" t="s">
        <v>5733</v>
      </c>
      <c r="L801" s="14"/>
      <c r="M801">
        <v>1</v>
      </c>
      <c r="N801">
        <v>2</v>
      </c>
      <c r="O801">
        <v>1</v>
      </c>
      <c r="P801" s="1" t="s">
        <v>5320</v>
      </c>
    </row>
    <row r="802" spans="2:16" ht="60" x14ac:dyDescent="0.25">
      <c r="B802" s="14" t="s">
        <v>1276</v>
      </c>
      <c r="C802" s="12" t="s">
        <v>1277</v>
      </c>
      <c r="D802" s="12" t="s">
        <v>5</v>
      </c>
      <c r="E802" s="12" t="s">
        <v>7</v>
      </c>
      <c r="F802" s="14" t="s">
        <v>5024</v>
      </c>
      <c r="G802" s="14" t="s">
        <v>5381</v>
      </c>
      <c r="H802" s="14" t="s">
        <v>4807</v>
      </c>
      <c r="I802" s="14"/>
      <c r="J802" s="14"/>
      <c r="K802" s="14"/>
      <c r="L802" s="14"/>
      <c r="M802">
        <v>1</v>
      </c>
      <c r="N802">
        <v>1</v>
      </c>
      <c r="O802">
        <v>1</v>
      </c>
      <c r="P802" s="1" t="s">
        <v>5320</v>
      </c>
    </row>
    <row r="803" spans="2:16" ht="75" x14ac:dyDescent="0.25">
      <c r="B803" s="14" t="s">
        <v>1278</v>
      </c>
      <c r="C803" s="12" t="s">
        <v>1279</v>
      </c>
      <c r="D803" s="12" t="s">
        <v>5</v>
      </c>
      <c r="E803" s="12" t="s">
        <v>205</v>
      </c>
      <c r="F803" s="14" t="s">
        <v>5022</v>
      </c>
      <c r="G803" s="14" t="s">
        <v>4794</v>
      </c>
      <c r="H803" s="14" t="s">
        <v>4806</v>
      </c>
      <c r="I803" s="14"/>
      <c r="J803" s="14"/>
      <c r="K803" s="14"/>
      <c r="L803" s="14"/>
      <c r="M803">
        <v>1</v>
      </c>
      <c r="N803">
        <v>1</v>
      </c>
      <c r="O803">
        <v>1</v>
      </c>
      <c r="P803" s="1" t="s">
        <v>5320</v>
      </c>
    </row>
    <row r="804" spans="2:16" ht="30" x14ac:dyDescent="0.25">
      <c r="B804" s="14" t="s">
        <v>1280</v>
      </c>
      <c r="C804" s="12" t="s">
        <v>1281</v>
      </c>
      <c r="D804" s="12" t="s">
        <v>5</v>
      </c>
      <c r="E804" s="12" t="s">
        <v>205</v>
      </c>
      <c r="F804" s="14" t="s">
        <v>5022</v>
      </c>
      <c r="G804" s="14" t="s">
        <v>4575</v>
      </c>
      <c r="H804" s="14" t="s">
        <v>4807</v>
      </c>
      <c r="I804" s="14"/>
      <c r="J804" s="14"/>
      <c r="K804" s="14"/>
      <c r="L804" s="14"/>
      <c r="M804">
        <v>1</v>
      </c>
      <c r="N804">
        <v>1</v>
      </c>
      <c r="O804">
        <v>1</v>
      </c>
      <c r="P804" s="1" t="s">
        <v>5320</v>
      </c>
    </row>
    <row r="805" spans="2:16" ht="45" x14ac:dyDescent="0.25">
      <c r="B805" s="14" t="s">
        <v>1282</v>
      </c>
      <c r="C805" s="12" t="s">
        <v>1283</v>
      </c>
      <c r="D805" s="12" t="s">
        <v>5</v>
      </c>
      <c r="E805" s="12" t="s">
        <v>205</v>
      </c>
      <c r="F805" s="14" t="s">
        <v>5022</v>
      </c>
      <c r="G805" s="14" t="s">
        <v>5049</v>
      </c>
      <c r="H805" s="14" t="s">
        <v>4807</v>
      </c>
      <c r="I805" s="14"/>
      <c r="J805" s="14"/>
      <c r="K805" s="14"/>
      <c r="L805" s="14"/>
      <c r="M805">
        <v>1</v>
      </c>
      <c r="N805">
        <v>1</v>
      </c>
      <c r="O805">
        <v>1</v>
      </c>
      <c r="P805" s="1" t="s">
        <v>5320</v>
      </c>
    </row>
    <row r="806" spans="2:16" ht="30" x14ac:dyDescent="0.25">
      <c r="B806" s="14" t="s">
        <v>2141</v>
      </c>
      <c r="C806" s="12" t="s">
        <v>2142</v>
      </c>
      <c r="D806" s="12" t="s">
        <v>5</v>
      </c>
      <c r="E806" s="12" t="s">
        <v>205</v>
      </c>
      <c r="F806" s="14" t="s">
        <v>5022</v>
      </c>
      <c r="G806" s="14" t="s">
        <v>5031</v>
      </c>
      <c r="H806" s="14" t="s">
        <v>4807</v>
      </c>
      <c r="I806" s="14"/>
      <c r="J806" s="14"/>
      <c r="K806" s="14"/>
      <c r="L806" s="14"/>
      <c r="M806">
        <v>1</v>
      </c>
      <c r="N806">
        <v>1</v>
      </c>
      <c r="O806">
        <v>1</v>
      </c>
      <c r="P806" s="1" t="s">
        <v>5320</v>
      </c>
    </row>
    <row r="807" spans="2:16" ht="60" x14ac:dyDescent="0.25">
      <c r="B807" s="14" t="s">
        <v>1284</v>
      </c>
      <c r="C807" s="12" t="s">
        <v>1285</v>
      </c>
      <c r="D807" s="12" t="s">
        <v>5</v>
      </c>
      <c r="E807" s="12" t="s">
        <v>39</v>
      </c>
      <c r="F807" s="14" t="s">
        <v>5022</v>
      </c>
      <c r="G807" s="14" t="s">
        <v>4663</v>
      </c>
      <c r="H807" s="14" t="s">
        <v>4807</v>
      </c>
      <c r="I807" s="14" t="s">
        <v>4427</v>
      </c>
      <c r="J807" s="14"/>
      <c r="K807" s="14"/>
      <c r="L807" s="14"/>
      <c r="M807">
        <v>1</v>
      </c>
      <c r="N807">
        <v>2</v>
      </c>
      <c r="O807">
        <v>1</v>
      </c>
      <c r="P807" s="1" t="s">
        <v>5320</v>
      </c>
    </row>
    <row r="808" spans="2:16" ht="30" x14ac:dyDescent="0.25">
      <c r="B808" s="14" t="s">
        <v>1286</v>
      </c>
      <c r="C808" s="12" t="s">
        <v>1287</v>
      </c>
      <c r="D808" s="12" t="s">
        <v>5</v>
      </c>
      <c r="E808" s="12" t="s">
        <v>39</v>
      </c>
      <c r="F808" s="14" t="s">
        <v>5022</v>
      </c>
      <c r="G808" s="14" t="s">
        <v>4582</v>
      </c>
      <c r="H808" s="14" t="s">
        <v>4807</v>
      </c>
      <c r="I808" s="14"/>
      <c r="J808" s="14"/>
      <c r="K808" s="14"/>
      <c r="L808" s="14"/>
      <c r="M808">
        <v>1</v>
      </c>
      <c r="N808">
        <v>1</v>
      </c>
      <c r="O808">
        <v>1</v>
      </c>
      <c r="P808" s="1" t="s">
        <v>5320</v>
      </c>
    </row>
    <row r="809" spans="2:16" ht="60" x14ac:dyDescent="0.25">
      <c r="B809" s="14" t="s">
        <v>1288</v>
      </c>
      <c r="C809" s="12" t="s">
        <v>1289</v>
      </c>
      <c r="D809" s="12" t="s">
        <v>5</v>
      </c>
      <c r="E809" s="12" t="s">
        <v>39</v>
      </c>
      <c r="F809" s="14" t="s">
        <v>5024</v>
      </c>
      <c r="G809" s="14" t="s">
        <v>5134</v>
      </c>
      <c r="H809" s="14" t="s">
        <v>4808</v>
      </c>
      <c r="I809" s="14"/>
      <c r="J809" s="14"/>
      <c r="K809" s="14"/>
      <c r="L809" s="14"/>
      <c r="M809">
        <v>1</v>
      </c>
      <c r="N809">
        <v>1</v>
      </c>
      <c r="O809">
        <v>1</v>
      </c>
      <c r="P809" s="1" t="s">
        <v>5320</v>
      </c>
    </row>
    <row r="810" spans="2:16" ht="60" x14ac:dyDescent="0.25">
      <c r="B810" s="14" t="s">
        <v>1290</v>
      </c>
      <c r="C810" s="12" t="s">
        <v>1291</v>
      </c>
      <c r="D810" s="12" t="s">
        <v>5</v>
      </c>
      <c r="E810" s="12" t="s">
        <v>39</v>
      </c>
      <c r="F810" s="14" t="s">
        <v>5022</v>
      </c>
      <c r="G810" s="14" t="s">
        <v>5539</v>
      </c>
      <c r="H810" s="14" t="s">
        <v>4812</v>
      </c>
      <c r="I810" s="14" t="s">
        <v>4500</v>
      </c>
      <c r="J810" s="14"/>
      <c r="K810" s="14"/>
      <c r="L810" s="14"/>
      <c r="M810">
        <v>1</v>
      </c>
      <c r="N810">
        <v>2</v>
      </c>
      <c r="O810">
        <v>1</v>
      </c>
      <c r="P810" s="1" t="s">
        <v>5320</v>
      </c>
    </row>
    <row r="811" spans="2:16" ht="60" x14ac:dyDescent="0.25">
      <c r="B811" s="14" t="s">
        <v>1292</v>
      </c>
      <c r="C811" s="12" t="s">
        <v>1293</v>
      </c>
      <c r="D811" s="12" t="s">
        <v>5</v>
      </c>
      <c r="E811" s="12" t="s">
        <v>39</v>
      </c>
      <c r="F811" s="14" t="s">
        <v>5022</v>
      </c>
      <c r="G811" s="14" t="s">
        <v>4629</v>
      </c>
      <c r="H811" s="14" t="s">
        <v>4813</v>
      </c>
      <c r="I811" s="14"/>
      <c r="J811" s="14"/>
      <c r="K811" s="14"/>
      <c r="L811" s="14" t="s">
        <v>5445</v>
      </c>
      <c r="M811">
        <v>1</v>
      </c>
      <c r="N811">
        <v>2</v>
      </c>
      <c r="O811">
        <v>1</v>
      </c>
      <c r="P811" s="1" t="s">
        <v>5320</v>
      </c>
    </row>
    <row r="812" spans="2:16" ht="30" x14ac:dyDescent="0.25">
      <c r="B812" s="14" t="s">
        <v>1294</v>
      </c>
      <c r="C812" s="12" t="s">
        <v>1295</v>
      </c>
      <c r="D812" s="12" t="s">
        <v>5</v>
      </c>
      <c r="E812" s="12" t="s">
        <v>353</v>
      </c>
      <c r="F812" s="14" t="s">
        <v>5022</v>
      </c>
      <c r="G812" s="14" t="s">
        <v>5176</v>
      </c>
      <c r="H812" s="14" t="s">
        <v>4809</v>
      </c>
      <c r="I812" s="14"/>
      <c r="J812" s="14"/>
      <c r="K812" s="14"/>
      <c r="L812" s="14"/>
      <c r="M812">
        <v>1</v>
      </c>
      <c r="N812">
        <v>1</v>
      </c>
      <c r="O812">
        <v>1</v>
      </c>
      <c r="P812" s="1" t="s">
        <v>5320</v>
      </c>
    </row>
    <row r="813" spans="2:16" ht="60" x14ac:dyDescent="0.25">
      <c r="B813" s="14" t="s">
        <v>1296</v>
      </c>
      <c r="C813" s="12" t="s">
        <v>1297</v>
      </c>
      <c r="D813" s="12" t="s">
        <v>5</v>
      </c>
      <c r="E813" s="12" t="s">
        <v>353</v>
      </c>
      <c r="F813" s="14" t="s">
        <v>5022</v>
      </c>
      <c r="G813" s="14" t="s">
        <v>5411</v>
      </c>
      <c r="H813" s="14" t="s">
        <v>4814</v>
      </c>
      <c r="I813" s="14"/>
      <c r="J813" s="14"/>
      <c r="K813" s="14"/>
      <c r="L813" s="14"/>
      <c r="M813">
        <v>1</v>
      </c>
      <c r="N813">
        <v>1</v>
      </c>
      <c r="O813">
        <v>1</v>
      </c>
      <c r="P813" s="1" t="s">
        <v>5320</v>
      </c>
    </row>
    <row r="814" spans="2:16" ht="30" x14ac:dyDescent="0.25">
      <c r="B814" s="14" t="s">
        <v>1298</v>
      </c>
      <c r="C814" s="12" t="s">
        <v>1299</v>
      </c>
      <c r="D814" s="12" t="s">
        <v>5</v>
      </c>
      <c r="E814" s="12" t="s">
        <v>353</v>
      </c>
      <c r="F814" s="14" t="s">
        <v>5022</v>
      </c>
      <c r="G814" s="14" t="s">
        <v>4610</v>
      </c>
      <c r="H814" s="14" t="s">
        <v>4807</v>
      </c>
      <c r="I814" s="14"/>
      <c r="J814" s="14"/>
      <c r="K814" s="14"/>
      <c r="L814" s="14"/>
      <c r="M814">
        <v>1</v>
      </c>
      <c r="N814">
        <v>1</v>
      </c>
      <c r="O814">
        <v>1</v>
      </c>
      <c r="P814" s="1" t="s">
        <v>5320</v>
      </c>
    </row>
    <row r="815" spans="2:16" ht="30" x14ac:dyDescent="0.25">
      <c r="B815" s="14" t="s">
        <v>1300</v>
      </c>
      <c r="C815" s="12" t="s">
        <v>1301</v>
      </c>
      <c r="D815" s="12" t="s">
        <v>5</v>
      </c>
      <c r="E815" s="12" t="s">
        <v>353</v>
      </c>
      <c r="F815" s="14" t="s">
        <v>5022</v>
      </c>
      <c r="G815" s="14" t="s">
        <v>4620</v>
      </c>
      <c r="H815" s="14" t="s">
        <v>4807</v>
      </c>
      <c r="I815" s="14"/>
      <c r="J815" s="14"/>
      <c r="K815" s="14"/>
      <c r="L815" s="14"/>
      <c r="M815">
        <v>1</v>
      </c>
      <c r="N815">
        <v>1</v>
      </c>
      <c r="O815">
        <v>1</v>
      </c>
      <c r="P815" s="1" t="s">
        <v>5320</v>
      </c>
    </row>
    <row r="816" spans="2:16" ht="30" x14ac:dyDescent="0.25">
      <c r="B816" s="14" t="s">
        <v>1302</v>
      </c>
      <c r="C816" s="12" t="s">
        <v>1303</v>
      </c>
      <c r="D816" s="12" t="s">
        <v>5</v>
      </c>
      <c r="E816" s="12" t="s">
        <v>353</v>
      </c>
      <c r="F816" s="14" t="s">
        <v>5022</v>
      </c>
      <c r="G816" s="14"/>
      <c r="H816" s="14"/>
      <c r="I816" s="14"/>
      <c r="J816" s="14"/>
      <c r="K816" s="14"/>
      <c r="L816" s="14"/>
      <c r="M816">
        <v>0</v>
      </c>
      <c r="N816">
        <v>0</v>
      </c>
      <c r="O816">
        <v>1</v>
      </c>
      <c r="P816" s="1" t="s">
        <v>4807</v>
      </c>
    </row>
    <row r="817" spans="2:16" x14ac:dyDescent="0.25">
      <c r="B817" s="14" t="s">
        <v>1304</v>
      </c>
      <c r="C817" s="12" t="s">
        <v>1305</v>
      </c>
      <c r="D817" s="12" t="s">
        <v>5</v>
      </c>
      <c r="E817" s="12" t="s">
        <v>353</v>
      </c>
      <c r="F817" s="14" t="s">
        <v>5023</v>
      </c>
      <c r="G817" s="14" t="s">
        <v>4644</v>
      </c>
      <c r="H817" s="14" t="s">
        <v>4807</v>
      </c>
      <c r="I817" s="14"/>
      <c r="J817" s="14"/>
      <c r="K817" s="14"/>
      <c r="L817" s="14"/>
      <c r="M817">
        <v>1</v>
      </c>
      <c r="N817">
        <v>1</v>
      </c>
      <c r="O817">
        <v>1</v>
      </c>
      <c r="P817" s="1" t="s">
        <v>5320</v>
      </c>
    </row>
    <row r="818" spans="2:16" ht="60" x14ac:dyDescent="0.25">
      <c r="B818" s="14" t="s">
        <v>1306</v>
      </c>
      <c r="C818" s="12" t="s">
        <v>1307</v>
      </c>
      <c r="D818" s="12" t="s">
        <v>5</v>
      </c>
      <c r="E818" s="12" t="s">
        <v>6</v>
      </c>
      <c r="F818" s="14" t="s">
        <v>5022</v>
      </c>
      <c r="G818" s="14" t="s">
        <v>4636</v>
      </c>
      <c r="H818" s="14" t="s">
        <v>4813</v>
      </c>
      <c r="I818" s="14" t="s">
        <v>4419</v>
      </c>
      <c r="J818" s="14"/>
      <c r="K818" s="14"/>
      <c r="L818" s="14"/>
      <c r="M818">
        <v>1</v>
      </c>
      <c r="N818">
        <v>2</v>
      </c>
      <c r="O818">
        <v>1</v>
      </c>
      <c r="P818" s="1" t="s">
        <v>5320</v>
      </c>
    </row>
    <row r="819" spans="2:16" ht="60" x14ac:dyDescent="0.25">
      <c r="B819" s="14" t="s">
        <v>1308</v>
      </c>
      <c r="C819" s="12" t="s">
        <v>1309</v>
      </c>
      <c r="D819" s="12" t="s">
        <v>5</v>
      </c>
      <c r="E819" s="12" t="s">
        <v>6</v>
      </c>
      <c r="F819" s="14" t="s">
        <v>5022</v>
      </c>
      <c r="G819" s="14" t="s">
        <v>5390</v>
      </c>
      <c r="H819" s="14" t="s">
        <v>4808</v>
      </c>
      <c r="I819" s="14" t="s">
        <v>4419</v>
      </c>
      <c r="J819" s="14"/>
      <c r="K819" s="14"/>
      <c r="L819" s="14"/>
      <c r="M819">
        <v>1</v>
      </c>
      <c r="N819">
        <v>2</v>
      </c>
      <c r="O819">
        <v>1</v>
      </c>
      <c r="P819" s="1" t="s">
        <v>5320</v>
      </c>
    </row>
    <row r="820" spans="2:16" ht="30" x14ac:dyDescent="0.25">
      <c r="B820" s="14" t="s">
        <v>1310</v>
      </c>
      <c r="C820" s="12" t="s">
        <v>1311</v>
      </c>
      <c r="D820" s="12" t="s">
        <v>5</v>
      </c>
      <c r="E820" s="12" t="s">
        <v>6</v>
      </c>
      <c r="F820" s="14" t="s">
        <v>5022</v>
      </c>
      <c r="G820" s="14" t="s">
        <v>5118</v>
      </c>
      <c r="H820" s="14" t="s">
        <v>4807</v>
      </c>
      <c r="I820" s="14"/>
      <c r="J820" s="14"/>
      <c r="K820" s="14"/>
      <c r="L820" s="14"/>
      <c r="M820">
        <v>1</v>
      </c>
      <c r="N820">
        <v>1</v>
      </c>
      <c r="O820">
        <v>1</v>
      </c>
      <c r="P820" s="1" t="s">
        <v>5320</v>
      </c>
    </row>
    <row r="821" spans="2:16" ht="30" x14ac:dyDescent="0.25">
      <c r="B821" s="14" t="s">
        <v>1312</v>
      </c>
      <c r="C821" s="12" t="s">
        <v>1313</v>
      </c>
      <c r="D821" s="12" t="s">
        <v>5</v>
      </c>
      <c r="E821" s="12" t="s">
        <v>353</v>
      </c>
      <c r="F821" s="14" t="s">
        <v>5022</v>
      </c>
      <c r="G821" s="14" t="s">
        <v>5476</v>
      </c>
      <c r="H821" s="14" t="s">
        <v>4807</v>
      </c>
      <c r="I821" s="14"/>
      <c r="J821" s="14"/>
      <c r="K821" s="14"/>
      <c r="L821" s="14"/>
      <c r="M821">
        <v>1</v>
      </c>
      <c r="N821">
        <v>1</v>
      </c>
      <c r="O821">
        <v>1</v>
      </c>
      <c r="P821" s="1" t="s">
        <v>5320</v>
      </c>
    </row>
    <row r="822" spans="2:16" ht="60" x14ac:dyDescent="0.25">
      <c r="B822" s="14" t="s">
        <v>1314</v>
      </c>
      <c r="C822" s="12" t="s">
        <v>1315</v>
      </c>
      <c r="D822" s="12" t="s">
        <v>5</v>
      </c>
      <c r="E822" s="12" t="s">
        <v>353</v>
      </c>
      <c r="F822" s="14" t="s">
        <v>5022</v>
      </c>
      <c r="G822" s="14" t="s">
        <v>4986</v>
      </c>
      <c r="H822" s="14" t="s">
        <v>4807</v>
      </c>
      <c r="I822" s="14" t="s">
        <v>4532</v>
      </c>
      <c r="J822" s="14"/>
      <c r="K822" s="14"/>
      <c r="L822" s="14"/>
      <c r="M822">
        <v>1</v>
      </c>
      <c r="N822">
        <v>2</v>
      </c>
      <c r="O822">
        <v>1</v>
      </c>
      <c r="P822" s="1" t="s">
        <v>5320</v>
      </c>
    </row>
    <row r="823" spans="2:16" ht="30" x14ac:dyDescent="0.25">
      <c r="B823" s="14" t="s">
        <v>1316</v>
      </c>
      <c r="C823" s="12" t="s">
        <v>1317</v>
      </c>
      <c r="D823" s="12" t="s">
        <v>5</v>
      </c>
      <c r="E823" s="12" t="s">
        <v>353</v>
      </c>
      <c r="F823" s="14" t="s">
        <v>5022</v>
      </c>
      <c r="G823" s="14" t="s">
        <v>4629</v>
      </c>
      <c r="H823" s="14" t="s">
        <v>4813</v>
      </c>
      <c r="I823" s="14"/>
      <c r="J823" s="14"/>
      <c r="K823" s="14"/>
      <c r="L823" s="14"/>
      <c r="M823">
        <v>1</v>
      </c>
      <c r="N823">
        <v>1</v>
      </c>
      <c r="O823">
        <v>1</v>
      </c>
      <c r="P823" s="1" t="s">
        <v>5320</v>
      </c>
    </row>
    <row r="824" spans="2:16" ht="45" x14ac:dyDescent="0.25">
      <c r="B824" s="14" t="s">
        <v>1318</v>
      </c>
      <c r="C824" s="12" t="s">
        <v>1319</v>
      </c>
      <c r="D824" s="12" t="s">
        <v>5</v>
      </c>
      <c r="E824" s="12" t="s">
        <v>353</v>
      </c>
      <c r="F824" s="14" t="s">
        <v>5022</v>
      </c>
      <c r="G824" s="14" t="s">
        <v>4614</v>
      </c>
      <c r="H824" s="14" t="s">
        <v>4808</v>
      </c>
      <c r="I824" s="14"/>
      <c r="J824" s="14"/>
      <c r="K824" s="14"/>
      <c r="L824" s="14"/>
      <c r="M824">
        <v>1</v>
      </c>
      <c r="N824">
        <v>1</v>
      </c>
      <c r="O824">
        <v>1</v>
      </c>
      <c r="P824" s="1" t="s">
        <v>5320</v>
      </c>
    </row>
    <row r="825" spans="2:16" ht="30" x14ac:dyDescent="0.25">
      <c r="B825" s="14" t="s">
        <v>1320</v>
      </c>
      <c r="C825" s="12" t="s">
        <v>1321</v>
      </c>
      <c r="D825" s="12" t="s">
        <v>5</v>
      </c>
      <c r="E825" s="12" t="s">
        <v>353</v>
      </c>
      <c r="F825" s="14" t="s">
        <v>5022</v>
      </c>
      <c r="G825" s="14" t="s">
        <v>4575</v>
      </c>
      <c r="H825" s="14" t="s">
        <v>4807</v>
      </c>
      <c r="I825" s="14"/>
      <c r="J825" s="14"/>
      <c r="K825" s="14"/>
      <c r="L825" s="14"/>
      <c r="M825">
        <v>1</v>
      </c>
      <c r="N825">
        <v>1</v>
      </c>
      <c r="O825">
        <v>1</v>
      </c>
      <c r="P825" s="1" t="s">
        <v>5320</v>
      </c>
    </row>
    <row r="826" spans="2:16" ht="30" x14ac:dyDescent="0.25">
      <c r="B826" s="14" t="s">
        <v>1322</v>
      </c>
      <c r="C826" s="12" t="s">
        <v>1323</v>
      </c>
      <c r="D826" s="12" t="s">
        <v>5</v>
      </c>
      <c r="E826" s="12" t="s">
        <v>353</v>
      </c>
      <c r="F826" s="14" t="s">
        <v>5022</v>
      </c>
      <c r="G826" s="14" t="s">
        <v>4575</v>
      </c>
      <c r="H826" s="14" t="s">
        <v>4807</v>
      </c>
      <c r="I826" s="14"/>
      <c r="J826" s="14"/>
      <c r="K826" s="14"/>
      <c r="L826" s="14"/>
      <c r="M826">
        <v>1</v>
      </c>
      <c r="N826">
        <v>1</v>
      </c>
      <c r="O826">
        <v>1</v>
      </c>
      <c r="P826" s="1" t="s">
        <v>5320</v>
      </c>
    </row>
    <row r="827" spans="2:16" ht="30" x14ac:dyDescent="0.25">
      <c r="B827" s="14" t="s">
        <v>2143</v>
      </c>
      <c r="C827" s="12" t="s">
        <v>2144</v>
      </c>
      <c r="D827" s="12" t="s">
        <v>5</v>
      </c>
      <c r="E827" s="12" t="s">
        <v>353</v>
      </c>
      <c r="F827" s="14" t="s">
        <v>5022</v>
      </c>
      <c r="G827" s="14" t="s">
        <v>5134</v>
      </c>
      <c r="H827" s="14" t="s">
        <v>4807</v>
      </c>
      <c r="I827" s="14"/>
      <c r="J827" s="14"/>
      <c r="K827" s="14"/>
      <c r="L827" s="14"/>
      <c r="M827">
        <v>1</v>
      </c>
      <c r="N827">
        <v>1</v>
      </c>
      <c r="O827">
        <v>1</v>
      </c>
      <c r="P827" s="1" t="s">
        <v>5320</v>
      </c>
    </row>
    <row r="828" spans="2:16" ht="45" x14ac:dyDescent="0.25">
      <c r="B828" s="14" t="s">
        <v>1324</v>
      </c>
      <c r="C828" s="12" t="s">
        <v>1325</v>
      </c>
      <c r="D828" s="12" t="s">
        <v>5</v>
      </c>
      <c r="E828" s="12" t="s">
        <v>353</v>
      </c>
      <c r="F828" s="14" t="s">
        <v>5022</v>
      </c>
      <c r="G828" s="14" t="s">
        <v>4611</v>
      </c>
      <c r="H828" s="14" t="s">
        <v>4808</v>
      </c>
      <c r="I828" s="14"/>
      <c r="J828" s="14"/>
      <c r="K828" s="14"/>
      <c r="L828" s="14" t="s">
        <v>5282</v>
      </c>
      <c r="M828">
        <v>1</v>
      </c>
      <c r="N828">
        <v>2</v>
      </c>
      <c r="O828">
        <v>1</v>
      </c>
      <c r="P828" s="1" t="s">
        <v>5320</v>
      </c>
    </row>
    <row r="829" spans="2:16" ht="30" x14ac:dyDescent="0.25">
      <c r="B829" s="14" t="s">
        <v>1326</v>
      </c>
      <c r="C829" s="12" t="s">
        <v>1327</v>
      </c>
      <c r="D829" s="12" t="s">
        <v>5</v>
      </c>
      <c r="E829" s="12" t="s">
        <v>205</v>
      </c>
      <c r="F829" s="14" t="s">
        <v>5022</v>
      </c>
      <c r="G829" s="14" t="s">
        <v>5177</v>
      </c>
      <c r="H829" s="14" t="s">
        <v>4807</v>
      </c>
      <c r="I829" s="14"/>
      <c r="J829" s="14"/>
      <c r="K829" s="14"/>
      <c r="L829" s="14"/>
      <c r="M829">
        <v>1</v>
      </c>
      <c r="N829">
        <v>1</v>
      </c>
      <c r="O829">
        <v>1</v>
      </c>
      <c r="P829" s="1" t="s">
        <v>5320</v>
      </c>
    </row>
    <row r="830" spans="2:16" ht="30" x14ac:dyDescent="0.25">
      <c r="B830" s="14" t="s">
        <v>1328</v>
      </c>
      <c r="C830" s="12" t="s">
        <v>1329</v>
      </c>
      <c r="D830" s="12" t="s">
        <v>5</v>
      </c>
      <c r="E830" s="12" t="s">
        <v>205</v>
      </c>
      <c r="F830" s="14" t="s">
        <v>5022</v>
      </c>
      <c r="G830" s="14" t="s">
        <v>5579</v>
      </c>
      <c r="H830" s="14" t="s">
        <v>4807</v>
      </c>
      <c r="I830" s="14"/>
      <c r="J830" s="14"/>
      <c r="K830" s="14"/>
      <c r="L830" s="14"/>
      <c r="M830">
        <v>1</v>
      </c>
      <c r="N830">
        <v>1</v>
      </c>
      <c r="O830">
        <v>1</v>
      </c>
      <c r="P830" s="1" t="s">
        <v>5320</v>
      </c>
    </row>
    <row r="831" spans="2:16" ht="75" x14ac:dyDescent="0.25">
      <c r="B831" s="14" t="s">
        <v>1330</v>
      </c>
      <c r="C831" s="12" t="s">
        <v>1331</v>
      </c>
      <c r="D831" s="12" t="s">
        <v>5</v>
      </c>
      <c r="E831" s="12" t="s">
        <v>205</v>
      </c>
      <c r="F831" s="14" t="s">
        <v>5022</v>
      </c>
      <c r="G831" s="14" t="s">
        <v>4624</v>
      </c>
      <c r="H831" s="14" t="s">
        <v>4806</v>
      </c>
      <c r="I831" s="14"/>
      <c r="J831" s="14"/>
      <c r="K831" s="14"/>
      <c r="L831" s="14"/>
      <c r="M831">
        <v>1</v>
      </c>
      <c r="N831">
        <v>1</v>
      </c>
      <c r="O831">
        <v>1</v>
      </c>
      <c r="P831" s="1" t="s">
        <v>5320</v>
      </c>
    </row>
    <row r="832" spans="2:16" ht="45" x14ac:dyDescent="0.25">
      <c r="B832" s="14" t="s">
        <v>1332</v>
      </c>
      <c r="C832" s="12" t="s">
        <v>1333</v>
      </c>
      <c r="D832" s="12" t="s">
        <v>5</v>
      </c>
      <c r="E832" s="12" t="s">
        <v>205</v>
      </c>
      <c r="F832" s="14" t="s">
        <v>5022</v>
      </c>
      <c r="G832" s="14" t="s">
        <v>4645</v>
      </c>
      <c r="H832" s="14" t="s">
        <v>4819</v>
      </c>
      <c r="I832" s="14"/>
      <c r="J832" s="14"/>
      <c r="K832" s="14"/>
      <c r="L832" s="14"/>
      <c r="M832">
        <v>1</v>
      </c>
      <c r="N832">
        <v>1</v>
      </c>
      <c r="O832">
        <v>1</v>
      </c>
      <c r="P832" s="1" t="s">
        <v>5320</v>
      </c>
    </row>
    <row r="833" spans="2:16" ht="60" x14ac:dyDescent="0.25">
      <c r="B833" s="14" t="s">
        <v>1334</v>
      </c>
      <c r="C833" s="12" t="s">
        <v>1335</v>
      </c>
      <c r="D833" s="12" t="s">
        <v>5</v>
      </c>
      <c r="E833" s="12" t="s">
        <v>22</v>
      </c>
      <c r="F833" s="14" t="s">
        <v>5022</v>
      </c>
      <c r="G833" s="14" t="s">
        <v>4628</v>
      </c>
      <c r="H833" s="14" t="s">
        <v>4807</v>
      </c>
      <c r="I833" s="14" t="s">
        <v>4491</v>
      </c>
      <c r="J833" s="14"/>
      <c r="K833" s="14"/>
      <c r="L833" s="14"/>
      <c r="M833">
        <v>1</v>
      </c>
      <c r="N833">
        <v>2</v>
      </c>
      <c r="O833">
        <v>1</v>
      </c>
      <c r="P833" s="1" t="s">
        <v>5320</v>
      </c>
    </row>
    <row r="834" spans="2:16" ht="60" x14ac:dyDescent="0.25">
      <c r="B834" s="14" t="s">
        <v>1336</v>
      </c>
      <c r="C834" s="12" t="s">
        <v>1337</v>
      </c>
      <c r="D834" s="12" t="s">
        <v>5</v>
      </c>
      <c r="E834" s="12" t="s">
        <v>22</v>
      </c>
      <c r="F834" s="14" t="s">
        <v>5022</v>
      </c>
      <c r="G834" s="14" t="s">
        <v>5178</v>
      </c>
      <c r="H834" s="14" t="s">
        <v>4810</v>
      </c>
      <c r="I834" s="14" t="s">
        <v>4533</v>
      </c>
      <c r="J834" s="14"/>
      <c r="K834" s="14"/>
      <c r="L834" s="14"/>
      <c r="M834">
        <v>1</v>
      </c>
      <c r="N834">
        <v>2</v>
      </c>
      <c r="O834">
        <v>1</v>
      </c>
      <c r="P834" s="1" t="s">
        <v>5320</v>
      </c>
    </row>
    <row r="835" spans="2:16" ht="60" x14ac:dyDescent="0.25">
      <c r="B835" s="14" t="s">
        <v>1338</v>
      </c>
      <c r="C835" s="12" t="s">
        <v>1339</v>
      </c>
      <c r="D835" s="12" t="s">
        <v>5</v>
      </c>
      <c r="E835" s="12" t="s">
        <v>22</v>
      </c>
      <c r="F835" s="14" t="s">
        <v>5022</v>
      </c>
      <c r="G835" s="14" t="s">
        <v>4635</v>
      </c>
      <c r="H835" s="14" t="s">
        <v>4807</v>
      </c>
      <c r="I835" s="14" t="s">
        <v>4438</v>
      </c>
      <c r="J835" s="14"/>
      <c r="K835" s="14"/>
      <c r="L835" s="14"/>
      <c r="M835">
        <v>1</v>
      </c>
      <c r="N835">
        <v>2</v>
      </c>
      <c r="O835">
        <v>1</v>
      </c>
      <c r="P835" s="1" t="s">
        <v>5320</v>
      </c>
    </row>
    <row r="836" spans="2:16" ht="30" x14ac:dyDescent="0.25">
      <c r="B836" s="14" t="s">
        <v>2145</v>
      </c>
      <c r="C836" s="12" t="s">
        <v>2146</v>
      </c>
      <c r="D836" s="12" t="s">
        <v>5</v>
      </c>
      <c r="E836" s="12" t="s">
        <v>59</v>
      </c>
      <c r="F836" s="14" t="s">
        <v>5022</v>
      </c>
      <c r="G836" s="14" t="s">
        <v>5127</v>
      </c>
      <c r="H836" s="14" t="s">
        <v>4807</v>
      </c>
      <c r="I836" s="14"/>
      <c r="J836" s="14"/>
      <c r="K836" s="14"/>
      <c r="L836" s="14"/>
      <c r="M836">
        <v>1</v>
      </c>
      <c r="N836">
        <v>1</v>
      </c>
      <c r="O836">
        <v>1</v>
      </c>
      <c r="P836" s="1" t="s">
        <v>5320</v>
      </c>
    </row>
    <row r="837" spans="2:16" x14ac:dyDescent="0.25">
      <c r="B837" s="14" t="s">
        <v>2147</v>
      </c>
      <c r="C837" s="12" t="s">
        <v>2148</v>
      </c>
      <c r="D837" s="12" t="s">
        <v>5</v>
      </c>
      <c r="E837" s="12" t="s">
        <v>59</v>
      </c>
      <c r="F837" s="14" t="s">
        <v>5023</v>
      </c>
      <c r="G837" s="14" t="s">
        <v>5223</v>
      </c>
      <c r="H837" s="14" t="s">
        <v>4807</v>
      </c>
      <c r="I837" s="14"/>
      <c r="J837" s="14"/>
      <c r="K837" s="14"/>
      <c r="L837" s="14"/>
      <c r="M837">
        <v>1</v>
      </c>
      <c r="N837">
        <v>1</v>
      </c>
      <c r="O837">
        <v>1</v>
      </c>
      <c r="P837" s="1" t="s">
        <v>5320</v>
      </c>
    </row>
    <row r="838" spans="2:16" ht="60" x14ac:dyDescent="0.25">
      <c r="B838" s="14" t="s">
        <v>1340</v>
      </c>
      <c r="C838" s="12" t="s">
        <v>1341</v>
      </c>
      <c r="D838" s="12" t="s">
        <v>5</v>
      </c>
      <c r="E838" s="12" t="s">
        <v>59</v>
      </c>
      <c r="F838" s="14" t="s">
        <v>5024</v>
      </c>
      <c r="G838" s="14" t="s">
        <v>4999</v>
      </c>
      <c r="H838" s="14" t="s">
        <v>4807</v>
      </c>
      <c r="I838" s="14"/>
      <c r="J838" s="14"/>
      <c r="K838" s="14"/>
      <c r="L838" s="14" t="s">
        <v>5477</v>
      </c>
      <c r="M838">
        <v>1</v>
      </c>
      <c r="N838">
        <v>2</v>
      </c>
      <c r="O838">
        <v>1</v>
      </c>
      <c r="P838" s="1" t="s">
        <v>5320</v>
      </c>
    </row>
    <row r="839" spans="2:16" ht="30" x14ac:dyDescent="0.25">
      <c r="B839" s="14" t="s">
        <v>1342</v>
      </c>
      <c r="C839" s="12" t="s">
        <v>1343</v>
      </c>
      <c r="D839" s="12" t="s">
        <v>5</v>
      </c>
      <c r="E839" s="12" t="s">
        <v>59</v>
      </c>
      <c r="F839" s="14" t="s">
        <v>5022</v>
      </c>
      <c r="G839" s="14" t="s">
        <v>4663</v>
      </c>
      <c r="H839" s="14" t="s">
        <v>4807</v>
      </c>
      <c r="I839" s="14"/>
      <c r="J839" s="14"/>
      <c r="K839" s="14"/>
      <c r="L839" s="14"/>
      <c r="M839">
        <v>1</v>
      </c>
      <c r="N839">
        <v>1</v>
      </c>
      <c r="O839">
        <v>1</v>
      </c>
      <c r="P839" s="1" t="s">
        <v>5320</v>
      </c>
    </row>
    <row r="840" spans="2:16" ht="45" x14ac:dyDescent="0.25">
      <c r="B840" s="14" t="s">
        <v>1344</v>
      </c>
      <c r="C840" s="12" t="s">
        <v>1345</v>
      </c>
      <c r="D840" s="12" t="s">
        <v>5</v>
      </c>
      <c r="E840" s="12" t="s">
        <v>59</v>
      </c>
      <c r="F840" s="14" t="s">
        <v>5034</v>
      </c>
      <c r="G840" s="14" t="s">
        <v>4577</v>
      </c>
      <c r="H840" s="14" t="s">
        <v>4808</v>
      </c>
      <c r="I840" s="14"/>
      <c r="J840" s="14"/>
      <c r="K840" s="14"/>
      <c r="L840" s="14"/>
      <c r="M840">
        <v>1</v>
      </c>
      <c r="N840">
        <v>1</v>
      </c>
      <c r="O840">
        <v>1</v>
      </c>
      <c r="P840" s="1" t="s">
        <v>5320</v>
      </c>
    </row>
    <row r="841" spans="2:16" ht="30" x14ac:dyDescent="0.25">
      <c r="B841" s="14" t="s">
        <v>1346</v>
      </c>
      <c r="C841" s="12" t="s">
        <v>1347</v>
      </c>
      <c r="D841" s="12" t="s">
        <v>5</v>
      </c>
      <c r="E841" s="12" t="s">
        <v>59</v>
      </c>
      <c r="F841" s="14" t="s">
        <v>5022</v>
      </c>
      <c r="G841" s="14" t="s">
        <v>5284</v>
      </c>
      <c r="H841" s="14" t="s">
        <v>4807</v>
      </c>
      <c r="I841" s="14"/>
      <c r="J841" s="14"/>
      <c r="K841" s="14"/>
      <c r="L841" s="14"/>
      <c r="M841">
        <v>1</v>
      </c>
      <c r="N841">
        <v>1</v>
      </c>
      <c r="O841">
        <v>1</v>
      </c>
      <c r="P841" s="1" t="s">
        <v>5320</v>
      </c>
    </row>
    <row r="842" spans="2:16" ht="45" x14ac:dyDescent="0.25">
      <c r="B842" s="14" t="s">
        <v>1348</v>
      </c>
      <c r="C842" s="12" t="s">
        <v>1349</v>
      </c>
      <c r="D842" s="12" t="s">
        <v>5</v>
      </c>
      <c r="E842" s="12" t="s">
        <v>205</v>
      </c>
      <c r="F842" s="14" t="s">
        <v>5022</v>
      </c>
      <c r="G842" s="14" t="s">
        <v>4732</v>
      </c>
      <c r="H842" s="14" t="s">
        <v>4808</v>
      </c>
      <c r="I842" s="14"/>
      <c r="J842" s="14"/>
      <c r="K842" s="14"/>
      <c r="L842" s="14"/>
      <c r="M842">
        <v>1</v>
      </c>
      <c r="N842">
        <v>1</v>
      </c>
      <c r="O842">
        <v>1</v>
      </c>
      <c r="P842" s="1" t="s">
        <v>5320</v>
      </c>
    </row>
    <row r="843" spans="2:16" ht="60" x14ac:dyDescent="0.25">
      <c r="B843" s="14" t="s">
        <v>1350</v>
      </c>
      <c r="C843" s="12" t="s">
        <v>1351</v>
      </c>
      <c r="D843" s="12" t="s">
        <v>5</v>
      </c>
      <c r="E843" s="12" t="s">
        <v>205</v>
      </c>
      <c r="F843" s="14" t="s">
        <v>5022</v>
      </c>
      <c r="G843" s="14" t="s">
        <v>4673</v>
      </c>
      <c r="H843" s="14" t="s">
        <v>4812</v>
      </c>
      <c r="I843" s="14"/>
      <c r="J843" s="14"/>
      <c r="K843" s="14"/>
      <c r="L843" s="14"/>
      <c r="M843">
        <v>1</v>
      </c>
      <c r="N843">
        <v>1</v>
      </c>
      <c r="O843">
        <v>1</v>
      </c>
      <c r="P843" s="1" t="s">
        <v>5320</v>
      </c>
    </row>
    <row r="844" spans="2:16" ht="75" x14ac:dyDescent="0.25">
      <c r="B844" s="14" t="s">
        <v>1352</v>
      </c>
      <c r="C844" s="12" t="s">
        <v>1353</v>
      </c>
      <c r="D844" s="12" t="s">
        <v>5</v>
      </c>
      <c r="E844" s="12" t="s">
        <v>205</v>
      </c>
      <c r="F844" s="14" t="s">
        <v>5022</v>
      </c>
      <c r="G844" s="14" t="s">
        <v>5370</v>
      </c>
      <c r="H844" s="14" t="s">
        <v>4806</v>
      </c>
      <c r="I844" s="14"/>
      <c r="J844" s="14"/>
      <c r="K844" s="14"/>
      <c r="L844" s="14"/>
      <c r="M844">
        <v>1</v>
      </c>
      <c r="N844">
        <v>1</v>
      </c>
      <c r="O844">
        <v>1</v>
      </c>
      <c r="P844" s="1" t="s">
        <v>5320</v>
      </c>
    </row>
    <row r="845" spans="2:16" ht="60" x14ac:dyDescent="0.25">
      <c r="B845" s="14" t="s">
        <v>2149</v>
      </c>
      <c r="C845" s="12" t="s">
        <v>2150</v>
      </c>
      <c r="D845" s="12" t="s">
        <v>5</v>
      </c>
      <c r="E845" s="12" t="s">
        <v>205</v>
      </c>
      <c r="F845" s="14" t="s">
        <v>5022</v>
      </c>
      <c r="G845" s="14" t="s">
        <v>5025</v>
      </c>
      <c r="H845" s="14" t="s">
        <v>4837</v>
      </c>
      <c r="I845" s="14"/>
      <c r="J845" s="14"/>
      <c r="K845" s="14"/>
      <c r="L845" s="14"/>
      <c r="M845">
        <v>1</v>
      </c>
      <c r="N845">
        <v>1</v>
      </c>
      <c r="O845">
        <v>1</v>
      </c>
      <c r="P845" s="1" t="s">
        <v>5320</v>
      </c>
    </row>
    <row r="846" spans="2:16" ht="60" x14ac:dyDescent="0.25">
      <c r="B846" s="14" t="s">
        <v>1354</v>
      </c>
      <c r="C846" s="12" t="s">
        <v>1355</v>
      </c>
      <c r="D846" s="12" t="s">
        <v>5</v>
      </c>
      <c r="E846" s="12" t="s">
        <v>22</v>
      </c>
      <c r="F846" s="14" t="s">
        <v>5022</v>
      </c>
      <c r="G846" s="14" t="s">
        <v>4642</v>
      </c>
      <c r="H846" s="14" t="s">
        <v>4807</v>
      </c>
      <c r="I846" s="14" t="s">
        <v>4443</v>
      </c>
      <c r="J846" s="14"/>
      <c r="K846" s="14"/>
      <c r="L846" s="14"/>
      <c r="M846">
        <v>1</v>
      </c>
      <c r="N846">
        <v>2</v>
      </c>
      <c r="O846">
        <v>1</v>
      </c>
      <c r="P846" s="1" t="s">
        <v>5320</v>
      </c>
    </row>
    <row r="847" spans="2:16" ht="60" x14ac:dyDescent="0.25">
      <c r="B847" s="14" t="s">
        <v>1356</v>
      </c>
      <c r="C847" s="12" t="s">
        <v>1357</v>
      </c>
      <c r="D847" s="12" t="s">
        <v>5</v>
      </c>
      <c r="E847" s="12" t="s">
        <v>22</v>
      </c>
      <c r="F847" s="14" t="s">
        <v>5022</v>
      </c>
      <c r="G847" s="14" t="s">
        <v>4770</v>
      </c>
      <c r="H847" s="14" t="s">
        <v>4809</v>
      </c>
      <c r="I847" s="14" t="s">
        <v>4427</v>
      </c>
      <c r="J847" s="14"/>
      <c r="K847" s="14"/>
      <c r="L847" s="14"/>
      <c r="M847">
        <v>1</v>
      </c>
      <c r="N847">
        <v>2</v>
      </c>
      <c r="O847">
        <v>1</v>
      </c>
      <c r="P847" s="1" t="s">
        <v>5320</v>
      </c>
    </row>
    <row r="848" spans="2:16" ht="30" x14ac:dyDescent="0.25">
      <c r="B848" s="14" t="s">
        <v>1358</v>
      </c>
      <c r="C848" s="12" t="s">
        <v>1359</v>
      </c>
      <c r="D848" s="12" t="s">
        <v>5</v>
      </c>
      <c r="E848" s="12" t="s">
        <v>6</v>
      </c>
      <c r="F848" s="14" t="s">
        <v>5022</v>
      </c>
      <c r="G848" s="14" t="s">
        <v>4658</v>
      </c>
      <c r="H848" s="14" t="s">
        <v>4807</v>
      </c>
      <c r="I848" s="14"/>
      <c r="J848" s="14"/>
      <c r="K848" s="14"/>
      <c r="L848" s="14"/>
      <c r="M848">
        <v>1</v>
      </c>
      <c r="N848">
        <v>1</v>
      </c>
      <c r="O848">
        <v>1</v>
      </c>
      <c r="P848" s="1" t="s">
        <v>5320</v>
      </c>
    </row>
    <row r="849" spans="2:16" ht="60" x14ac:dyDescent="0.25">
      <c r="B849" s="14" t="s">
        <v>1360</v>
      </c>
      <c r="C849" s="12" t="s">
        <v>1361</v>
      </c>
      <c r="D849" s="12" t="s">
        <v>5</v>
      </c>
      <c r="E849" s="12" t="s">
        <v>205</v>
      </c>
      <c r="F849" s="14" t="s">
        <v>5022</v>
      </c>
      <c r="G849" s="14" t="s">
        <v>4643</v>
      </c>
      <c r="H849" s="14" t="s">
        <v>4825</v>
      </c>
      <c r="I849" s="14"/>
      <c r="J849" s="14"/>
      <c r="K849" s="14"/>
      <c r="L849" s="14" t="s">
        <v>5734</v>
      </c>
      <c r="M849">
        <v>1</v>
      </c>
      <c r="N849">
        <v>2</v>
      </c>
      <c r="O849">
        <v>1</v>
      </c>
      <c r="P849" s="1" t="s">
        <v>5320</v>
      </c>
    </row>
    <row r="850" spans="2:16" ht="60" x14ac:dyDescent="0.25">
      <c r="B850" s="14" t="s">
        <v>1362</v>
      </c>
      <c r="C850" s="12" t="s">
        <v>1363</v>
      </c>
      <c r="D850" s="12" t="s">
        <v>5</v>
      </c>
      <c r="E850" s="12" t="s">
        <v>22</v>
      </c>
      <c r="F850" s="14" t="s">
        <v>5022</v>
      </c>
      <c r="G850" s="14" t="s">
        <v>5179</v>
      </c>
      <c r="H850" s="14" t="s">
        <v>4808</v>
      </c>
      <c r="I850" s="14" t="s">
        <v>4479</v>
      </c>
      <c r="J850" s="14"/>
      <c r="K850" s="14"/>
      <c r="L850" s="14"/>
      <c r="M850">
        <v>1</v>
      </c>
      <c r="N850">
        <v>2</v>
      </c>
      <c r="O850">
        <v>1</v>
      </c>
      <c r="P850" s="1" t="s">
        <v>5320</v>
      </c>
    </row>
    <row r="851" spans="2:16" ht="30" x14ac:dyDescent="0.25">
      <c r="B851" s="14" t="s">
        <v>1364</v>
      </c>
      <c r="C851" s="12" t="s">
        <v>1365</v>
      </c>
      <c r="D851" s="12" t="s">
        <v>5</v>
      </c>
      <c r="E851" s="12" t="s">
        <v>49</v>
      </c>
      <c r="F851" s="14" t="s">
        <v>5023</v>
      </c>
      <c r="G851" s="14" t="s">
        <v>5500</v>
      </c>
      <c r="H851" s="14" t="s">
        <v>4807</v>
      </c>
      <c r="I851" s="14"/>
      <c r="J851" s="14"/>
      <c r="K851" s="14"/>
      <c r="L851" s="14"/>
      <c r="M851">
        <v>1</v>
      </c>
      <c r="N851">
        <v>1</v>
      </c>
      <c r="O851">
        <v>1</v>
      </c>
      <c r="P851" s="1" t="s">
        <v>5320</v>
      </c>
    </row>
    <row r="852" spans="2:16" ht="60" x14ac:dyDescent="0.25">
      <c r="B852" s="14" t="s">
        <v>1366</v>
      </c>
      <c r="C852" s="12" t="s">
        <v>1367</v>
      </c>
      <c r="D852" s="12" t="s">
        <v>5</v>
      </c>
      <c r="E852" s="12" t="s">
        <v>49</v>
      </c>
      <c r="F852" s="14" t="s">
        <v>5022</v>
      </c>
      <c r="G852" s="14" t="s">
        <v>4993</v>
      </c>
      <c r="H852" s="14" t="s">
        <v>4816</v>
      </c>
      <c r="I852" s="14"/>
      <c r="J852" s="14"/>
      <c r="K852" s="14"/>
      <c r="L852" s="14"/>
      <c r="M852">
        <v>1</v>
      </c>
      <c r="N852">
        <v>1</v>
      </c>
      <c r="O852">
        <v>1</v>
      </c>
      <c r="P852" s="1" t="s">
        <v>5320</v>
      </c>
    </row>
    <row r="853" spans="2:16" ht="60" x14ac:dyDescent="0.25">
      <c r="B853" s="14" t="s">
        <v>2151</v>
      </c>
      <c r="C853" s="12" t="s">
        <v>2152</v>
      </c>
      <c r="D853" s="12" t="s">
        <v>5</v>
      </c>
      <c r="E853" s="12" t="s">
        <v>168</v>
      </c>
      <c r="F853" s="14" t="s">
        <v>5022</v>
      </c>
      <c r="G853" s="14" t="s">
        <v>4572</v>
      </c>
      <c r="H853" s="14" t="s">
        <v>4807</v>
      </c>
      <c r="I853" s="14"/>
      <c r="J853" s="14"/>
      <c r="K853" s="14"/>
      <c r="L853" s="14" t="s">
        <v>5735</v>
      </c>
      <c r="M853">
        <v>1</v>
      </c>
      <c r="N853">
        <v>2</v>
      </c>
      <c r="O853">
        <v>1</v>
      </c>
      <c r="P853" s="1" t="s">
        <v>5320</v>
      </c>
    </row>
    <row r="854" spans="2:16" ht="60" x14ac:dyDescent="0.25">
      <c r="B854" s="14" t="s">
        <v>2153</v>
      </c>
      <c r="C854" s="12" t="s">
        <v>2154</v>
      </c>
      <c r="D854" s="12" t="s">
        <v>5</v>
      </c>
      <c r="E854" s="12" t="s">
        <v>168</v>
      </c>
      <c r="F854" s="14" t="s">
        <v>5022</v>
      </c>
      <c r="G854" s="14" t="s">
        <v>5423</v>
      </c>
      <c r="H854" s="14" t="s">
        <v>4807</v>
      </c>
      <c r="I854" s="14"/>
      <c r="J854" s="14"/>
      <c r="K854" s="14"/>
      <c r="L854" s="14" t="s">
        <v>5446</v>
      </c>
      <c r="M854">
        <v>1</v>
      </c>
      <c r="N854">
        <v>2</v>
      </c>
      <c r="O854">
        <v>1</v>
      </c>
      <c r="P854" s="1" t="s">
        <v>5320</v>
      </c>
    </row>
    <row r="855" spans="2:16" ht="30" x14ac:dyDescent="0.25">
      <c r="B855" s="14" t="s">
        <v>1368</v>
      </c>
      <c r="C855" s="12" t="s">
        <v>1369</v>
      </c>
      <c r="D855" s="12" t="s">
        <v>5</v>
      </c>
      <c r="E855" s="12" t="s">
        <v>168</v>
      </c>
      <c r="F855" s="14" t="s">
        <v>5022</v>
      </c>
      <c r="G855" s="14" t="s">
        <v>4659</v>
      </c>
      <c r="H855" s="14" t="s">
        <v>4807</v>
      </c>
      <c r="I855" s="14"/>
      <c r="J855" s="14"/>
      <c r="K855" s="14"/>
      <c r="L855" s="14"/>
      <c r="M855">
        <v>1</v>
      </c>
      <c r="N855">
        <v>1</v>
      </c>
      <c r="O855">
        <v>1</v>
      </c>
      <c r="P855" s="1" t="s">
        <v>5320</v>
      </c>
    </row>
    <row r="856" spans="2:16" ht="60" x14ac:dyDescent="0.25">
      <c r="B856" s="14" t="s">
        <v>1370</v>
      </c>
      <c r="C856" s="12" t="s">
        <v>1371</v>
      </c>
      <c r="D856" s="12" t="s">
        <v>5</v>
      </c>
      <c r="E856" s="12" t="s">
        <v>168</v>
      </c>
      <c r="F856" s="14" t="s">
        <v>5024</v>
      </c>
      <c r="G856" s="14" t="s">
        <v>4608</v>
      </c>
      <c r="H856" s="14" t="s">
        <v>4807</v>
      </c>
      <c r="I856" s="14" t="s">
        <v>4492</v>
      </c>
      <c r="J856" s="14"/>
      <c r="K856" s="14"/>
      <c r="L856" s="14"/>
      <c r="M856">
        <v>1</v>
      </c>
      <c r="N856">
        <v>2</v>
      </c>
      <c r="O856">
        <v>1</v>
      </c>
      <c r="P856" s="1" t="s">
        <v>5320</v>
      </c>
    </row>
    <row r="857" spans="2:16" ht="60" x14ac:dyDescent="0.25">
      <c r="B857" s="14" t="s">
        <v>1372</v>
      </c>
      <c r="C857" s="12" t="s">
        <v>1373</v>
      </c>
      <c r="D857" s="12" t="s">
        <v>5</v>
      </c>
      <c r="E857" s="12" t="s">
        <v>22</v>
      </c>
      <c r="F857" s="14" t="s">
        <v>5024</v>
      </c>
      <c r="G857" s="14" t="s">
        <v>5736</v>
      </c>
      <c r="H857" s="14" t="s">
        <v>4807</v>
      </c>
      <c r="I857" s="14"/>
      <c r="J857" s="14"/>
      <c r="K857" s="14"/>
      <c r="L857" s="14"/>
      <c r="M857">
        <v>1</v>
      </c>
      <c r="N857">
        <v>1</v>
      </c>
      <c r="O857">
        <v>1</v>
      </c>
      <c r="P857" s="1" t="s">
        <v>5320</v>
      </c>
    </row>
    <row r="858" spans="2:16" ht="60" x14ac:dyDescent="0.25">
      <c r="B858" s="14" t="s">
        <v>1374</v>
      </c>
      <c r="C858" s="12" t="s">
        <v>1375</v>
      </c>
      <c r="D858" s="12" t="s">
        <v>5</v>
      </c>
      <c r="E858" s="12" t="s">
        <v>22</v>
      </c>
      <c r="F858" s="14" t="s">
        <v>5022</v>
      </c>
      <c r="G858" s="14" t="s">
        <v>4760</v>
      </c>
      <c r="H858" s="14" t="s">
        <v>4810</v>
      </c>
      <c r="I858" s="14" t="s">
        <v>4438</v>
      </c>
      <c r="J858" s="14"/>
      <c r="K858" s="14"/>
      <c r="L858" s="14"/>
      <c r="M858">
        <v>1</v>
      </c>
      <c r="N858">
        <v>2</v>
      </c>
      <c r="O858">
        <v>1</v>
      </c>
      <c r="P858" s="1" t="s">
        <v>5320</v>
      </c>
    </row>
    <row r="859" spans="2:16" ht="30" x14ac:dyDescent="0.25">
      <c r="B859" s="14" t="s">
        <v>1376</v>
      </c>
      <c r="C859" s="12" t="s">
        <v>1377</v>
      </c>
      <c r="D859" s="12" t="s">
        <v>5</v>
      </c>
      <c r="E859" s="12" t="s">
        <v>26</v>
      </c>
      <c r="F859" s="14" t="s">
        <v>5022</v>
      </c>
      <c r="G859" s="14" t="s">
        <v>5463</v>
      </c>
      <c r="H859" s="14" t="s">
        <v>4813</v>
      </c>
      <c r="I859" s="14"/>
      <c r="J859" s="14"/>
      <c r="K859" s="14"/>
      <c r="L859" s="14"/>
      <c r="M859">
        <v>1</v>
      </c>
      <c r="N859">
        <v>1</v>
      </c>
      <c r="O859">
        <v>1</v>
      </c>
      <c r="P859" s="1" t="s">
        <v>5320</v>
      </c>
    </row>
    <row r="860" spans="2:16" ht="30" x14ac:dyDescent="0.25">
      <c r="B860" s="14" t="s">
        <v>2155</v>
      </c>
      <c r="C860" s="12" t="s">
        <v>2156</v>
      </c>
      <c r="D860" s="12" t="s">
        <v>5</v>
      </c>
      <c r="E860" s="12" t="s">
        <v>26</v>
      </c>
      <c r="F860" s="14" t="s">
        <v>5022</v>
      </c>
      <c r="G860" s="14" t="s">
        <v>5028</v>
      </c>
      <c r="H860" s="14" t="s">
        <v>4807</v>
      </c>
      <c r="I860" s="14"/>
      <c r="J860" s="14"/>
      <c r="K860" s="14"/>
      <c r="L860" s="14"/>
      <c r="M860">
        <v>1</v>
      </c>
      <c r="N860">
        <v>1</v>
      </c>
      <c r="O860">
        <v>1</v>
      </c>
      <c r="P860" s="1" t="s">
        <v>5320</v>
      </c>
    </row>
    <row r="861" spans="2:16" ht="45" x14ac:dyDescent="0.25">
      <c r="B861" s="14" t="s">
        <v>1378</v>
      </c>
      <c r="C861" s="12" t="s">
        <v>1379</v>
      </c>
      <c r="D861" s="12" t="s">
        <v>5</v>
      </c>
      <c r="E861" s="12" t="s">
        <v>26</v>
      </c>
      <c r="F861" s="14" t="s">
        <v>5022</v>
      </c>
      <c r="G861" s="14" t="s">
        <v>4662</v>
      </c>
      <c r="H861" s="14" t="s">
        <v>4820</v>
      </c>
      <c r="I861" s="14"/>
      <c r="J861" s="14"/>
      <c r="K861" s="14"/>
      <c r="L861" s="14"/>
      <c r="M861">
        <v>1</v>
      </c>
      <c r="N861">
        <v>1</v>
      </c>
      <c r="O861">
        <v>1</v>
      </c>
      <c r="P861" s="1" t="s">
        <v>5320</v>
      </c>
    </row>
    <row r="862" spans="2:16" ht="60" x14ac:dyDescent="0.25">
      <c r="B862" s="14" t="s">
        <v>2157</v>
      </c>
      <c r="C862" s="12" t="s">
        <v>2158</v>
      </c>
      <c r="D862" s="12" t="s">
        <v>5</v>
      </c>
      <c r="E862" s="12" t="s">
        <v>205</v>
      </c>
      <c r="F862" s="14" t="s">
        <v>5022</v>
      </c>
      <c r="G862" s="14" t="s">
        <v>5459</v>
      </c>
      <c r="H862" s="14" t="s">
        <v>4837</v>
      </c>
      <c r="I862" s="14"/>
      <c r="J862" s="14"/>
      <c r="K862" s="14"/>
      <c r="L862" s="14"/>
      <c r="M862">
        <v>1</v>
      </c>
      <c r="N862">
        <v>1</v>
      </c>
      <c r="O862">
        <v>1</v>
      </c>
      <c r="P862" s="1" t="s">
        <v>5320</v>
      </c>
    </row>
    <row r="863" spans="2:16" ht="30" x14ac:dyDescent="0.25">
      <c r="B863" s="14" t="s">
        <v>1380</v>
      </c>
      <c r="C863" s="12" t="s">
        <v>1381</v>
      </c>
      <c r="D863" s="12" t="s">
        <v>5</v>
      </c>
      <c r="E863" s="12" t="s">
        <v>59</v>
      </c>
      <c r="F863" s="14" t="s">
        <v>5022</v>
      </c>
      <c r="G863" s="14" t="s">
        <v>4701</v>
      </c>
      <c r="H863" s="14" t="s">
        <v>4807</v>
      </c>
      <c r="I863" s="14"/>
      <c r="J863" s="14"/>
      <c r="K863" s="14"/>
      <c r="L863" s="14"/>
      <c r="M863">
        <v>1</v>
      </c>
      <c r="N863">
        <v>1</v>
      </c>
      <c r="O863">
        <v>1</v>
      </c>
      <c r="P863" s="1" t="s">
        <v>5320</v>
      </c>
    </row>
    <row r="864" spans="2:16" ht="30" x14ac:dyDescent="0.25">
      <c r="B864" s="14" t="s">
        <v>2159</v>
      </c>
      <c r="C864" s="12" t="s">
        <v>2160</v>
      </c>
      <c r="D864" s="12" t="s">
        <v>5</v>
      </c>
      <c r="E864" s="12" t="s">
        <v>59</v>
      </c>
      <c r="F864" s="14" t="s">
        <v>5023</v>
      </c>
      <c r="G864" s="14" t="s">
        <v>5331</v>
      </c>
      <c r="H864" s="14" t="s">
        <v>4822</v>
      </c>
      <c r="I864" s="14"/>
      <c r="J864" s="14"/>
      <c r="K864" s="14"/>
      <c r="L864" s="14"/>
      <c r="M864">
        <v>1</v>
      </c>
      <c r="N864">
        <v>1</v>
      </c>
      <c r="O864">
        <v>1</v>
      </c>
      <c r="P864" s="1" t="s">
        <v>5320</v>
      </c>
    </row>
    <row r="865" spans="2:16" ht="30" x14ac:dyDescent="0.25">
      <c r="B865" s="14" t="s">
        <v>1382</v>
      </c>
      <c r="C865" s="12" t="s">
        <v>1383</v>
      </c>
      <c r="D865" s="12" t="s">
        <v>5</v>
      </c>
      <c r="E865" s="12" t="s">
        <v>59</v>
      </c>
      <c r="F865" s="14" t="s">
        <v>5022</v>
      </c>
      <c r="G865" s="14" t="s">
        <v>5478</v>
      </c>
      <c r="H865" s="14" t="s">
        <v>4807</v>
      </c>
      <c r="I865" s="14"/>
      <c r="J865" s="14"/>
      <c r="K865" s="14"/>
      <c r="L865" s="14"/>
      <c r="M865">
        <v>1</v>
      </c>
      <c r="N865">
        <v>1</v>
      </c>
      <c r="O865">
        <v>1</v>
      </c>
      <c r="P865" s="1" t="s">
        <v>5320</v>
      </c>
    </row>
    <row r="866" spans="2:16" ht="30" x14ac:dyDescent="0.25">
      <c r="B866" s="14" t="s">
        <v>1384</v>
      </c>
      <c r="C866" s="12" t="s">
        <v>1385</v>
      </c>
      <c r="D866" s="12" t="s">
        <v>5</v>
      </c>
      <c r="E866" s="12" t="s">
        <v>68</v>
      </c>
      <c r="F866" s="14" t="s">
        <v>5022</v>
      </c>
      <c r="G866" s="14" t="s">
        <v>4619</v>
      </c>
      <c r="H866" s="14" t="s">
        <v>4813</v>
      </c>
      <c r="I866" s="14"/>
      <c r="J866" s="14"/>
      <c r="K866" s="14"/>
      <c r="L866" s="14"/>
      <c r="M866">
        <v>1</v>
      </c>
      <c r="N866">
        <v>1</v>
      </c>
      <c r="O866">
        <v>1</v>
      </c>
      <c r="P866" s="1" t="s">
        <v>5320</v>
      </c>
    </row>
    <row r="867" spans="2:16" ht="30" x14ac:dyDescent="0.25">
      <c r="B867" s="14" t="s">
        <v>1386</v>
      </c>
      <c r="C867" s="12" t="s">
        <v>1387</v>
      </c>
      <c r="D867" s="12" t="s">
        <v>5</v>
      </c>
      <c r="E867" s="12" t="s">
        <v>59</v>
      </c>
      <c r="F867" s="14" t="s">
        <v>5022</v>
      </c>
      <c r="G867" s="14" t="s">
        <v>4662</v>
      </c>
      <c r="H867" s="14" t="s">
        <v>4809</v>
      </c>
      <c r="I867" s="14"/>
      <c r="J867" s="14"/>
      <c r="K867" s="14"/>
      <c r="L867" s="14"/>
      <c r="M867">
        <v>1</v>
      </c>
      <c r="N867">
        <v>1</v>
      </c>
      <c r="O867">
        <v>1</v>
      </c>
      <c r="P867" s="1" t="s">
        <v>5320</v>
      </c>
    </row>
    <row r="868" spans="2:16" ht="75" x14ac:dyDescent="0.25">
      <c r="B868" s="14" t="s">
        <v>1388</v>
      </c>
      <c r="C868" s="12" t="s">
        <v>1389</v>
      </c>
      <c r="D868" s="12" t="s">
        <v>5</v>
      </c>
      <c r="E868" s="12" t="s">
        <v>310</v>
      </c>
      <c r="F868" s="14" t="s">
        <v>5022</v>
      </c>
      <c r="G868" s="14" t="s">
        <v>5285</v>
      </c>
      <c r="H868" s="14" t="s">
        <v>4806</v>
      </c>
      <c r="I868" s="14" t="s">
        <v>4418</v>
      </c>
      <c r="J868" s="14"/>
      <c r="K868" s="14"/>
      <c r="L868" s="14" t="s">
        <v>5737</v>
      </c>
      <c r="M868">
        <v>1</v>
      </c>
      <c r="N868">
        <v>3</v>
      </c>
      <c r="O868">
        <v>1</v>
      </c>
      <c r="P868" s="1" t="s">
        <v>5320</v>
      </c>
    </row>
    <row r="869" spans="2:16" ht="30" x14ac:dyDescent="0.25">
      <c r="B869" s="14" t="s">
        <v>2161</v>
      </c>
      <c r="C869" s="12" t="s">
        <v>2162</v>
      </c>
      <c r="D869" s="12" t="s">
        <v>5</v>
      </c>
      <c r="E869" s="12" t="s">
        <v>310</v>
      </c>
      <c r="F869" s="14" t="s">
        <v>5022</v>
      </c>
      <c r="G869" s="14" t="s">
        <v>5479</v>
      </c>
      <c r="H869" s="14" t="s">
        <v>4807</v>
      </c>
      <c r="I869" s="14"/>
      <c r="J869" s="14"/>
      <c r="K869" s="14"/>
      <c r="L869" s="14"/>
      <c r="M869">
        <v>1</v>
      </c>
      <c r="N869">
        <v>1</v>
      </c>
      <c r="O869">
        <v>1</v>
      </c>
      <c r="P869" s="1" t="s">
        <v>5320</v>
      </c>
    </row>
    <row r="870" spans="2:16" ht="60" x14ac:dyDescent="0.25">
      <c r="B870" s="14" t="s">
        <v>1390</v>
      </c>
      <c r="C870" s="12" t="s">
        <v>1391</v>
      </c>
      <c r="D870" s="12" t="s">
        <v>5</v>
      </c>
      <c r="E870" s="12" t="s">
        <v>210</v>
      </c>
      <c r="F870" s="14" t="s">
        <v>5022</v>
      </c>
      <c r="G870" s="14" t="s">
        <v>5180</v>
      </c>
      <c r="H870" s="14" t="s">
        <v>4809</v>
      </c>
      <c r="I870" s="14"/>
      <c r="J870" s="14"/>
      <c r="K870" s="14"/>
      <c r="L870" s="14" t="s">
        <v>5738</v>
      </c>
      <c r="M870">
        <v>1</v>
      </c>
      <c r="N870">
        <v>2</v>
      </c>
      <c r="O870">
        <v>1</v>
      </c>
      <c r="P870" s="1" t="s">
        <v>5320</v>
      </c>
    </row>
    <row r="871" spans="2:16" ht="30" x14ac:dyDescent="0.25">
      <c r="B871" s="14" t="s">
        <v>1392</v>
      </c>
      <c r="C871" s="12" t="s">
        <v>1393</v>
      </c>
      <c r="D871" s="12" t="s">
        <v>5</v>
      </c>
      <c r="E871" s="12" t="s">
        <v>210</v>
      </c>
      <c r="F871" s="14" t="s">
        <v>5022</v>
      </c>
      <c r="G871" s="14" t="s">
        <v>4670</v>
      </c>
      <c r="H871" s="14" t="s">
        <v>4807</v>
      </c>
      <c r="I871" s="14"/>
      <c r="J871" s="14"/>
      <c r="K871" s="14"/>
      <c r="L871" s="14"/>
      <c r="M871">
        <v>1</v>
      </c>
      <c r="N871">
        <v>1</v>
      </c>
      <c r="O871">
        <v>1</v>
      </c>
      <c r="P871" s="1" t="s">
        <v>5320</v>
      </c>
    </row>
    <row r="872" spans="2:16" ht="30" x14ac:dyDescent="0.25">
      <c r="B872" s="14" t="s">
        <v>1394</v>
      </c>
      <c r="C872" s="12" t="s">
        <v>1395</v>
      </c>
      <c r="D872" s="12" t="s">
        <v>5</v>
      </c>
      <c r="E872" s="12" t="s">
        <v>210</v>
      </c>
      <c r="F872" s="14" t="s">
        <v>5022</v>
      </c>
      <c r="G872" s="14" t="s">
        <v>5223</v>
      </c>
      <c r="H872" s="14" t="s">
        <v>4807</v>
      </c>
      <c r="I872" s="14"/>
      <c r="J872" s="14"/>
      <c r="K872" s="14"/>
      <c r="L872" s="14"/>
      <c r="M872">
        <v>1</v>
      </c>
      <c r="N872">
        <v>1</v>
      </c>
      <c r="O872">
        <v>1</v>
      </c>
      <c r="P872" s="1" t="s">
        <v>5320</v>
      </c>
    </row>
    <row r="873" spans="2:16" x14ac:dyDescent="0.25">
      <c r="B873" s="14" t="s">
        <v>2163</v>
      </c>
      <c r="C873" s="12" t="s">
        <v>2164</v>
      </c>
      <c r="D873" s="12" t="s">
        <v>5</v>
      </c>
      <c r="E873" s="12" t="s">
        <v>210</v>
      </c>
      <c r="F873" s="14" t="s">
        <v>5023</v>
      </c>
      <c r="G873" s="14" t="s">
        <v>5250</v>
      </c>
      <c r="H873" s="14" t="s">
        <v>4807</v>
      </c>
      <c r="I873" s="14"/>
      <c r="J873" s="14"/>
      <c r="K873" s="14"/>
      <c r="L873" s="14"/>
      <c r="M873">
        <v>1</v>
      </c>
      <c r="N873">
        <v>1</v>
      </c>
      <c r="O873">
        <v>1</v>
      </c>
      <c r="P873" s="1" t="s">
        <v>5320</v>
      </c>
    </row>
    <row r="874" spans="2:16" ht="60" x14ac:dyDescent="0.25">
      <c r="B874" s="14" t="s">
        <v>1396</v>
      </c>
      <c r="C874" s="12" t="s">
        <v>1397</v>
      </c>
      <c r="D874" s="12" t="s">
        <v>5</v>
      </c>
      <c r="E874" s="12" t="s">
        <v>6</v>
      </c>
      <c r="F874" s="14" t="s">
        <v>5022</v>
      </c>
      <c r="G874" s="14" t="s">
        <v>4656</v>
      </c>
      <c r="H874" s="14" t="s">
        <v>4813</v>
      </c>
      <c r="I874" s="14" t="s">
        <v>4455</v>
      </c>
      <c r="J874" s="14"/>
      <c r="K874" s="14"/>
      <c r="L874" s="14" t="s">
        <v>5392</v>
      </c>
      <c r="M874">
        <v>1</v>
      </c>
      <c r="N874">
        <v>3</v>
      </c>
      <c r="O874">
        <v>1</v>
      </c>
      <c r="P874" s="1" t="s">
        <v>5320</v>
      </c>
    </row>
    <row r="875" spans="2:16" ht="30" x14ac:dyDescent="0.25">
      <c r="B875" s="14" t="s">
        <v>2165</v>
      </c>
      <c r="C875" s="12" t="s">
        <v>2166</v>
      </c>
      <c r="D875" s="12" t="s">
        <v>5</v>
      </c>
      <c r="E875" s="12" t="s">
        <v>6</v>
      </c>
      <c r="F875" s="14" t="s">
        <v>5022</v>
      </c>
      <c r="G875" s="14" t="s">
        <v>4988</v>
      </c>
      <c r="H875" s="14" t="s">
        <v>4807</v>
      </c>
      <c r="I875" s="14"/>
      <c r="J875" s="14"/>
      <c r="K875" s="14"/>
      <c r="L875" s="14"/>
      <c r="M875">
        <v>1</v>
      </c>
      <c r="N875">
        <v>1</v>
      </c>
      <c r="O875">
        <v>1</v>
      </c>
      <c r="P875" s="1" t="s">
        <v>5320</v>
      </c>
    </row>
    <row r="876" spans="2:16" ht="30" x14ac:dyDescent="0.25">
      <c r="B876" s="14" t="s">
        <v>1398</v>
      </c>
      <c r="C876" s="12" t="s">
        <v>1399</v>
      </c>
      <c r="D876" s="12" t="s">
        <v>5</v>
      </c>
      <c r="E876" s="12" t="s">
        <v>6</v>
      </c>
      <c r="F876" s="14" t="s">
        <v>5022</v>
      </c>
      <c r="G876" s="14" t="s">
        <v>4633</v>
      </c>
      <c r="H876" s="14" t="s">
        <v>4807</v>
      </c>
      <c r="I876" s="14"/>
      <c r="J876" s="14"/>
      <c r="K876" s="14"/>
      <c r="L876" s="14"/>
      <c r="M876">
        <v>1</v>
      </c>
      <c r="N876">
        <v>1</v>
      </c>
      <c r="O876">
        <v>1</v>
      </c>
      <c r="P876" s="1" t="s">
        <v>5320</v>
      </c>
    </row>
    <row r="877" spans="2:16" ht="30" x14ac:dyDescent="0.25">
      <c r="B877" s="14" t="s">
        <v>1400</v>
      </c>
      <c r="C877" s="12" t="s">
        <v>1401</v>
      </c>
      <c r="D877" s="12" t="s">
        <v>5</v>
      </c>
      <c r="E877" s="12" t="s">
        <v>6</v>
      </c>
      <c r="F877" s="14" t="s">
        <v>5022</v>
      </c>
      <c r="G877" s="14" t="s">
        <v>5181</v>
      </c>
      <c r="H877" s="14" t="s">
        <v>4821</v>
      </c>
      <c r="I877" s="14"/>
      <c r="J877" s="14"/>
      <c r="K877" s="14"/>
      <c r="L877" s="14"/>
      <c r="M877">
        <v>1</v>
      </c>
      <c r="N877">
        <v>1</v>
      </c>
      <c r="O877">
        <v>1</v>
      </c>
      <c r="P877" s="1" t="s">
        <v>5320</v>
      </c>
    </row>
    <row r="878" spans="2:16" ht="60" x14ac:dyDescent="0.25">
      <c r="B878" s="14" t="s">
        <v>1402</v>
      </c>
      <c r="C878" s="12" t="s">
        <v>1403</v>
      </c>
      <c r="D878" s="12" t="s">
        <v>5</v>
      </c>
      <c r="E878" s="12" t="s">
        <v>6</v>
      </c>
      <c r="F878" s="14" t="s">
        <v>5022</v>
      </c>
      <c r="G878" s="14" t="s">
        <v>5458</v>
      </c>
      <c r="H878" s="14" t="s">
        <v>4807</v>
      </c>
      <c r="I878" s="14"/>
      <c r="J878" s="14"/>
      <c r="K878" s="14"/>
      <c r="L878" s="14" t="s">
        <v>5464</v>
      </c>
      <c r="M878">
        <v>1</v>
      </c>
      <c r="N878">
        <v>2</v>
      </c>
      <c r="O878">
        <v>1</v>
      </c>
      <c r="P878" s="1" t="s">
        <v>5320</v>
      </c>
    </row>
    <row r="879" spans="2:16" ht="60" x14ac:dyDescent="0.25">
      <c r="B879" s="14" t="s">
        <v>1404</v>
      </c>
      <c r="C879" s="12" t="s">
        <v>1405</v>
      </c>
      <c r="D879" s="12" t="s">
        <v>5</v>
      </c>
      <c r="E879" s="12" t="s">
        <v>6</v>
      </c>
      <c r="F879" s="14" t="s">
        <v>5022</v>
      </c>
      <c r="G879" s="14" t="s">
        <v>4662</v>
      </c>
      <c r="H879" s="14" t="s">
        <v>4808</v>
      </c>
      <c r="I879" s="14" t="s">
        <v>4425</v>
      </c>
      <c r="J879" s="14"/>
      <c r="K879" s="14"/>
      <c r="L879" s="14"/>
      <c r="M879">
        <v>1</v>
      </c>
      <c r="N879">
        <v>2</v>
      </c>
      <c r="O879">
        <v>1</v>
      </c>
      <c r="P879" s="1" t="s">
        <v>5320</v>
      </c>
    </row>
    <row r="880" spans="2:16" ht="60" x14ac:dyDescent="0.25">
      <c r="B880" s="14" t="s">
        <v>1406</v>
      </c>
      <c r="C880" s="12" t="s">
        <v>1407</v>
      </c>
      <c r="D880" s="12" t="s">
        <v>5</v>
      </c>
      <c r="E880" s="12" t="s">
        <v>6</v>
      </c>
      <c r="F880" s="14" t="s">
        <v>5022</v>
      </c>
      <c r="G880" s="14" t="s">
        <v>4611</v>
      </c>
      <c r="H880" s="14" t="s">
        <v>4825</v>
      </c>
      <c r="I880" s="14"/>
      <c r="J880" s="14"/>
      <c r="K880" s="14"/>
      <c r="L880" s="14" t="s">
        <v>5739</v>
      </c>
      <c r="M880">
        <v>1</v>
      </c>
      <c r="N880">
        <v>2</v>
      </c>
      <c r="O880">
        <v>1</v>
      </c>
      <c r="P880" s="1" t="s">
        <v>5320</v>
      </c>
    </row>
    <row r="881" spans="2:16" ht="30" x14ac:dyDescent="0.25">
      <c r="B881" s="14" t="s">
        <v>1408</v>
      </c>
      <c r="C881" s="12" t="s">
        <v>1409</v>
      </c>
      <c r="D881" s="12" t="s">
        <v>5</v>
      </c>
      <c r="E881" s="12" t="s">
        <v>6</v>
      </c>
      <c r="F881" s="14" t="s">
        <v>5022</v>
      </c>
      <c r="G881" s="14" t="s">
        <v>5463</v>
      </c>
      <c r="H881" s="14" t="s">
        <v>4811</v>
      </c>
      <c r="I881" s="14"/>
      <c r="J881" s="14"/>
      <c r="K881" s="14"/>
      <c r="L881" s="14"/>
      <c r="M881">
        <v>1</v>
      </c>
      <c r="N881">
        <v>1</v>
      </c>
      <c r="O881">
        <v>1</v>
      </c>
      <c r="P881" s="1" t="s">
        <v>5320</v>
      </c>
    </row>
    <row r="882" spans="2:16" ht="45" x14ac:dyDescent="0.25">
      <c r="B882" s="14" t="s">
        <v>1410</v>
      </c>
      <c r="C882" s="12" t="s">
        <v>1411</v>
      </c>
      <c r="D882" s="12" t="s">
        <v>5</v>
      </c>
      <c r="E882" s="12" t="s">
        <v>6</v>
      </c>
      <c r="F882" s="14" t="s">
        <v>5022</v>
      </c>
      <c r="G882" s="14" t="s">
        <v>4668</v>
      </c>
      <c r="H882" s="14" t="s">
        <v>4808</v>
      </c>
      <c r="I882" s="14"/>
      <c r="J882" s="14"/>
      <c r="K882" s="14"/>
      <c r="L882" s="14"/>
      <c r="M882">
        <v>1</v>
      </c>
      <c r="N882">
        <v>1</v>
      </c>
      <c r="O882">
        <v>1</v>
      </c>
      <c r="P882" s="1" t="s">
        <v>5320</v>
      </c>
    </row>
    <row r="883" spans="2:16" ht="60" x14ac:dyDescent="0.25">
      <c r="B883" s="14" t="s">
        <v>1412</v>
      </c>
      <c r="C883" s="12" t="s">
        <v>1413</v>
      </c>
      <c r="D883" s="12" t="s">
        <v>5</v>
      </c>
      <c r="E883" s="12" t="s">
        <v>6</v>
      </c>
      <c r="F883" s="14" t="s">
        <v>5022</v>
      </c>
      <c r="G883" s="14" t="s">
        <v>5182</v>
      </c>
      <c r="H883" s="14" t="s">
        <v>4807</v>
      </c>
      <c r="I883" s="14" t="s">
        <v>4534</v>
      </c>
      <c r="J883" s="14"/>
      <c r="K883" s="14"/>
      <c r="L883" s="14" t="s">
        <v>5740</v>
      </c>
      <c r="M883">
        <v>1</v>
      </c>
      <c r="N883">
        <v>3</v>
      </c>
      <c r="O883">
        <v>1</v>
      </c>
      <c r="P883" s="1" t="s">
        <v>5320</v>
      </c>
    </row>
    <row r="884" spans="2:16" ht="30" x14ac:dyDescent="0.25">
      <c r="B884" s="14" t="s">
        <v>1414</v>
      </c>
      <c r="C884" s="12" t="s">
        <v>1415</v>
      </c>
      <c r="D884" s="12" t="s">
        <v>5</v>
      </c>
      <c r="E884" s="12" t="s">
        <v>6</v>
      </c>
      <c r="F884" s="14" t="s">
        <v>5022</v>
      </c>
      <c r="G884" s="14" t="s">
        <v>4698</v>
      </c>
      <c r="H884" s="14" t="s">
        <v>4807</v>
      </c>
      <c r="I884" s="14"/>
      <c r="J884" s="14"/>
      <c r="K884" s="14"/>
      <c r="L884" s="14"/>
      <c r="M884">
        <v>1</v>
      </c>
      <c r="N884">
        <v>1</v>
      </c>
      <c r="O884">
        <v>1</v>
      </c>
      <c r="P884" s="1" t="s">
        <v>5320</v>
      </c>
    </row>
    <row r="885" spans="2:16" ht="30" x14ac:dyDescent="0.25">
      <c r="B885" s="14" t="s">
        <v>1416</v>
      </c>
      <c r="C885" s="12" t="s">
        <v>1417</v>
      </c>
      <c r="D885" s="12" t="s">
        <v>5</v>
      </c>
      <c r="E885" s="12" t="s">
        <v>6</v>
      </c>
      <c r="F885" s="14" t="s">
        <v>5022</v>
      </c>
      <c r="G885" s="14" t="s">
        <v>4669</v>
      </c>
      <c r="H885" s="14" t="s">
        <v>4807</v>
      </c>
      <c r="I885" s="14"/>
      <c r="J885" s="14"/>
      <c r="K885" s="14"/>
      <c r="L885" s="14"/>
      <c r="M885">
        <v>1</v>
      </c>
      <c r="N885">
        <v>1</v>
      </c>
      <c r="O885">
        <v>1</v>
      </c>
      <c r="P885" s="1" t="s">
        <v>5320</v>
      </c>
    </row>
    <row r="886" spans="2:16" ht="60" x14ac:dyDescent="0.25">
      <c r="B886" s="14" t="s">
        <v>1418</v>
      </c>
      <c r="C886" s="12" t="s">
        <v>1419</v>
      </c>
      <c r="D886" s="12" t="s">
        <v>5</v>
      </c>
      <c r="E886" s="12" t="s">
        <v>59</v>
      </c>
      <c r="F886" s="14" t="s">
        <v>5024</v>
      </c>
      <c r="G886" s="14" t="s">
        <v>5540</v>
      </c>
      <c r="H886" s="14" t="s">
        <v>4817</v>
      </c>
      <c r="I886" s="14"/>
      <c r="J886" s="14"/>
      <c r="K886" s="14"/>
      <c r="L886" s="14"/>
      <c r="M886">
        <v>1</v>
      </c>
      <c r="N886">
        <v>1</v>
      </c>
      <c r="O886">
        <v>1</v>
      </c>
      <c r="P886" s="1" t="s">
        <v>5320</v>
      </c>
    </row>
    <row r="887" spans="2:16" ht="60" x14ac:dyDescent="0.25">
      <c r="B887" s="14" t="s">
        <v>1420</v>
      </c>
      <c r="C887" s="12" t="s">
        <v>1421</v>
      </c>
      <c r="D887" s="12" t="s">
        <v>5</v>
      </c>
      <c r="E887" s="12" t="s">
        <v>59</v>
      </c>
      <c r="F887" s="14" t="s">
        <v>5022</v>
      </c>
      <c r="G887" s="14" t="s">
        <v>4585</v>
      </c>
      <c r="H887" s="14" t="s">
        <v>4814</v>
      </c>
      <c r="I887" s="14"/>
      <c r="J887" s="14"/>
      <c r="K887" s="14"/>
      <c r="L887" s="14"/>
      <c r="M887">
        <v>1</v>
      </c>
      <c r="N887">
        <v>1</v>
      </c>
      <c r="O887">
        <v>1</v>
      </c>
      <c r="P887" s="1" t="s">
        <v>5320</v>
      </c>
    </row>
    <row r="888" spans="2:16" ht="60" x14ac:dyDescent="0.25">
      <c r="B888" s="14" t="s">
        <v>1422</v>
      </c>
      <c r="C888" s="12" t="s">
        <v>1423</v>
      </c>
      <c r="D888" s="12" t="s">
        <v>5</v>
      </c>
      <c r="E888" s="12" t="s">
        <v>7</v>
      </c>
      <c r="F888" s="14" t="s">
        <v>5022</v>
      </c>
      <c r="G888" s="14" t="s">
        <v>5184</v>
      </c>
      <c r="H888" s="14" t="s">
        <v>4820</v>
      </c>
      <c r="I888" s="14" t="s">
        <v>4419</v>
      </c>
      <c r="J888" s="14"/>
      <c r="K888" s="14"/>
      <c r="L888" s="14"/>
      <c r="M888">
        <v>1</v>
      </c>
      <c r="N888">
        <v>2</v>
      </c>
      <c r="O888">
        <v>1</v>
      </c>
      <c r="P888" s="1" t="s">
        <v>5320</v>
      </c>
    </row>
    <row r="889" spans="2:16" ht="45" x14ac:dyDescent="0.25">
      <c r="B889" s="14" t="s">
        <v>1424</v>
      </c>
      <c r="C889" s="12" t="s">
        <v>1425</v>
      </c>
      <c r="D889" s="12" t="s">
        <v>5</v>
      </c>
      <c r="E889" s="12" t="s">
        <v>7</v>
      </c>
      <c r="F889" s="14" t="s">
        <v>5022</v>
      </c>
      <c r="G889" s="14" t="s">
        <v>5623</v>
      </c>
      <c r="H889" s="14" t="s">
        <v>4808</v>
      </c>
      <c r="I889" s="14"/>
      <c r="J889" s="14"/>
      <c r="K889" s="14"/>
      <c r="L889" s="14"/>
      <c r="M889">
        <v>1</v>
      </c>
      <c r="N889">
        <v>1</v>
      </c>
      <c r="O889">
        <v>1</v>
      </c>
      <c r="P889" s="1" t="s">
        <v>5320</v>
      </c>
    </row>
    <row r="890" spans="2:16" ht="60" x14ac:dyDescent="0.25">
      <c r="B890" s="14" t="s">
        <v>1426</v>
      </c>
      <c r="C890" s="12" t="s">
        <v>1427</v>
      </c>
      <c r="D890" s="12" t="s">
        <v>5</v>
      </c>
      <c r="E890" s="12" t="s">
        <v>7</v>
      </c>
      <c r="F890" s="14" t="s">
        <v>5022</v>
      </c>
      <c r="G890" s="14" t="s">
        <v>4983</v>
      </c>
      <c r="H890" s="14" t="s">
        <v>4810</v>
      </c>
      <c r="I890" s="14" t="s">
        <v>4418</v>
      </c>
      <c r="J890" s="14"/>
      <c r="K890" s="14"/>
      <c r="L890" s="14"/>
      <c r="M890">
        <v>1</v>
      </c>
      <c r="N890">
        <v>2</v>
      </c>
      <c r="O890">
        <v>1</v>
      </c>
      <c r="P890" s="1" t="s">
        <v>5320</v>
      </c>
    </row>
    <row r="891" spans="2:16" ht="60" x14ac:dyDescent="0.25">
      <c r="B891" s="14" t="s">
        <v>1428</v>
      </c>
      <c r="C891" s="12" t="s">
        <v>1429</v>
      </c>
      <c r="D891" s="12" t="s">
        <v>5</v>
      </c>
      <c r="E891" s="12" t="s">
        <v>7</v>
      </c>
      <c r="F891" s="14" t="s">
        <v>5024</v>
      </c>
      <c r="G891" s="14" t="s">
        <v>5411</v>
      </c>
      <c r="H891" s="14" t="s">
        <v>4807</v>
      </c>
      <c r="I891" s="14"/>
      <c r="J891" s="14"/>
      <c r="K891" s="14"/>
      <c r="L891" s="14" t="s">
        <v>5050</v>
      </c>
      <c r="M891">
        <v>1</v>
      </c>
      <c r="N891">
        <v>2</v>
      </c>
      <c r="O891">
        <v>1</v>
      </c>
      <c r="P891" s="1" t="s">
        <v>5320</v>
      </c>
    </row>
    <row r="892" spans="2:16" ht="60" x14ac:dyDescent="0.25">
      <c r="B892" s="14" t="s">
        <v>1430</v>
      </c>
      <c r="C892" s="12" t="s">
        <v>1431</v>
      </c>
      <c r="D892" s="12" t="s">
        <v>5</v>
      </c>
      <c r="E892" s="12" t="s">
        <v>7</v>
      </c>
      <c r="F892" s="14" t="s">
        <v>5024</v>
      </c>
      <c r="G892" s="14" t="s">
        <v>5355</v>
      </c>
      <c r="H892" s="14" t="s">
        <v>4814</v>
      </c>
      <c r="I892" s="14"/>
      <c r="J892" s="14"/>
      <c r="K892" s="14"/>
      <c r="L892" s="14"/>
      <c r="M892">
        <v>1</v>
      </c>
      <c r="N892">
        <v>1</v>
      </c>
      <c r="O892">
        <v>1</v>
      </c>
      <c r="P892" s="1" t="s">
        <v>5320</v>
      </c>
    </row>
    <row r="893" spans="2:16" ht="60" x14ac:dyDescent="0.25">
      <c r="B893" s="14" t="s">
        <v>2167</v>
      </c>
      <c r="C893" s="12" t="s">
        <v>2168</v>
      </c>
      <c r="D893" s="12" t="s">
        <v>5</v>
      </c>
      <c r="E893" s="12" t="s">
        <v>7</v>
      </c>
      <c r="F893" s="14" t="s">
        <v>5024</v>
      </c>
      <c r="G893" s="14" t="s">
        <v>5624</v>
      </c>
      <c r="H893" s="14" t="s">
        <v>4812</v>
      </c>
      <c r="I893" s="14" t="s">
        <v>4428</v>
      </c>
      <c r="J893" s="14"/>
      <c r="K893" s="14" t="s">
        <v>4535</v>
      </c>
      <c r="L893" s="14" t="s">
        <v>5741</v>
      </c>
      <c r="M893">
        <v>1</v>
      </c>
      <c r="N893">
        <v>4</v>
      </c>
      <c r="O893">
        <v>1</v>
      </c>
      <c r="P893" s="1" t="s">
        <v>5320</v>
      </c>
    </row>
    <row r="894" spans="2:16" ht="75" x14ac:dyDescent="0.25">
      <c r="B894" s="14" t="s">
        <v>1432</v>
      </c>
      <c r="C894" s="12" t="s">
        <v>1433</v>
      </c>
      <c r="D894" s="12" t="s">
        <v>5</v>
      </c>
      <c r="E894" s="12" t="s">
        <v>7</v>
      </c>
      <c r="F894" s="14" t="s">
        <v>5024</v>
      </c>
      <c r="G894" s="14" t="s">
        <v>5393</v>
      </c>
      <c r="H894" s="14" t="s">
        <v>4806</v>
      </c>
      <c r="I894" s="14" t="s">
        <v>4534</v>
      </c>
      <c r="J894" s="14"/>
      <c r="K894" s="14"/>
      <c r="L894" s="14"/>
      <c r="M894">
        <v>1</v>
      </c>
      <c r="N894">
        <v>2</v>
      </c>
      <c r="O894">
        <v>1</v>
      </c>
      <c r="P894" s="1" t="s">
        <v>5320</v>
      </c>
    </row>
    <row r="895" spans="2:16" ht="30" x14ac:dyDescent="0.25">
      <c r="B895" s="14" t="s">
        <v>1434</v>
      </c>
      <c r="C895" s="12" t="s">
        <v>1435</v>
      </c>
      <c r="D895" s="12" t="s">
        <v>5</v>
      </c>
      <c r="E895" s="12" t="s">
        <v>210</v>
      </c>
      <c r="F895" s="14" t="s">
        <v>5022</v>
      </c>
      <c r="G895" s="14" t="s">
        <v>4613</v>
      </c>
      <c r="H895" s="14" t="s">
        <v>4807</v>
      </c>
      <c r="I895" s="14"/>
      <c r="J895" s="14"/>
      <c r="K895" s="14"/>
      <c r="L895" s="14"/>
      <c r="M895">
        <v>1</v>
      </c>
      <c r="N895">
        <v>1</v>
      </c>
      <c r="O895">
        <v>1</v>
      </c>
      <c r="P895" s="1" t="s">
        <v>5320</v>
      </c>
    </row>
    <row r="896" spans="2:16" ht="30" x14ac:dyDescent="0.25">
      <c r="B896" s="14" t="s">
        <v>2169</v>
      </c>
      <c r="C896" s="12" t="s">
        <v>2170</v>
      </c>
      <c r="D896" s="12" t="s">
        <v>5</v>
      </c>
      <c r="E896" s="12" t="s">
        <v>210</v>
      </c>
      <c r="F896" s="14" t="s">
        <v>5022</v>
      </c>
      <c r="G896" s="14" t="s">
        <v>5287</v>
      </c>
      <c r="H896" s="14" t="s">
        <v>4807</v>
      </c>
      <c r="I896" s="14"/>
      <c r="J896" s="14"/>
      <c r="K896" s="14"/>
      <c r="L896" s="14"/>
      <c r="M896">
        <v>1</v>
      </c>
      <c r="N896">
        <v>1</v>
      </c>
      <c r="O896">
        <v>1</v>
      </c>
      <c r="P896" s="1" t="s">
        <v>5320</v>
      </c>
    </row>
    <row r="897" spans="2:16" ht="30" x14ac:dyDescent="0.25">
      <c r="B897" s="14" t="s">
        <v>1436</v>
      </c>
      <c r="C897" s="12" t="s">
        <v>1437</v>
      </c>
      <c r="D897" s="12" t="s">
        <v>5</v>
      </c>
      <c r="E897" s="12" t="s">
        <v>210</v>
      </c>
      <c r="F897" s="14" t="s">
        <v>5022</v>
      </c>
      <c r="G897" s="14" t="s">
        <v>4642</v>
      </c>
      <c r="H897" s="14" t="s">
        <v>4807</v>
      </c>
      <c r="I897" s="14"/>
      <c r="J897" s="14"/>
      <c r="K897" s="14"/>
      <c r="L897" s="14"/>
      <c r="M897">
        <v>1</v>
      </c>
      <c r="N897">
        <v>1</v>
      </c>
      <c r="O897">
        <v>1</v>
      </c>
      <c r="P897" s="1" t="s">
        <v>5320</v>
      </c>
    </row>
    <row r="898" spans="2:16" ht="30" x14ac:dyDescent="0.25">
      <c r="B898" s="14" t="s">
        <v>2171</v>
      </c>
      <c r="C898" s="12" t="s">
        <v>2172</v>
      </c>
      <c r="D898" s="12" t="s">
        <v>5</v>
      </c>
      <c r="E898" s="12" t="s">
        <v>210</v>
      </c>
      <c r="F898" s="14" t="s">
        <v>5022</v>
      </c>
      <c r="G898" s="14" t="s">
        <v>5141</v>
      </c>
      <c r="H898" s="14" t="s">
        <v>4811</v>
      </c>
      <c r="I898" s="14"/>
      <c r="J898" s="14"/>
      <c r="K898" s="14"/>
      <c r="L898" s="14"/>
      <c r="M898">
        <v>1</v>
      </c>
      <c r="N898">
        <v>1</v>
      </c>
      <c r="O898">
        <v>1</v>
      </c>
      <c r="P898" s="1" t="s">
        <v>5320</v>
      </c>
    </row>
    <row r="899" spans="2:16" ht="30" x14ac:dyDescent="0.25">
      <c r="B899" s="14" t="s">
        <v>1438</v>
      </c>
      <c r="C899" s="12" t="s">
        <v>1439</v>
      </c>
      <c r="D899" s="12" t="s">
        <v>5</v>
      </c>
      <c r="E899" s="12" t="s">
        <v>233</v>
      </c>
      <c r="F899" s="14" t="s">
        <v>5022</v>
      </c>
      <c r="G899" s="14" t="s">
        <v>4594</v>
      </c>
      <c r="H899" s="14" t="s">
        <v>4807</v>
      </c>
      <c r="I899" s="14"/>
      <c r="J899" s="14"/>
      <c r="K899" s="14"/>
      <c r="L899" s="14"/>
      <c r="M899">
        <v>1</v>
      </c>
      <c r="N899">
        <v>1</v>
      </c>
      <c r="O899">
        <v>1</v>
      </c>
      <c r="P899" s="1" t="s">
        <v>5320</v>
      </c>
    </row>
    <row r="900" spans="2:16" ht="75" x14ac:dyDescent="0.25">
      <c r="B900" s="14" t="s">
        <v>1440</v>
      </c>
      <c r="C900" s="12" t="s">
        <v>1441</v>
      </c>
      <c r="D900" s="12" t="s">
        <v>5</v>
      </c>
      <c r="E900" s="12" t="s">
        <v>233</v>
      </c>
      <c r="F900" s="14" t="s">
        <v>5022</v>
      </c>
      <c r="G900" s="14" t="s">
        <v>5463</v>
      </c>
      <c r="H900" s="14" t="s">
        <v>4806</v>
      </c>
      <c r="I900" s="14"/>
      <c r="J900" s="14"/>
      <c r="K900" s="14"/>
      <c r="L900" s="14"/>
      <c r="M900">
        <v>1</v>
      </c>
      <c r="N900">
        <v>1</v>
      </c>
      <c r="O900">
        <v>1</v>
      </c>
      <c r="P900" s="1" t="s">
        <v>5320</v>
      </c>
    </row>
    <row r="901" spans="2:16" ht="30" x14ac:dyDescent="0.25">
      <c r="B901" s="14" t="s">
        <v>2173</v>
      </c>
      <c r="C901" s="12" t="s">
        <v>2174</v>
      </c>
      <c r="D901" s="12" t="s">
        <v>5</v>
      </c>
      <c r="E901" s="12" t="s">
        <v>233</v>
      </c>
      <c r="F901" s="14" t="s">
        <v>5022</v>
      </c>
      <c r="G901" s="14" t="s">
        <v>5125</v>
      </c>
      <c r="H901" s="14" t="s">
        <v>4807</v>
      </c>
      <c r="I901" s="14"/>
      <c r="J901" s="14"/>
      <c r="K901" s="14"/>
      <c r="L901" s="14"/>
      <c r="M901">
        <v>1</v>
      </c>
      <c r="N901">
        <v>1</v>
      </c>
      <c r="O901">
        <v>1</v>
      </c>
      <c r="P901" s="1" t="s">
        <v>5320</v>
      </c>
    </row>
    <row r="902" spans="2:16" ht="30" x14ac:dyDescent="0.25">
      <c r="B902" s="14" t="s">
        <v>2175</v>
      </c>
      <c r="C902" s="12" t="s">
        <v>2176</v>
      </c>
      <c r="D902" s="12" t="s">
        <v>5</v>
      </c>
      <c r="E902" s="12" t="s">
        <v>233</v>
      </c>
      <c r="F902" s="14" t="s">
        <v>5022</v>
      </c>
      <c r="G902" s="14" t="s">
        <v>4577</v>
      </c>
      <c r="H902" s="14" t="s">
        <v>4809</v>
      </c>
      <c r="I902" s="14"/>
      <c r="J902" s="14"/>
      <c r="K902" s="14"/>
      <c r="L902" s="14"/>
      <c r="M902">
        <v>1</v>
      </c>
      <c r="N902">
        <v>1</v>
      </c>
      <c r="O902">
        <v>1</v>
      </c>
      <c r="P902" s="1" t="s">
        <v>5320</v>
      </c>
    </row>
    <row r="903" spans="2:16" ht="30" x14ac:dyDescent="0.25">
      <c r="B903" s="14" t="s">
        <v>2177</v>
      </c>
      <c r="C903" s="12" t="s">
        <v>2178</v>
      </c>
      <c r="D903" s="12" t="s">
        <v>5</v>
      </c>
      <c r="E903" s="12" t="s">
        <v>233</v>
      </c>
      <c r="F903" s="14" t="s">
        <v>5022</v>
      </c>
      <c r="G903" s="14" t="s">
        <v>4999</v>
      </c>
      <c r="H903" s="14" t="s">
        <v>4807</v>
      </c>
      <c r="I903" s="14"/>
      <c r="J903" s="14"/>
      <c r="K903" s="14"/>
      <c r="L903" s="14"/>
      <c r="M903">
        <v>1</v>
      </c>
      <c r="N903">
        <v>1</v>
      </c>
      <c r="O903">
        <v>1</v>
      </c>
      <c r="P903" s="1" t="s">
        <v>5320</v>
      </c>
    </row>
    <row r="904" spans="2:16" ht="60" x14ac:dyDescent="0.25">
      <c r="B904" s="14" t="s">
        <v>1442</v>
      </c>
      <c r="C904" s="12" t="s">
        <v>1443</v>
      </c>
      <c r="D904" s="12" t="s">
        <v>5</v>
      </c>
      <c r="E904" s="12" t="s">
        <v>6</v>
      </c>
      <c r="F904" s="14" t="s">
        <v>5022</v>
      </c>
      <c r="G904" s="14" t="s">
        <v>5051</v>
      </c>
      <c r="H904" s="14" t="s">
        <v>4807</v>
      </c>
      <c r="I904" s="14"/>
      <c r="J904" s="14"/>
      <c r="K904" s="14"/>
      <c r="L904" s="14" t="s">
        <v>5742</v>
      </c>
      <c r="M904">
        <v>1</v>
      </c>
      <c r="N904">
        <v>2</v>
      </c>
      <c r="O904">
        <v>1</v>
      </c>
      <c r="P904" s="1" t="s">
        <v>5320</v>
      </c>
    </row>
    <row r="905" spans="2:16" ht="30" x14ac:dyDescent="0.25">
      <c r="B905" s="14" t="s">
        <v>1444</v>
      </c>
      <c r="C905" s="12" t="s">
        <v>1445</v>
      </c>
      <c r="D905" s="12" t="s">
        <v>5</v>
      </c>
      <c r="E905" s="12" t="s">
        <v>6</v>
      </c>
      <c r="F905" s="14" t="s">
        <v>5022</v>
      </c>
      <c r="G905" s="14" t="s">
        <v>4653</v>
      </c>
      <c r="H905" s="14" t="s">
        <v>4807</v>
      </c>
      <c r="I905" s="14"/>
      <c r="J905" s="14"/>
      <c r="K905" s="14"/>
      <c r="L905" s="14"/>
      <c r="M905">
        <v>1</v>
      </c>
      <c r="N905">
        <v>1</v>
      </c>
      <c r="O905">
        <v>1</v>
      </c>
      <c r="P905" s="1" t="s">
        <v>5320</v>
      </c>
    </row>
    <row r="906" spans="2:16" ht="30" x14ac:dyDescent="0.25">
      <c r="B906" s="14" t="s">
        <v>1446</v>
      </c>
      <c r="C906" s="12" t="s">
        <v>1447</v>
      </c>
      <c r="D906" s="12" t="s">
        <v>5</v>
      </c>
      <c r="E906" s="12" t="s">
        <v>6</v>
      </c>
      <c r="F906" s="14" t="s">
        <v>5022</v>
      </c>
      <c r="G906" s="14" t="s">
        <v>4988</v>
      </c>
      <c r="H906" s="14" t="s">
        <v>4807</v>
      </c>
      <c r="I906" s="14"/>
      <c r="J906" s="14"/>
      <c r="K906" s="14"/>
      <c r="L906" s="14"/>
      <c r="M906">
        <v>1</v>
      </c>
      <c r="N906">
        <v>1</v>
      </c>
      <c r="O906">
        <v>1</v>
      </c>
      <c r="P906" s="1" t="s">
        <v>5320</v>
      </c>
    </row>
    <row r="907" spans="2:16" ht="30" x14ac:dyDescent="0.25">
      <c r="B907" s="14" t="s">
        <v>2179</v>
      </c>
      <c r="C907" s="12" t="s">
        <v>2180</v>
      </c>
      <c r="D907" s="12" t="s">
        <v>5</v>
      </c>
      <c r="E907" s="12" t="s">
        <v>6</v>
      </c>
      <c r="F907" s="14" t="s">
        <v>5022</v>
      </c>
      <c r="G907" s="14" t="s">
        <v>5466</v>
      </c>
      <c r="H907" s="14" t="s">
        <v>4807</v>
      </c>
      <c r="I907" s="14"/>
      <c r="J907" s="14"/>
      <c r="K907" s="14"/>
      <c r="L907" s="14"/>
      <c r="M907">
        <v>1</v>
      </c>
      <c r="N907">
        <v>1</v>
      </c>
      <c r="O907">
        <v>1</v>
      </c>
      <c r="P907" s="1" t="s">
        <v>5320</v>
      </c>
    </row>
    <row r="908" spans="2:16" ht="60" x14ac:dyDescent="0.25">
      <c r="B908" s="14" t="s">
        <v>1448</v>
      </c>
      <c r="C908" s="12" t="s">
        <v>1449</v>
      </c>
      <c r="D908" s="12" t="s">
        <v>5</v>
      </c>
      <c r="E908" s="12" t="s">
        <v>6</v>
      </c>
      <c r="F908" s="14" t="s">
        <v>5022</v>
      </c>
      <c r="G908" s="14" t="s">
        <v>4575</v>
      </c>
      <c r="H908" s="14" t="s">
        <v>4807</v>
      </c>
      <c r="I908" s="14" t="s">
        <v>4536</v>
      </c>
      <c r="J908" s="14"/>
      <c r="K908" s="14"/>
      <c r="L908" s="14"/>
      <c r="M908">
        <v>1</v>
      </c>
      <c r="N908">
        <v>2</v>
      </c>
      <c r="O908">
        <v>1</v>
      </c>
      <c r="P908" s="1" t="s">
        <v>5320</v>
      </c>
    </row>
    <row r="909" spans="2:16" ht="30" x14ac:dyDescent="0.25">
      <c r="B909" s="14" t="s">
        <v>1450</v>
      </c>
      <c r="C909" s="12" t="s">
        <v>1451</v>
      </c>
      <c r="D909" s="12" t="s">
        <v>5</v>
      </c>
      <c r="E909" s="12" t="s">
        <v>6</v>
      </c>
      <c r="F909" s="14" t="s">
        <v>5022</v>
      </c>
      <c r="G909" s="14" t="s">
        <v>5127</v>
      </c>
      <c r="H909" s="14" t="s">
        <v>4807</v>
      </c>
      <c r="I909" s="14"/>
      <c r="J909" s="14"/>
      <c r="K909" s="14"/>
      <c r="L909" s="14"/>
      <c r="M909">
        <v>1</v>
      </c>
      <c r="N909">
        <v>1</v>
      </c>
      <c r="O909">
        <v>1</v>
      </c>
      <c r="P909" s="1" t="s">
        <v>5320</v>
      </c>
    </row>
    <row r="910" spans="2:16" ht="60" x14ac:dyDescent="0.25">
      <c r="B910" s="14" t="s">
        <v>1452</v>
      </c>
      <c r="C910" s="12" t="s">
        <v>1453</v>
      </c>
      <c r="D910" s="12" t="s">
        <v>5</v>
      </c>
      <c r="E910" s="12" t="s">
        <v>205</v>
      </c>
      <c r="F910" s="14" t="s">
        <v>5022</v>
      </c>
      <c r="G910" s="14" t="s">
        <v>5185</v>
      </c>
      <c r="H910" s="14" t="s">
        <v>4807</v>
      </c>
      <c r="I910" s="14"/>
      <c r="J910" s="14"/>
      <c r="K910" s="14"/>
      <c r="L910" s="14" t="s">
        <v>5480</v>
      </c>
      <c r="M910">
        <v>1</v>
      </c>
      <c r="N910">
        <v>2</v>
      </c>
      <c r="O910">
        <v>1</v>
      </c>
      <c r="P910" s="1" t="s">
        <v>5320</v>
      </c>
    </row>
    <row r="911" spans="2:16" ht="30" x14ac:dyDescent="0.25">
      <c r="B911" s="14" t="s">
        <v>1454</v>
      </c>
      <c r="C911" s="12" t="s">
        <v>1455</v>
      </c>
      <c r="D911" s="12" t="s">
        <v>5</v>
      </c>
      <c r="E911" s="12" t="s">
        <v>205</v>
      </c>
      <c r="F911" s="14" t="s">
        <v>5022</v>
      </c>
      <c r="G911" s="14" t="s">
        <v>4748</v>
      </c>
      <c r="H911" s="14" t="s">
        <v>4807</v>
      </c>
      <c r="I911" s="14"/>
      <c r="J911" s="14"/>
      <c r="K911" s="14"/>
      <c r="L911" s="14"/>
      <c r="M911">
        <v>1</v>
      </c>
      <c r="N911">
        <v>1</v>
      </c>
      <c r="O911">
        <v>1</v>
      </c>
      <c r="P911" s="1" t="s">
        <v>5320</v>
      </c>
    </row>
    <row r="912" spans="2:16" ht="30" x14ac:dyDescent="0.25">
      <c r="B912" s="14" t="s">
        <v>1456</v>
      </c>
      <c r="C912" s="12" t="s">
        <v>1457</v>
      </c>
      <c r="D912" s="12" t="s">
        <v>5</v>
      </c>
      <c r="E912" s="12" t="s">
        <v>6</v>
      </c>
      <c r="F912" s="14" t="s">
        <v>5022</v>
      </c>
      <c r="G912" s="14" t="s">
        <v>5125</v>
      </c>
      <c r="H912" s="14" t="s">
        <v>4807</v>
      </c>
      <c r="I912" s="14"/>
      <c r="J912" s="14"/>
      <c r="K912" s="14"/>
      <c r="L912" s="14"/>
      <c r="M912">
        <v>1</v>
      </c>
      <c r="N912">
        <v>1</v>
      </c>
      <c r="O912">
        <v>1</v>
      </c>
      <c r="P912" s="1" t="s">
        <v>5320</v>
      </c>
    </row>
    <row r="913" spans="2:16" ht="30" x14ac:dyDescent="0.25">
      <c r="B913" s="14" t="s">
        <v>1458</v>
      </c>
      <c r="C913" s="12" t="s">
        <v>1459</v>
      </c>
      <c r="D913" s="12" t="s">
        <v>5</v>
      </c>
      <c r="E913" s="12" t="s">
        <v>6</v>
      </c>
      <c r="F913" s="14" t="s">
        <v>5022</v>
      </c>
      <c r="G913" s="14" t="s">
        <v>5562</v>
      </c>
      <c r="H913" s="14" t="s">
        <v>4807</v>
      </c>
      <c r="I913" s="14"/>
      <c r="J913" s="14"/>
      <c r="K913" s="14"/>
      <c r="L913" s="14"/>
      <c r="M913">
        <v>1</v>
      </c>
      <c r="N913">
        <v>1</v>
      </c>
      <c r="O913">
        <v>1</v>
      </c>
      <c r="P913" s="1" t="s">
        <v>5320</v>
      </c>
    </row>
    <row r="914" spans="2:16" ht="60" x14ac:dyDescent="0.25">
      <c r="B914" s="14" t="s">
        <v>2181</v>
      </c>
      <c r="C914" s="12" t="s">
        <v>2182</v>
      </c>
      <c r="D914" s="12" t="s">
        <v>5</v>
      </c>
      <c r="E914" s="12" t="s">
        <v>6</v>
      </c>
      <c r="F914" s="14" t="s">
        <v>5022</v>
      </c>
      <c r="G914" s="14" t="s">
        <v>5119</v>
      </c>
      <c r="H914" s="14" t="s">
        <v>4807</v>
      </c>
      <c r="I914" s="14"/>
      <c r="J914" s="14"/>
      <c r="K914" s="14"/>
      <c r="L914" s="14" t="s">
        <v>5541</v>
      </c>
      <c r="M914">
        <v>1</v>
      </c>
      <c r="N914">
        <v>2</v>
      </c>
      <c r="O914">
        <v>1</v>
      </c>
      <c r="P914" s="1" t="s">
        <v>5320</v>
      </c>
    </row>
    <row r="915" spans="2:16" ht="60" x14ac:dyDescent="0.25">
      <c r="B915" s="14" t="s">
        <v>1460</v>
      </c>
      <c r="C915" s="12" t="s">
        <v>1461</v>
      </c>
      <c r="D915" s="12" t="s">
        <v>5</v>
      </c>
      <c r="E915" s="12" t="s">
        <v>6</v>
      </c>
      <c r="F915" s="14" t="s">
        <v>5022</v>
      </c>
      <c r="G915" s="14" t="s">
        <v>4670</v>
      </c>
      <c r="H915" s="14" t="s">
        <v>4807</v>
      </c>
      <c r="I915" s="14" t="s">
        <v>4425</v>
      </c>
      <c r="J915" s="14"/>
      <c r="K915" s="14"/>
      <c r="L915" s="14"/>
      <c r="M915">
        <v>1</v>
      </c>
      <c r="N915">
        <v>2</v>
      </c>
      <c r="O915">
        <v>1</v>
      </c>
      <c r="P915" s="1" t="s">
        <v>5320</v>
      </c>
    </row>
    <row r="916" spans="2:16" ht="30" x14ac:dyDescent="0.25">
      <c r="B916" s="14" t="s">
        <v>1462</v>
      </c>
      <c r="C916" s="12" t="s">
        <v>1463</v>
      </c>
      <c r="D916" s="12" t="s">
        <v>5</v>
      </c>
      <c r="E916" s="12" t="s">
        <v>6</v>
      </c>
      <c r="F916" s="14" t="s">
        <v>5022</v>
      </c>
      <c r="G916" s="14" t="s">
        <v>4568</v>
      </c>
      <c r="H916" s="14" t="s">
        <v>4807</v>
      </c>
      <c r="I916" s="14"/>
      <c r="J916" s="14"/>
      <c r="K916" s="14"/>
      <c r="L916" s="14"/>
      <c r="M916">
        <v>1</v>
      </c>
      <c r="N916">
        <v>1</v>
      </c>
      <c r="O916">
        <v>1</v>
      </c>
      <c r="P916" s="1" t="s">
        <v>5320</v>
      </c>
    </row>
    <row r="917" spans="2:16" ht="60" x14ac:dyDescent="0.25">
      <c r="B917" s="14" t="s">
        <v>1464</v>
      </c>
      <c r="C917" s="12" t="s">
        <v>1465</v>
      </c>
      <c r="D917" s="12" t="s">
        <v>5</v>
      </c>
      <c r="E917" s="12" t="s">
        <v>6</v>
      </c>
      <c r="F917" s="14" t="s">
        <v>5022</v>
      </c>
      <c r="G917" s="14" t="s">
        <v>4582</v>
      </c>
      <c r="H917" s="14" t="s">
        <v>4807</v>
      </c>
      <c r="I917" s="14" t="s">
        <v>4534</v>
      </c>
      <c r="J917" s="14"/>
      <c r="K917" s="14"/>
      <c r="L917" s="14"/>
      <c r="M917">
        <v>1</v>
      </c>
      <c r="N917">
        <v>2</v>
      </c>
      <c r="O917">
        <v>1</v>
      </c>
      <c r="P917" s="1" t="s">
        <v>5320</v>
      </c>
    </row>
    <row r="918" spans="2:16" ht="60" x14ac:dyDescent="0.25">
      <c r="B918" s="14" t="s">
        <v>1466</v>
      </c>
      <c r="C918" s="12" t="s">
        <v>1467</v>
      </c>
      <c r="D918" s="12" t="s">
        <v>5</v>
      </c>
      <c r="E918" s="12" t="s">
        <v>6</v>
      </c>
      <c r="F918" s="14" t="s">
        <v>5022</v>
      </c>
      <c r="G918" s="14" t="s">
        <v>5052</v>
      </c>
      <c r="H918" s="14" t="s">
        <v>4807</v>
      </c>
      <c r="I918" s="14" t="s">
        <v>4438</v>
      </c>
      <c r="J918" s="14"/>
      <c r="K918" s="14"/>
      <c r="L918" s="14" t="s">
        <v>5542</v>
      </c>
      <c r="M918">
        <v>1</v>
      </c>
      <c r="N918">
        <v>3</v>
      </c>
      <c r="O918">
        <v>1</v>
      </c>
      <c r="P918" s="1" t="s">
        <v>5320</v>
      </c>
    </row>
    <row r="919" spans="2:16" ht="60" x14ac:dyDescent="0.25">
      <c r="B919" s="14" t="s">
        <v>1468</v>
      </c>
      <c r="C919" s="12" t="s">
        <v>1469</v>
      </c>
      <c r="D919" s="12" t="s">
        <v>5</v>
      </c>
      <c r="E919" s="12" t="s">
        <v>6</v>
      </c>
      <c r="F919" s="14" t="s">
        <v>5022</v>
      </c>
      <c r="G919" s="14" t="s">
        <v>4615</v>
      </c>
      <c r="H919" s="14" t="s">
        <v>4807</v>
      </c>
      <c r="I919" s="14"/>
      <c r="J919" s="14"/>
      <c r="K919" s="14"/>
      <c r="L919" s="14" t="s">
        <v>5743</v>
      </c>
      <c r="M919">
        <v>1</v>
      </c>
      <c r="N919">
        <v>2</v>
      </c>
      <c r="O919">
        <v>1</v>
      </c>
      <c r="P919" s="1" t="s">
        <v>5320</v>
      </c>
    </row>
    <row r="920" spans="2:16" ht="45" x14ac:dyDescent="0.25">
      <c r="B920" s="14" t="s">
        <v>1470</v>
      </c>
      <c r="C920" s="12" t="s">
        <v>1471</v>
      </c>
      <c r="D920" s="12" t="s">
        <v>5</v>
      </c>
      <c r="E920" s="12" t="s">
        <v>6</v>
      </c>
      <c r="F920" s="14" t="s">
        <v>5022</v>
      </c>
      <c r="G920" s="14" t="s">
        <v>5151</v>
      </c>
      <c r="H920" s="14" t="s">
        <v>4820</v>
      </c>
      <c r="I920" s="14"/>
      <c r="J920" s="14"/>
      <c r="K920" s="14"/>
      <c r="L920" s="14"/>
      <c r="M920">
        <v>1</v>
      </c>
      <c r="N920">
        <v>1</v>
      </c>
      <c r="O920">
        <v>1</v>
      </c>
      <c r="P920" s="1" t="s">
        <v>5320</v>
      </c>
    </row>
    <row r="921" spans="2:16" ht="60" x14ac:dyDescent="0.25">
      <c r="B921" s="14" t="s">
        <v>1472</v>
      </c>
      <c r="C921" s="12" t="s">
        <v>1473</v>
      </c>
      <c r="D921" s="12" t="s">
        <v>5</v>
      </c>
      <c r="E921" s="12" t="s">
        <v>353</v>
      </c>
      <c r="F921" s="14" t="s">
        <v>5022</v>
      </c>
      <c r="G921" s="14" t="s">
        <v>4662</v>
      </c>
      <c r="H921" s="14" t="s">
        <v>4812</v>
      </c>
      <c r="I921" s="14" t="s">
        <v>4425</v>
      </c>
      <c r="J921" s="14"/>
      <c r="K921" s="14"/>
      <c r="L921" s="14"/>
      <c r="M921">
        <v>1</v>
      </c>
      <c r="N921">
        <v>2</v>
      </c>
      <c r="O921">
        <v>1</v>
      </c>
      <c r="P921" s="1" t="s">
        <v>5320</v>
      </c>
    </row>
    <row r="922" spans="2:16" ht="75" x14ac:dyDescent="0.25">
      <c r="B922" s="14" t="s">
        <v>1474</v>
      </c>
      <c r="C922" s="12" t="s">
        <v>1475</v>
      </c>
      <c r="D922" s="12" t="s">
        <v>5</v>
      </c>
      <c r="E922" s="12" t="s">
        <v>23</v>
      </c>
      <c r="F922" s="14" t="s">
        <v>5024</v>
      </c>
      <c r="G922" s="14" t="s">
        <v>4720</v>
      </c>
      <c r="H922" s="14" t="s">
        <v>4806</v>
      </c>
      <c r="I922" s="14" t="s">
        <v>4537</v>
      </c>
      <c r="J922" s="14"/>
      <c r="K922" s="14" t="s">
        <v>4470</v>
      </c>
      <c r="L922" s="14"/>
      <c r="M922">
        <v>1</v>
      </c>
      <c r="N922">
        <v>3</v>
      </c>
      <c r="O922">
        <v>1</v>
      </c>
      <c r="P922" s="1" t="s">
        <v>5320</v>
      </c>
    </row>
    <row r="923" spans="2:16" ht="60" x14ac:dyDescent="0.25">
      <c r="B923" s="14" t="s">
        <v>2183</v>
      </c>
      <c r="C923" s="12" t="s">
        <v>2184</v>
      </c>
      <c r="D923" s="12" t="s">
        <v>5</v>
      </c>
      <c r="E923" s="12" t="s">
        <v>23</v>
      </c>
      <c r="F923" s="14" t="s">
        <v>5022</v>
      </c>
      <c r="G923" s="14" t="s">
        <v>5259</v>
      </c>
      <c r="H923" s="14" t="s">
        <v>4810</v>
      </c>
      <c r="I923" s="14" t="s">
        <v>4538</v>
      </c>
      <c r="J923" s="14"/>
      <c r="K923" s="14"/>
      <c r="L923" s="14"/>
      <c r="M923">
        <v>1</v>
      </c>
      <c r="N923">
        <v>2</v>
      </c>
      <c r="O923">
        <v>1</v>
      </c>
      <c r="P923" s="1" t="s">
        <v>5320</v>
      </c>
    </row>
    <row r="924" spans="2:16" ht="60" x14ac:dyDescent="0.25">
      <c r="B924" s="14" t="s">
        <v>1476</v>
      </c>
      <c r="C924" s="12" t="s">
        <v>1477</v>
      </c>
      <c r="D924" s="12" t="s">
        <v>5</v>
      </c>
      <c r="E924" s="12" t="s">
        <v>23</v>
      </c>
      <c r="F924" s="14" t="s">
        <v>5024</v>
      </c>
      <c r="G924" s="14" t="s">
        <v>4589</v>
      </c>
      <c r="H924" s="14" t="s">
        <v>4840</v>
      </c>
      <c r="I924" s="14" t="s">
        <v>4519</v>
      </c>
      <c r="J924" s="14"/>
      <c r="K924" s="14" t="s">
        <v>4539</v>
      </c>
      <c r="L924" s="14" t="s">
        <v>5289</v>
      </c>
      <c r="M924">
        <v>1</v>
      </c>
      <c r="N924">
        <v>4</v>
      </c>
      <c r="O924">
        <v>1</v>
      </c>
      <c r="P924" s="1" t="s">
        <v>5320</v>
      </c>
    </row>
    <row r="925" spans="2:16" ht="60" x14ac:dyDescent="0.25">
      <c r="B925" s="14" t="s">
        <v>1478</v>
      </c>
      <c r="C925" s="12" t="s">
        <v>1479</v>
      </c>
      <c r="D925" s="12" t="s">
        <v>5</v>
      </c>
      <c r="E925" s="12" t="s">
        <v>233</v>
      </c>
      <c r="F925" s="14" t="s">
        <v>5022</v>
      </c>
      <c r="G925" s="14" t="s">
        <v>5381</v>
      </c>
      <c r="H925" s="14" t="s">
        <v>4807</v>
      </c>
      <c r="I925" s="14" t="s">
        <v>4460</v>
      </c>
      <c r="J925" s="14"/>
      <c r="K925" s="14"/>
      <c r="L925" s="14"/>
      <c r="M925">
        <v>1</v>
      </c>
      <c r="N925">
        <v>2</v>
      </c>
      <c r="O925">
        <v>1</v>
      </c>
      <c r="P925" s="1" t="s">
        <v>5320</v>
      </c>
    </row>
    <row r="926" spans="2:16" ht="30" x14ac:dyDescent="0.25">
      <c r="B926" s="14" t="s">
        <v>2185</v>
      </c>
      <c r="C926" s="12" t="s">
        <v>2186</v>
      </c>
      <c r="D926" s="12" t="s">
        <v>5</v>
      </c>
      <c r="E926" s="12" t="s">
        <v>210</v>
      </c>
      <c r="F926" s="14" t="s">
        <v>5023</v>
      </c>
      <c r="G926" s="14" t="s">
        <v>5186</v>
      </c>
      <c r="H926" s="14" t="s">
        <v>4807</v>
      </c>
      <c r="I926" s="14"/>
      <c r="J926" s="14"/>
      <c r="K926" s="14"/>
      <c r="L926" s="14"/>
      <c r="M926">
        <v>1</v>
      </c>
      <c r="N926">
        <v>1</v>
      </c>
      <c r="O926">
        <v>1</v>
      </c>
      <c r="P926" s="1" t="s">
        <v>5320</v>
      </c>
    </row>
    <row r="927" spans="2:16" ht="30" x14ac:dyDescent="0.25">
      <c r="B927" s="14" t="s">
        <v>2187</v>
      </c>
      <c r="C927" s="12" t="s">
        <v>2188</v>
      </c>
      <c r="D927" s="12" t="s">
        <v>5</v>
      </c>
      <c r="E927" s="12" t="s">
        <v>233</v>
      </c>
      <c r="F927" s="14" t="s">
        <v>5022</v>
      </c>
      <c r="G927" s="14" t="s">
        <v>5118</v>
      </c>
      <c r="H927" s="14" t="s">
        <v>4807</v>
      </c>
      <c r="I927" s="14"/>
      <c r="J927" s="14"/>
      <c r="K927" s="14"/>
      <c r="L927" s="14"/>
      <c r="M927">
        <v>1</v>
      </c>
      <c r="N927">
        <v>1</v>
      </c>
      <c r="O927">
        <v>1</v>
      </c>
      <c r="P927" s="1" t="s">
        <v>5320</v>
      </c>
    </row>
    <row r="928" spans="2:16" ht="30" x14ac:dyDescent="0.25">
      <c r="B928" s="14" t="s">
        <v>1480</v>
      </c>
      <c r="C928" s="12" t="s">
        <v>1481</v>
      </c>
      <c r="D928" s="12" t="s">
        <v>5</v>
      </c>
      <c r="E928" s="12" t="s">
        <v>210</v>
      </c>
      <c r="F928" s="14" t="s">
        <v>5022</v>
      </c>
      <c r="G928" s="14" t="s">
        <v>4659</v>
      </c>
      <c r="H928" s="14" t="s">
        <v>4807</v>
      </c>
      <c r="I928" s="14"/>
      <c r="J928" s="14"/>
      <c r="K928" s="14"/>
      <c r="L928" s="14"/>
      <c r="M928">
        <v>1</v>
      </c>
      <c r="N928">
        <v>1</v>
      </c>
      <c r="O928">
        <v>1</v>
      </c>
      <c r="P928" s="1" t="s">
        <v>5320</v>
      </c>
    </row>
    <row r="929" spans="2:16" ht="45" x14ac:dyDescent="0.25">
      <c r="B929" s="14" t="s">
        <v>2189</v>
      </c>
      <c r="C929" s="12" t="s">
        <v>2190</v>
      </c>
      <c r="D929" s="12" t="s">
        <v>5</v>
      </c>
      <c r="E929" s="12" t="s">
        <v>205</v>
      </c>
      <c r="F929" s="14" t="s">
        <v>5022</v>
      </c>
      <c r="G929" s="14" t="s">
        <v>5187</v>
      </c>
      <c r="H929" s="14" t="s">
        <v>4807</v>
      </c>
      <c r="I929" s="14"/>
      <c r="J929" s="14"/>
      <c r="K929" s="14"/>
      <c r="L929" s="14"/>
      <c r="M929">
        <v>1</v>
      </c>
      <c r="N929">
        <v>1</v>
      </c>
      <c r="O929">
        <v>1</v>
      </c>
      <c r="P929" s="1" t="s">
        <v>5320</v>
      </c>
    </row>
    <row r="930" spans="2:16" ht="30" x14ac:dyDescent="0.25">
      <c r="B930" s="14" t="s">
        <v>2191</v>
      </c>
      <c r="C930" s="12" t="s">
        <v>2192</v>
      </c>
      <c r="D930" s="12" t="s">
        <v>5</v>
      </c>
      <c r="E930" s="12" t="s">
        <v>205</v>
      </c>
      <c r="F930" s="14" t="s">
        <v>5022</v>
      </c>
      <c r="G930" s="14" t="s">
        <v>4705</v>
      </c>
      <c r="H930" s="14" t="s">
        <v>4807</v>
      </c>
      <c r="I930" s="14"/>
      <c r="J930" s="14"/>
      <c r="K930" s="14"/>
      <c r="L930" s="14"/>
      <c r="M930">
        <v>1</v>
      </c>
      <c r="N930">
        <v>1</v>
      </c>
      <c r="O930">
        <v>1</v>
      </c>
      <c r="P930" s="1" t="s">
        <v>5320</v>
      </c>
    </row>
    <row r="931" spans="2:16" ht="30" x14ac:dyDescent="0.25">
      <c r="B931" s="14" t="s">
        <v>1482</v>
      </c>
      <c r="C931" s="12" t="s">
        <v>1483</v>
      </c>
      <c r="D931" s="12" t="s">
        <v>5</v>
      </c>
      <c r="E931" s="12" t="s">
        <v>205</v>
      </c>
      <c r="F931" s="14" t="s">
        <v>5022</v>
      </c>
      <c r="G931" s="14" t="s">
        <v>4706</v>
      </c>
      <c r="H931" s="14" t="s">
        <v>4807</v>
      </c>
      <c r="I931" s="14"/>
      <c r="J931" s="14"/>
      <c r="K931" s="14"/>
      <c r="L931" s="14"/>
      <c r="M931">
        <v>1</v>
      </c>
      <c r="N931">
        <v>1</v>
      </c>
      <c r="O931">
        <v>1</v>
      </c>
      <c r="P931" s="1" t="s">
        <v>5320</v>
      </c>
    </row>
    <row r="932" spans="2:16" ht="60" x14ac:dyDescent="0.25">
      <c r="B932" s="14" t="s">
        <v>1484</v>
      </c>
      <c r="C932" s="12" t="s">
        <v>1485</v>
      </c>
      <c r="D932" s="12" t="s">
        <v>5</v>
      </c>
      <c r="E932" s="12" t="s">
        <v>353</v>
      </c>
      <c r="F932" s="14" t="s">
        <v>5022</v>
      </c>
      <c r="G932" s="14" t="s">
        <v>5744</v>
      </c>
      <c r="H932" s="14" t="s">
        <v>4807</v>
      </c>
      <c r="I932" s="14"/>
      <c r="J932" s="14"/>
      <c r="K932" s="14"/>
      <c r="L932" s="14" t="s">
        <v>5745</v>
      </c>
      <c r="M932">
        <v>1</v>
      </c>
      <c r="N932">
        <v>2</v>
      </c>
      <c r="O932">
        <v>1</v>
      </c>
      <c r="P932" s="1" t="s">
        <v>5320</v>
      </c>
    </row>
    <row r="933" spans="2:16" ht="60" x14ac:dyDescent="0.25">
      <c r="B933" s="14" t="s">
        <v>1486</v>
      </c>
      <c r="C933" s="12" t="s">
        <v>1487</v>
      </c>
      <c r="D933" s="12" t="s">
        <v>5</v>
      </c>
      <c r="E933" s="12" t="s">
        <v>353</v>
      </c>
      <c r="F933" s="14" t="s">
        <v>5022</v>
      </c>
      <c r="G933" s="14" t="s">
        <v>5031</v>
      </c>
      <c r="H933" s="14" t="s">
        <v>4807</v>
      </c>
      <c r="I933" s="14"/>
      <c r="J933" s="14"/>
      <c r="K933" s="14"/>
      <c r="L933" s="14" t="s">
        <v>5053</v>
      </c>
      <c r="M933">
        <v>1</v>
      </c>
      <c r="N933">
        <v>2</v>
      </c>
      <c r="O933">
        <v>1</v>
      </c>
      <c r="P933" s="1" t="s">
        <v>5320</v>
      </c>
    </row>
    <row r="934" spans="2:16" ht="75" x14ac:dyDescent="0.25">
      <c r="B934" s="14" t="s">
        <v>2193</v>
      </c>
      <c r="C934" s="12" t="s">
        <v>2194</v>
      </c>
      <c r="D934" s="12" t="s">
        <v>5</v>
      </c>
      <c r="E934" s="12" t="s">
        <v>353</v>
      </c>
      <c r="F934" s="14" t="s">
        <v>5024</v>
      </c>
      <c r="G934" s="14" t="s">
        <v>4656</v>
      </c>
      <c r="H934" s="14" t="s">
        <v>4806</v>
      </c>
      <c r="I934" s="14"/>
      <c r="J934" s="14"/>
      <c r="K934" s="14" t="s">
        <v>4540</v>
      </c>
      <c r="L934" s="14" t="s">
        <v>5746</v>
      </c>
      <c r="M934">
        <v>1</v>
      </c>
      <c r="N934">
        <v>3</v>
      </c>
      <c r="O934">
        <v>1</v>
      </c>
      <c r="P934" s="1" t="s">
        <v>5320</v>
      </c>
    </row>
    <row r="935" spans="2:16" ht="75" x14ac:dyDescent="0.25">
      <c r="B935" s="14" t="s">
        <v>1488</v>
      </c>
      <c r="C935" s="12" t="s">
        <v>1489</v>
      </c>
      <c r="D935" s="12" t="s">
        <v>5</v>
      </c>
      <c r="E935" s="12" t="s">
        <v>353</v>
      </c>
      <c r="F935" s="14" t="s">
        <v>5022</v>
      </c>
      <c r="G935" s="14" t="s">
        <v>4736</v>
      </c>
      <c r="H935" s="14" t="s">
        <v>4806</v>
      </c>
      <c r="I935" s="14" t="s">
        <v>4431</v>
      </c>
      <c r="J935" s="14"/>
      <c r="K935" s="14"/>
      <c r="L935" s="14"/>
      <c r="M935">
        <v>1</v>
      </c>
      <c r="N935">
        <v>2</v>
      </c>
      <c r="O935">
        <v>1</v>
      </c>
      <c r="P935" s="1" t="s">
        <v>5320</v>
      </c>
    </row>
    <row r="936" spans="2:16" ht="60" x14ac:dyDescent="0.25">
      <c r="B936" s="14" t="s">
        <v>1490</v>
      </c>
      <c r="C936" s="12" t="s">
        <v>1491</v>
      </c>
      <c r="D936" s="12" t="s">
        <v>5</v>
      </c>
      <c r="E936" s="12" t="s">
        <v>353</v>
      </c>
      <c r="F936" s="14" t="s">
        <v>5022</v>
      </c>
      <c r="G936" s="14" t="s">
        <v>5026</v>
      </c>
      <c r="H936" s="14" t="s">
        <v>4814</v>
      </c>
      <c r="I936" s="14" t="s">
        <v>4519</v>
      </c>
      <c r="J936" s="14"/>
      <c r="K936" s="14"/>
      <c r="L936" s="14"/>
      <c r="M936">
        <v>1</v>
      </c>
      <c r="N936">
        <v>2</v>
      </c>
      <c r="O936">
        <v>1</v>
      </c>
      <c r="P936" s="1" t="s">
        <v>5320</v>
      </c>
    </row>
    <row r="937" spans="2:16" ht="60" x14ac:dyDescent="0.25">
      <c r="B937" s="14" t="s">
        <v>1492</v>
      </c>
      <c r="C937" s="12" t="s">
        <v>1493</v>
      </c>
      <c r="D937" s="12" t="s">
        <v>5</v>
      </c>
      <c r="E937" s="12" t="s">
        <v>353</v>
      </c>
      <c r="F937" s="14" t="s">
        <v>5022</v>
      </c>
      <c r="G937" s="14" t="s">
        <v>4636</v>
      </c>
      <c r="H937" s="14" t="s">
        <v>4808</v>
      </c>
      <c r="I937" s="14" t="s">
        <v>4434</v>
      </c>
      <c r="J937" s="14"/>
      <c r="K937" s="14"/>
      <c r="L937" s="14" t="s">
        <v>5747</v>
      </c>
      <c r="M937">
        <v>1</v>
      </c>
      <c r="N937">
        <v>3</v>
      </c>
      <c r="O937">
        <v>1</v>
      </c>
      <c r="P937" s="1" t="s">
        <v>5320</v>
      </c>
    </row>
    <row r="938" spans="2:16" ht="60" x14ac:dyDescent="0.25">
      <c r="B938" s="14" t="s">
        <v>1494</v>
      </c>
      <c r="C938" s="12" t="s">
        <v>1495</v>
      </c>
      <c r="D938" s="12" t="s">
        <v>5</v>
      </c>
      <c r="E938" s="12" t="s">
        <v>353</v>
      </c>
      <c r="F938" s="14" t="s">
        <v>5022</v>
      </c>
      <c r="G938" s="14" t="s">
        <v>4751</v>
      </c>
      <c r="H938" s="14" t="s">
        <v>4807</v>
      </c>
      <c r="I938" s="14" t="s">
        <v>4433</v>
      </c>
      <c r="J938" s="14"/>
      <c r="K938" s="14" t="s">
        <v>4541</v>
      </c>
      <c r="L938" s="14" t="s">
        <v>5394</v>
      </c>
      <c r="M938">
        <v>1</v>
      </c>
      <c r="N938">
        <v>4</v>
      </c>
      <c r="O938">
        <v>1</v>
      </c>
      <c r="P938" s="1" t="s">
        <v>5320</v>
      </c>
    </row>
    <row r="939" spans="2:16" ht="75" x14ac:dyDescent="0.25">
      <c r="B939" s="14" t="s">
        <v>1496</v>
      </c>
      <c r="C939" s="12" t="s">
        <v>1497</v>
      </c>
      <c r="D939" s="12" t="s">
        <v>5</v>
      </c>
      <c r="E939" s="12" t="s">
        <v>353</v>
      </c>
      <c r="F939" s="14" t="s">
        <v>5022</v>
      </c>
      <c r="G939" s="14" t="s">
        <v>5189</v>
      </c>
      <c r="H939" s="14" t="s">
        <v>4806</v>
      </c>
      <c r="I939" s="14" t="s">
        <v>4510</v>
      </c>
      <c r="J939" s="14"/>
      <c r="K939" s="14" t="s">
        <v>4542</v>
      </c>
      <c r="L939" s="14"/>
      <c r="M939">
        <v>1</v>
      </c>
      <c r="N939">
        <v>3</v>
      </c>
      <c r="O939">
        <v>1</v>
      </c>
      <c r="P939" s="1" t="s">
        <v>5320</v>
      </c>
    </row>
    <row r="940" spans="2:16" ht="60" x14ac:dyDescent="0.25">
      <c r="B940" s="14" t="s">
        <v>1498</v>
      </c>
      <c r="C940" s="12" t="s">
        <v>1499</v>
      </c>
      <c r="D940" s="12" t="s">
        <v>5</v>
      </c>
      <c r="E940" s="12" t="s">
        <v>353</v>
      </c>
      <c r="F940" s="14" t="s">
        <v>5024</v>
      </c>
      <c r="G940" s="14" t="s">
        <v>5748</v>
      </c>
      <c r="H940" s="14" t="s">
        <v>4814</v>
      </c>
      <c r="I940" s="14"/>
      <c r="J940" s="14" t="s">
        <v>4543</v>
      </c>
      <c r="K940" s="14" t="s">
        <v>4470</v>
      </c>
      <c r="L940" s="14" t="s">
        <v>5749</v>
      </c>
      <c r="M940">
        <v>1</v>
      </c>
      <c r="N940">
        <v>4</v>
      </c>
      <c r="O940">
        <v>1</v>
      </c>
      <c r="P940" s="1" t="s">
        <v>5320</v>
      </c>
    </row>
    <row r="941" spans="2:16" ht="30" x14ac:dyDescent="0.25">
      <c r="B941" s="14" t="s">
        <v>2195</v>
      </c>
      <c r="C941" s="12" t="s">
        <v>2196</v>
      </c>
      <c r="D941" s="12" t="s">
        <v>5</v>
      </c>
      <c r="E941" s="12" t="s">
        <v>353</v>
      </c>
      <c r="F941" s="14" t="s">
        <v>5022</v>
      </c>
      <c r="G941" s="14" t="s">
        <v>4756</v>
      </c>
      <c r="H941" s="14" t="s">
        <v>4807</v>
      </c>
      <c r="I941" s="14"/>
      <c r="J941" s="14"/>
      <c r="K941" s="14"/>
      <c r="L941" s="14"/>
      <c r="M941">
        <v>1</v>
      </c>
      <c r="N941">
        <v>1</v>
      </c>
      <c r="O941">
        <v>1</v>
      </c>
      <c r="P941" s="1" t="s">
        <v>5320</v>
      </c>
    </row>
    <row r="942" spans="2:16" ht="60" x14ac:dyDescent="0.25">
      <c r="B942" s="14" t="s">
        <v>1500</v>
      </c>
      <c r="C942" s="12" t="s">
        <v>1501</v>
      </c>
      <c r="D942" s="12" t="s">
        <v>5</v>
      </c>
      <c r="E942" s="12" t="s">
        <v>353</v>
      </c>
      <c r="F942" s="14" t="s">
        <v>5024</v>
      </c>
      <c r="G942" s="14" t="s">
        <v>4598</v>
      </c>
      <c r="H942" s="14" t="s">
        <v>4817</v>
      </c>
      <c r="I942" s="14" t="s">
        <v>5054</v>
      </c>
      <c r="J942" s="14"/>
      <c r="K942" s="14"/>
      <c r="L942" s="14" t="s">
        <v>5481</v>
      </c>
      <c r="M942">
        <v>1</v>
      </c>
      <c r="N942">
        <v>3</v>
      </c>
      <c r="O942">
        <v>1</v>
      </c>
      <c r="P942" s="1" t="s">
        <v>5320</v>
      </c>
    </row>
    <row r="943" spans="2:16" ht="60" x14ac:dyDescent="0.25">
      <c r="B943" s="14" t="s">
        <v>1502</v>
      </c>
      <c r="C943" s="12" t="s">
        <v>1503</v>
      </c>
      <c r="D943" s="12" t="s">
        <v>5</v>
      </c>
      <c r="E943" s="12" t="s">
        <v>353</v>
      </c>
      <c r="F943" s="14" t="s">
        <v>5022</v>
      </c>
      <c r="G943" s="14" t="s">
        <v>5190</v>
      </c>
      <c r="H943" s="14" t="s">
        <v>4807</v>
      </c>
      <c r="I943" s="14" t="s">
        <v>4544</v>
      </c>
      <c r="J943" s="14"/>
      <c r="K943" s="14"/>
      <c r="L943" s="14"/>
      <c r="M943">
        <v>1</v>
      </c>
      <c r="N943">
        <v>2</v>
      </c>
      <c r="O943">
        <v>1</v>
      </c>
      <c r="P943" s="1" t="s">
        <v>5320</v>
      </c>
    </row>
    <row r="944" spans="2:16" ht="60" x14ac:dyDescent="0.25">
      <c r="B944" s="14" t="s">
        <v>1504</v>
      </c>
      <c r="C944" s="12" t="s">
        <v>1505</v>
      </c>
      <c r="D944" s="12" t="s">
        <v>5</v>
      </c>
      <c r="E944" s="12" t="s">
        <v>353</v>
      </c>
      <c r="F944" s="14" t="s">
        <v>5022</v>
      </c>
      <c r="G944" s="14" t="s">
        <v>4611</v>
      </c>
      <c r="H944" s="14" t="s">
        <v>4810</v>
      </c>
      <c r="I944" s="14" t="s">
        <v>4440</v>
      </c>
      <c r="J944" s="14"/>
      <c r="K944" s="14"/>
      <c r="L944" s="14" t="s">
        <v>5750</v>
      </c>
      <c r="M944">
        <v>1</v>
      </c>
      <c r="N944">
        <v>3</v>
      </c>
      <c r="O944">
        <v>1</v>
      </c>
      <c r="P944" s="1" t="s">
        <v>5320</v>
      </c>
    </row>
    <row r="945" spans="2:16" ht="30" x14ac:dyDescent="0.25">
      <c r="B945" s="14" t="s">
        <v>1506</v>
      </c>
      <c r="C945" s="12" t="s">
        <v>1507</v>
      </c>
      <c r="D945" s="12" t="s">
        <v>5</v>
      </c>
      <c r="E945" s="12" t="s">
        <v>353</v>
      </c>
      <c r="F945" s="14" t="s">
        <v>5022</v>
      </c>
      <c r="G945" s="14" t="s">
        <v>4601</v>
      </c>
      <c r="H945" s="14" t="s">
        <v>4813</v>
      </c>
      <c r="I945" s="14"/>
      <c r="J945" s="14"/>
      <c r="K945" s="14"/>
      <c r="L945" s="14"/>
      <c r="M945">
        <v>1</v>
      </c>
      <c r="N945">
        <v>1</v>
      </c>
      <c r="O945">
        <v>1</v>
      </c>
      <c r="P945" s="1" t="s">
        <v>5320</v>
      </c>
    </row>
    <row r="946" spans="2:16" ht="60" x14ac:dyDescent="0.25">
      <c r="B946" s="14" t="s">
        <v>1508</v>
      </c>
      <c r="C946" s="12" t="s">
        <v>1509</v>
      </c>
      <c r="D946" s="12" t="s">
        <v>5</v>
      </c>
      <c r="E946" s="12" t="s">
        <v>353</v>
      </c>
      <c r="F946" s="14" t="s">
        <v>5024</v>
      </c>
      <c r="G946" s="14" t="s">
        <v>4629</v>
      </c>
      <c r="H946" s="14" t="s">
        <v>4809</v>
      </c>
      <c r="I946" s="14"/>
      <c r="J946" s="14"/>
      <c r="K946" s="14"/>
      <c r="L946" s="14"/>
      <c r="M946">
        <v>1</v>
      </c>
      <c r="N946">
        <v>1</v>
      </c>
      <c r="O946">
        <v>1</v>
      </c>
      <c r="P946" s="1" t="s">
        <v>5320</v>
      </c>
    </row>
    <row r="947" spans="2:16" ht="60" x14ac:dyDescent="0.25">
      <c r="B947" s="14" t="s">
        <v>1510</v>
      </c>
      <c r="C947" s="12" t="s">
        <v>1511</v>
      </c>
      <c r="D947" s="12" t="s">
        <v>5</v>
      </c>
      <c r="E947" s="12" t="s">
        <v>353</v>
      </c>
      <c r="F947" s="14" t="s">
        <v>5022</v>
      </c>
      <c r="G947" s="14" t="s">
        <v>4663</v>
      </c>
      <c r="H947" s="14" t="s">
        <v>4807</v>
      </c>
      <c r="I947" s="14" t="s">
        <v>4545</v>
      </c>
      <c r="J947" s="14"/>
      <c r="K947" s="14"/>
      <c r="L947" s="14"/>
      <c r="M947">
        <v>1</v>
      </c>
      <c r="N947">
        <v>2</v>
      </c>
      <c r="O947">
        <v>1</v>
      </c>
      <c r="P947" s="1" t="s">
        <v>5320</v>
      </c>
    </row>
    <row r="948" spans="2:16" ht="60" x14ac:dyDescent="0.25">
      <c r="B948" s="14" t="s">
        <v>1512</v>
      </c>
      <c r="C948" s="12" t="s">
        <v>1513</v>
      </c>
      <c r="D948" s="12" t="s">
        <v>5</v>
      </c>
      <c r="E948" s="12" t="s">
        <v>353</v>
      </c>
      <c r="F948" s="14" t="s">
        <v>5024</v>
      </c>
      <c r="G948" s="14" t="s">
        <v>4764</v>
      </c>
      <c r="H948" s="14" t="s">
        <v>4812</v>
      </c>
      <c r="I948" s="14"/>
      <c r="J948" s="14"/>
      <c r="K948" s="14"/>
      <c r="L948" s="14"/>
      <c r="M948">
        <v>1</v>
      </c>
      <c r="N948">
        <v>1</v>
      </c>
      <c r="O948">
        <v>1</v>
      </c>
      <c r="P948" s="1" t="s">
        <v>5320</v>
      </c>
    </row>
    <row r="949" spans="2:16" ht="45" x14ac:dyDescent="0.25">
      <c r="B949" s="14" t="s">
        <v>1514</v>
      </c>
      <c r="C949" s="12" t="s">
        <v>1515</v>
      </c>
      <c r="D949" s="12" t="s">
        <v>5</v>
      </c>
      <c r="E949" s="12" t="s">
        <v>233</v>
      </c>
      <c r="F949" s="14" t="s">
        <v>5022</v>
      </c>
      <c r="G949" s="14" t="s">
        <v>4632</v>
      </c>
      <c r="H949" s="14" t="s">
        <v>4808</v>
      </c>
      <c r="I949" s="14"/>
      <c r="J949" s="14"/>
      <c r="K949" s="14"/>
      <c r="L949" s="14"/>
      <c r="M949">
        <v>1</v>
      </c>
      <c r="N949">
        <v>1</v>
      </c>
      <c r="O949">
        <v>1</v>
      </c>
      <c r="P949" s="1" t="s">
        <v>5320</v>
      </c>
    </row>
    <row r="950" spans="2:16" ht="60" x14ac:dyDescent="0.25">
      <c r="B950" s="14" t="s">
        <v>1516</v>
      </c>
      <c r="C950" s="12" t="s">
        <v>1517</v>
      </c>
      <c r="D950" s="12" t="s">
        <v>5</v>
      </c>
      <c r="E950" s="12" t="s">
        <v>233</v>
      </c>
      <c r="F950" s="14" t="s">
        <v>5022</v>
      </c>
      <c r="G950" s="14" t="s">
        <v>5191</v>
      </c>
      <c r="H950" s="14" t="s">
        <v>4816</v>
      </c>
      <c r="I950" s="14"/>
      <c r="J950" s="14"/>
      <c r="K950" s="14"/>
      <c r="L950" s="14" t="s">
        <v>5543</v>
      </c>
      <c r="M950">
        <v>1</v>
      </c>
      <c r="N950">
        <v>2</v>
      </c>
      <c r="O950">
        <v>1</v>
      </c>
      <c r="P950" s="1" t="s">
        <v>5320</v>
      </c>
    </row>
    <row r="951" spans="2:16" ht="45" x14ac:dyDescent="0.25">
      <c r="B951" s="14" t="s">
        <v>1518</v>
      </c>
      <c r="C951" s="12" t="s">
        <v>1519</v>
      </c>
      <c r="D951" s="12" t="s">
        <v>5</v>
      </c>
      <c r="E951" s="12" t="s">
        <v>233</v>
      </c>
      <c r="F951" s="14" t="s">
        <v>5022</v>
      </c>
      <c r="G951" s="14" t="s">
        <v>4633</v>
      </c>
      <c r="H951" s="14" t="s">
        <v>4819</v>
      </c>
      <c r="I951" s="14"/>
      <c r="J951" s="14"/>
      <c r="K951" s="14"/>
      <c r="L951" s="14"/>
      <c r="M951">
        <v>1</v>
      </c>
      <c r="N951">
        <v>1</v>
      </c>
      <c r="O951">
        <v>1</v>
      </c>
      <c r="P951" s="1" t="s">
        <v>5320</v>
      </c>
    </row>
    <row r="952" spans="2:16" ht="30" x14ac:dyDescent="0.25">
      <c r="B952" s="14" t="s">
        <v>2197</v>
      </c>
      <c r="C952" s="12" t="s">
        <v>2198</v>
      </c>
      <c r="D952" s="12" t="s">
        <v>5</v>
      </c>
      <c r="E952" s="12" t="s">
        <v>233</v>
      </c>
      <c r="F952" s="14" t="s">
        <v>5022</v>
      </c>
      <c r="G952" s="14" t="s">
        <v>4986</v>
      </c>
      <c r="H952" s="14" t="s">
        <v>4807</v>
      </c>
      <c r="I952" s="14"/>
      <c r="J952" s="14"/>
      <c r="K952" s="14"/>
      <c r="L952" s="14"/>
      <c r="M952">
        <v>1</v>
      </c>
      <c r="N952">
        <v>1</v>
      </c>
      <c r="O952">
        <v>1</v>
      </c>
      <c r="P952" s="1" t="s">
        <v>5320</v>
      </c>
    </row>
    <row r="953" spans="2:16" ht="30" x14ac:dyDescent="0.25">
      <c r="B953" s="14" t="s">
        <v>2199</v>
      </c>
      <c r="C953" s="12" t="s">
        <v>2200</v>
      </c>
      <c r="D953" s="12" t="s">
        <v>5</v>
      </c>
      <c r="E953" s="12" t="s">
        <v>233</v>
      </c>
      <c r="F953" s="14" t="s">
        <v>5022</v>
      </c>
      <c r="G953" s="14" t="s">
        <v>4999</v>
      </c>
      <c r="H953" s="14" t="s">
        <v>4807</v>
      </c>
      <c r="I953" s="14"/>
      <c r="J953" s="14"/>
      <c r="K953" s="14"/>
      <c r="L953" s="14"/>
      <c r="M953">
        <v>1</v>
      </c>
      <c r="N953">
        <v>1</v>
      </c>
      <c r="O953">
        <v>1</v>
      </c>
      <c r="P953" s="1" t="s">
        <v>5320</v>
      </c>
    </row>
    <row r="954" spans="2:16" ht="30" x14ac:dyDescent="0.25">
      <c r="B954" s="14" t="s">
        <v>1520</v>
      </c>
      <c r="C954" s="12" t="s">
        <v>1521</v>
      </c>
      <c r="D954" s="12" t="s">
        <v>5</v>
      </c>
      <c r="E954" s="12" t="s">
        <v>233</v>
      </c>
      <c r="F954" s="14" t="s">
        <v>5022</v>
      </c>
      <c r="G954" s="14" t="s">
        <v>5290</v>
      </c>
      <c r="H954" s="14" t="s">
        <v>4807</v>
      </c>
      <c r="I954" s="14"/>
      <c r="J954" s="14"/>
      <c r="K954" s="14"/>
      <c r="L954" s="14"/>
      <c r="M954">
        <v>1</v>
      </c>
      <c r="N954">
        <v>1</v>
      </c>
      <c r="O954">
        <v>1</v>
      </c>
      <c r="P954" s="1" t="s">
        <v>5320</v>
      </c>
    </row>
    <row r="955" spans="2:16" ht="30" x14ac:dyDescent="0.25">
      <c r="B955" s="14" t="s">
        <v>1522</v>
      </c>
      <c r="C955" s="12" t="s">
        <v>1523</v>
      </c>
      <c r="D955" s="12" t="s">
        <v>5</v>
      </c>
      <c r="E955" s="12" t="s">
        <v>22</v>
      </c>
      <c r="F955" s="14" t="s">
        <v>5022</v>
      </c>
      <c r="G955" s="14" t="s">
        <v>4775</v>
      </c>
      <c r="H955" s="14" t="s">
        <v>4807</v>
      </c>
      <c r="I955" s="14"/>
      <c r="J955" s="14"/>
      <c r="K955" s="14"/>
      <c r="L955" s="14"/>
      <c r="M955">
        <v>1</v>
      </c>
      <c r="N955">
        <v>1</v>
      </c>
      <c r="O955">
        <v>1</v>
      </c>
      <c r="P955" s="1" t="s">
        <v>5320</v>
      </c>
    </row>
    <row r="956" spans="2:16" ht="45" x14ac:dyDescent="0.25">
      <c r="B956" s="14" t="s">
        <v>2201</v>
      </c>
      <c r="C956" s="12" t="s">
        <v>2202</v>
      </c>
      <c r="D956" s="12" t="s">
        <v>5</v>
      </c>
      <c r="E956" s="12" t="s">
        <v>151</v>
      </c>
      <c r="F956" s="14" t="s">
        <v>5023</v>
      </c>
      <c r="G956" s="14" t="s">
        <v>4656</v>
      </c>
      <c r="H956" s="14" t="s">
        <v>4808</v>
      </c>
      <c r="I956" s="14"/>
      <c r="J956" s="14"/>
      <c r="K956" s="14"/>
      <c r="L956" s="14"/>
      <c r="M956">
        <v>1</v>
      </c>
      <c r="N956">
        <v>1</v>
      </c>
      <c r="O956">
        <v>1</v>
      </c>
      <c r="P956" s="1" t="s">
        <v>5320</v>
      </c>
    </row>
    <row r="957" spans="2:16" ht="60" x14ac:dyDescent="0.25">
      <c r="B957" s="14" t="s">
        <v>2203</v>
      </c>
      <c r="C957" s="12" t="s">
        <v>2204</v>
      </c>
      <c r="D957" s="12" t="s">
        <v>5</v>
      </c>
      <c r="E957" s="12" t="s">
        <v>151</v>
      </c>
      <c r="F957" s="14" t="s">
        <v>5024</v>
      </c>
      <c r="G957" s="14" t="s">
        <v>5153</v>
      </c>
      <c r="H957" s="14" t="s">
        <v>4807</v>
      </c>
      <c r="I957" s="14"/>
      <c r="J957" s="14"/>
      <c r="K957" s="14"/>
      <c r="L957" s="14"/>
      <c r="M957">
        <v>1</v>
      </c>
      <c r="N957">
        <v>1</v>
      </c>
      <c r="O957">
        <v>1</v>
      </c>
      <c r="P957" s="1" t="s">
        <v>5320</v>
      </c>
    </row>
    <row r="958" spans="2:16" x14ac:dyDescent="0.25">
      <c r="B958" s="14" t="s">
        <v>2205</v>
      </c>
      <c r="C958" s="12" t="s">
        <v>2206</v>
      </c>
      <c r="D958" s="12" t="s">
        <v>5</v>
      </c>
      <c r="E958" s="12" t="s">
        <v>151</v>
      </c>
      <c r="F958" s="14" t="s">
        <v>5023</v>
      </c>
      <c r="G958" s="14"/>
      <c r="H958" s="14"/>
      <c r="I958" s="14"/>
      <c r="J958" s="14"/>
      <c r="K958" s="14"/>
      <c r="L958" s="14"/>
      <c r="M958">
        <v>0</v>
      </c>
      <c r="N958">
        <v>0</v>
      </c>
      <c r="O958">
        <v>1</v>
      </c>
      <c r="P958" s="1" t="s">
        <v>4807</v>
      </c>
    </row>
    <row r="959" spans="2:16" ht="30" x14ac:dyDescent="0.25">
      <c r="B959" s="14" t="s">
        <v>1524</v>
      </c>
      <c r="C959" s="12" t="s">
        <v>1525</v>
      </c>
      <c r="D959" s="12" t="s">
        <v>5</v>
      </c>
      <c r="E959" s="12" t="s">
        <v>42</v>
      </c>
      <c r="F959" s="14" t="s">
        <v>5022</v>
      </c>
      <c r="G959" s="14" t="s">
        <v>5356</v>
      </c>
      <c r="H959" s="14" t="s">
        <v>4807</v>
      </c>
      <c r="I959" s="14"/>
      <c r="J959" s="14"/>
      <c r="K959" s="14"/>
      <c r="L959" s="14"/>
      <c r="M959">
        <v>1</v>
      </c>
      <c r="N959">
        <v>1</v>
      </c>
      <c r="O959">
        <v>1</v>
      </c>
      <c r="P959" s="1" t="s">
        <v>5320</v>
      </c>
    </row>
    <row r="960" spans="2:16" ht="30" x14ac:dyDescent="0.25">
      <c r="B960" s="14" t="s">
        <v>1526</v>
      </c>
      <c r="C960" s="12" t="s">
        <v>1527</v>
      </c>
      <c r="D960" s="12" t="s">
        <v>5</v>
      </c>
      <c r="E960" s="12" t="s">
        <v>42</v>
      </c>
      <c r="F960" s="14" t="s">
        <v>5022</v>
      </c>
      <c r="G960" s="14" t="s">
        <v>5014</v>
      </c>
      <c r="H960" s="14" t="s">
        <v>4807</v>
      </c>
      <c r="I960" s="14"/>
      <c r="J960" s="14"/>
      <c r="K960" s="14"/>
      <c r="L960" s="14"/>
      <c r="M960">
        <v>1</v>
      </c>
      <c r="N960">
        <v>1</v>
      </c>
      <c r="O960">
        <v>1</v>
      </c>
      <c r="P960" s="1" t="s">
        <v>5320</v>
      </c>
    </row>
    <row r="961" spans="2:16" ht="60" x14ac:dyDescent="0.25">
      <c r="B961" s="14" t="s">
        <v>1528</v>
      </c>
      <c r="C961" s="12" t="s">
        <v>1529</v>
      </c>
      <c r="D961" s="12" t="s">
        <v>5</v>
      </c>
      <c r="E961" s="12" t="s">
        <v>168</v>
      </c>
      <c r="F961" s="14" t="s">
        <v>5024</v>
      </c>
      <c r="G961" s="14" t="s">
        <v>4643</v>
      </c>
      <c r="H961" s="14" t="s">
        <v>4807</v>
      </c>
      <c r="I961" s="14" t="s">
        <v>4462</v>
      </c>
      <c r="J961" s="14"/>
      <c r="K961" s="14"/>
      <c r="L961" s="14"/>
      <c r="M961">
        <v>1</v>
      </c>
      <c r="N961">
        <v>2</v>
      </c>
      <c r="O961">
        <v>1</v>
      </c>
      <c r="P961" s="1" t="s">
        <v>5320</v>
      </c>
    </row>
    <row r="962" spans="2:16" ht="30" x14ac:dyDescent="0.25">
      <c r="B962" s="14" t="s">
        <v>1530</v>
      </c>
      <c r="C962" s="12" t="s">
        <v>1531</v>
      </c>
      <c r="D962" s="12" t="s">
        <v>5</v>
      </c>
      <c r="E962" s="12" t="s">
        <v>168</v>
      </c>
      <c r="F962" s="14" t="s">
        <v>5022</v>
      </c>
      <c r="G962" s="14" t="s">
        <v>4565</v>
      </c>
      <c r="H962" s="14" t="s">
        <v>4807</v>
      </c>
      <c r="I962" s="14"/>
      <c r="J962" s="14"/>
      <c r="K962" s="14"/>
      <c r="L962" s="14"/>
      <c r="M962">
        <v>1</v>
      </c>
      <c r="N962">
        <v>1</v>
      </c>
      <c r="O962">
        <v>1</v>
      </c>
      <c r="P962" s="1" t="s">
        <v>5320</v>
      </c>
    </row>
    <row r="963" spans="2:16" ht="45" x14ac:dyDescent="0.25">
      <c r="B963" s="14" t="s">
        <v>1532</v>
      </c>
      <c r="C963" s="12" t="s">
        <v>1533</v>
      </c>
      <c r="D963" s="12" t="s">
        <v>5</v>
      </c>
      <c r="E963" s="12" t="s">
        <v>168</v>
      </c>
      <c r="F963" s="14" t="s">
        <v>5022</v>
      </c>
      <c r="G963" s="14" t="s">
        <v>5192</v>
      </c>
      <c r="H963" s="14" t="s">
        <v>4810</v>
      </c>
      <c r="I963" s="14"/>
      <c r="J963" s="14"/>
      <c r="K963" s="14"/>
      <c r="L963" s="14"/>
      <c r="M963">
        <v>1</v>
      </c>
      <c r="N963">
        <v>1</v>
      </c>
      <c r="O963">
        <v>1</v>
      </c>
      <c r="P963" s="1" t="s">
        <v>5320</v>
      </c>
    </row>
    <row r="964" spans="2:16" ht="30" x14ac:dyDescent="0.25">
      <c r="B964" s="14" t="s">
        <v>1534</v>
      </c>
      <c r="C964" s="12" t="s">
        <v>1535</v>
      </c>
      <c r="D964" s="12" t="s">
        <v>5</v>
      </c>
      <c r="E964" s="12" t="s">
        <v>210</v>
      </c>
      <c r="F964" s="14" t="s">
        <v>5022</v>
      </c>
      <c r="G964" s="14" t="s">
        <v>4693</v>
      </c>
      <c r="H964" s="14" t="s">
        <v>4807</v>
      </c>
      <c r="I964" s="14"/>
      <c r="J964" s="14"/>
      <c r="K964" s="14"/>
      <c r="L964" s="14"/>
      <c r="M964">
        <v>1</v>
      </c>
      <c r="N964">
        <v>1</v>
      </c>
      <c r="O964">
        <v>1</v>
      </c>
      <c r="P964" s="1" t="s">
        <v>5320</v>
      </c>
    </row>
    <row r="965" spans="2:16" ht="60" x14ac:dyDescent="0.25">
      <c r="B965" s="14" t="s">
        <v>2207</v>
      </c>
      <c r="C965" s="12" t="s">
        <v>2208</v>
      </c>
      <c r="D965" s="12" t="s">
        <v>5</v>
      </c>
      <c r="E965" s="12" t="s">
        <v>210</v>
      </c>
      <c r="F965" s="14" t="s">
        <v>5022</v>
      </c>
      <c r="G965" s="14" t="s">
        <v>5132</v>
      </c>
      <c r="H965" s="14" t="s">
        <v>4812</v>
      </c>
      <c r="I965" s="14"/>
      <c r="J965" s="14"/>
      <c r="K965" s="14"/>
      <c r="L965" s="14"/>
      <c r="M965">
        <v>1</v>
      </c>
      <c r="N965">
        <v>1</v>
      </c>
      <c r="O965">
        <v>1</v>
      </c>
      <c r="P965" s="1" t="s">
        <v>5320</v>
      </c>
    </row>
    <row r="966" spans="2:16" ht="60" x14ac:dyDescent="0.25">
      <c r="B966" s="14" t="s">
        <v>1536</v>
      </c>
      <c r="C966" s="12" t="s">
        <v>1537</v>
      </c>
      <c r="D966" s="12" t="s">
        <v>5</v>
      </c>
      <c r="E966" s="12" t="s">
        <v>210</v>
      </c>
      <c r="F966" s="14" t="s">
        <v>5022</v>
      </c>
      <c r="G966" s="14" t="s">
        <v>4641</v>
      </c>
      <c r="H966" s="14" t="s">
        <v>4807</v>
      </c>
      <c r="I966" s="14"/>
      <c r="J966" s="14"/>
      <c r="K966" s="14"/>
      <c r="L966" s="14" t="s">
        <v>5751</v>
      </c>
      <c r="M966">
        <v>1</v>
      </c>
      <c r="N966">
        <v>2</v>
      </c>
      <c r="O966">
        <v>1</v>
      </c>
      <c r="P966" s="1" t="s">
        <v>5320</v>
      </c>
    </row>
    <row r="967" spans="2:16" ht="30" x14ac:dyDescent="0.25">
      <c r="B967" s="14" t="s">
        <v>1538</v>
      </c>
      <c r="C967" s="12" t="s">
        <v>1539</v>
      </c>
      <c r="D967" s="12" t="s">
        <v>5</v>
      </c>
      <c r="E967" s="12" t="s">
        <v>210</v>
      </c>
      <c r="F967" s="14" t="s">
        <v>5022</v>
      </c>
      <c r="G967" s="14" t="s">
        <v>4663</v>
      </c>
      <c r="H967" s="14" t="s">
        <v>4807</v>
      </c>
      <c r="I967" s="14"/>
      <c r="J967" s="14"/>
      <c r="K967" s="14"/>
      <c r="L967" s="14"/>
      <c r="M967">
        <v>1</v>
      </c>
      <c r="N967">
        <v>1</v>
      </c>
      <c r="O967">
        <v>1</v>
      </c>
      <c r="P967" s="1" t="s">
        <v>5320</v>
      </c>
    </row>
    <row r="968" spans="2:16" ht="60" x14ac:dyDescent="0.25">
      <c r="B968" s="14" t="s">
        <v>2209</v>
      </c>
      <c r="C968" s="12" t="s">
        <v>2210</v>
      </c>
      <c r="D968" s="12" t="s">
        <v>5</v>
      </c>
      <c r="E968" s="12" t="s">
        <v>210</v>
      </c>
      <c r="F968" s="14" t="s">
        <v>5022</v>
      </c>
      <c r="G968" s="14" t="s">
        <v>4647</v>
      </c>
      <c r="H968" s="14" t="s">
        <v>4807</v>
      </c>
      <c r="I968" s="14"/>
      <c r="J968" s="14"/>
      <c r="K968" s="14"/>
      <c r="L968" s="14" t="s">
        <v>5482</v>
      </c>
      <c r="M968">
        <v>1</v>
      </c>
      <c r="N968">
        <v>2</v>
      </c>
      <c r="O968">
        <v>1</v>
      </c>
      <c r="P968" s="1" t="s">
        <v>5320</v>
      </c>
    </row>
    <row r="969" spans="2:16" ht="30" x14ac:dyDescent="0.25">
      <c r="B969" s="14" t="s">
        <v>2211</v>
      </c>
      <c r="C969" s="12" t="s">
        <v>2212</v>
      </c>
      <c r="D969" s="12" t="s">
        <v>5</v>
      </c>
      <c r="E969" s="12" t="s">
        <v>210</v>
      </c>
      <c r="F969" s="14" t="s">
        <v>5022</v>
      </c>
      <c r="G969" s="14" t="s">
        <v>5193</v>
      </c>
      <c r="H969" s="14" t="s">
        <v>4807</v>
      </c>
      <c r="I969" s="14"/>
      <c r="J969" s="14"/>
      <c r="K969" s="14"/>
      <c r="L969" s="14"/>
      <c r="M969">
        <v>1</v>
      </c>
      <c r="N969">
        <v>1</v>
      </c>
      <c r="O969">
        <v>1</v>
      </c>
      <c r="P969" s="1" t="s">
        <v>5320</v>
      </c>
    </row>
    <row r="970" spans="2:16" ht="30" x14ac:dyDescent="0.25">
      <c r="B970" s="14" t="s">
        <v>1540</v>
      </c>
      <c r="C970" s="12" t="s">
        <v>1541</v>
      </c>
      <c r="D970" s="12" t="s">
        <v>5</v>
      </c>
      <c r="E970" s="12" t="s">
        <v>210</v>
      </c>
      <c r="F970" s="14" t="s">
        <v>5022</v>
      </c>
      <c r="G970" s="14" t="s">
        <v>4645</v>
      </c>
      <c r="H970" s="14" t="s">
        <v>4811</v>
      </c>
      <c r="I970" s="14"/>
      <c r="J970" s="14"/>
      <c r="K970" s="14"/>
      <c r="L970" s="14"/>
      <c r="M970">
        <v>1</v>
      </c>
      <c r="N970">
        <v>1</v>
      </c>
      <c r="O970">
        <v>1</v>
      </c>
      <c r="P970" s="1" t="s">
        <v>5320</v>
      </c>
    </row>
    <row r="971" spans="2:16" x14ac:dyDescent="0.25">
      <c r="B971" s="14" t="s">
        <v>2213</v>
      </c>
      <c r="C971" s="12" t="s">
        <v>2214</v>
      </c>
      <c r="D971" s="12" t="s">
        <v>5</v>
      </c>
      <c r="E971" s="12" t="s">
        <v>68</v>
      </c>
      <c r="F971" s="14" t="s">
        <v>5023</v>
      </c>
      <c r="G971" s="14" t="s">
        <v>5458</v>
      </c>
      <c r="H971" s="14" t="s">
        <v>4807</v>
      </c>
      <c r="I971" s="14"/>
      <c r="J971" s="14"/>
      <c r="K971" s="14"/>
      <c r="L971" s="14"/>
      <c r="M971">
        <v>1</v>
      </c>
      <c r="N971">
        <v>1</v>
      </c>
      <c r="O971">
        <v>1</v>
      </c>
      <c r="P971" s="1" t="s">
        <v>5320</v>
      </c>
    </row>
    <row r="972" spans="2:16" ht="30" x14ac:dyDescent="0.25">
      <c r="B972" s="14" t="s">
        <v>2215</v>
      </c>
      <c r="C972" s="12" t="s">
        <v>2216</v>
      </c>
      <c r="D972" s="12" t="s">
        <v>5</v>
      </c>
      <c r="E972" s="12" t="s">
        <v>68</v>
      </c>
      <c r="F972" s="14" t="s">
        <v>5023</v>
      </c>
      <c r="G972" s="14" t="s">
        <v>5134</v>
      </c>
      <c r="H972" s="14" t="s">
        <v>4835</v>
      </c>
      <c r="I972" s="14"/>
      <c r="J972" s="14"/>
      <c r="K972" s="14"/>
      <c r="L972" s="14"/>
      <c r="M972">
        <v>1</v>
      </c>
      <c r="N972">
        <v>1</v>
      </c>
      <c r="O972">
        <v>1</v>
      </c>
      <c r="P972" s="1" t="s">
        <v>5320</v>
      </c>
    </row>
    <row r="973" spans="2:16" ht="60" x14ac:dyDescent="0.25">
      <c r="B973" s="14" t="s">
        <v>1542</v>
      </c>
      <c r="C973" s="12" t="s">
        <v>1543</v>
      </c>
      <c r="D973" s="12" t="s">
        <v>5</v>
      </c>
      <c r="E973" s="12" t="s">
        <v>68</v>
      </c>
      <c r="F973" s="14" t="s">
        <v>5022</v>
      </c>
      <c r="G973" s="14" t="s">
        <v>5134</v>
      </c>
      <c r="H973" s="14" t="s">
        <v>4810</v>
      </c>
      <c r="I973" s="14" t="s">
        <v>4499</v>
      </c>
      <c r="J973" s="14"/>
      <c r="K973" s="14"/>
      <c r="L973" s="14"/>
      <c r="M973">
        <v>1</v>
      </c>
      <c r="N973">
        <v>2</v>
      </c>
      <c r="O973">
        <v>1</v>
      </c>
      <c r="P973" s="1" t="s">
        <v>5320</v>
      </c>
    </row>
    <row r="974" spans="2:16" ht="75" x14ac:dyDescent="0.25">
      <c r="B974" s="14" t="s">
        <v>1544</v>
      </c>
      <c r="C974" s="12" t="s">
        <v>115</v>
      </c>
      <c r="D974" s="12" t="s">
        <v>5</v>
      </c>
      <c r="E974" s="12" t="s">
        <v>68</v>
      </c>
      <c r="F974" s="14" t="s">
        <v>5022</v>
      </c>
      <c r="G974" s="14" t="s">
        <v>4583</v>
      </c>
      <c r="H974" s="14" t="s">
        <v>4806</v>
      </c>
      <c r="I974" s="14"/>
      <c r="J974" s="14"/>
      <c r="K974" s="14"/>
      <c r="L974" s="14"/>
      <c r="M974">
        <v>1</v>
      </c>
      <c r="N974">
        <v>1</v>
      </c>
      <c r="O974">
        <v>1</v>
      </c>
      <c r="P974" s="1" t="s">
        <v>5320</v>
      </c>
    </row>
    <row r="975" spans="2:16" ht="60" x14ac:dyDescent="0.25">
      <c r="B975" s="14" t="s">
        <v>1545</v>
      </c>
      <c r="C975" s="12" t="s">
        <v>1546</v>
      </c>
      <c r="D975" s="12" t="s">
        <v>5</v>
      </c>
      <c r="E975" s="12" t="s">
        <v>68</v>
      </c>
      <c r="F975" s="14" t="s">
        <v>5022</v>
      </c>
      <c r="G975" s="14" t="s">
        <v>4673</v>
      </c>
      <c r="H975" s="14" t="s">
        <v>4814</v>
      </c>
      <c r="I975" s="14"/>
      <c r="J975" s="14"/>
      <c r="K975" s="14"/>
      <c r="L975" s="14"/>
      <c r="M975">
        <v>1</v>
      </c>
      <c r="N975">
        <v>1</v>
      </c>
      <c r="O975">
        <v>1</v>
      </c>
      <c r="P975" s="1" t="s">
        <v>5320</v>
      </c>
    </row>
    <row r="976" spans="2:16" ht="45" x14ac:dyDescent="0.25">
      <c r="B976" s="14" t="s">
        <v>2217</v>
      </c>
      <c r="C976" s="12" t="s">
        <v>2218</v>
      </c>
      <c r="D976" s="12" t="s">
        <v>5</v>
      </c>
      <c r="E976" s="12" t="s">
        <v>68</v>
      </c>
      <c r="F976" s="14" t="s">
        <v>5022</v>
      </c>
      <c r="G976" s="14" t="s">
        <v>5038</v>
      </c>
      <c r="H976" s="14" t="s">
        <v>4808</v>
      </c>
      <c r="I976" s="14"/>
      <c r="J976" s="14"/>
      <c r="K976" s="14"/>
      <c r="L976" s="14"/>
      <c r="M976">
        <v>1</v>
      </c>
      <c r="N976">
        <v>1</v>
      </c>
      <c r="O976">
        <v>1</v>
      </c>
      <c r="P976" s="1" t="s">
        <v>5320</v>
      </c>
    </row>
    <row r="977" spans="2:16" ht="75" x14ac:dyDescent="0.25">
      <c r="B977" s="14" t="s">
        <v>1547</v>
      </c>
      <c r="C977" s="12" t="s">
        <v>1548</v>
      </c>
      <c r="D977" s="12" t="s">
        <v>5</v>
      </c>
      <c r="E977" s="12" t="s">
        <v>68</v>
      </c>
      <c r="F977" s="14" t="s">
        <v>5024</v>
      </c>
      <c r="G977" s="14" t="s">
        <v>4724</v>
      </c>
      <c r="H977" s="14" t="s">
        <v>4806</v>
      </c>
      <c r="I977" s="14" t="s">
        <v>4418</v>
      </c>
      <c r="J977" s="14"/>
      <c r="K977" s="14"/>
      <c r="L977" s="14"/>
      <c r="M977">
        <v>1</v>
      </c>
      <c r="N977">
        <v>2</v>
      </c>
      <c r="O977">
        <v>1</v>
      </c>
      <c r="P977" s="1" t="s">
        <v>5320</v>
      </c>
    </row>
    <row r="978" spans="2:16" ht="30" x14ac:dyDescent="0.25">
      <c r="B978" s="14" t="s">
        <v>1549</v>
      </c>
      <c r="C978" s="12" t="s">
        <v>1550</v>
      </c>
      <c r="D978" s="12" t="s">
        <v>5</v>
      </c>
      <c r="E978" s="12" t="s">
        <v>68</v>
      </c>
      <c r="F978" s="14" t="s">
        <v>5022</v>
      </c>
      <c r="G978" s="14" t="s">
        <v>5118</v>
      </c>
      <c r="H978" s="14" t="s">
        <v>4807</v>
      </c>
      <c r="I978" s="14"/>
      <c r="J978" s="14"/>
      <c r="K978" s="14"/>
      <c r="L978" s="14"/>
      <c r="M978">
        <v>1</v>
      </c>
      <c r="N978">
        <v>1</v>
      </c>
      <c r="O978">
        <v>1</v>
      </c>
      <c r="P978" s="1" t="s">
        <v>5320</v>
      </c>
    </row>
    <row r="979" spans="2:16" ht="75" x14ac:dyDescent="0.25">
      <c r="B979" s="14" t="s">
        <v>1551</v>
      </c>
      <c r="C979" s="12" t="s">
        <v>1552</v>
      </c>
      <c r="D979" s="12" t="s">
        <v>5</v>
      </c>
      <c r="E979" s="12" t="s">
        <v>68</v>
      </c>
      <c r="F979" s="14" t="s">
        <v>5024</v>
      </c>
      <c r="G979" s="14" t="s">
        <v>5291</v>
      </c>
      <c r="H979" s="14" t="s">
        <v>4806</v>
      </c>
      <c r="I979" s="14" t="s">
        <v>4490</v>
      </c>
      <c r="J979" s="14"/>
      <c r="K979" s="14" t="s">
        <v>5292</v>
      </c>
      <c r="L979" s="14" t="s">
        <v>5752</v>
      </c>
      <c r="M979">
        <v>1</v>
      </c>
      <c r="N979">
        <v>4</v>
      </c>
      <c r="O979">
        <v>1</v>
      </c>
      <c r="P979" s="1" t="s">
        <v>5320</v>
      </c>
    </row>
    <row r="980" spans="2:16" ht="60" x14ac:dyDescent="0.25">
      <c r="B980" s="14" t="s">
        <v>1553</v>
      </c>
      <c r="C980" s="12" t="s">
        <v>1554</v>
      </c>
      <c r="D980" s="12" t="s">
        <v>5</v>
      </c>
      <c r="E980" s="12" t="s">
        <v>68</v>
      </c>
      <c r="F980" s="14" t="s">
        <v>5024</v>
      </c>
      <c r="G980" s="14" t="s">
        <v>4738</v>
      </c>
      <c r="H980" s="14" t="s">
        <v>4808</v>
      </c>
      <c r="I980" s="14" t="s">
        <v>4514</v>
      </c>
      <c r="J980" s="14"/>
      <c r="K980" s="14"/>
      <c r="L980" s="14"/>
      <c r="M980">
        <v>1</v>
      </c>
      <c r="N980">
        <v>2</v>
      </c>
      <c r="O980">
        <v>1</v>
      </c>
      <c r="P980" s="1" t="s">
        <v>5320</v>
      </c>
    </row>
    <row r="981" spans="2:16" ht="75" x14ac:dyDescent="0.25">
      <c r="B981" s="14" t="s">
        <v>1555</v>
      </c>
      <c r="C981" s="12" t="s">
        <v>1556</v>
      </c>
      <c r="D981" s="12" t="s">
        <v>5</v>
      </c>
      <c r="E981" s="12" t="s">
        <v>68</v>
      </c>
      <c r="F981" s="14" t="s">
        <v>5024</v>
      </c>
      <c r="G981" s="14" t="s">
        <v>4671</v>
      </c>
      <c r="H981" s="14" t="s">
        <v>4806</v>
      </c>
      <c r="I981" s="14"/>
      <c r="J981" s="14"/>
      <c r="K981" s="14"/>
      <c r="L981" s="14"/>
      <c r="M981">
        <v>1</v>
      </c>
      <c r="N981">
        <v>1</v>
      </c>
      <c r="O981">
        <v>1</v>
      </c>
      <c r="P981" s="1" t="s">
        <v>5320</v>
      </c>
    </row>
    <row r="982" spans="2:16" ht="30" x14ac:dyDescent="0.25">
      <c r="B982" s="14" t="s">
        <v>1557</v>
      </c>
      <c r="C982" s="12" t="s">
        <v>1558</v>
      </c>
      <c r="D982" s="12" t="s">
        <v>5</v>
      </c>
      <c r="E982" s="12" t="s">
        <v>68</v>
      </c>
      <c r="F982" s="14" t="s">
        <v>5022</v>
      </c>
      <c r="G982" s="14" t="s">
        <v>4604</v>
      </c>
      <c r="H982" s="14" t="s">
        <v>4807</v>
      </c>
      <c r="I982" s="14"/>
      <c r="J982" s="14"/>
      <c r="K982" s="14"/>
      <c r="L982" s="14"/>
      <c r="M982">
        <v>1</v>
      </c>
      <c r="N982">
        <v>1</v>
      </c>
      <c r="O982">
        <v>1</v>
      </c>
      <c r="P982" s="1" t="s">
        <v>5320</v>
      </c>
    </row>
    <row r="983" spans="2:16" ht="75" x14ac:dyDescent="0.25">
      <c r="B983" s="14" t="s">
        <v>1559</v>
      </c>
      <c r="C983" s="12" t="s">
        <v>1560</v>
      </c>
      <c r="D983" s="12" t="s">
        <v>5</v>
      </c>
      <c r="E983" s="12" t="s">
        <v>68</v>
      </c>
      <c r="F983" s="14" t="s">
        <v>5024</v>
      </c>
      <c r="G983" s="14" t="s">
        <v>5357</v>
      </c>
      <c r="H983" s="14" t="s">
        <v>4806</v>
      </c>
      <c r="I983" s="14" t="s">
        <v>4482</v>
      </c>
      <c r="J983" s="14"/>
      <c r="K983" s="14"/>
      <c r="L983" s="14"/>
      <c r="M983">
        <v>1</v>
      </c>
      <c r="N983">
        <v>2</v>
      </c>
      <c r="O983">
        <v>1</v>
      </c>
      <c r="P983" s="1" t="s">
        <v>5320</v>
      </c>
    </row>
    <row r="984" spans="2:16" ht="60" x14ac:dyDescent="0.25">
      <c r="B984" s="14" t="s">
        <v>2219</v>
      </c>
      <c r="C984" s="12" t="s">
        <v>2220</v>
      </c>
      <c r="D984" s="12" t="s">
        <v>5</v>
      </c>
      <c r="E984" s="12" t="s">
        <v>68</v>
      </c>
      <c r="F984" s="14" t="s">
        <v>5022</v>
      </c>
      <c r="G984" s="14" t="s">
        <v>5483</v>
      </c>
      <c r="H984" s="14" t="s">
        <v>4812</v>
      </c>
      <c r="I984" s="14"/>
      <c r="J984" s="14"/>
      <c r="K984" s="14"/>
      <c r="L984" s="14"/>
      <c r="M984">
        <v>1</v>
      </c>
      <c r="N984">
        <v>1</v>
      </c>
      <c r="O984">
        <v>1</v>
      </c>
      <c r="P984" s="1" t="s">
        <v>5320</v>
      </c>
    </row>
    <row r="985" spans="2:16" ht="30" x14ac:dyDescent="0.25">
      <c r="B985" s="14" t="s">
        <v>2221</v>
      </c>
      <c r="C985" s="12" t="s">
        <v>2222</v>
      </c>
      <c r="D985" s="12" t="s">
        <v>5</v>
      </c>
      <c r="E985" s="12" t="s">
        <v>68</v>
      </c>
      <c r="F985" s="14" t="s">
        <v>5022</v>
      </c>
      <c r="G985" s="14" t="s">
        <v>4576</v>
      </c>
      <c r="H985" s="14" t="s">
        <v>4807</v>
      </c>
      <c r="I985" s="14"/>
      <c r="J985" s="14"/>
      <c r="K985" s="14"/>
      <c r="L985" s="14"/>
      <c r="M985">
        <v>1</v>
      </c>
      <c r="N985">
        <v>1</v>
      </c>
      <c r="O985">
        <v>1</v>
      </c>
      <c r="P985" s="1" t="s">
        <v>5320</v>
      </c>
    </row>
    <row r="986" spans="2:16" ht="60" x14ac:dyDescent="0.25">
      <c r="B986" s="14" t="s">
        <v>1561</v>
      </c>
      <c r="C986" s="12" t="s">
        <v>1562</v>
      </c>
      <c r="D986" s="12" t="s">
        <v>5</v>
      </c>
      <c r="E986" s="12" t="s">
        <v>59</v>
      </c>
      <c r="F986" s="14" t="s">
        <v>5022</v>
      </c>
      <c r="G986" s="14" t="s">
        <v>4786</v>
      </c>
      <c r="H986" s="14" t="s">
        <v>4807</v>
      </c>
      <c r="I986" s="14" t="s">
        <v>4459</v>
      </c>
      <c r="J986" s="14"/>
      <c r="K986" s="14"/>
      <c r="L986" s="14"/>
      <c r="M986">
        <v>1</v>
      </c>
      <c r="N986">
        <v>2</v>
      </c>
      <c r="O986">
        <v>1</v>
      </c>
      <c r="P986" s="1" t="s">
        <v>5320</v>
      </c>
    </row>
    <row r="987" spans="2:16" ht="45" x14ac:dyDescent="0.25">
      <c r="B987" s="14" t="s">
        <v>1563</v>
      </c>
      <c r="C987" s="12" t="s">
        <v>1564</v>
      </c>
      <c r="D987" s="12" t="s">
        <v>5</v>
      </c>
      <c r="E987" s="12" t="s">
        <v>59</v>
      </c>
      <c r="F987" s="14" t="s">
        <v>5034</v>
      </c>
      <c r="G987" s="14" t="s">
        <v>5474</v>
      </c>
      <c r="H987" s="14" t="s">
        <v>4807</v>
      </c>
      <c r="I987" s="14"/>
      <c r="J987" s="14"/>
      <c r="K987" s="14"/>
      <c r="L987" s="14"/>
      <c r="M987">
        <v>1</v>
      </c>
      <c r="N987">
        <v>1</v>
      </c>
      <c r="O987">
        <v>1</v>
      </c>
      <c r="P987" s="1" t="s">
        <v>5320</v>
      </c>
    </row>
    <row r="988" spans="2:16" ht="30" x14ac:dyDescent="0.25">
      <c r="B988" s="14" t="s">
        <v>2223</v>
      </c>
      <c r="C988" s="12" t="s">
        <v>2224</v>
      </c>
      <c r="D988" s="12" t="s">
        <v>5</v>
      </c>
      <c r="E988" s="12" t="s">
        <v>59</v>
      </c>
      <c r="F988" s="14" t="s">
        <v>5022</v>
      </c>
      <c r="G988" s="14" t="s">
        <v>4992</v>
      </c>
      <c r="H988" s="14" t="s">
        <v>4807</v>
      </c>
      <c r="I988" s="14"/>
      <c r="J988" s="14"/>
      <c r="K988" s="14"/>
      <c r="L988" s="14"/>
      <c r="M988">
        <v>1</v>
      </c>
      <c r="N988">
        <v>1</v>
      </c>
      <c r="O988">
        <v>1</v>
      </c>
      <c r="P988" s="1" t="s">
        <v>5320</v>
      </c>
    </row>
    <row r="989" spans="2:16" ht="30" x14ac:dyDescent="0.25">
      <c r="B989" s="14" t="s">
        <v>2225</v>
      </c>
      <c r="C989" s="12" t="s">
        <v>2226</v>
      </c>
      <c r="D989" s="12" t="s">
        <v>5</v>
      </c>
      <c r="E989" s="12" t="s">
        <v>59</v>
      </c>
      <c r="F989" s="14" t="s">
        <v>5022</v>
      </c>
      <c r="G989" s="14" t="s">
        <v>5424</v>
      </c>
      <c r="H989" s="14" t="s">
        <v>4807</v>
      </c>
      <c r="I989" s="14"/>
      <c r="J989" s="14"/>
      <c r="K989" s="14"/>
      <c r="L989" s="14"/>
      <c r="M989">
        <v>1</v>
      </c>
      <c r="N989">
        <v>1</v>
      </c>
      <c r="O989">
        <v>1</v>
      </c>
      <c r="P989" s="1" t="s">
        <v>5320</v>
      </c>
    </row>
    <row r="990" spans="2:16" ht="30" x14ac:dyDescent="0.25">
      <c r="B990" s="14" t="s">
        <v>2227</v>
      </c>
      <c r="C990" s="12" t="s">
        <v>2228</v>
      </c>
      <c r="D990" s="12" t="s">
        <v>5</v>
      </c>
      <c r="E990" s="12" t="s">
        <v>39</v>
      </c>
      <c r="F990" s="14" t="s">
        <v>5022</v>
      </c>
      <c r="G990" s="14"/>
      <c r="H990" s="14"/>
      <c r="I990" s="14"/>
      <c r="J990" s="14"/>
      <c r="K990" s="14"/>
      <c r="L990" s="14"/>
      <c r="M990">
        <v>0</v>
      </c>
      <c r="N990">
        <v>0</v>
      </c>
      <c r="O990">
        <v>1</v>
      </c>
      <c r="P990" s="1" t="s">
        <v>4807</v>
      </c>
    </row>
    <row r="991" spans="2:16" ht="60" x14ac:dyDescent="0.25">
      <c r="B991" s="14" t="s">
        <v>1565</v>
      </c>
      <c r="C991" s="12" t="s">
        <v>1566</v>
      </c>
      <c r="D991" s="12" t="s">
        <v>5</v>
      </c>
      <c r="E991" s="12" t="s">
        <v>39</v>
      </c>
      <c r="F991" s="14" t="s">
        <v>5022</v>
      </c>
      <c r="G991" s="14" t="s">
        <v>4774</v>
      </c>
      <c r="H991" s="14" t="s">
        <v>4807</v>
      </c>
      <c r="I991" s="14" t="s">
        <v>4462</v>
      </c>
      <c r="J991" s="14"/>
      <c r="K991" s="14"/>
      <c r="L991" s="14"/>
      <c r="M991">
        <v>1</v>
      </c>
      <c r="N991">
        <v>2</v>
      </c>
      <c r="O991">
        <v>1</v>
      </c>
      <c r="P991" s="1" t="s">
        <v>5320</v>
      </c>
    </row>
    <row r="992" spans="2:16" ht="30" x14ac:dyDescent="0.25">
      <c r="B992" s="14" t="s">
        <v>1567</v>
      </c>
      <c r="C992" s="12" t="s">
        <v>1568</v>
      </c>
      <c r="D992" s="12" t="s">
        <v>5</v>
      </c>
      <c r="E992" s="12" t="s">
        <v>39</v>
      </c>
      <c r="F992" s="14" t="s">
        <v>5022</v>
      </c>
      <c r="G992" s="14" t="s">
        <v>4779</v>
      </c>
      <c r="H992" s="14" t="s">
        <v>4811</v>
      </c>
      <c r="I992" s="14"/>
      <c r="J992" s="14"/>
      <c r="K992" s="14"/>
      <c r="L992" s="14"/>
      <c r="M992">
        <v>1</v>
      </c>
      <c r="N992">
        <v>1</v>
      </c>
      <c r="O992">
        <v>1</v>
      </c>
      <c r="P992" s="1" t="s">
        <v>5320</v>
      </c>
    </row>
    <row r="993" spans="2:16" ht="30" x14ac:dyDescent="0.25">
      <c r="B993" s="14" t="s">
        <v>1569</v>
      </c>
      <c r="C993" s="12" t="s">
        <v>1570</v>
      </c>
      <c r="D993" s="12" t="s">
        <v>5</v>
      </c>
      <c r="E993" s="12" t="s">
        <v>39</v>
      </c>
      <c r="F993" s="14" t="s">
        <v>5022</v>
      </c>
      <c r="G993" s="14" t="s">
        <v>5194</v>
      </c>
      <c r="H993" s="14" t="s">
        <v>4807</v>
      </c>
      <c r="I993" s="14"/>
      <c r="J993" s="14"/>
      <c r="K993" s="14"/>
      <c r="L993" s="14"/>
      <c r="M993">
        <v>1</v>
      </c>
      <c r="N993">
        <v>1</v>
      </c>
      <c r="O993">
        <v>1</v>
      </c>
      <c r="P993" s="1" t="s">
        <v>5320</v>
      </c>
    </row>
    <row r="994" spans="2:16" ht="30" x14ac:dyDescent="0.25">
      <c r="B994" s="14" t="s">
        <v>1571</v>
      </c>
      <c r="C994" s="12" t="s">
        <v>1572</v>
      </c>
      <c r="D994" s="12" t="s">
        <v>5</v>
      </c>
      <c r="E994" s="12" t="s">
        <v>39</v>
      </c>
      <c r="F994" s="14" t="s">
        <v>5022</v>
      </c>
      <c r="G994" s="14" t="s">
        <v>4627</v>
      </c>
      <c r="H994" s="14" t="s">
        <v>4807</v>
      </c>
      <c r="I994" s="14"/>
      <c r="J994" s="14"/>
      <c r="K994" s="14"/>
      <c r="L994" s="14"/>
      <c r="M994">
        <v>1</v>
      </c>
      <c r="N994">
        <v>1</v>
      </c>
      <c r="O994">
        <v>1</v>
      </c>
      <c r="P994" s="1" t="s">
        <v>5320</v>
      </c>
    </row>
    <row r="995" spans="2:16" ht="30" x14ac:dyDescent="0.25">
      <c r="B995" s="14" t="s">
        <v>1573</v>
      </c>
      <c r="C995" s="12" t="s">
        <v>1574</v>
      </c>
      <c r="D995" s="12" t="s">
        <v>5</v>
      </c>
      <c r="E995" s="12" t="s">
        <v>6</v>
      </c>
      <c r="F995" s="14" t="s">
        <v>5022</v>
      </c>
      <c r="G995" s="14" t="s">
        <v>4631</v>
      </c>
      <c r="H995" s="14" t="s">
        <v>4807</v>
      </c>
      <c r="I995" s="14"/>
      <c r="J995" s="14"/>
      <c r="K995" s="14"/>
      <c r="L995" s="14"/>
      <c r="M995">
        <v>1</v>
      </c>
      <c r="N995">
        <v>1</v>
      </c>
      <c r="O995">
        <v>1</v>
      </c>
      <c r="P995" s="1" t="s">
        <v>5320</v>
      </c>
    </row>
    <row r="996" spans="2:16" ht="60" x14ac:dyDescent="0.25">
      <c r="B996" s="14" t="s">
        <v>1575</v>
      </c>
      <c r="C996" s="12" t="s">
        <v>1576</v>
      </c>
      <c r="D996" s="12" t="s">
        <v>5</v>
      </c>
      <c r="E996" s="12" t="s">
        <v>6</v>
      </c>
      <c r="F996" s="14" t="s">
        <v>5022</v>
      </c>
      <c r="G996" s="14" t="s">
        <v>4669</v>
      </c>
      <c r="H996" s="14" t="s">
        <v>4807</v>
      </c>
      <c r="I996" s="14"/>
      <c r="J996" s="14"/>
      <c r="K996" s="14"/>
      <c r="L996" s="14" t="s">
        <v>5395</v>
      </c>
      <c r="M996">
        <v>1</v>
      </c>
      <c r="N996">
        <v>2</v>
      </c>
      <c r="O996">
        <v>1</v>
      </c>
      <c r="P996" s="1" t="s">
        <v>5320</v>
      </c>
    </row>
    <row r="997" spans="2:16" ht="45" x14ac:dyDescent="0.25">
      <c r="B997" s="14" t="s">
        <v>1577</v>
      </c>
      <c r="C997" s="12" t="s">
        <v>1578</v>
      </c>
      <c r="D997" s="12" t="s">
        <v>5</v>
      </c>
      <c r="E997" s="12" t="s">
        <v>6</v>
      </c>
      <c r="F997" s="14" t="s">
        <v>5022</v>
      </c>
      <c r="G997" s="14" t="s">
        <v>5459</v>
      </c>
      <c r="H997" s="14" t="s">
        <v>4808</v>
      </c>
      <c r="I997" s="14"/>
      <c r="J997" s="14"/>
      <c r="K997" s="14"/>
      <c r="L997" s="14"/>
      <c r="M997">
        <v>1</v>
      </c>
      <c r="N997">
        <v>1</v>
      </c>
      <c r="O997">
        <v>1</v>
      </c>
      <c r="P997" s="1" t="s">
        <v>5320</v>
      </c>
    </row>
    <row r="998" spans="2:16" ht="30" x14ac:dyDescent="0.25">
      <c r="B998" s="14" t="s">
        <v>1579</v>
      </c>
      <c r="C998" s="12" t="s">
        <v>1580</v>
      </c>
      <c r="D998" s="12" t="s">
        <v>5</v>
      </c>
      <c r="E998" s="12" t="s">
        <v>6</v>
      </c>
      <c r="F998" s="14" t="s">
        <v>5022</v>
      </c>
      <c r="G998" s="14" t="s">
        <v>4656</v>
      </c>
      <c r="H998" s="14" t="s">
        <v>4807</v>
      </c>
      <c r="I998" s="14"/>
      <c r="J998" s="14"/>
      <c r="K998" s="14"/>
      <c r="L998" s="14"/>
      <c r="M998">
        <v>1</v>
      </c>
      <c r="N998">
        <v>1</v>
      </c>
      <c r="O998">
        <v>1</v>
      </c>
      <c r="P998" s="1" t="s">
        <v>5320</v>
      </c>
    </row>
    <row r="999" spans="2:16" ht="45" x14ac:dyDescent="0.25">
      <c r="B999" s="14" t="s">
        <v>1581</v>
      </c>
      <c r="C999" s="12" t="s">
        <v>1582</v>
      </c>
      <c r="D999" s="12" t="s">
        <v>5</v>
      </c>
      <c r="E999" s="12" t="s">
        <v>6</v>
      </c>
      <c r="F999" s="14" t="s">
        <v>5022</v>
      </c>
      <c r="G999" s="14" t="s">
        <v>4618</v>
      </c>
      <c r="H999" s="14" t="s">
        <v>4807</v>
      </c>
      <c r="I999" s="14"/>
      <c r="J999" s="14"/>
      <c r="K999" s="14"/>
      <c r="L999" s="14" t="s">
        <v>5358</v>
      </c>
      <c r="M999">
        <v>1</v>
      </c>
      <c r="N999">
        <v>2</v>
      </c>
      <c r="O999">
        <v>1</v>
      </c>
      <c r="P999" s="1" t="s">
        <v>5320</v>
      </c>
    </row>
    <row r="1000" spans="2:16" ht="30" x14ac:dyDescent="0.25">
      <c r="B1000" s="14" t="s">
        <v>1583</v>
      </c>
      <c r="C1000" s="12" t="s">
        <v>1584</v>
      </c>
      <c r="D1000" s="12" t="s">
        <v>5</v>
      </c>
      <c r="E1000" s="12" t="s">
        <v>6</v>
      </c>
      <c r="F1000" s="14" t="s">
        <v>5022</v>
      </c>
      <c r="G1000" s="14" t="s">
        <v>5466</v>
      </c>
      <c r="H1000" s="14" t="s">
        <v>4807</v>
      </c>
      <c r="I1000" s="14"/>
      <c r="J1000" s="14"/>
      <c r="K1000" s="14"/>
      <c r="L1000" s="14"/>
      <c r="M1000">
        <v>1</v>
      </c>
      <c r="N1000">
        <v>1</v>
      </c>
      <c r="O1000">
        <v>1</v>
      </c>
      <c r="P1000" s="1" t="s">
        <v>5320</v>
      </c>
    </row>
    <row r="1001" spans="2:16" ht="30" x14ac:dyDescent="0.25">
      <c r="B1001" s="14" t="s">
        <v>1585</v>
      </c>
      <c r="C1001" s="12" t="s">
        <v>1586</v>
      </c>
      <c r="D1001" s="12" t="s">
        <v>5</v>
      </c>
      <c r="E1001" s="12" t="s">
        <v>6</v>
      </c>
      <c r="F1001" s="14" t="s">
        <v>5022</v>
      </c>
      <c r="G1001" s="14" t="s">
        <v>5195</v>
      </c>
      <c r="H1001" s="14" t="s">
        <v>4807</v>
      </c>
      <c r="I1001" s="14"/>
      <c r="J1001" s="14"/>
      <c r="K1001" s="14"/>
      <c r="L1001" s="14"/>
      <c r="M1001">
        <v>1</v>
      </c>
      <c r="N1001">
        <v>1</v>
      </c>
      <c r="O1001">
        <v>1</v>
      </c>
      <c r="P1001" s="1" t="s">
        <v>5320</v>
      </c>
    </row>
    <row r="1002" spans="2:16" ht="30" x14ac:dyDescent="0.25">
      <c r="B1002" s="14" t="s">
        <v>1587</v>
      </c>
      <c r="C1002" s="12" t="s">
        <v>1588</v>
      </c>
      <c r="D1002" s="12" t="s">
        <v>5</v>
      </c>
      <c r="E1002" s="12" t="s">
        <v>22</v>
      </c>
      <c r="F1002" s="14" t="s">
        <v>5022</v>
      </c>
      <c r="G1002" s="14" t="s">
        <v>4641</v>
      </c>
      <c r="H1002" s="14" t="s">
        <v>4807</v>
      </c>
      <c r="I1002" s="14"/>
      <c r="J1002" s="14"/>
      <c r="K1002" s="14"/>
      <c r="L1002" s="14"/>
      <c r="M1002">
        <v>1</v>
      </c>
      <c r="N1002">
        <v>1</v>
      </c>
      <c r="O1002">
        <v>1</v>
      </c>
      <c r="P1002" s="1" t="s">
        <v>5320</v>
      </c>
    </row>
    <row r="1003" spans="2:16" ht="60" x14ac:dyDescent="0.25">
      <c r="B1003" s="14" t="s">
        <v>1589</v>
      </c>
      <c r="C1003" s="12" t="s">
        <v>1590</v>
      </c>
      <c r="D1003" s="12" t="s">
        <v>5</v>
      </c>
      <c r="E1003" s="12" t="s">
        <v>22</v>
      </c>
      <c r="F1003" s="14" t="s">
        <v>5022</v>
      </c>
      <c r="G1003" s="14" t="s">
        <v>4663</v>
      </c>
      <c r="H1003" s="14" t="s">
        <v>4807</v>
      </c>
      <c r="I1003" s="14" t="s">
        <v>4546</v>
      </c>
      <c r="J1003" s="14"/>
      <c r="K1003" s="14"/>
      <c r="L1003" s="14"/>
      <c r="M1003">
        <v>1</v>
      </c>
      <c r="N1003">
        <v>2</v>
      </c>
      <c r="O1003">
        <v>1</v>
      </c>
      <c r="P1003" s="1" t="s">
        <v>5320</v>
      </c>
    </row>
    <row r="1004" spans="2:16" ht="45" x14ac:dyDescent="0.25">
      <c r="B1004" s="14" t="s">
        <v>1591</v>
      </c>
      <c r="C1004" s="12" t="s">
        <v>1592</v>
      </c>
      <c r="D1004" s="12" t="s">
        <v>5</v>
      </c>
      <c r="E1004" s="12" t="s">
        <v>49</v>
      </c>
      <c r="F1004" s="14" t="s">
        <v>5022</v>
      </c>
      <c r="G1004" s="14" t="s">
        <v>5132</v>
      </c>
      <c r="H1004" s="14" t="s">
        <v>4819</v>
      </c>
      <c r="I1004" s="14"/>
      <c r="J1004" s="14"/>
      <c r="K1004" s="14"/>
      <c r="L1004" s="14"/>
      <c r="M1004">
        <v>1</v>
      </c>
      <c r="N1004">
        <v>1</v>
      </c>
      <c r="O1004">
        <v>1</v>
      </c>
      <c r="P1004" s="1" t="s">
        <v>5320</v>
      </c>
    </row>
    <row r="1005" spans="2:16" ht="30" x14ac:dyDescent="0.25">
      <c r="B1005" s="14" t="s">
        <v>1593</v>
      </c>
      <c r="C1005" s="12" t="s">
        <v>1594</v>
      </c>
      <c r="D1005" s="12" t="s">
        <v>5</v>
      </c>
      <c r="E1005" s="12" t="s">
        <v>49</v>
      </c>
      <c r="F1005" s="14" t="s">
        <v>5022</v>
      </c>
      <c r="G1005" s="14" t="s">
        <v>5015</v>
      </c>
      <c r="H1005" s="14" t="s">
        <v>4807</v>
      </c>
      <c r="I1005" s="14"/>
      <c r="J1005" s="14"/>
      <c r="K1005" s="14"/>
      <c r="L1005" s="14"/>
      <c r="M1005">
        <v>1</v>
      </c>
      <c r="N1005">
        <v>1</v>
      </c>
      <c r="O1005">
        <v>1</v>
      </c>
      <c r="P1005" s="1" t="s">
        <v>5320</v>
      </c>
    </row>
    <row r="1006" spans="2:16" ht="75" x14ac:dyDescent="0.25">
      <c r="B1006" s="14" t="s">
        <v>1595</v>
      </c>
      <c r="C1006" s="12" t="s">
        <v>1596</v>
      </c>
      <c r="D1006" s="12" t="s">
        <v>5</v>
      </c>
      <c r="E1006" s="12" t="s">
        <v>49</v>
      </c>
      <c r="F1006" s="14" t="s">
        <v>5024</v>
      </c>
      <c r="G1006" s="14" t="s">
        <v>4985</v>
      </c>
      <c r="H1006" s="14" t="s">
        <v>4806</v>
      </c>
      <c r="I1006" s="14" t="s">
        <v>4989</v>
      </c>
      <c r="J1006" s="14"/>
      <c r="K1006" s="14"/>
      <c r="L1006" s="14" t="s">
        <v>5544</v>
      </c>
      <c r="M1006">
        <v>1</v>
      </c>
      <c r="N1006">
        <v>3</v>
      </c>
      <c r="O1006">
        <v>1</v>
      </c>
      <c r="P1006" s="1" t="s">
        <v>5320</v>
      </c>
    </row>
    <row r="1007" spans="2:16" ht="30" x14ac:dyDescent="0.25">
      <c r="B1007" s="14" t="s">
        <v>1597</v>
      </c>
      <c r="C1007" s="12" t="s">
        <v>1598</v>
      </c>
      <c r="D1007" s="12" t="s">
        <v>5</v>
      </c>
      <c r="E1007" s="12" t="s">
        <v>49</v>
      </c>
      <c r="F1007" s="14" t="s">
        <v>5022</v>
      </c>
      <c r="G1007" s="14" t="s">
        <v>4618</v>
      </c>
      <c r="H1007" s="14" t="s">
        <v>4807</v>
      </c>
      <c r="I1007" s="14"/>
      <c r="J1007" s="14"/>
      <c r="K1007" s="14"/>
      <c r="L1007" s="14"/>
      <c r="M1007">
        <v>1</v>
      </c>
      <c r="N1007">
        <v>1</v>
      </c>
      <c r="O1007">
        <v>1</v>
      </c>
      <c r="P1007" s="1" t="s">
        <v>5320</v>
      </c>
    </row>
    <row r="1008" spans="2:16" ht="60" x14ac:dyDescent="0.25">
      <c r="B1008" s="14" t="s">
        <v>1599</v>
      </c>
      <c r="C1008" s="12" t="s">
        <v>1600</v>
      </c>
      <c r="D1008" s="12" t="s">
        <v>5</v>
      </c>
      <c r="E1008" s="12" t="s">
        <v>210</v>
      </c>
      <c r="F1008" s="14" t="s">
        <v>5024</v>
      </c>
      <c r="G1008" s="14" t="s">
        <v>5025</v>
      </c>
      <c r="H1008" s="14" t="s">
        <v>4814</v>
      </c>
      <c r="I1008" s="14" t="s">
        <v>4427</v>
      </c>
      <c r="J1008" s="14"/>
      <c r="K1008" s="14" t="s">
        <v>4557</v>
      </c>
      <c r="L1008" s="14" t="s">
        <v>5753</v>
      </c>
      <c r="M1008">
        <v>1</v>
      </c>
      <c r="N1008">
        <v>4</v>
      </c>
      <c r="O1008">
        <v>1</v>
      </c>
      <c r="P1008" s="1" t="s">
        <v>5320</v>
      </c>
    </row>
    <row r="1009" spans="2:16" ht="30" x14ac:dyDescent="0.25">
      <c r="B1009" s="14" t="s">
        <v>1601</v>
      </c>
      <c r="C1009" s="12" t="s">
        <v>1602</v>
      </c>
      <c r="D1009" s="12" t="s">
        <v>5</v>
      </c>
      <c r="E1009" s="12" t="s">
        <v>210</v>
      </c>
      <c r="F1009" s="14" t="s">
        <v>5022</v>
      </c>
      <c r="G1009" s="14" t="s">
        <v>4620</v>
      </c>
      <c r="H1009" s="14" t="s">
        <v>4807</v>
      </c>
      <c r="I1009" s="14"/>
      <c r="J1009" s="14"/>
      <c r="K1009" s="14"/>
      <c r="L1009" s="14"/>
      <c r="M1009">
        <v>1</v>
      </c>
      <c r="N1009">
        <v>1</v>
      </c>
      <c r="O1009">
        <v>1</v>
      </c>
      <c r="P1009" s="1" t="s">
        <v>5320</v>
      </c>
    </row>
    <row r="1010" spans="2:16" ht="60" x14ac:dyDescent="0.25">
      <c r="B1010" s="14" t="s">
        <v>1603</v>
      </c>
      <c r="C1010" s="12" t="s">
        <v>1604</v>
      </c>
      <c r="D1010" s="12" t="s">
        <v>5</v>
      </c>
      <c r="E1010" s="12" t="s">
        <v>310</v>
      </c>
      <c r="F1010" s="14" t="s">
        <v>5022</v>
      </c>
      <c r="G1010" s="14" t="s">
        <v>4657</v>
      </c>
      <c r="H1010" s="14" t="s">
        <v>4807</v>
      </c>
      <c r="I1010" s="14"/>
      <c r="J1010" s="14"/>
      <c r="K1010" s="14"/>
      <c r="L1010" s="14" t="s">
        <v>5754</v>
      </c>
      <c r="M1010">
        <v>1</v>
      </c>
      <c r="N1010">
        <v>2</v>
      </c>
      <c r="O1010">
        <v>1</v>
      </c>
      <c r="P1010" s="1" t="s">
        <v>5320</v>
      </c>
    </row>
    <row r="1011" spans="2:16" ht="30" x14ac:dyDescent="0.25">
      <c r="B1011" s="14" t="s">
        <v>1605</v>
      </c>
      <c r="C1011" s="12" t="s">
        <v>1606</v>
      </c>
      <c r="D1011" s="12" t="s">
        <v>5</v>
      </c>
      <c r="E1011" s="12" t="s">
        <v>6</v>
      </c>
      <c r="F1011" s="14" t="s">
        <v>5022</v>
      </c>
      <c r="G1011" s="14" t="s">
        <v>4649</v>
      </c>
      <c r="H1011" s="14" t="s">
        <v>4807</v>
      </c>
      <c r="I1011" s="14"/>
      <c r="J1011" s="14"/>
      <c r="K1011" s="14"/>
      <c r="L1011" s="14"/>
      <c r="M1011">
        <v>1</v>
      </c>
      <c r="N1011">
        <v>1</v>
      </c>
      <c r="O1011">
        <v>1</v>
      </c>
      <c r="P1011" s="1" t="s">
        <v>5320</v>
      </c>
    </row>
    <row r="1012" spans="2:16" ht="60" x14ac:dyDescent="0.25">
      <c r="B1012" s="14" t="s">
        <v>1607</v>
      </c>
      <c r="C1012" s="12" t="s">
        <v>1608</v>
      </c>
      <c r="D1012" s="12" t="s">
        <v>5</v>
      </c>
      <c r="E1012" s="12" t="s">
        <v>6</v>
      </c>
      <c r="F1012" s="14" t="s">
        <v>5022</v>
      </c>
      <c r="G1012" s="14" t="s">
        <v>4658</v>
      </c>
      <c r="H1012" s="14" t="s">
        <v>4814</v>
      </c>
      <c r="I1012" s="14" t="s">
        <v>4456</v>
      </c>
      <c r="J1012" s="14"/>
      <c r="K1012" s="14" t="s">
        <v>4505</v>
      </c>
      <c r="L1012" s="14"/>
      <c r="M1012">
        <v>1</v>
      </c>
      <c r="N1012">
        <v>3</v>
      </c>
      <c r="O1012">
        <v>1</v>
      </c>
      <c r="P1012" s="1" t="s">
        <v>5320</v>
      </c>
    </row>
    <row r="1013" spans="2:16" ht="30" x14ac:dyDescent="0.25">
      <c r="B1013" s="14" t="s">
        <v>1609</v>
      </c>
      <c r="C1013" s="12" t="s">
        <v>1610</v>
      </c>
      <c r="D1013" s="12" t="s">
        <v>5</v>
      </c>
      <c r="E1013" s="12" t="s">
        <v>6</v>
      </c>
      <c r="F1013" s="14" t="s">
        <v>5022</v>
      </c>
      <c r="G1013" s="14" t="s">
        <v>5119</v>
      </c>
      <c r="H1013" s="14" t="s">
        <v>4807</v>
      </c>
      <c r="I1013" s="14"/>
      <c r="J1013" s="14"/>
      <c r="K1013" s="14"/>
      <c r="L1013" s="14"/>
      <c r="M1013">
        <v>1</v>
      </c>
      <c r="N1013">
        <v>1</v>
      </c>
      <c r="O1013">
        <v>1</v>
      </c>
      <c r="P1013" s="1" t="s">
        <v>5320</v>
      </c>
    </row>
    <row r="1014" spans="2:16" ht="60" x14ac:dyDescent="0.25">
      <c r="B1014" s="14" t="s">
        <v>1611</v>
      </c>
      <c r="C1014" s="12" t="s">
        <v>1612</v>
      </c>
      <c r="D1014" s="12" t="s">
        <v>5</v>
      </c>
      <c r="E1014" s="12" t="s">
        <v>6</v>
      </c>
      <c r="F1014" s="14" t="s">
        <v>5022</v>
      </c>
      <c r="G1014" s="14" t="s">
        <v>5055</v>
      </c>
      <c r="H1014" s="14" t="s">
        <v>4813</v>
      </c>
      <c r="I1014" s="14" t="s">
        <v>4457</v>
      </c>
      <c r="J1014" s="14"/>
      <c r="K1014" s="14"/>
      <c r="L1014" s="14" t="s">
        <v>5755</v>
      </c>
      <c r="M1014">
        <v>1</v>
      </c>
      <c r="N1014">
        <v>3</v>
      </c>
      <c r="O1014">
        <v>1</v>
      </c>
      <c r="P1014" s="1" t="s">
        <v>5320</v>
      </c>
    </row>
    <row r="1015" spans="2:16" ht="30" x14ac:dyDescent="0.25">
      <c r="B1015" s="14" t="s">
        <v>1613</v>
      </c>
      <c r="C1015" s="12" t="s">
        <v>1614</v>
      </c>
      <c r="D1015" s="12" t="s">
        <v>5</v>
      </c>
      <c r="E1015" s="12" t="s">
        <v>310</v>
      </c>
      <c r="F1015" s="14" t="s">
        <v>5022</v>
      </c>
      <c r="G1015" s="14" t="s">
        <v>5017</v>
      </c>
      <c r="H1015" s="14" t="s">
        <v>4807</v>
      </c>
      <c r="I1015" s="14"/>
      <c r="J1015" s="14"/>
      <c r="K1015" s="14"/>
      <c r="L1015" s="14"/>
      <c r="M1015">
        <v>1</v>
      </c>
      <c r="N1015">
        <v>1</v>
      </c>
      <c r="O1015">
        <v>1</v>
      </c>
      <c r="P1015" s="1" t="s">
        <v>5320</v>
      </c>
    </row>
    <row r="1016" spans="2:16" ht="30" x14ac:dyDescent="0.25">
      <c r="B1016" s="14" t="s">
        <v>1615</v>
      </c>
      <c r="C1016" s="12" t="s">
        <v>1616</v>
      </c>
      <c r="D1016" s="12" t="s">
        <v>5</v>
      </c>
      <c r="E1016" s="12" t="s">
        <v>6</v>
      </c>
      <c r="F1016" s="14" t="s">
        <v>5022</v>
      </c>
      <c r="G1016" s="14" t="s">
        <v>5562</v>
      </c>
      <c r="H1016" s="14" t="s">
        <v>4807</v>
      </c>
      <c r="I1016" s="14"/>
      <c r="J1016" s="14"/>
      <c r="K1016" s="14"/>
      <c r="L1016" s="14"/>
      <c r="M1016">
        <v>1</v>
      </c>
      <c r="N1016">
        <v>1</v>
      </c>
      <c r="O1016">
        <v>1</v>
      </c>
      <c r="P1016" s="1" t="s">
        <v>5320</v>
      </c>
    </row>
    <row r="1017" spans="2:16" ht="30" x14ac:dyDescent="0.25">
      <c r="B1017" s="14" t="s">
        <v>1617</v>
      </c>
      <c r="C1017" s="12" t="s">
        <v>1618</v>
      </c>
      <c r="D1017" s="12" t="s">
        <v>5</v>
      </c>
      <c r="E1017" s="12" t="s">
        <v>26</v>
      </c>
      <c r="F1017" s="14" t="s">
        <v>5022</v>
      </c>
      <c r="G1017" s="14" t="s">
        <v>5141</v>
      </c>
      <c r="H1017" s="14" t="s">
        <v>4818</v>
      </c>
      <c r="I1017" s="14"/>
      <c r="J1017" s="14"/>
      <c r="K1017" s="14"/>
      <c r="L1017" s="14"/>
      <c r="M1017">
        <v>1</v>
      </c>
      <c r="N1017">
        <v>1</v>
      </c>
      <c r="O1017">
        <v>1</v>
      </c>
      <c r="P1017" s="1" t="s">
        <v>5320</v>
      </c>
    </row>
    <row r="1018" spans="2:16" ht="60" x14ac:dyDescent="0.25">
      <c r="B1018" s="14" t="s">
        <v>1619</v>
      </c>
      <c r="C1018" s="12" t="s">
        <v>1620</v>
      </c>
      <c r="D1018" s="12" t="s">
        <v>5</v>
      </c>
      <c r="E1018" s="12" t="s">
        <v>26</v>
      </c>
      <c r="F1018" s="14" t="s">
        <v>5024</v>
      </c>
      <c r="G1018" s="14" t="s">
        <v>4631</v>
      </c>
      <c r="H1018" s="14" t="s">
        <v>4812</v>
      </c>
      <c r="I1018" s="14"/>
      <c r="J1018" s="14"/>
      <c r="K1018" s="14"/>
      <c r="L1018" s="14" t="s">
        <v>5756</v>
      </c>
      <c r="M1018">
        <v>1</v>
      </c>
      <c r="N1018">
        <v>2</v>
      </c>
      <c r="O1018">
        <v>1</v>
      </c>
      <c r="P1018" s="1" t="s">
        <v>5320</v>
      </c>
    </row>
    <row r="1019" spans="2:16" ht="30" x14ac:dyDescent="0.25">
      <c r="B1019" s="14" t="s">
        <v>1621</v>
      </c>
      <c r="C1019" s="12" t="s">
        <v>1622</v>
      </c>
      <c r="D1019" s="12" t="s">
        <v>5</v>
      </c>
      <c r="E1019" s="12" t="s">
        <v>26</v>
      </c>
      <c r="F1019" s="14" t="s">
        <v>5022</v>
      </c>
      <c r="G1019" s="14"/>
      <c r="H1019" s="14"/>
      <c r="I1019" s="14"/>
      <c r="J1019" s="14"/>
      <c r="K1019" s="14"/>
      <c r="L1019" s="14"/>
      <c r="M1019">
        <v>0</v>
      </c>
      <c r="N1019">
        <v>0</v>
      </c>
      <c r="O1019">
        <v>1</v>
      </c>
      <c r="P1019" s="1" t="s">
        <v>4807</v>
      </c>
    </row>
    <row r="1020" spans="2:16" ht="30" x14ac:dyDescent="0.25">
      <c r="B1020" s="14" t="s">
        <v>1623</v>
      </c>
      <c r="C1020" s="12" t="s">
        <v>1624</v>
      </c>
      <c r="D1020" s="12" t="s">
        <v>5</v>
      </c>
      <c r="E1020" s="12" t="s">
        <v>59</v>
      </c>
      <c r="F1020" s="14" t="s">
        <v>5022</v>
      </c>
      <c r="G1020" s="14" t="s">
        <v>5545</v>
      </c>
      <c r="H1020" s="14" t="s">
        <v>4810</v>
      </c>
      <c r="I1020" s="14"/>
      <c r="J1020" s="14"/>
      <c r="K1020" s="14"/>
      <c r="L1020" s="14"/>
      <c r="M1020">
        <v>1</v>
      </c>
      <c r="N1020">
        <v>1</v>
      </c>
      <c r="O1020">
        <v>1</v>
      </c>
      <c r="P1020" s="1" t="s">
        <v>5320</v>
      </c>
    </row>
    <row r="1021" spans="2:16" ht="75" x14ac:dyDescent="0.25">
      <c r="B1021" s="14" t="s">
        <v>1625</v>
      </c>
      <c r="C1021" s="12" t="s">
        <v>1626</v>
      </c>
      <c r="D1021" s="12" t="s">
        <v>5</v>
      </c>
      <c r="E1021" s="12" t="s">
        <v>59</v>
      </c>
      <c r="F1021" s="14" t="s">
        <v>5024</v>
      </c>
      <c r="G1021" s="14" t="s">
        <v>5196</v>
      </c>
      <c r="H1021" s="14" t="s">
        <v>4806</v>
      </c>
      <c r="I1021" s="14"/>
      <c r="J1021" s="14"/>
      <c r="K1021" s="14"/>
      <c r="L1021" s="14"/>
      <c r="M1021">
        <v>1</v>
      </c>
      <c r="N1021">
        <v>1</v>
      </c>
      <c r="O1021">
        <v>1</v>
      </c>
      <c r="P1021" s="1" t="s">
        <v>5320</v>
      </c>
    </row>
    <row r="1022" spans="2:16" ht="60" x14ac:dyDescent="0.25">
      <c r="B1022" s="14" t="s">
        <v>1627</v>
      </c>
      <c r="C1022" s="12" t="s">
        <v>1628</v>
      </c>
      <c r="D1022" s="12" t="s">
        <v>5</v>
      </c>
      <c r="E1022" s="12" t="s">
        <v>50</v>
      </c>
      <c r="F1022" s="14" t="s">
        <v>5034</v>
      </c>
      <c r="G1022" s="14" t="s">
        <v>5359</v>
      </c>
      <c r="H1022" s="14" t="s">
        <v>4812</v>
      </c>
      <c r="I1022" s="14" t="s">
        <v>4547</v>
      </c>
      <c r="J1022" s="14"/>
      <c r="K1022" s="14"/>
      <c r="L1022" s="14"/>
      <c r="M1022">
        <v>1</v>
      </c>
      <c r="N1022">
        <v>2</v>
      </c>
      <c r="O1022">
        <v>1</v>
      </c>
      <c r="P1022" s="1" t="s">
        <v>5320</v>
      </c>
    </row>
    <row r="1023" spans="2:16" ht="60" x14ac:dyDescent="0.25">
      <c r="B1023" s="14" t="s">
        <v>1629</v>
      </c>
      <c r="C1023" s="12" t="s">
        <v>1630</v>
      </c>
      <c r="D1023" s="12" t="s">
        <v>5</v>
      </c>
      <c r="E1023" s="12" t="s">
        <v>50</v>
      </c>
      <c r="F1023" s="14" t="s">
        <v>5024</v>
      </c>
      <c r="G1023" s="14" t="s">
        <v>5120</v>
      </c>
      <c r="H1023" s="14" t="s">
        <v>4807</v>
      </c>
      <c r="I1023" s="14"/>
      <c r="J1023" s="14"/>
      <c r="K1023" s="14"/>
      <c r="L1023" s="14"/>
      <c r="M1023">
        <v>1</v>
      </c>
      <c r="N1023">
        <v>1</v>
      </c>
      <c r="O1023">
        <v>1</v>
      </c>
      <c r="P1023" s="1" t="s">
        <v>5320</v>
      </c>
    </row>
    <row r="1024" spans="2:16" ht="60" x14ac:dyDescent="0.25">
      <c r="B1024" s="14" t="s">
        <v>1631</v>
      </c>
      <c r="C1024" s="12" t="s">
        <v>1632</v>
      </c>
      <c r="D1024" s="12" t="s">
        <v>5</v>
      </c>
      <c r="E1024" s="12" t="s">
        <v>50</v>
      </c>
      <c r="F1024" s="14" t="s">
        <v>5022</v>
      </c>
      <c r="G1024" s="14" t="s">
        <v>5018</v>
      </c>
      <c r="H1024" s="14" t="s">
        <v>4820</v>
      </c>
      <c r="I1024" s="14"/>
      <c r="J1024" s="14"/>
      <c r="K1024" s="14"/>
      <c r="L1024" s="14" t="s">
        <v>5546</v>
      </c>
      <c r="M1024">
        <v>1</v>
      </c>
      <c r="N1024">
        <v>2</v>
      </c>
      <c r="O1024">
        <v>1</v>
      </c>
      <c r="P1024" s="1" t="s">
        <v>5320</v>
      </c>
    </row>
    <row r="1025" spans="2:16" ht="60" x14ac:dyDescent="0.25">
      <c r="B1025" s="14" t="s">
        <v>1633</v>
      </c>
      <c r="C1025" s="12" t="s">
        <v>1634</v>
      </c>
      <c r="D1025" s="12" t="s">
        <v>5</v>
      </c>
      <c r="E1025" s="12" t="s">
        <v>22</v>
      </c>
      <c r="F1025" s="14" t="s">
        <v>5022</v>
      </c>
      <c r="G1025" s="14" t="s">
        <v>5197</v>
      </c>
      <c r="H1025" s="14" t="s">
        <v>4810</v>
      </c>
      <c r="I1025" s="14" t="s">
        <v>4504</v>
      </c>
      <c r="J1025" s="14"/>
      <c r="K1025" s="14"/>
      <c r="L1025" s="14"/>
      <c r="M1025">
        <v>1</v>
      </c>
      <c r="N1025">
        <v>2</v>
      </c>
      <c r="O1025">
        <v>1</v>
      </c>
      <c r="P1025" s="1" t="s">
        <v>5320</v>
      </c>
    </row>
    <row r="1026" spans="2:16" ht="60" x14ac:dyDescent="0.25">
      <c r="B1026" s="14" t="s">
        <v>1635</v>
      </c>
      <c r="C1026" s="12" t="s">
        <v>1636</v>
      </c>
      <c r="D1026" s="12" t="s">
        <v>5</v>
      </c>
      <c r="E1026" s="12" t="s">
        <v>22</v>
      </c>
      <c r="F1026" s="14" t="s">
        <v>5022</v>
      </c>
      <c r="G1026" s="14" t="s">
        <v>4608</v>
      </c>
      <c r="H1026" s="14" t="s">
        <v>4807</v>
      </c>
      <c r="I1026" s="14" t="s">
        <v>4548</v>
      </c>
      <c r="J1026" s="14"/>
      <c r="K1026" s="14"/>
      <c r="L1026" s="14"/>
      <c r="M1026">
        <v>1</v>
      </c>
      <c r="N1026">
        <v>2</v>
      </c>
      <c r="O1026">
        <v>1</v>
      </c>
      <c r="P1026" s="1" t="s">
        <v>5320</v>
      </c>
    </row>
    <row r="1027" spans="2:16" ht="60" x14ac:dyDescent="0.25">
      <c r="B1027" s="14" t="s">
        <v>1637</v>
      </c>
      <c r="C1027" s="12" t="s">
        <v>1638</v>
      </c>
      <c r="D1027" s="12" t="s">
        <v>5</v>
      </c>
      <c r="E1027" s="12" t="s">
        <v>59</v>
      </c>
      <c r="F1027" s="14" t="s">
        <v>5022</v>
      </c>
      <c r="G1027" s="14" t="s">
        <v>4673</v>
      </c>
      <c r="H1027" s="14" t="s">
        <v>4808</v>
      </c>
      <c r="I1027" s="14" t="s">
        <v>4461</v>
      </c>
      <c r="J1027" s="14"/>
      <c r="K1027" s="14"/>
      <c r="L1027" s="14"/>
      <c r="M1027">
        <v>1</v>
      </c>
      <c r="N1027">
        <v>2</v>
      </c>
      <c r="O1027">
        <v>1</v>
      </c>
      <c r="P1027" s="1" t="s">
        <v>5320</v>
      </c>
    </row>
    <row r="1028" spans="2:16" ht="60" x14ac:dyDescent="0.25">
      <c r="B1028" s="14" t="s">
        <v>1639</v>
      </c>
      <c r="C1028" s="12" t="s">
        <v>1640</v>
      </c>
      <c r="D1028" s="12" t="s">
        <v>5</v>
      </c>
      <c r="E1028" s="12" t="s">
        <v>59</v>
      </c>
      <c r="F1028" s="14" t="s">
        <v>5022</v>
      </c>
      <c r="G1028" s="14" t="s">
        <v>4630</v>
      </c>
      <c r="H1028" s="14" t="s">
        <v>4807</v>
      </c>
      <c r="I1028" s="14" t="s">
        <v>4549</v>
      </c>
      <c r="J1028" s="14"/>
      <c r="K1028" s="14"/>
      <c r="L1028" s="14"/>
      <c r="M1028">
        <v>1</v>
      </c>
      <c r="N1028">
        <v>2</v>
      </c>
      <c r="O1028">
        <v>1</v>
      </c>
      <c r="P1028" s="1" t="s">
        <v>5320</v>
      </c>
    </row>
    <row r="1029" spans="2:16" ht="60" x14ac:dyDescent="0.25">
      <c r="B1029" s="14" t="s">
        <v>1641</v>
      </c>
      <c r="C1029" s="12" t="s">
        <v>1642</v>
      </c>
      <c r="D1029" s="12" t="s">
        <v>5</v>
      </c>
      <c r="E1029" s="12" t="s">
        <v>23</v>
      </c>
      <c r="F1029" s="14" t="s">
        <v>5024</v>
      </c>
      <c r="G1029" s="14" t="s">
        <v>5757</v>
      </c>
      <c r="H1029" s="14" t="s">
        <v>4812</v>
      </c>
      <c r="I1029" s="14"/>
      <c r="J1029" s="14"/>
      <c r="K1029" s="14" t="s">
        <v>4451</v>
      </c>
      <c r="L1029" s="14" t="s">
        <v>5758</v>
      </c>
      <c r="M1029">
        <v>1</v>
      </c>
      <c r="N1029">
        <v>3</v>
      </c>
      <c r="O1029">
        <v>1</v>
      </c>
      <c r="P1029" s="1" t="s">
        <v>5320</v>
      </c>
    </row>
    <row r="1030" spans="2:16" ht="60" x14ac:dyDescent="0.25">
      <c r="B1030" s="14" t="s">
        <v>2229</v>
      </c>
      <c r="C1030" s="12" t="s">
        <v>2230</v>
      </c>
      <c r="D1030" s="12" t="s">
        <v>5</v>
      </c>
      <c r="E1030" s="12" t="s">
        <v>23</v>
      </c>
      <c r="F1030" s="14" t="s">
        <v>5022</v>
      </c>
      <c r="G1030" s="14" t="s">
        <v>5759</v>
      </c>
      <c r="H1030" s="14" t="s">
        <v>4812</v>
      </c>
      <c r="I1030" s="14"/>
      <c r="J1030" s="14"/>
      <c r="K1030" s="14"/>
      <c r="L1030" s="14" t="s">
        <v>5760</v>
      </c>
      <c r="M1030">
        <v>1</v>
      </c>
      <c r="N1030"/>
      <c r="O1030">
        <v>1</v>
      </c>
      <c r="P1030" s="1" t="s">
        <v>5320</v>
      </c>
    </row>
    <row r="1031" spans="2:16" ht="30" x14ac:dyDescent="0.25">
      <c r="B1031" s="14" t="s">
        <v>2231</v>
      </c>
      <c r="C1031" s="12" t="s">
        <v>2232</v>
      </c>
      <c r="D1031" s="12" t="s">
        <v>5</v>
      </c>
      <c r="E1031" s="12" t="s">
        <v>23</v>
      </c>
      <c r="F1031" s="14" t="s">
        <v>5022</v>
      </c>
      <c r="G1031" s="14" t="s">
        <v>5132</v>
      </c>
      <c r="H1031" s="14" t="s">
        <v>4810</v>
      </c>
      <c r="I1031" s="14"/>
      <c r="J1031" s="14"/>
      <c r="K1031" s="14"/>
      <c r="L1031" s="14"/>
      <c r="M1031">
        <v>1</v>
      </c>
      <c r="N1031">
        <v>1</v>
      </c>
      <c r="O1031">
        <v>1</v>
      </c>
      <c r="P1031" s="1" t="s">
        <v>5320</v>
      </c>
    </row>
    <row r="1032" spans="2:16" ht="30" x14ac:dyDescent="0.25">
      <c r="B1032" s="14" t="s">
        <v>1643</v>
      </c>
      <c r="C1032" s="12" t="s">
        <v>1644</v>
      </c>
      <c r="D1032" s="12" t="s">
        <v>5</v>
      </c>
      <c r="E1032" s="12" t="s">
        <v>26</v>
      </c>
      <c r="F1032" s="14" t="s">
        <v>5022</v>
      </c>
      <c r="G1032" s="14" t="s">
        <v>5200</v>
      </c>
      <c r="H1032" s="14" t="s">
        <v>4810</v>
      </c>
      <c r="I1032" s="14"/>
      <c r="J1032" s="14"/>
      <c r="K1032" s="14"/>
      <c r="L1032" s="14"/>
      <c r="M1032">
        <v>1</v>
      </c>
      <c r="N1032">
        <v>1</v>
      </c>
      <c r="O1032">
        <v>1</v>
      </c>
      <c r="P1032" s="1" t="s">
        <v>5320</v>
      </c>
    </row>
    <row r="1033" spans="2:16" ht="30" x14ac:dyDescent="0.25">
      <c r="B1033" s="14" t="s">
        <v>2233</v>
      </c>
      <c r="C1033" s="12" t="s">
        <v>2234</v>
      </c>
      <c r="D1033" s="12" t="s">
        <v>5</v>
      </c>
      <c r="E1033" s="12" t="s">
        <v>26</v>
      </c>
      <c r="F1033" s="14" t="s">
        <v>5022</v>
      </c>
      <c r="G1033" s="14" t="s">
        <v>4985</v>
      </c>
      <c r="H1033" s="14" t="s">
        <v>4807</v>
      </c>
      <c r="I1033" s="14"/>
      <c r="J1033" s="14"/>
      <c r="K1033" s="14"/>
      <c r="L1033" s="14"/>
      <c r="M1033">
        <v>1</v>
      </c>
      <c r="N1033">
        <v>1</v>
      </c>
      <c r="O1033">
        <v>1</v>
      </c>
      <c r="P1033" s="1" t="s">
        <v>5320</v>
      </c>
    </row>
    <row r="1034" spans="2:16" ht="30" x14ac:dyDescent="0.25">
      <c r="B1034" s="14" t="s">
        <v>1645</v>
      </c>
      <c r="C1034" s="12" t="s">
        <v>1646</v>
      </c>
      <c r="D1034" s="12" t="s">
        <v>5</v>
      </c>
      <c r="E1034" s="12" t="s">
        <v>26</v>
      </c>
      <c r="F1034" s="14" t="s">
        <v>5022</v>
      </c>
      <c r="G1034" s="14" t="s">
        <v>4668</v>
      </c>
      <c r="H1034" s="14" t="s">
        <v>4810</v>
      </c>
      <c r="I1034" s="14"/>
      <c r="J1034" s="14"/>
      <c r="K1034" s="14"/>
      <c r="L1034" s="14"/>
      <c r="M1034">
        <v>1</v>
      </c>
      <c r="N1034">
        <v>1</v>
      </c>
      <c r="O1034">
        <v>1</v>
      </c>
      <c r="P1034" s="1" t="s">
        <v>5320</v>
      </c>
    </row>
    <row r="1035" spans="2:16" ht="75" x14ac:dyDescent="0.25">
      <c r="B1035" s="14" t="s">
        <v>1647</v>
      </c>
      <c r="C1035" s="12" t="s">
        <v>1648</v>
      </c>
      <c r="D1035" s="12" t="s">
        <v>5</v>
      </c>
      <c r="E1035" s="12" t="s">
        <v>26</v>
      </c>
      <c r="F1035" s="14" t="s">
        <v>5022</v>
      </c>
      <c r="G1035" s="14" t="s">
        <v>5425</v>
      </c>
      <c r="H1035" s="14" t="s">
        <v>4806</v>
      </c>
      <c r="I1035" s="14" t="s">
        <v>4425</v>
      </c>
      <c r="J1035" s="14"/>
      <c r="K1035" s="14"/>
      <c r="L1035" s="14"/>
      <c r="M1035">
        <v>1</v>
      </c>
      <c r="N1035">
        <v>2</v>
      </c>
      <c r="O1035">
        <v>1</v>
      </c>
      <c r="P1035" s="1" t="s">
        <v>5320</v>
      </c>
    </row>
    <row r="1036" spans="2:16" ht="30" x14ac:dyDescent="0.25">
      <c r="B1036" s="14" t="s">
        <v>2235</v>
      </c>
      <c r="C1036" s="12" t="s">
        <v>2236</v>
      </c>
      <c r="D1036" s="12" t="s">
        <v>5</v>
      </c>
      <c r="E1036" s="12" t="s">
        <v>26</v>
      </c>
      <c r="F1036" s="14" t="s">
        <v>5022</v>
      </c>
      <c r="G1036" s="14" t="s">
        <v>5253</v>
      </c>
      <c r="H1036" s="14" t="s">
        <v>4807</v>
      </c>
      <c r="I1036" s="14"/>
      <c r="J1036" s="14"/>
      <c r="K1036" s="14"/>
      <c r="L1036" s="14"/>
      <c r="M1036">
        <v>1</v>
      </c>
      <c r="N1036">
        <v>1</v>
      </c>
      <c r="O1036">
        <v>1</v>
      </c>
      <c r="P1036" s="1" t="s">
        <v>5320</v>
      </c>
    </row>
    <row r="1037" spans="2:16" ht="45" x14ac:dyDescent="0.25">
      <c r="B1037" s="14" t="s">
        <v>1649</v>
      </c>
      <c r="C1037" s="12" t="s">
        <v>1650</v>
      </c>
      <c r="D1037" s="12" t="s">
        <v>5</v>
      </c>
      <c r="E1037" s="12" t="s">
        <v>205</v>
      </c>
      <c r="F1037" s="14" t="s">
        <v>5022</v>
      </c>
      <c r="G1037" s="14" t="s">
        <v>5295</v>
      </c>
      <c r="H1037" s="14" t="s">
        <v>4819</v>
      </c>
      <c r="I1037" s="14"/>
      <c r="J1037" s="14"/>
      <c r="K1037" s="14"/>
      <c r="L1037" s="14"/>
      <c r="M1037">
        <v>1</v>
      </c>
      <c r="N1037">
        <v>1</v>
      </c>
      <c r="O1037">
        <v>1</v>
      </c>
      <c r="P1037" s="1" t="s">
        <v>5320</v>
      </c>
    </row>
    <row r="1038" spans="2:16" ht="60" x14ac:dyDescent="0.25">
      <c r="B1038" s="14" t="s">
        <v>1651</v>
      </c>
      <c r="C1038" s="12" t="s">
        <v>1652</v>
      </c>
      <c r="D1038" s="12" t="s">
        <v>5</v>
      </c>
      <c r="E1038" s="12" t="s">
        <v>205</v>
      </c>
      <c r="F1038" s="14" t="s">
        <v>5022</v>
      </c>
      <c r="G1038" s="14" t="s">
        <v>5257</v>
      </c>
      <c r="H1038" s="14" t="s">
        <v>4837</v>
      </c>
      <c r="I1038" s="14"/>
      <c r="J1038" s="14"/>
      <c r="K1038" s="14"/>
      <c r="L1038" s="14"/>
      <c r="M1038">
        <v>1</v>
      </c>
      <c r="N1038">
        <v>1</v>
      </c>
      <c r="O1038">
        <v>1</v>
      </c>
      <c r="P1038" s="1" t="s">
        <v>5320</v>
      </c>
    </row>
    <row r="1039" spans="2:16" ht="30" x14ac:dyDescent="0.25">
      <c r="B1039" s="14" t="s">
        <v>2237</v>
      </c>
      <c r="C1039" s="12" t="s">
        <v>2238</v>
      </c>
      <c r="D1039" s="12" t="s">
        <v>5</v>
      </c>
      <c r="E1039" s="12" t="s">
        <v>205</v>
      </c>
      <c r="F1039" s="14" t="s">
        <v>5022</v>
      </c>
      <c r="G1039" s="14" t="s">
        <v>5333</v>
      </c>
      <c r="H1039" s="14" t="s">
        <v>4807</v>
      </c>
      <c r="I1039" s="14"/>
      <c r="J1039" s="14"/>
      <c r="K1039" s="14"/>
      <c r="L1039" s="14"/>
      <c r="M1039">
        <v>1</v>
      </c>
      <c r="N1039">
        <v>1</v>
      </c>
      <c r="O1039">
        <v>1</v>
      </c>
      <c r="P1039" s="1" t="s">
        <v>5320</v>
      </c>
    </row>
    <row r="1040" spans="2:16" ht="60" x14ac:dyDescent="0.25">
      <c r="B1040" s="14" t="s">
        <v>1653</v>
      </c>
      <c r="C1040" s="12" t="s">
        <v>1654</v>
      </c>
      <c r="D1040" s="12" t="s">
        <v>5</v>
      </c>
      <c r="E1040" s="12" t="s">
        <v>42</v>
      </c>
      <c r="F1040" s="14" t="s">
        <v>5022</v>
      </c>
      <c r="G1040" s="14" t="s">
        <v>4648</v>
      </c>
      <c r="H1040" s="14" t="s">
        <v>4807</v>
      </c>
      <c r="I1040" s="14" t="s">
        <v>4486</v>
      </c>
      <c r="J1040" s="14"/>
      <c r="K1040" s="14"/>
      <c r="L1040" s="14"/>
      <c r="M1040">
        <v>1</v>
      </c>
      <c r="N1040">
        <v>2</v>
      </c>
      <c r="O1040">
        <v>1</v>
      </c>
      <c r="P1040" s="1" t="s">
        <v>5320</v>
      </c>
    </row>
    <row r="1041" spans="2:16" ht="60" x14ac:dyDescent="0.25">
      <c r="B1041" s="14" t="s">
        <v>1655</v>
      </c>
      <c r="C1041" s="12" t="s">
        <v>1656</v>
      </c>
      <c r="D1041" s="12" t="s">
        <v>5</v>
      </c>
      <c r="E1041" s="12" t="s">
        <v>42</v>
      </c>
      <c r="F1041" s="14" t="s">
        <v>5022</v>
      </c>
      <c r="G1041" s="14" t="s">
        <v>4643</v>
      </c>
      <c r="H1041" s="14" t="s">
        <v>4810</v>
      </c>
      <c r="I1041" s="14" t="s">
        <v>4550</v>
      </c>
      <c r="J1041" s="14"/>
      <c r="K1041" s="14"/>
      <c r="L1041" s="14"/>
      <c r="M1041">
        <v>1</v>
      </c>
      <c r="N1041">
        <v>2</v>
      </c>
      <c r="O1041">
        <v>1</v>
      </c>
      <c r="P1041" s="1" t="s">
        <v>5320</v>
      </c>
    </row>
    <row r="1042" spans="2:16" ht="30" x14ac:dyDescent="0.25">
      <c r="B1042" s="14" t="s">
        <v>1657</v>
      </c>
      <c r="C1042" s="12" t="s">
        <v>1658</v>
      </c>
      <c r="D1042" s="12" t="s">
        <v>5</v>
      </c>
      <c r="E1042" s="12" t="s">
        <v>42</v>
      </c>
      <c r="F1042" s="14" t="s">
        <v>5022</v>
      </c>
      <c r="G1042" s="14" t="s">
        <v>4635</v>
      </c>
      <c r="H1042" s="14" t="s">
        <v>4807</v>
      </c>
      <c r="I1042" s="14"/>
      <c r="J1042" s="14"/>
      <c r="K1042" s="14"/>
      <c r="L1042" s="14"/>
      <c r="M1042">
        <v>1</v>
      </c>
      <c r="N1042">
        <v>1</v>
      </c>
      <c r="O1042">
        <v>1</v>
      </c>
      <c r="P1042" s="1" t="s">
        <v>5320</v>
      </c>
    </row>
    <row r="1043" spans="2:16" ht="60" x14ac:dyDescent="0.25">
      <c r="B1043" s="14" t="s">
        <v>1659</v>
      </c>
      <c r="C1043" s="12" t="s">
        <v>1660</v>
      </c>
      <c r="D1043" s="12" t="s">
        <v>5</v>
      </c>
      <c r="E1043" s="12" t="s">
        <v>42</v>
      </c>
      <c r="F1043" s="14" t="s">
        <v>5024</v>
      </c>
      <c r="G1043" s="14" t="s">
        <v>5055</v>
      </c>
      <c r="H1043" s="14" t="s">
        <v>4809</v>
      </c>
      <c r="I1043" s="14" t="s">
        <v>4450</v>
      </c>
      <c r="J1043" s="14"/>
      <c r="K1043" s="14"/>
      <c r="L1043" s="14"/>
      <c r="M1043">
        <v>1</v>
      </c>
      <c r="N1043">
        <v>2</v>
      </c>
      <c r="O1043">
        <v>1</v>
      </c>
      <c r="P1043" s="1" t="s">
        <v>5320</v>
      </c>
    </row>
    <row r="1044" spans="2:16" ht="60" x14ac:dyDescent="0.25">
      <c r="B1044" s="14" t="s">
        <v>1661</v>
      </c>
      <c r="C1044" s="12" t="s">
        <v>1662</v>
      </c>
      <c r="D1044" s="12" t="s">
        <v>5</v>
      </c>
      <c r="E1044" s="12" t="s">
        <v>42</v>
      </c>
      <c r="F1044" s="14" t="s">
        <v>5022</v>
      </c>
      <c r="G1044" s="14" t="s">
        <v>4628</v>
      </c>
      <c r="H1044" s="14" t="s">
        <v>4807</v>
      </c>
      <c r="I1044" s="14" t="s">
        <v>4438</v>
      </c>
      <c r="J1044" s="14"/>
      <c r="K1044" s="14"/>
      <c r="L1044" s="14"/>
      <c r="M1044">
        <v>1</v>
      </c>
      <c r="N1044">
        <v>2</v>
      </c>
      <c r="O1044">
        <v>1</v>
      </c>
      <c r="P1044" s="1" t="s">
        <v>5320</v>
      </c>
    </row>
    <row r="1045" spans="2:16" ht="30" x14ac:dyDescent="0.25">
      <c r="B1045" s="14" t="s">
        <v>1663</v>
      </c>
      <c r="C1045" s="12" t="s">
        <v>1664</v>
      </c>
      <c r="D1045" s="12" t="s">
        <v>5</v>
      </c>
      <c r="E1045" s="12" t="s">
        <v>42</v>
      </c>
      <c r="F1045" s="14" t="s">
        <v>5022</v>
      </c>
      <c r="G1045" s="14"/>
      <c r="H1045" s="14"/>
      <c r="I1045" s="14"/>
      <c r="J1045" s="14"/>
      <c r="K1045" s="14"/>
      <c r="L1045" s="14"/>
      <c r="M1045">
        <v>0</v>
      </c>
      <c r="N1045">
        <v>0</v>
      </c>
      <c r="O1045">
        <v>1</v>
      </c>
      <c r="P1045" s="1" t="s">
        <v>4807</v>
      </c>
    </row>
    <row r="1046" spans="2:16" ht="60" x14ac:dyDescent="0.25">
      <c r="B1046" s="14" t="s">
        <v>1665</v>
      </c>
      <c r="C1046" s="12" t="s">
        <v>1666</v>
      </c>
      <c r="D1046" s="12" t="s">
        <v>5</v>
      </c>
      <c r="E1046" s="12" t="s">
        <v>42</v>
      </c>
      <c r="F1046" s="14" t="s">
        <v>5022</v>
      </c>
      <c r="G1046" s="14" t="s">
        <v>4659</v>
      </c>
      <c r="H1046" s="14" t="s">
        <v>4807</v>
      </c>
      <c r="I1046" s="14" t="s">
        <v>4461</v>
      </c>
      <c r="J1046" s="14"/>
      <c r="K1046" s="14"/>
      <c r="L1046" s="14"/>
      <c r="M1046">
        <v>1</v>
      </c>
      <c r="N1046">
        <v>2</v>
      </c>
      <c r="O1046">
        <v>1</v>
      </c>
      <c r="P1046" s="1" t="s">
        <v>5320</v>
      </c>
    </row>
    <row r="1047" spans="2:16" ht="30" x14ac:dyDescent="0.25">
      <c r="B1047" s="14" t="s">
        <v>1667</v>
      </c>
      <c r="C1047" s="12" t="s">
        <v>1668</v>
      </c>
      <c r="D1047" s="12" t="s">
        <v>5</v>
      </c>
      <c r="E1047" s="12" t="s">
        <v>42</v>
      </c>
      <c r="F1047" s="14" t="s">
        <v>5022</v>
      </c>
      <c r="G1047" s="14" t="s">
        <v>4628</v>
      </c>
      <c r="H1047" s="14" t="s">
        <v>4807</v>
      </c>
      <c r="I1047" s="14"/>
      <c r="J1047" s="14"/>
      <c r="K1047" s="14"/>
      <c r="L1047" s="14"/>
      <c r="M1047">
        <v>1</v>
      </c>
      <c r="N1047">
        <v>1</v>
      </c>
      <c r="O1047">
        <v>1</v>
      </c>
      <c r="P1047" s="1" t="s">
        <v>5320</v>
      </c>
    </row>
    <row r="1048" spans="2:16" ht="60" x14ac:dyDescent="0.25">
      <c r="B1048" s="14" t="s">
        <v>1669</v>
      </c>
      <c r="C1048" s="12" t="s">
        <v>1670</v>
      </c>
      <c r="D1048" s="12" t="s">
        <v>5</v>
      </c>
      <c r="E1048" s="12" t="s">
        <v>23</v>
      </c>
      <c r="F1048" s="14" t="s">
        <v>5022</v>
      </c>
      <c r="G1048" s="14" t="s">
        <v>4653</v>
      </c>
      <c r="H1048" s="14" t="s">
        <v>4814</v>
      </c>
      <c r="I1048" s="14" t="s">
        <v>4551</v>
      </c>
      <c r="J1048" s="14"/>
      <c r="K1048" s="14"/>
      <c r="L1048" s="14"/>
      <c r="M1048">
        <v>1</v>
      </c>
      <c r="N1048">
        <v>2</v>
      </c>
      <c r="O1048">
        <v>1</v>
      </c>
      <c r="P1048" s="1" t="s">
        <v>5320</v>
      </c>
    </row>
    <row r="1049" spans="2:16" ht="75" x14ac:dyDescent="0.25">
      <c r="B1049" s="14" t="s">
        <v>1671</v>
      </c>
      <c r="C1049" s="12" t="s">
        <v>1672</v>
      </c>
      <c r="D1049" s="12" t="s">
        <v>5</v>
      </c>
      <c r="E1049" s="12" t="s">
        <v>23</v>
      </c>
      <c r="F1049" s="14" t="s">
        <v>5024</v>
      </c>
      <c r="G1049" s="14" t="s">
        <v>4643</v>
      </c>
      <c r="H1049" s="14" t="s">
        <v>4806</v>
      </c>
      <c r="I1049" s="14" t="s">
        <v>4444</v>
      </c>
      <c r="J1049" s="14"/>
      <c r="K1049" s="14" t="s">
        <v>4552</v>
      </c>
      <c r="L1049" s="14"/>
      <c r="M1049">
        <v>1</v>
      </c>
      <c r="N1049">
        <v>3</v>
      </c>
      <c r="O1049">
        <v>1</v>
      </c>
      <c r="P1049" s="1" t="s">
        <v>5320</v>
      </c>
    </row>
    <row r="1050" spans="2:16" ht="75" x14ac:dyDescent="0.25">
      <c r="B1050" s="14" t="s">
        <v>1673</v>
      </c>
      <c r="C1050" s="12" t="s">
        <v>1674</v>
      </c>
      <c r="D1050" s="12" t="s">
        <v>5</v>
      </c>
      <c r="E1050" s="12" t="s">
        <v>23</v>
      </c>
      <c r="F1050" s="14" t="s">
        <v>5024</v>
      </c>
      <c r="G1050" s="14" t="s">
        <v>4668</v>
      </c>
      <c r="H1050" s="14" t="s">
        <v>4806</v>
      </c>
      <c r="I1050" s="14" t="s">
        <v>4553</v>
      </c>
      <c r="J1050" s="14"/>
      <c r="K1050" s="14"/>
      <c r="L1050" s="14"/>
      <c r="M1050">
        <v>1</v>
      </c>
      <c r="N1050">
        <v>2</v>
      </c>
      <c r="O1050">
        <v>1</v>
      </c>
      <c r="P1050" s="1" t="s">
        <v>5320</v>
      </c>
    </row>
    <row r="1051" spans="2:16" ht="75" x14ac:dyDescent="0.25">
      <c r="B1051" s="14" t="s">
        <v>1675</v>
      </c>
      <c r="C1051" s="12" t="s">
        <v>1676</v>
      </c>
      <c r="D1051" s="12" t="s">
        <v>5</v>
      </c>
      <c r="E1051" s="12" t="s">
        <v>23</v>
      </c>
      <c r="F1051" s="14" t="s">
        <v>5023</v>
      </c>
      <c r="G1051" s="14" t="s">
        <v>5141</v>
      </c>
      <c r="H1051" s="14" t="s">
        <v>4806</v>
      </c>
      <c r="I1051" s="14"/>
      <c r="J1051" s="14"/>
      <c r="K1051" s="14"/>
      <c r="L1051" s="14"/>
      <c r="M1051">
        <v>1</v>
      </c>
      <c r="N1051">
        <v>1</v>
      </c>
      <c r="O1051">
        <v>1</v>
      </c>
      <c r="P1051" s="1" t="s">
        <v>5320</v>
      </c>
    </row>
    <row r="1052" spans="2:16" ht="30" x14ac:dyDescent="0.25">
      <c r="B1052" s="14" t="s">
        <v>1677</v>
      </c>
      <c r="C1052" s="12" t="s">
        <v>1678</v>
      </c>
      <c r="D1052" s="12" t="s">
        <v>5</v>
      </c>
      <c r="E1052" s="12" t="s">
        <v>68</v>
      </c>
      <c r="F1052" s="14" t="s">
        <v>5022</v>
      </c>
      <c r="G1052" s="14" t="s">
        <v>4622</v>
      </c>
      <c r="H1052" s="14" t="s">
        <v>4807</v>
      </c>
      <c r="I1052" s="14"/>
      <c r="J1052" s="14"/>
      <c r="K1052" s="14"/>
      <c r="L1052" s="14"/>
      <c r="M1052">
        <v>1</v>
      </c>
      <c r="N1052">
        <v>1</v>
      </c>
      <c r="O1052">
        <v>1</v>
      </c>
      <c r="P1052" s="1" t="s">
        <v>5320</v>
      </c>
    </row>
    <row r="1053" spans="2:16" ht="75" x14ac:dyDescent="0.25">
      <c r="B1053" s="14" t="s">
        <v>1679</v>
      </c>
      <c r="C1053" s="12" t="s">
        <v>1680</v>
      </c>
      <c r="D1053" s="12" t="s">
        <v>5</v>
      </c>
      <c r="E1053" s="12" t="s">
        <v>68</v>
      </c>
      <c r="F1053" s="14" t="s">
        <v>5022</v>
      </c>
      <c r="G1053" s="14" t="s">
        <v>4643</v>
      </c>
      <c r="H1053" s="14" t="s">
        <v>4806</v>
      </c>
      <c r="I1053" s="14"/>
      <c r="J1053" s="14"/>
      <c r="K1053" s="14"/>
      <c r="L1053" s="14" t="s">
        <v>5761</v>
      </c>
      <c r="M1053">
        <v>1</v>
      </c>
      <c r="N1053">
        <v>2</v>
      </c>
      <c r="O1053">
        <v>1</v>
      </c>
      <c r="P1053" s="1" t="s">
        <v>5320</v>
      </c>
    </row>
    <row r="1054" spans="2:16" ht="30" x14ac:dyDescent="0.25">
      <c r="B1054" s="14" t="s">
        <v>2239</v>
      </c>
      <c r="C1054" s="12" t="s">
        <v>2240</v>
      </c>
      <c r="D1054" s="12" t="s">
        <v>5</v>
      </c>
      <c r="E1054" s="12" t="s">
        <v>68</v>
      </c>
      <c r="F1054" s="14" t="s">
        <v>5022</v>
      </c>
      <c r="G1054" s="14" t="s">
        <v>5547</v>
      </c>
      <c r="H1054" s="14" t="s">
        <v>4807</v>
      </c>
      <c r="I1054" s="14"/>
      <c r="J1054" s="14"/>
      <c r="K1054" s="14"/>
      <c r="L1054" s="14"/>
      <c r="M1054">
        <v>1</v>
      </c>
      <c r="N1054">
        <v>1</v>
      </c>
      <c r="O1054">
        <v>1</v>
      </c>
      <c r="P1054" s="1" t="s">
        <v>5320</v>
      </c>
    </row>
    <row r="1055" spans="2:16" ht="60" x14ac:dyDescent="0.25">
      <c r="B1055" s="14" t="s">
        <v>1681</v>
      </c>
      <c r="C1055" s="12" t="s">
        <v>1682</v>
      </c>
      <c r="D1055" s="12" t="s">
        <v>5</v>
      </c>
      <c r="E1055" s="12" t="s">
        <v>68</v>
      </c>
      <c r="F1055" s="14" t="s">
        <v>5022</v>
      </c>
      <c r="G1055" s="14" t="s">
        <v>5045</v>
      </c>
      <c r="H1055" s="14" t="s">
        <v>4809</v>
      </c>
      <c r="I1055" s="14"/>
      <c r="J1055" s="14"/>
      <c r="K1055" s="14"/>
      <c r="L1055" s="14" t="s">
        <v>5762</v>
      </c>
      <c r="M1055">
        <v>1</v>
      </c>
      <c r="N1055">
        <v>2</v>
      </c>
      <c r="O1055">
        <v>1</v>
      </c>
      <c r="P1055" s="1" t="s">
        <v>5320</v>
      </c>
    </row>
    <row r="1056" spans="2:16" ht="30" x14ac:dyDescent="0.25">
      <c r="B1056" s="14" t="s">
        <v>1683</v>
      </c>
      <c r="C1056" s="12" t="s">
        <v>1684</v>
      </c>
      <c r="D1056" s="12" t="s">
        <v>5</v>
      </c>
      <c r="E1056" s="12" t="s">
        <v>68</v>
      </c>
      <c r="F1056" s="14" t="s">
        <v>5022</v>
      </c>
      <c r="G1056" s="14" t="s">
        <v>4608</v>
      </c>
      <c r="H1056" s="14" t="s">
        <v>4807</v>
      </c>
      <c r="I1056" s="14"/>
      <c r="J1056" s="14"/>
      <c r="K1056" s="14"/>
      <c r="L1056" s="14"/>
      <c r="M1056">
        <v>1</v>
      </c>
      <c r="N1056">
        <v>1</v>
      </c>
      <c r="O1056">
        <v>1</v>
      </c>
      <c r="P1056" s="1" t="s">
        <v>5320</v>
      </c>
    </row>
    <row r="1057" spans="2:16" ht="60" x14ac:dyDescent="0.25">
      <c r="B1057" s="14" t="s">
        <v>2241</v>
      </c>
      <c r="C1057" s="12" t="s">
        <v>2242</v>
      </c>
      <c r="D1057" s="12" t="s">
        <v>5</v>
      </c>
      <c r="E1057" s="12" t="s">
        <v>68</v>
      </c>
      <c r="F1057" s="14" t="s">
        <v>5022</v>
      </c>
      <c r="G1057" s="14" t="s">
        <v>5625</v>
      </c>
      <c r="H1057" s="14" t="s">
        <v>4807</v>
      </c>
      <c r="I1057" s="14"/>
      <c r="J1057" s="14"/>
      <c r="K1057" s="14" t="s">
        <v>5626</v>
      </c>
      <c r="L1057" s="14" t="s">
        <v>5763</v>
      </c>
      <c r="M1057">
        <v>1</v>
      </c>
      <c r="N1057">
        <v>3</v>
      </c>
      <c r="O1057">
        <v>1</v>
      </c>
      <c r="P1057" s="1" t="s">
        <v>5320</v>
      </c>
    </row>
    <row r="1058" spans="2:16" ht="75" x14ac:dyDescent="0.25">
      <c r="B1058" s="14" t="s">
        <v>1685</v>
      </c>
      <c r="C1058" s="12" t="s">
        <v>1686</v>
      </c>
      <c r="D1058" s="12" t="s">
        <v>5</v>
      </c>
      <c r="E1058" s="12" t="s">
        <v>68</v>
      </c>
      <c r="F1058" s="14" t="s">
        <v>5024</v>
      </c>
      <c r="G1058" s="14" t="s">
        <v>5484</v>
      </c>
      <c r="H1058" s="14" t="s">
        <v>4806</v>
      </c>
      <c r="I1058" s="14"/>
      <c r="J1058" s="14"/>
      <c r="K1058" s="14" t="s">
        <v>5297</v>
      </c>
      <c r="L1058" s="14" t="s">
        <v>5396</v>
      </c>
      <c r="M1058">
        <v>1</v>
      </c>
      <c r="N1058">
        <v>3</v>
      </c>
      <c r="O1058">
        <v>1</v>
      </c>
      <c r="P1058" s="1" t="s">
        <v>5320</v>
      </c>
    </row>
    <row r="1059" spans="2:16" ht="60" x14ac:dyDescent="0.25">
      <c r="B1059" s="14" t="s">
        <v>1687</v>
      </c>
      <c r="C1059" s="12" t="s">
        <v>1688</v>
      </c>
      <c r="D1059" s="12" t="s">
        <v>5</v>
      </c>
      <c r="E1059" s="12" t="s">
        <v>68</v>
      </c>
      <c r="F1059" s="14" t="s">
        <v>5024</v>
      </c>
      <c r="G1059" s="14" t="s">
        <v>5201</v>
      </c>
      <c r="H1059" s="14" t="s">
        <v>4814</v>
      </c>
      <c r="I1059" s="14"/>
      <c r="J1059" s="14"/>
      <c r="K1059" s="14"/>
      <c r="L1059" s="14"/>
      <c r="M1059">
        <v>1</v>
      </c>
      <c r="N1059">
        <v>1</v>
      </c>
      <c r="O1059">
        <v>1</v>
      </c>
      <c r="P1059" s="1" t="s">
        <v>5320</v>
      </c>
    </row>
    <row r="1060" spans="2:16" ht="60" x14ac:dyDescent="0.25">
      <c r="B1060" s="14" t="s">
        <v>1689</v>
      </c>
      <c r="C1060" s="12" t="s">
        <v>1690</v>
      </c>
      <c r="D1060" s="12" t="s">
        <v>5</v>
      </c>
      <c r="E1060" s="12" t="s">
        <v>68</v>
      </c>
      <c r="F1060" s="14" t="s">
        <v>5022</v>
      </c>
      <c r="G1060" s="14" t="s">
        <v>5298</v>
      </c>
      <c r="H1060" s="14" t="s">
        <v>4814</v>
      </c>
      <c r="I1060" s="14" t="s">
        <v>4529</v>
      </c>
      <c r="J1060" s="14"/>
      <c r="K1060" s="14"/>
      <c r="L1060" s="14"/>
      <c r="M1060">
        <v>1</v>
      </c>
      <c r="N1060">
        <v>2</v>
      </c>
      <c r="O1060">
        <v>1</v>
      </c>
      <c r="P1060" s="1" t="s">
        <v>5320</v>
      </c>
    </row>
    <row r="1061" spans="2:16" ht="75" x14ac:dyDescent="0.25">
      <c r="B1061" s="14" t="s">
        <v>1691</v>
      </c>
      <c r="C1061" s="12" t="s">
        <v>1692</v>
      </c>
      <c r="D1061" s="12" t="s">
        <v>5</v>
      </c>
      <c r="E1061" s="12" t="s">
        <v>68</v>
      </c>
      <c r="F1061" s="14" t="s">
        <v>5022</v>
      </c>
      <c r="G1061" s="14" t="s">
        <v>4656</v>
      </c>
      <c r="H1061" s="14" t="s">
        <v>4806</v>
      </c>
      <c r="I1061" s="14"/>
      <c r="J1061" s="14"/>
      <c r="K1061" s="14"/>
      <c r="L1061" s="14" t="s">
        <v>5764</v>
      </c>
      <c r="M1061">
        <v>1</v>
      </c>
      <c r="N1061">
        <v>2</v>
      </c>
      <c r="O1061">
        <v>1</v>
      </c>
      <c r="P1061" s="1" t="s">
        <v>5320</v>
      </c>
    </row>
    <row r="1062" spans="2:16" x14ac:dyDescent="0.25">
      <c r="B1062" s="14" t="s">
        <v>2243</v>
      </c>
      <c r="C1062" s="12" t="s">
        <v>2244</v>
      </c>
      <c r="D1062" s="12" t="s">
        <v>5</v>
      </c>
      <c r="E1062" s="12" t="s">
        <v>68</v>
      </c>
      <c r="F1062" s="14" t="s">
        <v>5023</v>
      </c>
      <c r="G1062" s="14" t="s">
        <v>5031</v>
      </c>
      <c r="H1062" s="14" t="s">
        <v>4807</v>
      </c>
      <c r="I1062" s="14"/>
      <c r="J1062" s="14"/>
      <c r="K1062" s="14"/>
      <c r="L1062" s="14"/>
      <c r="M1062">
        <v>1</v>
      </c>
      <c r="N1062">
        <v>1</v>
      </c>
      <c r="O1062">
        <v>1</v>
      </c>
      <c r="P1062" s="1" t="s">
        <v>5320</v>
      </c>
    </row>
    <row r="1063" spans="2:16" ht="75" x14ac:dyDescent="0.25">
      <c r="B1063" s="14" t="s">
        <v>1693</v>
      </c>
      <c r="C1063" s="12" t="s">
        <v>1694</v>
      </c>
      <c r="D1063" s="12" t="s">
        <v>5</v>
      </c>
      <c r="E1063" s="12" t="s">
        <v>49</v>
      </c>
      <c r="F1063" s="14" t="s">
        <v>5024</v>
      </c>
      <c r="G1063" s="14" t="s">
        <v>4704</v>
      </c>
      <c r="H1063" s="14" t="s">
        <v>4806</v>
      </c>
      <c r="I1063" s="14"/>
      <c r="J1063" s="14"/>
      <c r="K1063" s="14"/>
      <c r="L1063" s="14"/>
      <c r="M1063">
        <v>1</v>
      </c>
      <c r="N1063">
        <v>1</v>
      </c>
      <c r="O1063">
        <v>1</v>
      </c>
      <c r="P1063" s="1" t="s">
        <v>5320</v>
      </c>
    </row>
    <row r="1064" spans="2:16" ht="30" x14ac:dyDescent="0.25">
      <c r="B1064" s="14" t="s">
        <v>2245</v>
      </c>
      <c r="C1064" s="12" t="s">
        <v>2246</v>
      </c>
      <c r="D1064" s="12" t="s">
        <v>5</v>
      </c>
      <c r="E1064" s="12" t="s">
        <v>49</v>
      </c>
      <c r="F1064" s="14" t="s">
        <v>5022</v>
      </c>
      <c r="G1064" s="14" t="s">
        <v>5119</v>
      </c>
      <c r="H1064" s="14" t="s">
        <v>4807</v>
      </c>
      <c r="I1064" s="14"/>
      <c r="J1064" s="14"/>
      <c r="K1064" s="14"/>
      <c r="L1064" s="14"/>
      <c r="M1064">
        <v>1</v>
      </c>
      <c r="N1064">
        <v>1</v>
      </c>
      <c r="O1064">
        <v>1</v>
      </c>
      <c r="P1064" s="1" t="s">
        <v>5320</v>
      </c>
    </row>
    <row r="1065" spans="2:16" ht="45" x14ac:dyDescent="0.25">
      <c r="B1065" s="14" t="s">
        <v>1695</v>
      </c>
      <c r="C1065" s="12" t="s">
        <v>1696</v>
      </c>
      <c r="D1065" s="12" t="s">
        <v>5</v>
      </c>
      <c r="E1065" s="12" t="s">
        <v>49</v>
      </c>
      <c r="F1065" s="14" t="s">
        <v>5022</v>
      </c>
      <c r="G1065" s="14" t="s">
        <v>4593</v>
      </c>
      <c r="H1065" s="14" t="s">
        <v>4807</v>
      </c>
      <c r="I1065" s="14"/>
      <c r="J1065" s="14"/>
      <c r="K1065" s="14"/>
      <c r="L1065" s="14" t="s">
        <v>5056</v>
      </c>
      <c r="M1065">
        <v>1</v>
      </c>
      <c r="N1065">
        <v>2</v>
      </c>
      <c r="O1065">
        <v>1</v>
      </c>
      <c r="P1065" s="1" t="s">
        <v>5320</v>
      </c>
    </row>
    <row r="1066" spans="2:16" ht="60" x14ac:dyDescent="0.25">
      <c r="B1066" s="14" t="s">
        <v>1697</v>
      </c>
      <c r="C1066" s="12" t="s">
        <v>1698</v>
      </c>
      <c r="D1066" s="12" t="s">
        <v>5</v>
      </c>
      <c r="E1066" s="12" t="s">
        <v>49</v>
      </c>
      <c r="F1066" s="14" t="s">
        <v>5024</v>
      </c>
      <c r="G1066" s="14" t="s">
        <v>4985</v>
      </c>
      <c r="H1066" s="14" t="s">
        <v>4814</v>
      </c>
      <c r="I1066" s="14" t="s">
        <v>4514</v>
      </c>
      <c r="J1066" s="14"/>
      <c r="K1066" s="14"/>
      <c r="L1066" s="14"/>
      <c r="M1066">
        <v>1</v>
      </c>
      <c r="N1066">
        <v>2</v>
      </c>
      <c r="O1066">
        <v>1</v>
      </c>
      <c r="P1066" s="1" t="s">
        <v>5320</v>
      </c>
    </row>
    <row r="1067" spans="2:16" ht="30" x14ac:dyDescent="0.25">
      <c r="B1067" s="14" t="s">
        <v>1699</v>
      </c>
      <c r="C1067" s="12" t="s">
        <v>1700</v>
      </c>
      <c r="D1067" s="12" t="s">
        <v>5</v>
      </c>
      <c r="E1067" s="12" t="s">
        <v>22</v>
      </c>
      <c r="F1067" s="14" t="s">
        <v>5022</v>
      </c>
      <c r="G1067" s="14" t="s">
        <v>4742</v>
      </c>
      <c r="H1067" s="14" t="s">
        <v>4807</v>
      </c>
      <c r="I1067" s="14"/>
      <c r="J1067" s="14"/>
      <c r="K1067" s="14"/>
      <c r="L1067" s="14"/>
      <c r="M1067">
        <v>1</v>
      </c>
      <c r="N1067">
        <v>1</v>
      </c>
      <c r="O1067">
        <v>1</v>
      </c>
      <c r="P1067" s="1" t="s">
        <v>5320</v>
      </c>
    </row>
    <row r="1068" spans="2:16" ht="60" x14ac:dyDescent="0.25">
      <c r="B1068" s="14" t="s">
        <v>1701</v>
      </c>
      <c r="C1068" s="12" t="s">
        <v>1702</v>
      </c>
      <c r="D1068" s="12" t="s">
        <v>5</v>
      </c>
      <c r="E1068" s="12" t="s">
        <v>22</v>
      </c>
      <c r="F1068" s="14" t="s">
        <v>5022</v>
      </c>
      <c r="G1068" s="14" t="s">
        <v>4641</v>
      </c>
      <c r="H1068" s="14" t="s">
        <v>4807</v>
      </c>
      <c r="I1068" s="14" t="s">
        <v>4554</v>
      </c>
      <c r="J1068" s="14"/>
      <c r="K1068" s="14"/>
      <c r="L1068" s="14"/>
      <c r="M1068">
        <v>1</v>
      </c>
      <c r="N1068">
        <v>2</v>
      </c>
      <c r="O1068">
        <v>1</v>
      </c>
      <c r="P1068" s="1" t="s">
        <v>5320</v>
      </c>
    </row>
    <row r="1069" spans="2:16" ht="30" x14ac:dyDescent="0.25">
      <c r="B1069" s="14" t="s">
        <v>1703</v>
      </c>
      <c r="C1069" s="12" t="s">
        <v>1704</v>
      </c>
      <c r="D1069" s="12" t="s">
        <v>5</v>
      </c>
      <c r="E1069" s="12" t="s">
        <v>353</v>
      </c>
      <c r="F1069" s="14" t="s">
        <v>5022</v>
      </c>
      <c r="G1069" s="14" t="s">
        <v>4618</v>
      </c>
      <c r="H1069" s="14" t="s">
        <v>4807</v>
      </c>
      <c r="I1069" s="14"/>
      <c r="J1069" s="14"/>
      <c r="K1069" s="14"/>
      <c r="L1069" s="14"/>
      <c r="M1069">
        <v>1</v>
      </c>
      <c r="N1069">
        <v>1</v>
      </c>
      <c r="O1069">
        <v>1</v>
      </c>
      <c r="P1069" s="1" t="s">
        <v>5320</v>
      </c>
    </row>
    <row r="1070" spans="2:16" ht="30" x14ac:dyDescent="0.25">
      <c r="B1070" s="14" t="s">
        <v>1705</v>
      </c>
      <c r="C1070" s="12" t="s">
        <v>1706</v>
      </c>
      <c r="D1070" s="12" t="s">
        <v>5</v>
      </c>
      <c r="E1070" s="12" t="s">
        <v>353</v>
      </c>
      <c r="F1070" s="14" t="s">
        <v>5022</v>
      </c>
      <c r="G1070" s="14" t="s">
        <v>4763</v>
      </c>
      <c r="H1070" s="14" t="s">
        <v>4807</v>
      </c>
      <c r="I1070" s="14"/>
      <c r="J1070" s="14"/>
      <c r="K1070" s="14"/>
      <c r="L1070" s="14"/>
      <c r="M1070">
        <v>1</v>
      </c>
      <c r="N1070">
        <v>1</v>
      </c>
      <c r="O1070">
        <v>1</v>
      </c>
      <c r="P1070" s="1" t="s">
        <v>5320</v>
      </c>
    </row>
    <row r="1071" spans="2:16" ht="30" x14ac:dyDescent="0.25">
      <c r="B1071" s="14" t="s">
        <v>1707</v>
      </c>
      <c r="C1071" s="12" t="s">
        <v>1708</v>
      </c>
      <c r="D1071" s="12" t="s">
        <v>5</v>
      </c>
      <c r="E1071" s="12" t="s">
        <v>353</v>
      </c>
      <c r="F1071" s="14" t="s">
        <v>5022</v>
      </c>
      <c r="G1071" s="14" t="s">
        <v>4763</v>
      </c>
      <c r="H1071" s="14" t="s">
        <v>4807</v>
      </c>
      <c r="I1071" s="14"/>
      <c r="J1071" s="14"/>
      <c r="K1071" s="14"/>
      <c r="L1071" s="14"/>
      <c r="M1071">
        <v>1</v>
      </c>
      <c r="N1071">
        <v>1</v>
      </c>
      <c r="O1071">
        <v>1</v>
      </c>
      <c r="P1071" s="1" t="s">
        <v>5320</v>
      </c>
    </row>
    <row r="1072" spans="2:16" ht="30" x14ac:dyDescent="0.25">
      <c r="B1072" s="14" t="s">
        <v>1709</v>
      </c>
      <c r="C1072" s="12" t="s">
        <v>1710</v>
      </c>
      <c r="D1072" s="12" t="s">
        <v>5</v>
      </c>
      <c r="E1072" s="12" t="s">
        <v>353</v>
      </c>
      <c r="F1072" s="14" t="s">
        <v>5022</v>
      </c>
      <c r="G1072" s="14" t="s">
        <v>4618</v>
      </c>
      <c r="H1072" s="14" t="s">
        <v>4807</v>
      </c>
      <c r="I1072" s="14"/>
      <c r="J1072" s="14"/>
      <c r="K1072" s="14"/>
      <c r="L1072" s="14"/>
      <c r="M1072">
        <v>1</v>
      </c>
      <c r="N1072">
        <v>1</v>
      </c>
      <c r="O1072">
        <v>1</v>
      </c>
      <c r="P1072" s="1" t="s">
        <v>5320</v>
      </c>
    </row>
    <row r="1073" spans="2:16" ht="30" x14ac:dyDescent="0.25">
      <c r="B1073" s="14" t="s">
        <v>1711</v>
      </c>
      <c r="C1073" s="12" t="s">
        <v>1712</v>
      </c>
      <c r="D1073" s="12" t="s">
        <v>5</v>
      </c>
      <c r="E1073" s="12" t="s">
        <v>353</v>
      </c>
      <c r="F1073" s="14" t="s">
        <v>5022</v>
      </c>
      <c r="G1073" s="14" t="s">
        <v>4763</v>
      </c>
      <c r="H1073" s="14" t="s">
        <v>4807</v>
      </c>
      <c r="I1073" s="14"/>
      <c r="J1073" s="14"/>
      <c r="K1073" s="14"/>
      <c r="L1073" s="14"/>
      <c r="M1073">
        <v>1</v>
      </c>
      <c r="N1073">
        <v>1</v>
      </c>
      <c r="O1073">
        <v>1</v>
      </c>
      <c r="P1073" s="1" t="s">
        <v>5320</v>
      </c>
    </row>
    <row r="1074" spans="2:16" ht="30" x14ac:dyDescent="0.25">
      <c r="B1074" s="14" t="s">
        <v>1713</v>
      </c>
      <c r="C1074" s="12" t="s">
        <v>1714</v>
      </c>
      <c r="D1074" s="12" t="s">
        <v>5</v>
      </c>
      <c r="E1074" s="12" t="s">
        <v>353</v>
      </c>
      <c r="F1074" s="14" t="s">
        <v>5022</v>
      </c>
      <c r="G1074" s="14" t="s">
        <v>4618</v>
      </c>
      <c r="H1074" s="14" t="s">
        <v>4807</v>
      </c>
      <c r="I1074" s="14"/>
      <c r="J1074" s="14"/>
      <c r="K1074" s="14"/>
      <c r="L1074" s="14"/>
      <c r="M1074">
        <v>1</v>
      </c>
      <c r="N1074">
        <v>1</v>
      </c>
      <c r="O1074">
        <v>1</v>
      </c>
      <c r="P1074" s="1" t="s">
        <v>5320</v>
      </c>
    </row>
    <row r="1075" spans="2:16" ht="30" x14ac:dyDescent="0.25">
      <c r="B1075" s="14" t="s">
        <v>1715</v>
      </c>
      <c r="C1075" s="12" t="s">
        <v>1716</v>
      </c>
      <c r="D1075" s="12" t="s">
        <v>5</v>
      </c>
      <c r="E1075" s="12" t="s">
        <v>353</v>
      </c>
      <c r="F1075" s="14" t="s">
        <v>5022</v>
      </c>
      <c r="G1075" s="14" t="s">
        <v>4669</v>
      </c>
      <c r="H1075" s="14" t="s">
        <v>4807</v>
      </c>
      <c r="I1075" s="14"/>
      <c r="J1075" s="14"/>
      <c r="K1075" s="14"/>
      <c r="L1075" s="14"/>
      <c r="M1075">
        <v>1</v>
      </c>
      <c r="N1075">
        <v>1</v>
      </c>
      <c r="O1075">
        <v>1</v>
      </c>
      <c r="P1075" s="1" t="s">
        <v>5320</v>
      </c>
    </row>
    <row r="1076" spans="2:16" ht="60" x14ac:dyDescent="0.25">
      <c r="B1076" s="14" t="s">
        <v>1717</v>
      </c>
      <c r="C1076" s="12" t="s">
        <v>1718</v>
      </c>
      <c r="D1076" s="12" t="s">
        <v>5</v>
      </c>
      <c r="E1076" s="12" t="s">
        <v>6</v>
      </c>
      <c r="F1076" s="14" t="s">
        <v>5024</v>
      </c>
      <c r="G1076" s="14" t="s">
        <v>4641</v>
      </c>
      <c r="H1076" s="14" t="s">
        <v>4807</v>
      </c>
      <c r="I1076" s="14"/>
      <c r="J1076" s="14"/>
      <c r="K1076" s="14"/>
      <c r="L1076" s="14"/>
      <c r="M1076">
        <v>1</v>
      </c>
      <c r="N1076">
        <v>1</v>
      </c>
      <c r="O1076">
        <v>1</v>
      </c>
      <c r="P1076" s="1" t="s">
        <v>5320</v>
      </c>
    </row>
    <row r="1077" spans="2:16" ht="30" x14ac:dyDescent="0.25">
      <c r="B1077" s="14" t="s">
        <v>1719</v>
      </c>
      <c r="C1077" s="12" t="s">
        <v>1720</v>
      </c>
      <c r="D1077" s="12" t="s">
        <v>5</v>
      </c>
      <c r="E1077" s="12" t="s">
        <v>6</v>
      </c>
      <c r="F1077" s="14" t="s">
        <v>5022</v>
      </c>
      <c r="G1077" s="14" t="s">
        <v>4623</v>
      </c>
      <c r="H1077" s="14" t="s">
        <v>4807</v>
      </c>
      <c r="I1077" s="14"/>
      <c r="J1077" s="14"/>
      <c r="K1077" s="14"/>
      <c r="L1077" s="14"/>
      <c r="M1077">
        <v>1</v>
      </c>
      <c r="N1077">
        <v>1</v>
      </c>
      <c r="O1077">
        <v>1</v>
      </c>
      <c r="P1077" s="1" t="s">
        <v>5320</v>
      </c>
    </row>
    <row r="1078" spans="2:16" ht="30" x14ac:dyDescent="0.25">
      <c r="B1078" s="14" t="s">
        <v>1721</v>
      </c>
      <c r="C1078" s="12" t="s">
        <v>1722</v>
      </c>
      <c r="D1078" s="12" t="s">
        <v>5</v>
      </c>
      <c r="E1078" s="12" t="s">
        <v>6</v>
      </c>
      <c r="F1078" s="14" t="s">
        <v>5022</v>
      </c>
      <c r="G1078" s="14" t="s">
        <v>4668</v>
      </c>
      <c r="H1078" s="14" t="s">
        <v>4811</v>
      </c>
      <c r="I1078" s="14"/>
      <c r="J1078" s="14"/>
      <c r="K1078" s="14"/>
      <c r="L1078" s="14"/>
      <c r="M1078">
        <v>1</v>
      </c>
      <c r="N1078">
        <v>1</v>
      </c>
      <c r="O1078">
        <v>1</v>
      </c>
      <c r="P1078" s="1" t="s">
        <v>5320</v>
      </c>
    </row>
    <row r="1079" spans="2:16" ht="30" x14ac:dyDescent="0.25">
      <c r="B1079" s="14" t="s">
        <v>2247</v>
      </c>
      <c r="C1079" s="12" t="s">
        <v>2248</v>
      </c>
      <c r="D1079" s="12" t="s">
        <v>5</v>
      </c>
      <c r="E1079" s="12" t="s">
        <v>6</v>
      </c>
      <c r="F1079" s="14" t="s">
        <v>5022</v>
      </c>
      <c r="G1079" s="14" t="s">
        <v>5580</v>
      </c>
      <c r="H1079" s="14" t="s">
        <v>4807</v>
      </c>
      <c r="I1079" s="14"/>
      <c r="J1079" s="14"/>
      <c r="K1079" s="14"/>
      <c r="L1079" s="14"/>
      <c r="M1079">
        <v>1</v>
      </c>
      <c r="N1079">
        <v>1</v>
      </c>
      <c r="O1079">
        <v>1</v>
      </c>
      <c r="P1079" s="1" t="s">
        <v>5320</v>
      </c>
    </row>
    <row r="1080" spans="2:16" ht="30" x14ac:dyDescent="0.25">
      <c r="B1080" s="14" t="s">
        <v>1723</v>
      </c>
      <c r="C1080" s="12" t="s">
        <v>1724</v>
      </c>
      <c r="D1080" s="12" t="s">
        <v>5</v>
      </c>
      <c r="E1080" s="12" t="s">
        <v>6</v>
      </c>
      <c r="F1080" s="14" t="s">
        <v>5022</v>
      </c>
      <c r="G1080" s="14" t="s">
        <v>4575</v>
      </c>
      <c r="H1080" s="14" t="s">
        <v>4807</v>
      </c>
      <c r="I1080" s="14"/>
      <c r="J1080" s="14"/>
      <c r="K1080" s="14"/>
      <c r="L1080" s="14"/>
      <c r="M1080">
        <v>1</v>
      </c>
      <c r="N1080">
        <v>1</v>
      </c>
      <c r="O1080">
        <v>1</v>
      </c>
      <c r="P1080" s="1" t="s">
        <v>5320</v>
      </c>
    </row>
    <row r="1081" spans="2:16" ht="75" x14ac:dyDescent="0.25">
      <c r="B1081" s="14" t="s">
        <v>1725</v>
      </c>
      <c r="C1081" s="12" t="s">
        <v>1726</v>
      </c>
      <c r="D1081" s="12" t="s">
        <v>5</v>
      </c>
      <c r="E1081" s="12" t="s">
        <v>6</v>
      </c>
      <c r="F1081" s="14" t="s">
        <v>5022</v>
      </c>
      <c r="G1081" s="14" t="s">
        <v>4985</v>
      </c>
      <c r="H1081" s="14" t="s">
        <v>4806</v>
      </c>
      <c r="I1081" s="14"/>
      <c r="J1081" s="14"/>
      <c r="K1081" s="14"/>
      <c r="L1081" s="14" t="s">
        <v>5548</v>
      </c>
      <c r="M1081">
        <v>1</v>
      </c>
      <c r="N1081">
        <v>2</v>
      </c>
      <c r="O1081">
        <v>1</v>
      </c>
      <c r="P1081" s="1" t="s">
        <v>5320</v>
      </c>
    </row>
    <row r="1082" spans="2:16" ht="45" x14ac:dyDescent="0.25">
      <c r="B1082" s="14" t="s">
        <v>2249</v>
      </c>
      <c r="C1082" s="12" t="s">
        <v>2250</v>
      </c>
      <c r="D1082" s="12" t="s">
        <v>5</v>
      </c>
      <c r="E1082" s="12" t="s">
        <v>151</v>
      </c>
      <c r="F1082" s="14" t="s">
        <v>5023</v>
      </c>
      <c r="G1082" s="14" t="s">
        <v>5360</v>
      </c>
      <c r="H1082" s="14" t="s">
        <v>4807</v>
      </c>
      <c r="I1082" s="14"/>
      <c r="J1082" s="14"/>
      <c r="K1082" s="14"/>
      <c r="L1082" s="14"/>
      <c r="M1082">
        <v>1</v>
      </c>
      <c r="N1082">
        <v>1</v>
      </c>
      <c r="O1082">
        <v>1</v>
      </c>
      <c r="P1082" s="1" t="s">
        <v>5320</v>
      </c>
    </row>
    <row r="1083" spans="2:16" ht="45" x14ac:dyDescent="0.25">
      <c r="B1083" s="14" t="s">
        <v>1727</v>
      </c>
      <c r="C1083" s="12" t="s">
        <v>1728</v>
      </c>
      <c r="D1083" s="12" t="s">
        <v>5</v>
      </c>
      <c r="E1083" s="12" t="s">
        <v>151</v>
      </c>
      <c r="F1083" s="14" t="s">
        <v>5022</v>
      </c>
      <c r="G1083" s="14" t="s">
        <v>5162</v>
      </c>
      <c r="H1083" s="14" t="s">
        <v>4808</v>
      </c>
      <c r="I1083" s="14"/>
      <c r="J1083" s="14"/>
      <c r="K1083" s="14"/>
      <c r="L1083" s="14"/>
      <c r="M1083">
        <v>1</v>
      </c>
      <c r="N1083">
        <v>1</v>
      </c>
      <c r="O1083">
        <v>1</v>
      </c>
      <c r="P1083" s="1" t="s">
        <v>5320</v>
      </c>
    </row>
    <row r="1084" spans="2:16" ht="60" x14ac:dyDescent="0.25">
      <c r="B1084" s="14" t="s">
        <v>1729</v>
      </c>
      <c r="C1084" s="12" t="s">
        <v>1730</v>
      </c>
      <c r="D1084" s="12" t="s">
        <v>5</v>
      </c>
      <c r="E1084" s="12" t="s">
        <v>42</v>
      </c>
      <c r="F1084" s="14" t="s">
        <v>5022</v>
      </c>
      <c r="G1084" s="14" t="s">
        <v>4671</v>
      </c>
      <c r="H1084" s="14" t="s">
        <v>4827</v>
      </c>
      <c r="I1084" s="14" t="s">
        <v>4438</v>
      </c>
      <c r="J1084" s="14"/>
      <c r="K1084" s="14"/>
      <c r="L1084" s="14" t="s">
        <v>5741</v>
      </c>
      <c r="M1084">
        <v>1</v>
      </c>
      <c r="N1084">
        <v>3</v>
      </c>
      <c r="O1084">
        <v>1</v>
      </c>
      <c r="P1084" s="1" t="s">
        <v>5320</v>
      </c>
    </row>
    <row r="1085" spans="2:16" ht="30" x14ac:dyDescent="0.25">
      <c r="B1085" s="14" t="s">
        <v>1731</v>
      </c>
      <c r="C1085" s="12" t="s">
        <v>1732</v>
      </c>
      <c r="D1085" s="12" t="s">
        <v>5</v>
      </c>
      <c r="E1085" s="12" t="s">
        <v>42</v>
      </c>
      <c r="F1085" s="14" t="s">
        <v>5022</v>
      </c>
      <c r="G1085" s="14" t="s">
        <v>4623</v>
      </c>
      <c r="H1085" s="14" t="s">
        <v>4807</v>
      </c>
      <c r="I1085" s="14"/>
      <c r="J1085" s="14"/>
      <c r="K1085" s="14"/>
      <c r="L1085" s="14"/>
      <c r="M1085">
        <v>1</v>
      </c>
      <c r="N1085">
        <v>1</v>
      </c>
      <c r="O1085">
        <v>1</v>
      </c>
      <c r="P1085" s="1" t="s">
        <v>5320</v>
      </c>
    </row>
    <row r="1086" spans="2:16" ht="30" x14ac:dyDescent="0.25">
      <c r="B1086" s="14" t="s">
        <v>1733</v>
      </c>
      <c r="C1086" s="12" t="s">
        <v>1734</v>
      </c>
      <c r="D1086" s="12" t="s">
        <v>5</v>
      </c>
      <c r="E1086" s="12" t="s">
        <v>42</v>
      </c>
      <c r="F1086" s="14" t="s">
        <v>5022</v>
      </c>
      <c r="G1086" s="14" t="s">
        <v>4630</v>
      </c>
      <c r="H1086" s="14" t="s">
        <v>4807</v>
      </c>
      <c r="I1086" s="14"/>
      <c r="J1086" s="14"/>
      <c r="K1086" s="14"/>
      <c r="L1086" s="14"/>
      <c r="M1086">
        <v>1</v>
      </c>
      <c r="N1086">
        <v>1</v>
      </c>
      <c r="O1086">
        <v>1</v>
      </c>
      <c r="P1086" s="1" t="s">
        <v>5320</v>
      </c>
    </row>
    <row r="1087" spans="2:16" ht="60" x14ac:dyDescent="0.25">
      <c r="B1087" s="14" t="s">
        <v>1735</v>
      </c>
      <c r="C1087" s="12" t="s">
        <v>1736</v>
      </c>
      <c r="D1087" s="12" t="s">
        <v>5</v>
      </c>
      <c r="E1087" s="12" t="s">
        <v>23</v>
      </c>
      <c r="F1087" s="14" t="s">
        <v>5022</v>
      </c>
      <c r="G1087" s="14" t="s">
        <v>5057</v>
      </c>
      <c r="H1087" s="14" t="s">
        <v>4810</v>
      </c>
      <c r="I1087" s="14" t="s">
        <v>4425</v>
      </c>
      <c r="J1087" s="14"/>
      <c r="K1087" s="14"/>
      <c r="L1087" s="14"/>
      <c r="M1087">
        <v>1</v>
      </c>
      <c r="N1087">
        <v>2</v>
      </c>
      <c r="O1087">
        <v>1</v>
      </c>
      <c r="P1087" s="1" t="s">
        <v>5320</v>
      </c>
    </row>
    <row r="1088" spans="2:16" ht="60" x14ac:dyDescent="0.25">
      <c r="B1088" s="14" t="s">
        <v>2251</v>
      </c>
      <c r="C1088" s="12" t="s">
        <v>2252</v>
      </c>
      <c r="D1088" s="12" t="s">
        <v>5</v>
      </c>
      <c r="E1088" s="12" t="s">
        <v>49</v>
      </c>
      <c r="F1088" s="14" t="s">
        <v>5034</v>
      </c>
      <c r="G1088" s="14" t="s">
        <v>4650</v>
      </c>
      <c r="H1088" s="14" t="s">
        <v>4814</v>
      </c>
      <c r="I1088" s="14"/>
      <c r="J1088" s="14"/>
      <c r="K1088" s="14" t="s">
        <v>4555</v>
      </c>
      <c r="L1088" s="14"/>
      <c r="M1088">
        <v>1</v>
      </c>
      <c r="N1088"/>
      <c r="O1088">
        <v>1</v>
      </c>
      <c r="P1088" s="1" t="s">
        <v>5320</v>
      </c>
    </row>
    <row r="1089" spans="2:16" ht="60" x14ac:dyDescent="0.25">
      <c r="B1089" s="14" t="s">
        <v>2253</v>
      </c>
      <c r="C1089" s="12" t="s">
        <v>2254</v>
      </c>
      <c r="D1089" s="12" t="s">
        <v>5</v>
      </c>
      <c r="E1089" s="12" t="s">
        <v>49</v>
      </c>
      <c r="F1089" s="14" t="s">
        <v>5024</v>
      </c>
      <c r="G1089" s="14" t="s">
        <v>4608</v>
      </c>
      <c r="H1089" s="14" t="s">
        <v>4807</v>
      </c>
      <c r="I1089" s="14"/>
      <c r="J1089" s="14"/>
      <c r="K1089" s="14"/>
      <c r="L1089" s="14"/>
      <c r="M1089">
        <v>1</v>
      </c>
      <c r="N1089">
        <v>1</v>
      </c>
      <c r="O1089">
        <v>1</v>
      </c>
      <c r="P1089" s="1" t="s">
        <v>5320</v>
      </c>
    </row>
    <row r="1090" spans="2:16" ht="30" x14ac:dyDescent="0.25">
      <c r="B1090" s="14" t="s">
        <v>1737</v>
      </c>
      <c r="C1090" s="12" t="s">
        <v>1738</v>
      </c>
      <c r="D1090" s="12" t="s">
        <v>5</v>
      </c>
      <c r="E1090" s="12" t="s">
        <v>510</v>
      </c>
      <c r="F1090" s="14" t="s">
        <v>5022</v>
      </c>
      <c r="G1090" s="14"/>
      <c r="H1090" s="14"/>
      <c r="I1090" s="14"/>
      <c r="J1090" s="14"/>
      <c r="K1090" s="14"/>
      <c r="L1090" s="14"/>
      <c r="M1090">
        <v>0</v>
      </c>
      <c r="N1090">
        <v>0</v>
      </c>
      <c r="O1090">
        <v>1</v>
      </c>
      <c r="P1090" s="1" t="s">
        <v>4807</v>
      </c>
    </row>
    <row r="1091" spans="2:16" ht="30" x14ac:dyDescent="0.25">
      <c r="B1091" s="14" t="s">
        <v>2255</v>
      </c>
      <c r="C1091" s="12" t="s">
        <v>2256</v>
      </c>
      <c r="D1091" s="12" t="s">
        <v>5</v>
      </c>
      <c r="E1091" s="12" t="s">
        <v>39</v>
      </c>
      <c r="F1091" s="14" t="s">
        <v>5022</v>
      </c>
      <c r="G1091" s="14" t="s">
        <v>4620</v>
      </c>
      <c r="H1091" s="14" t="s">
        <v>4807</v>
      </c>
      <c r="I1091" s="14"/>
      <c r="J1091" s="14"/>
      <c r="K1091" s="14"/>
      <c r="L1091" s="14"/>
      <c r="M1091">
        <v>1</v>
      </c>
      <c r="N1091">
        <v>1</v>
      </c>
      <c r="O1091">
        <v>1</v>
      </c>
      <c r="P1091" s="1" t="s">
        <v>5320</v>
      </c>
    </row>
    <row r="1092" spans="2:16" x14ac:dyDescent="0.25">
      <c r="B1092" s="14" t="s">
        <v>2257</v>
      </c>
      <c r="C1092" s="12" t="s">
        <v>2258</v>
      </c>
      <c r="D1092" s="12" t="s">
        <v>1741</v>
      </c>
      <c r="E1092" s="12" t="s">
        <v>85</v>
      </c>
      <c r="F1092" s="14" t="s">
        <v>5023</v>
      </c>
      <c r="G1092" s="14" t="s">
        <v>5523</v>
      </c>
      <c r="H1092" s="14" t="s">
        <v>4807</v>
      </c>
      <c r="I1092" s="14"/>
      <c r="J1092" s="14"/>
      <c r="K1092" s="14"/>
      <c r="L1092" s="14"/>
      <c r="M1092">
        <v>1</v>
      </c>
      <c r="N1092"/>
      <c r="O1092">
        <v>1</v>
      </c>
      <c r="P1092" s="1" t="s">
        <v>5320</v>
      </c>
    </row>
    <row r="1093" spans="2:16" x14ac:dyDescent="0.25">
      <c r="B1093" s="14" t="s">
        <v>2259</v>
      </c>
      <c r="C1093" s="12" t="s">
        <v>2260</v>
      </c>
      <c r="D1093" s="12" t="s">
        <v>1741</v>
      </c>
      <c r="E1093" s="12" t="s">
        <v>510</v>
      </c>
      <c r="F1093" s="14" t="s">
        <v>5023</v>
      </c>
      <c r="G1093" s="14" t="s">
        <v>5479</v>
      </c>
      <c r="H1093" s="14" t="s">
        <v>4807</v>
      </c>
      <c r="I1093" s="14"/>
      <c r="J1093" s="14"/>
      <c r="K1093" s="14"/>
      <c r="L1093" s="14"/>
      <c r="M1093">
        <v>1</v>
      </c>
      <c r="N1093">
        <v>1</v>
      </c>
      <c r="O1093">
        <v>1</v>
      </c>
      <c r="P1093" s="1" t="s">
        <v>5320</v>
      </c>
    </row>
    <row r="1094" spans="2:16" x14ac:dyDescent="0.25">
      <c r="B1094" s="14" t="s">
        <v>2261</v>
      </c>
      <c r="C1094" s="12" t="s">
        <v>2262</v>
      </c>
      <c r="D1094" s="12" t="s">
        <v>1746</v>
      </c>
      <c r="E1094" s="12" t="s">
        <v>210</v>
      </c>
      <c r="F1094" s="14" t="s">
        <v>5023</v>
      </c>
      <c r="G1094" s="14" t="s">
        <v>5125</v>
      </c>
      <c r="H1094" s="14" t="s">
        <v>4807</v>
      </c>
      <c r="I1094" s="14"/>
      <c r="J1094" s="14"/>
      <c r="K1094" s="14"/>
      <c r="L1094" s="14"/>
      <c r="M1094">
        <v>1</v>
      </c>
      <c r="N1094">
        <v>1</v>
      </c>
      <c r="O1094">
        <v>1</v>
      </c>
      <c r="P1094" s="1" t="s">
        <v>5320</v>
      </c>
    </row>
    <row r="1095" spans="2:16" x14ac:dyDescent="0.25">
      <c r="B1095" s="14" t="s">
        <v>2263</v>
      </c>
      <c r="C1095" s="12" t="s">
        <v>2264</v>
      </c>
      <c r="D1095" s="12" t="s">
        <v>1746</v>
      </c>
      <c r="E1095" s="12" t="s">
        <v>510</v>
      </c>
      <c r="F1095" s="14" t="s">
        <v>5023</v>
      </c>
      <c r="G1095" s="14"/>
      <c r="H1095" s="14"/>
      <c r="I1095" s="14"/>
      <c r="J1095" s="14"/>
      <c r="K1095" s="14"/>
      <c r="L1095" s="14"/>
      <c r="M1095">
        <v>0</v>
      </c>
      <c r="N1095">
        <v>0</v>
      </c>
      <c r="O1095">
        <v>1</v>
      </c>
      <c r="P1095" s="1" t="s">
        <v>4807</v>
      </c>
    </row>
    <row r="1096" spans="2:16" ht="60" x14ac:dyDescent="0.25">
      <c r="B1096" s="14" t="s">
        <v>2265</v>
      </c>
      <c r="C1096" s="12" t="s">
        <v>2266</v>
      </c>
      <c r="D1096" s="12" t="s">
        <v>1741</v>
      </c>
      <c r="E1096" s="12" t="s">
        <v>23</v>
      </c>
      <c r="F1096" s="17" t="s">
        <v>5022</v>
      </c>
      <c r="G1096" s="14" t="s">
        <v>5765</v>
      </c>
      <c r="H1096" s="14" t="s">
        <v>4807</v>
      </c>
      <c r="I1096" s="14"/>
      <c r="J1096" s="14"/>
      <c r="K1096" s="14"/>
      <c r="L1096" s="14" t="s">
        <v>5766</v>
      </c>
      <c r="M1096">
        <v>1</v>
      </c>
      <c r="N1096">
        <v>2</v>
      </c>
      <c r="O1096">
        <v>1</v>
      </c>
      <c r="P1096" s="1" t="s">
        <v>5320</v>
      </c>
    </row>
    <row r="1097" spans="2:16" ht="30" x14ac:dyDescent="0.25">
      <c r="B1097" s="14" t="s">
        <v>2267</v>
      </c>
      <c r="C1097" s="12" t="s">
        <v>2268</v>
      </c>
      <c r="D1097" s="12" t="s">
        <v>1741</v>
      </c>
      <c r="E1097" s="12" t="s">
        <v>510</v>
      </c>
      <c r="F1097" s="14" t="s">
        <v>5022</v>
      </c>
      <c r="G1097" s="14"/>
      <c r="H1097" s="14"/>
      <c r="I1097" s="14"/>
      <c r="J1097" s="14"/>
      <c r="K1097" s="14"/>
      <c r="L1097" s="14"/>
      <c r="M1097">
        <v>0</v>
      </c>
      <c r="N1097">
        <v>0</v>
      </c>
      <c r="O1097">
        <v>1</v>
      </c>
      <c r="P1097" s="1" t="s">
        <v>4807</v>
      </c>
    </row>
    <row r="1098" spans="2:16" ht="30" x14ac:dyDescent="0.25">
      <c r="B1098" s="14" t="s">
        <v>1739</v>
      </c>
      <c r="C1098" s="12" t="s">
        <v>1740</v>
      </c>
      <c r="D1098" s="12" t="s">
        <v>1741</v>
      </c>
      <c r="E1098" s="12" t="s">
        <v>26</v>
      </c>
      <c r="F1098" s="14" t="s">
        <v>5022</v>
      </c>
      <c r="G1098" s="14" t="s">
        <v>5038</v>
      </c>
      <c r="H1098" s="14" t="s">
        <v>4811</v>
      </c>
      <c r="I1098" s="14"/>
      <c r="J1098" s="14"/>
      <c r="K1098" s="14"/>
      <c r="L1098" s="14"/>
      <c r="M1098">
        <v>1</v>
      </c>
      <c r="N1098">
        <v>1</v>
      </c>
      <c r="O1098">
        <v>1</v>
      </c>
      <c r="P1098" s="1" t="s">
        <v>5320</v>
      </c>
    </row>
    <row r="1099" spans="2:16" x14ac:dyDescent="0.25">
      <c r="B1099" s="14" t="s">
        <v>2271</v>
      </c>
      <c r="C1099" s="12" t="s">
        <v>2272</v>
      </c>
      <c r="D1099" s="12" t="s">
        <v>1746</v>
      </c>
      <c r="E1099" s="12" t="s">
        <v>510</v>
      </c>
      <c r="F1099" s="14" t="s">
        <v>5023</v>
      </c>
      <c r="G1099" s="14"/>
      <c r="H1099" s="14"/>
      <c r="I1099" s="14"/>
      <c r="J1099" s="14"/>
      <c r="K1099" s="14"/>
      <c r="L1099" s="14"/>
      <c r="M1099">
        <v>0</v>
      </c>
      <c r="N1099">
        <v>0</v>
      </c>
      <c r="O1099">
        <v>1</v>
      </c>
      <c r="P1099" s="1" t="s">
        <v>4807</v>
      </c>
    </row>
    <row r="1100" spans="2:16" ht="30" x14ac:dyDescent="0.25">
      <c r="B1100" s="14" t="s">
        <v>2273</v>
      </c>
      <c r="C1100" s="12" t="s">
        <v>2274</v>
      </c>
      <c r="D1100" s="12" t="s">
        <v>1746</v>
      </c>
      <c r="E1100" s="12" t="s">
        <v>233</v>
      </c>
      <c r="F1100" s="14" t="s">
        <v>5022</v>
      </c>
      <c r="G1100" s="14" t="s">
        <v>5234</v>
      </c>
      <c r="H1100" s="14" t="s">
        <v>4807</v>
      </c>
      <c r="I1100" s="14"/>
      <c r="J1100" s="14"/>
      <c r="K1100" s="14"/>
      <c r="L1100" s="14"/>
      <c r="M1100">
        <v>1</v>
      </c>
      <c r="N1100">
        <v>1</v>
      </c>
      <c r="O1100">
        <v>1</v>
      </c>
      <c r="P1100" s="1" t="s">
        <v>5320</v>
      </c>
    </row>
    <row r="1101" spans="2:16" x14ac:dyDescent="0.25">
      <c r="B1101" s="14" t="s">
        <v>2275</v>
      </c>
      <c r="C1101" s="12" t="s">
        <v>2276</v>
      </c>
      <c r="D1101" s="12" t="s">
        <v>1746</v>
      </c>
      <c r="E1101" s="12" t="s">
        <v>205</v>
      </c>
      <c r="F1101" s="17" t="s">
        <v>5023</v>
      </c>
      <c r="G1101" s="14"/>
      <c r="H1101" s="14"/>
      <c r="I1101" s="14"/>
      <c r="J1101" s="14"/>
      <c r="K1101" s="14"/>
      <c r="L1101" s="14"/>
      <c r="M1101">
        <v>0</v>
      </c>
      <c r="N1101">
        <v>0</v>
      </c>
      <c r="O1101">
        <v>1</v>
      </c>
      <c r="P1101" s="1" t="s">
        <v>4807</v>
      </c>
    </row>
    <row r="1102" spans="2:16" x14ac:dyDescent="0.25">
      <c r="B1102" s="14" t="s">
        <v>2277</v>
      </c>
      <c r="C1102" s="12" t="s">
        <v>2278</v>
      </c>
      <c r="D1102" s="12" t="s">
        <v>2279</v>
      </c>
      <c r="E1102" s="12" t="s">
        <v>7</v>
      </c>
      <c r="F1102" s="14" t="s">
        <v>5023</v>
      </c>
      <c r="G1102" s="14"/>
      <c r="H1102" s="14"/>
      <c r="I1102" s="14"/>
      <c r="J1102" s="14"/>
      <c r="K1102" s="14"/>
      <c r="L1102" s="14"/>
      <c r="M1102">
        <v>0</v>
      </c>
      <c r="N1102">
        <v>0</v>
      </c>
      <c r="O1102">
        <v>1</v>
      </c>
      <c r="P1102" s="1" t="s">
        <v>4807</v>
      </c>
    </row>
    <row r="1103" spans="2:16" x14ac:dyDescent="0.25">
      <c r="B1103" s="14" t="s">
        <v>2280</v>
      </c>
      <c r="C1103" s="12" t="s">
        <v>2281</v>
      </c>
      <c r="D1103" s="12" t="s">
        <v>1746</v>
      </c>
      <c r="E1103" s="12" t="s">
        <v>310</v>
      </c>
      <c r="F1103" s="17" t="s">
        <v>5023</v>
      </c>
      <c r="G1103" s="14"/>
      <c r="H1103" s="14"/>
      <c r="I1103" s="14"/>
      <c r="J1103" s="14"/>
      <c r="K1103" s="14"/>
      <c r="L1103" s="14"/>
      <c r="M1103">
        <v>0</v>
      </c>
      <c r="N1103">
        <v>0</v>
      </c>
      <c r="O1103">
        <v>1</v>
      </c>
      <c r="P1103" s="1" t="s">
        <v>4807</v>
      </c>
    </row>
    <row r="1104" spans="2:16" ht="30" x14ac:dyDescent="0.25">
      <c r="B1104" s="14" t="s">
        <v>2282</v>
      </c>
      <c r="C1104" s="12" t="s">
        <v>2283</v>
      </c>
      <c r="D1104" s="12" t="s">
        <v>1746</v>
      </c>
      <c r="E1104" s="12" t="s">
        <v>310</v>
      </c>
      <c r="F1104" s="14" t="s">
        <v>5022</v>
      </c>
      <c r="G1104" s="14"/>
      <c r="H1104" s="14"/>
      <c r="I1104" s="14"/>
      <c r="J1104" s="14"/>
      <c r="K1104" s="14"/>
      <c r="L1104" s="14"/>
      <c r="M1104">
        <v>0</v>
      </c>
      <c r="N1104">
        <v>0</v>
      </c>
      <c r="O1104">
        <v>1</v>
      </c>
      <c r="P1104" s="1" t="s">
        <v>4807</v>
      </c>
    </row>
    <row r="1105" spans="2:16" ht="30" x14ac:dyDescent="0.25">
      <c r="B1105" s="14" t="s">
        <v>2284</v>
      </c>
      <c r="C1105" s="12" t="s">
        <v>2285</v>
      </c>
      <c r="D1105" s="12" t="s">
        <v>1741</v>
      </c>
      <c r="E1105" s="12" t="s">
        <v>50</v>
      </c>
      <c r="F1105" s="17" t="s">
        <v>5022</v>
      </c>
      <c r="G1105" s="14" t="s">
        <v>5767</v>
      </c>
      <c r="H1105" s="14" t="s">
        <v>4807</v>
      </c>
      <c r="I1105" s="14"/>
      <c r="J1105" s="14"/>
      <c r="K1105" s="14"/>
      <c r="L1105" s="14"/>
      <c r="M1105">
        <v>1</v>
      </c>
      <c r="N1105">
        <v>1</v>
      </c>
      <c r="O1105">
        <v>1</v>
      </c>
      <c r="P1105" s="1" t="s">
        <v>5320</v>
      </c>
    </row>
    <row r="1106" spans="2:16" ht="75" x14ac:dyDescent="0.25">
      <c r="B1106" s="14" t="s">
        <v>2286</v>
      </c>
      <c r="C1106" s="12" t="s">
        <v>2287</v>
      </c>
      <c r="D1106" s="12" t="s">
        <v>1741</v>
      </c>
      <c r="E1106" s="12" t="s">
        <v>49</v>
      </c>
      <c r="F1106" s="17" t="s">
        <v>5023</v>
      </c>
      <c r="G1106" s="14" t="s">
        <v>5768</v>
      </c>
      <c r="H1106" s="14" t="s">
        <v>4807</v>
      </c>
      <c r="I1106" s="14"/>
      <c r="J1106" s="14"/>
      <c r="K1106" s="14"/>
      <c r="L1106" s="14" t="s">
        <v>5670</v>
      </c>
      <c r="M1106">
        <v>1</v>
      </c>
      <c r="N1106">
        <v>2</v>
      </c>
      <c r="O1106">
        <v>1</v>
      </c>
      <c r="P1106" s="1" t="s">
        <v>5320</v>
      </c>
    </row>
    <row r="1107" spans="2:16" x14ac:dyDescent="0.25">
      <c r="B1107" s="14" t="s">
        <v>2288</v>
      </c>
      <c r="C1107" s="12" t="s">
        <v>2289</v>
      </c>
      <c r="D1107" s="12" t="s">
        <v>1741</v>
      </c>
      <c r="E1107" s="12" t="s">
        <v>49</v>
      </c>
      <c r="F1107" s="14" t="s">
        <v>5023</v>
      </c>
      <c r="G1107" s="14" t="s">
        <v>5119</v>
      </c>
      <c r="H1107" s="14" t="s">
        <v>4807</v>
      </c>
      <c r="I1107" s="14"/>
      <c r="J1107" s="14"/>
      <c r="K1107" s="14"/>
      <c r="L1107" s="14"/>
      <c r="M1107">
        <v>1</v>
      </c>
      <c r="N1107">
        <v>1</v>
      </c>
      <c r="O1107">
        <v>1</v>
      </c>
      <c r="P1107" s="1" t="s">
        <v>5320</v>
      </c>
    </row>
    <row r="1108" spans="2:16" ht="30" x14ac:dyDescent="0.25">
      <c r="B1108" s="14" t="s">
        <v>1744</v>
      </c>
      <c r="C1108" s="12" t="s">
        <v>1745</v>
      </c>
      <c r="D1108" s="12" t="s">
        <v>1746</v>
      </c>
      <c r="E1108" s="12" t="s">
        <v>59</v>
      </c>
      <c r="F1108" s="14" t="s">
        <v>5022</v>
      </c>
      <c r="G1108" s="14" t="s">
        <v>4615</v>
      </c>
      <c r="H1108" s="14" t="s">
        <v>4807</v>
      </c>
      <c r="I1108" s="14"/>
      <c r="J1108" s="14"/>
      <c r="K1108" s="14"/>
      <c r="L1108" s="14"/>
      <c r="M1108">
        <v>1</v>
      </c>
      <c r="N1108">
        <v>1</v>
      </c>
      <c r="O1108">
        <v>1</v>
      </c>
      <c r="P1108" s="1" t="s">
        <v>5320</v>
      </c>
    </row>
    <row r="1109" spans="2:16" ht="45" x14ac:dyDescent="0.25">
      <c r="B1109" s="14" t="s">
        <v>2290</v>
      </c>
      <c r="C1109" s="12" t="s">
        <v>2291</v>
      </c>
      <c r="D1109" s="12" t="s">
        <v>1741</v>
      </c>
      <c r="E1109" s="12" t="s">
        <v>68</v>
      </c>
      <c r="F1109" s="14" t="s">
        <v>5034</v>
      </c>
      <c r="G1109" s="14" t="s">
        <v>5485</v>
      </c>
      <c r="H1109" s="14" t="s">
        <v>4827</v>
      </c>
      <c r="I1109" s="14"/>
      <c r="J1109" s="14"/>
      <c r="K1109" s="14"/>
      <c r="L1109" s="14"/>
      <c r="M1109">
        <v>1</v>
      </c>
      <c r="N1109">
        <v>1</v>
      </c>
      <c r="O1109">
        <v>1</v>
      </c>
      <c r="P1109" s="1" t="s">
        <v>5320</v>
      </c>
    </row>
    <row r="1110" spans="2:16" ht="30" x14ac:dyDescent="0.25">
      <c r="B1110" s="14" t="s">
        <v>2292</v>
      </c>
      <c r="C1110" s="12" t="s">
        <v>2293</v>
      </c>
      <c r="D1110" s="12" t="s">
        <v>1746</v>
      </c>
      <c r="E1110" s="12" t="s">
        <v>50</v>
      </c>
      <c r="F1110" s="14" t="s">
        <v>5022</v>
      </c>
      <c r="G1110" s="14" t="s">
        <v>5397</v>
      </c>
      <c r="H1110" s="14" t="s">
        <v>4823</v>
      </c>
      <c r="I1110" s="14"/>
      <c r="J1110" s="14"/>
      <c r="K1110" s="14"/>
      <c r="L1110" s="14"/>
      <c r="M1110">
        <v>1</v>
      </c>
      <c r="N1110">
        <v>1</v>
      </c>
      <c r="O1110">
        <v>1</v>
      </c>
      <c r="P1110" s="1" t="s">
        <v>5320</v>
      </c>
    </row>
    <row r="1111" spans="2:16" x14ac:dyDescent="0.25">
      <c r="B1111" s="14" t="s">
        <v>2294</v>
      </c>
      <c r="C1111" s="12" t="s">
        <v>2295</v>
      </c>
      <c r="D1111" s="12" t="s">
        <v>1746</v>
      </c>
      <c r="E1111" s="12" t="s">
        <v>151</v>
      </c>
      <c r="F1111" s="14" t="s">
        <v>5023</v>
      </c>
      <c r="G1111" s="14"/>
      <c r="H1111" s="14"/>
      <c r="I1111" s="14"/>
      <c r="J1111" s="14"/>
      <c r="K1111" s="14"/>
      <c r="L1111" s="14"/>
      <c r="M1111">
        <v>0</v>
      </c>
      <c r="N1111">
        <v>0</v>
      </c>
      <c r="O1111">
        <v>1</v>
      </c>
      <c r="P1111" s="1" t="s">
        <v>4807</v>
      </c>
    </row>
    <row r="1112" spans="2:16" ht="30" x14ac:dyDescent="0.25">
      <c r="B1112" s="14" t="s">
        <v>2296</v>
      </c>
      <c r="C1112" s="12" t="s">
        <v>2297</v>
      </c>
      <c r="D1112" s="12" t="s">
        <v>1741</v>
      </c>
      <c r="E1112" s="12" t="s">
        <v>7</v>
      </c>
      <c r="F1112" s="14" t="s">
        <v>5022</v>
      </c>
      <c r="G1112" s="14" t="s">
        <v>5324</v>
      </c>
      <c r="H1112" s="14" t="s">
        <v>4807</v>
      </c>
      <c r="I1112" s="14"/>
      <c r="J1112" s="14"/>
      <c r="K1112" s="14"/>
      <c r="L1112" s="14"/>
      <c r="M1112">
        <v>1</v>
      </c>
      <c r="N1112">
        <v>1</v>
      </c>
      <c r="O1112">
        <v>1</v>
      </c>
      <c r="P1112" s="1" t="s">
        <v>5320</v>
      </c>
    </row>
    <row r="1113" spans="2:16" x14ac:dyDescent="0.25">
      <c r="B1113" s="14" t="s">
        <v>2298</v>
      </c>
      <c r="C1113" s="12" t="s">
        <v>2299</v>
      </c>
      <c r="D1113" s="12" t="s">
        <v>1741</v>
      </c>
      <c r="E1113" s="12" t="s">
        <v>49</v>
      </c>
      <c r="F1113" s="14" t="s">
        <v>5023</v>
      </c>
      <c r="G1113" s="14" t="s">
        <v>4568</v>
      </c>
      <c r="H1113" s="14" t="s">
        <v>4807</v>
      </c>
      <c r="I1113" s="14"/>
      <c r="J1113" s="14"/>
      <c r="K1113" s="14"/>
      <c r="L1113" s="14"/>
      <c r="M1113">
        <v>1</v>
      </c>
      <c r="N1113">
        <v>1</v>
      </c>
      <c r="O1113">
        <v>1</v>
      </c>
      <c r="P1113" s="1" t="s">
        <v>5320</v>
      </c>
    </row>
    <row r="1114" spans="2:16" x14ac:dyDescent="0.25">
      <c r="B1114" s="14" t="s">
        <v>2302</v>
      </c>
      <c r="C1114" s="12" t="s">
        <v>2303</v>
      </c>
      <c r="D1114" s="12" t="s">
        <v>1741</v>
      </c>
      <c r="E1114" s="12" t="s">
        <v>50</v>
      </c>
      <c r="F1114" s="17" t="s">
        <v>5023</v>
      </c>
      <c r="G1114" s="14"/>
      <c r="H1114" s="14"/>
      <c r="I1114" s="14"/>
      <c r="J1114" s="14"/>
      <c r="K1114" s="14"/>
      <c r="L1114" s="14"/>
      <c r="M1114">
        <v>0</v>
      </c>
      <c r="N1114">
        <v>0</v>
      </c>
      <c r="O1114">
        <v>1</v>
      </c>
      <c r="P1114" s="1" t="s">
        <v>4807</v>
      </c>
    </row>
    <row r="1115" spans="2:16" ht="45" x14ac:dyDescent="0.25">
      <c r="B1115" s="14" t="s">
        <v>2304</v>
      </c>
      <c r="C1115" s="12" t="s">
        <v>2305</v>
      </c>
      <c r="D1115" s="12" t="s">
        <v>1741</v>
      </c>
      <c r="E1115" s="12" t="s">
        <v>310</v>
      </c>
      <c r="F1115" s="14" t="s">
        <v>5023</v>
      </c>
      <c r="G1115" s="14" t="s">
        <v>5606</v>
      </c>
      <c r="H1115" s="14" t="s">
        <v>4808</v>
      </c>
      <c r="I1115" s="14"/>
      <c r="J1115" s="14"/>
      <c r="K1115" s="14"/>
      <c r="L1115" s="14"/>
      <c r="M1115">
        <v>1</v>
      </c>
      <c r="N1115">
        <v>1</v>
      </c>
      <c r="O1115">
        <v>1</v>
      </c>
      <c r="P1115" s="1" t="s">
        <v>5320</v>
      </c>
    </row>
    <row r="1116" spans="2:16" ht="30" x14ac:dyDescent="0.25">
      <c r="B1116" s="14" t="s">
        <v>1747</v>
      </c>
      <c r="C1116" s="12" t="s">
        <v>1748</v>
      </c>
      <c r="D1116" s="12" t="s">
        <v>1741</v>
      </c>
      <c r="E1116" s="12" t="s">
        <v>68</v>
      </c>
      <c r="F1116" s="14" t="s">
        <v>5022</v>
      </c>
      <c r="G1116" s="14" t="s">
        <v>4734</v>
      </c>
      <c r="H1116" s="14" t="s">
        <v>4827</v>
      </c>
      <c r="I1116" s="14"/>
      <c r="J1116" s="14"/>
      <c r="K1116" s="14"/>
      <c r="L1116" s="14"/>
      <c r="M1116">
        <v>1</v>
      </c>
      <c r="N1116">
        <v>1</v>
      </c>
      <c r="O1116">
        <v>1</v>
      </c>
      <c r="P1116" s="1" t="s">
        <v>5320</v>
      </c>
    </row>
    <row r="1117" spans="2:16" x14ac:dyDescent="0.25">
      <c r="B1117" s="14" t="s">
        <v>2308</v>
      </c>
      <c r="C1117" s="12" t="s">
        <v>2309</v>
      </c>
      <c r="D1117" s="12" t="s">
        <v>2279</v>
      </c>
      <c r="E1117" s="12" t="s">
        <v>26</v>
      </c>
      <c r="F1117" s="17" t="s">
        <v>5023</v>
      </c>
      <c r="G1117" s="14" t="s">
        <v>5125</v>
      </c>
      <c r="H1117" s="14" t="s">
        <v>4807</v>
      </c>
      <c r="I1117" s="14"/>
      <c r="J1117" s="14"/>
      <c r="K1117" s="14"/>
      <c r="L1117" s="14"/>
      <c r="M1117">
        <v>1</v>
      </c>
      <c r="N1117">
        <v>1</v>
      </c>
      <c r="O1117">
        <v>1</v>
      </c>
      <c r="P1117" s="1" t="s">
        <v>5320</v>
      </c>
    </row>
    <row r="1118" spans="2:16" ht="30" x14ac:dyDescent="0.25">
      <c r="B1118" s="14" t="s">
        <v>1749</v>
      </c>
      <c r="C1118" s="12" t="s">
        <v>1750</v>
      </c>
      <c r="D1118" s="12" t="s">
        <v>1746</v>
      </c>
      <c r="E1118" s="12" t="s">
        <v>68</v>
      </c>
      <c r="F1118" s="17" t="s">
        <v>5022</v>
      </c>
      <c r="G1118" s="14" t="s">
        <v>4645</v>
      </c>
      <c r="H1118" s="14" t="s">
        <v>4827</v>
      </c>
      <c r="I1118" s="14"/>
      <c r="J1118" s="14"/>
      <c r="K1118" s="14"/>
      <c r="L1118" s="14"/>
      <c r="M1118">
        <v>1</v>
      </c>
      <c r="N1118">
        <v>1</v>
      </c>
      <c r="O1118">
        <v>1</v>
      </c>
      <c r="P1118" s="1" t="s">
        <v>5320</v>
      </c>
    </row>
    <row r="1119" spans="2:16" x14ac:dyDescent="0.25">
      <c r="B1119" s="14" t="s">
        <v>2310</v>
      </c>
      <c r="C1119" s="12" t="s">
        <v>2311</v>
      </c>
      <c r="D1119" s="12" t="s">
        <v>1746</v>
      </c>
      <c r="E1119" s="12" t="s">
        <v>50</v>
      </c>
      <c r="F1119" s="14" t="s">
        <v>5023</v>
      </c>
      <c r="G1119" s="14" t="s">
        <v>5463</v>
      </c>
      <c r="H1119" s="14" t="s">
        <v>4807</v>
      </c>
      <c r="I1119" s="14"/>
      <c r="J1119" s="14"/>
      <c r="K1119" s="14"/>
      <c r="L1119" s="14"/>
      <c r="M1119">
        <v>1</v>
      </c>
      <c r="N1119">
        <v>1</v>
      </c>
      <c r="O1119">
        <v>1</v>
      </c>
      <c r="P1119" s="1" t="s">
        <v>5320</v>
      </c>
    </row>
    <row r="1120" spans="2:16" ht="30" x14ac:dyDescent="0.25">
      <c r="B1120" s="14" t="s">
        <v>1751</v>
      </c>
      <c r="C1120" s="12" t="s">
        <v>1752</v>
      </c>
      <c r="D1120" s="12" t="s">
        <v>1741</v>
      </c>
      <c r="E1120" s="12" t="s">
        <v>26</v>
      </c>
      <c r="F1120" s="14" t="s">
        <v>5022</v>
      </c>
      <c r="G1120" s="14" t="s">
        <v>4583</v>
      </c>
      <c r="H1120" s="14" t="s">
        <v>4807</v>
      </c>
      <c r="I1120" s="14"/>
      <c r="J1120" s="14"/>
      <c r="K1120" s="14"/>
      <c r="L1120" s="14"/>
      <c r="M1120">
        <v>1</v>
      </c>
      <c r="N1120">
        <v>1</v>
      </c>
      <c r="O1120">
        <v>1</v>
      </c>
      <c r="P1120" s="1" t="s">
        <v>5320</v>
      </c>
    </row>
    <row r="1121" spans="2:16" ht="30" x14ac:dyDescent="0.25">
      <c r="B1121" s="14" t="s">
        <v>2314</v>
      </c>
      <c r="C1121" s="12" t="s">
        <v>2315</v>
      </c>
      <c r="D1121" s="12" t="s">
        <v>1741</v>
      </c>
      <c r="E1121" s="12" t="s">
        <v>233</v>
      </c>
      <c r="F1121" s="14" t="s">
        <v>5022</v>
      </c>
      <c r="G1121" s="14" t="s">
        <v>5335</v>
      </c>
      <c r="H1121" s="14" t="s">
        <v>4807</v>
      </c>
      <c r="I1121" s="14"/>
      <c r="J1121" s="14"/>
      <c r="K1121" s="14"/>
      <c r="L1121" s="14"/>
      <c r="M1121">
        <v>1</v>
      </c>
      <c r="N1121">
        <v>1</v>
      </c>
      <c r="O1121">
        <v>1</v>
      </c>
      <c r="P1121" s="1" t="s">
        <v>5320</v>
      </c>
    </row>
    <row r="1122" spans="2:16" ht="60" x14ac:dyDescent="0.25">
      <c r="B1122" s="14" t="s">
        <v>1753</v>
      </c>
      <c r="C1122" s="12" t="s">
        <v>1754</v>
      </c>
      <c r="D1122" s="12" t="s">
        <v>1741</v>
      </c>
      <c r="E1122" s="12" t="s">
        <v>205</v>
      </c>
      <c r="F1122" s="14" t="s">
        <v>5022</v>
      </c>
      <c r="G1122" s="14" t="s">
        <v>5141</v>
      </c>
      <c r="H1122" s="14" t="s">
        <v>4837</v>
      </c>
      <c r="I1122" s="14"/>
      <c r="J1122" s="14"/>
      <c r="K1122" s="14"/>
      <c r="L1122" s="14"/>
      <c r="M1122">
        <v>1</v>
      </c>
      <c r="N1122">
        <v>1</v>
      </c>
      <c r="O1122">
        <v>1</v>
      </c>
      <c r="P1122" s="1" t="s">
        <v>5320</v>
      </c>
    </row>
    <row r="1123" spans="2:16" ht="60" x14ac:dyDescent="0.25">
      <c r="B1123" s="14" t="s">
        <v>2316</v>
      </c>
      <c r="C1123" s="12" t="s">
        <v>2317</v>
      </c>
      <c r="D1123" s="12" t="s">
        <v>1741</v>
      </c>
      <c r="E1123" s="12" t="s">
        <v>49</v>
      </c>
      <c r="F1123" s="14" t="s">
        <v>5024</v>
      </c>
      <c r="G1123" s="14" t="s">
        <v>4587</v>
      </c>
      <c r="H1123" s="14" t="s">
        <v>4807</v>
      </c>
      <c r="I1123" s="14"/>
      <c r="J1123" s="14"/>
      <c r="K1123" s="14"/>
      <c r="L1123" s="14"/>
      <c r="M1123">
        <v>1</v>
      </c>
      <c r="N1123">
        <v>1</v>
      </c>
      <c r="O1123">
        <v>1</v>
      </c>
      <c r="P1123" s="1" t="s">
        <v>5320</v>
      </c>
    </row>
    <row r="1124" spans="2:16" ht="30" x14ac:dyDescent="0.25">
      <c r="B1124" s="14" t="s">
        <v>2318</v>
      </c>
      <c r="C1124" s="12" t="s">
        <v>2319</v>
      </c>
      <c r="D1124" s="12" t="s">
        <v>1741</v>
      </c>
      <c r="E1124" s="12" t="s">
        <v>68</v>
      </c>
      <c r="F1124" s="17" t="s">
        <v>5022</v>
      </c>
      <c r="G1124" s="14" t="s">
        <v>5486</v>
      </c>
      <c r="H1124" s="14" t="s">
        <v>4811</v>
      </c>
      <c r="I1124" s="14"/>
      <c r="J1124" s="14"/>
      <c r="K1124" s="14"/>
      <c r="L1124" s="14"/>
      <c r="M1124">
        <v>1</v>
      </c>
      <c r="N1124">
        <v>1</v>
      </c>
      <c r="O1124">
        <v>1</v>
      </c>
      <c r="P1124" s="1" t="s">
        <v>5320</v>
      </c>
    </row>
    <row r="1125" spans="2:16" x14ac:dyDescent="0.25">
      <c r="B1125" s="14" t="s">
        <v>2322</v>
      </c>
      <c r="C1125" s="12" t="s">
        <v>2323</v>
      </c>
      <c r="D1125" s="12" t="s">
        <v>1746</v>
      </c>
      <c r="E1125" s="12" t="s">
        <v>68</v>
      </c>
      <c r="F1125" s="14" t="s">
        <v>5023</v>
      </c>
      <c r="G1125" s="14"/>
      <c r="H1125" s="14"/>
      <c r="I1125" s="14"/>
      <c r="J1125" s="14"/>
      <c r="K1125" s="14"/>
      <c r="L1125" s="14"/>
      <c r="M1125">
        <v>0</v>
      </c>
      <c r="N1125">
        <v>0</v>
      </c>
      <c r="O1125">
        <v>1</v>
      </c>
      <c r="P1125" s="1" t="s">
        <v>4807</v>
      </c>
    </row>
    <row r="1126" spans="2:16" x14ac:dyDescent="0.25">
      <c r="B1126" s="14" t="s">
        <v>2324</v>
      </c>
      <c r="C1126" s="12" t="s">
        <v>2325</v>
      </c>
      <c r="D1126" s="12" t="s">
        <v>1746</v>
      </c>
      <c r="E1126" s="12" t="s">
        <v>68</v>
      </c>
      <c r="F1126" s="14" t="s">
        <v>5023</v>
      </c>
      <c r="G1126" s="14" t="s">
        <v>4604</v>
      </c>
      <c r="H1126" s="14" t="s">
        <v>4807</v>
      </c>
      <c r="I1126" s="14"/>
      <c r="J1126" s="14"/>
      <c r="K1126" s="14"/>
      <c r="L1126" s="14"/>
      <c r="M1126">
        <v>1</v>
      </c>
      <c r="N1126">
        <v>1</v>
      </c>
      <c r="O1126">
        <v>1</v>
      </c>
      <c r="P1126" s="1" t="s">
        <v>5320</v>
      </c>
    </row>
    <row r="1127" spans="2:16" ht="30" x14ac:dyDescent="0.25">
      <c r="B1127" s="14" t="s">
        <v>2326</v>
      </c>
      <c r="C1127" s="12" t="s">
        <v>2327</v>
      </c>
      <c r="D1127" s="12" t="s">
        <v>1746</v>
      </c>
      <c r="E1127" s="12" t="s">
        <v>68</v>
      </c>
      <c r="F1127" s="14" t="s">
        <v>5022</v>
      </c>
      <c r="G1127" s="14" t="s">
        <v>4640</v>
      </c>
      <c r="H1127" s="14" t="s">
        <v>4807</v>
      </c>
      <c r="I1127" s="14"/>
      <c r="J1127" s="14"/>
      <c r="K1127" s="14"/>
      <c r="L1127" s="14"/>
      <c r="M1127">
        <v>1</v>
      </c>
      <c r="N1127">
        <v>1</v>
      </c>
      <c r="O1127">
        <v>1</v>
      </c>
      <c r="P1127" s="1" t="s">
        <v>5320</v>
      </c>
    </row>
    <row r="1128" spans="2:16" ht="30" x14ac:dyDescent="0.25">
      <c r="B1128" s="14" t="s">
        <v>2328</v>
      </c>
      <c r="C1128" s="12" t="s">
        <v>2329</v>
      </c>
      <c r="D1128" s="12" t="s">
        <v>1741</v>
      </c>
      <c r="E1128" s="12" t="s">
        <v>85</v>
      </c>
      <c r="F1128" s="14" t="s">
        <v>5022</v>
      </c>
      <c r="G1128" s="14"/>
      <c r="H1128" s="14"/>
      <c r="I1128" s="14"/>
      <c r="J1128" s="14"/>
      <c r="K1128" s="14"/>
      <c r="L1128" s="14"/>
      <c r="M1128">
        <v>0</v>
      </c>
      <c r="N1128">
        <v>0</v>
      </c>
      <c r="O1128">
        <v>1</v>
      </c>
      <c r="P1128" s="1" t="s">
        <v>4807</v>
      </c>
    </row>
    <row r="1129" spans="2:16" x14ac:dyDescent="0.25">
      <c r="B1129" s="14" t="s">
        <v>2330</v>
      </c>
      <c r="C1129" s="12" t="s">
        <v>2331</v>
      </c>
      <c r="D1129" s="12" t="s">
        <v>1741</v>
      </c>
      <c r="E1129" s="12" t="s">
        <v>68</v>
      </c>
      <c r="F1129" s="14" t="s">
        <v>5023</v>
      </c>
      <c r="G1129" s="14" t="s">
        <v>4628</v>
      </c>
      <c r="H1129" s="14" t="s">
        <v>4807</v>
      </c>
      <c r="I1129" s="14"/>
      <c r="J1129" s="14"/>
      <c r="K1129" s="14"/>
      <c r="L1129" s="14"/>
      <c r="M1129">
        <v>1</v>
      </c>
      <c r="N1129">
        <v>1</v>
      </c>
      <c r="O1129">
        <v>1</v>
      </c>
      <c r="P1129" s="1" t="s">
        <v>5320</v>
      </c>
    </row>
    <row r="1130" spans="2:16" ht="30" x14ac:dyDescent="0.25">
      <c r="B1130" s="14" t="s">
        <v>2332</v>
      </c>
      <c r="C1130" s="12" t="s">
        <v>2333</v>
      </c>
      <c r="D1130" s="12" t="s">
        <v>1741</v>
      </c>
      <c r="E1130" s="12" t="s">
        <v>59</v>
      </c>
      <c r="F1130" s="14" t="s">
        <v>5022</v>
      </c>
      <c r="G1130" s="14" t="s">
        <v>5031</v>
      </c>
      <c r="H1130" s="14" t="s">
        <v>4807</v>
      </c>
      <c r="I1130" s="14"/>
      <c r="J1130" s="14"/>
      <c r="K1130" s="14"/>
      <c r="L1130" s="14"/>
      <c r="M1130">
        <v>1</v>
      </c>
      <c r="N1130">
        <v>1</v>
      </c>
      <c r="O1130">
        <v>1</v>
      </c>
      <c r="P1130" s="1" t="s">
        <v>5320</v>
      </c>
    </row>
    <row r="1131" spans="2:16" x14ac:dyDescent="0.25">
      <c r="B1131" s="14" t="s">
        <v>2334</v>
      </c>
      <c r="C1131" s="12" t="s">
        <v>2335</v>
      </c>
      <c r="D1131" s="12" t="s">
        <v>1741</v>
      </c>
      <c r="E1131" s="12" t="s">
        <v>68</v>
      </c>
      <c r="F1131" s="17" t="s">
        <v>5023</v>
      </c>
      <c r="G1131" s="14" t="s">
        <v>4647</v>
      </c>
      <c r="H1131" s="14" t="s">
        <v>4807</v>
      </c>
      <c r="I1131" s="14"/>
      <c r="J1131" s="14"/>
      <c r="K1131" s="14"/>
      <c r="L1131" s="14"/>
      <c r="M1131">
        <v>1</v>
      </c>
      <c r="N1131">
        <v>1</v>
      </c>
      <c r="O1131">
        <v>1</v>
      </c>
      <c r="P1131" s="1" t="s">
        <v>5320</v>
      </c>
    </row>
    <row r="1132" spans="2:16" x14ac:dyDescent="0.25">
      <c r="B1132" s="14" t="s">
        <v>2336</v>
      </c>
      <c r="C1132" s="12" t="s">
        <v>2337</v>
      </c>
      <c r="D1132" s="12" t="s">
        <v>1741</v>
      </c>
      <c r="E1132" s="12" t="s">
        <v>68</v>
      </c>
      <c r="F1132" s="14" t="s">
        <v>5023</v>
      </c>
      <c r="G1132" s="14" t="s">
        <v>5119</v>
      </c>
      <c r="H1132" s="14" t="s">
        <v>4807</v>
      </c>
      <c r="I1132" s="14"/>
      <c r="J1132" s="14"/>
      <c r="K1132" s="14"/>
      <c r="L1132" s="14"/>
      <c r="M1132">
        <v>1</v>
      </c>
      <c r="N1132">
        <v>1</v>
      </c>
      <c r="O1132">
        <v>1</v>
      </c>
      <c r="P1132" s="1" t="s">
        <v>5320</v>
      </c>
    </row>
    <row r="1133" spans="2:16" ht="45" x14ac:dyDescent="0.25">
      <c r="B1133" s="14" t="s">
        <v>2338</v>
      </c>
      <c r="C1133" s="12" t="s">
        <v>2339</v>
      </c>
      <c r="D1133" s="12" t="s">
        <v>1746</v>
      </c>
      <c r="E1133" s="12" t="s">
        <v>50</v>
      </c>
      <c r="F1133" s="14" t="s">
        <v>5022</v>
      </c>
      <c r="G1133" s="14" t="s">
        <v>5361</v>
      </c>
      <c r="H1133" s="14" t="s">
        <v>4807</v>
      </c>
      <c r="I1133" s="14"/>
      <c r="J1133" s="14"/>
      <c r="K1133" s="14"/>
      <c r="L1133" s="14" t="s">
        <v>5549</v>
      </c>
      <c r="M1133">
        <v>1</v>
      </c>
      <c r="N1133">
        <v>2</v>
      </c>
      <c r="O1133">
        <v>1</v>
      </c>
      <c r="P1133" s="1" t="s">
        <v>5320</v>
      </c>
    </row>
    <row r="1134" spans="2:16" ht="30" x14ac:dyDescent="0.25">
      <c r="B1134" s="14" t="s">
        <v>1755</v>
      </c>
      <c r="C1134" s="12" t="s">
        <v>1756</v>
      </c>
      <c r="D1134" s="12" t="s">
        <v>1741</v>
      </c>
      <c r="E1134" s="12" t="s">
        <v>42</v>
      </c>
      <c r="F1134" s="17" t="s">
        <v>5022</v>
      </c>
      <c r="G1134" s="14" t="s">
        <v>4635</v>
      </c>
      <c r="H1134" s="14" t="s">
        <v>4807</v>
      </c>
      <c r="I1134" s="14"/>
      <c r="J1134" s="14"/>
      <c r="K1134" s="14"/>
      <c r="L1134" s="14"/>
      <c r="M1134">
        <v>1</v>
      </c>
      <c r="N1134">
        <v>1</v>
      </c>
      <c r="O1134">
        <v>1</v>
      </c>
      <c r="P1134" s="1" t="s">
        <v>5320</v>
      </c>
    </row>
    <row r="1135" spans="2:16" x14ac:dyDescent="0.25">
      <c r="B1135" s="14" t="s">
        <v>2340</v>
      </c>
      <c r="C1135" s="12" t="s">
        <v>2341</v>
      </c>
      <c r="D1135" s="12" t="s">
        <v>1746</v>
      </c>
      <c r="E1135" s="12" t="s">
        <v>151</v>
      </c>
      <c r="F1135" s="14" t="s">
        <v>5023</v>
      </c>
      <c r="G1135" s="14"/>
      <c r="H1135" s="14"/>
      <c r="I1135" s="14"/>
      <c r="J1135" s="14"/>
      <c r="K1135" s="14"/>
      <c r="L1135" s="14"/>
      <c r="M1135">
        <v>0</v>
      </c>
      <c r="N1135">
        <v>0</v>
      </c>
      <c r="O1135">
        <v>1</v>
      </c>
      <c r="P1135" s="1" t="s">
        <v>4807</v>
      </c>
    </row>
    <row r="1136" spans="2:16" ht="30" x14ac:dyDescent="0.25">
      <c r="B1136" s="14" t="s">
        <v>2342</v>
      </c>
      <c r="C1136" s="12" t="s">
        <v>2343</v>
      </c>
      <c r="D1136" s="12" t="s">
        <v>1746</v>
      </c>
      <c r="E1136" s="12" t="s">
        <v>49</v>
      </c>
      <c r="F1136" s="14" t="s">
        <v>5022</v>
      </c>
      <c r="G1136" s="14"/>
      <c r="H1136" s="14"/>
      <c r="I1136" s="14"/>
      <c r="J1136" s="14"/>
      <c r="K1136" s="14"/>
      <c r="L1136" s="14"/>
      <c r="M1136">
        <v>0</v>
      </c>
      <c r="N1136">
        <v>0</v>
      </c>
      <c r="O1136">
        <v>1</v>
      </c>
      <c r="P1136" s="1" t="s">
        <v>4807</v>
      </c>
    </row>
    <row r="1137" spans="2:16" x14ac:dyDescent="0.25">
      <c r="B1137" s="14" t="s">
        <v>2344</v>
      </c>
      <c r="C1137" s="12" t="s">
        <v>2345</v>
      </c>
      <c r="D1137" s="12" t="s">
        <v>1741</v>
      </c>
      <c r="E1137" s="12" t="s">
        <v>49</v>
      </c>
      <c r="F1137" s="14" t="s">
        <v>5023</v>
      </c>
      <c r="G1137" s="14" t="s">
        <v>5119</v>
      </c>
      <c r="H1137" s="14" t="s">
        <v>4807</v>
      </c>
      <c r="I1137" s="14"/>
      <c r="J1137" s="14"/>
      <c r="K1137" s="14"/>
      <c r="L1137" s="14"/>
      <c r="M1137">
        <v>1</v>
      </c>
      <c r="N1137">
        <v>1</v>
      </c>
      <c r="O1137">
        <v>1</v>
      </c>
      <c r="P1137" s="1" t="s">
        <v>5320</v>
      </c>
    </row>
    <row r="1138" spans="2:16" ht="30" x14ac:dyDescent="0.25">
      <c r="B1138" s="14" t="s">
        <v>1757</v>
      </c>
      <c r="C1138" s="12" t="s">
        <v>1758</v>
      </c>
      <c r="D1138" s="12" t="s">
        <v>1741</v>
      </c>
      <c r="E1138" s="12" t="s">
        <v>49</v>
      </c>
      <c r="F1138" s="14" t="s">
        <v>5022</v>
      </c>
      <c r="G1138" s="14" t="s">
        <v>5466</v>
      </c>
      <c r="H1138" s="14" t="s">
        <v>4807</v>
      </c>
      <c r="I1138" s="14"/>
      <c r="J1138" s="14"/>
      <c r="K1138" s="14"/>
      <c r="L1138" s="14"/>
      <c r="M1138">
        <v>1</v>
      </c>
      <c r="N1138">
        <v>1</v>
      </c>
      <c r="O1138">
        <v>1</v>
      </c>
      <c r="P1138" s="1" t="s">
        <v>5320</v>
      </c>
    </row>
    <row r="1139" spans="2:16" x14ac:dyDescent="0.25">
      <c r="B1139" s="14" t="s">
        <v>2346</v>
      </c>
      <c r="C1139" s="12" t="s">
        <v>2347</v>
      </c>
      <c r="D1139" s="12" t="s">
        <v>1741</v>
      </c>
      <c r="E1139" s="12" t="s">
        <v>49</v>
      </c>
      <c r="F1139" s="14" t="s">
        <v>5023</v>
      </c>
      <c r="G1139" s="14" t="s">
        <v>4659</v>
      </c>
      <c r="H1139" s="14" t="s">
        <v>4807</v>
      </c>
      <c r="I1139" s="14"/>
      <c r="J1139" s="14"/>
      <c r="K1139" s="14"/>
      <c r="L1139" s="14"/>
      <c r="M1139">
        <v>1</v>
      </c>
      <c r="N1139">
        <v>1</v>
      </c>
      <c r="O1139">
        <v>1</v>
      </c>
      <c r="P1139" s="1" t="s">
        <v>5320</v>
      </c>
    </row>
    <row r="1140" spans="2:16" x14ac:dyDescent="0.25">
      <c r="B1140" s="14" t="s">
        <v>2348</v>
      </c>
      <c r="C1140" s="12" t="s">
        <v>2349</v>
      </c>
      <c r="D1140" s="12" t="s">
        <v>1741</v>
      </c>
      <c r="E1140" s="12" t="s">
        <v>49</v>
      </c>
      <c r="F1140" s="14" t="s">
        <v>5023</v>
      </c>
      <c r="G1140" s="14"/>
      <c r="H1140" s="14"/>
      <c r="I1140" s="14"/>
      <c r="J1140" s="14"/>
      <c r="K1140" s="14"/>
      <c r="L1140" s="14"/>
      <c r="M1140">
        <v>0</v>
      </c>
      <c r="N1140">
        <v>0</v>
      </c>
      <c r="O1140">
        <v>1</v>
      </c>
      <c r="P1140" s="1" t="s">
        <v>4807</v>
      </c>
    </row>
    <row r="1141" spans="2:16" ht="30" x14ac:dyDescent="0.25">
      <c r="B1141" s="14" t="s">
        <v>2350</v>
      </c>
      <c r="C1141" s="12" t="s">
        <v>2351</v>
      </c>
      <c r="D1141" s="12" t="s">
        <v>1741</v>
      </c>
      <c r="E1141" s="12" t="s">
        <v>49</v>
      </c>
      <c r="F1141" s="17" t="s">
        <v>5022</v>
      </c>
      <c r="G1141" s="14" t="s">
        <v>5581</v>
      </c>
      <c r="H1141" s="14" t="s">
        <v>4818</v>
      </c>
      <c r="I1141" s="14"/>
      <c r="J1141" s="14"/>
      <c r="K1141" s="14"/>
      <c r="L1141" s="14"/>
      <c r="M1141">
        <v>1</v>
      </c>
      <c r="N1141">
        <v>1</v>
      </c>
      <c r="O1141">
        <v>1</v>
      </c>
      <c r="P1141" s="1" t="s">
        <v>5320</v>
      </c>
    </row>
    <row r="1142" spans="2:16" ht="30" x14ac:dyDescent="0.25">
      <c r="B1142" s="14" t="s">
        <v>2352</v>
      </c>
      <c r="C1142" s="12" t="s">
        <v>2353</v>
      </c>
      <c r="D1142" s="12" t="s">
        <v>1741</v>
      </c>
      <c r="E1142" s="12" t="s">
        <v>510</v>
      </c>
      <c r="F1142" s="17" t="s">
        <v>5022</v>
      </c>
      <c r="G1142" s="14" t="s">
        <v>5126</v>
      </c>
      <c r="H1142" s="14" t="s">
        <v>4811</v>
      </c>
      <c r="I1142" s="14"/>
      <c r="J1142" s="14"/>
      <c r="K1142" s="14"/>
      <c r="L1142" s="14"/>
      <c r="M1142">
        <v>1</v>
      </c>
      <c r="N1142">
        <v>1</v>
      </c>
      <c r="O1142">
        <v>1</v>
      </c>
      <c r="P1142" s="1" t="s">
        <v>5320</v>
      </c>
    </row>
    <row r="1143" spans="2:16" ht="30" x14ac:dyDescent="0.25">
      <c r="B1143" s="14" t="s">
        <v>2354</v>
      </c>
      <c r="C1143" s="12" t="s">
        <v>2355</v>
      </c>
      <c r="D1143" s="12" t="s">
        <v>1741</v>
      </c>
      <c r="E1143" s="12" t="s">
        <v>510</v>
      </c>
      <c r="F1143" s="14" t="s">
        <v>5022</v>
      </c>
      <c r="G1143" s="14" t="s">
        <v>4647</v>
      </c>
      <c r="H1143" s="14" t="s">
        <v>4807</v>
      </c>
      <c r="I1143" s="14"/>
      <c r="J1143" s="14"/>
      <c r="K1143" s="14"/>
      <c r="L1143" s="14"/>
      <c r="M1143">
        <v>1</v>
      </c>
      <c r="N1143">
        <v>1</v>
      </c>
      <c r="O1143">
        <v>1</v>
      </c>
      <c r="P1143" s="1" t="s">
        <v>5320</v>
      </c>
    </row>
    <row r="1144" spans="2:16" ht="60" x14ac:dyDescent="0.25">
      <c r="B1144" s="14" t="s">
        <v>2358</v>
      </c>
      <c r="C1144" s="12" t="s">
        <v>2359</v>
      </c>
      <c r="D1144" s="12" t="s">
        <v>1746</v>
      </c>
      <c r="E1144" s="12" t="s">
        <v>59</v>
      </c>
      <c r="F1144" s="14" t="s">
        <v>5023</v>
      </c>
      <c r="G1144" s="14"/>
      <c r="H1144" s="14"/>
      <c r="I1144" s="14" t="s">
        <v>5020</v>
      </c>
      <c r="J1144" s="14"/>
      <c r="K1144" s="14"/>
      <c r="L1144" s="14"/>
      <c r="M1144">
        <v>0</v>
      </c>
      <c r="N1144">
        <v>1</v>
      </c>
      <c r="O1144">
        <v>1</v>
      </c>
      <c r="P1144" s="1" t="s">
        <v>4807</v>
      </c>
    </row>
    <row r="1145" spans="2:16" ht="30" x14ac:dyDescent="0.25">
      <c r="B1145" s="14" t="s">
        <v>2360</v>
      </c>
      <c r="C1145" s="12" t="s">
        <v>2361</v>
      </c>
      <c r="D1145" s="12" t="s">
        <v>1746</v>
      </c>
      <c r="E1145" s="12" t="s">
        <v>310</v>
      </c>
      <c r="F1145" s="14" t="s">
        <v>5022</v>
      </c>
      <c r="G1145" s="14"/>
      <c r="H1145" s="14"/>
      <c r="I1145" s="14"/>
      <c r="J1145" s="14"/>
      <c r="K1145" s="14"/>
      <c r="L1145" s="14"/>
      <c r="M1145">
        <v>0</v>
      </c>
      <c r="N1145">
        <v>0</v>
      </c>
      <c r="O1145">
        <v>1</v>
      </c>
      <c r="P1145" s="1" t="s">
        <v>4807</v>
      </c>
    </row>
    <row r="1146" spans="2:16" x14ac:dyDescent="0.25">
      <c r="B1146" s="14" t="s">
        <v>2362</v>
      </c>
      <c r="C1146" s="12" t="s">
        <v>2363</v>
      </c>
      <c r="D1146" s="12" t="s">
        <v>1746</v>
      </c>
      <c r="E1146" s="12" t="s">
        <v>85</v>
      </c>
      <c r="F1146" s="17" t="s">
        <v>5023</v>
      </c>
      <c r="G1146" s="14"/>
      <c r="H1146" s="14"/>
      <c r="I1146" s="14"/>
      <c r="J1146" s="14"/>
      <c r="K1146" s="14"/>
      <c r="L1146" s="14"/>
      <c r="M1146">
        <v>0</v>
      </c>
      <c r="N1146">
        <v>0</v>
      </c>
      <c r="O1146">
        <v>1</v>
      </c>
      <c r="P1146" s="1" t="s">
        <v>4807</v>
      </c>
    </row>
    <row r="1147" spans="2:16" x14ac:dyDescent="0.25">
      <c r="B1147" s="14" t="s">
        <v>2366</v>
      </c>
      <c r="C1147" s="12" t="s">
        <v>2367</v>
      </c>
      <c r="D1147" s="12" t="s">
        <v>1741</v>
      </c>
      <c r="E1147" s="12" t="s">
        <v>310</v>
      </c>
      <c r="F1147" s="14" t="s">
        <v>5023</v>
      </c>
      <c r="G1147" s="14" t="s">
        <v>5119</v>
      </c>
      <c r="H1147" s="14" t="s">
        <v>4807</v>
      </c>
      <c r="I1147" s="14"/>
      <c r="J1147" s="14"/>
      <c r="K1147" s="14"/>
      <c r="L1147" s="14"/>
      <c r="M1147">
        <v>1</v>
      </c>
      <c r="N1147">
        <v>1</v>
      </c>
      <c r="O1147">
        <v>1</v>
      </c>
      <c r="P1147" s="1" t="s">
        <v>5320</v>
      </c>
    </row>
    <row r="1148" spans="2:16" ht="30" x14ac:dyDescent="0.25">
      <c r="B1148" s="14" t="s">
        <v>2368</v>
      </c>
      <c r="C1148" s="12" t="s">
        <v>2369</v>
      </c>
      <c r="D1148" s="12" t="s">
        <v>1746</v>
      </c>
      <c r="E1148" s="12" t="s">
        <v>6</v>
      </c>
      <c r="F1148" s="14" t="s">
        <v>5022</v>
      </c>
      <c r="G1148" s="14" t="s">
        <v>5582</v>
      </c>
      <c r="H1148" s="14" t="s">
        <v>4811</v>
      </c>
      <c r="I1148" s="14"/>
      <c r="J1148" s="14"/>
      <c r="K1148" s="14"/>
      <c r="L1148" s="14"/>
      <c r="M1148">
        <v>1</v>
      </c>
      <c r="N1148">
        <v>1</v>
      </c>
      <c r="O1148">
        <v>1</v>
      </c>
      <c r="P1148" s="1" t="s">
        <v>5320</v>
      </c>
    </row>
    <row r="1149" spans="2:16" x14ac:dyDescent="0.25">
      <c r="B1149" s="14" t="s">
        <v>2370</v>
      </c>
      <c r="C1149" s="12" t="s">
        <v>2371</v>
      </c>
      <c r="D1149" s="12" t="s">
        <v>1746</v>
      </c>
      <c r="E1149" s="12" t="s">
        <v>353</v>
      </c>
      <c r="F1149" s="14" t="s">
        <v>5023</v>
      </c>
      <c r="G1149" s="14" t="s">
        <v>4670</v>
      </c>
      <c r="H1149" s="14" t="s">
        <v>4807</v>
      </c>
      <c r="I1149" s="14"/>
      <c r="J1149" s="14"/>
      <c r="K1149" s="14"/>
      <c r="L1149" s="14"/>
      <c r="M1149">
        <v>1</v>
      </c>
      <c r="N1149">
        <v>1</v>
      </c>
      <c r="O1149">
        <v>1</v>
      </c>
      <c r="P1149" s="1" t="s">
        <v>5320</v>
      </c>
    </row>
    <row r="1150" spans="2:16" ht="30" x14ac:dyDescent="0.25">
      <c r="B1150" s="14" t="s">
        <v>2372</v>
      </c>
      <c r="C1150" s="12" t="s">
        <v>2373</v>
      </c>
      <c r="D1150" s="12" t="s">
        <v>1746</v>
      </c>
      <c r="E1150" s="12" t="s">
        <v>68</v>
      </c>
      <c r="F1150" s="17" t="s">
        <v>5023</v>
      </c>
      <c r="G1150" s="14" t="s">
        <v>5583</v>
      </c>
      <c r="H1150" s="14" t="s">
        <v>4807</v>
      </c>
      <c r="I1150" s="14"/>
      <c r="J1150" s="14"/>
      <c r="K1150" s="14"/>
      <c r="L1150" s="14"/>
      <c r="M1150">
        <v>1</v>
      </c>
      <c r="N1150">
        <v>1</v>
      </c>
      <c r="O1150">
        <v>1</v>
      </c>
      <c r="P1150" s="1" t="s">
        <v>5320</v>
      </c>
    </row>
    <row r="1151" spans="2:16" ht="30" x14ac:dyDescent="0.25">
      <c r="B1151" s="14" t="s">
        <v>2376</v>
      </c>
      <c r="C1151" s="12" t="s">
        <v>2377</v>
      </c>
      <c r="D1151" s="12" t="s">
        <v>1741</v>
      </c>
      <c r="E1151" s="12" t="s">
        <v>310</v>
      </c>
      <c r="F1151" s="17" t="s">
        <v>5022</v>
      </c>
      <c r="G1151" s="14"/>
      <c r="H1151" s="14"/>
      <c r="I1151" s="14"/>
      <c r="J1151" s="14"/>
      <c r="K1151" s="14"/>
      <c r="L1151" s="14"/>
      <c r="M1151">
        <v>0</v>
      </c>
      <c r="N1151">
        <v>0</v>
      </c>
      <c r="O1151">
        <v>1</v>
      </c>
      <c r="P1151" s="1" t="s">
        <v>4807</v>
      </c>
    </row>
    <row r="1152" spans="2:16" ht="30" x14ac:dyDescent="0.25">
      <c r="B1152" s="14" t="s">
        <v>2378</v>
      </c>
      <c r="C1152" s="12" t="s">
        <v>2379</v>
      </c>
      <c r="D1152" s="12" t="s">
        <v>1746</v>
      </c>
      <c r="E1152" s="12" t="s">
        <v>6</v>
      </c>
      <c r="F1152" s="17" t="s">
        <v>5022</v>
      </c>
      <c r="G1152" s="14" t="s">
        <v>5584</v>
      </c>
      <c r="H1152" s="14" t="s">
        <v>4811</v>
      </c>
      <c r="I1152" s="14"/>
      <c r="J1152" s="14"/>
      <c r="K1152" s="14"/>
      <c r="L1152" s="14"/>
      <c r="M1152">
        <v>1</v>
      </c>
      <c r="N1152">
        <v>1</v>
      </c>
      <c r="O1152">
        <v>1</v>
      </c>
      <c r="P1152" s="1" t="s">
        <v>5320</v>
      </c>
    </row>
    <row r="1153" spans="2:16" ht="60" x14ac:dyDescent="0.25">
      <c r="B1153" s="14" t="s">
        <v>2380</v>
      </c>
      <c r="C1153" s="12" t="s">
        <v>2381</v>
      </c>
      <c r="D1153" s="12" t="s">
        <v>1741</v>
      </c>
      <c r="E1153" s="12" t="s">
        <v>68</v>
      </c>
      <c r="F1153" s="17" t="s">
        <v>5023</v>
      </c>
      <c r="G1153" s="14" t="s">
        <v>5120</v>
      </c>
      <c r="H1153" s="14" t="s">
        <v>4817</v>
      </c>
      <c r="I1153" s="14"/>
      <c r="J1153" s="14"/>
      <c r="K1153" s="14"/>
      <c r="L1153" s="14" t="s">
        <v>5769</v>
      </c>
      <c r="M1153">
        <v>1</v>
      </c>
      <c r="N1153">
        <v>2</v>
      </c>
      <c r="O1153">
        <v>1</v>
      </c>
      <c r="P1153" s="1" t="s">
        <v>5320</v>
      </c>
    </row>
    <row r="1154" spans="2:16" ht="45" x14ac:dyDescent="0.25">
      <c r="B1154" s="14" t="s">
        <v>2382</v>
      </c>
      <c r="C1154" s="12" t="s">
        <v>2383</v>
      </c>
      <c r="D1154" s="12" t="s">
        <v>1741</v>
      </c>
      <c r="E1154" s="12" t="s">
        <v>7</v>
      </c>
      <c r="F1154" s="14" t="s">
        <v>5022</v>
      </c>
      <c r="G1154" s="14" t="s">
        <v>5120</v>
      </c>
      <c r="H1154" s="14" t="s">
        <v>4808</v>
      </c>
      <c r="I1154" s="14"/>
      <c r="J1154" s="14"/>
      <c r="K1154" s="14"/>
      <c r="L1154" s="14"/>
      <c r="M1154">
        <v>1</v>
      </c>
      <c r="N1154">
        <v>1</v>
      </c>
      <c r="O1154">
        <v>1</v>
      </c>
      <c r="P1154" s="1" t="s">
        <v>5320</v>
      </c>
    </row>
    <row r="1155" spans="2:16" ht="30" x14ac:dyDescent="0.25">
      <c r="B1155" s="14" t="s">
        <v>2384</v>
      </c>
      <c r="C1155" s="12" t="s">
        <v>2385</v>
      </c>
      <c r="D1155" s="12" t="s">
        <v>1741</v>
      </c>
      <c r="E1155" s="12" t="s">
        <v>68</v>
      </c>
      <c r="F1155" s="17" t="s">
        <v>5022</v>
      </c>
      <c r="G1155" s="14" t="s">
        <v>4658</v>
      </c>
      <c r="H1155" s="14" t="s">
        <v>4809</v>
      </c>
      <c r="I1155" s="14"/>
      <c r="J1155" s="14"/>
      <c r="K1155" s="14"/>
      <c r="L1155" s="14"/>
      <c r="M1155">
        <v>1</v>
      </c>
      <c r="N1155">
        <v>1</v>
      </c>
      <c r="O1155">
        <v>1</v>
      </c>
      <c r="P1155" s="1" t="s">
        <v>5320</v>
      </c>
    </row>
    <row r="1156" spans="2:16" x14ac:dyDescent="0.25">
      <c r="B1156" s="14" t="s">
        <v>2390</v>
      </c>
      <c r="C1156" s="12" t="s">
        <v>2391</v>
      </c>
      <c r="D1156" s="12" t="s">
        <v>1741</v>
      </c>
      <c r="E1156" s="12" t="s">
        <v>310</v>
      </c>
      <c r="F1156" s="14" t="s">
        <v>5023</v>
      </c>
      <c r="G1156" s="14"/>
      <c r="H1156" s="14"/>
      <c r="I1156" s="14"/>
      <c r="J1156" s="14"/>
      <c r="K1156" s="14"/>
      <c r="L1156" s="14"/>
      <c r="M1156">
        <v>0</v>
      </c>
      <c r="N1156">
        <v>0</v>
      </c>
      <c r="O1156">
        <v>1</v>
      </c>
      <c r="P1156" s="1" t="s">
        <v>4807</v>
      </c>
    </row>
    <row r="1157" spans="2:16" ht="30" x14ac:dyDescent="0.25">
      <c r="B1157" s="14" t="s">
        <v>2392</v>
      </c>
      <c r="C1157" s="12" t="s">
        <v>2393</v>
      </c>
      <c r="D1157" s="12" t="s">
        <v>1741</v>
      </c>
      <c r="E1157" s="12" t="s">
        <v>50</v>
      </c>
      <c r="F1157" s="14" t="s">
        <v>5023</v>
      </c>
      <c r="G1157" s="14" t="s">
        <v>5398</v>
      </c>
      <c r="H1157" s="14" t="s">
        <v>4807</v>
      </c>
      <c r="I1157" s="14"/>
      <c r="J1157" s="14"/>
      <c r="K1157" s="14"/>
      <c r="L1157" s="14"/>
      <c r="M1157">
        <v>1</v>
      </c>
      <c r="N1157">
        <v>1</v>
      </c>
      <c r="O1157">
        <v>1</v>
      </c>
      <c r="P1157" s="1" t="s">
        <v>5320</v>
      </c>
    </row>
    <row r="1158" spans="2:16" ht="30" x14ac:dyDescent="0.25">
      <c r="B1158" s="14" t="s">
        <v>2394</v>
      </c>
      <c r="C1158" s="12" t="s">
        <v>2395</v>
      </c>
      <c r="D1158" s="12" t="s">
        <v>1741</v>
      </c>
      <c r="E1158" s="12" t="s">
        <v>7</v>
      </c>
      <c r="F1158" s="17" t="s">
        <v>5022</v>
      </c>
      <c r="G1158" s="14"/>
      <c r="H1158" s="14"/>
      <c r="I1158" s="14"/>
      <c r="J1158" s="14"/>
      <c r="K1158" s="14"/>
      <c r="L1158" s="14"/>
      <c r="M1158">
        <v>0</v>
      </c>
      <c r="N1158">
        <v>0</v>
      </c>
      <c r="O1158">
        <v>1</v>
      </c>
      <c r="P1158" s="1" t="s">
        <v>4807</v>
      </c>
    </row>
    <row r="1159" spans="2:16" x14ac:dyDescent="0.25">
      <c r="B1159" s="14" t="s">
        <v>2396</v>
      </c>
      <c r="C1159" s="12" t="s">
        <v>2397</v>
      </c>
      <c r="D1159" s="12" t="s">
        <v>1746</v>
      </c>
      <c r="E1159" s="12" t="s">
        <v>26</v>
      </c>
      <c r="F1159" s="17" t="s">
        <v>5023</v>
      </c>
      <c r="G1159" s="14"/>
      <c r="H1159" s="14"/>
      <c r="I1159" s="14"/>
      <c r="J1159" s="14"/>
      <c r="K1159" s="14"/>
      <c r="L1159" s="14"/>
      <c r="M1159">
        <v>0</v>
      </c>
      <c r="N1159">
        <v>0</v>
      </c>
      <c r="O1159">
        <v>1</v>
      </c>
      <c r="P1159" s="1" t="s">
        <v>4807</v>
      </c>
    </row>
    <row r="1160" spans="2:16" x14ac:dyDescent="0.25">
      <c r="B1160" s="14" t="s">
        <v>2398</v>
      </c>
      <c r="C1160" s="12" t="s">
        <v>2399</v>
      </c>
      <c r="D1160" s="12" t="s">
        <v>1741</v>
      </c>
      <c r="E1160" s="12" t="s">
        <v>310</v>
      </c>
      <c r="F1160" s="14" t="s">
        <v>5023</v>
      </c>
      <c r="G1160" s="14"/>
      <c r="H1160" s="14"/>
      <c r="I1160" s="14"/>
      <c r="J1160" s="14"/>
      <c r="K1160" s="14"/>
      <c r="L1160" s="14"/>
      <c r="M1160">
        <v>0</v>
      </c>
      <c r="N1160">
        <v>0</v>
      </c>
      <c r="O1160">
        <v>1</v>
      </c>
      <c r="P1160" s="1" t="s">
        <v>4807</v>
      </c>
    </row>
    <row r="1161" spans="2:16" x14ac:dyDescent="0.25">
      <c r="B1161" s="14" t="s">
        <v>2400</v>
      </c>
      <c r="C1161" s="12" t="s">
        <v>2401</v>
      </c>
      <c r="D1161" s="12" t="s">
        <v>1741</v>
      </c>
      <c r="E1161" s="12" t="s">
        <v>68</v>
      </c>
      <c r="F1161" s="14" t="s">
        <v>5023</v>
      </c>
      <c r="G1161" s="14" t="s">
        <v>5119</v>
      </c>
      <c r="H1161" s="14" t="s">
        <v>4807</v>
      </c>
      <c r="I1161" s="14"/>
      <c r="J1161" s="14"/>
      <c r="K1161" s="14"/>
      <c r="L1161" s="14"/>
      <c r="M1161">
        <v>1</v>
      </c>
      <c r="N1161">
        <v>1</v>
      </c>
      <c r="O1161">
        <v>1</v>
      </c>
      <c r="P1161" s="1" t="s">
        <v>5320</v>
      </c>
    </row>
    <row r="1162" spans="2:16" x14ac:dyDescent="0.25">
      <c r="B1162" s="14" t="s">
        <v>2850</v>
      </c>
      <c r="C1162" s="12" t="s">
        <v>2980</v>
      </c>
      <c r="D1162" s="12" t="s">
        <v>1746</v>
      </c>
      <c r="E1162" s="12" t="s">
        <v>7</v>
      </c>
      <c r="F1162" s="14" t="s">
        <v>5059</v>
      </c>
      <c r="G1162" s="14"/>
      <c r="H1162" s="14"/>
      <c r="I1162" s="14"/>
      <c r="J1162" s="14"/>
      <c r="K1162" s="14"/>
      <c r="L1162" s="14"/>
      <c r="M1162">
        <v>0</v>
      </c>
      <c r="N1162">
        <v>0</v>
      </c>
      <c r="O1162"/>
      <c r="P1162" s="1"/>
    </row>
    <row r="1163" spans="2:16" x14ac:dyDescent="0.25">
      <c r="B1163" s="14" t="s">
        <v>2844</v>
      </c>
      <c r="C1163" s="12" t="s">
        <v>2981</v>
      </c>
      <c r="D1163" s="12" t="s">
        <v>2506</v>
      </c>
      <c r="E1163" s="12" t="s">
        <v>59</v>
      </c>
      <c r="F1163" s="17" t="s">
        <v>5059</v>
      </c>
      <c r="G1163" s="14"/>
      <c r="H1163" s="14"/>
      <c r="I1163" s="14"/>
      <c r="J1163" s="14"/>
      <c r="K1163" s="14"/>
      <c r="L1163" s="14"/>
      <c r="M1163">
        <v>0</v>
      </c>
      <c r="N1163">
        <v>0</v>
      </c>
      <c r="O1163"/>
      <c r="P1163" s="1"/>
    </row>
    <row r="1164" spans="2:16" x14ac:dyDescent="0.25">
      <c r="B1164" s="14" t="s">
        <v>2843</v>
      </c>
      <c r="C1164" s="12" t="s">
        <v>2982</v>
      </c>
      <c r="D1164" s="12" t="s">
        <v>1741</v>
      </c>
      <c r="E1164" s="12" t="s">
        <v>49</v>
      </c>
      <c r="F1164" s="14" t="s">
        <v>5059</v>
      </c>
      <c r="G1164" s="14" t="s">
        <v>5487</v>
      </c>
      <c r="H1164" s="14" t="s">
        <v>4807</v>
      </c>
      <c r="I1164" s="14"/>
      <c r="J1164" s="14"/>
      <c r="K1164" s="14"/>
      <c r="L1164" s="14"/>
      <c r="M1164">
        <v>1</v>
      </c>
      <c r="N1164">
        <v>1</v>
      </c>
      <c r="O1164"/>
      <c r="P1164" s="1"/>
    </row>
    <row r="1165" spans="2:16" ht="45" x14ac:dyDescent="0.25">
      <c r="B1165" s="14" t="s">
        <v>2480</v>
      </c>
      <c r="C1165" s="12" t="s">
        <v>2481</v>
      </c>
      <c r="D1165" s="12" t="s">
        <v>1746</v>
      </c>
      <c r="E1165" s="12" t="s">
        <v>50</v>
      </c>
      <c r="F1165" s="17" t="s">
        <v>5059</v>
      </c>
      <c r="G1165" s="14" t="s">
        <v>5257</v>
      </c>
      <c r="H1165" s="14" t="s">
        <v>4817</v>
      </c>
      <c r="I1165" s="14"/>
      <c r="J1165" s="14"/>
      <c r="K1165" s="14"/>
      <c r="L1165" s="14"/>
      <c r="M1165">
        <v>1</v>
      </c>
      <c r="N1165">
        <v>1</v>
      </c>
      <c r="O1165"/>
      <c r="P1165" s="1"/>
    </row>
    <row r="1166" spans="2:16" ht="60" x14ac:dyDescent="0.25">
      <c r="B1166" s="14" t="s">
        <v>2482</v>
      </c>
      <c r="C1166" s="12" t="s">
        <v>2483</v>
      </c>
      <c r="D1166" s="12" t="s">
        <v>1741</v>
      </c>
      <c r="E1166" s="12" t="s">
        <v>49</v>
      </c>
      <c r="F1166" s="17" t="s">
        <v>5059</v>
      </c>
      <c r="G1166" s="14" t="s">
        <v>4658</v>
      </c>
      <c r="H1166" s="14" t="s">
        <v>4812</v>
      </c>
      <c r="I1166" s="14"/>
      <c r="J1166" s="14"/>
      <c r="K1166" s="14"/>
      <c r="L1166" s="14" t="s">
        <v>5447</v>
      </c>
      <c r="M1166">
        <v>1</v>
      </c>
      <c r="N1166">
        <v>2</v>
      </c>
      <c r="O1166"/>
      <c r="P1166" s="1"/>
    </row>
    <row r="1167" spans="2:16" ht="60" x14ac:dyDescent="0.25">
      <c r="B1167" s="14" t="s">
        <v>2486</v>
      </c>
      <c r="C1167" s="12" t="s">
        <v>2487</v>
      </c>
      <c r="D1167" s="12" t="s">
        <v>1741</v>
      </c>
      <c r="E1167" s="12" t="s">
        <v>50</v>
      </c>
      <c r="F1167" s="14" t="s">
        <v>5059</v>
      </c>
      <c r="G1167" s="14" t="s">
        <v>5203</v>
      </c>
      <c r="H1167" s="14" t="s">
        <v>4812</v>
      </c>
      <c r="I1167" s="14"/>
      <c r="J1167" s="14"/>
      <c r="K1167" s="14" t="s">
        <v>5204</v>
      </c>
      <c r="L1167" s="14"/>
      <c r="M1167">
        <v>1</v>
      </c>
      <c r="N1167">
        <v>2</v>
      </c>
      <c r="O1167"/>
      <c r="P1167" s="1"/>
    </row>
    <row r="1168" spans="2:16" ht="30" x14ac:dyDescent="0.25">
      <c r="B1168" s="14" t="s">
        <v>2488</v>
      </c>
      <c r="C1168" s="12" t="s">
        <v>2489</v>
      </c>
      <c r="D1168" s="12" t="s">
        <v>1741</v>
      </c>
      <c r="E1168" s="12" t="s">
        <v>151</v>
      </c>
      <c r="F1168" s="14" t="s">
        <v>5059</v>
      </c>
      <c r="G1168" s="14" t="s">
        <v>5399</v>
      </c>
      <c r="H1168" s="14" t="s">
        <v>4807</v>
      </c>
      <c r="I1168" s="14"/>
      <c r="J1168" s="14"/>
      <c r="K1168" s="14"/>
      <c r="L1168" s="14"/>
      <c r="M1168">
        <v>1</v>
      </c>
      <c r="N1168">
        <v>1</v>
      </c>
      <c r="O1168"/>
      <c r="P1168" s="1"/>
    </row>
    <row r="1169" spans="2:16" ht="45" x14ac:dyDescent="0.25">
      <c r="B1169" s="14" t="s">
        <v>2490</v>
      </c>
      <c r="C1169" s="12" t="s">
        <v>2491</v>
      </c>
      <c r="D1169" s="12" t="s">
        <v>1741</v>
      </c>
      <c r="E1169" s="12" t="s">
        <v>510</v>
      </c>
      <c r="F1169" s="14" t="s">
        <v>5059</v>
      </c>
      <c r="G1169" s="14" t="s">
        <v>4606</v>
      </c>
      <c r="H1169" s="14" t="s">
        <v>4808</v>
      </c>
      <c r="I1169" s="14"/>
      <c r="J1169" s="14"/>
      <c r="K1169" s="14"/>
      <c r="L1169" s="14"/>
      <c r="M1169">
        <v>1</v>
      </c>
      <c r="N1169">
        <v>1</v>
      </c>
      <c r="O1169"/>
      <c r="P1169" s="1"/>
    </row>
    <row r="1170" spans="2:16" ht="60" x14ac:dyDescent="0.25">
      <c r="B1170" s="14" t="s">
        <v>2492</v>
      </c>
      <c r="C1170" s="12" t="s">
        <v>2493</v>
      </c>
      <c r="D1170" s="12" t="s">
        <v>1741</v>
      </c>
      <c r="E1170" s="12" t="s">
        <v>6</v>
      </c>
      <c r="F1170" s="14" t="s">
        <v>5059</v>
      </c>
      <c r="G1170" s="14" t="s">
        <v>4640</v>
      </c>
      <c r="H1170" s="14" t="s">
        <v>4812</v>
      </c>
      <c r="I1170" s="14"/>
      <c r="J1170" s="14"/>
      <c r="K1170" s="14"/>
      <c r="L1170" s="14"/>
      <c r="M1170">
        <v>1</v>
      </c>
      <c r="N1170">
        <v>1</v>
      </c>
      <c r="O1170"/>
      <c r="P1170" s="1"/>
    </row>
    <row r="1171" spans="2:16" x14ac:dyDescent="0.25">
      <c r="B1171" s="14" t="s">
        <v>2494</v>
      </c>
      <c r="C1171" s="12" t="s">
        <v>2495</v>
      </c>
      <c r="D1171" s="12" t="s">
        <v>1741</v>
      </c>
      <c r="E1171" s="12" t="s">
        <v>22</v>
      </c>
      <c r="F1171" s="14" t="s">
        <v>5059</v>
      </c>
      <c r="G1171" s="14"/>
      <c r="H1171" s="14"/>
      <c r="I1171" s="14"/>
      <c r="J1171" s="14"/>
      <c r="K1171" s="14"/>
      <c r="L1171" s="14"/>
      <c r="M1171">
        <v>0</v>
      </c>
      <c r="N1171">
        <v>0</v>
      </c>
      <c r="O1171"/>
      <c r="P1171" s="1"/>
    </row>
    <row r="1172" spans="2:16" x14ac:dyDescent="0.25">
      <c r="B1172" s="14" t="s">
        <v>2851</v>
      </c>
      <c r="C1172" s="12" t="s">
        <v>2983</v>
      </c>
      <c r="D1172" s="12" t="s">
        <v>1741</v>
      </c>
      <c r="E1172" s="12" t="s">
        <v>205</v>
      </c>
      <c r="F1172" s="14" t="s">
        <v>5059</v>
      </c>
      <c r="G1172" s="14" t="s">
        <v>5466</v>
      </c>
      <c r="H1172" s="14" t="s">
        <v>4807</v>
      </c>
      <c r="I1172" s="14"/>
      <c r="J1172" s="14"/>
      <c r="K1172" s="14"/>
      <c r="L1172" s="14"/>
      <c r="M1172">
        <v>1</v>
      </c>
      <c r="N1172">
        <v>1</v>
      </c>
      <c r="O1172"/>
      <c r="P1172" s="1"/>
    </row>
    <row r="1173" spans="2:16" x14ac:dyDescent="0.25">
      <c r="B1173" s="14" t="s">
        <v>2496</v>
      </c>
      <c r="C1173" s="12" t="s">
        <v>2497</v>
      </c>
      <c r="D1173" s="12" t="s">
        <v>1741</v>
      </c>
      <c r="E1173" s="12" t="s">
        <v>42</v>
      </c>
      <c r="F1173" s="14" t="s">
        <v>5059</v>
      </c>
      <c r="G1173" s="14" t="s">
        <v>5333</v>
      </c>
      <c r="H1173" s="14" t="s">
        <v>4807</v>
      </c>
      <c r="I1173" s="14"/>
      <c r="J1173" s="14"/>
      <c r="K1173" s="14"/>
      <c r="L1173" s="14"/>
      <c r="M1173">
        <v>1</v>
      </c>
      <c r="N1173">
        <v>1</v>
      </c>
      <c r="O1173"/>
      <c r="P1173" s="1"/>
    </row>
    <row r="1174" spans="2:16" x14ac:dyDescent="0.25">
      <c r="B1174" s="14" t="s">
        <v>2498</v>
      </c>
      <c r="C1174" s="12" t="s">
        <v>2499</v>
      </c>
      <c r="D1174" s="12" t="s">
        <v>1741</v>
      </c>
      <c r="E1174" s="12" t="s">
        <v>310</v>
      </c>
      <c r="F1174" s="14" t="s">
        <v>5059</v>
      </c>
      <c r="G1174" s="14"/>
      <c r="H1174" s="14"/>
      <c r="I1174" s="14"/>
      <c r="J1174" s="14"/>
      <c r="K1174" s="14"/>
      <c r="L1174" s="14"/>
      <c r="M1174">
        <v>0</v>
      </c>
      <c r="N1174">
        <v>0</v>
      </c>
      <c r="O1174"/>
      <c r="P1174" s="1"/>
    </row>
    <row r="1175" spans="2:16" ht="60" x14ac:dyDescent="0.25">
      <c r="B1175" s="14" t="s">
        <v>2504</v>
      </c>
      <c r="C1175" s="12" t="s">
        <v>2505</v>
      </c>
      <c r="D1175" s="12" t="s">
        <v>2506</v>
      </c>
      <c r="E1175" s="12" t="s">
        <v>49</v>
      </c>
      <c r="F1175" s="14" t="s">
        <v>5059</v>
      </c>
      <c r="G1175" s="14" t="s">
        <v>5362</v>
      </c>
      <c r="H1175" s="14" t="s">
        <v>4812</v>
      </c>
      <c r="I1175" s="14"/>
      <c r="J1175" s="14"/>
      <c r="K1175" s="14"/>
      <c r="L1175" s="14"/>
      <c r="M1175">
        <v>1</v>
      </c>
      <c r="N1175">
        <v>1</v>
      </c>
      <c r="O1175"/>
      <c r="P1175" s="1"/>
    </row>
    <row r="1176" spans="2:16" x14ac:dyDescent="0.25">
      <c r="B1176" s="14" t="s">
        <v>2507</v>
      </c>
      <c r="C1176" s="12" t="s">
        <v>2508</v>
      </c>
      <c r="D1176" s="12" t="s">
        <v>1741</v>
      </c>
      <c r="E1176" s="12" t="s">
        <v>23</v>
      </c>
      <c r="F1176" s="14" t="s">
        <v>5059</v>
      </c>
      <c r="G1176" s="14"/>
      <c r="H1176" s="14"/>
      <c r="I1176" s="14"/>
      <c r="J1176" s="14"/>
      <c r="K1176" s="14"/>
      <c r="L1176" s="14"/>
      <c r="M1176">
        <v>0</v>
      </c>
      <c r="N1176">
        <v>0</v>
      </c>
      <c r="O1176"/>
      <c r="P1176" s="1"/>
    </row>
    <row r="1177" spans="2:16" ht="60" x14ac:dyDescent="0.25">
      <c r="B1177" s="14" t="s">
        <v>2509</v>
      </c>
      <c r="C1177" s="12" t="s">
        <v>2510</v>
      </c>
      <c r="D1177" s="12" t="s">
        <v>1741</v>
      </c>
      <c r="E1177" s="12" t="s">
        <v>68</v>
      </c>
      <c r="F1177" s="14" t="s">
        <v>5059</v>
      </c>
      <c r="G1177" s="14" t="s">
        <v>5488</v>
      </c>
      <c r="H1177" s="14" t="s">
        <v>4812</v>
      </c>
      <c r="I1177" s="14"/>
      <c r="J1177" s="14"/>
      <c r="K1177" s="14"/>
      <c r="L1177" s="14"/>
      <c r="M1177">
        <v>1</v>
      </c>
      <c r="N1177">
        <v>1</v>
      </c>
      <c r="O1177"/>
      <c r="P1177" s="1"/>
    </row>
    <row r="1178" spans="2:16" x14ac:dyDescent="0.25">
      <c r="B1178" s="14" t="s">
        <v>2826</v>
      </c>
      <c r="C1178" s="12" t="s">
        <v>2984</v>
      </c>
      <c r="D1178" s="12" t="s">
        <v>1741</v>
      </c>
      <c r="E1178" s="12" t="s">
        <v>310</v>
      </c>
      <c r="F1178" s="14" t="s">
        <v>5059</v>
      </c>
      <c r="G1178" s="14" t="s">
        <v>4658</v>
      </c>
      <c r="H1178" s="14" t="s">
        <v>4823</v>
      </c>
      <c r="I1178" s="14"/>
      <c r="J1178" s="14"/>
      <c r="K1178" s="14"/>
      <c r="L1178" s="14"/>
      <c r="M1178">
        <v>1</v>
      </c>
      <c r="N1178">
        <v>1</v>
      </c>
      <c r="O1178"/>
      <c r="P1178" s="1"/>
    </row>
    <row r="1179" spans="2:16" ht="60" x14ac:dyDescent="0.25">
      <c r="B1179" s="14" t="s">
        <v>2513</v>
      </c>
      <c r="C1179" s="12" t="s">
        <v>2514</v>
      </c>
      <c r="D1179" s="12" t="s">
        <v>1741</v>
      </c>
      <c r="E1179" s="12" t="s">
        <v>310</v>
      </c>
      <c r="F1179" s="14" t="s">
        <v>5059</v>
      </c>
      <c r="G1179" s="14" t="s">
        <v>5205</v>
      </c>
      <c r="H1179" s="14" t="s">
        <v>4812</v>
      </c>
      <c r="I1179" s="14"/>
      <c r="J1179" s="14"/>
      <c r="K1179" s="14"/>
      <c r="L1179" s="14"/>
      <c r="M1179">
        <v>1</v>
      </c>
      <c r="N1179">
        <v>1</v>
      </c>
      <c r="O1179"/>
      <c r="P1179" s="1"/>
    </row>
    <row r="1180" spans="2:16" ht="30" x14ac:dyDescent="0.25">
      <c r="B1180" s="14" t="s">
        <v>2402</v>
      </c>
      <c r="C1180" s="12" t="s">
        <v>2403</v>
      </c>
      <c r="D1180" s="12" t="s">
        <v>5</v>
      </c>
      <c r="E1180" s="12" t="s">
        <v>353</v>
      </c>
      <c r="F1180" s="14" t="s">
        <v>5022</v>
      </c>
      <c r="G1180" s="14" t="s">
        <v>5458</v>
      </c>
      <c r="H1180" s="14" t="s">
        <v>4807</v>
      </c>
      <c r="I1180" s="14"/>
      <c r="J1180" s="14"/>
      <c r="K1180" s="14"/>
      <c r="L1180" s="14"/>
      <c r="M1180">
        <v>1</v>
      </c>
      <c r="N1180">
        <v>1</v>
      </c>
      <c r="O1180">
        <v>1</v>
      </c>
      <c r="P1180" s="1" t="s">
        <v>5320</v>
      </c>
    </row>
    <row r="1181" spans="2:16" ht="75" x14ac:dyDescent="0.25">
      <c r="B1181" s="14" t="s">
        <v>1759</v>
      </c>
      <c r="C1181" s="12" t="s">
        <v>1760</v>
      </c>
      <c r="D1181" s="12" t="s">
        <v>5</v>
      </c>
      <c r="E1181" s="12" t="s">
        <v>310</v>
      </c>
      <c r="F1181" s="14" t="s">
        <v>5022</v>
      </c>
      <c r="G1181" s="14" t="s">
        <v>4611</v>
      </c>
      <c r="H1181" s="14" t="s">
        <v>4806</v>
      </c>
      <c r="I1181" s="14"/>
      <c r="J1181" s="14"/>
      <c r="K1181" s="14"/>
      <c r="L1181" s="14"/>
      <c r="M1181">
        <v>1</v>
      </c>
      <c r="N1181">
        <v>1</v>
      </c>
      <c r="O1181">
        <v>1</v>
      </c>
      <c r="P1181" s="1" t="s">
        <v>5320</v>
      </c>
    </row>
    <row r="1182" spans="2:16" ht="45" x14ac:dyDescent="0.25">
      <c r="B1182" s="14" t="s">
        <v>1761</v>
      </c>
      <c r="C1182" s="12" t="s">
        <v>1762</v>
      </c>
      <c r="D1182" s="12" t="s">
        <v>5</v>
      </c>
      <c r="E1182" s="12" t="s">
        <v>59</v>
      </c>
      <c r="F1182" s="14" t="s">
        <v>5022</v>
      </c>
      <c r="G1182" s="14" t="s">
        <v>5060</v>
      </c>
      <c r="H1182" s="14" t="s">
        <v>4808</v>
      </c>
      <c r="I1182" s="14"/>
      <c r="J1182" s="14"/>
      <c r="K1182" s="14" t="s">
        <v>4556</v>
      </c>
      <c r="L1182" s="14"/>
      <c r="M1182">
        <v>1</v>
      </c>
      <c r="N1182">
        <v>2</v>
      </c>
      <c r="O1182">
        <v>1</v>
      </c>
      <c r="P1182" s="1" t="s">
        <v>5320</v>
      </c>
    </row>
    <row r="1183" spans="2:16" ht="30" x14ac:dyDescent="0.25">
      <c r="B1183" s="14" t="s">
        <v>2404</v>
      </c>
      <c r="C1183" s="12" t="s">
        <v>2405</v>
      </c>
      <c r="D1183" s="12" t="s">
        <v>1741</v>
      </c>
      <c r="E1183" s="12" t="s">
        <v>50</v>
      </c>
      <c r="F1183" s="14" t="s">
        <v>5022</v>
      </c>
      <c r="G1183" s="14"/>
      <c r="H1183" s="14"/>
      <c r="I1183" s="14"/>
      <c r="J1183" s="14"/>
      <c r="K1183" s="14"/>
      <c r="L1183" s="14"/>
      <c r="M1183">
        <v>0</v>
      </c>
      <c r="N1183">
        <v>0</v>
      </c>
      <c r="O1183">
        <v>1</v>
      </c>
      <c r="P1183" s="1" t="s">
        <v>4807</v>
      </c>
    </row>
    <row r="1184" spans="2:16" ht="60" x14ac:dyDescent="0.25">
      <c r="B1184" s="14" t="s">
        <v>2406</v>
      </c>
      <c r="C1184" s="12" t="s">
        <v>2407</v>
      </c>
      <c r="D1184" s="12" t="s">
        <v>5</v>
      </c>
      <c r="E1184" s="12" t="s">
        <v>310</v>
      </c>
      <c r="F1184" s="14" t="s">
        <v>5023</v>
      </c>
      <c r="G1184" s="14" t="s">
        <v>5489</v>
      </c>
      <c r="H1184" s="14" t="s">
        <v>4814</v>
      </c>
      <c r="I1184" s="14"/>
      <c r="J1184" s="14"/>
      <c r="K1184" s="14"/>
      <c r="L1184" s="14"/>
      <c r="M1184">
        <v>1</v>
      </c>
      <c r="N1184">
        <v>1</v>
      </c>
      <c r="O1184">
        <v>1</v>
      </c>
      <c r="P1184" s="1" t="s">
        <v>5320</v>
      </c>
    </row>
    <row r="1185" spans="2:16" ht="30" x14ac:dyDescent="0.25">
      <c r="B1185" s="14" t="s">
        <v>2408</v>
      </c>
      <c r="C1185" s="12" t="s">
        <v>2409</v>
      </c>
      <c r="D1185" s="12" t="s">
        <v>1741</v>
      </c>
      <c r="E1185" s="12" t="s">
        <v>7</v>
      </c>
      <c r="F1185" s="14" t="s">
        <v>5022</v>
      </c>
      <c r="G1185" s="14" t="s">
        <v>4576</v>
      </c>
      <c r="H1185" s="14" t="s">
        <v>4807</v>
      </c>
      <c r="I1185" s="14"/>
      <c r="J1185" s="14"/>
      <c r="K1185" s="14"/>
      <c r="L1185" s="14"/>
      <c r="M1185">
        <v>1</v>
      </c>
      <c r="N1185">
        <v>1</v>
      </c>
      <c r="O1185">
        <v>1</v>
      </c>
      <c r="P1185" s="1" t="s">
        <v>5320</v>
      </c>
    </row>
    <row r="1186" spans="2:16" ht="30" x14ac:dyDescent="0.25">
      <c r="B1186" s="14" t="s">
        <v>2519</v>
      </c>
      <c r="C1186" s="12" t="s">
        <v>2520</v>
      </c>
      <c r="D1186" s="12" t="s">
        <v>1741</v>
      </c>
      <c r="E1186" s="12" t="s">
        <v>310</v>
      </c>
      <c r="F1186" s="14" t="s">
        <v>5059</v>
      </c>
      <c r="G1186" s="14" t="s">
        <v>5370</v>
      </c>
      <c r="H1186" s="14" t="s">
        <v>4844</v>
      </c>
      <c r="I1186" s="14"/>
      <c r="J1186" s="14"/>
      <c r="K1186" s="14"/>
      <c r="L1186" s="14"/>
      <c r="M1186">
        <v>1</v>
      </c>
      <c r="N1186">
        <v>1</v>
      </c>
      <c r="O1186"/>
      <c r="P1186" s="1"/>
    </row>
    <row r="1187" spans="2:16" ht="45" x14ac:dyDescent="0.25">
      <c r="B1187" s="14" t="s">
        <v>1763</v>
      </c>
      <c r="C1187" s="12" t="s">
        <v>1764</v>
      </c>
      <c r="D1187" s="12" t="s">
        <v>5</v>
      </c>
      <c r="E1187" s="12" t="s">
        <v>50</v>
      </c>
      <c r="F1187" s="14" t="s">
        <v>5034</v>
      </c>
      <c r="G1187" s="14" t="s">
        <v>5459</v>
      </c>
      <c r="H1187" s="14" t="s">
        <v>4813</v>
      </c>
      <c r="I1187" s="14"/>
      <c r="J1187" s="14"/>
      <c r="K1187" s="14"/>
      <c r="L1187" s="14"/>
      <c r="M1187">
        <v>1</v>
      </c>
      <c r="N1187">
        <v>1</v>
      </c>
      <c r="O1187">
        <v>1</v>
      </c>
      <c r="P1187" s="1" t="s">
        <v>5320</v>
      </c>
    </row>
    <row r="1188" spans="2:16" ht="30" x14ac:dyDescent="0.25">
      <c r="B1188" s="14" t="s">
        <v>2410</v>
      </c>
      <c r="C1188" s="12" t="s">
        <v>2411</v>
      </c>
      <c r="D1188" s="12" t="s">
        <v>1741</v>
      </c>
      <c r="E1188" s="12" t="s">
        <v>50</v>
      </c>
      <c r="F1188" s="14" t="s">
        <v>5022</v>
      </c>
      <c r="G1188" s="14" t="s">
        <v>5455</v>
      </c>
      <c r="H1188" s="14" t="s">
        <v>4807</v>
      </c>
      <c r="I1188" s="14"/>
      <c r="J1188" s="14"/>
      <c r="K1188" s="14"/>
      <c r="L1188" s="14"/>
      <c r="M1188">
        <v>1</v>
      </c>
      <c r="N1188">
        <v>1</v>
      </c>
      <c r="O1188">
        <v>1</v>
      </c>
      <c r="P1188" s="1" t="s">
        <v>5320</v>
      </c>
    </row>
    <row r="1189" spans="2:16" ht="30" x14ac:dyDescent="0.25">
      <c r="B1189" s="14" t="s">
        <v>1765</v>
      </c>
      <c r="C1189" s="12" t="s">
        <v>1766</v>
      </c>
      <c r="D1189" s="12" t="s">
        <v>5</v>
      </c>
      <c r="E1189" s="12" t="s">
        <v>68</v>
      </c>
      <c r="F1189" s="14" t="s">
        <v>5022</v>
      </c>
      <c r="G1189" s="14" t="s">
        <v>4582</v>
      </c>
      <c r="H1189" s="14" t="s">
        <v>4807</v>
      </c>
      <c r="I1189" s="14"/>
      <c r="J1189" s="14"/>
      <c r="K1189" s="14"/>
      <c r="L1189" s="14"/>
      <c r="M1189">
        <v>1</v>
      </c>
      <c r="N1189">
        <v>1</v>
      </c>
      <c r="O1189">
        <v>1</v>
      </c>
      <c r="P1189" s="1" t="s">
        <v>5320</v>
      </c>
    </row>
    <row r="1190" spans="2:16" x14ac:dyDescent="0.25">
      <c r="B1190" s="14" t="s">
        <v>2858</v>
      </c>
      <c r="C1190" s="12" t="s">
        <v>2985</v>
      </c>
      <c r="D1190" s="12" t="s">
        <v>2986</v>
      </c>
      <c r="E1190" s="12" t="s">
        <v>50</v>
      </c>
      <c r="F1190" s="14" t="s">
        <v>5059</v>
      </c>
      <c r="G1190" s="14"/>
      <c r="H1190" s="14"/>
      <c r="I1190" s="14"/>
      <c r="J1190" s="14"/>
      <c r="K1190" s="14"/>
      <c r="L1190" s="14"/>
      <c r="M1190">
        <v>0</v>
      </c>
      <c r="N1190">
        <v>0</v>
      </c>
      <c r="O1190"/>
      <c r="P1190" s="1"/>
    </row>
    <row r="1191" spans="2:16" x14ac:dyDescent="0.25">
      <c r="B1191" s="14" t="s">
        <v>2987</v>
      </c>
      <c r="C1191" s="12" t="s">
        <v>2988</v>
      </c>
      <c r="D1191" s="12" t="s">
        <v>2986</v>
      </c>
      <c r="E1191" s="12" t="s">
        <v>23</v>
      </c>
      <c r="F1191" s="14" t="s">
        <v>5059</v>
      </c>
      <c r="G1191" s="14"/>
      <c r="H1191" s="14"/>
      <c r="I1191" s="14"/>
      <c r="J1191" s="14"/>
      <c r="K1191" s="14"/>
      <c r="L1191" s="14"/>
      <c r="M1191">
        <v>0</v>
      </c>
      <c r="N1191">
        <v>0</v>
      </c>
      <c r="O1191"/>
      <c r="P1191" s="1"/>
    </row>
    <row r="1192" spans="2:16" x14ac:dyDescent="0.25">
      <c r="B1192" s="14" t="s">
        <v>2908</v>
      </c>
      <c r="C1192" s="12" t="s">
        <v>2989</v>
      </c>
      <c r="D1192" s="12" t="s">
        <v>2986</v>
      </c>
      <c r="E1192" s="12" t="s">
        <v>23</v>
      </c>
      <c r="F1192" s="14" t="s">
        <v>5059</v>
      </c>
      <c r="G1192" s="14"/>
      <c r="H1192" s="14"/>
      <c r="I1192" s="14"/>
      <c r="J1192" s="14"/>
      <c r="K1192" s="14"/>
      <c r="L1192" s="14"/>
      <c r="M1192">
        <v>0</v>
      </c>
      <c r="N1192">
        <v>0</v>
      </c>
      <c r="O1192"/>
      <c r="P1192" s="1"/>
    </row>
    <row r="1193" spans="2:16" x14ac:dyDescent="0.25">
      <c r="B1193" s="14" t="s">
        <v>2909</v>
      </c>
      <c r="C1193" s="12" t="s">
        <v>2990</v>
      </c>
      <c r="D1193" s="12" t="s">
        <v>1741</v>
      </c>
      <c r="E1193" s="12" t="s">
        <v>49</v>
      </c>
      <c r="F1193" s="14" t="s">
        <v>5059</v>
      </c>
      <c r="G1193" s="14" t="s">
        <v>4587</v>
      </c>
      <c r="H1193" s="14" t="s">
        <v>4807</v>
      </c>
      <c r="I1193" s="14"/>
      <c r="J1193" s="14"/>
      <c r="K1193" s="14"/>
      <c r="L1193" s="14"/>
      <c r="M1193">
        <v>1</v>
      </c>
      <c r="N1193">
        <v>1</v>
      </c>
      <c r="O1193"/>
      <c r="P1193" s="1"/>
    </row>
    <row r="1194" spans="2:16" x14ac:dyDescent="0.25">
      <c r="B1194" s="14" t="s">
        <v>2808</v>
      </c>
      <c r="C1194" s="12" t="s">
        <v>2991</v>
      </c>
      <c r="D1194" s="12" t="s">
        <v>1741</v>
      </c>
      <c r="E1194" s="12" t="s">
        <v>310</v>
      </c>
      <c r="F1194" s="14" t="s">
        <v>5059</v>
      </c>
      <c r="G1194" s="14"/>
      <c r="H1194" s="14"/>
      <c r="I1194" s="14"/>
      <c r="J1194" s="14"/>
      <c r="K1194" s="14"/>
      <c r="L1194" s="14"/>
      <c r="M1194">
        <v>0</v>
      </c>
      <c r="N1194">
        <v>0</v>
      </c>
      <c r="O1194"/>
      <c r="P1194" s="1"/>
    </row>
    <row r="1195" spans="2:16" x14ac:dyDescent="0.25">
      <c r="B1195" s="14" t="s">
        <v>2992</v>
      </c>
      <c r="C1195" s="12" t="s">
        <v>2993</v>
      </c>
      <c r="D1195" s="12" t="s">
        <v>2986</v>
      </c>
      <c r="E1195" s="12" t="s">
        <v>510</v>
      </c>
      <c r="F1195" s="14" t="s">
        <v>5059</v>
      </c>
      <c r="G1195" s="14"/>
      <c r="H1195" s="14"/>
      <c r="I1195" s="14"/>
      <c r="J1195" s="14"/>
      <c r="K1195" s="14"/>
      <c r="L1195" s="14"/>
      <c r="M1195">
        <v>0</v>
      </c>
      <c r="N1195">
        <v>0</v>
      </c>
      <c r="O1195"/>
      <c r="P1195" s="1"/>
    </row>
    <row r="1196" spans="2:16" x14ac:dyDescent="0.25">
      <c r="B1196" s="14" t="s">
        <v>2911</v>
      </c>
      <c r="C1196" s="12" t="s">
        <v>2994</v>
      </c>
      <c r="D1196" s="12" t="s">
        <v>2986</v>
      </c>
      <c r="E1196" s="12" t="s">
        <v>68</v>
      </c>
      <c r="F1196" s="14" t="s">
        <v>5059</v>
      </c>
      <c r="G1196" s="14" t="s">
        <v>5550</v>
      </c>
      <c r="H1196" s="14" t="s">
        <v>4807</v>
      </c>
      <c r="I1196" s="14"/>
      <c r="J1196" s="14"/>
      <c r="K1196" s="14"/>
      <c r="L1196" s="14"/>
      <c r="M1196">
        <v>1</v>
      </c>
      <c r="N1196">
        <v>1</v>
      </c>
      <c r="O1196"/>
      <c r="P1196" s="1"/>
    </row>
    <row r="1197" spans="2:16" x14ac:dyDescent="0.25">
      <c r="B1197" s="14" t="s">
        <v>2995</v>
      </c>
      <c r="C1197" s="12" t="s">
        <v>2996</v>
      </c>
      <c r="D1197" s="12" t="s">
        <v>2986</v>
      </c>
      <c r="E1197" s="12" t="s">
        <v>26</v>
      </c>
      <c r="F1197" s="14" t="s">
        <v>5059</v>
      </c>
      <c r="G1197" s="14"/>
      <c r="H1197" s="14"/>
      <c r="I1197" s="14"/>
      <c r="J1197" s="14"/>
      <c r="K1197" s="14"/>
      <c r="L1197" s="14"/>
      <c r="M1197">
        <v>0</v>
      </c>
      <c r="N1197">
        <v>0</v>
      </c>
      <c r="O1197"/>
      <c r="P1197" s="1"/>
    </row>
    <row r="1198" spans="2:16" x14ac:dyDescent="0.25">
      <c r="B1198" s="14" t="s">
        <v>2673</v>
      </c>
      <c r="C1198" s="12" t="s">
        <v>2997</v>
      </c>
      <c r="D1198" s="12" t="s">
        <v>2986</v>
      </c>
      <c r="E1198" s="12" t="s">
        <v>50</v>
      </c>
      <c r="F1198" s="14" t="s">
        <v>5059</v>
      </c>
      <c r="G1198" s="14"/>
      <c r="H1198" s="14"/>
      <c r="I1198" s="14"/>
      <c r="J1198" s="14"/>
      <c r="K1198" s="14"/>
      <c r="L1198" s="14"/>
      <c r="M1198">
        <v>0</v>
      </c>
      <c r="N1198">
        <v>0</v>
      </c>
      <c r="O1198"/>
      <c r="P1198" s="1"/>
    </row>
    <row r="1199" spans="2:16" x14ac:dyDescent="0.25">
      <c r="B1199" s="14" t="s">
        <v>2678</v>
      </c>
      <c r="C1199" s="12" t="s">
        <v>2998</v>
      </c>
      <c r="D1199" s="12" t="s">
        <v>2986</v>
      </c>
      <c r="E1199" s="12" t="s">
        <v>26</v>
      </c>
      <c r="F1199" s="14" t="s">
        <v>5059</v>
      </c>
      <c r="G1199" s="14" t="s">
        <v>5458</v>
      </c>
      <c r="H1199" s="14" t="s">
        <v>4807</v>
      </c>
      <c r="I1199" s="14"/>
      <c r="J1199" s="14"/>
      <c r="K1199" s="14"/>
      <c r="L1199" s="14"/>
      <c r="M1199">
        <v>1</v>
      </c>
      <c r="N1199">
        <v>1</v>
      </c>
      <c r="O1199"/>
      <c r="P1199" s="1"/>
    </row>
    <row r="1200" spans="2:16" x14ac:dyDescent="0.25">
      <c r="B1200" s="14" t="s">
        <v>2999</v>
      </c>
      <c r="C1200" s="12" t="s">
        <v>3000</v>
      </c>
      <c r="D1200" s="12" t="s">
        <v>2986</v>
      </c>
      <c r="E1200" s="12" t="s">
        <v>68</v>
      </c>
      <c r="F1200" s="14" t="s">
        <v>5059</v>
      </c>
      <c r="G1200" s="14" t="s">
        <v>5118</v>
      </c>
      <c r="H1200" s="14" t="s">
        <v>4807</v>
      </c>
      <c r="I1200" s="14"/>
      <c r="J1200" s="14"/>
      <c r="K1200" s="14"/>
      <c r="L1200" s="14"/>
      <c r="M1200">
        <v>1</v>
      </c>
      <c r="N1200">
        <v>1</v>
      </c>
      <c r="O1200"/>
      <c r="P1200" s="1"/>
    </row>
    <row r="1201" spans="2:16" x14ac:dyDescent="0.25">
      <c r="B1201" s="14" t="s">
        <v>2657</v>
      </c>
      <c r="C1201" s="12" t="s">
        <v>3001</v>
      </c>
      <c r="D1201" s="12" t="s">
        <v>5</v>
      </c>
      <c r="E1201" s="12" t="s">
        <v>233</v>
      </c>
      <c r="F1201" s="17" t="s">
        <v>5059</v>
      </c>
      <c r="G1201" s="14" t="s">
        <v>5125</v>
      </c>
      <c r="H1201" s="14" t="s">
        <v>4807</v>
      </c>
      <c r="I1201" s="14"/>
      <c r="J1201" s="14"/>
      <c r="K1201" s="14"/>
      <c r="L1201" s="14"/>
      <c r="M1201">
        <v>1</v>
      </c>
      <c r="N1201">
        <v>1</v>
      </c>
      <c r="O1201"/>
      <c r="P1201" s="1"/>
    </row>
    <row r="1202" spans="2:16" x14ac:dyDescent="0.25">
      <c r="B1202" s="14" t="s">
        <v>3002</v>
      </c>
      <c r="C1202" s="12" t="s">
        <v>3003</v>
      </c>
      <c r="D1202" s="12" t="s">
        <v>2986</v>
      </c>
      <c r="E1202" s="12" t="s">
        <v>23</v>
      </c>
      <c r="F1202" s="14" t="s">
        <v>5059</v>
      </c>
      <c r="G1202" s="14"/>
      <c r="H1202" s="14"/>
      <c r="I1202" s="14"/>
      <c r="J1202" s="14"/>
      <c r="K1202" s="14"/>
      <c r="L1202" s="14"/>
      <c r="M1202">
        <v>0</v>
      </c>
      <c r="N1202">
        <v>0</v>
      </c>
      <c r="O1202"/>
      <c r="P1202" s="1"/>
    </row>
    <row r="1203" spans="2:16" x14ac:dyDescent="0.25">
      <c r="B1203" s="14" t="s">
        <v>3004</v>
      </c>
      <c r="C1203" s="12" t="s">
        <v>3005</v>
      </c>
      <c r="D1203" s="12" t="s">
        <v>2986</v>
      </c>
      <c r="E1203" s="12" t="s">
        <v>50</v>
      </c>
      <c r="F1203" s="14" t="s">
        <v>5059</v>
      </c>
      <c r="G1203" s="14"/>
      <c r="H1203" s="14"/>
      <c r="I1203" s="14"/>
      <c r="J1203" s="14"/>
      <c r="K1203" s="14"/>
      <c r="L1203" s="14"/>
      <c r="M1203">
        <v>0</v>
      </c>
      <c r="N1203">
        <v>0</v>
      </c>
      <c r="O1203"/>
      <c r="P1203" s="1"/>
    </row>
    <row r="1204" spans="2:16" x14ac:dyDescent="0.25">
      <c r="B1204" s="14" t="s">
        <v>3006</v>
      </c>
      <c r="C1204" s="12" t="s">
        <v>3007</v>
      </c>
      <c r="D1204" s="12" t="s">
        <v>5</v>
      </c>
      <c r="E1204" s="12" t="s">
        <v>49</v>
      </c>
      <c r="F1204" s="14" t="s">
        <v>5059</v>
      </c>
      <c r="G1204" s="14" t="s">
        <v>5458</v>
      </c>
      <c r="H1204" s="14" t="s">
        <v>4807</v>
      </c>
      <c r="I1204" s="14"/>
      <c r="J1204" s="14"/>
      <c r="K1204" s="14"/>
      <c r="L1204" s="14"/>
      <c r="M1204">
        <v>1</v>
      </c>
      <c r="N1204">
        <v>1</v>
      </c>
      <c r="O1204"/>
      <c r="P1204" s="1"/>
    </row>
    <row r="1205" spans="2:16" x14ac:dyDescent="0.25">
      <c r="B1205" s="14" t="s">
        <v>3008</v>
      </c>
      <c r="C1205" s="12" t="s">
        <v>3009</v>
      </c>
      <c r="D1205" s="12" t="s">
        <v>2986</v>
      </c>
      <c r="E1205" s="12" t="s">
        <v>353</v>
      </c>
      <c r="F1205" s="14" t="s">
        <v>5059</v>
      </c>
      <c r="G1205" s="14"/>
      <c r="H1205" s="14"/>
      <c r="I1205" s="14"/>
      <c r="J1205" s="14"/>
      <c r="K1205" s="14"/>
      <c r="L1205" s="14"/>
      <c r="M1205">
        <v>0</v>
      </c>
      <c r="N1205">
        <v>0</v>
      </c>
      <c r="O1205"/>
      <c r="P1205" s="1"/>
    </row>
    <row r="1206" spans="2:16" ht="60" x14ac:dyDescent="0.25">
      <c r="B1206" s="14" t="s">
        <v>2675</v>
      </c>
      <c r="C1206" s="12" t="s">
        <v>3012</v>
      </c>
      <c r="D1206" s="12" t="s">
        <v>1741</v>
      </c>
      <c r="E1206" s="12" t="s">
        <v>50</v>
      </c>
      <c r="F1206" s="14" t="s">
        <v>5059</v>
      </c>
      <c r="G1206" s="14" t="s">
        <v>4668</v>
      </c>
      <c r="H1206" s="14" t="s">
        <v>4812</v>
      </c>
      <c r="I1206" s="14"/>
      <c r="J1206" s="14"/>
      <c r="K1206" s="14" t="s">
        <v>4557</v>
      </c>
      <c r="L1206" s="14" t="s">
        <v>5770</v>
      </c>
      <c r="M1206">
        <v>1</v>
      </c>
      <c r="N1206">
        <v>3</v>
      </c>
      <c r="O1206"/>
      <c r="P1206" s="1"/>
    </row>
    <row r="1207" spans="2:16" x14ac:dyDescent="0.25">
      <c r="B1207" s="14" t="s">
        <v>2913</v>
      </c>
      <c r="C1207" s="12" t="s">
        <v>3013</v>
      </c>
      <c r="D1207" s="12" t="s">
        <v>1741</v>
      </c>
      <c r="E1207" s="12" t="s">
        <v>26</v>
      </c>
      <c r="F1207" s="14" t="s">
        <v>5059</v>
      </c>
      <c r="G1207" s="14" t="s">
        <v>5423</v>
      </c>
      <c r="H1207" s="14" t="s">
        <v>4807</v>
      </c>
      <c r="I1207" s="14"/>
      <c r="J1207" s="14"/>
      <c r="K1207" s="14"/>
      <c r="L1207" s="14"/>
      <c r="M1207">
        <v>1</v>
      </c>
      <c r="N1207">
        <v>1</v>
      </c>
      <c r="O1207"/>
      <c r="P1207" s="1"/>
    </row>
    <row r="1208" spans="2:16" x14ac:dyDescent="0.25">
      <c r="B1208" s="14" t="s">
        <v>3014</v>
      </c>
      <c r="C1208" s="12" t="s">
        <v>3015</v>
      </c>
      <c r="D1208" s="12" t="s">
        <v>1741</v>
      </c>
      <c r="E1208" s="12" t="s">
        <v>50</v>
      </c>
      <c r="F1208" s="14" t="s">
        <v>5059</v>
      </c>
      <c r="G1208" s="14"/>
      <c r="H1208" s="14"/>
      <c r="I1208" s="14"/>
      <c r="J1208" s="14"/>
      <c r="K1208" s="14"/>
      <c r="L1208" s="14"/>
      <c r="M1208">
        <v>0</v>
      </c>
      <c r="N1208">
        <v>0</v>
      </c>
      <c r="O1208"/>
      <c r="P1208" s="1"/>
    </row>
    <row r="1209" spans="2:16" x14ac:dyDescent="0.25">
      <c r="B1209" s="14" t="s">
        <v>3016</v>
      </c>
      <c r="C1209" s="12" t="s">
        <v>3017</v>
      </c>
      <c r="D1209" s="12" t="s">
        <v>2986</v>
      </c>
      <c r="E1209" s="12" t="s">
        <v>310</v>
      </c>
      <c r="F1209" s="14" t="s">
        <v>5059</v>
      </c>
      <c r="G1209" s="14"/>
      <c r="H1209" s="14"/>
      <c r="I1209" s="14"/>
      <c r="J1209" s="14"/>
      <c r="K1209" s="14"/>
      <c r="L1209" s="14"/>
      <c r="M1209">
        <v>0</v>
      </c>
      <c r="N1209">
        <v>0</v>
      </c>
      <c r="O1209"/>
      <c r="P1209" s="1"/>
    </row>
    <row r="1210" spans="2:16" ht="30" x14ac:dyDescent="0.25">
      <c r="B1210" s="14" t="s">
        <v>2642</v>
      </c>
      <c r="C1210" s="12" t="s">
        <v>2643</v>
      </c>
      <c r="D1210" s="12" t="s">
        <v>1741</v>
      </c>
      <c r="E1210" s="12" t="s">
        <v>310</v>
      </c>
      <c r="F1210" s="14" t="s">
        <v>5061</v>
      </c>
      <c r="G1210" s="14" t="s">
        <v>5129</v>
      </c>
      <c r="H1210" s="14" t="s">
        <v>4827</v>
      </c>
      <c r="I1210" s="14"/>
      <c r="J1210" s="14"/>
      <c r="K1210" s="14"/>
      <c r="L1210" s="14"/>
      <c r="M1210">
        <v>1</v>
      </c>
      <c r="N1210">
        <v>1</v>
      </c>
      <c r="O1210"/>
      <c r="P1210" s="1"/>
    </row>
    <row r="1211" spans="2:16" x14ac:dyDescent="0.25">
      <c r="B1211" s="14" t="s">
        <v>2656</v>
      </c>
      <c r="C1211" s="12" t="s">
        <v>3018</v>
      </c>
      <c r="D1211" s="12" t="s">
        <v>2986</v>
      </c>
      <c r="E1211" s="12" t="s">
        <v>49</v>
      </c>
      <c r="F1211" s="14" t="s">
        <v>5059</v>
      </c>
      <c r="G1211" s="14"/>
      <c r="H1211" s="14"/>
      <c r="I1211" s="14"/>
      <c r="J1211" s="14"/>
      <c r="K1211" s="14"/>
      <c r="L1211" s="14"/>
      <c r="M1211">
        <v>0</v>
      </c>
      <c r="N1211">
        <v>0</v>
      </c>
      <c r="O1211"/>
      <c r="P1211" s="1"/>
    </row>
    <row r="1212" spans="2:16" x14ac:dyDescent="0.25">
      <c r="B1212" s="14" t="s">
        <v>3019</v>
      </c>
      <c r="C1212" s="12" t="s">
        <v>3020</v>
      </c>
      <c r="D1212" s="12" t="s">
        <v>2986</v>
      </c>
      <c r="E1212" s="12" t="s">
        <v>510</v>
      </c>
      <c r="F1212" s="14" t="s">
        <v>5059</v>
      </c>
      <c r="G1212" s="14"/>
      <c r="H1212" s="14"/>
      <c r="I1212" s="14"/>
      <c r="J1212" s="14"/>
      <c r="K1212" s="14"/>
      <c r="L1212" s="14"/>
      <c r="M1212">
        <v>0</v>
      </c>
      <c r="N1212">
        <v>0</v>
      </c>
      <c r="O1212"/>
      <c r="P1212" s="1"/>
    </row>
    <row r="1213" spans="2:16" x14ac:dyDescent="0.25">
      <c r="B1213" s="14" t="s">
        <v>2914</v>
      </c>
      <c r="C1213" s="12" t="s">
        <v>3021</v>
      </c>
      <c r="D1213" s="12" t="s">
        <v>2986</v>
      </c>
      <c r="E1213" s="12" t="s">
        <v>50</v>
      </c>
      <c r="F1213" s="14" t="s">
        <v>5059</v>
      </c>
      <c r="G1213" s="14"/>
      <c r="H1213" s="14"/>
      <c r="I1213" s="14"/>
      <c r="J1213" s="14"/>
      <c r="K1213" s="14"/>
      <c r="L1213" s="14"/>
      <c r="M1213">
        <v>0</v>
      </c>
      <c r="N1213">
        <v>0</v>
      </c>
      <c r="O1213"/>
      <c r="P1213" s="1"/>
    </row>
    <row r="1214" spans="2:16" ht="60" x14ac:dyDescent="0.25">
      <c r="B1214" s="14" t="s">
        <v>2644</v>
      </c>
      <c r="C1214" s="12" t="s">
        <v>2645</v>
      </c>
      <c r="D1214" s="12" t="s">
        <v>1741</v>
      </c>
      <c r="E1214" s="12" t="s">
        <v>50</v>
      </c>
      <c r="F1214" s="14" t="s">
        <v>5061</v>
      </c>
      <c r="G1214" s="14" t="s">
        <v>5206</v>
      </c>
      <c r="H1214" s="14" t="s">
        <v>4812</v>
      </c>
      <c r="I1214" s="14"/>
      <c r="J1214" s="14"/>
      <c r="K1214" s="14"/>
      <c r="L1214" s="14"/>
      <c r="M1214">
        <v>1</v>
      </c>
      <c r="N1214">
        <v>1</v>
      </c>
      <c r="O1214"/>
      <c r="P1214" s="1"/>
    </row>
    <row r="1215" spans="2:16" x14ac:dyDescent="0.25">
      <c r="B1215" s="14" t="s">
        <v>2659</v>
      </c>
      <c r="C1215" s="12" t="s">
        <v>3022</v>
      </c>
      <c r="D1215" s="12" t="s">
        <v>2986</v>
      </c>
      <c r="E1215" s="12" t="s">
        <v>353</v>
      </c>
      <c r="F1215" s="14" t="s">
        <v>5059</v>
      </c>
      <c r="G1215" s="14" t="s">
        <v>5455</v>
      </c>
      <c r="H1215" s="14" t="s">
        <v>4807</v>
      </c>
      <c r="I1215" s="14"/>
      <c r="J1215" s="14"/>
      <c r="K1215" s="14"/>
      <c r="L1215" s="14"/>
      <c r="M1215">
        <v>1</v>
      </c>
      <c r="N1215">
        <v>1</v>
      </c>
      <c r="O1215"/>
      <c r="P1215" s="1"/>
    </row>
    <row r="1216" spans="2:16" x14ac:dyDescent="0.25">
      <c r="B1216" s="14" t="s">
        <v>2654</v>
      </c>
      <c r="C1216" s="12" t="s">
        <v>3023</v>
      </c>
      <c r="D1216" s="12" t="s">
        <v>2986</v>
      </c>
      <c r="E1216" s="12" t="s">
        <v>353</v>
      </c>
      <c r="F1216" s="14" t="s">
        <v>5059</v>
      </c>
      <c r="G1216" s="14" t="s">
        <v>5455</v>
      </c>
      <c r="H1216" s="14" t="s">
        <v>4807</v>
      </c>
      <c r="I1216" s="14"/>
      <c r="J1216" s="14"/>
      <c r="K1216" s="14"/>
      <c r="L1216" s="14"/>
      <c r="M1216">
        <v>1</v>
      </c>
      <c r="N1216">
        <v>1</v>
      </c>
      <c r="O1216"/>
      <c r="P1216" s="1"/>
    </row>
    <row r="1217" spans="2:16" x14ac:dyDescent="0.25">
      <c r="B1217" s="14" t="s">
        <v>3024</v>
      </c>
      <c r="C1217" s="12" t="s">
        <v>3025</v>
      </c>
      <c r="D1217" s="12" t="s">
        <v>2986</v>
      </c>
      <c r="E1217" s="12" t="s">
        <v>23</v>
      </c>
      <c r="F1217" s="14" t="s">
        <v>5059</v>
      </c>
      <c r="G1217" s="14"/>
      <c r="H1217" s="14"/>
      <c r="I1217" s="14"/>
      <c r="J1217" s="14"/>
      <c r="K1217" s="14"/>
      <c r="L1217" s="14"/>
      <c r="M1217">
        <v>0</v>
      </c>
      <c r="N1217">
        <v>0</v>
      </c>
      <c r="O1217"/>
      <c r="P1217" s="1"/>
    </row>
    <row r="1218" spans="2:16" x14ac:dyDescent="0.25">
      <c r="B1218" s="14" t="s">
        <v>2661</v>
      </c>
      <c r="C1218" s="12" t="s">
        <v>3026</v>
      </c>
      <c r="D1218" s="12" t="s">
        <v>2986</v>
      </c>
      <c r="E1218" s="12" t="s">
        <v>23</v>
      </c>
      <c r="F1218" s="14" t="s">
        <v>5059</v>
      </c>
      <c r="G1218" s="14"/>
      <c r="H1218" s="14"/>
      <c r="I1218" s="14"/>
      <c r="J1218" s="14"/>
      <c r="K1218" s="14"/>
      <c r="L1218" s="14"/>
      <c r="M1218">
        <v>0</v>
      </c>
      <c r="N1218">
        <v>0</v>
      </c>
      <c r="O1218"/>
      <c r="P1218" s="1"/>
    </row>
    <row r="1219" spans="2:16" x14ac:dyDescent="0.25">
      <c r="B1219" s="14" t="s">
        <v>3027</v>
      </c>
      <c r="C1219" s="12" t="s">
        <v>3028</v>
      </c>
      <c r="D1219" s="12" t="s">
        <v>2986</v>
      </c>
      <c r="E1219" s="12" t="s">
        <v>168</v>
      </c>
      <c r="F1219" s="14" t="s">
        <v>5059</v>
      </c>
      <c r="G1219" s="14"/>
      <c r="H1219" s="14"/>
      <c r="I1219" s="14"/>
      <c r="J1219" s="14"/>
      <c r="K1219" s="14"/>
      <c r="L1219" s="14"/>
      <c r="M1219">
        <v>0</v>
      </c>
      <c r="N1219">
        <v>0</v>
      </c>
      <c r="O1219"/>
      <c r="P1219" s="1"/>
    </row>
    <row r="1220" spans="2:16" x14ac:dyDescent="0.25">
      <c r="B1220" s="14" t="s">
        <v>2646</v>
      </c>
      <c r="C1220" s="12" t="s">
        <v>2647</v>
      </c>
      <c r="D1220" s="12" t="s">
        <v>1741</v>
      </c>
      <c r="E1220" s="12" t="s">
        <v>353</v>
      </c>
      <c r="F1220" s="14" t="s">
        <v>4960</v>
      </c>
      <c r="G1220" s="14"/>
      <c r="H1220" s="14"/>
      <c r="I1220" s="14"/>
      <c r="J1220" s="14"/>
      <c r="K1220" s="14"/>
      <c r="L1220" s="14"/>
      <c r="M1220">
        <v>0</v>
      </c>
      <c r="N1220">
        <v>0</v>
      </c>
      <c r="O1220"/>
      <c r="P1220" s="1"/>
    </row>
    <row r="1221" spans="2:16" x14ac:dyDescent="0.25">
      <c r="B1221" s="14" t="s">
        <v>3029</v>
      </c>
      <c r="C1221" s="12" t="s">
        <v>3030</v>
      </c>
      <c r="D1221" s="12" t="s">
        <v>2986</v>
      </c>
      <c r="E1221" s="12" t="s">
        <v>23</v>
      </c>
      <c r="F1221" s="14" t="s">
        <v>5059</v>
      </c>
      <c r="G1221" s="14"/>
      <c r="H1221" s="14"/>
      <c r="I1221" s="14"/>
      <c r="J1221" s="14"/>
      <c r="K1221" s="14"/>
      <c r="L1221" s="14"/>
      <c r="M1221">
        <v>0</v>
      </c>
      <c r="N1221">
        <v>0</v>
      </c>
      <c r="O1221"/>
      <c r="P1221" s="1"/>
    </row>
    <row r="1222" spans="2:16" ht="30" x14ac:dyDescent="0.25">
      <c r="B1222" s="14" t="s">
        <v>2682</v>
      </c>
      <c r="C1222" s="12" t="s">
        <v>3031</v>
      </c>
      <c r="D1222" s="12" t="s">
        <v>2986</v>
      </c>
      <c r="E1222" s="12" t="s">
        <v>23</v>
      </c>
      <c r="F1222" s="14" t="s">
        <v>5059</v>
      </c>
      <c r="G1222" s="14" t="s">
        <v>4730</v>
      </c>
      <c r="H1222" s="14" t="s">
        <v>4809</v>
      </c>
      <c r="I1222" s="14"/>
      <c r="J1222" s="14"/>
      <c r="K1222" s="14"/>
      <c r="L1222" s="14"/>
      <c r="M1222">
        <v>1</v>
      </c>
      <c r="N1222">
        <v>1</v>
      </c>
      <c r="O1222"/>
      <c r="P1222" s="1"/>
    </row>
    <row r="1223" spans="2:16" x14ac:dyDescent="0.25">
      <c r="B1223" s="14" t="s">
        <v>2679</v>
      </c>
      <c r="C1223" s="12" t="s">
        <v>3034</v>
      </c>
      <c r="D1223" s="12" t="s">
        <v>2986</v>
      </c>
      <c r="E1223" s="12" t="s">
        <v>23</v>
      </c>
      <c r="F1223" s="14" t="s">
        <v>5059</v>
      </c>
      <c r="G1223" s="14"/>
      <c r="H1223" s="14"/>
      <c r="I1223" s="14"/>
      <c r="J1223" s="14"/>
      <c r="K1223" s="14"/>
      <c r="L1223" s="14"/>
      <c r="M1223">
        <v>0</v>
      </c>
      <c r="N1223">
        <v>0</v>
      </c>
      <c r="O1223"/>
      <c r="P1223" s="1"/>
    </row>
    <row r="1224" spans="2:16" x14ac:dyDescent="0.25">
      <c r="B1224" s="14" t="s">
        <v>2674</v>
      </c>
      <c r="C1224" s="12" t="s">
        <v>5592</v>
      </c>
      <c r="D1224" s="12" t="s">
        <v>1741</v>
      </c>
      <c r="E1224" s="12" t="s">
        <v>210</v>
      </c>
      <c r="F1224" s="14" t="s">
        <v>5059</v>
      </c>
      <c r="G1224" s="14" t="s">
        <v>5119</v>
      </c>
      <c r="H1224" s="14" t="s">
        <v>4807</v>
      </c>
      <c r="I1224" s="14"/>
      <c r="J1224" s="14"/>
      <c r="K1224" s="14"/>
      <c r="L1224" s="14"/>
      <c r="M1224">
        <v>1</v>
      </c>
      <c r="N1224">
        <v>1</v>
      </c>
      <c r="O1224"/>
      <c r="P1224" s="1"/>
    </row>
    <row r="1225" spans="2:16" ht="30" x14ac:dyDescent="0.25">
      <c r="B1225" s="14" t="s">
        <v>2666</v>
      </c>
      <c r="C1225" s="12" t="s">
        <v>3036</v>
      </c>
      <c r="D1225" s="12" t="s">
        <v>1741</v>
      </c>
      <c r="E1225" s="12" t="s">
        <v>59</v>
      </c>
      <c r="F1225" s="14" t="s">
        <v>5059</v>
      </c>
      <c r="G1225" s="14" t="s">
        <v>5459</v>
      </c>
      <c r="H1225" s="14" t="s">
        <v>4813</v>
      </c>
      <c r="I1225" s="14"/>
      <c r="J1225" s="14"/>
      <c r="K1225" s="14"/>
      <c r="L1225" s="14"/>
      <c r="M1225">
        <v>1</v>
      </c>
      <c r="N1225">
        <v>1</v>
      </c>
      <c r="O1225"/>
      <c r="P1225" s="1"/>
    </row>
    <row r="1226" spans="2:16" x14ac:dyDescent="0.25">
      <c r="B1226" s="14" t="s">
        <v>2766</v>
      </c>
      <c r="C1226" s="12" t="s">
        <v>3037</v>
      </c>
      <c r="D1226" s="12" t="s">
        <v>2986</v>
      </c>
      <c r="E1226" s="12" t="s">
        <v>510</v>
      </c>
      <c r="F1226" s="14" t="s">
        <v>5059</v>
      </c>
      <c r="G1226" s="14"/>
      <c r="H1226" s="14"/>
      <c r="I1226" s="14"/>
      <c r="J1226" s="14"/>
      <c r="K1226" s="14"/>
      <c r="L1226" s="14"/>
      <c r="M1226">
        <v>0</v>
      </c>
      <c r="N1226">
        <v>0</v>
      </c>
      <c r="O1226"/>
      <c r="P1226" s="1"/>
    </row>
    <row r="1227" spans="2:16" x14ac:dyDescent="0.25">
      <c r="B1227" s="14" t="s">
        <v>2669</v>
      </c>
      <c r="C1227" s="12" t="s">
        <v>3038</v>
      </c>
      <c r="D1227" s="12" t="s">
        <v>2986</v>
      </c>
      <c r="E1227" s="12" t="s">
        <v>50</v>
      </c>
      <c r="F1227" s="14" t="s">
        <v>5059</v>
      </c>
      <c r="G1227" s="14"/>
      <c r="H1227" s="14"/>
      <c r="I1227" s="14"/>
      <c r="J1227" s="14"/>
      <c r="K1227" s="14"/>
      <c r="L1227" s="14"/>
      <c r="M1227">
        <v>0</v>
      </c>
      <c r="N1227">
        <v>0</v>
      </c>
      <c r="O1227"/>
      <c r="P1227" s="1"/>
    </row>
    <row r="1228" spans="2:16" ht="45" x14ac:dyDescent="0.25">
      <c r="B1228" s="14" t="s">
        <v>2521</v>
      </c>
      <c r="C1228" s="12" t="s">
        <v>2522</v>
      </c>
      <c r="D1228" s="12" t="s">
        <v>1741</v>
      </c>
      <c r="E1228" s="12" t="s">
        <v>510</v>
      </c>
      <c r="F1228" s="14" t="s">
        <v>5059</v>
      </c>
      <c r="G1228" s="14" t="s">
        <v>4671</v>
      </c>
      <c r="H1228" s="14" t="s">
        <v>4808</v>
      </c>
      <c r="I1228" s="14"/>
      <c r="J1228" s="14"/>
      <c r="K1228" s="14"/>
      <c r="L1228" s="14"/>
      <c r="M1228">
        <v>1</v>
      </c>
      <c r="N1228">
        <v>1</v>
      </c>
      <c r="O1228"/>
      <c r="P1228" s="1"/>
    </row>
    <row r="1229" spans="2:16" x14ac:dyDescent="0.25">
      <c r="B1229" s="14" t="s">
        <v>2660</v>
      </c>
      <c r="C1229" s="12" t="s">
        <v>3040</v>
      </c>
      <c r="D1229" s="12" t="s">
        <v>2986</v>
      </c>
      <c r="E1229" s="12" t="s">
        <v>50</v>
      </c>
      <c r="F1229" s="14" t="s">
        <v>5059</v>
      </c>
      <c r="G1229" s="14" t="s">
        <v>5458</v>
      </c>
      <c r="H1229" s="14" t="s">
        <v>4807</v>
      </c>
      <c r="I1229" s="14"/>
      <c r="J1229" s="14"/>
      <c r="K1229" s="14"/>
      <c r="L1229" s="14"/>
      <c r="M1229">
        <v>1</v>
      </c>
      <c r="N1229">
        <v>1</v>
      </c>
      <c r="O1229"/>
      <c r="P1229" s="1"/>
    </row>
    <row r="1230" spans="2:16" x14ac:dyDescent="0.25">
      <c r="B1230" s="14" t="s">
        <v>2670</v>
      </c>
      <c r="C1230" s="12" t="s">
        <v>3041</v>
      </c>
      <c r="D1230" s="12" t="s">
        <v>2986</v>
      </c>
      <c r="E1230" s="12" t="s">
        <v>50</v>
      </c>
      <c r="F1230" s="14" t="s">
        <v>5059</v>
      </c>
      <c r="G1230" s="14"/>
      <c r="H1230" s="14"/>
      <c r="I1230" s="14"/>
      <c r="J1230" s="14"/>
      <c r="K1230" s="14"/>
      <c r="L1230" s="14"/>
      <c r="M1230">
        <v>0</v>
      </c>
      <c r="N1230">
        <v>0</v>
      </c>
      <c r="O1230"/>
      <c r="P1230" s="1"/>
    </row>
    <row r="1231" spans="2:16" x14ac:dyDescent="0.25">
      <c r="B1231" s="14" t="s">
        <v>3042</v>
      </c>
      <c r="C1231" s="12" t="s">
        <v>3043</v>
      </c>
      <c r="D1231" s="12" t="s">
        <v>1741</v>
      </c>
      <c r="E1231" s="12" t="s">
        <v>68</v>
      </c>
      <c r="F1231" s="14" t="s">
        <v>5059</v>
      </c>
      <c r="G1231" s="14" t="s">
        <v>5324</v>
      </c>
      <c r="H1231" s="14" t="s">
        <v>4807</v>
      </c>
      <c r="I1231" s="14"/>
      <c r="J1231" s="14"/>
      <c r="K1231" s="14"/>
      <c r="L1231" s="14"/>
      <c r="M1231">
        <v>1</v>
      </c>
      <c r="N1231">
        <v>1</v>
      </c>
      <c r="O1231"/>
      <c r="P1231" s="1"/>
    </row>
    <row r="1232" spans="2:16" x14ac:dyDescent="0.25">
      <c r="B1232" s="14" t="s">
        <v>2714</v>
      </c>
      <c r="C1232" s="12" t="s">
        <v>3044</v>
      </c>
      <c r="D1232" s="12" t="s">
        <v>1741</v>
      </c>
      <c r="E1232" s="12" t="s">
        <v>49</v>
      </c>
      <c r="F1232" s="14" t="s">
        <v>5059</v>
      </c>
      <c r="G1232" s="14" t="s">
        <v>4604</v>
      </c>
      <c r="H1232" s="14" t="s">
        <v>4807</v>
      </c>
      <c r="I1232" s="14"/>
      <c r="J1232" s="14"/>
      <c r="K1232" s="14"/>
      <c r="L1232" s="14"/>
      <c r="M1232">
        <v>1</v>
      </c>
      <c r="N1232">
        <v>1</v>
      </c>
      <c r="O1232"/>
      <c r="P1232" s="1"/>
    </row>
    <row r="1233" spans="2:16" x14ac:dyDescent="0.25">
      <c r="B1233" s="14" t="s">
        <v>2671</v>
      </c>
      <c r="C1233" s="12" t="s">
        <v>5505</v>
      </c>
      <c r="D1233" s="12" t="s">
        <v>1741</v>
      </c>
      <c r="E1233" s="12" t="s">
        <v>50</v>
      </c>
      <c r="F1233" s="14" t="s">
        <v>5059</v>
      </c>
      <c r="G1233" s="14" t="s">
        <v>4584</v>
      </c>
      <c r="H1233" s="14" t="s">
        <v>4807</v>
      </c>
      <c r="I1233" s="14"/>
      <c r="J1233" s="14"/>
      <c r="K1233" s="14"/>
      <c r="L1233" s="14"/>
      <c r="M1233">
        <v>1</v>
      </c>
      <c r="N1233">
        <v>1</v>
      </c>
      <c r="O1233"/>
      <c r="P1233" s="1"/>
    </row>
    <row r="1234" spans="2:16" x14ac:dyDescent="0.25">
      <c r="B1234" s="14" t="s">
        <v>2663</v>
      </c>
      <c r="C1234" s="12" t="s">
        <v>3046</v>
      </c>
      <c r="D1234" s="12" t="s">
        <v>2986</v>
      </c>
      <c r="E1234" s="12" t="s">
        <v>49</v>
      </c>
      <c r="F1234" s="14" t="s">
        <v>5059</v>
      </c>
      <c r="G1234" s="14" t="s">
        <v>4587</v>
      </c>
      <c r="H1234" s="14" t="s">
        <v>4807</v>
      </c>
      <c r="I1234" s="14"/>
      <c r="J1234" s="14"/>
      <c r="K1234" s="14"/>
      <c r="L1234" s="14"/>
      <c r="M1234">
        <v>1</v>
      </c>
      <c r="N1234">
        <v>1</v>
      </c>
      <c r="O1234"/>
      <c r="P1234" s="1"/>
    </row>
    <row r="1235" spans="2:16" x14ac:dyDescent="0.25">
      <c r="B1235" s="14" t="s">
        <v>3047</v>
      </c>
      <c r="C1235" s="12" t="s">
        <v>3048</v>
      </c>
      <c r="D1235" s="12" t="s">
        <v>2986</v>
      </c>
      <c r="E1235" s="12" t="s">
        <v>22</v>
      </c>
      <c r="F1235" s="14" t="s">
        <v>5059</v>
      </c>
      <c r="G1235" s="14" t="s">
        <v>5627</v>
      </c>
      <c r="H1235" s="14" t="s">
        <v>4807</v>
      </c>
      <c r="I1235" s="14"/>
      <c r="J1235" s="14"/>
      <c r="K1235" s="14"/>
      <c r="L1235" s="14"/>
      <c r="M1235">
        <v>1</v>
      </c>
      <c r="N1235">
        <v>1</v>
      </c>
      <c r="O1235"/>
      <c r="P1235" s="1"/>
    </row>
    <row r="1236" spans="2:16" x14ac:dyDescent="0.25">
      <c r="B1236" s="14" t="s">
        <v>2662</v>
      </c>
      <c r="C1236" s="12" t="s">
        <v>3049</v>
      </c>
      <c r="D1236" s="12" t="s">
        <v>2986</v>
      </c>
      <c r="E1236" s="12" t="s">
        <v>7</v>
      </c>
      <c r="F1236" s="14" t="s">
        <v>5059</v>
      </c>
      <c r="G1236" s="14"/>
      <c r="H1236" s="14"/>
      <c r="I1236" s="14"/>
      <c r="J1236" s="14"/>
      <c r="K1236" s="14"/>
      <c r="L1236" s="14"/>
      <c r="M1236">
        <v>0</v>
      </c>
      <c r="N1236">
        <v>0</v>
      </c>
      <c r="O1236"/>
      <c r="P1236" s="1"/>
    </row>
    <row r="1237" spans="2:16" x14ac:dyDescent="0.25">
      <c r="B1237" s="14" t="s">
        <v>3050</v>
      </c>
      <c r="C1237" s="12" t="s">
        <v>3051</v>
      </c>
      <c r="D1237" s="12" t="s">
        <v>2986</v>
      </c>
      <c r="E1237" s="12" t="s">
        <v>310</v>
      </c>
      <c r="F1237" s="14" t="s">
        <v>5059</v>
      </c>
      <c r="G1237" s="14"/>
      <c r="H1237" s="14"/>
      <c r="I1237" s="14"/>
      <c r="J1237" s="14"/>
      <c r="K1237" s="14"/>
      <c r="L1237" s="14"/>
      <c r="M1237">
        <v>0</v>
      </c>
      <c r="N1237">
        <v>0</v>
      </c>
      <c r="O1237"/>
      <c r="P1237" s="1"/>
    </row>
    <row r="1238" spans="2:16" x14ac:dyDescent="0.25">
      <c r="B1238" s="14" t="s">
        <v>2715</v>
      </c>
      <c r="C1238" s="12" t="s">
        <v>3052</v>
      </c>
      <c r="D1238" s="12" t="s">
        <v>2986</v>
      </c>
      <c r="E1238" s="12" t="s">
        <v>26</v>
      </c>
      <c r="F1238" s="14" t="s">
        <v>5059</v>
      </c>
      <c r="G1238" s="14" t="s">
        <v>4591</v>
      </c>
      <c r="H1238" s="14" t="s">
        <v>4807</v>
      </c>
      <c r="I1238" s="14"/>
      <c r="J1238" s="14"/>
      <c r="K1238" s="14"/>
      <c r="L1238" s="14"/>
      <c r="M1238">
        <v>1</v>
      </c>
      <c r="N1238">
        <v>1</v>
      </c>
      <c r="O1238"/>
      <c r="P1238" s="1"/>
    </row>
    <row r="1239" spans="2:16" x14ac:dyDescent="0.25">
      <c r="B1239" s="14" t="s">
        <v>3053</v>
      </c>
      <c r="C1239" s="12" t="s">
        <v>3054</v>
      </c>
      <c r="D1239" s="12" t="s">
        <v>1741</v>
      </c>
      <c r="E1239" s="12" t="s">
        <v>85</v>
      </c>
      <c r="F1239" s="14" t="s">
        <v>5059</v>
      </c>
      <c r="G1239" s="14"/>
      <c r="H1239" s="14"/>
      <c r="I1239" s="14"/>
      <c r="J1239" s="14"/>
      <c r="K1239" s="14"/>
      <c r="L1239" s="14"/>
      <c r="M1239">
        <v>0</v>
      </c>
      <c r="N1239">
        <v>0</v>
      </c>
      <c r="O1239"/>
      <c r="P1239" s="1"/>
    </row>
    <row r="1240" spans="2:16" x14ac:dyDescent="0.25">
      <c r="B1240" s="14" t="s">
        <v>3055</v>
      </c>
      <c r="C1240" s="12" t="s">
        <v>3056</v>
      </c>
      <c r="D1240" s="12" t="s">
        <v>2986</v>
      </c>
      <c r="E1240" s="12" t="s">
        <v>205</v>
      </c>
      <c r="F1240" s="14" t="s">
        <v>5059</v>
      </c>
      <c r="G1240" s="14" t="s">
        <v>4582</v>
      </c>
      <c r="H1240" s="14" t="s">
        <v>4807</v>
      </c>
      <c r="I1240" s="14"/>
      <c r="J1240" s="14"/>
      <c r="K1240" s="14"/>
      <c r="L1240" s="14"/>
      <c r="M1240">
        <v>1</v>
      </c>
      <c r="N1240">
        <v>1</v>
      </c>
      <c r="O1240"/>
      <c r="P1240" s="1"/>
    </row>
    <row r="1241" spans="2:16" ht="45" x14ac:dyDescent="0.25">
      <c r="B1241" s="14" t="s">
        <v>2668</v>
      </c>
      <c r="C1241" s="12" t="s">
        <v>3057</v>
      </c>
      <c r="D1241" s="12" t="s">
        <v>2986</v>
      </c>
      <c r="E1241" s="12" t="s">
        <v>23</v>
      </c>
      <c r="F1241" s="14" t="s">
        <v>5059</v>
      </c>
      <c r="G1241" s="14" t="s">
        <v>5771</v>
      </c>
      <c r="H1241" s="14" t="s">
        <v>4809</v>
      </c>
      <c r="I1241" s="14"/>
      <c r="J1241" s="14"/>
      <c r="K1241" s="14"/>
      <c r="L1241" s="14"/>
      <c r="M1241">
        <v>1</v>
      </c>
      <c r="N1241">
        <v>1</v>
      </c>
      <c r="O1241"/>
      <c r="P1241" s="1"/>
    </row>
    <row r="1242" spans="2:16" x14ac:dyDescent="0.25">
      <c r="B1242" s="14" t="s">
        <v>3058</v>
      </c>
      <c r="C1242" s="12" t="s">
        <v>3059</v>
      </c>
      <c r="D1242" s="12" t="s">
        <v>2986</v>
      </c>
      <c r="E1242" s="12" t="s">
        <v>50</v>
      </c>
      <c r="F1242" s="14" t="s">
        <v>5059</v>
      </c>
      <c r="G1242" s="14"/>
      <c r="H1242" s="14"/>
      <c r="I1242" s="14"/>
      <c r="J1242" s="14"/>
      <c r="K1242" s="14"/>
      <c r="L1242" s="14"/>
      <c r="M1242">
        <v>0</v>
      </c>
      <c r="N1242">
        <v>0</v>
      </c>
      <c r="O1242"/>
      <c r="P1242" s="1"/>
    </row>
    <row r="1243" spans="2:16" x14ac:dyDescent="0.25">
      <c r="B1243" s="14" t="s">
        <v>2655</v>
      </c>
      <c r="C1243" s="12" t="s">
        <v>3060</v>
      </c>
      <c r="D1243" s="12" t="s">
        <v>2986</v>
      </c>
      <c r="E1243" s="12" t="s">
        <v>310</v>
      </c>
      <c r="F1243" s="14" t="s">
        <v>5059</v>
      </c>
      <c r="G1243" s="14" t="s">
        <v>5550</v>
      </c>
      <c r="H1243" s="14" t="s">
        <v>4807</v>
      </c>
      <c r="I1243" s="14"/>
      <c r="J1243" s="14"/>
      <c r="K1243" s="14"/>
      <c r="L1243" s="14"/>
      <c r="M1243">
        <v>1</v>
      </c>
      <c r="N1243">
        <v>1</v>
      </c>
      <c r="O1243"/>
      <c r="P1243" s="1"/>
    </row>
    <row r="1244" spans="2:16" x14ac:dyDescent="0.25">
      <c r="B1244" s="14" t="s">
        <v>2672</v>
      </c>
      <c r="C1244" s="12" t="s">
        <v>3061</v>
      </c>
      <c r="D1244" s="12" t="s">
        <v>2986</v>
      </c>
      <c r="E1244" s="12" t="s">
        <v>23</v>
      </c>
      <c r="F1244" s="14" t="s">
        <v>5059</v>
      </c>
      <c r="G1244" s="14"/>
      <c r="H1244" s="14"/>
      <c r="I1244" s="14"/>
      <c r="J1244" s="14"/>
      <c r="K1244" s="14"/>
      <c r="L1244" s="14"/>
      <c r="M1244">
        <v>0</v>
      </c>
      <c r="N1244">
        <v>0</v>
      </c>
      <c r="O1244"/>
      <c r="P1244" s="1"/>
    </row>
    <row r="1245" spans="2:16" x14ac:dyDescent="0.25">
      <c r="B1245" s="14" t="s">
        <v>2676</v>
      </c>
      <c r="C1245" s="12" t="s">
        <v>3062</v>
      </c>
      <c r="D1245" s="12" t="s">
        <v>2986</v>
      </c>
      <c r="E1245" s="12" t="s">
        <v>6</v>
      </c>
      <c r="F1245" s="14" t="s">
        <v>5059</v>
      </c>
      <c r="G1245" s="14"/>
      <c r="H1245" s="14"/>
      <c r="I1245" s="14"/>
      <c r="J1245" s="14"/>
      <c r="K1245" s="14"/>
      <c r="L1245" s="14"/>
      <c r="M1245">
        <v>0</v>
      </c>
      <c r="N1245">
        <v>0</v>
      </c>
      <c r="O1245"/>
      <c r="P1245" s="1"/>
    </row>
    <row r="1246" spans="2:16" x14ac:dyDescent="0.25">
      <c r="B1246" s="14" t="s">
        <v>2762</v>
      </c>
      <c r="C1246" s="12" t="s">
        <v>3063</v>
      </c>
      <c r="D1246" s="12" t="s">
        <v>1741</v>
      </c>
      <c r="E1246" s="12" t="s">
        <v>42</v>
      </c>
      <c r="F1246" s="14" t="s">
        <v>5059</v>
      </c>
      <c r="G1246" s="14" t="s">
        <v>5324</v>
      </c>
      <c r="H1246" s="14" t="s">
        <v>4807</v>
      </c>
      <c r="I1246" s="14"/>
      <c r="J1246" s="14"/>
      <c r="K1246" s="14"/>
      <c r="L1246" s="14"/>
      <c r="M1246">
        <v>1</v>
      </c>
      <c r="N1246">
        <v>1</v>
      </c>
      <c r="O1246"/>
      <c r="P1246" s="1"/>
    </row>
    <row r="1247" spans="2:16" x14ac:dyDescent="0.25">
      <c r="B1247" s="14" t="s">
        <v>3064</v>
      </c>
      <c r="C1247" s="12" t="s">
        <v>3065</v>
      </c>
      <c r="D1247" s="12" t="s">
        <v>2986</v>
      </c>
      <c r="E1247" s="12" t="s">
        <v>510</v>
      </c>
      <c r="F1247" s="14" t="s">
        <v>5059</v>
      </c>
      <c r="G1247" s="14"/>
      <c r="H1247" s="14"/>
      <c r="I1247" s="14"/>
      <c r="J1247" s="14"/>
      <c r="K1247" s="14"/>
      <c r="L1247" s="14"/>
      <c r="M1247">
        <v>0</v>
      </c>
      <c r="N1247">
        <v>0</v>
      </c>
      <c r="O1247"/>
      <c r="P1247" s="1"/>
    </row>
    <row r="1248" spans="2:16" x14ac:dyDescent="0.25">
      <c r="B1248" s="14" t="s">
        <v>2680</v>
      </c>
      <c r="C1248" s="12" t="s">
        <v>3066</v>
      </c>
      <c r="D1248" s="12" t="s">
        <v>2986</v>
      </c>
      <c r="E1248" s="12" t="s">
        <v>168</v>
      </c>
      <c r="F1248" s="14" t="s">
        <v>5059</v>
      </c>
      <c r="G1248" s="14"/>
      <c r="H1248" s="14"/>
      <c r="I1248" s="14"/>
      <c r="J1248" s="14"/>
      <c r="K1248" s="14"/>
      <c r="L1248" s="14"/>
      <c r="M1248">
        <v>0</v>
      </c>
      <c r="N1248">
        <v>0</v>
      </c>
      <c r="O1248"/>
      <c r="P1248" s="1"/>
    </row>
    <row r="1249" spans="2:16" x14ac:dyDescent="0.25">
      <c r="B1249" s="14" t="s">
        <v>2658</v>
      </c>
      <c r="C1249" s="12" t="s">
        <v>3067</v>
      </c>
      <c r="D1249" s="12" t="s">
        <v>2986</v>
      </c>
      <c r="E1249" s="12" t="s">
        <v>310</v>
      </c>
      <c r="F1249" s="14" t="s">
        <v>5059</v>
      </c>
      <c r="G1249" s="14" t="s">
        <v>5550</v>
      </c>
      <c r="H1249" s="14" t="s">
        <v>4807</v>
      </c>
      <c r="I1249" s="14"/>
      <c r="J1249" s="14"/>
      <c r="K1249" s="14"/>
      <c r="L1249" s="14"/>
      <c r="M1249">
        <v>1</v>
      </c>
      <c r="N1249">
        <v>1</v>
      </c>
      <c r="O1249"/>
      <c r="P1249" s="1"/>
    </row>
    <row r="1250" spans="2:16" x14ac:dyDescent="0.25">
      <c r="B1250" s="14" t="s">
        <v>2677</v>
      </c>
      <c r="C1250" s="12" t="s">
        <v>3068</v>
      </c>
      <c r="D1250" s="12" t="s">
        <v>2986</v>
      </c>
      <c r="E1250" s="12" t="s">
        <v>50</v>
      </c>
      <c r="F1250" s="14" t="s">
        <v>5059</v>
      </c>
      <c r="G1250" s="14"/>
      <c r="H1250" s="14"/>
      <c r="I1250" s="14"/>
      <c r="J1250" s="14"/>
      <c r="K1250" s="14"/>
      <c r="L1250" s="14"/>
      <c r="M1250">
        <v>0</v>
      </c>
      <c r="N1250">
        <v>0</v>
      </c>
      <c r="O1250"/>
      <c r="P1250" s="1"/>
    </row>
    <row r="1251" spans="2:16" x14ac:dyDescent="0.25">
      <c r="B1251" s="14" t="s">
        <v>3069</v>
      </c>
      <c r="C1251" s="12" t="s">
        <v>3070</v>
      </c>
      <c r="D1251" s="12" t="s">
        <v>2986</v>
      </c>
      <c r="E1251" s="12" t="s">
        <v>50</v>
      </c>
      <c r="F1251" s="14" t="s">
        <v>5059</v>
      </c>
      <c r="G1251" s="14"/>
      <c r="H1251" s="14"/>
      <c r="I1251" s="14"/>
      <c r="J1251" s="14"/>
      <c r="K1251" s="14"/>
      <c r="L1251" s="14"/>
      <c r="M1251">
        <v>0</v>
      </c>
      <c r="N1251">
        <v>0</v>
      </c>
      <c r="O1251"/>
      <c r="P1251" s="1"/>
    </row>
    <row r="1252" spans="2:16" x14ac:dyDescent="0.25">
      <c r="B1252" s="14" t="s">
        <v>2665</v>
      </c>
      <c r="C1252" s="12" t="s">
        <v>3071</v>
      </c>
      <c r="D1252" s="12" t="s">
        <v>2986</v>
      </c>
      <c r="E1252" s="12" t="s">
        <v>510</v>
      </c>
      <c r="F1252" s="14" t="s">
        <v>5059</v>
      </c>
      <c r="G1252" s="14"/>
      <c r="H1252" s="14"/>
      <c r="I1252" s="14"/>
      <c r="J1252" s="14"/>
      <c r="K1252" s="14"/>
      <c r="L1252" s="14"/>
      <c r="M1252">
        <v>0</v>
      </c>
      <c r="N1252">
        <v>0</v>
      </c>
      <c r="O1252"/>
      <c r="P1252" s="1"/>
    </row>
    <row r="1253" spans="2:16" x14ac:dyDescent="0.25">
      <c r="B1253" s="14" t="s">
        <v>2740</v>
      </c>
      <c r="C1253" s="12" t="s">
        <v>3072</v>
      </c>
      <c r="D1253" s="12" t="s">
        <v>2986</v>
      </c>
      <c r="E1253" s="12" t="s">
        <v>310</v>
      </c>
      <c r="F1253" s="14" t="s">
        <v>5059</v>
      </c>
      <c r="G1253" s="14"/>
      <c r="H1253" s="14"/>
      <c r="I1253" s="14"/>
      <c r="J1253" s="14"/>
      <c r="K1253" s="14"/>
      <c r="L1253" s="14"/>
      <c r="M1253">
        <v>0</v>
      </c>
      <c r="N1253">
        <v>0</v>
      </c>
      <c r="O1253"/>
      <c r="P1253" s="1"/>
    </row>
    <row r="1254" spans="2:16" x14ac:dyDescent="0.25">
      <c r="B1254" s="14" t="s">
        <v>3073</v>
      </c>
      <c r="C1254" s="12" t="s">
        <v>3074</v>
      </c>
      <c r="D1254" s="12" t="s">
        <v>1741</v>
      </c>
      <c r="E1254" s="12" t="s">
        <v>49</v>
      </c>
      <c r="F1254" s="14" t="s">
        <v>5059</v>
      </c>
      <c r="G1254" s="14"/>
      <c r="H1254" s="14"/>
      <c r="I1254" s="14"/>
      <c r="J1254" s="14"/>
      <c r="K1254" s="14"/>
      <c r="L1254" s="14"/>
      <c r="M1254">
        <v>0</v>
      </c>
      <c r="N1254">
        <v>0</v>
      </c>
      <c r="O1254"/>
      <c r="P1254" s="1"/>
    </row>
    <row r="1255" spans="2:16" x14ac:dyDescent="0.25">
      <c r="B1255" s="14" t="s">
        <v>2700</v>
      </c>
      <c r="C1255" s="12" t="s">
        <v>3075</v>
      </c>
      <c r="D1255" s="12" t="s">
        <v>2986</v>
      </c>
      <c r="E1255" s="12" t="s">
        <v>23</v>
      </c>
      <c r="F1255" s="14" t="s">
        <v>5059</v>
      </c>
      <c r="G1255" s="14"/>
      <c r="H1255" s="14"/>
      <c r="I1255" s="14"/>
      <c r="J1255" s="14"/>
      <c r="K1255" s="14"/>
      <c r="L1255" s="14"/>
      <c r="M1255">
        <v>0</v>
      </c>
      <c r="N1255">
        <v>0</v>
      </c>
      <c r="O1255"/>
      <c r="P1255" s="1"/>
    </row>
    <row r="1256" spans="2:16" x14ac:dyDescent="0.25">
      <c r="B1256" s="14" t="s">
        <v>3076</v>
      </c>
      <c r="C1256" s="12" t="s">
        <v>5506</v>
      </c>
      <c r="D1256" s="12" t="s">
        <v>2986</v>
      </c>
      <c r="E1256" s="12" t="s">
        <v>310</v>
      </c>
      <c r="F1256" s="14" t="s">
        <v>5059</v>
      </c>
      <c r="G1256" s="14" t="s">
        <v>5427</v>
      </c>
      <c r="H1256" s="14" t="s">
        <v>4807</v>
      </c>
      <c r="I1256" s="14"/>
      <c r="J1256" s="14"/>
      <c r="K1256" s="14"/>
      <c r="L1256" s="14"/>
      <c r="M1256">
        <v>1</v>
      </c>
      <c r="N1256">
        <v>1</v>
      </c>
      <c r="O1256"/>
      <c r="P1256" s="1"/>
    </row>
    <row r="1257" spans="2:16" x14ac:dyDescent="0.25">
      <c r="B1257" s="14" t="s">
        <v>2664</v>
      </c>
      <c r="C1257" s="12" t="s">
        <v>3078</v>
      </c>
      <c r="D1257" s="12" t="s">
        <v>1741</v>
      </c>
      <c r="E1257" s="12" t="s">
        <v>49</v>
      </c>
      <c r="F1257" s="14" t="s">
        <v>5059</v>
      </c>
      <c r="G1257" s="14" t="s">
        <v>5375</v>
      </c>
      <c r="H1257" s="14" t="s">
        <v>4807</v>
      </c>
      <c r="I1257" s="14"/>
      <c r="J1257" s="14"/>
      <c r="K1257" s="14"/>
      <c r="L1257" s="14"/>
      <c r="M1257">
        <v>1</v>
      </c>
      <c r="N1257">
        <v>1</v>
      </c>
      <c r="O1257"/>
      <c r="P1257" s="1"/>
    </row>
    <row r="1258" spans="2:16" x14ac:dyDescent="0.25">
      <c r="B1258" s="14" t="s">
        <v>2681</v>
      </c>
      <c r="C1258" s="12" t="s">
        <v>3079</v>
      </c>
      <c r="D1258" s="12" t="s">
        <v>1741</v>
      </c>
      <c r="E1258" s="12" t="s">
        <v>6</v>
      </c>
      <c r="F1258" s="14" t="s">
        <v>5059</v>
      </c>
      <c r="G1258" s="14"/>
      <c r="H1258" s="14"/>
      <c r="I1258" s="14"/>
      <c r="J1258" s="14"/>
      <c r="K1258" s="14"/>
      <c r="L1258" s="14"/>
      <c r="M1258">
        <v>0</v>
      </c>
      <c r="N1258">
        <v>0</v>
      </c>
      <c r="O1258"/>
      <c r="P1258" s="1"/>
    </row>
    <row r="1259" spans="2:16" x14ac:dyDescent="0.25">
      <c r="B1259" s="14" t="s">
        <v>3080</v>
      </c>
      <c r="C1259" s="12" t="s">
        <v>3081</v>
      </c>
      <c r="D1259" s="12" t="s">
        <v>2986</v>
      </c>
      <c r="E1259" s="12" t="s">
        <v>23</v>
      </c>
      <c r="F1259" s="14" t="s">
        <v>5059</v>
      </c>
      <c r="G1259" s="14"/>
      <c r="H1259" s="14"/>
      <c r="I1259" s="14"/>
      <c r="J1259" s="14"/>
      <c r="K1259" s="14"/>
      <c r="L1259" s="14"/>
      <c r="M1259">
        <v>0</v>
      </c>
      <c r="N1259">
        <v>0</v>
      </c>
      <c r="O1259"/>
      <c r="P1259" s="1"/>
    </row>
    <row r="1260" spans="2:16" x14ac:dyDescent="0.25">
      <c r="B1260" s="14" t="s">
        <v>3082</v>
      </c>
      <c r="C1260" s="12" t="s">
        <v>3083</v>
      </c>
      <c r="D1260" s="12" t="s">
        <v>1741</v>
      </c>
      <c r="E1260" s="12" t="s">
        <v>205</v>
      </c>
      <c r="F1260" s="14" t="s">
        <v>5059</v>
      </c>
      <c r="G1260" s="14" t="s">
        <v>5031</v>
      </c>
      <c r="H1260" s="14" t="s">
        <v>4807</v>
      </c>
      <c r="I1260" s="14"/>
      <c r="J1260" s="14"/>
      <c r="K1260" s="14"/>
      <c r="L1260" s="14"/>
      <c r="M1260">
        <v>1</v>
      </c>
      <c r="N1260">
        <v>1</v>
      </c>
      <c r="O1260"/>
      <c r="P1260" s="1"/>
    </row>
    <row r="1261" spans="2:16" x14ac:dyDescent="0.25">
      <c r="B1261" s="14" t="s">
        <v>3084</v>
      </c>
      <c r="C1261" s="12" t="s">
        <v>3085</v>
      </c>
      <c r="D1261" s="12" t="s">
        <v>2986</v>
      </c>
      <c r="E1261" s="12" t="s">
        <v>23</v>
      </c>
      <c r="F1261" s="14" t="s">
        <v>5059</v>
      </c>
      <c r="G1261" s="14"/>
      <c r="H1261" s="14"/>
      <c r="I1261" s="14"/>
      <c r="J1261" s="14"/>
      <c r="K1261" s="14"/>
      <c r="L1261" s="14"/>
      <c r="M1261">
        <v>0</v>
      </c>
      <c r="N1261">
        <v>0</v>
      </c>
      <c r="O1261"/>
      <c r="P1261" s="1"/>
    </row>
    <row r="1262" spans="2:16" x14ac:dyDescent="0.25">
      <c r="B1262" s="14" t="s">
        <v>2716</v>
      </c>
      <c r="C1262" s="12" t="s">
        <v>3086</v>
      </c>
      <c r="D1262" s="12" t="s">
        <v>2986</v>
      </c>
      <c r="E1262" s="12" t="s">
        <v>59</v>
      </c>
      <c r="F1262" s="14" t="s">
        <v>5059</v>
      </c>
      <c r="G1262" s="14" t="s">
        <v>5466</v>
      </c>
      <c r="H1262" s="14" t="s">
        <v>4807</v>
      </c>
      <c r="I1262" s="14"/>
      <c r="J1262" s="14"/>
      <c r="K1262" s="14"/>
      <c r="L1262" s="14"/>
      <c r="M1262">
        <v>1</v>
      </c>
      <c r="N1262">
        <v>1</v>
      </c>
      <c r="O1262"/>
      <c r="P1262" s="1"/>
    </row>
    <row r="1263" spans="2:16" x14ac:dyDescent="0.25">
      <c r="B1263" s="14" t="s">
        <v>3087</v>
      </c>
      <c r="C1263" s="12" t="s">
        <v>3088</v>
      </c>
      <c r="D1263" s="12" t="s">
        <v>1746</v>
      </c>
      <c r="E1263" s="12" t="s">
        <v>68</v>
      </c>
      <c r="F1263" s="14" t="s">
        <v>5059</v>
      </c>
      <c r="G1263" s="14"/>
      <c r="H1263" s="14"/>
      <c r="I1263" s="14"/>
      <c r="J1263" s="14"/>
      <c r="K1263" s="14"/>
      <c r="L1263" s="14"/>
      <c r="M1263">
        <v>0</v>
      </c>
      <c r="N1263">
        <v>0</v>
      </c>
      <c r="O1263"/>
      <c r="P1263" s="1"/>
    </row>
    <row r="1264" spans="2:16" x14ac:dyDescent="0.25">
      <c r="B1264" s="14" t="s">
        <v>2769</v>
      </c>
      <c r="C1264" s="12" t="s">
        <v>3089</v>
      </c>
      <c r="D1264" s="12" t="s">
        <v>2986</v>
      </c>
      <c r="E1264" s="12" t="s">
        <v>50</v>
      </c>
      <c r="F1264" s="14" t="s">
        <v>5059</v>
      </c>
      <c r="G1264" s="14"/>
      <c r="H1264" s="14"/>
      <c r="I1264" s="14"/>
      <c r="J1264" s="14"/>
      <c r="K1264" s="14"/>
      <c r="L1264" s="14"/>
      <c r="M1264">
        <v>0</v>
      </c>
      <c r="N1264">
        <v>0</v>
      </c>
      <c r="O1264"/>
      <c r="P1264" s="1"/>
    </row>
    <row r="1265" spans="2:16" x14ac:dyDescent="0.25">
      <c r="B1265" s="14" t="s">
        <v>2722</v>
      </c>
      <c r="C1265" s="12" t="s">
        <v>3090</v>
      </c>
      <c r="D1265" s="12" t="s">
        <v>2986</v>
      </c>
      <c r="E1265" s="12" t="s">
        <v>49</v>
      </c>
      <c r="F1265" s="14" t="s">
        <v>5059</v>
      </c>
      <c r="G1265" s="14"/>
      <c r="H1265" s="14"/>
      <c r="I1265" s="14"/>
      <c r="J1265" s="14"/>
      <c r="K1265" s="14"/>
      <c r="L1265" s="14"/>
      <c r="M1265">
        <v>0</v>
      </c>
      <c r="N1265">
        <v>0</v>
      </c>
      <c r="O1265"/>
      <c r="P1265" s="1"/>
    </row>
    <row r="1266" spans="2:16" x14ac:dyDescent="0.25">
      <c r="B1266" s="14" t="s">
        <v>3091</v>
      </c>
      <c r="C1266" s="12" t="s">
        <v>3092</v>
      </c>
      <c r="D1266" s="12" t="s">
        <v>2986</v>
      </c>
      <c r="E1266" s="12" t="s">
        <v>6</v>
      </c>
      <c r="F1266" s="14" t="s">
        <v>5059</v>
      </c>
      <c r="G1266" s="14"/>
      <c r="H1266" s="14"/>
      <c r="I1266" s="14"/>
      <c r="J1266" s="14"/>
      <c r="K1266" s="14"/>
      <c r="L1266" s="14"/>
      <c r="M1266">
        <v>0</v>
      </c>
      <c r="N1266">
        <v>0</v>
      </c>
      <c r="O1266"/>
      <c r="P1266" s="1"/>
    </row>
    <row r="1267" spans="2:16" x14ac:dyDescent="0.25">
      <c r="B1267" s="14" t="s">
        <v>2922</v>
      </c>
      <c r="C1267" s="12" t="s">
        <v>3093</v>
      </c>
      <c r="D1267" s="12" t="s">
        <v>2986</v>
      </c>
      <c r="E1267" s="12" t="s">
        <v>68</v>
      </c>
      <c r="F1267" s="14" t="s">
        <v>5059</v>
      </c>
      <c r="G1267" s="14" t="s">
        <v>5127</v>
      </c>
      <c r="H1267" s="14" t="s">
        <v>4807</v>
      </c>
      <c r="I1267" s="14"/>
      <c r="J1267" s="14"/>
      <c r="K1267" s="14"/>
      <c r="L1267" s="14"/>
      <c r="M1267">
        <v>1</v>
      </c>
      <c r="N1267">
        <v>1</v>
      </c>
      <c r="O1267"/>
      <c r="P1267" s="1"/>
    </row>
    <row r="1268" spans="2:16" x14ac:dyDescent="0.25">
      <c r="B1268" s="14" t="s">
        <v>3094</v>
      </c>
      <c r="C1268" s="12" t="s">
        <v>3095</v>
      </c>
      <c r="D1268" s="12" t="s">
        <v>2986</v>
      </c>
      <c r="E1268" s="12" t="s">
        <v>23</v>
      </c>
      <c r="F1268" s="14" t="s">
        <v>5059</v>
      </c>
      <c r="G1268" s="14"/>
      <c r="H1268" s="14"/>
      <c r="I1268" s="14"/>
      <c r="J1268" s="14"/>
      <c r="K1268" s="14"/>
      <c r="L1268" s="14"/>
      <c r="M1268">
        <v>0</v>
      </c>
      <c r="N1268">
        <v>0</v>
      </c>
      <c r="O1268"/>
      <c r="P1268" s="1"/>
    </row>
    <row r="1269" spans="2:16" x14ac:dyDescent="0.25">
      <c r="B1269" s="14" t="s">
        <v>3096</v>
      </c>
      <c r="C1269" s="12" t="s">
        <v>3097</v>
      </c>
      <c r="D1269" s="12" t="s">
        <v>2986</v>
      </c>
      <c r="E1269" s="12" t="s">
        <v>23</v>
      </c>
      <c r="F1269" s="14" t="s">
        <v>5059</v>
      </c>
      <c r="G1269" s="14"/>
      <c r="H1269" s="14"/>
      <c r="I1269" s="14"/>
      <c r="J1269" s="14"/>
      <c r="K1269" s="14"/>
      <c r="L1269" s="14"/>
      <c r="M1269">
        <v>0</v>
      </c>
      <c r="N1269">
        <v>0</v>
      </c>
      <c r="O1269"/>
      <c r="P1269" s="1"/>
    </row>
    <row r="1270" spans="2:16" x14ac:dyDescent="0.25">
      <c r="B1270" s="14" t="s">
        <v>2782</v>
      </c>
      <c r="C1270" s="12" t="s">
        <v>3098</v>
      </c>
      <c r="D1270" s="12" t="s">
        <v>2986</v>
      </c>
      <c r="E1270" s="12" t="s">
        <v>6</v>
      </c>
      <c r="F1270" s="14" t="s">
        <v>5059</v>
      </c>
      <c r="G1270" s="14"/>
      <c r="H1270" s="14"/>
      <c r="I1270" s="14"/>
      <c r="J1270" s="14"/>
      <c r="K1270" s="14"/>
      <c r="L1270" s="14"/>
      <c r="M1270">
        <v>0</v>
      </c>
      <c r="N1270">
        <v>0</v>
      </c>
      <c r="O1270"/>
      <c r="P1270" s="1"/>
    </row>
    <row r="1271" spans="2:16" x14ac:dyDescent="0.25">
      <c r="B1271" s="14" t="s">
        <v>3099</v>
      </c>
      <c r="C1271" s="12" t="s">
        <v>3100</v>
      </c>
      <c r="D1271" s="12" t="s">
        <v>2986</v>
      </c>
      <c r="E1271" s="12" t="s">
        <v>310</v>
      </c>
      <c r="F1271" s="14" t="s">
        <v>5059</v>
      </c>
      <c r="G1271" s="14" t="s">
        <v>5550</v>
      </c>
      <c r="H1271" s="14" t="s">
        <v>4807</v>
      </c>
      <c r="I1271" s="14"/>
      <c r="J1271" s="14"/>
      <c r="K1271" s="14"/>
      <c r="L1271" s="14"/>
      <c r="M1271">
        <v>1</v>
      </c>
      <c r="N1271">
        <v>1</v>
      </c>
      <c r="O1271"/>
      <c r="P1271" s="1"/>
    </row>
    <row r="1272" spans="2:16" x14ac:dyDescent="0.25">
      <c r="B1272" s="14" t="s">
        <v>3101</v>
      </c>
      <c r="C1272" s="12" t="s">
        <v>3102</v>
      </c>
      <c r="D1272" s="12" t="s">
        <v>2986</v>
      </c>
      <c r="E1272" s="12" t="s">
        <v>510</v>
      </c>
      <c r="F1272" s="14" t="s">
        <v>5059</v>
      </c>
      <c r="G1272" s="14"/>
      <c r="H1272" s="14"/>
      <c r="I1272" s="14"/>
      <c r="J1272" s="14"/>
      <c r="K1272" s="14"/>
      <c r="L1272" s="14"/>
      <c r="M1272">
        <v>0</v>
      </c>
      <c r="N1272">
        <v>0</v>
      </c>
      <c r="O1272"/>
      <c r="P1272" s="1"/>
    </row>
    <row r="1273" spans="2:16" x14ac:dyDescent="0.25">
      <c r="B1273" s="14" t="s">
        <v>3103</v>
      </c>
      <c r="C1273" s="12" t="s">
        <v>3104</v>
      </c>
      <c r="D1273" s="12" t="s">
        <v>1741</v>
      </c>
      <c r="E1273" s="12" t="s">
        <v>68</v>
      </c>
      <c r="F1273" s="14" t="s">
        <v>5059</v>
      </c>
      <c r="G1273" s="14" t="s">
        <v>5463</v>
      </c>
      <c r="H1273" s="14" t="s">
        <v>4827</v>
      </c>
      <c r="I1273" s="14"/>
      <c r="J1273" s="14"/>
      <c r="K1273" s="14"/>
      <c r="L1273" s="14"/>
      <c r="M1273">
        <v>1</v>
      </c>
      <c r="N1273">
        <v>1</v>
      </c>
      <c r="O1273"/>
      <c r="P1273" s="1"/>
    </row>
    <row r="1274" spans="2:16" ht="30" x14ac:dyDescent="0.25">
      <c r="B1274" s="14" t="s">
        <v>2923</v>
      </c>
      <c r="C1274" s="12" t="s">
        <v>3105</v>
      </c>
      <c r="D1274" s="12" t="s">
        <v>1741</v>
      </c>
      <c r="E1274" s="12" t="s">
        <v>510</v>
      </c>
      <c r="F1274" s="14" t="s">
        <v>5059</v>
      </c>
      <c r="G1274" s="14" t="s">
        <v>4668</v>
      </c>
      <c r="H1274" s="14" t="s">
        <v>4813</v>
      </c>
      <c r="I1274" s="14"/>
      <c r="J1274" s="14"/>
      <c r="K1274" s="14"/>
      <c r="L1274" s="14"/>
      <c r="M1274">
        <v>1</v>
      </c>
      <c r="N1274">
        <v>1</v>
      </c>
      <c r="O1274"/>
      <c r="P1274" s="1"/>
    </row>
    <row r="1275" spans="2:16" x14ac:dyDescent="0.25">
      <c r="B1275" s="14" t="s">
        <v>2924</v>
      </c>
      <c r="C1275" s="12" t="s">
        <v>3106</v>
      </c>
      <c r="D1275" s="12" t="s">
        <v>1741</v>
      </c>
      <c r="E1275" s="12" t="s">
        <v>39</v>
      </c>
      <c r="F1275" s="14" t="s">
        <v>5059</v>
      </c>
      <c r="G1275" s="14" t="s">
        <v>5455</v>
      </c>
      <c r="H1275" s="14" t="s">
        <v>4807</v>
      </c>
      <c r="I1275" s="14"/>
      <c r="J1275" s="14"/>
      <c r="K1275" s="14"/>
      <c r="L1275" s="14"/>
      <c r="M1275">
        <v>1</v>
      </c>
      <c r="N1275">
        <v>1</v>
      </c>
      <c r="O1275"/>
      <c r="P1275" s="1"/>
    </row>
    <row r="1276" spans="2:16" x14ac:dyDescent="0.25">
      <c r="B1276" s="14" t="s">
        <v>3107</v>
      </c>
      <c r="C1276" s="12" t="s">
        <v>3108</v>
      </c>
      <c r="D1276" s="12" t="s">
        <v>1741</v>
      </c>
      <c r="E1276" s="12" t="s">
        <v>85</v>
      </c>
      <c r="F1276" s="14" t="s">
        <v>5059</v>
      </c>
      <c r="G1276" s="14"/>
      <c r="H1276" s="14"/>
      <c r="I1276" s="14"/>
      <c r="J1276" s="14"/>
      <c r="K1276" s="14"/>
      <c r="L1276" s="14"/>
      <c r="M1276">
        <v>0</v>
      </c>
      <c r="N1276">
        <v>0</v>
      </c>
      <c r="O1276"/>
      <c r="P1276" s="1"/>
    </row>
    <row r="1277" spans="2:16" x14ac:dyDescent="0.25">
      <c r="B1277" s="14" t="s">
        <v>2748</v>
      </c>
      <c r="C1277" s="12" t="s">
        <v>3109</v>
      </c>
      <c r="D1277" s="12" t="s">
        <v>1741</v>
      </c>
      <c r="E1277" s="12" t="s">
        <v>85</v>
      </c>
      <c r="F1277" s="14" t="s">
        <v>5059</v>
      </c>
      <c r="G1277" s="14"/>
      <c r="H1277" s="14"/>
      <c r="I1277" s="14"/>
      <c r="J1277" s="14"/>
      <c r="K1277" s="14"/>
      <c r="L1277" s="14"/>
      <c r="M1277">
        <v>0</v>
      </c>
      <c r="N1277">
        <v>0</v>
      </c>
      <c r="O1277"/>
      <c r="P1277" s="1"/>
    </row>
    <row r="1278" spans="2:16" x14ac:dyDescent="0.25">
      <c r="B1278" s="14" t="s">
        <v>3110</v>
      </c>
      <c r="C1278" s="12" t="s">
        <v>3111</v>
      </c>
      <c r="D1278" s="12" t="s">
        <v>2986</v>
      </c>
      <c r="E1278" s="12" t="s">
        <v>85</v>
      </c>
      <c r="F1278" s="14" t="s">
        <v>5059</v>
      </c>
      <c r="G1278" s="14"/>
      <c r="H1278" s="14"/>
      <c r="I1278" s="14"/>
      <c r="J1278" s="14"/>
      <c r="K1278" s="14"/>
      <c r="L1278" s="14"/>
      <c r="M1278">
        <v>0</v>
      </c>
      <c r="N1278">
        <v>0</v>
      </c>
      <c r="O1278"/>
      <c r="P1278" s="1"/>
    </row>
    <row r="1279" spans="2:16" ht="45" x14ac:dyDescent="0.25">
      <c r="B1279" s="14" t="s">
        <v>3112</v>
      </c>
      <c r="C1279" s="12" t="s">
        <v>3113</v>
      </c>
      <c r="D1279" s="12" t="s">
        <v>1741</v>
      </c>
      <c r="E1279" s="12" t="s">
        <v>353</v>
      </c>
      <c r="F1279" s="14" t="s">
        <v>5059</v>
      </c>
      <c r="G1279" s="14" t="s">
        <v>4583</v>
      </c>
      <c r="H1279" s="14" t="s">
        <v>4824</v>
      </c>
      <c r="I1279" s="14"/>
      <c r="J1279" s="14"/>
      <c r="K1279" s="14"/>
      <c r="L1279" s="14"/>
      <c r="M1279">
        <v>1</v>
      </c>
      <c r="N1279">
        <v>1</v>
      </c>
      <c r="O1279"/>
      <c r="P1279" s="1"/>
    </row>
    <row r="1280" spans="2:16" x14ac:dyDescent="0.25">
      <c r="B1280" s="14" t="s">
        <v>3114</v>
      </c>
      <c r="C1280" s="12" t="s">
        <v>3115</v>
      </c>
      <c r="D1280" s="12" t="s">
        <v>1741</v>
      </c>
      <c r="E1280" s="12" t="s">
        <v>50</v>
      </c>
      <c r="F1280" s="14" t="s">
        <v>5059</v>
      </c>
      <c r="G1280" s="14"/>
      <c r="H1280" s="14"/>
      <c r="I1280" s="14"/>
      <c r="J1280" s="14"/>
      <c r="K1280" s="14"/>
      <c r="L1280" s="14"/>
      <c r="M1280">
        <v>0</v>
      </c>
      <c r="N1280">
        <v>0</v>
      </c>
      <c r="O1280"/>
      <c r="P1280" s="1"/>
    </row>
    <row r="1281" spans="2:16" ht="45" x14ac:dyDescent="0.25">
      <c r="B1281" s="14" t="s">
        <v>2925</v>
      </c>
      <c r="C1281" s="12" t="s">
        <v>3116</v>
      </c>
      <c r="D1281" s="12" t="s">
        <v>1741</v>
      </c>
      <c r="E1281" s="12" t="s">
        <v>310</v>
      </c>
      <c r="F1281" s="14" t="s">
        <v>5059</v>
      </c>
      <c r="G1281" s="14" t="s">
        <v>4609</v>
      </c>
      <c r="H1281" s="14" t="s">
        <v>4808</v>
      </c>
      <c r="I1281" s="14"/>
      <c r="J1281" s="14"/>
      <c r="K1281" s="14"/>
      <c r="L1281" s="14"/>
      <c r="M1281">
        <v>1</v>
      </c>
      <c r="N1281">
        <v>1</v>
      </c>
      <c r="O1281"/>
      <c r="P1281" s="1"/>
    </row>
    <row r="1282" spans="2:16" ht="45" x14ac:dyDescent="0.25">
      <c r="B1282" s="14" t="s">
        <v>3117</v>
      </c>
      <c r="C1282" s="12" t="s">
        <v>3118</v>
      </c>
      <c r="D1282" s="12" t="s">
        <v>1741</v>
      </c>
      <c r="E1282" s="12" t="s">
        <v>59</v>
      </c>
      <c r="F1282" s="14" t="s">
        <v>5059</v>
      </c>
      <c r="G1282" s="14" t="s">
        <v>5459</v>
      </c>
      <c r="H1282" s="14" t="s">
        <v>4808</v>
      </c>
      <c r="I1282" s="14"/>
      <c r="J1282" s="14"/>
      <c r="K1282" s="14"/>
      <c r="L1282" s="14"/>
      <c r="M1282">
        <v>1</v>
      </c>
      <c r="N1282">
        <v>1</v>
      </c>
      <c r="O1282"/>
      <c r="P1282" s="1"/>
    </row>
    <row r="1283" spans="2:16" x14ac:dyDescent="0.25">
      <c r="B1283" s="14" t="s">
        <v>2709</v>
      </c>
      <c r="C1283" s="12" t="s">
        <v>3119</v>
      </c>
      <c r="D1283" s="12" t="s">
        <v>1741</v>
      </c>
      <c r="E1283" s="12" t="s">
        <v>42</v>
      </c>
      <c r="F1283" s="14" t="s">
        <v>5059</v>
      </c>
      <c r="G1283" s="14" t="s">
        <v>5458</v>
      </c>
      <c r="H1283" s="14" t="s">
        <v>4807</v>
      </c>
      <c r="I1283" s="14"/>
      <c r="J1283" s="14"/>
      <c r="K1283" s="14"/>
      <c r="L1283" s="14"/>
      <c r="M1283">
        <v>1</v>
      </c>
      <c r="N1283">
        <v>1</v>
      </c>
      <c r="O1283"/>
      <c r="P1283" s="1"/>
    </row>
    <row r="1284" spans="2:16" x14ac:dyDescent="0.25">
      <c r="B1284" s="14" t="s">
        <v>2648</v>
      </c>
      <c r="C1284" s="12" t="s">
        <v>5428</v>
      </c>
      <c r="D1284" s="12" t="s">
        <v>1741</v>
      </c>
      <c r="E1284" s="12" t="s">
        <v>68</v>
      </c>
      <c r="F1284" s="14" t="s">
        <v>4960</v>
      </c>
      <c r="G1284" s="14" t="s">
        <v>5227</v>
      </c>
      <c r="H1284" s="14" t="s">
        <v>4827</v>
      </c>
      <c r="I1284" s="14"/>
      <c r="J1284" s="14"/>
      <c r="K1284" s="14"/>
      <c r="L1284" s="14"/>
      <c r="M1284">
        <v>1</v>
      </c>
      <c r="N1284">
        <v>1</v>
      </c>
      <c r="O1284"/>
      <c r="P1284" s="1"/>
    </row>
    <row r="1285" spans="2:16" x14ac:dyDescent="0.25">
      <c r="B1285" s="14" t="s">
        <v>3120</v>
      </c>
      <c r="C1285" s="12" t="s">
        <v>3121</v>
      </c>
      <c r="D1285" s="12" t="s">
        <v>1741</v>
      </c>
      <c r="E1285" s="12" t="s">
        <v>50</v>
      </c>
      <c r="F1285" s="14" t="s">
        <v>5059</v>
      </c>
      <c r="G1285" s="14"/>
      <c r="H1285" s="14"/>
      <c r="I1285" s="14"/>
      <c r="J1285" s="14"/>
      <c r="K1285" s="14"/>
      <c r="L1285" s="14"/>
      <c r="M1285">
        <v>0</v>
      </c>
      <c r="N1285">
        <v>0</v>
      </c>
      <c r="O1285"/>
      <c r="P1285" s="1"/>
    </row>
    <row r="1286" spans="2:16" x14ac:dyDescent="0.25">
      <c r="B1286" s="14" t="s">
        <v>2650</v>
      </c>
      <c r="C1286" s="12" t="s">
        <v>2651</v>
      </c>
      <c r="D1286" s="12" t="s">
        <v>1741</v>
      </c>
      <c r="E1286" s="12" t="s">
        <v>50</v>
      </c>
      <c r="F1286" s="14" t="s">
        <v>4960</v>
      </c>
      <c r="G1286" s="14"/>
      <c r="H1286" s="14"/>
      <c r="I1286" s="14"/>
      <c r="J1286" s="14"/>
      <c r="K1286" s="14"/>
      <c r="L1286" s="14"/>
      <c r="M1286">
        <v>0</v>
      </c>
      <c r="N1286">
        <v>0</v>
      </c>
      <c r="O1286"/>
      <c r="P1286" s="1"/>
    </row>
    <row r="1287" spans="2:16" x14ac:dyDescent="0.25">
      <c r="B1287" s="14" t="s">
        <v>3122</v>
      </c>
      <c r="C1287" s="12" t="s">
        <v>3123</v>
      </c>
      <c r="D1287" s="12" t="s">
        <v>2986</v>
      </c>
      <c r="E1287" s="12" t="s">
        <v>353</v>
      </c>
      <c r="F1287" s="14" t="s">
        <v>5059</v>
      </c>
      <c r="G1287" s="14" t="s">
        <v>5476</v>
      </c>
      <c r="H1287" s="14" t="s">
        <v>4827</v>
      </c>
      <c r="I1287" s="14"/>
      <c r="J1287" s="14"/>
      <c r="K1287" s="14"/>
      <c r="L1287" s="14"/>
      <c r="M1287">
        <v>1</v>
      </c>
      <c r="N1287">
        <v>1</v>
      </c>
      <c r="O1287"/>
      <c r="P1287" s="1"/>
    </row>
    <row r="1288" spans="2:16" ht="60" x14ac:dyDescent="0.25">
      <c r="B1288" s="14" t="s">
        <v>2652</v>
      </c>
      <c r="C1288" s="12" t="s">
        <v>2653</v>
      </c>
      <c r="D1288" s="12" t="s">
        <v>1741</v>
      </c>
      <c r="E1288" s="12" t="s">
        <v>50</v>
      </c>
      <c r="F1288" s="14" t="s">
        <v>5059</v>
      </c>
      <c r="G1288" s="14" t="s">
        <v>5300</v>
      </c>
      <c r="H1288" s="14" t="s">
        <v>4812</v>
      </c>
      <c r="I1288" s="14"/>
      <c r="J1288" s="14"/>
      <c r="K1288" s="14"/>
      <c r="L1288" s="14"/>
      <c r="M1288">
        <v>1</v>
      </c>
      <c r="N1288">
        <v>1</v>
      </c>
      <c r="O1288"/>
      <c r="P1288" s="1"/>
    </row>
    <row r="1289" spans="2:16" x14ac:dyDescent="0.25">
      <c r="B1289" s="14" t="s">
        <v>3124</v>
      </c>
      <c r="C1289" s="12" t="s">
        <v>3125</v>
      </c>
      <c r="D1289" s="12" t="s">
        <v>2986</v>
      </c>
      <c r="E1289" s="12" t="s">
        <v>7</v>
      </c>
      <c r="F1289" s="14" t="s">
        <v>5059</v>
      </c>
      <c r="G1289" s="14"/>
      <c r="H1289" s="14"/>
      <c r="I1289" s="14"/>
      <c r="J1289" s="14"/>
      <c r="K1289" s="14"/>
      <c r="L1289" s="14"/>
      <c r="M1289">
        <v>0</v>
      </c>
      <c r="N1289">
        <v>0</v>
      </c>
      <c r="O1289"/>
      <c r="P1289" s="1"/>
    </row>
    <row r="1290" spans="2:16" x14ac:dyDescent="0.25">
      <c r="B1290" s="14" t="s">
        <v>2683</v>
      </c>
      <c r="C1290" s="12" t="s">
        <v>2684</v>
      </c>
      <c r="D1290" s="12" t="s">
        <v>1741</v>
      </c>
      <c r="E1290" s="12" t="s">
        <v>233</v>
      </c>
      <c r="F1290" s="14" t="s">
        <v>4960</v>
      </c>
      <c r="G1290" s="14" t="s">
        <v>4674</v>
      </c>
      <c r="H1290" s="14" t="s">
        <v>4807</v>
      </c>
      <c r="I1290" s="14"/>
      <c r="J1290" s="14"/>
      <c r="K1290" s="14"/>
      <c r="L1290" s="14"/>
      <c r="M1290">
        <v>1</v>
      </c>
      <c r="N1290">
        <v>1</v>
      </c>
      <c r="O1290"/>
      <c r="P1290" s="1"/>
    </row>
    <row r="1291" spans="2:16" ht="45" x14ac:dyDescent="0.25">
      <c r="B1291" s="14" t="s">
        <v>2692</v>
      </c>
      <c r="C1291" s="12" t="s">
        <v>3126</v>
      </c>
      <c r="D1291" s="12" t="s">
        <v>1741</v>
      </c>
      <c r="E1291" s="12" t="s">
        <v>68</v>
      </c>
      <c r="F1291" s="14" t="s">
        <v>5059</v>
      </c>
      <c r="G1291" s="14" t="s">
        <v>5363</v>
      </c>
      <c r="H1291" s="14" t="s">
        <v>4807</v>
      </c>
      <c r="I1291" s="14"/>
      <c r="J1291" s="14"/>
      <c r="K1291" s="14"/>
      <c r="L1291" s="14"/>
      <c r="M1291">
        <v>1</v>
      </c>
      <c r="N1291">
        <v>1</v>
      </c>
      <c r="O1291"/>
      <c r="P1291" s="1"/>
    </row>
    <row r="1292" spans="2:16" x14ac:dyDescent="0.25">
      <c r="B1292" s="14" t="s">
        <v>3127</v>
      </c>
      <c r="C1292" s="12" t="s">
        <v>3128</v>
      </c>
      <c r="D1292" s="12" t="s">
        <v>1746</v>
      </c>
      <c r="E1292" s="12" t="s">
        <v>510</v>
      </c>
      <c r="F1292" s="14" t="s">
        <v>5059</v>
      </c>
      <c r="G1292" s="14"/>
      <c r="H1292" s="14"/>
      <c r="I1292" s="14"/>
      <c r="J1292" s="14"/>
      <c r="K1292" s="14"/>
      <c r="L1292" s="14"/>
      <c r="M1292">
        <v>0</v>
      </c>
      <c r="N1292">
        <v>0</v>
      </c>
      <c r="O1292"/>
      <c r="P1292" s="1"/>
    </row>
    <row r="1293" spans="2:16" x14ac:dyDescent="0.25">
      <c r="B1293" s="14" t="s">
        <v>3129</v>
      </c>
      <c r="C1293" s="12" t="s">
        <v>3130</v>
      </c>
      <c r="D1293" s="12" t="s">
        <v>2986</v>
      </c>
      <c r="E1293" s="12" t="s">
        <v>42</v>
      </c>
      <c r="F1293" s="14" t="s">
        <v>5059</v>
      </c>
      <c r="G1293" s="14" t="s">
        <v>5333</v>
      </c>
      <c r="H1293" s="14" t="s">
        <v>4807</v>
      </c>
      <c r="I1293" s="14"/>
      <c r="J1293" s="14"/>
      <c r="K1293" s="14"/>
      <c r="L1293" s="14"/>
      <c r="M1293">
        <v>1</v>
      </c>
      <c r="N1293">
        <v>1</v>
      </c>
      <c r="O1293"/>
      <c r="P1293" s="1"/>
    </row>
    <row r="1294" spans="2:16" x14ac:dyDescent="0.25">
      <c r="B1294" s="14" t="s">
        <v>2685</v>
      </c>
      <c r="C1294" s="12" t="s">
        <v>3131</v>
      </c>
      <c r="D1294" s="12" t="s">
        <v>2986</v>
      </c>
      <c r="E1294" s="12" t="s">
        <v>23</v>
      </c>
      <c r="F1294" s="14" t="s">
        <v>5059</v>
      </c>
      <c r="G1294" s="14"/>
      <c r="H1294" s="14"/>
      <c r="I1294" s="14"/>
      <c r="J1294" s="14"/>
      <c r="K1294" s="14"/>
      <c r="L1294" s="14"/>
      <c r="M1294">
        <v>0</v>
      </c>
      <c r="N1294">
        <v>0</v>
      </c>
      <c r="O1294"/>
      <c r="P1294" s="1"/>
    </row>
    <row r="1295" spans="2:16" x14ac:dyDescent="0.25">
      <c r="B1295" s="14" t="s">
        <v>2687</v>
      </c>
      <c r="C1295" s="12" t="s">
        <v>3132</v>
      </c>
      <c r="D1295" s="12" t="s">
        <v>2986</v>
      </c>
      <c r="E1295" s="12" t="s">
        <v>7</v>
      </c>
      <c r="F1295" s="14" t="s">
        <v>5059</v>
      </c>
      <c r="G1295" s="14"/>
      <c r="H1295" s="14"/>
      <c r="I1295" s="14"/>
      <c r="J1295" s="14"/>
      <c r="K1295" s="14"/>
      <c r="L1295" s="14"/>
      <c r="M1295">
        <v>0</v>
      </c>
      <c r="N1295">
        <v>0</v>
      </c>
      <c r="O1295"/>
      <c r="P1295" s="1"/>
    </row>
    <row r="1296" spans="2:16" x14ac:dyDescent="0.25">
      <c r="B1296" s="14" t="s">
        <v>2693</v>
      </c>
      <c r="C1296" s="12" t="s">
        <v>3133</v>
      </c>
      <c r="D1296" s="12" t="s">
        <v>1741</v>
      </c>
      <c r="E1296" s="12" t="s">
        <v>205</v>
      </c>
      <c r="F1296" s="14" t="s">
        <v>5059</v>
      </c>
      <c r="G1296" s="14" t="s">
        <v>5127</v>
      </c>
      <c r="H1296" s="14" t="s">
        <v>4807</v>
      </c>
      <c r="I1296" s="14"/>
      <c r="J1296" s="14"/>
      <c r="K1296" s="14"/>
      <c r="L1296" s="14"/>
      <c r="M1296">
        <v>1</v>
      </c>
      <c r="N1296">
        <v>1</v>
      </c>
      <c r="O1296"/>
      <c r="P1296" s="1"/>
    </row>
    <row r="1297" spans="2:16" x14ac:dyDescent="0.25">
      <c r="B1297" s="14" t="s">
        <v>2695</v>
      </c>
      <c r="C1297" s="12" t="s">
        <v>3135</v>
      </c>
      <c r="D1297" s="12" t="s">
        <v>2986</v>
      </c>
      <c r="E1297" s="12" t="s">
        <v>168</v>
      </c>
      <c r="F1297" s="14" t="s">
        <v>5059</v>
      </c>
      <c r="G1297" s="14"/>
      <c r="H1297" s="14"/>
      <c r="I1297" s="14"/>
      <c r="J1297" s="14"/>
      <c r="K1297" s="14"/>
      <c r="L1297" s="14"/>
      <c r="M1297">
        <v>0</v>
      </c>
      <c r="N1297">
        <v>0</v>
      </c>
      <c r="O1297"/>
      <c r="P1297" s="1"/>
    </row>
    <row r="1298" spans="2:16" x14ac:dyDescent="0.25">
      <c r="B1298" s="14" t="s">
        <v>3136</v>
      </c>
      <c r="C1298" s="12" t="s">
        <v>3137</v>
      </c>
      <c r="D1298" s="12" t="s">
        <v>2986</v>
      </c>
      <c r="E1298" s="12" t="s">
        <v>353</v>
      </c>
      <c r="F1298" s="14" t="s">
        <v>5059</v>
      </c>
      <c r="G1298" s="14" t="s">
        <v>5628</v>
      </c>
      <c r="H1298" s="14" t="s">
        <v>4827</v>
      </c>
      <c r="I1298" s="14"/>
      <c r="J1298" s="14"/>
      <c r="K1298" s="14"/>
      <c r="L1298" s="14"/>
      <c r="M1298">
        <v>1</v>
      </c>
      <c r="N1298">
        <v>1</v>
      </c>
      <c r="O1298"/>
      <c r="P1298" s="1"/>
    </row>
    <row r="1299" spans="2:16" x14ac:dyDescent="0.25">
      <c r="B1299" s="14" t="s">
        <v>2696</v>
      </c>
      <c r="C1299" s="12" t="s">
        <v>3138</v>
      </c>
      <c r="D1299" s="12" t="s">
        <v>1741</v>
      </c>
      <c r="E1299" s="12" t="s">
        <v>50</v>
      </c>
      <c r="F1299" s="14" t="s">
        <v>5059</v>
      </c>
      <c r="G1299" s="14"/>
      <c r="H1299" s="14"/>
      <c r="I1299" s="14"/>
      <c r="J1299" s="14"/>
      <c r="K1299" s="14"/>
      <c r="L1299" s="14"/>
      <c r="M1299">
        <v>0</v>
      </c>
      <c r="N1299">
        <v>0</v>
      </c>
      <c r="O1299"/>
      <c r="P1299" s="1"/>
    </row>
    <row r="1300" spans="2:16" x14ac:dyDescent="0.25">
      <c r="B1300" s="14" t="s">
        <v>2703</v>
      </c>
      <c r="C1300" s="12" t="s">
        <v>3139</v>
      </c>
      <c r="D1300" s="12" t="s">
        <v>2986</v>
      </c>
      <c r="E1300" s="12" t="s">
        <v>310</v>
      </c>
      <c r="F1300" s="14" t="s">
        <v>5059</v>
      </c>
      <c r="G1300" s="14"/>
      <c r="H1300" s="14"/>
      <c r="I1300" s="14"/>
      <c r="J1300" s="14"/>
      <c r="K1300" s="14"/>
      <c r="L1300" s="14"/>
      <c r="M1300">
        <v>0</v>
      </c>
      <c r="N1300">
        <v>0</v>
      </c>
      <c r="O1300"/>
      <c r="P1300" s="1"/>
    </row>
    <row r="1301" spans="2:16" x14ac:dyDescent="0.25">
      <c r="B1301" s="14" t="s">
        <v>2704</v>
      </c>
      <c r="C1301" s="12" t="s">
        <v>3140</v>
      </c>
      <c r="D1301" s="12" t="s">
        <v>2986</v>
      </c>
      <c r="E1301" s="12" t="s">
        <v>68</v>
      </c>
      <c r="F1301" s="14" t="s">
        <v>5059</v>
      </c>
      <c r="G1301" s="14" t="s">
        <v>5479</v>
      </c>
      <c r="H1301" s="14" t="s">
        <v>4807</v>
      </c>
      <c r="I1301" s="14"/>
      <c r="J1301" s="14"/>
      <c r="K1301" s="14"/>
      <c r="L1301" s="14"/>
      <c r="M1301">
        <v>1</v>
      </c>
      <c r="N1301">
        <v>1</v>
      </c>
      <c r="O1301"/>
      <c r="P1301" s="1"/>
    </row>
    <row r="1302" spans="2:16" x14ac:dyDescent="0.25">
      <c r="B1302" s="14" t="s">
        <v>2705</v>
      </c>
      <c r="C1302" s="12" t="s">
        <v>3141</v>
      </c>
      <c r="D1302" s="12" t="s">
        <v>2986</v>
      </c>
      <c r="E1302" s="12" t="s">
        <v>151</v>
      </c>
      <c r="F1302" s="14" t="s">
        <v>5059</v>
      </c>
      <c r="G1302" s="14" t="s">
        <v>5119</v>
      </c>
      <c r="H1302" s="14" t="s">
        <v>4807</v>
      </c>
      <c r="I1302" s="14"/>
      <c r="J1302" s="14"/>
      <c r="K1302" s="14"/>
      <c r="L1302" s="14"/>
      <c r="M1302">
        <v>1</v>
      </c>
      <c r="N1302">
        <v>1</v>
      </c>
      <c r="O1302"/>
      <c r="P1302" s="1"/>
    </row>
    <row r="1303" spans="2:16" x14ac:dyDescent="0.25">
      <c r="B1303" s="14" t="s">
        <v>2708</v>
      </c>
      <c r="C1303" s="12" t="s">
        <v>3142</v>
      </c>
      <c r="D1303" s="12" t="s">
        <v>2986</v>
      </c>
      <c r="E1303" s="12" t="s">
        <v>23</v>
      </c>
      <c r="F1303" s="14" t="s">
        <v>5059</v>
      </c>
      <c r="G1303" s="14"/>
      <c r="H1303" s="14"/>
      <c r="I1303" s="14"/>
      <c r="J1303" s="14"/>
      <c r="K1303" s="14"/>
      <c r="L1303" s="14"/>
      <c r="M1303">
        <v>0</v>
      </c>
      <c r="N1303">
        <v>0</v>
      </c>
      <c r="O1303"/>
      <c r="P1303" s="1"/>
    </row>
    <row r="1304" spans="2:16" x14ac:dyDescent="0.25">
      <c r="B1304" s="14" t="s">
        <v>2719</v>
      </c>
      <c r="C1304" s="12" t="s">
        <v>3143</v>
      </c>
      <c r="D1304" s="12" t="s">
        <v>1741</v>
      </c>
      <c r="E1304" s="12" t="s">
        <v>85</v>
      </c>
      <c r="F1304" s="14" t="s">
        <v>5059</v>
      </c>
      <c r="G1304" s="14"/>
      <c r="H1304" s="14"/>
      <c r="I1304" s="14"/>
      <c r="J1304" s="14"/>
      <c r="K1304" s="14"/>
      <c r="L1304" s="14"/>
      <c r="M1304">
        <v>0</v>
      </c>
      <c r="N1304">
        <v>0</v>
      </c>
      <c r="O1304"/>
      <c r="P1304" s="1"/>
    </row>
    <row r="1305" spans="2:16" x14ac:dyDescent="0.25">
      <c r="B1305" s="14" t="s">
        <v>2928</v>
      </c>
      <c r="C1305" s="12" t="s">
        <v>3144</v>
      </c>
      <c r="D1305" s="12" t="s">
        <v>1741</v>
      </c>
      <c r="E1305" s="12" t="s">
        <v>6</v>
      </c>
      <c r="F1305" s="14" t="s">
        <v>5059</v>
      </c>
      <c r="G1305" s="14"/>
      <c r="H1305" s="14"/>
      <c r="I1305" s="14"/>
      <c r="J1305" s="14"/>
      <c r="K1305" s="14"/>
      <c r="L1305" s="14"/>
      <c r="M1305">
        <v>0</v>
      </c>
      <c r="N1305">
        <v>0</v>
      </c>
      <c r="O1305"/>
      <c r="P1305" s="1"/>
    </row>
    <row r="1306" spans="2:16" x14ac:dyDescent="0.25">
      <c r="B1306" s="14" t="s">
        <v>2724</v>
      </c>
      <c r="C1306" s="12" t="s">
        <v>3145</v>
      </c>
      <c r="D1306" s="12" t="s">
        <v>2986</v>
      </c>
      <c r="E1306" s="12" t="s">
        <v>49</v>
      </c>
      <c r="F1306" s="14" t="s">
        <v>5059</v>
      </c>
      <c r="G1306" s="14"/>
      <c r="H1306" s="14"/>
      <c r="I1306" s="14"/>
      <c r="J1306" s="14"/>
      <c r="K1306" s="14"/>
      <c r="L1306" s="14"/>
      <c r="M1306">
        <v>0</v>
      </c>
      <c r="N1306">
        <v>0</v>
      </c>
      <c r="O1306"/>
      <c r="P1306" s="1"/>
    </row>
    <row r="1307" spans="2:16" x14ac:dyDescent="0.25">
      <c r="B1307" s="14" t="s">
        <v>2725</v>
      </c>
      <c r="C1307" s="12" t="s">
        <v>3146</v>
      </c>
      <c r="D1307" s="12" t="s">
        <v>2986</v>
      </c>
      <c r="E1307" s="12" t="s">
        <v>39</v>
      </c>
      <c r="F1307" s="14" t="s">
        <v>5059</v>
      </c>
      <c r="G1307" s="14"/>
      <c r="H1307" s="14"/>
      <c r="I1307" s="14"/>
      <c r="J1307" s="14"/>
      <c r="K1307" s="14"/>
      <c r="L1307" s="14"/>
      <c r="M1307">
        <v>0</v>
      </c>
      <c r="N1307">
        <v>0</v>
      </c>
      <c r="O1307"/>
      <c r="P1307" s="1"/>
    </row>
    <row r="1308" spans="2:16" x14ac:dyDescent="0.25">
      <c r="B1308" s="14" t="s">
        <v>3147</v>
      </c>
      <c r="C1308" s="12" t="s">
        <v>3148</v>
      </c>
      <c r="D1308" s="12" t="s">
        <v>2986</v>
      </c>
      <c r="E1308" s="12" t="s">
        <v>23</v>
      </c>
      <c r="F1308" s="14" t="s">
        <v>5059</v>
      </c>
      <c r="G1308" s="14"/>
      <c r="H1308" s="14"/>
      <c r="I1308" s="14"/>
      <c r="J1308" s="14"/>
      <c r="K1308" s="14"/>
      <c r="L1308" s="14"/>
      <c r="M1308">
        <v>0</v>
      </c>
      <c r="N1308">
        <v>0</v>
      </c>
      <c r="O1308"/>
      <c r="P1308" s="1"/>
    </row>
    <row r="1309" spans="2:16" x14ac:dyDescent="0.25">
      <c r="B1309" s="14" t="s">
        <v>3149</v>
      </c>
      <c r="C1309" s="12" t="s">
        <v>3150</v>
      </c>
      <c r="D1309" s="12" t="s">
        <v>2986</v>
      </c>
      <c r="E1309" s="12" t="s">
        <v>23</v>
      </c>
      <c r="F1309" s="14" t="s">
        <v>5059</v>
      </c>
      <c r="G1309" s="14"/>
      <c r="H1309" s="14"/>
      <c r="I1309" s="14"/>
      <c r="J1309" s="14"/>
      <c r="K1309" s="14"/>
      <c r="L1309" s="14"/>
      <c r="M1309">
        <v>0</v>
      </c>
      <c r="N1309">
        <v>0</v>
      </c>
      <c r="O1309"/>
      <c r="P1309" s="1"/>
    </row>
    <row r="1310" spans="2:16" x14ac:dyDescent="0.25">
      <c r="B1310" s="14" t="s">
        <v>3151</v>
      </c>
      <c r="C1310" s="12" t="s">
        <v>3152</v>
      </c>
      <c r="D1310" s="12" t="s">
        <v>1741</v>
      </c>
      <c r="E1310" s="12" t="s">
        <v>6</v>
      </c>
      <c r="F1310" s="14" t="s">
        <v>5059</v>
      </c>
      <c r="G1310" s="14" t="s">
        <v>4639</v>
      </c>
      <c r="H1310" s="14" t="s">
        <v>4827</v>
      </c>
      <c r="I1310" s="14"/>
      <c r="J1310" s="14"/>
      <c r="K1310" s="14"/>
      <c r="L1310" s="14"/>
      <c r="M1310">
        <v>1</v>
      </c>
      <c r="N1310">
        <v>1</v>
      </c>
      <c r="O1310"/>
      <c r="P1310" s="1"/>
    </row>
    <row r="1311" spans="2:16" x14ac:dyDescent="0.25">
      <c r="B1311" s="14" t="s">
        <v>2736</v>
      </c>
      <c r="C1311" s="12" t="s">
        <v>3153</v>
      </c>
      <c r="D1311" s="12" t="s">
        <v>1741</v>
      </c>
      <c r="E1311" s="12" t="s">
        <v>7</v>
      </c>
      <c r="F1311" s="14" t="s">
        <v>5059</v>
      </c>
      <c r="G1311" s="14" t="s">
        <v>5385</v>
      </c>
      <c r="H1311" s="14" t="s">
        <v>4807</v>
      </c>
      <c r="I1311" s="14"/>
      <c r="J1311" s="14"/>
      <c r="K1311" s="14"/>
      <c r="L1311" s="14"/>
      <c r="M1311">
        <v>1</v>
      </c>
      <c r="N1311">
        <v>1</v>
      </c>
      <c r="O1311"/>
      <c r="P1311" s="1"/>
    </row>
    <row r="1312" spans="2:16" x14ac:dyDescent="0.25">
      <c r="B1312" s="14" t="s">
        <v>3154</v>
      </c>
      <c r="C1312" s="12" t="s">
        <v>3155</v>
      </c>
      <c r="D1312" s="12" t="s">
        <v>1741</v>
      </c>
      <c r="E1312" s="12" t="s">
        <v>7</v>
      </c>
      <c r="F1312" s="14" t="s">
        <v>5059</v>
      </c>
      <c r="G1312" s="14" t="s">
        <v>4568</v>
      </c>
      <c r="H1312" s="14" t="s">
        <v>4807</v>
      </c>
      <c r="I1312" s="14"/>
      <c r="J1312" s="14"/>
      <c r="K1312" s="14"/>
      <c r="L1312" s="14"/>
      <c r="M1312">
        <v>1</v>
      </c>
      <c r="N1312">
        <v>1</v>
      </c>
      <c r="O1312"/>
      <c r="P1312" s="1"/>
    </row>
    <row r="1313" spans="2:16" x14ac:dyDescent="0.25">
      <c r="B1313" s="14" t="s">
        <v>3156</v>
      </c>
      <c r="C1313" s="12" t="s">
        <v>5507</v>
      </c>
      <c r="D1313" s="12" t="s">
        <v>1741</v>
      </c>
      <c r="E1313" s="12" t="s">
        <v>6</v>
      </c>
      <c r="F1313" s="14" t="s">
        <v>5059</v>
      </c>
      <c r="G1313" s="14"/>
      <c r="H1313" s="14"/>
      <c r="I1313" s="14"/>
      <c r="J1313" s="14"/>
      <c r="K1313" s="14"/>
      <c r="L1313" s="14"/>
      <c r="M1313">
        <v>0</v>
      </c>
      <c r="N1313">
        <v>0</v>
      </c>
      <c r="O1313"/>
      <c r="P1313" s="1"/>
    </row>
    <row r="1314" spans="2:16" ht="60" x14ac:dyDescent="0.25">
      <c r="B1314" s="14" t="s">
        <v>2738</v>
      </c>
      <c r="C1314" s="12" t="s">
        <v>3158</v>
      </c>
      <c r="D1314" s="12" t="s">
        <v>1741</v>
      </c>
      <c r="E1314" s="12" t="s">
        <v>68</v>
      </c>
      <c r="F1314" s="14" t="s">
        <v>5059</v>
      </c>
      <c r="G1314" s="14" t="s">
        <v>5400</v>
      </c>
      <c r="H1314" s="14" t="s">
        <v>4812</v>
      </c>
      <c r="I1314" s="14"/>
      <c r="J1314" s="14"/>
      <c r="K1314" s="14"/>
      <c r="L1314" s="14"/>
      <c r="M1314">
        <v>1</v>
      </c>
      <c r="N1314">
        <v>1</v>
      </c>
      <c r="O1314"/>
      <c r="P1314" s="1"/>
    </row>
    <row r="1315" spans="2:16" x14ac:dyDescent="0.25">
      <c r="B1315" s="14" t="s">
        <v>2742</v>
      </c>
      <c r="C1315" s="12" t="s">
        <v>3159</v>
      </c>
      <c r="D1315" s="12" t="s">
        <v>1741</v>
      </c>
      <c r="E1315" s="12" t="s">
        <v>205</v>
      </c>
      <c r="F1315" s="14" t="s">
        <v>5059</v>
      </c>
      <c r="G1315" s="14" t="s">
        <v>5118</v>
      </c>
      <c r="H1315" s="14" t="s">
        <v>4807</v>
      </c>
      <c r="I1315" s="14"/>
      <c r="J1315" s="14"/>
      <c r="K1315" s="14"/>
      <c r="L1315" s="14"/>
      <c r="M1315">
        <v>1</v>
      </c>
      <c r="N1315">
        <v>1</v>
      </c>
      <c r="O1315"/>
      <c r="P1315" s="1"/>
    </row>
    <row r="1316" spans="2:16" x14ac:dyDescent="0.25">
      <c r="B1316" s="14" t="s">
        <v>2743</v>
      </c>
      <c r="C1316" s="12" t="s">
        <v>3162</v>
      </c>
      <c r="D1316" s="12" t="s">
        <v>1741</v>
      </c>
      <c r="E1316" s="12" t="s">
        <v>50</v>
      </c>
      <c r="F1316" s="14" t="s">
        <v>5059</v>
      </c>
      <c r="G1316" s="14" t="s">
        <v>4670</v>
      </c>
      <c r="H1316" s="14" t="s">
        <v>4807</v>
      </c>
      <c r="I1316" s="14"/>
      <c r="J1316" s="14"/>
      <c r="K1316" s="14"/>
      <c r="L1316" s="14"/>
      <c r="M1316">
        <v>1</v>
      </c>
      <c r="N1316">
        <v>1</v>
      </c>
      <c r="O1316"/>
      <c r="P1316" s="1"/>
    </row>
    <row r="1317" spans="2:16" x14ac:dyDescent="0.25">
      <c r="B1317" s="14" t="s">
        <v>3163</v>
      </c>
      <c r="C1317" s="12" t="s">
        <v>3164</v>
      </c>
      <c r="D1317" s="12" t="s">
        <v>1741</v>
      </c>
      <c r="E1317" s="12" t="s">
        <v>168</v>
      </c>
      <c r="F1317" s="14" t="s">
        <v>5059</v>
      </c>
      <c r="G1317" s="14"/>
      <c r="H1317" s="14"/>
      <c r="I1317" s="14"/>
      <c r="J1317" s="14"/>
      <c r="K1317" s="14"/>
      <c r="L1317" s="14"/>
      <c r="M1317">
        <v>0</v>
      </c>
      <c r="N1317">
        <v>0</v>
      </c>
      <c r="O1317"/>
      <c r="P1317" s="1"/>
    </row>
    <row r="1318" spans="2:16" x14ac:dyDescent="0.25">
      <c r="B1318" s="14" t="s">
        <v>2745</v>
      </c>
      <c r="C1318" s="12" t="s">
        <v>3165</v>
      </c>
      <c r="D1318" s="12" t="s">
        <v>1746</v>
      </c>
      <c r="E1318" s="12" t="s">
        <v>210</v>
      </c>
      <c r="F1318" s="14" t="s">
        <v>5059</v>
      </c>
      <c r="G1318" s="14" t="s">
        <v>5119</v>
      </c>
      <c r="H1318" s="14" t="s">
        <v>4807</v>
      </c>
      <c r="I1318" s="14"/>
      <c r="J1318" s="14"/>
      <c r="K1318" s="14"/>
      <c r="L1318" s="14"/>
      <c r="M1318">
        <v>1</v>
      </c>
      <c r="N1318">
        <v>1</v>
      </c>
      <c r="O1318"/>
      <c r="P1318" s="1"/>
    </row>
    <row r="1319" spans="2:16" x14ac:dyDescent="0.25">
      <c r="B1319" s="14" t="s">
        <v>2746</v>
      </c>
      <c r="C1319" s="12" t="s">
        <v>3166</v>
      </c>
      <c r="D1319" s="12" t="s">
        <v>2986</v>
      </c>
      <c r="E1319" s="12" t="s">
        <v>310</v>
      </c>
      <c r="F1319" s="14" t="s">
        <v>5059</v>
      </c>
      <c r="G1319" s="14" t="s">
        <v>5550</v>
      </c>
      <c r="H1319" s="14" t="s">
        <v>4807</v>
      </c>
      <c r="I1319" s="14"/>
      <c r="J1319" s="14"/>
      <c r="K1319" s="14"/>
      <c r="L1319" s="14"/>
      <c r="M1319">
        <v>1</v>
      </c>
      <c r="N1319">
        <v>1</v>
      </c>
      <c r="O1319"/>
      <c r="P1319" s="1"/>
    </row>
    <row r="1320" spans="2:16" x14ac:dyDescent="0.25">
      <c r="B1320" s="14" t="s">
        <v>2758</v>
      </c>
      <c r="C1320" s="12" t="s">
        <v>3167</v>
      </c>
      <c r="D1320" s="12" t="s">
        <v>1741</v>
      </c>
      <c r="E1320" s="12" t="s">
        <v>50</v>
      </c>
      <c r="F1320" s="14" t="s">
        <v>5059</v>
      </c>
      <c r="G1320" s="14" t="s">
        <v>4641</v>
      </c>
      <c r="H1320" s="14" t="s">
        <v>4807</v>
      </c>
      <c r="I1320" s="14"/>
      <c r="J1320" s="14"/>
      <c r="K1320" s="14"/>
      <c r="L1320" s="14"/>
      <c r="M1320">
        <v>1</v>
      </c>
      <c r="N1320">
        <v>1</v>
      </c>
      <c r="O1320"/>
      <c r="P1320" s="1"/>
    </row>
    <row r="1321" spans="2:16" ht="30" x14ac:dyDescent="0.25">
      <c r="B1321" s="14" t="s">
        <v>2765</v>
      </c>
      <c r="C1321" s="12" t="s">
        <v>3168</v>
      </c>
      <c r="D1321" s="12" t="s">
        <v>1741</v>
      </c>
      <c r="E1321" s="12" t="s">
        <v>50</v>
      </c>
      <c r="F1321" s="14" t="s">
        <v>5059</v>
      </c>
      <c r="G1321" s="14" t="s">
        <v>5021</v>
      </c>
      <c r="H1321" s="14" t="s">
        <v>4809</v>
      </c>
      <c r="I1321" s="14"/>
      <c r="J1321" s="14"/>
      <c r="K1321" s="14"/>
      <c r="L1321" s="14"/>
      <c r="M1321">
        <v>1</v>
      </c>
      <c r="N1321">
        <v>1</v>
      </c>
      <c r="O1321"/>
      <c r="P1321" s="1"/>
    </row>
    <row r="1322" spans="2:16" x14ac:dyDescent="0.25">
      <c r="B1322" s="14" t="s">
        <v>2929</v>
      </c>
      <c r="C1322" s="12" t="s">
        <v>3169</v>
      </c>
      <c r="D1322" s="12" t="s">
        <v>2986</v>
      </c>
      <c r="E1322" s="12" t="s">
        <v>7</v>
      </c>
      <c r="F1322" s="14" t="s">
        <v>5059</v>
      </c>
      <c r="G1322" s="14"/>
      <c r="H1322" s="14"/>
      <c r="I1322" s="14"/>
      <c r="J1322" s="14"/>
      <c r="K1322" s="14"/>
      <c r="L1322" s="14"/>
      <c r="M1322">
        <v>0</v>
      </c>
      <c r="N1322">
        <v>0</v>
      </c>
      <c r="O1322"/>
      <c r="P1322" s="1"/>
    </row>
    <row r="1323" spans="2:16" x14ac:dyDescent="0.25">
      <c r="B1323" s="14" t="s">
        <v>2773</v>
      </c>
      <c r="C1323" s="12" t="s">
        <v>3170</v>
      </c>
      <c r="D1323" s="12" t="s">
        <v>5</v>
      </c>
      <c r="E1323" s="12" t="s">
        <v>49</v>
      </c>
      <c r="F1323" s="14" t="s">
        <v>5059</v>
      </c>
      <c r="G1323" s="14"/>
      <c r="H1323" s="14"/>
      <c r="I1323" s="14"/>
      <c r="J1323" s="14"/>
      <c r="K1323" s="14"/>
      <c r="L1323" s="14"/>
      <c r="M1323">
        <v>0</v>
      </c>
      <c r="N1323">
        <v>0</v>
      </c>
      <c r="O1323"/>
      <c r="P1323" s="1"/>
    </row>
    <row r="1324" spans="2:16" x14ac:dyDescent="0.25">
      <c r="B1324" s="14" t="s">
        <v>2771</v>
      </c>
      <c r="C1324" s="12" t="s">
        <v>3171</v>
      </c>
      <c r="D1324" s="12" t="s">
        <v>1741</v>
      </c>
      <c r="E1324" s="12" t="s">
        <v>151</v>
      </c>
      <c r="F1324" s="14" t="s">
        <v>5059</v>
      </c>
      <c r="G1324" s="14" t="s">
        <v>5374</v>
      </c>
      <c r="H1324" s="14" t="s">
        <v>4807</v>
      </c>
      <c r="I1324" s="14"/>
      <c r="J1324" s="14"/>
      <c r="K1324" s="14"/>
      <c r="L1324" s="14"/>
      <c r="M1324">
        <v>1</v>
      </c>
      <c r="N1324">
        <v>1</v>
      </c>
      <c r="O1324"/>
      <c r="P1324" s="1"/>
    </row>
    <row r="1325" spans="2:16" x14ac:dyDescent="0.25">
      <c r="B1325" s="14" t="s">
        <v>3172</v>
      </c>
      <c r="C1325" s="12" t="s">
        <v>3173</v>
      </c>
      <c r="D1325" s="12" t="s">
        <v>2986</v>
      </c>
      <c r="E1325" s="12" t="s">
        <v>50</v>
      </c>
      <c r="F1325" s="14" t="s">
        <v>5059</v>
      </c>
      <c r="G1325" s="14" t="s">
        <v>4623</v>
      </c>
      <c r="H1325" s="14" t="s">
        <v>4807</v>
      </c>
      <c r="I1325" s="14"/>
      <c r="J1325" s="14"/>
      <c r="K1325" s="14"/>
      <c r="L1325" s="14"/>
      <c r="M1325">
        <v>1</v>
      </c>
      <c r="N1325">
        <v>1</v>
      </c>
      <c r="O1325"/>
      <c r="P1325" s="1"/>
    </row>
    <row r="1326" spans="2:16" x14ac:dyDescent="0.25">
      <c r="B1326" s="14" t="s">
        <v>2780</v>
      </c>
      <c r="C1326" s="12" t="s">
        <v>3174</v>
      </c>
      <c r="D1326" s="12" t="s">
        <v>2986</v>
      </c>
      <c r="E1326" s="12" t="s">
        <v>353</v>
      </c>
      <c r="F1326" s="14" t="s">
        <v>5059</v>
      </c>
      <c r="G1326" s="14" t="s">
        <v>5521</v>
      </c>
      <c r="H1326" s="14" t="s">
        <v>4807</v>
      </c>
      <c r="I1326" s="14"/>
      <c r="J1326" s="14"/>
      <c r="K1326" s="14"/>
      <c r="L1326" s="14"/>
      <c r="M1326">
        <v>1</v>
      </c>
      <c r="N1326">
        <v>1</v>
      </c>
      <c r="O1326"/>
      <c r="P1326" s="1"/>
    </row>
    <row r="1327" spans="2:16" x14ac:dyDescent="0.25">
      <c r="B1327" s="14" t="s">
        <v>3177</v>
      </c>
      <c r="C1327" s="12" t="s">
        <v>3178</v>
      </c>
      <c r="D1327" s="12" t="s">
        <v>2986</v>
      </c>
      <c r="E1327" s="12" t="s">
        <v>23</v>
      </c>
      <c r="F1327" s="14" t="s">
        <v>5059</v>
      </c>
      <c r="G1327" s="14"/>
      <c r="H1327" s="14"/>
      <c r="I1327" s="14"/>
      <c r="J1327" s="14"/>
      <c r="K1327" s="14"/>
      <c r="L1327" s="14"/>
      <c r="M1327">
        <v>0</v>
      </c>
      <c r="N1327">
        <v>0</v>
      </c>
      <c r="O1327"/>
      <c r="P1327" s="1"/>
    </row>
    <row r="1328" spans="2:16" x14ac:dyDescent="0.25">
      <c r="B1328" s="14" t="s">
        <v>2793</v>
      </c>
      <c r="C1328" s="12" t="s">
        <v>3179</v>
      </c>
      <c r="D1328" s="12" t="s">
        <v>2986</v>
      </c>
      <c r="E1328" s="12" t="s">
        <v>23</v>
      </c>
      <c r="F1328" s="14" t="s">
        <v>5059</v>
      </c>
      <c r="G1328" s="14" t="s">
        <v>4592</v>
      </c>
      <c r="H1328" s="14" t="s">
        <v>4809</v>
      </c>
      <c r="I1328" s="14"/>
      <c r="J1328" s="14"/>
      <c r="K1328" s="14"/>
      <c r="L1328" s="14"/>
      <c r="M1328">
        <v>1</v>
      </c>
      <c r="N1328">
        <v>1</v>
      </c>
      <c r="O1328"/>
      <c r="P1328" s="1"/>
    </row>
    <row r="1329" spans="2:16" x14ac:dyDescent="0.25">
      <c r="B1329" s="14" t="s">
        <v>2809</v>
      </c>
      <c r="C1329" s="12" t="s">
        <v>3180</v>
      </c>
      <c r="D1329" s="12" t="s">
        <v>2986</v>
      </c>
      <c r="E1329" s="12" t="s">
        <v>353</v>
      </c>
      <c r="F1329" s="14" t="s">
        <v>5059</v>
      </c>
      <c r="G1329" s="14" t="s">
        <v>5521</v>
      </c>
      <c r="H1329" s="14" t="s">
        <v>4807</v>
      </c>
      <c r="I1329" s="14"/>
      <c r="J1329" s="14"/>
      <c r="K1329" s="14"/>
      <c r="L1329" s="14"/>
      <c r="M1329">
        <v>1</v>
      </c>
      <c r="N1329">
        <v>1</v>
      </c>
      <c r="O1329"/>
      <c r="P1329" s="1"/>
    </row>
    <row r="1330" spans="2:16" x14ac:dyDescent="0.25">
      <c r="B1330" s="14" t="s">
        <v>2811</v>
      </c>
      <c r="C1330" s="12" t="s">
        <v>3181</v>
      </c>
      <c r="D1330" s="12" t="s">
        <v>2986</v>
      </c>
      <c r="E1330" s="12" t="s">
        <v>353</v>
      </c>
      <c r="F1330" s="14" t="s">
        <v>5059</v>
      </c>
      <c r="G1330" s="14"/>
      <c r="H1330" s="14"/>
      <c r="I1330" s="14"/>
      <c r="J1330" s="14"/>
      <c r="K1330" s="14"/>
      <c r="L1330" s="14"/>
      <c r="M1330">
        <v>0</v>
      </c>
      <c r="N1330">
        <v>0</v>
      </c>
      <c r="O1330"/>
      <c r="P1330" s="1"/>
    </row>
    <row r="1331" spans="2:16" ht="30" x14ac:dyDescent="0.25">
      <c r="B1331" s="14" t="s">
        <v>3182</v>
      </c>
      <c r="C1331" s="12" t="s">
        <v>3183</v>
      </c>
      <c r="D1331" s="12" t="s">
        <v>2986</v>
      </c>
      <c r="E1331" s="12" t="s">
        <v>353</v>
      </c>
      <c r="F1331" s="14" t="s">
        <v>5059</v>
      </c>
      <c r="G1331" s="14" t="s">
        <v>5585</v>
      </c>
      <c r="H1331" s="14" t="s">
        <v>4807</v>
      </c>
      <c r="I1331" s="14"/>
      <c r="J1331" s="14"/>
      <c r="K1331" s="14"/>
      <c r="L1331" s="14"/>
      <c r="M1331">
        <v>1</v>
      </c>
      <c r="N1331">
        <v>1</v>
      </c>
      <c r="O1331"/>
      <c r="P1331" s="1"/>
    </row>
    <row r="1332" spans="2:16" x14ac:dyDescent="0.25">
      <c r="B1332" s="14" t="s">
        <v>3184</v>
      </c>
      <c r="C1332" s="12" t="s">
        <v>3185</v>
      </c>
      <c r="D1332" s="12" t="s">
        <v>2986</v>
      </c>
      <c r="E1332" s="12" t="s">
        <v>23</v>
      </c>
      <c r="F1332" s="14" t="s">
        <v>5059</v>
      </c>
      <c r="G1332" s="14"/>
      <c r="H1332" s="14"/>
      <c r="I1332" s="14"/>
      <c r="J1332" s="14"/>
      <c r="K1332" s="14"/>
      <c r="L1332" s="14"/>
      <c r="M1332">
        <v>0</v>
      </c>
      <c r="N1332">
        <v>0</v>
      </c>
      <c r="O1332"/>
      <c r="P1332" s="1"/>
    </row>
    <row r="1333" spans="2:16" x14ac:dyDescent="0.25">
      <c r="B1333" s="14" t="s">
        <v>2801</v>
      </c>
      <c r="C1333" s="12" t="s">
        <v>5429</v>
      </c>
      <c r="D1333" s="12" t="s">
        <v>1741</v>
      </c>
      <c r="E1333" s="12" t="s">
        <v>205</v>
      </c>
      <c r="F1333" s="14" t="s">
        <v>5059</v>
      </c>
      <c r="G1333" s="14" t="s">
        <v>5127</v>
      </c>
      <c r="H1333" s="14" t="s">
        <v>4807</v>
      </c>
      <c r="I1333" s="14"/>
      <c r="J1333" s="14"/>
      <c r="K1333" s="14"/>
      <c r="L1333" s="14"/>
      <c r="M1333">
        <v>1</v>
      </c>
      <c r="N1333">
        <v>1</v>
      </c>
      <c r="O1333"/>
      <c r="P1333" s="1"/>
    </row>
    <row r="1334" spans="2:16" x14ac:dyDescent="0.25">
      <c r="B1334" s="14" t="s">
        <v>3187</v>
      </c>
      <c r="C1334" s="12" t="s">
        <v>3188</v>
      </c>
      <c r="D1334" s="12" t="s">
        <v>2986</v>
      </c>
      <c r="E1334" s="12" t="s">
        <v>310</v>
      </c>
      <c r="F1334" s="14" t="s">
        <v>5059</v>
      </c>
      <c r="G1334" s="14" t="s">
        <v>5551</v>
      </c>
      <c r="H1334" s="14" t="s">
        <v>4807</v>
      </c>
      <c r="I1334" s="14"/>
      <c r="J1334" s="14"/>
      <c r="K1334" s="14"/>
      <c r="L1334" s="14"/>
      <c r="M1334">
        <v>1</v>
      </c>
      <c r="N1334">
        <v>1</v>
      </c>
      <c r="O1334"/>
      <c r="P1334" s="1"/>
    </row>
    <row r="1335" spans="2:16" x14ac:dyDescent="0.25">
      <c r="B1335" s="14" t="s">
        <v>2931</v>
      </c>
      <c r="C1335" s="12" t="s">
        <v>3189</v>
      </c>
      <c r="D1335" s="12" t="s">
        <v>2986</v>
      </c>
      <c r="E1335" s="12" t="s">
        <v>310</v>
      </c>
      <c r="F1335" s="14" t="s">
        <v>5059</v>
      </c>
      <c r="G1335" s="14"/>
      <c r="H1335" s="14"/>
      <c r="I1335" s="14"/>
      <c r="J1335" s="14"/>
      <c r="K1335" s="14"/>
      <c r="L1335" s="14"/>
      <c r="M1335">
        <v>0</v>
      </c>
      <c r="N1335">
        <v>0</v>
      </c>
      <c r="O1335"/>
      <c r="P1335" s="1"/>
    </row>
    <row r="1336" spans="2:16" x14ac:dyDescent="0.25">
      <c r="B1336" s="14" t="s">
        <v>2818</v>
      </c>
      <c r="C1336" s="12" t="s">
        <v>3190</v>
      </c>
      <c r="D1336" s="12" t="s">
        <v>2986</v>
      </c>
      <c r="E1336" s="12" t="s">
        <v>310</v>
      </c>
      <c r="F1336" s="14" t="s">
        <v>5059</v>
      </c>
      <c r="G1336" s="14"/>
      <c r="H1336" s="14"/>
      <c r="I1336" s="14"/>
      <c r="J1336" s="14"/>
      <c r="K1336" s="14"/>
      <c r="L1336" s="14"/>
      <c r="M1336">
        <v>0</v>
      </c>
      <c r="N1336">
        <v>0</v>
      </c>
      <c r="O1336"/>
      <c r="P1336" s="1"/>
    </row>
    <row r="1337" spans="2:16" x14ac:dyDescent="0.25">
      <c r="B1337" s="14" t="s">
        <v>3191</v>
      </c>
      <c r="C1337" s="12" t="s">
        <v>3192</v>
      </c>
      <c r="D1337" s="12" t="s">
        <v>1741</v>
      </c>
      <c r="E1337" s="12" t="s">
        <v>310</v>
      </c>
      <c r="F1337" s="14" t="s">
        <v>5059</v>
      </c>
      <c r="G1337" s="14"/>
      <c r="H1337" s="14"/>
      <c r="I1337" s="14"/>
      <c r="J1337" s="14"/>
      <c r="K1337" s="14"/>
      <c r="L1337" s="14"/>
      <c r="M1337">
        <v>0</v>
      </c>
      <c r="N1337">
        <v>0</v>
      </c>
      <c r="O1337"/>
      <c r="P1337" s="1"/>
    </row>
    <row r="1338" spans="2:16" x14ac:dyDescent="0.25">
      <c r="B1338" s="14" t="s">
        <v>3193</v>
      </c>
      <c r="C1338" s="12" t="s">
        <v>3194</v>
      </c>
      <c r="D1338" s="12" t="s">
        <v>2986</v>
      </c>
      <c r="E1338" s="12" t="s">
        <v>23</v>
      </c>
      <c r="F1338" s="14" t="s">
        <v>5059</v>
      </c>
      <c r="G1338" s="14" t="s">
        <v>5497</v>
      </c>
      <c r="H1338" s="14" t="s">
        <v>4809</v>
      </c>
      <c r="I1338" s="14"/>
      <c r="J1338" s="14"/>
      <c r="K1338" s="14"/>
      <c r="L1338" s="14"/>
      <c r="M1338">
        <v>1</v>
      </c>
      <c r="N1338">
        <v>1</v>
      </c>
      <c r="O1338"/>
      <c r="P1338" s="1"/>
    </row>
    <row r="1339" spans="2:16" x14ac:dyDescent="0.25">
      <c r="B1339" s="14" t="s">
        <v>3195</v>
      </c>
      <c r="C1339" s="12" t="s">
        <v>3196</v>
      </c>
      <c r="D1339" s="12" t="s">
        <v>2986</v>
      </c>
      <c r="E1339" s="12" t="s">
        <v>50</v>
      </c>
      <c r="F1339" s="14" t="s">
        <v>5059</v>
      </c>
      <c r="G1339" s="14"/>
      <c r="H1339" s="14"/>
      <c r="I1339" s="14"/>
      <c r="J1339" s="14"/>
      <c r="K1339" s="14"/>
      <c r="L1339" s="14"/>
      <c r="M1339">
        <v>0</v>
      </c>
      <c r="N1339">
        <v>0</v>
      </c>
      <c r="O1339"/>
      <c r="P1339" s="1"/>
    </row>
    <row r="1340" spans="2:16" x14ac:dyDescent="0.25">
      <c r="B1340" s="14" t="s">
        <v>2823</v>
      </c>
      <c r="C1340" s="12" t="s">
        <v>3197</v>
      </c>
      <c r="D1340" s="12" t="s">
        <v>2986</v>
      </c>
      <c r="E1340" s="12" t="s">
        <v>510</v>
      </c>
      <c r="F1340" s="14" t="s">
        <v>5059</v>
      </c>
      <c r="G1340" s="14"/>
      <c r="H1340" s="14"/>
      <c r="I1340" s="14"/>
      <c r="J1340" s="14"/>
      <c r="K1340" s="14"/>
      <c r="L1340" s="14"/>
      <c r="M1340">
        <v>0</v>
      </c>
      <c r="N1340">
        <v>0</v>
      </c>
      <c r="O1340"/>
      <c r="P1340" s="1"/>
    </row>
    <row r="1341" spans="2:16" x14ac:dyDescent="0.25">
      <c r="B1341" s="14" t="s">
        <v>3198</v>
      </c>
      <c r="C1341" s="12" t="s">
        <v>3199</v>
      </c>
      <c r="D1341" s="12" t="s">
        <v>1741</v>
      </c>
      <c r="E1341" s="12" t="s">
        <v>233</v>
      </c>
      <c r="F1341" s="14" t="s">
        <v>5059</v>
      </c>
      <c r="G1341" s="14" t="s">
        <v>5032</v>
      </c>
      <c r="H1341" s="14" t="s">
        <v>4807</v>
      </c>
      <c r="I1341" s="14"/>
      <c r="J1341" s="14"/>
      <c r="K1341" s="14"/>
      <c r="L1341" s="14"/>
      <c r="M1341">
        <v>1</v>
      </c>
      <c r="N1341">
        <v>1</v>
      </c>
      <c r="O1341"/>
      <c r="P1341" s="1"/>
    </row>
    <row r="1342" spans="2:16" x14ac:dyDescent="0.25">
      <c r="B1342" s="14" t="s">
        <v>2828</v>
      </c>
      <c r="C1342" s="12" t="s">
        <v>3200</v>
      </c>
      <c r="D1342" s="12" t="s">
        <v>2986</v>
      </c>
      <c r="E1342" s="12" t="s">
        <v>50</v>
      </c>
      <c r="F1342" s="14" t="s">
        <v>5059</v>
      </c>
      <c r="G1342" s="14" t="s">
        <v>4618</v>
      </c>
      <c r="H1342" s="14" t="s">
        <v>4807</v>
      </c>
      <c r="I1342" s="14"/>
      <c r="J1342" s="14"/>
      <c r="K1342" s="14"/>
      <c r="L1342" s="14"/>
      <c r="M1342">
        <v>1</v>
      </c>
      <c r="N1342">
        <v>1</v>
      </c>
      <c r="O1342"/>
      <c r="P1342" s="1"/>
    </row>
    <row r="1343" spans="2:16" x14ac:dyDescent="0.25">
      <c r="B1343" s="14" t="s">
        <v>2829</v>
      </c>
      <c r="C1343" s="12" t="s">
        <v>3201</v>
      </c>
      <c r="D1343" s="12" t="s">
        <v>2986</v>
      </c>
      <c r="E1343" s="12" t="s">
        <v>168</v>
      </c>
      <c r="F1343" s="14" t="s">
        <v>5059</v>
      </c>
      <c r="G1343" s="14" t="s">
        <v>4597</v>
      </c>
      <c r="H1343" s="14" t="s">
        <v>4807</v>
      </c>
      <c r="I1343" s="14"/>
      <c r="J1343" s="14"/>
      <c r="K1343" s="14"/>
      <c r="L1343" s="14"/>
      <c r="M1343">
        <v>1</v>
      </c>
      <c r="N1343">
        <v>1</v>
      </c>
      <c r="O1343"/>
      <c r="P1343" s="1"/>
    </row>
    <row r="1344" spans="2:16" x14ac:dyDescent="0.25">
      <c r="B1344" s="14" t="s">
        <v>3202</v>
      </c>
      <c r="C1344" s="12" t="s">
        <v>3203</v>
      </c>
      <c r="D1344" s="12" t="s">
        <v>5</v>
      </c>
      <c r="E1344" s="12" t="s">
        <v>7</v>
      </c>
      <c r="F1344" s="14" t="s">
        <v>5059</v>
      </c>
      <c r="G1344" s="14" t="s">
        <v>4618</v>
      </c>
      <c r="H1344" s="14" t="s">
        <v>4807</v>
      </c>
      <c r="I1344" s="14"/>
      <c r="J1344" s="14"/>
      <c r="K1344" s="14"/>
      <c r="L1344" s="14"/>
      <c r="M1344">
        <v>1</v>
      </c>
      <c r="N1344">
        <v>1</v>
      </c>
      <c r="O1344"/>
      <c r="P1344" s="1"/>
    </row>
    <row r="1345" spans="2:16" x14ac:dyDescent="0.25">
      <c r="B1345" s="14" t="s">
        <v>3204</v>
      </c>
      <c r="C1345" s="12" t="s">
        <v>3205</v>
      </c>
      <c r="D1345" s="12" t="s">
        <v>2986</v>
      </c>
      <c r="E1345" s="12" t="s">
        <v>23</v>
      </c>
      <c r="F1345" s="14" t="s">
        <v>5059</v>
      </c>
      <c r="G1345" s="14" t="s">
        <v>4669</v>
      </c>
      <c r="H1345" s="14" t="s">
        <v>4807</v>
      </c>
      <c r="I1345" s="14"/>
      <c r="J1345" s="14"/>
      <c r="K1345" s="14"/>
      <c r="L1345" s="14"/>
      <c r="M1345">
        <v>1</v>
      </c>
      <c r="N1345">
        <v>1</v>
      </c>
      <c r="O1345"/>
      <c r="P1345" s="1"/>
    </row>
    <row r="1346" spans="2:16" x14ac:dyDescent="0.25">
      <c r="B1346" s="14" t="s">
        <v>3206</v>
      </c>
      <c r="C1346" s="12" t="s">
        <v>3207</v>
      </c>
      <c r="D1346" s="12" t="s">
        <v>1741</v>
      </c>
      <c r="E1346" s="12" t="s">
        <v>353</v>
      </c>
      <c r="F1346" s="14" t="s">
        <v>5059</v>
      </c>
      <c r="G1346" s="14" t="s">
        <v>5521</v>
      </c>
      <c r="H1346" s="14" t="s">
        <v>4807</v>
      </c>
      <c r="I1346" s="14"/>
      <c r="J1346" s="14"/>
      <c r="K1346" s="14"/>
      <c r="L1346" s="14"/>
      <c r="M1346">
        <v>1</v>
      </c>
      <c r="N1346">
        <v>1</v>
      </c>
      <c r="O1346"/>
      <c r="P1346" s="1"/>
    </row>
    <row r="1347" spans="2:16" x14ac:dyDescent="0.25">
      <c r="B1347" s="14" t="s">
        <v>3208</v>
      </c>
      <c r="C1347" s="12" t="s">
        <v>3209</v>
      </c>
      <c r="D1347" s="12" t="s">
        <v>1741</v>
      </c>
      <c r="E1347" s="12" t="s">
        <v>353</v>
      </c>
      <c r="F1347" s="14" t="s">
        <v>5059</v>
      </c>
      <c r="G1347" s="14" t="s">
        <v>5521</v>
      </c>
      <c r="H1347" s="14" t="s">
        <v>4807</v>
      </c>
      <c r="I1347" s="14"/>
      <c r="J1347" s="14"/>
      <c r="K1347" s="14"/>
      <c r="L1347" s="14"/>
      <c r="M1347">
        <v>1</v>
      </c>
      <c r="N1347">
        <v>1</v>
      </c>
      <c r="O1347"/>
      <c r="P1347" s="1"/>
    </row>
    <row r="1348" spans="2:16" ht="30" x14ac:dyDescent="0.25">
      <c r="B1348" s="14" t="s">
        <v>2833</v>
      </c>
      <c r="C1348" s="12" t="s">
        <v>2834</v>
      </c>
      <c r="D1348" s="12" t="s">
        <v>2527</v>
      </c>
      <c r="E1348" s="12" t="s">
        <v>85</v>
      </c>
      <c r="F1348" s="14" t="s">
        <v>5061</v>
      </c>
      <c r="G1348" s="14"/>
      <c r="H1348" s="14"/>
      <c r="I1348" s="14"/>
      <c r="J1348" s="14"/>
      <c r="K1348" s="14"/>
      <c r="L1348" s="14"/>
      <c r="M1348">
        <v>0</v>
      </c>
      <c r="N1348">
        <v>0</v>
      </c>
      <c r="O1348"/>
      <c r="P1348" s="1"/>
    </row>
    <row r="1349" spans="2:16" x14ac:dyDescent="0.25">
      <c r="B1349" s="14" t="s">
        <v>3210</v>
      </c>
      <c r="C1349" s="12" t="s">
        <v>3211</v>
      </c>
      <c r="D1349" s="12" t="s">
        <v>2986</v>
      </c>
      <c r="E1349" s="12" t="s">
        <v>50</v>
      </c>
      <c r="F1349" s="14" t="s">
        <v>5059</v>
      </c>
      <c r="G1349" s="14"/>
      <c r="H1349" s="14"/>
      <c r="I1349" s="14"/>
      <c r="J1349" s="14"/>
      <c r="K1349" s="14"/>
      <c r="L1349" s="14"/>
      <c r="M1349">
        <v>0</v>
      </c>
      <c r="N1349">
        <v>0</v>
      </c>
      <c r="O1349"/>
      <c r="P1349" s="1"/>
    </row>
    <row r="1350" spans="2:16" x14ac:dyDescent="0.25">
      <c r="B1350" s="14" t="s">
        <v>3212</v>
      </c>
      <c r="C1350" s="12" t="s">
        <v>3213</v>
      </c>
      <c r="D1350" s="12" t="s">
        <v>2986</v>
      </c>
      <c r="E1350" s="12" t="s">
        <v>310</v>
      </c>
      <c r="F1350" s="14" t="s">
        <v>5059</v>
      </c>
      <c r="G1350" s="14" t="s">
        <v>5455</v>
      </c>
      <c r="H1350" s="14" t="s">
        <v>4807</v>
      </c>
      <c r="I1350" s="14"/>
      <c r="J1350" s="14"/>
      <c r="K1350" s="14"/>
      <c r="L1350" s="14"/>
      <c r="M1350">
        <v>1</v>
      </c>
      <c r="N1350">
        <v>1</v>
      </c>
      <c r="O1350"/>
      <c r="P1350" s="1"/>
    </row>
    <row r="1351" spans="2:16" x14ac:dyDescent="0.25">
      <c r="B1351" s="14" t="s">
        <v>3214</v>
      </c>
      <c r="C1351" s="12" t="s">
        <v>3215</v>
      </c>
      <c r="D1351" s="12" t="s">
        <v>2986</v>
      </c>
      <c r="E1351" s="12" t="s">
        <v>510</v>
      </c>
      <c r="F1351" s="14" t="s">
        <v>5059</v>
      </c>
      <c r="G1351" s="14"/>
      <c r="H1351" s="14"/>
      <c r="I1351" s="14"/>
      <c r="J1351" s="14"/>
      <c r="K1351" s="14"/>
      <c r="L1351" s="14"/>
      <c r="M1351">
        <v>0</v>
      </c>
      <c r="N1351">
        <v>0</v>
      </c>
      <c r="O1351"/>
      <c r="P1351" s="1"/>
    </row>
    <row r="1352" spans="2:16" x14ac:dyDescent="0.25">
      <c r="B1352" s="14" t="s">
        <v>2761</v>
      </c>
      <c r="C1352" s="12" t="s">
        <v>3216</v>
      </c>
      <c r="D1352" s="12" t="s">
        <v>2986</v>
      </c>
      <c r="E1352" s="12" t="s">
        <v>50</v>
      </c>
      <c r="F1352" s="14" t="s">
        <v>5059</v>
      </c>
      <c r="G1352" s="14"/>
      <c r="H1352" s="14"/>
      <c r="I1352" s="14"/>
      <c r="J1352" s="14"/>
      <c r="K1352" s="14"/>
      <c r="L1352" s="14"/>
      <c r="M1352">
        <v>0</v>
      </c>
      <c r="N1352">
        <v>0</v>
      </c>
      <c r="O1352"/>
      <c r="P1352" s="1"/>
    </row>
    <row r="1353" spans="2:16" x14ac:dyDescent="0.25">
      <c r="B1353" s="14" t="s">
        <v>3217</v>
      </c>
      <c r="C1353" s="12" t="s">
        <v>3218</v>
      </c>
      <c r="D1353" s="12" t="s">
        <v>2986</v>
      </c>
      <c r="E1353" s="12" t="s">
        <v>310</v>
      </c>
      <c r="F1353" s="14" t="s">
        <v>5059</v>
      </c>
      <c r="G1353" s="14"/>
      <c r="H1353" s="14"/>
      <c r="I1353" s="14"/>
      <c r="J1353" s="14"/>
      <c r="K1353" s="14"/>
      <c r="L1353" s="14"/>
      <c r="M1353">
        <v>0</v>
      </c>
      <c r="N1353">
        <v>0</v>
      </c>
      <c r="O1353"/>
      <c r="P1353" s="1"/>
    </row>
    <row r="1354" spans="2:16" x14ac:dyDescent="0.25">
      <c r="B1354" s="14" t="s">
        <v>2523</v>
      </c>
      <c r="C1354" s="12" t="s">
        <v>2524</v>
      </c>
      <c r="D1354" s="12" t="s">
        <v>1741</v>
      </c>
      <c r="E1354" s="12" t="s">
        <v>310</v>
      </c>
      <c r="F1354" s="14" t="s">
        <v>5059</v>
      </c>
      <c r="G1354" s="14" t="s">
        <v>5489</v>
      </c>
      <c r="H1354" s="14" t="s">
        <v>4809</v>
      </c>
      <c r="I1354" s="14"/>
      <c r="J1354" s="14"/>
      <c r="K1354" s="14"/>
      <c r="L1354" s="14"/>
      <c r="M1354">
        <v>1</v>
      </c>
      <c r="N1354">
        <v>1</v>
      </c>
      <c r="O1354"/>
      <c r="P1354" s="1"/>
    </row>
    <row r="1355" spans="2:16" x14ac:dyDescent="0.25">
      <c r="B1355" s="14" t="s">
        <v>3219</v>
      </c>
      <c r="C1355" s="12" t="s">
        <v>3220</v>
      </c>
      <c r="D1355" s="12" t="s">
        <v>2986</v>
      </c>
      <c r="E1355" s="12" t="s">
        <v>23</v>
      </c>
      <c r="F1355" s="14" t="s">
        <v>5059</v>
      </c>
      <c r="G1355" s="14"/>
      <c r="H1355" s="14"/>
      <c r="I1355" s="14"/>
      <c r="J1355" s="14"/>
      <c r="K1355" s="14"/>
      <c r="L1355" s="14"/>
      <c r="M1355">
        <v>0</v>
      </c>
      <c r="N1355">
        <v>0</v>
      </c>
      <c r="O1355"/>
      <c r="P1355" s="1"/>
    </row>
    <row r="1356" spans="2:16" x14ac:dyDescent="0.25">
      <c r="B1356" s="14" t="s">
        <v>3221</v>
      </c>
      <c r="C1356" s="12" t="s">
        <v>5449</v>
      </c>
      <c r="D1356" s="12" t="s">
        <v>2986</v>
      </c>
      <c r="E1356" s="12" t="s">
        <v>23</v>
      </c>
      <c r="F1356" s="14" t="s">
        <v>5059</v>
      </c>
      <c r="G1356" s="14"/>
      <c r="H1356" s="14"/>
      <c r="I1356" s="14"/>
      <c r="J1356" s="14"/>
      <c r="K1356" s="14"/>
      <c r="L1356" s="14"/>
      <c r="M1356">
        <v>0</v>
      </c>
      <c r="N1356">
        <v>0</v>
      </c>
      <c r="O1356"/>
      <c r="P1356" s="1"/>
    </row>
    <row r="1357" spans="2:16" x14ac:dyDescent="0.25">
      <c r="B1357" s="14" t="s">
        <v>2835</v>
      </c>
      <c r="C1357" s="12" t="s">
        <v>2836</v>
      </c>
      <c r="D1357" s="12" t="s">
        <v>1741</v>
      </c>
      <c r="E1357" s="12" t="s">
        <v>310</v>
      </c>
      <c r="F1357" s="14" t="s">
        <v>4960</v>
      </c>
      <c r="G1357" s="14" t="s">
        <v>4565</v>
      </c>
      <c r="H1357" s="14" t="s">
        <v>4827</v>
      </c>
      <c r="I1357" s="14"/>
      <c r="J1357" s="14"/>
      <c r="K1357" s="14"/>
      <c r="L1357" s="14"/>
      <c r="M1357">
        <v>1</v>
      </c>
      <c r="N1357">
        <v>1</v>
      </c>
      <c r="O1357"/>
      <c r="P1357" s="1"/>
    </row>
    <row r="1358" spans="2:16" x14ac:dyDescent="0.25">
      <c r="B1358" s="14" t="s">
        <v>2885</v>
      </c>
      <c r="C1358" s="12" t="s">
        <v>3223</v>
      </c>
      <c r="D1358" s="12" t="s">
        <v>2986</v>
      </c>
      <c r="E1358" s="12" t="s">
        <v>23</v>
      </c>
      <c r="F1358" s="14" t="s">
        <v>5059</v>
      </c>
      <c r="G1358" s="14"/>
      <c r="H1358" s="14"/>
      <c r="I1358" s="14"/>
      <c r="J1358" s="14"/>
      <c r="K1358" s="14"/>
      <c r="L1358" s="14"/>
      <c r="M1358">
        <v>0</v>
      </c>
      <c r="N1358">
        <v>0</v>
      </c>
      <c r="O1358"/>
      <c r="P1358" s="1"/>
    </row>
    <row r="1359" spans="2:16" x14ac:dyDescent="0.25">
      <c r="B1359" s="14" t="s">
        <v>3224</v>
      </c>
      <c r="C1359" s="12" t="s">
        <v>3225</v>
      </c>
      <c r="D1359" s="12" t="s">
        <v>1741</v>
      </c>
      <c r="E1359" s="12" t="s">
        <v>205</v>
      </c>
      <c r="F1359" s="14" t="s">
        <v>5059</v>
      </c>
      <c r="G1359" s="14" t="s">
        <v>5127</v>
      </c>
      <c r="H1359" s="14" t="s">
        <v>4807</v>
      </c>
      <c r="I1359" s="14"/>
      <c r="J1359" s="14"/>
      <c r="K1359" s="14"/>
      <c r="L1359" s="14"/>
      <c r="M1359">
        <v>1</v>
      </c>
      <c r="N1359">
        <v>1</v>
      </c>
      <c r="O1359"/>
      <c r="P1359" s="1"/>
    </row>
    <row r="1360" spans="2:16" x14ac:dyDescent="0.25">
      <c r="B1360" s="14" t="s">
        <v>2525</v>
      </c>
      <c r="C1360" s="12" t="s">
        <v>2526</v>
      </c>
      <c r="D1360" s="12" t="s">
        <v>2527</v>
      </c>
      <c r="E1360" s="12" t="s">
        <v>233</v>
      </c>
      <c r="F1360" s="14" t="s">
        <v>5059</v>
      </c>
      <c r="G1360" s="14"/>
      <c r="H1360" s="14"/>
      <c r="I1360" s="14"/>
      <c r="J1360" s="14"/>
      <c r="K1360" s="14"/>
      <c r="L1360" s="14"/>
      <c r="M1360">
        <v>0</v>
      </c>
      <c r="N1360">
        <v>0</v>
      </c>
      <c r="O1360"/>
      <c r="P1360" s="1"/>
    </row>
    <row r="1361" spans="2:16" x14ac:dyDescent="0.25">
      <c r="B1361" s="14" t="s">
        <v>2837</v>
      </c>
      <c r="C1361" s="12" t="s">
        <v>2838</v>
      </c>
      <c r="D1361" s="12" t="s">
        <v>2527</v>
      </c>
      <c r="E1361" s="12" t="s">
        <v>233</v>
      </c>
      <c r="F1361" s="14" t="s">
        <v>4960</v>
      </c>
      <c r="G1361" s="14"/>
      <c r="H1361" s="14"/>
      <c r="I1361" s="14"/>
      <c r="J1361" s="14"/>
      <c r="K1361" s="14"/>
      <c r="L1361" s="14"/>
      <c r="M1361">
        <v>0</v>
      </c>
      <c r="N1361">
        <v>0</v>
      </c>
      <c r="O1361"/>
      <c r="P1361" s="1"/>
    </row>
    <row r="1362" spans="2:16" x14ac:dyDescent="0.25">
      <c r="B1362" s="14" t="s">
        <v>3226</v>
      </c>
      <c r="C1362" s="12" t="s">
        <v>3227</v>
      </c>
      <c r="D1362" s="12" t="s">
        <v>1741</v>
      </c>
      <c r="E1362" s="12" t="s">
        <v>151</v>
      </c>
      <c r="F1362" s="14" t="s">
        <v>5059</v>
      </c>
      <c r="G1362" s="14" t="s">
        <v>5119</v>
      </c>
      <c r="H1362" s="14" t="s">
        <v>4807</v>
      </c>
      <c r="I1362" s="14"/>
      <c r="J1362" s="14"/>
      <c r="K1362" s="14"/>
      <c r="L1362" s="14"/>
      <c r="M1362">
        <v>1</v>
      </c>
      <c r="N1362">
        <v>1</v>
      </c>
      <c r="O1362"/>
      <c r="P1362" s="1"/>
    </row>
    <row r="1363" spans="2:16" x14ac:dyDescent="0.25">
      <c r="B1363" s="14" t="s">
        <v>3228</v>
      </c>
      <c r="C1363" s="12" t="s">
        <v>3229</v>
      </c>
      <c r="D1363" s="12" t="s">
        <v>1741</v>
      </c>
      <c r="E1363" s="12" t="s">
        <v>50</v>
      </c>
      <c r="F1363" s="14" t="s">
        <v>5059</v>
      </c>
      <c r="G1363" s="14"/>
      <c r="H1363" s="14"/>
      <c r="I1363" s="14"/>
      <c r="J1363" s="14"/>
      <c r="K1363" s="14"/>
      <c r="L1363" s="14"/>
      <c r="M1363">
        <v>0</v>
      </c>
      <c r="N1363">
        <v>0</v>
      </c>
      <c r="O1363"/>
      <c r="P1363" s="1"/>
    </row>
    <row r="1364" spans="2:16" x14ac:dyDescent="0.25">
      <c r="B1364" s="14" t="s">
        <v>3230</v>
      </c>
      <c r="C1364" s="12" t="s">
        <v>3231</v>
      </c>
      <c r="D1364" s="12" t="s">
        <v>1741</v>
      </c>
      <c r="E1364" s="12" t="s">
        <v>6</v>
      </c>
      <c r="F1364" s="14" t="s">
        <v>5059</v>
      </c>
      <c r="G1364" s="14"/>
      <c r="H1364" s="14"/>
      <c r="I1364" s="14"/>
      <c r="J1364" s="14"/>
      <c r="K1364" s="14"/>
      <c r="L1364" s="14"/>
      <c r="M1364">
        <v>0</v>
      </c>
      <c r="N1364">
        <v>0</v>
      </c>
      <c r="O1364"/>
      <c r="P1364" s="1"/>
    </row>
    <row r="1365" spans="2:16" x14ac:dyDescent="0.25">
      <c r="B1365" s="14" t="s">
        <v>3232</v>
      </c>
      <c r="C1365" s="12" t="s">
        <v>3233</v>
      </c>
      <c r="D1365" s="12" t="s">
        <v>1741</v>
      </c>
      <c r="E1365" s="12" t="s">
        <v>39</v>
      </c>
      <c r="F1365" s="14" t="s">
        <v>5059</v>
      </c>
      <c r="G1365" s="14"/>
      <c r="H1365" s="14"/>
      <c r="I1365" s="14"/>
      <c r="J1365" s="14"/>
      <c r="K1365" s="14"/>
      <c r="L1365" s="14"/>
      <c r="M1365">
        <v>0</v>
      </c>
      <c r="N1365">
        <v>0</v>
      </c>
      <c r="O1365"/>
      <c r="P1365" s="1"/>
    </row>
    <row r="1366" spans="2:16" x14ac:dyDescent="0.25">
      <c r="B1366" s="14" t="s">
        <v>2775</v>
      </c>
      <c r="C1366" s="12" t="s">
        <v>3234</v>
      </c>
      <c r="D1366" s="12" t="s">
        <v>2986</v>
      </c>
      <c r="E1366" s="12" t="s">
        <v>23</v>
      </c>
      <c r="F1366" s="14" t="s">
        <v>5059</v>
      </c>
      <c r="G1366" s="14"/>
      <c r="H1366" s="14"/>
      <c r="I1366" s="14"/>
      <c r="J1366" s="14"/>
      <c r="K1366" s="14"/>
      <c r="L1366" s="14"/>
      <c r="M1366">
        <v>0</v>
      </c>
      <c r="N1366">
        <v>0</v>
      </c>
      <c r="O1366"/>
      <c r="P1366" s="1"/>
    </row>
    <row r="1367" spans="2:16" ht="30" x14ac:dyDescent="0.25">
      <c r="B1367" s="14" t="s">
        <v>2691</v>
      </c>
      <c r="C1367" s="12" t="s">
        <v>2840</v>
      </c>
      <c r="D1367" s="12" t="s">
        <v>1741</v>
      </c>
      <c r="E1367" s="12" t="s">
        <v>23</v>
      </c>
      <c r="F1367" s="14" t="s">
        <v>5059</v>
      </c>
      <c r="G1367" s="14" t="s">
        <v>5420</v>
      </c>
      <c r="H1367" s="14" t="s">
        <v>5430</v>
      </c>
      <c r="I1367" s="14"/>
      <c r="J1367" s="14"/>
      <c r="K1367" s="14"/>
      <c r="L1367" s="14"/>
      <c r="M1367">
        <v>1</v>
      </c>
      <c r="N1367">
        <v>1</v>
      </c>
      <c r="O1367"/>
      <c r="P1367" s="1"/>
    </row>
    <row r="1368" spans="2:16" x14ac:dyDescent="0.25">
      <c r="B1368" s="14" t="s">
        <v>2839</v>
      </c>
      <c r="C1368" s="12" t="s">
        <v>2840</v>
      </c>
      <c r="D1368" s="12" t="s">
        <v>1741</v>
      </c>
      <c r="E1368" s="12" t="s">
        <v>23</v>
      </c>
      <c r="F1368" s="14" t="s">
        <v>4960</v>
      </c>
      <c r="G1368" s="14" t="s">
        <v>5420</v>
      </c>
      <c r="H1368" s="14" t="s">
        <v>4827</v>
      </c>
      <c r="I1368" s="14"/>
      <c r="J1368" s="14"/>
      <c r="K1368" s="14"/>
      <c r="L1368" s="14"/>
      <c r="M1368">
        <v>1</v>
      </c>
      <c r="N1368">
        <v>1</v>
      </c>
      <c r="O1368"/>
      <c r="P1368" s="1"/>
    </row>
    <row r="1369" spans="2:16" x14ac:dyDescent="0.25">
      <c r="B1369" s="14" t="s">
        <v>3236</v>
      </c>
      <c r="C1369" s="12" t="s">
        <v>3237</v>
      </c>
      <c r="D1369" s="12" t="s">
        <v>2986</v>
      </c>
      <c r="E1369" s="12" t="s">
        <v>49</v>
      </c>
      <c r="F1369" s="14" t="s">
        <v>5059</v>
      </c>
      <c r="G1369" s="14" t="s">
        <v>4576</v>
      </c>
      <c r="H1369" s="14" t="s">
        <v>4807</v>
      </c>
      <c r="I1369" s="14"/>
      <c r="J1369" s="14"/>
      <c r="K1369" s="14"/>
      <c r="L1369" s="14"/>
      <c r="M1369">
        <v>1</v>
      </c>
      <c r="N1369">
        <v>1</v>
      </c>
      <c r="O1369"/>
      <c r="P1369" s="1"/>
    </row>
    <row r="1370" spans="2:16" x14ac:dyDescent="0.25">
      <c r="B1370" s="14" t="s">
        <v>3238</v>
      </c>
      <c r="C1370" s="12" t="s">
        <v>3239</v>
      </c>
      <c r="D1370" s="12" t="s">
        <v>2986</v>
      </c>
      <c r="E1370" s="12" t="s">
        <v>49</v>
      </c>
      <c r="F1370" s="14" t="s">
        <v>5059</v>
      </c>
      <c r="G1370" s="14" t="s">
        <v>5431</v>
      </c>
      <c r="H1370" s="14" t="s">
        <v>4807</v>
      </c>
      <c r="I1370" s="14"/>
      <c r="J1370" s="14"/>
      <c r="K1370" s="14"/>
      <c r="L1370" s="14"/>
      <c r="M1370">
        <v>1</v>
      </c>
      <c r="N1370">
        <v>1</v>
      </c>
      <c r="O1370"/>
      <c r="P1370" s="1"/>
    </row>
    <row r="1371" spans="2:16" ht="60" x14ac:dyDescent="0.25">
      <c r="B1371" s="14" t="s">
        <v>2528</v>
      </c>
      <c r="C1371" s="12" t="s">
        <v>2529</v>
      </c>
      <c r="D1371" s="12" t="s">
        <v>1741</v>
      </c>
      <c r="E1371" s="12" t="s">
        <v>510</v>
      </c>
      <c r="F1371" s="14" t="s">
        <v>5059</v>
      </c>
      <c r="G1371" s="14" t="s">
        <v>5629</v>
      </c>
      <c r="H1371" s="14" t="s">
        <v>4812</v>
      </c>
      <c r="I1371" s="14"/>
      <c r="J1371" s="14"/>
      <c r="K1371" s="14"/>
      <c r="L1371" s="14"/>
      <c r="M1371">
        <v>1</v>
      </c>
      <c r="N1371">
        <v>1</v>
      </c>
      <c r="O1371"/>
      <c r="P1371" s="1"/>
    </row>
    <row r="1372" spans="2:16" x14ac:dyDescent="0.25">
      <c r="B1372" s="14" t="s">
        <v>2841</v>
      </c>
      <c r="C1372" s="12" t="s">
        <v>2529</v>
      </c>
      <c r="D1372" s="12" t="s">
        <v>1741</v>
      </c>
      <c r="E1372" s="12" t="s">
        <v>510</v>
      </c>
      <c r="F1372" s="14" t="s">
        <v>4960</v>
      </c>
      <c r="G1372" s="14"/>
      <c r="H1372" s="14"/>
      <c r="I1372" s="14"/>
      <c r="J1372" s="14"/>
      <c r="K1372" s="14"/>
      <c r="L1372" s="14"/>
      <c r="M1372">
        <v>0</v>
      </c>
      <c r="N1372">
        <v>0</v>
      </c>
      <c r="O1372"/>
      <c r="P1372" s="1"/>
    </row>
    <row r="1373" spans="2:16" x14ac:dyDescent="0.25">
      <c r="B1373" s="14" t="s">
        <v>2756</v>
      </c>
      <c r="C1373" s="12" t="s">
        <v>3242</v>
      </c>
      <c r="D1373" s="12" t="s">
        <v>2986</v>
      </c>
      <c r="E1373" s="12" t="s">
        <v>23</v>
      </c>
      <c r="F1373" s="14" t="s">
        <v>5059</v>
      </c>
      <c r="G1373" s="14"/>
      <c r="H1373" s="14"/>
      <c r="I1373" s="14"/>
      <c r="J1373" s="14"/>
      <c r="K1373" s="14"/>
      <c r="L1373" s="14"/>
      <c r="M1373">
        <v>0</v>
      </c>
      <c r="N1373">
        <v>0</v>
      </c>
      <c r="O1373"/>
      <c r="P1373" s="1"/>
    </row>
    <row r="1374" spans="2:16" x14ac:dyDescent="0.25">
      <c r="B1374" s="14" t="s">
        <v>2729</v>
      </c>
      <c r="C1374" s="12" t="s">
        <v>3243</v>
      </c>
      <c r="D1374" s="12" t="s">
        <v>2986</v>
      </c>
      <c r="E1374" s="12" t="s">
        <v>23</v>
      </c>
      <c r="F1374" s="14" t="s">
        <v>5059</v>
      </c>
      <c r="G1374" s="14"/>
      <c r="H1374" s="14"/>
      <c r="I1374" s="14"/>
      <c r="J1374" s="14"/>
      <c r="K1374" s="14"/>
      <c r="L1374" s="14"/>
      <c r="M1374">
        <v>0</v>
      </c>
      <c r="N1374">
        <v>0</v>
      </c>
      <c r="O1374"/>
      <c r="P1374" s="1"/>
    </row>
    <row r="1375" spans="2:16" x14ac:dyDescent="0.25">
      <c r="B1375" s="14" t="s">
        <v>3244</v>
      </c>
      <c r="C1375" s="12" t="s">
        <v>3245</v>
      </c>
      <c r="D1375" s="12" t="s">
        <v>2986</v>
      </c>
      <c r="E1375" s="12" t="s">
        <v>23</v>
      </c>
      <c r="F1375" s="14" t="s">
        <v>5059</v>
      </c>
      <c r="G1375" s="14"/>
      <c r="H1375" s="14"/>
      <c r="I1375" s="14"/>
      <c r="J1375" s="14"/>
      <c r="K1375" s="14"/>
      <c r="L1375" s="14"/>
      <c r="M1375">
        <v>0</v>
      </c>
      <c r="N1375">
        <v>0</v>
      </c>
      <c r="O1375"/>
      <c r="P1375" s="1"/>
    </row>
    <row r="1376" spans="2:16" x14ac:dyDescent="0.25">
      <c r="B1376" s="14" t="s">
        <v>3246</v>
      </c>
      <c r="C1376" s="12" t="s">
        <v>3247</v>
      </c>
      <c r="D1376" s="12" t="s">
        <v>1741</v>
      </c>
      <c r="E1376" s="12" t="s">
        <v>23</v>
      </c>
      <c r="F1376" s="14" t="s">
        <v>5059</v>
      </c>
      <c r="G1376" s="14"/>
      <c r="H1376" s="14"/>
      <c r="I1376" s="14"/>
      <c r="J1376" s="14"/>
      <c r="K1376" s="14"/>
      <c r="L1376" s="14"/>
      <c r="M1376">
        <v>0</v>
      </c>
      <c r="N1376">
        <v>0</v>
      </c>
      <c r="O1376"/>
      <c r="P1376" s="1"/>
    </row>
    <row r="1377" spans="2:16" x14ac:dyDescent="0.25">
      <c r="B1377" s="14" t="s">
        <v>3248</v>
      </c>
      <c r="C1377" s="12" t="s">
        <v>3249</v>
      </c>
      <c r="D1377" s="12" t="s">
        <v>2986</v>
      </c>
      <c r="E1377" s="12" t="s">
        <v>23</v>
      </c>
      <c r="F1377" s="14" t="s">
        <v>5059</v>
      </c>
      <c r="G1377" s="14"/>
      <c r="H1377" s="14"/>
      <c r="I1377" s="14"/>
      <c r="J1377" s="14"/>
      <c r="K1377" s="14"/>
      <c r="L1377" s="14"/>
      <c r="M1377">
        <v>0</v>
      </c>
      <c r="N1377">
        <v>0</v>
      </c>
      <c r="O1377"/>
      <c r="P1377" s="1"/>
    </row>
    <row r="1378" spans="2:16" x14ac:dyDescent="0.25">
      <c r="B1378" s="14" t="s">
        <v>3250</v>
      </c>
      <c r="C1378" s="12" t="s">
        <v>3251</v>
      </c>
      <c r="D1378" s="12" t="s">
        <v>1746</v>
      </c>
      <c r="E1378" s="12" t="s">
        <v>42</v>
      </c>
      <c r="F1378" s="14" t="s">
        <v>5059</v>
      </c>
      <c r="G1378" s="14"/>
      <c r="H1378" s="14"/>
      <c r="I1378" s="14"/>
      <c r="J1378" s="14"/>
      <c r="K1378" s="14"/>
      <c r="L1378" s="14"/>
      <c r="M1378">
        <v>0</v>
      </c>
      <c r="N1378">
        <v>0</v>
      </c>
      <c r="O1378"/>
      <c r="P1378" s="1"/>
    </row>
    <row r="1379" spans="2:16" x14ac:dyDescent="0.25">
      <c r="B1379" s="14" t="s">
        <v>2937</v>
      </c>
      <c r="C1379" s="12" t="s">
        <v>3252</v>
      </c>
      <c r="D1379" s="12" t="s">
        <v>2986</v>
      </c>
      <c r="E1379" s="12" t="s">
        <v>22</v>
      </c>
      <c r="F1379" s="14" t="s">
        <v>5059</v>
      </c>
      <c r="G1379" s="14" t="s">
        <v>5328</v>
      </c>
      <c r="H1379" s="14" t="s">
        <v>4807</v>
      </c>
      <c r="I1379" s="14"/>
      <c r="J1379" s="14"/>
      <c r="K1379" s="14"/>
      <c r="L1379" s="14"/>
      <c r="M1379">
        <v>1</v>
      </c>
      <c r="N1379">
        <v>1</v>
      </c>
      <c r="O1379"/>
      <c r="P1379" s="1"/>
    </row>
    <row r="1380" spans="2:16" x14ac:dyDescent="0.25">
      <c r="B1380" s="14" t="s">
        <v>3253</v>
      </c>
      <c r="C1380" s="12" t="s">
        <v>3254</v>
      </c>
      <c r="D1380" s="12" t="s">
        <v>2986</v>
      </c>
      <c r="E1380" s="12" t="s">
        <v>23</v>
      </c>
      <c r="F1380" s="14" t="s">
        <v>5059</v>
      </c>
      <c r="G1380" s="14"/>
      <c r="H1380" s="14"/>
      <c r="I1380" s="14"/>
      <c r="J1380" s="14"/>
      <c r="K1380" s="14"/>
      <c r="L1380" s="14"/>
      <c r="M1380">
        <v>0</v>
      </c>
      <c r="N1380">
        <v>0</v>
      </c>
      <c r="O1380"/>
      <c r="P1380" s="1"/>
    </row>
    <row r="1381" spans="2:16" x14ac:dyDescent="0.25">
      <c r="B1381" s="14" t="s">
        <v>2751</v>
      </c>
      <c r="C1381" s="12" t="s">
        <v>3255</v>
      </c>
      <c r="D1381" s="12" t="s">
        <v>2986</v>
      </c>
      <c r="E1381" s="12" t="s">
        <v>50</v>
      </c>
      <c r="F1381" s="14" t="s">
        <v>5059</v>
      </c>
      <c r="G1381" s="14"/>
      <c r="H1381" s="14"/>
      <c r="I1381" s="14"/>
      <c r="J1381" s="14"/>
      <c r="K1381" s="14"/>
      <c r="L1381" s="14"/>
      <c r="M1381">
        <v>0</v>
      </c>
      <c r="N1381">
        <v>0</v>
      </c>
      <c r="O1381"/>
      <c r="P1381" s="1"/>
    </row>
    <row r="1382" spans="2:16" x14ac:dyDescent="0.25">
      <c r="B1382" s="14" t="s">
        <v>2819</v>
      </c>
      <c r="C1382" s="12" t="s">
        <v>3256</v>
      </c>
      <c r="D1382" s="12" t="s">
        <v>2986</v>
      </c>
      <c r="E1382" s="12" t="s">
        <v>205</v>
      </c>
      <c r="F1382" s="14" t="s">
        <v>5059</v>
      </c>
      <c r="G1382" s="14"/>
      <c r="H1382" s="14"/>
      <c r="I1382" s="14"/>
      <c r="J1382" s="14"/>
      <c r="K1382" s="14"/>
      <c r="L1382" s="14"/>
      <c r="M1382">
        <v>0</v>
      </c>
      <c r="N1382">
        <v>0</v>
      </c>
      <c r="O1382"/>
      <c r="P1382" s="1"/>
    </row>
    <row r="1383" spans="2:16" x14ac:dyDescent="0.25">
      <c r="B1383" s="14" t="s">
        <v>3257</v>
      </c>
      <c r="C1383" s="12" t="s">
        <v>3258</v>
      </c>
      <c r="D1383" s="12" t="s">
        <v>2986</v>
      </c>
      <c r="E1383" s="12" t="s">
        <v>510</v>
      </c>
      <c r="F1383" s="14" t="s">
        <v>5059</v>
      </c>
      <c r="G1383" s="14"/>
      <c r="H1383" s="14"/>
      <c r="I1383" s="14"/>
      <c r="J1383" s="14"/>
      <c r="K1383" s="14"/>
      <c r="L1383" s="14"/>
      <c r="M1383">
        <v>0</v>
      </c>
      <c r="N1383">
        <v>0</v>
      </c>
      <c r="O1383"/>
      <c r="P1383" s="1"/>
    </row>
    <row r="1384" spans="2:16" x14ac:dyDescent="0.25">
      <c r="B1384" s="14" t="s">
        <v>3259</v>
      </c>
      <c r="C1384" s="12" t="s">
        <v>3260</v>
      </c>
      <c r="D1384" s="12" t="s">
        <v>1741</v>
      </c>
      <c r="E1384" s="12" t="s">
        <v>50</v>
      </c>
      <c r="F1384" s="14" t="s">
        <v>5059</v>
      </c>
      <c r="G1384" s="14"/>
      <c r="H1384" s="14"/>
      <c r="I1384" s="14"/>
      <c r="J1384" s="14"/>
      <c r="K1384" s="14"/>
      <c r="L1384" s="14"/>
      <c r="M1384">
        <v>0</v>
      </c>
      <c r="N1384">
        <v>0</v>
      </c>
      <c r="O1384"/>
      <c r="P1384" s="1"/>
    </row>
    <row r="1385" spans="2:16" x14ac:dyDescent="0.25">
      <c r="B1385" s="14" t="s">
        <v>3261</v>
      </c>
      <c r="C1385" s="12" t="s">
        <v>3262</v>
      </c>
      <c r="D1385" s="12" t="s">
        <v>2986</v>
      </c>
      <c r="E1385" s="12" t="s">
        <v>49</v>
      </c>
      <c r="F1385" s="14" t="s">
        <v>5059</v>
      </c>
      <c r="G1385" s="14"/>
      <c r="H1385" s="14"/>
      <c r="I1385" s="14"/>
      <c r="J1385" s="14"/>
      <c r="K1385" s="14"/>
      <c r="L1385" s="14"/>
      <c r="M1385">
        <v>0</v>
      </c>
      <c r="N1385">
        <v>0</v>
      </c>
      <c r="O1385"/>
      <c r="P1385" s="1"/>
    </row>
    <row r="1386" spans="2:16" x14ac:dyDescent="0.25">
      <c r="B1386" s="14" t="s">
        <v>3263</v>
      </c>
      <c r="C1386" s="12" t="s">
        <v>3264</v>
      </c>
      <c r="D1386" s="12" t="s">
        <v>2986</v>
      </c>
      <c r="E1386" s="12" t="s">
        <v>49</v>
      </c>
      <c r="F1386" s="14" t="s">
        <v>5059</v>
      </c>
      <c r="G1386" s="14" t="s">
        <v>5375</v>
      </c>
      <c r="H1386" s="14" t="s">
        <v>4807</v>
      </c>
      <c r="I1386" s="14"/>
      <c r="J1386" s="14"/>
      <c r="K1386" s="14"/>
      <c r="L1386" s="14"/>
      <c r="M1386">
        <v>1</v>
      </c>
      <c r="N1386">
        <v>1</v>
      </c>
      <c r="O1386"/>
      <c r="P1386" s="1"/>
    </row>
    <row r="1387" spans="2:16" x14ac:dyDescent="0.25">
      <c r="B1387" s="14" t="s">
        <v>2820</v>
      </c>
      <c r="C1387" s="12" t="s">
        <v>3265</v>
      </c>
      <c r="D1387" s="12" t="s">
        <v>1741</v>
      </c>
      <c r="E1387" s="12" t="s">
        <v>50</v>
      </c>
      <c r="F1387" s="14" t="s">
        <v>5059</v>
      </c>
      <c r="G1387" s="14"/>
      <c r="H1387" s="14"/>
      <c r="I1387" s="14"/>
      <c r="J1387" s="14"/>
      <c r="K1387" s="14"/>
      <c r="L1387" s="14"/>
      <c r="M1387">
        <v>0</v>
      </c>
      <c r="N1387">
        <v>0</v>
      </c>
      <c r="O1387"/>
      <c r="P1387" s="1"/>
    </row>
    <row r="1388" spans="2:16" x14ac:dyDescent="0.25">
      <c r="B1388" s="14" t="s">
        <v>2807</v>
      </c>
      <c r="C1388" s="12" t="s">
        <v>5208</v>
      </c>
      <c r="D1388" s="12" t="s">
        <v>1741</v>
      </c>
      <c r="E1388" s="12" t="s">
        <v>310</v>
      </c>
      <c r="F1388" s="14" t="s">
        <v>5059</v>
      </c>
      <c r="G1388" s="14"/>
      <c r="H1388" s="14"/>
      <c r="I1388" s="14"/>
      <c r="J1388" s="14"/>
      <c r="K1388" s="14"/>
      <c r="L1388" s="14"/>
      <c r="M1388">
        <v>0</v>
      </c>
      <c r="N1388">
        <v>0</v>
      </c>
      <c r="O1388"/>
      <c r="P1388" s="1"/>
    </row>
    <row r="1389" spans="2:16" x14ac:dyDescent="0.25">
      <c r="B1389" s="14" t="s">
        <v>2728</v>
      </c>
      <c r="C1389" s="12" t="s">
        <v>3268</v>
      </c>
      <c r="D1389" s="12" t="s">
        <v>2986</v>
      </c>
      <c r="E1389" s="12" t="s">
        <v>7</v>
      </c>
      <c r="F1389" s="14" t="s">
        <v>5059</v>
      </c>
      <c r="G1389" s="14" t="s">
        <v>5381</v>
      </c>
      <c r="H1389" s="14" t="s">
        <v>4807</v>
      </c>
      <c r="I1389" s="14"/>
      <c r="J1389" s="14"/>
      <c r="K1389" s="14"/>
      <c r="L1389" s="14"/>
      <c r="M1389">
        <v>1</v>
      </c>
      <c r="N1389">
        <v>1</v>
      </c>
      <c r="O1389"/>
      <c r="P1389" s="1"/>
    </row>
    <row r="1390" spans="2:16" x14ac:dyDescent="0.25">
      <c r="B1390" s="14" t="s">
        <v>3269</v>
      </c>
      <c r="C1390" s="12" t="s">
        <v>3270</v>
      </c>
      <c r="D1390" s="12" t="s">
        <v>2986</v>
      </c>
      <c r="E1390" s="12" t="s">
        <v>23</v>
      </c>
      <c r="F1390" s="14" t="s">
        <v>5059</v>
      </c>
      <c r="G1390" s="14"/>
      <c r="H1390" s="14"/>
      <c r="I1390" s="14"/>
      <c r="J1390" s="14"/>
      <c r="K1390" s="14"/>
      <c r="L1390" s="14"/>
      <c r="M1390">
        <v>0</v>
      </c>
      <c r="N1390">
        <v>0</v>
      </c>
      <c r="O1390"/>
      <c r="P1390" s="1"/>
    </row>
    <row r="1391" spans="2:16" x14ac:dyDescent="0.25">
      <c r="B1391" s="14" t="s">
        <v>3271</v>
      </c>
      <c r="C1391" s="12" t="s">
        <v>3272</v>
      </c>
      <c r="D1391" s="12" t="s">
        <v>2986</v>
      </c>
      <c r="E1391" s="12" t="s">
        <v>23</v>
      </c>
      <c r="F1391" s="14" t="s">
        <v>5059</v>
      </c>
      <c r="G1391" s="14"/>
      <c r="H1391" s="14"/>
      <c r="I1391" s="14"/>
      <c r="J1391" s="14"/>
      <c r="K1391" s="14"/>
      <c r="L1391" s="14"/>
      <c r="M1391">
        <v>0</v>
      </c>
      <c r="N1391">
        <v>0</v>
      </c>
      <c r="O1391"/>
      <c r="P1391" s="1"/>
    </row>
    <row r="1392" spans="2:16" x14ac:dyDescent="0.25">
      <c r="B1392" s="14" t="s">
        <v>3273</v>
      </c>
      <c r="C1392" s="12" t="s">
        <v>3274</v>
      </c>
      <c r="D1392" s="12" t="s">
        <v>1741</v>
      </c>
      <c r="E1392" s="12" t="s">
        <v>6</v>
      </c>
      <c r="F1392" s="14" t="s">
        <v>5059</v>
      </c>
      <c r="G1392" s="14"/>
      <c r="H1392" s="14"/>
      <c r="I1392" s="14"/>
      <c r="J1392" s="14"/>
      <c r="K1392" s="14"/>
      <c r="L1392" s="14"/>
      <c r="M1392">
        <v>0</v>
      </c>
      <c r="N1392">
        <v>0</v>
      </c>
      <c r="O1392"/>
      <c r="P1392" s="1"/>
    </row>
    <row r="1393" spans="2:16" x14ac:dyDescent="0.25">
      <c r="B1393" s="14" t="s">
        <v>2750</v>
      </c>
      <c r="C1393" s="12" t="s">
        <v>3275</v>
      </c>
      <c r="D1393" s="12" t="s">
        <v>1741</v>
      </c>
      <c r="E1393" s="12" t="s">
        <v>23</v>
      </c>
      <c r="F1393" s="14" t="s">
        <v>5059</v>
      </c>
      <c r="G1393" s="14"/>
      <c r="H1393" s="14"/>
      <c r="I1393" s="14"/>
      <c r="J1393" s="14"/>
      <c r="K1393" s="14"/>
      <c r="L1393" s="14"/>
      <c r="M1393">
        <v>0</v>
      </c>
      <c r="N1393">
        <v>0</v>
      </c>
      <c r="O1393"/>
      <c r="P1393" s="1"/>
    </row>
    <row r="1394" spans="2:16" x14ac:dyDescent="0.25">
      <c r="B1394" s="14" t="s">
        <v>2711</v>
      </c>
      <c r="C1394" s="12" t="s">
        <v>3276</v>
      </c>
      <c r="D1394" s="12" t="s">
        <v>1741</v>
      </c>
      <c r="E1394" s="12" t="s">
        <v>42</v>
      </c>
      <c r="F1394" s="14" t="s">
        <v>5059</v>
      </c>
      <c r="G1394" s="14" t="s">
        <v>5458</v>
      </c>
      <c r="H1394" s="14" t="s">
        <v>4807</v>
      </c>
      <c r="I1394" s="14"/>
      <c r="J1394" s="14"/>
      <c r="K1394" s="14"/>
      <c r="L1394" s="14"/>
      <c r="M1394">
        <v>1</v>
      </c>
      <c r="N1394">
        <v>1</v>
      </c>
      <c r="O1394"/>
      <c r="P1394" s="1"/>
    </row>
    <row r="1395" spans="2:16" x14ac:dyDescent="0.25">
      <c r="B1395" s="14" t="s">
        <v>2713</v>
      </c>
      <c r="C1395" s="12" t="s">
        <v>3277</v>
      </c>
      <c r="D1395" s="12" t="s">
        <v>1741</v>
      </c>
      <c r="E1395" s="12" t="s">
        <v>353</v>
      </c>
      <c r="F1395" s="14" t="s">
        <v>5059</v>
      </c>
      <c r="G1395" s="14" t="s">
        <v>5552</v>
      </c>
      <c r="H1395" s="14" t="s">
        <v>4809</v>
      </c>
      <c r="I1395" s="14"/>
      <c r="J1395" s="14"/>
      <c r="K1395" s="14"/>
      <c r="L1395" s="14"/>
      <c r="M1395">
        <v>1</v>
      </c>
      <c r="N1395">
        <v>1</v>
      </c>
      <c r="O1395"/>
      <c r="P1395" s="1"/>
    </row>
    <row r="1396" spans="2:16" x14ac:dyDescent="0.25">
      <c r="B1396" s="14" t="s">
        <v>2718</v>
      </c>
      <c r="C1396" s="12" t="s">
        <v>3278</v>
      </c>
      <c r="D1396" s="12" t="s">
        <v>1741</v>
      </c>
      <c r="E1396" s="12" t="s">
        <v>233</v>
      </c>
      <c r="F1396" s="14" t="s">
        <v>5059</v>
      </c>
      <c r="G1396" s="14" t="s">
        <v>5119</v>
      </c>
      <c r="H1396" s="14" t="s">
        <v>4807</v>
      </c>
      <c r="I1396" s="14"/>
      <c r="J1396" s="14"/>
      <c r="K1396" s="14"/>
      <c r="L1396" s="14"/>
      <c r="M1396">
        <v>1</v>
      </c>
      <c r="N1396">
        <v>1</v>
      </c>
      <c r="O1396"/>
      <c r="P1396" s="1"/>
    </row>
    <row r="1397" spans="2:16" x14ac:dyDescent="0.25">
      <c r="B1397" s="14" t="s">
        <v>2712</v>
      </c>
      <c r="C1397" s="12" t="s">
        <v>3279</v>
      </c>
      <c r="D1397" s="12" t="s">
        <v>1741</v>
      </c>
      <c r="E1397" s="12" t="s">
        <v>23</v>
      </c>
      <c r="F1397" s="14" t="s">
        <v>5059</v>
      </c>
      <c r="G1397" s="14"/>
      <c r="H1397" s="14"/>
      <c r="I1397" s="14"/>
      <c r="J1397" s="14"/>
      <c r="K1397" s="14"/>
      <c r="L1397" s="14"/>
      <c r="M1397">
        <v>0</v>
      </c>
      <c r="N1397">
        <v>0</v>
      </c>
      <c r="O1397"/>
      <c r="P1397" s="1"/>
    </row>
    <row r="1398" spans="2:16" x14ac:dyDescent="0.25">
      <c r="B1398" s="14" t="s">
        <v>2702</v>
      </c>
      <c r="C1398" s="12" t="s">
        <v>3280</v>
      </c>
      <c r="D1398" s="12" t="s">
        <v>2986</v>
      </c>
      <c r="E1398" s="12" t="s">
        <v>353</v>
      </c>
      <c r="F1398" s="14" t="s">
        <v>5059</v>
      </c>
      <c r="G1398" s="14"/>
      <c r="H1398" s="14"/>
      <c r="I1398" s="14"/>
      <c r="J1398" s="14"/>
      <c r="K1398" s="14"/>
      <c r="L1398" s="14"/>
      <c r="M1398">
        <v>0</v>
      </c>
      <c r="N1398">
        <v>0</v>
      </c>
      <c r="O1398"/>
      <c r="P1398" s="1"/>
    </row>
    <row r="1399" spans="2:16" x14ac:dyDescent="0.25">
      <c r="B1399" s="14" t="s">
        <v>3281</v>
      </c>
      <c r="C1399" s="12" t="s">
        <v>3282</v>
      </c>
      <c r="D1399" s="12" t="s">
        <v>2986</v>
      </c>
      <c r="E1399" s="12" t="s">
        <v>85</v>
      </c>
      <c r="F1399" s="14" t="s">
        <v>5059</v>
      </c>
      <c r="G1399" s="14"/>
      <c r="H1399" s="14"/>
      <c r="I1399" s="14"/>
      <c r="J1399" s="14"/>
      <c r="K1399" s="14"/>
      <c r="L1399" s="14"/>
      <c r="M1399">
        <v>0</v>
      </c>
      <c r="N1399">
        <v>0</v>
      </c>
      <c r="O1399"/>
      <c r="P1399" s="1"/>
    </row>
    <row r="1400" spans="2:16" x14ac:dyDescent="0.25">
      <c r="B1400" s="14" t="s">
        <v>2786</v>
      </c>
      <c r="C1400" s="12" t="s">
        <v>3283</v>
      </c>
      <c r="D1400" s="12" t="s">
        <v>1741</v>
      </c>
      <c r="E1400" s="12" t="s">
        <v>49</v>
      </c>
      <c r="F1400" s="14" t="s">
        <v>5059</v>
      </c>
      <c r="G1400" s="14"/>
      <c r="H1400" s="14"/>
      <c r="I1400" s="14"/>
      <c r="J1400" s="14"/>
      <c r="K1400" s="14"/>
      <c r="L1400" s="14"/>
      <c r="M1400">
        <v>0</v>
      </c>
      <c r="N1400">
        <v>0</v>
      </c>
      <c r="O1400"/>
      <c r="P1400" s="1"/>
    </row>
    <row r="1401" spans="2:16" x14ac:dyDescent="0.25">
      <c r="B1401" s="14" t="s">
        <v>2822</v>
      </c>
      <c r="C1401" s="12" t="s">
        <v>3284</v>
      </c>
      <c r="D1401" s="12" t="s">
        <v>1741</v>
      </c>
      <c r="E1401" s="12" t="s">
        <v>49</v>
      </c>
      <c r="F1401" s="14" t="s">
        <v>5059</v>
      </c>
      <c r="G1401" s="14" t="s">
        <v>5458</v>
      </c>
      <c r="H1401" s="14" t="s">
        <v>4807</v>
      </c>
      <c r="I1401" s="14"/>
      <c r="J1401" s="14"/>
      <c r="K1401" s="14"/>
      <c r="L1401" s="14"/>
      <c r="M1401">
        <v>1</v>
      </c>
      <c r="N1401">
        <v>1</v>
      </c>
      <c r="O1401"/>
      <c r="P1401" s="1"/>
    </row>
    <row r="1402" spans="2:16" x14ac:dyDescent="0.25">
      <c r="B1402" s="14" t="s">
        <v>3285</v>
      </c>
      <c r="C1402" s="12" t="s">
        <v>3286</v>
      </c>
      <c r="D1402" s="12" t="s">
        <v>1741</v>
      </c>
      <c r="E1402" s="12" t="s">
        <v>7</v>
      </c>
      <c r="F1402" s="14" t="s">
        <v>5059</v>
      </c>
      <c r="G1402" s="14" t="s">
        <v>5385</v>
      </c>
      <c r="H1402" s="14" t="s">
        <v>4807</v>
      </c>
      <c r="I1402" s="14"/>
      <c r="J1402" s="14"/>
      <c r="K1402" s="14"/>
      <c r="L1402" s="14"/>
      <c r="M1402">
        <v>1</v>
      </c>
      <c r="N1402">
        <v>1</v>
      </c>
      <c r="O1402"/>
      <c r="P1402" s="1"/>
    </row>
    <row r="1403" spans="2:16" x14ac:dyDescent="0.25">
      <c r="B1403" s="14" t="s">
        <v>2798</v>
      </c>
      <c r="C1403" s="12" t="s">
        <v>3287</v>
      </c>
      <c r="D1403" s="12" t="s">
        <v>2986</v>
      </c>
      <c r="E1403" s="12" t="s">
        <v>85</v>
      </c>
      <c r="F1403" s="14" t="s">
        <v>5059</v>
      </c>
      <c r="G1403" s="14"/>
      <c r="H1403" s="14"/>
      <c r="I1403" s="14"/>
      <c r="J1403" s="14"/>
      <c r="K1403" s="14"/>
      <c r="L1403" s="14"/>
      <c r="M1403">
        <v>0</v>
      </c>
      <c r="N1403">
        <v>0</v>
      </c>
      <c r="O1403"/>
      <c r="P1403" s="1"/>
    </row>
    <row r="1404" spans="2:16" x14ac:dyDescent="0.25">
      <c r="B1404" s="14" t="s">
        <v>3288</v>
      </c>
      <c r="C1404" s="12" t="s">
        <v>3289</v>
      </c>
      <c r="D1404" s="12" t="s">
        <v>1741</v>
      </c>
      <c r="E1404" s="12" t="s">
        <v>151</v>
      </c>
      <c r="F1404" s="14" t="s">
        <v>5059</v>
      </c>
      <c r="G1404" s="14" t="s">
        <v>5350</v>
      </c>
      <c r="H1404" s="14" t="s">
        <v>4807</v>
      </c>
      <c r="I1404" s="14"/>
      <c r="J1404" s="14"/>
      <c r="K1404" s="14"/>
      <c r="L1404" s="14"/>
      <c r="M1404">
        <v>1</v>
      </c>
      <c r="N1404">
        <v>1</v>
      </c>
      <c r="O1404"/>
      <c r="P1404" s="1"/>
    </row>
    <row r="1405" spans="2:16" ht="60" x14ac:dyDescent="0.25">
      <c r="B1405" s="14" t="s">
        <v>2787</v>
      </c>
      <c r="C1405" s="12" t="s">
        <v>2842</v>
      </c>
      <c r="D1405" s="12" t="s">
        <v>1741</v>
      </c>
      <c r="E1405" s="12" t="s">
        <v>50</v>
      </c>
      <c r="F1405" s="14" t="s">
        <v>5061</v>
      </c>
      <c r="G1405" s="14" t="s">
        <v>5476</v>
      </c>
      <c r="H1405" s="14" t="s">
        <v>4810</v>
      </c>
      <c r="I1405" s="14"/>
      <c r="J1405" s="14"/>
      <c r="K1405" s="14"/>
      <c r="L1405" s="14" t="s">
        <v>5490</v>
      </c>
      <c r="M1405">
        <v>1</v>
      </c>
      <c r="N1405">
        <v>2</v>
      </c>
      <c r="O1405"/>
      <c r="P1405" s="1"/>
    </row>
    <row r="1406" spans="2:16" x14ac:dyDescent="0.25">
      <c r="B1406" s="14" t="s">
        <v>2805</v>
      </c>
      <c r="C1406" s="12" t="s">
        <v>3290</v>
      </c>
      <c r="D1406" s="12" t="s">
        <v>2986</v>
      </c>
      <c r="E1406" s="12" t="s">
        <v>310</v>
      </c>
      <c r="F1406" s="14" t="s">
        <v>5059</v>
      </c>
      <c r="G1406" s="14" t="s">
        <v>5466</v>
      </c>
      <c r="H1406" s="14" t="s">
        <v>4807</v>
      </c>
      <c r="I1406" s="14"/>
      <c r="J1406" s="14"/>
      <c r="K1406" s="14"/>
      <c r="L1406" s="14"/>
      <c r="M1406">
        <v>1</v>
      </c>
      <c r="N1406">
        <v>1</v>
      </c>
      <c r="O1406"/>
      <c r="P1406" s="1"/>
    </row>
    <row r="1407" spans="2:16" x14ac:dyDescent="0.25">
      <c r="B1407" s="14" t="s">
        <v>2827</v>
      </c>
      <c r="C1407" s="12" t="s">
        <v>3291</v>
      </c>
      <c r="D1407" s="12" t="s">
        <v>2527</v>
      </c>
      <c r="E1407" s="12" t="s">
        <v>49</v>
      </c>
      <c r="F1407" s="14" t="s">
        <v>5059</v>
      </c>
      <c r="G1407" s="14"/>
      <c r="H1407" s="14"/>
      <c r="I1407" s="14"/>
      <c r="J1407" s="14"/>
      <c r="K1407" s="14"/>
      <c r="L1407" s="14"/>
      <c r="M1407">
        <v>0</v>
      </c>
      <c r="N1407">
        <v>0</v>
      </c>
      <c r="O1407"/>
      <c r="P1407" s="1"/>
    </row>
    <row r="1408" spans="2:16" ht="30" x14ac:dyDescent="0.25">
      <c r="B1408" s="14" t="s">
        <v>2781</v>
      </c>
      <c r="C1408" s="12" t="s">
        <v>2845</v>
      </c>
      <c r="D1408" s="12" t="s">
        <v>2527</v>
      </c>
      <c r="E1408" s="12" t="s">
        <v>49</v>
      </c>
      <c r="F1408" s="14" t="s">
        <v>5061</v>
      </c>
      <c r="G1408" s="14"/>
      <c r="H1408" s="14"/>
      <c r="I1408" s="14"/>
      <c r="J1408" s="14"/>
      <c r="K1408" s="14"/>
      <c r="L1408" s="14"/>
      <c r="M1408">
        <v>0</v>
      </c>
      <c r="N1408">
        <v>0</v>
      </c>
      <c r="O1408"/>
      <c r="P1408" s="1"/>
    </row>
    <row r="1409" spans="2:16" x14ac:dyDescent="0.25">
      <c r="B1409" s="14" t="s">
        <v>2846</v>
      </c>
      <c r="C1409" s="12" t="s">
        <v>2847</v>
      </c>
      <c r="D1409" s="12" t="s">
        <v>1746</v>
      </c>
      <c r="E1409" s="12" t="s">
        <v>510</v>
      </c>
      <c r="F1409" s="14" t="s">
        <v>4960</v>
      </c>
      <c r="G1409" s="14"/>
      <c r="H1409" s="14"/>
      <c r="I1409" s="14"/>
      <c r="J1409" s="14"/>
      <c r="K1409" s="14"/>
      <c r="L1409" s="14"/>
      <c r="M1409">
        <v>0</v>
      </c>
      <c r="N1409">
        <v>0</v>
      </c>
      <c r="O1409"/>
      <c r="P1409" s="1"/>
    </row>
    <row r="1410" spans="2:16" x14ac:dyDescent="0.25">
      <c r="B1410" s="14" t="s">
        <v>2791</v>
      </c>
      <c r="C1410" s="12" t="s">
        <v>3292</v>
      </c>
      <c r="D1410" s="12" t="s">
        <v>2986</v>
      </c>
      <c r="E1410" s="12" t="s">
        <v>23</v>
      </c>
      <c r="F1410" s="14" t="s">
        <v>5059</v>
      </c>
      <c r="G1410" s="14" t="s">
        <v>4661</v>
      </c>
      <c r="H1410" s="14" t="s">
        <v>4809</v>
      </c>
      <c r="I1410" s="14"/>
      <c r="J1410" s="14"/>
      <c r="K1410" s="14"/>
      <c r="L1410" s="14"/>
      <c r="M1410">
        <v>1</v>
      </c>
      <c r="N1410">
        <v>1</v>
      </c>
      <c r="O1410"/>
      <c r="P1410" s="1"/>
    </row>
    <row r="1411" spans="2:16" x14ac:dyDescent="0.25">
      <c r="B1411" s="14" t="s">
        <v>2796</v>
      </c>
      <c r="C1411" s="12" t="s">
        <v>3293</v>
      </c>
      <c r="D1411" s="12" t="s">
        <v>2986</v>
      </c>
      <c r="E1411" s="12" t="s">
        <v>23</v>
      </c>
      <c r="F1411" s="14" t="s">
        <v>5059</v>
      </c>
      <c r="G1411" s="14" t="s">
        <v>4576</v>
      </c>
      <c r="H1411" s="14" t="s">
        <v>4807</v>
      </c>
      <c r="I1411" s="14"/>
      <c r="J1411" s="14"/>
      <c r="K1411" s="14"/>
      <c r="L1411" s="14"/>
      <c r="M1411">
        <v>1</v>
      </c>
      <c r="N1411">
        <v>1</v>
      </c>
      <c r="O1411"/>
      <c r="P1411" s="1"/>
    </row>
    <row r="1412" spans="2:16" x14ac:dyDescent="0.25">
      <c r="B1412" s="14" t="s">
        <v>2701</v>
      </c>
      <c r="C1412" s="12" t="s">
        <v>3294</v>
      </c>
      <c r="D1412" s="12" t="s">
        <v>2986</v>
      </c>
      <c r="E1412" s="12" t="s">
        <v>50</v>
      </c>
      <c r="F1412" s="14" t="s">
        <v>5059</v>
      </c>
      <c r="G1412" s="14"/>
      <c r="H1412" s="14"/>
      <c r="I1412" s="14"/>
      <c r="J1412" s="14"/>
      <c r="K1412" s="14"/>
      <c r="L1412" s="14"/>
      <c r="M1412">
        <v>0</v>
      </c>
      <c r="N1412">
        <v>0</v>
      </c>
      <c r="O1412"/>
      <c r="P1412" s="1"/>
    </row>
    <row r="1413" spans="2:16" x14ac:dyDescent="0.25">
      <c r="B1413" s="14" t="s">
        <v>2759</v>
      </c>
      <c r="C1413" s="12" t="s">
        <v>3295</v>
      </c>
      <c r="D1413" s="12" t="s">
        <v>2986</v>
      </c>
      <c r="E1413" s="12" t="s">
        <v>6</v>
      </c>
      <c r="F1413" s="14" t="s">
        <v>5059</v>
      </c>
      <c r="G1413" s="14"/>
      <c r="H1413" s="14"/>
      <c r="I1413" s="14"/>
      <c r="J1413" s="14"/>
      <c r="K1413" s="14"/>
      <c r="L1413" s="14"/>
      <c r="M1413">
        <v>0</v>
      </c>
      <c r="N1413">
        <v>0</v>
      </c>
      <c r="O1413"/>
      <c r="P1413" s="1"/>
    </row>
    <row r="1414" spans="2:16" x14ac:dyDescent="0.25">
      <c r="B1414" s="14" t="s">
        <v>2763</v>
      </c>
      <c r="C1414" s="12" t="s">
        <v>3296</v>
      </c>
      <c r="D1414" s="12" t="s">
        <v>2986</v>
      </c>
      <c r="E1414" s="12" t="s">
        <v>310</v>
      </c>
      <c r="F1414" s="14" t="s">
        <v>5059</v>
      </c>
      <c r="G1414" s="14"/>
      <c r="H1414" s="14"/>
      <c r="I1414" s="14"/>
      <c r="J1414" s="14"/>
      <c r="K1414" s="14"/>
      <c r="L1414" s="14"/>
      <c r="M1414">
        <v>0</v>
      </c>
      <c r="N1414">
        <v>0</v>
      </c>
      <c r="O1414"/>
      <c r="P1414" s="1"/>
    </row>
    <row r="1415" spans="2:16" x14ac:dyDescent="0.25">
      <c r="B1415" s="14" t="s">
        <v>2774</v>
      </c>
      <c r="C1415" s="12" t="s">
        <v>3297</v>
      </c>
      <c r="D1415" s="12" t="s">
        <v>2986</v>
      </c>
      <c r="E1415" s="12" t="s">
        <v>68</v>
      </c>
      <c r="F1415" s="14" t="s">
        <v>5059</v>
      </c>
      <c r="G1415" s="14"/>
      <c r="H1415" s="14"/>
      <c r="I1415" s="14"/>
      <c r="J1415" s="14"/>
      <c r="K1415" s="14"/>
      <c r="L1415" s="14"/>
      <c r="M1415">
        <v>0</v>
      </c>
      <c r="N1415">
        <v>0</v>
      </c>
      <c r="O1415"/>
      <c r="P1415" s="1"/>
    </row>
    <row r="1416" spans="2:16" ht="60" x14ac:dyDescent="0.25">
      <c r="B1416" s="14" t="s">
        <v>3298</v>
      </c>
      <c r="C1416" s="12" t="s">
        <v>3299</v>
      </c>
      <c r="D1416" s="12" t="s">
        <v>1741</v>
      </c>
      <c r="E1416" s="12" t="s">
        <v>23</v>
      </c>
      <c r="F1416" s="14" t="s">
        <v>5059</v>
      </c>
      <c r="G1416" s="14" t="s">
        <v>4653</v>
      </c>
      <c r="H1416" s="14" t="s">
        <v>4812</v>
      </c>
      <c r="I1416" s="14"/>
      <c r="J1416" s="14"/>
      <c r="K1416" s="14"/>
      <c r="L1416" s="14"/>
      <c r="M1416">
        <v>1</v>
      </c>
      <c r="N1416">
        <v>1</v>
      </c>
      <c r="O1416"/>
      <c r="P1416" s="1"/>
    </row>
    <row r="1417" spans="2:16" ht="45" x14ac:dyDescent="0.25">
      <c r="B1417" s="14" t="s">
        <v>2754</v>
      </c>
      <c r="C1417" s="12" t="s">
        <v>3300</v>
      </c>
      <c r="D1417" s="12" t="s">
        <v>1741</v>
      </c>
      <c r="E1417" s="12" t="s">
        <v>310</v>
      </c>
      <c r="F1417" s="14" t="s">
        <v>5059</v>
      </c>
      <c r="G1417" s="14" t="s">
        <v>5772</v>
      </c>
      <c r="H1417" s="14" t="s">
        <v>4813</v>
      </c>
      <c r="I1417" s="14"/>
      <c r="J1417" s="14"/>
      <c r="K1417" s="14"/>
      <c r="L1417" s="14"/>
      <c r="M1417">
        <v>1</v>
      </c>
      <c r="N1417">
        <v>1</v>
      </c>
      <c r="O1417"/>
      <c r="P1417" s="1"/>
    </row>
    <row r="1418" spans="2:16" x14ac:dyDescent="0.25">
      <c r="B1418" s="14" t="s">
        <v>2686</v>
      </c>
      <c r="C1418" s="12" t="s">
        <v>3301</v>
      </c>
      <c r="D1418" s="12" t="s">
        <v>2986</v>
      </c>
      <c r="E1418" s="12" t="s">
        <v>23</v>
      </c>
      <c r="F1418" s="14" t="s">
        <v>5059</v>
      </c>
      <c r="G1418" s="14"/>
      <c r="H1418" s="14"/>
      <c r="I1418" s="14"/>
      <c r="J1418" s="14"/>
      <c r="K1418" s="14"/>
      <c r="L1418" s="14"/>
      <c r="M1418">
        <v>0</v>
      </c>
      <c r="N1418">
        <v>0</v>
      </c>
      <c r="O1418"/>
      <c r="P1418" s="1"/>
    </row>
    <row r="1419" spans="2:16" x14ac:dyDescent="0.25">
      <c r="B1419" s="14" t="s">
        <v>2942</v>
      </c>
      <c r="C1419" s="12" t="s">
        <v>3302</v>
      </c>
      <c r="D1419" s="12" t="s">
        <v>1741</v>
      </c>
      <c r="E1419" s="12" t="s">
        <v>310</v>
      </c>
      <c r="F1419" s="14" t="s">
        <v>5059</v>
      </c>
      <c r="G1419" s="14"/>
      <c r="H1419" s="14"/>
      <c r="I1419" s="14"/>
      <c r="J1419" s="14"/>
      <c r="K1419" s="14"/>
      <c r="L1419" s="14"/>
      <c r="M1419">
        <v>0</v>
      </c>
      <c r="N1419">
        <v>0</v>
      </c>
      <c r="O1419"/>
      <c r="P1419" s="1"/>
    </row>
    <row r="1420" spans="2:16" x14ac:dyDescent="0.25">
      <c r="B1420" s="14" t="s">
        <v>2764</v>
      </c>
      <c r="C1420" s="12" t="s">
        <v>3303</v>
      </c>
      <c r="D1420" s="12" t="s">
        <v>2986</v>
      </c>
      <c r="E1420" s="12" t="s">
        <v>23</v>
      </c>
      <c r="F1420" s="14" t="s">
        <v>5059</v>
      </c>
      <c r="G1420" s="14"/>
      <c r="H1420" s="14"/>
      <c r="I1420" s="14"/>
      <c r="J1420" s="14"/>
      <c r="K1420" s="14"/>
      <c r="L1420" s="14"/>
      <c r="M1420">
        <v>0</v>
      </c>
      <c r="N1420">
        <v>0</v>
      </c>
      <c r="O1420"/>
      <c r="P1420" s="1"/>
    </row>
    <row r="1421" spans="2:16" x14ac:dyDescent="0.25">
      <c r="B1421" s="14" t="s">
        <v>2815</v>
      </c>
      <c r="C1421" s="12" t="s">
        <v>3304</v>
      </c>
      <c r="D1421" s="12" t="s">
        <v>1741</v>
      </c>
      <c r="E1421" s="12" t="s">
        <v>39</v>
      </c>
      <c r="F1421" s="14" t="s">
        <v>5059</v>
      </c>
      <c r="G1421" s="14" t="s">
        <v>5455</v>
      </c>
      <c r="H1421" s="14" t="s">
        <v>4807</v>
      </c>
      <c r="I1421" s="14"/>
      <c r="J1421" s="14"/>
      <c r="K1421" s="14"/>
      <c r="L1421" s="14"/>
      <c r="M1421">
        <v>1</v>
      </c>
      <c r="N1421">
        <v>1</v>
      </c>
      <c r="O1421"/>
      <c r="P1421" s="1"/>
    </row>
    <row r="1422" spans="2:16" x14ac:dyDescent="0.25">
      <c r="B1422" s="14" t="s">
        <v>2825</v>
      </c>
      <c r="C1422" s="12" t="s">
        <v>3305</v>
      </c>
      <c r="D1422" s="12" t="s">
        <v>1741</v>
      </c>
      <c r="E1422" s="12" t="s">
        <v>310</v>
      </c>
      <c r="F1422" s="14" t="s">
        <v>5059</v>
      </c>
      <c r="G1422" s="14" t="s">
        <v>4594</v>
      </c>
      <c r="H1422" s="14" t="s">
        <v>4807</v>
      </c>
      <c r="I1422" s="14"/>
      <c r="J1422" s="14"/>
      <c r="K1422" s="14"/>
      <c r="L1422" s="14"/>
      <c r="M1422">
        <v>1</v>
      </c>
      <c r="N1422">
        <v>1</v>
      </c>
      <c r="O1422"/>
      <c r="P1422" s="1"/>
    </row>
    <row r="1423" spans="2:16" x14ac:dyDescent="0.25">
      <c r="B1423" s="14" t="s">
        <v>2689</v>
      </c>
      <c r="C1423" s="12" t="s">
        <v>3306</v>
      </c>
      <c r="D1423" s="12" t="s">
        <v>1741</v>
      </c>
      <c r="E1423" s="12" t="s">
        <v>68</v>
      </c>
      <c r="F1423" s="14" t="s">
        <v>5059</v>
      </c>
      <c r="G1423" s="14" t="s">
        <v>5458</v>
      </c>
      <c r="H1423" s="14" t="s">
        <v>4807</v>
      </c>
      <c r="I1423" s="14"/>
      <c r="J1423" s="14"/>
      <c r="K1423" s="14"/>
      <c r="L1423" s="14"/>
      <c r="M1423">
        <v>1</v>
      </c>
      <c r="N1423">
        <v>1</v>
      </c>
      <c r="O1423"/>
      <c r="P1423" s="1"/>
    </row>
    <row r="1424" spans="2:16" x14ac:dyDescent="0.25">
      <c r="B1424" s="14" t="s">
        <v>2730</v>
      </c>
      <c r="C1424" s="12" t="s">
        <v>3307</v>
      </c>
      <c r="D1424" s="12" t="s">
        <v>2986</v>
      </c>
      <c r="E1424" s="12" t="s">
        <v>310</v>
      </c>
      <c r="F1424" s="14" t="s">
        <v>5059</v>
      </c>
      <c r="G1424" s="14"/>
      <c r="H1424" s="14"/>
      <c r="I1424" s="14"/>
      <c r="J1424" s="14"/>
      <c r="K1424" s="14"/>
      <c r="L1424" s="14"/>
      <c r="M1424">
        <v>0</v>
      </c>
      <c r="N1424">
        <v>0</v>
      </c>
      <c r="O1424"/>
      <c r="P1424" s="1"/>
    </row>
    <row r="1425" spans="2:16" x14ac:dyDescent="0.25">
      <c r="B1425" s="14" t="s">
        <v>3308</v>
      </c>
      <c r="C1425" s="12" t="s">
        <v>3309</v>
      </c>
      <c r="D1425" s="12" t="s">
        <v>2986</v>
      </c>
      <c r="E1425" s="12" t="s">
        <v>310</v>
      </c>
      <c r="F1425" s="14" t="s">
        <v>5059</v>
      </c>
      <c r="G1425" s="14" t="s">
        <v>5491</v>
      </c>
      <c r="H1425" s="14" t="s">
        <v>4807</v>
      </c>
      <c r="I1425" s="14"/>
      <c r="J1425" s="14"/>
      <c r="K1425" s="14"/>
      <c r="L1425" s="14"/>
      <c r="M1425">
        <v>1</v>
      </c>
      <c r="N1425">
        <v>1</v>
      </c>
      <c r="O1425"/>
      <c r="P1425" s="1"/>
    </row>
    <row r="1426" spans="2:16" x14ac:dyDescent="0.25">
      <c r="B1426" s="14" t="s">
        <v>3310</v>
      </c>
      <c r="C1426" s="12" t="s">
        <v>3311</v>
      </c>
      <c r="D1426" s="12" t="s">
        <v>2986</v>
      </c>
      <c r="E1426" s="12" t="s">
        <v>22</v>
      </c>
      <c r="F1426" s="14" t="s">
        <v>5059</v>
      </c>
      <c r="G1426" s="14" t="s">
        <v>5630</v>
      </c>
      <c r="H1426" s="14" t="s">
        <v>4807</v>
      </c>
      <c r="I1426" s="14"/>
      <c r="J1426" s="14"/>
      <c r="K1426" s="14"/>
      <c r="L1426" s="14"/>
      <c r="M1426">
        <v>1</v>
      </c>
      <c r="N1426">
        <v>1</v>
      </c>
      <c r="O1426"/>
      <c r="P1426" s="1"/>
    </row>
    <row r="1427" spans="2:16" x14ac:dyDescent="0.25">
      <c r="B1427" s="14" t="s">
        <v>2799</v>
      </c>
      <c r="C1427" s="12" t="s">
        <v>3312</v>
      </c>
      <c r="D1427" s="12" t="s">
        <v>1741</v>
      </c>
      <c r="E1427" s="12" t="s">
        <v>50</v>
      </c>
      <c r="F1427" s="14" t="s">
        <v>5059</v>
      </c>
      <c r="G1427" s="14"/>
      <c r="H1427" s="14"/>
      <c r="I1427" s="14"/>
      <c r="J1427" s="14"/>
      <c r="K1427" s="14"/>
      <c r="L1427" s="14"/>
      <c r="M1427">
        <v>0</v>
      </c>
      <c r="N1427">
        <v>0</v>
      </c>
      <c r="O1427"/>
      <c r="P1427" s="1"/>
    </row>
    <row r="1428" spans="2:16" x14ac:dyDescent="0.25">
      <c r="B1428" s="14" t="s">
        <v>3313</v>
      </c>
      <c r="C1428" s="12" t="s">
        <v>3314</v>
      </c>
      <c r="D1428" s="12" t="s">
        <v>1741</v>
      </c>
      <c r="E1428" s="12" t="s">
        <v>22</v>
      </c>
      <c r="F1428" s="14" t="s">
        <v>5059</v>
      </c>
      <c r="G1428" s="14" t="s">
        <v>5631</v>
      </c>
      <c r="H1428" s="14" t="s">
        <v>4807</v>
      </c>
      <c r="I1428" s="14"/>
      <c r="J1428" s="14"/>
      <c r="K1428" s="14"/>
      <c r="L1428" s="14"/>
      <c r="M1428">
        <v>1</v>
      </c>
      <c r="N1428">
        <v>1</v>
      </c>
      <c r="O1428"/>
      <c r="P1428" s="1"/>
    </row>
    <row r="1429" spans="2:16" x14ac:dyDescent="0.25">
      <c r="B1429" s="14" t="s">
        <v>2943</v>
      </c>
      <c r="C1429" s="12" t="s">
        <v>3315</v>
      </c>
      <c r="D1429" s="12" t="s">
        <v>1741</v>
      </c>
      <c r="E1429" s="12" t="s">
        <v>49</v>
      </c>
      <c r="F1429" s="14" t="s">
        <v>5059</v>
      </c>
      <c r="G1429" s="14"/>
      <c r="H1429" s="14"/>
      <c r="I1429" s="14"/>
      <c r="J1429" s="14"/>
      <c r="K1429" s="14"/>
      <c r="L1429" s="14"/>
      <c r="M1429">
        <v>0</v>
      </c>
      <c r="N1429">
        <v>0</v>
      </c>
      <c r="O1429"/>
      <c r="P1429" s="1"/>
    </row>
    <row r="1430" spans="2:16" x14ac:dyDescent="0.25">
      <c r="B1430" s="14" t="s">
        <v>3316</v>
      </c>
      <c r="C1430" s="12" t="s">
        <v>3317</v>
      </c>
      <c r="D1430" s="12" t="s">
        <v>1741</v>
      </c>
      <c r="E1430" s="12" t="s">
        <v>7</v>
      </c>
      <c r="F1430" s="14" t="s">
        <v>5059</v>
      </c>
      <c r="G1430" s="14"/>
      <c r="H1430" s="14"/>
      <c r="I1430" s="14"/>
      <c r="J1430" s="14"/>
      <c r="K1430" s="14"/>
      <c r="L1430" s="14"/>
      <c r="M1430">
        <v>0</v>
      </c>
      <c r="N1430">
        <v>0</v>
      </c>
      <c r="O1430"/>
      <c r="P1430" s="1"/>
    </row>
    <row r="1431" spans="2:16" x14ac:dyDescent="0.25">
      <c r="B1431" s="14" t="s">
        <v>2732</v>
      </c>
      <c r="C1431" s="12" t="s">
        <v>3318</v>
      </c>
      <c r="D1431" s="12" t="s">
        <v>2986</v>
      </c>
      <c r="E1431" s="12" t="s">
        <v>7</v>
      </c>
      <c r="F1431" s="14" t="s">
        <v>5059</v>
      </c>
      <c r="G1431" s="14" t="s">
        <v>5401</v>
      </c>
      <c r="H1431" s="14" t="s">
        <v>4807</v>
      </c>
      <c r="I1431" s="14"/>
      <c r="J1431" s="14"/>
      <c r="K1431" s="14"/>
      <c r="L1431" s="14"/>
      <c r="M1431">
        <v>1</v>
      </c>
      <c r="N1431">
        <v>1</v>
      </c>
      <c r="O1431"/>
      <c r="P1431" s="1"/>
    </row>
    <row r="1432" spans="2:16" ht="60" x14ac:dyDescent="0.25">
      <c r="B1432" s="14" t="s">
        <v>3319</v>
      </c>
      <c r="C1432" s="12" t="s">
        <v>3320</v>
      </c>
      <c r="D1432" s="12" t="s">
        <v>1741</v>
      </c>
      <c r="E1432" s="12" t="s">
        <v>50</v>
      </c>
      <c r="F1432" s="14" t="s">
        <v>5059</v>
      </c>
      <c r="G1432" s="14" t="s">
        <v>4583</v>
      </c>
      <c r="H1432" s="14" t="s">
        <v>4812</v>
      </c>
      <c r="I1432" s="14"/>
      <c r="J1432" s="14"/>
      <c r="K1432" s="14" t="s">
        <v>4558</v>
      </c>
      <c r="L1432" s="14"/>
      <c r="M1432">
        <v>1</v>
      </c>
      <c r="N1432">
        <v>2</v>
      </c>
      <c r="O1432"/>
      <c r="P1432" s="1"/>
    </row>
    <row r="1433" spans="2:16" x14ac:dyDescent="0.25">
      <c r="B1433" s="14" t="s">
        <v>3321</v>
      </c>
      <c r="C1433" s="12" t="s">
        <v>3322</v>
      </c>
      <c r="D1433" s="12" t="s">
        <v>2986</v>
      </c>
      <c r="E1433" s="12" t="s">
        <v>23</v>
      </c>
      <c r="F1433" s="14" t="s">
        <v>5059</v>
      </c>
      <c r="G1433" s="14"/>
      <c r="H1433" s="14"/>
      <c r="I1433" s="14"/>
      <c r="J1433" s="14"/>
      <c r="K1433" s="14"/>
      <c r="L1433" s="14"/>
      <c r="M1433">
        <v>0</v>
      </c>
      <c r="N1433">
        <v>0</v>
      </c>
      <c r="O1433"/>
      <c r="P1433" s="1"/>
    </row>
    <row r="1434" spans="2:16" x14ac:dyDescent="0.25">
      <c r="B1434" s="14" t="s">
        <v>2831</v>
      </c>
      <c r="C1434" s="12" t="s">
        <v>3323</v>
      </c>
      <c r="D1434" s="12" t="s">
        <v>2986</v>
      </c>
      <c r="E1434" s="12" t="s">
        <v>23</v>
      </c>
      <c r="F1434" s="14" t="s">
        <v>5059</v>
      </c>
      <c r="G1434" s="14"/>
      <c r="H1434" s="14"/>
      <c r="I1434" s="14"/>
      <c r="J1434" s="14"/>
      <c r="K1434" s="14"/>
      <c r="L1434" s="14"/>
      <c r="M1434">
        <v>0</v>
      </c>
      <c r="N1434">
        <v>0</v>
      </c>
      <c r="O1434"/>
      <c r="P1434" s="1"/>
    </row>
    <row r="1435" spans="2:16" x14ac:dyDescent="0.25">
      <c r="B1435" s="14" t="s">
        <v>3324</v>
      </c>
      <c r="C1435" s="12" t="s">
        <v>3325</v>
      </c>
      <c r="D1435" s="12" t="s">
        <v>2986</v>
      </c>
      <c r="E1435" s="12" t="s">
        <v>49</v>
      </c>
      <c r="F1435" s="14" t="s">
        <v>5059</v>
      </c>
      <c r="G1435" s="14"/>
      <c r="H1435" s="14"/>
      <c r="I1435" s="14"/>
      <c r="J1435" s="14"/>
      <c r="K1435" s="14"/>
      <c r="L1435" s="14"/>
      <c r="M1435">
        <v>0</v>
      </c>
      <c r="N1435">
        <v>0</v>
      </c>
      <c r="O1435"/>
      <c r="P1435" s="1"/>
    </row>
    <row r="1436" spans="2:16" x14ac:dyDescent="0.25">
      <c r="B1436" s="14" t="s">
        <v>2698</v>
      </c>
      <c r="C1436" s="12" t="s">
        <v>3326</v>
      </c>
      <c r="D1436" s="12" t="s">
        <v>1741</v>
      </c>
      <c r="E1436" s="12" t="s">
        <v>50</v>
      </c>
      <c r="F1436" s="14" t="s">
        <v>5059</v>
      </c>
      <c r="G1436" s="14"/>
      <c r="H1436" s="14"/>
      <c r="I1436" s="14"/>
      <c r="J1436" s="14"/>
      <c r="K1436" s="14"/>
      <c r="L1436" s="14"/>
      <c r="M1436">
        <v>0</v>
      </c>
      <c r="N1436">
        <v>0</v>
      </c>
      <c r="O1436"/>
      <c r="P1436" s="1"/>
    </row>
    <row r="1437" spans="2:16" x14ac:dyDescent="0.25">
      <c r="B1437" s="14" t="s">
        <v>2800</v>
      </c>
      <c r="C1437" s="12" t="s">
        <v>3327</v>
      </c>
      <c r="D1437" s="12" t="s">
        <v>2986</v>
      </c>
      <c r="E1437" s="12" t="s">
        <v>23</v>
      </c>
      <c r="F1437" s="14" t="s">
        <v>5059</v>
      </c>
      <c r="G1437" s="14"/>
      <c r="H1437" s="14"/>
      <c r="I1437" s="14"/>
      <c r="J1437" s="14"/>
      <c r="K1437" s="14"/>
      <c r="L1437" s="14"/>
      <c r="M1437">
        <v>0</v>
      </c>
      <c r="N1437">
        <v>0</v>
      </c>
      <c r="O1437"/>
      <c r="P1437" s="1"/>
    </row>
    <row r="1438" spans="2:16" x14ac:dyDescent="0.25">
      <c r="B1438" s="14" t="s">
        <v>3328</v>
      </c>
      <c r="C1438" s="12" t="s">
        <v>3329</v>
      </c>
      <c r="D1438" s="12" t="s">
        <v>2986</v>
      </c>
      <c r="E1438" s="12" t="s">
        <v>23</v>
      </c>
      <c r="F1438" s="14" t="s">
        <v>5059</v>
      </c>
      <c r="G1438" s="14"/>
      <c r="H1438" s="14"/>
      <c r="I1438" s="14"/>
      <c r="J1438" s="14"/>
      <c r="K1438" s="14"/>
      <c r="L1438" s="14"/>
      <c r="M1438">
        <v>0</v>
      </c>
      <c r="N1438">
        <v>0</v>
      </c>
      <c r="O1438"/>
      <c r="P1438" s="1"/>
    </row>
    <row r="1439" spans="2:16" x14ac:dyDescent="0.25">
      <c r="B1439" s="14" t="s">
        <v>3330</v>
      </c>
      <c r="C1439" s="12" t="s">
        <v>3331</v>
      </c>
      <c r="D1439" s="12" t="s">
        <v>1741</v>
      </c>
      <c r="E1439" s="12" t="s">
        <v>210</v>
      </c>
      <c r="F1439" s="14" t="s">
        <v>5059</v>
      </c>
      <c r="G1439" s="14" t="s">
        <v>5119</v>
      </c>
      <c r="H1439" s="14" t="s">
        <v>4807</v>
      </c>
      <c r="I1439" s="14"/>
      <c r="J1439" s="14"/>
      <c r="K1439" s="14"/>
      <c r="L1439" s="14"/>
      <c r="M1439">
        <v>1</v>
      </c>
      <c r="N1439">
        <v>1</v>
      </c>
      <c r="O1439"/>
      <c r="P1439" s="1"/>
    </row>
    <row r="1440" spans="2:16" x14ac:dyDescent="0.25">
      <c r="B1440" s="14" t="s">
        <v>2794</v>
      </c>
      <c r="C1440" s="12" t="s">
        <v>3332</v>
      </c>
      <c r="D1440" s="12" t="s">
        <v>1746</v>
      </c>
      <c r="E1440" s="12" t="s">
        <v>50</v>
      </c>
      <c r="F1440" s="14" t="s">
        <v>5059</v>
      </c>
      <c r="G1440" s="14" t="s">
        <v>5431</v>
      </c>
      <c r="H1440" s="14" t="s">
        <v>4807</v>
      </c>
      <c r="I1440" s="14"/>
      <c r="J1440" s="14"/>
      <c r="K1440" s="14"/>
      <c r="L1440" s="14"/>
      <c r="M1440">
        <v>1</v>
      </c>
      <c r="N1440">
        <v>1</v>
      </c>
      <c r="O1440"/>
      <c r="P1440" s="1"/>
    </row>
    <row r="1441" spans="2:16" x14ac:dyDescent="0.25">
      <c r="B1441" s="14" t="s">
        <v>3333</v>
      </c>
      <c r="C1441" s="12" t="s">
        <v>5649</v>
      </c>
      <c r="D1441" s="12" t="s">
        <v>1741</v>
      </c>
      <c r="E1441" s="12" t="s">
        <v>310</v>
      </c>
      <c r="F1441" s="14" t="s">
        <v>5059</v>
      </c>
      <c r="G1441" s="14" t="s">
        <v>4988</v>
      </c>
      <c r="H1441" s="14" t="s">
        <v>4827</v>
      </c>
      <c r="I1441" s="14"/>
      <c r="J1441" s="14"/>
      <c r="K1441" s="14"/>
      <c r="L1441" s="14"/>
      <c r="M1441">
        <v>1</v>
      </c>
      <c r="N1441">
        <v>1</v>
      </c>
      <c r="O1441"/>
      <c r="P1441" s="1"/>
    </row>
    <row r="1442" spans="2:16" x14ac:dyDescent="0.25">
      <c r="B1442" s="14" t="s">
        <v>2788</v>
      </c>
      <c r="C1442" s="12" t="s">
        <v>3335</v>
      </c>
      <c r="D1442" s="12" t="s">
        <v>2986</v>
      </c>
      <c r="E1442" s="12" t="s">
        <v>510</v>
      </c>
      <c r="F1442" s="14" t="s">
        <v>5059</v>
      </c>
      <c r="G1442" s="14"/>
      <c r="H1442" s="14"/>
      <c r="I1442" s="14"/>
      <c r="J1442" s="14"/>
      <c r="K1442" s="14"/>
      <c r="L1442" s="14"/>
      <c r="M1442">
        <v>0</v>
      </c>
      <c r="N1442">
        <v>0</v>
      </c>
      <c r="O1442"/>
      <c r="P1442" s="1"/>
    </row>
    <row r="1443" spans="2:16" x14ac:dyDescent="0.25">
      <c r="B1443" s="14" t="s">
        <v>3336</v>
      </c>
      <c r="C1443" s="12" t="s">
        <v>3337</v>
      </c>
      <c r="D1443" s="12" t="s">
        <v>2986</v>
      </c>
      <c r="E1443" s="12" t="s">
        <v>310</v>
      </c>
      <c r="F1443" s="14" t="s">
        <v>5059</v>
      </c>
      <c r="G1443" s="14"/>
      <c r="H1443" s="14"/>
      <c r="I1443" s="14"/>
      <c r="J1443" s="14"/>
      <c r="K1443" s="14"/>
      <c r="L1443" s="14"/>
      <c r="M1443">
        <v>0</v>
      </c>
      <c r="N1443">
        <v>0</v>
      </c>
      <c r="O1443"/>
      <c r="P1443" s="1"/>
    </row>
    <row r="1444" spans="2:16" x14ac:dyDescent="0.25">
      <c r="B1444" s="14" t="s">
        <v>2690</v>
      </c>
      <c r="C1444" s="12" t="s">
        <v>3338</v>
      </c>
      <c r="D1444" s="12" t="s">
        <v>1741</v>
      </c>
      <c r="E1444" s="12" t="s">
        <v>205</v>
      </c>
      <c r="F1444" s="14" t="s">
        <v>5059</v>
      </c>
      <c r="G1444" s="14"/>
      <c r="H1444" s="14"/>
      <c r="I1444" s="14"/>
      <c r="J1444" s="14"/>
      <c r="K1444" s="14"/>
      <c r="L1444" s="14"/>
      <c r="M1444">
        <v>0</v>
      </c>
      <c r="N1444">
        <v>0</v>
      </c>
      <c r="O1444"/>
      <c r="P1444" s="1"/>
    </row>
    <row r="1445" spans="2:16" ht="30" x14ac:dyDescent="0.25">
      <c r="B1445" s="14" t="s">
        <v>2755</v>
      </c>
      <c r="C1445" s="12" t="s">
        <v>2848</v>
      </c>
      <c r="D1445" s="12" t="s">
        <v>1741</v>
      </c>
      <c r="E1445" s="12" t="s">
        <v>205</v>
      </c>
      <c r="F1445" s="14" t="s">
        <v>5061</v>
      </c>
      <c r="G1445" s="14" t="s">
        <v>4624</v>
      </c>
      <c r="H1445" s="14" t="s">
        <v>4827</v>
      </c>
      <c r="I1445" s="14"/>
      <c r="J1445" s="14"/>
      <c r="K1445" s="14"/>
      <c r="L1445" s="14"/>
      <c r="M1445">
        <v>1</v>
      </c>
      <c r="N1445">
        <v>1</v>
      </c>
      <c r="O1445"/>
      <c r="P1445" s="1"/>
    </row>
    <row r="1446" spans="2:16" ht="60" x14ac:dyDescent="0.25">
      <c r="B1446" s="14" t="s">
        <v>3339</v>
      </c>
      <c r="C1446" s="12" t="s">
        <v>3340</v>
      </c>
      <c r="D1446" s="12" t="s">
        <v>1746</v>
      </c>
      <c r="E1446" s="12" t="s">
        <v>23</v>
      </c>
      <c r="F1446" s="14" t="s">
        <v>5059</v>
      </c>
      <c r="G1446" s="14" t="s">
        <v>4662</v>
      </c>
      <c r="H1446" s="14" t="s">
        <v>4812</v>
      </c>
      <c r="I1446" s="14"/>
      <c r="J1446" s="14"/>
      <c r="K1446" s="14" t="s">
        <v>4559</v>
      </c>
      <c r="L1446" s="14"/>
      <c r="M1446">
        <v>1</v>
      </c>
      <c r="N1446">
        <v>2</v>
      </c>
      <c r="O1446"/>
      <c r="P1446" s="1"/>
    </row>
    <row r="1447" spans="2:16" x14ac:dyDescent="0.25">
      <c r="B1447" s="14" t="s">
        <v>3341</v>
      </c>
      <c r="C1447" s="12" t="s">
        <v>3342</v>
      </c>
      <c r="D1447" s="12" t="s">
        <v>2986</v>
      </c>
      <c r="E1447" s="12" t="s">
        <v>23</v>
      </c>
      <c r="F1447" s="14" t="s">
        <v>5059</v>
      </c>
      <c r="G1447" s="14"/>
      <c r="H1447" s="14"/>
      <c r="I1447" s="14"/>
      <c r="J1447" s="14"/>
      <c r="K1447" s="14"/>
      <c r="L1447" s="14"/>
      <c r="M1447">
        <v>0</v>
      </c>
      <c r="N1447">
        <v>0</v>
      </c>
      <c r="O1447"/>
      <c r="P1447" s="1"/>
    </row>
    <row r="1448" spans="2:16" ht="30" x14ac:dyDescent="0.25">
      <c r="B1448" s="14" t="s">
        <v>2789</v>
      </c>
      <c r="C1448" s="12" t="s">
        <v>3343</v>
      </c>
      <c r="D1448" s="12" t="s">
        <v>1741</v>
      </c>
      <c r="E1448" s="12" t="s">
        <v>210</v>
      </c>
      <c r="F1448" s="14" t="s">
        <v>5059</v>
      </c>
      <c r="G1448" s="14" t="s">
        <v>5284</v>
      </c>
      <c r="H1448" s="14" t="s">
        <v>4807</v>
      </c>
      <c r="I1448" s="14"/>
      <c r="J1448" s="14"/>
      <c r="K1448" s="14"/>
      <c r="L1448" s="14"/>
      <c r="M1448">
        <v>1</v>
      </c>
      <c r="N1448">
        <v>1</v>
      </c>
      <c r="O1448"/>
      <c r="P1448" s="1"/>
    </row>
    <row r="1449" spans="2:16" x14ac:dyDescent="0.25">
      <c r="B1449" s="14" t="s">
        <v>2790</v>
      </c>
      <c r="C1449" s="12" t="s">
        <v>3344</v>
      </c>
      <c r="D1449" s="12" t="s">
        <v>2986</v>
      </c>
      <c r="E1449" s="12" t="s">
        <v>39</v>
      </c>
      <c r="F1449" s="14" t="s">
        <v>5059</v>
      </c>
      <c r="G1449" s="14"/>
      <c r="H1449" s="14"/>
      <c r="I1449" s="14"/>
      <c r="J1449" s="14"/>
      <c r="K1449" s="14"/>
      <c r="L1449" s="14"/>
      <c r="M1449">
        <v>0</v>
      </c>
      <c r="N1449">
        <v>0</v>
      </c>
      <c r="O1449"/>
      <c r="P1449" s="1"/>
    </row>
    <row r="1450" spans="2:16" x14ac:dyDescent="0.25">
      <c r="B1450" s="14" t="s">
        <v>2814</v>
      </c>
      <c r="C1450" s="12" t="s">
        <v>3345</v>
      </c>
      <c r="D1450" s="12" t="s">
        <v>1741</v>
      </c>
      <c r="E1450" s="12" t="s">
        <v>310</v>
      </c>
      <c r="F1450" s="14" t="s">
        <v>5059</v>
      </c>
      <c r="G1450" s="14" t="s">
        <v>5474</v>
      </c>
      <c r="H1450" s="14" t="s">
        <v>4807</v>
      </c>
      <c r="I1450" s="14"/>
      <c r="J1450" s="14"/>
      <c r="K1450" s="14"/>
      <c r="L1450" s="14"/>
      <c r="M1450">
        <v>1</v>
      </c>
      <c r="N1450">
        <v>1</v>
      </c>
      <c r="O1450"/>
      <c r="P1450" s="1"/>
    </row>
    <row r="1451" spans="2:16" x14ac:dyDescent="0.25">
      <c r="B1451" s="14" t="s">
        <v>2731</v>
      </c>
      <c r="C1451" s="12" t="s">
        <v>3346</v>
      </c>
      <c r="D1451" s="12" t="s">
        <v>1741</v>
      </c>
      <c r="E1451" s="12" t="s">
        <v>50</v>
      </c>
      <c r="F1451" s="14" t="s">
        <v>5059</v>
      </c>
      <c r="G1451" s="14"/>
      <c r="H1451" s="14"/>
      <c r="I1451" s="14"/>
      <c r="J1451" s="14"/>
      <c r="K1451" s="14"/>
      <c r="L1451" s="14"/>
      <c r="M1451">
        <v>0</v>
      </c>
      <c r="N1451">
        <v>0</v>
      </c>
      <c r="O1451"/>
      <c r="P1451" s="1"/>
    </row>
    <row r="1452" spans="2:16" x14ac:dyDescent="0.25">
      <c r="B1452" s="14" t="s">
        <v>2706</v>
      </c>
      <c r="C1452" s="12" t="s">
        <v>3347</v>
      </c>
      <c r="D1452" s="12" t="s">
        <v>5</v>
      </c>
      <c r="E1452" s="12" t="s">
        <v>22</v>
      </c>
      <c r="F1452" s="14" t="s">
        <v>5059</v>
      </c>
      <c r="G1452" s="14"/>
      <c r="H1452" s="14"/>
      <c r="I1452" s="14"/>
      <c r="J1452" s="14"/>
      <c r="K1452" s="14"/>
      <c r="L1452" s="14"/>
      <c r="M1452">
        <v>0</v>
      </c>
      <c r="N1452">
        <v>0</v>
      </c>
      <c r="O1452"/>
      <c r="P1452" s="1"/>
    </row>
    <row r="1453" spans="2:16" ht="60" x14ac:dyDescent="0.25">
      <c r="B1453" s="14" t="s">
        <v>3348</v>
      </c>
      <c r="C1453" s="12" t="s">
        <v>3349</v>
      </c>
      <c r="D1453" s="12" t="s">
        <v>1741</v>
      </c>
      <c r="E1453" s="12" t="s">
        <v>23</v>
      </c>
      <c r="F1453" s="14" t="s">
        <v>5059</v>
      </c>
      <c r="G1453" s="14" t="s">
        <v>4671</v>
      </c>
      <c r="H1453" s="14" t="s">
        <v>4812</v>
      </c>
      <c r="I1453" s="14"/>
      <c r="J1453" s="14"/>
      <c r="K1453" s="14"/>
      <c r="L1453" s="14"/>
      <c r="M1453">
        <v>1</v>
      </c>
      <c r="N1453">
        <v>1</v>
      </c>
      <c r="O1453"/>
      <c r="P1453" s="1"/>
    </row>
    <row r="1454" spans="2:16" x14ac:dyDescent="0.25">
      <c r="B1454" s="14" t="s">
        <v>3350</v>
      </c>
      <c r="C1454" s="12" t="s">
        <v>3351</v>
      </c>
      <c r="D1454" s="12" t="s">
        <v>2986</v>
      </c>
      <c r="E1454" s="12" t="s">
        <v>510</v>
      </c>
      <c r="F1454" s="14" t="s">
        <v>5059</v>
      </c>
      <c r="G1454" s="14"/>
      <c r="H1454" s="14"/>
      <c r="I1454" s="14"/>
      <c r="J1454" s="14"/>
      <c r="K1454" s="14"/>
      <c r="L1454" s="14"/>
      <c r="M1454">
        <v>0</v>
      </c>
      <c r="N1454">
        <v>0</v>
      </c>
      <c r="O1454"/>
      <c r="P1454" s="1"/>
    </row>
    <row r="1455" spans="2:16" x14ac:dyDescent="0.25">
      <c r="B1455" s="14" t="s">
        <v>2741</v>
      </c>
      <c r="C1455" s="12" t="s">
        <v>3352</v>
      </c>
      <c r="D1455" s="12" t="s">
        <v>2986</v>
      </c>
      <c r="E1455" s="12" t="s">
        <v>510</v>
      </c>
      <c r="F1455" s="14" t="s">
        <v>5059</v>
      </c>
      <c r="G1455" s="14"/>
      <c r="H1455" s="14"/>
      <c r="I1455" s="14"/>
      <c r="J1455" s="14"/>
      <c r="K1455" s="14"/>
      <c r="L1455" s="14"/>
      <c r="M1455">
        <v>0</v>
      </c>
      <c r="N1455">
        <v>0</v>
      </c>
      <c r="O1455"/>
      <c r="P1455" s="1"/>
    </row>
    <row r="1456" spans="2:16" x14ac:dyDescent="0.25">
      <c r="B1456" s="14" t="s">
        <v>3353</v>
      </c>
      <c r="C1456" s="12" t="s">
        <v>3354</v>
      </c>
      <c r="D1456" s="12" t="s">
        <v>2986</v>
      </c>
      <c r="E1456" s="12" t="s">
        <v>510</v>
      </c>
      <c r="F1456" s="14" t="s">
        <v>5059</v>
      </c>
      <c r="G1456" s="14" t="s">
        <v>4635</v>
      </c>
      <c r="H1456" s="14" t="s">
        <v>4807</v>
      </c>
      <c r="I1456" s="14"/>
      <c r="J1456" s="14"/>
      <c r="K1456" s="14"/>
      <c r="L1456" s="14"/>
      <c r="M1456">
        <v>1</v>
      </c>
      <c r="N1456">
        <v>1</v>
      </c>
      <c r="O1456"/>
      <c r="P1456" s="1"/>
    </row>
    <row r="1457" spans="2:16" x14ac:dyDescent="0.25">
      <c r="B1457" s="14" t="s">
        <v>3355</v>
      </c>
      <c r="C1457" s="12" t="s">
        <v>3356</v>
      </c>
      <c r="D1457" s="12" t="s">
        <v>2986</v>
      </c>
      <c r="E1457" s="12" t="s">
        <v>85</v>
      </c>
      <c r="F1457" s="14" t="s">
        <v>5059</v>
      </c>
      <c r="G1457" s="14"/>
      <c r="H1457" s="14"/>
      <c r="I1457" s="14"/>
      <c r="J1457" s="14"/>
      <c r="K1457" s="14"/>
      <c r="L1457" s="14"/>
      <c r="M1457">
        <v>0</v>
      </c>
      <c r="N1457">
        <v>0</v>
      </c>
      <c r="O1457"/>
      <c r="P1457" s="1"/>
    </row>
    <row r="1458" spans="2:16" x14ac:dyDescent="0.25">
      <c r="B1458" s="14" t="s">
        <v>2795</v>
      </c>
      <c r="C1458" s="12" t="s">
        <v>3357</v>
      </c>
      <c r="D1458" s="12" t="s">
        <v>2986</v>
      </c>
      <c r="E1458" s="12" t="s">
        <v>23</v>
      </c>
      <c r="F1458" s="14" t="s">
        <v>5059</v>
      </c>
      <c r="G1458" s="14" t="s">
        <v>5632</v>
      </c>
      <c r="H1458" s="14" t="s">
        <v>4807</v>
      </c>
      <c r="I1458" s="14"/>
      <c r="J1458" s="14"/>
      <c r="K1458" s="14"/>
      <c r="L1458" s="14"/>
      <c r="M1458">
        <v>1</v>
      </c>
      <c r="N1458">
        <v>1</v>
      </c>
      <c r="O1458"/>
      <c r="P1458" s="1"/>
    </row>
    <row r="1459" spans="2:16" x14ac:dyDescent="0.25">
      <c r="B1459" s="14" t="s">
        <v>2821</v>
      </c>
      <c r="C1459" s="12" t="s">
        <v>3358</v>
      </c>
      <c r="D1459" s="12" t="s">
        <v>1741</v>
      </c>
      <c r="E1459" s="12" t="s">
        <v>49</v>
      </c>
      <c r="F1459" s="14" t="s">
        <v>5059</v>
      </c>
      <c r="G1459" s="14"/>
      <c r="H1459" s="14"/>
      <c r="I1459" s="14"/>
      <c r="J1459" s="14"/>
      <c r="K1459" s="14"/>
      <c r="L1459" s="14"/>
      <c r="M1459">
        <v>0</v>
      </c>
      <c r="N1459">
        <v>0</v>
      </c>
      <c r="O1459"/>
      <c r="P1459" s="1"/>
    </row>
    <row r="1460" spans="2:16" ht="45" x14ac:dyDescent="0.25">
      <c r="B1460" s="14" t="s">
        <v>3359</v>
      </c>
      <c r="C1460" s="12" t="s">
        <v>3360</v>
      </c>
      <c r="D1460" s="12" t="s">
        <v>2986</v>
      </c>
      <c r="E1460" s="12" t="s">
        <v>23</v>
      </c>
      <c r="F1460" s="14" t="s">
        <v>5059</v>
      </c>
      <c r="G1460" s="14" t="s">
        <v>4633</v>
      </c>
      <c r="H1460" s="14" t="s">
        <v>4808</v>
      </c>
      <c r="I1460" s="14"/>
      <c r="J1460" s="14"/>
      <c r="K1460" s="14"/>
      <c r="L1460" s="14"/>
      <c r="M1460">
        <v>1</v>
      </c>
      <c r="N1460">
        <v>1</v>
      </c>
      <c r="O1460"/>
      <c r="P1460" s="1"/>
    </row>
    <row r="1461" spans="2:16" x14ac:dyDescent="0.25">
      <c r="B1461" s="14" t="s">
        <v>2803</v>
      </c>
      <c r="C1461" s="12" t="s">
        <v>3361</v>
      </c>
      <c r="D1461" s="12" t="s">
        <v>2986</v>
      </c>
      <c r="E1461" s="12" t="s">
        <v>510</v>
      </c>
      <c r="F1461" s="14" t="s">
        <v>5059</v>
      </c>
      <c r="G1461" s="14" t="s">
        <v>4986</v>
      </c>
      <c r="H1461" s="14" t="s">
        <v>4807</v>
      </c>
      <c r="I1461" s="14"/>
      <c r="J1461" s="14"/>
      <c r="K1461" s="14"/>
      <c r="L1461" s="14"/>
      <c r="M1461">
        <v>1</v>
      </c>
      <c r="N1461">
        <v>1</v>
      </c>
      <c r="O1461"/>
      <c r="P1461" s="1"/>
    </row>
    <row r="1462" spans="2:16" x14ac:dyDescent="0.25">
      <c r="B1462" s="14" t="s">
        <v>2824</v>
      </c>
      <c r="C1462" s="12" t="s">
        <v>3362</v>
      </c>
      <c r="D1462" s="12" t="s">
        <v>2986</v>
      </c>
      <c r="E1462" s="12" t="s">
        <v>42</v>
      </c>
      <c r="F1462" s="14" t="s">
        <v>5059</v>
      </c>
      <c r="G1462" s="14" t="s">
        <v>5335</v>
      </c>
      <c r="H1462" s="14" t="s">
        <v>4807</v>
      </c>
      <c r="I1462" s="14"/>
      <c r="J1462" s="14"/>
      <c r="K1462" s="14"/>
      <c r="L1462" s="14"/>
      <c r="M1462">
        <v>1</v>
      </c>
      <c r="N1462">
        <v>1</v>
      </c>
      <c r="O1462"/>
      <c r="P1462" s="1"/>
    </row>
    <row r="1463" spans="2:16" x14ac:dyDescent="0.25">
      <c r="B1463" s="14" t="s">
        <v>2717</v>
      </c>
      <c r="C1463" s="12" t="s">
        <v>3363</v>
      </c>
      <c r="D1463" s="12" t="s">
        <v>2986</v>
      </c>
      <c r="E1463" s="12" t="s">
        <v>23</v>
      </c>
      <c r="F1463" s="14" t="s">
        <v>5059</v>
      </c>
      <c r="G1463" s="14" t="s">
        <v>4641</v>
      </c>
      <c r="H1463" s="14" t="s">
        <v>4807</v>
      </c>
      <c r="I1463" s="14"/>
      <c r="J1463" s="14"/>
      <c r="K1463" s="14"/>
      <c r="L1463" s="14"/>
      <c r="M1463">
        <v>1</v>
      </c>
      <c r="N1463">
        <v>1</v>
      </c>
      <c r="O1463"/>
      <c r="P1463" s="1"/>
    </row>
    <row r="1464" spans="2:16" x14ac:dyDescent="0.25">
      <c r="B1464" s="14" t="s">
        <v>2720</v>
      </c>
      <c r="C1464" s="12" t="s">
        <v>3364</v>
      </c>
      <c r="D1464" s="12" t="s">
        <v>2986</v>
      </c>
      <c r="E1464" s="12" t="s">
        <v>310</v>
      </c>
      <c r="F1464" s="14" t="s">
        <v>5059</v>
      </c>
      <c r="G1464" s="14" t="s">
        <v>4590</v>
      </c>
      <c r="H1464" s="14" t="s">
        <v>4807</v>
      </c>
      <c r="I1464" s="14"/>
      <c r="J1464" s="14"/>
      <c r="K1464" s="14"/>
      <c r="L1464" s="14"/>
      <c r="M1464">
        <v>1</v>
      </c>
      <c r="N1464">
        <v>1</v>
      </c>
      <c r="O1464"/>
      <c r="P1464" s="1"/>
    </row>
    <row r="1465" spans="2:16" x14ac:dyDescent="0.25">
      <c r="B1465" s="14" t="s">
        <v>3365</v>
      </c>
      <c r="C1465" s="12" t="s">
        <v>3366</v>
      </c>
      <c r="D1465" s="12" t="s">
        <v>1741</v>
      </c>
      <c r="E1465" s="12" t="s">
        <v>310</v>
      </c>
      <c r="F1465" s="14" t="s">
        <v>5059</v>
      </c>
      <c r="G1465" s="14" t="s">
        <v>5553</v>
      </c>
      <c r="H1465" s="14" t="s">
        <v>4807</v>
      </c>
      <c r="I1465" s="14"/>
      <c r="J1465" s="14"/>
      <c r="K1465" s="14"/>
      <c r="L1465" s="14"/>
      <c r="M1465">
        <v>1</v>
      </c>
      <c r="N1465">
        <v>1</v>
      </c>
      <c r="O1465"/>
      <c r="P1465" s="1"/>
    </row>
    <row r="1466" spans="2:16" x14ac:dyDescent="0.25">
      <c r="B1466" s="14" t="s">
        <v>2757</v>
      </c>
      <c r="C1466" s="12" t="s">
        <v>3367</v>
      </c>
      <c r="D1466" s="12" t="s">
        <v>2986</v>
      </c>
      <c r="E1466" s="12" t="s">
        <v>50</v>
      </c>
      <c r="F1466" s="14" t="s">
        <v>5059</v>
      </c>
      <c r="G1466" s="14"/>
      <c r="H1466" s="14"/>
      <c r="I1466" s="14"/>
      <c r="J1466" s="14"/>
      <c r="K1466" s="14"/>
      <c r="L1466" s="14"/>
      <c r="M1466">
        <v>0</v>
      </c>
      <c r="N1466">
        <v>0</v>
      </c>
      <c r="O1466"/>
      <c r="P1466" s="1"/>
    </row>
    <row r="1467" spans="2:16" x14ac:dyDescent="0.25">
      <c r="B1467" s="14" t="s">
        <v>2721</v>
      </c>
      <c r="C1467" s="12" t="s">
        <v>3368</v>
      </c>
      <c r="D1467" s="12" t="s">
        <v>2986</v>
      </c>
      <c r="E1467" s="12" t="s">
        <v>23</v>
      </c>
      <c r="F1467" s="14" t="s">
        <v>5059</v>
      </c>
      <c r="G1467" s="14"/>
      <c r="H1467" s="14"/>
      <c r="I1467" s="14"/>
      <c r="J1467" s="14"/>
      <c r="K1467" s="14"/>
      <c r="L1467" s="14"/>
      <c r="M1467">
        <v>0</v>
      </c>
      <c r="N1467">
        <v>0</v>
      </c>
      <c r="O1467"/>
      <c r="P1467" s="1"/>
    </row>
    <row r="1468" spans="2:16" x14ac:dyDescent="0.25">
      <c r="B1468" s="14" t="s">
        <v>2749</v>
      </c>
      <c r="C1468" s="12" t="s">
        <v>3369</v>
      </c>
      <c r="D1468" s="12" t="s">
        <v>2986</v>
      </c>
      <c r="E1468" s="12" t="s">
        <v>353</v>
      </c>
      <c r="F1468" s="14" t="s">
        <v>5059</v>
      </c>
      <c r="G1468" s="14" t="s">
        <v>5551</v>
      </c>
      <c r="H1468" s="14" t="s">
        <v>4807</v>
      </c>
      <c r="I1468" s="14"/>
      <c r="J1468" s="14"/>
      <c r="K1468" s="14"/>
      <c r="L1468" s="14"/>
      <c r="M1468">
        <v>1</v>
      </c>
      <c r="N1468">
        <v>1</v>
      </c>
      <c r="O1468"/>
      <c r="P1468" s="1"/>
    </row>
    <row r="1469" spans="2:16" x14ac:dyDescent="0.25">
      <c r="B1469" s="14" t="s">
        <v>3370</v>
      </c>
      <c r="C1469" s="12" t="s">
        <v>3371</v>
      </c>
      <c r="D1469" s="12" t="s">
        <v>2986</v>
      </c>
      <c r="E1469" s="12" t="s">
        <v>205</v>
      </c>
      <c r="F1469" s="14" t="s">
        <v>5059</v>
      </c>
      <c r="G1469" s="14"/>
      <c r="H1469" s="14"/>
      <c r="I1469" s="14"/>
      <c r="J1469" s="14"/>
      <c r="K1469" s="14"/>
      <c r="L1469" s="14"/>
      <c r="M1469">
        <v>0</v>
      </c>
      <c r="N1469">
        <v>0</v>
      </c>
      <c r="O1469"/>
      <c r="P1469" s="1"/>
    </row>
    <row r="1470" spans="2:16" x14ac:dyDescent="0.25">
      <c r="B1470" s="14" t="s">
        <v>2783</v>
      </c>
      <c r="C1470" s="12" t="s">
        <v>3374</v>
      </c>
      <c r="D1470" s="12" t="s">
        <v>2986</v>
      </c>
      <c r="E1470" s="12" t="s">
        <v>353</v>
      </c>
      <c r="F1470" s="14" t="s">
        <v>5059</v>
      </c>
      <c r="G1470" s="14"/>
      <c r="H1470" s="14"/>
      <c r="I1470" s="14"/>
      <c r="J1470" s="14"/>
      <c r="K1470" s="14"/>
      <c r="L1470" s="14"/>
      <c r="M1470">
        <v>0</v>
      </c>
      <c r="N1470">
        <v>0</v>
      </c>
      <c r="O1470"/>
      <c r="P1470" s="1"/>
    </row>
    <row r="1471" spans="2:16" x14ac:dyDescent="0.25">
      <c r="B1471" s="14" t="s">
        <v>2830</v>
      </c>
      <c r="C1471" s="12" t="s">
        <v>3375</v>
      </c>
      <c r="D1471" s="12" t="s">
        <v>2986</v>
      </c>
      <c r="E1471" s="12" t="s">
        <v>353</v>
      </c>
      <c r="F1471" s="14" t="s">
        <v>5059</v>
      </c>
      <c r="G1471" s="14"/>
      <c r="H1471" s="14"/>
      <c r="I1471" s="14"/>
      <c r="J1471" s="14"/>
      <c r="K1471" s="14"/>
      <c r="L1471" s="14"/>
      <c r="M1471">
        <v>0</v>
      </c>
      <c r="N1471">
        <v>0</v>
      </c>
      <c r="O1471"/>
      <c r="P1471" s="1"/>
    </row>
    <row r="1472" spans="2:16" x14ac:dyDescent="0.25">
      <c r="B1472" s="14" t="s">
        <v>2946</v>
      </c>
      <c r="C1472" s="12" t="s">
        <v>3376</v>
      </c>
      <c r="D1472" s="12" t="s">
        <v>2986</v>
      </c>
      <c r="E1472" s="12" t="s">
        <v>23</v>
      </c>
      <c r="F1472" s="14" t="s">
        <v>5059</v>
      </c>
      <c r="G1472" s="14"/>
      <c r="H1472" s="14"/>
      <c r="I1472" s="14"/>
      <c r="J1472" s="14"/>
      <c r="K1472" s="14"/>
      <c r="L1472" s="14"/>
      <c r="M1472">
        <v>0</v>
      </c>
      <c r="N1472">
        <v>0</v>
      </c>
      <c r="O1472"/>
      <c r="P1472" s="1"/>
    </row>
    <row r="1473" spans="2:16" x14ac:dyDescent="0.25">
      <c r="B1473" s="14" t="s">
        <v>2768</v>
      </c>
      <c r="C1473" s="12" t="s">
        <v>3377</v>
      </c>
      <c r="D1473" s="12" t="s">
        <v>2986</v>
      </c>
      <c r="E1473" s="12" t="s">
        <v>50</v>
      </c>
      <c r="F1473" s="14" t="s">
        <v>5059</v>
      </c>
      <c r="G1473" s="14" t="s">
        <v>5234</v>
      </c>
      <c r="H1473" s="14" t="s">
        <v>4807</v>
      </c>
      <c r="I1473" s="14"/>
      <c r="J1473" s="14"/>
      <c r="K1473" s="14"/>
      <c r="L1473" s="14"/>
      <c r="M1473">
        <v>1</v>
      </c>
      <c r="N1473">
        <v>1</v>
      </c>
      <c r="O1473"/>
      <c r="P1473" s="1"/>
    </row>
    <row r="1474" spans="2:16" x14ac:dyDescent="0.25">
      <c r="B1474" s="14" t="s">
        <v>3378</v>
      </c>
      <c r="C1474" s="12" t="s">
        <v>3379</v>
      </c>
      <c r="D1474" s="12" t="s">
        <v>1741</v>
      </c>
      <c r="E1474" s="12" t="s">
        <v>50</v>
      </c>
      <c r="F1474" s="14" t="s">
        <v>5059</v>
      </c>
      <c r="G1474" s="14"/>
      <c r="H1474" s="14"/>
      <c r="I1474" s="14"/>
      <c r="J1474" s="14"/>
      <c r="K1474" s="14"/>
      <c r="L1474" s="14"/>
      <c r="M1474">
        <v>0</v>
      </c>
      <c r="N1474">
        <v>0</v>
      </c>
      <c r="O1474"/>
      <c r="P1474" s="1"/>
    </row>
    <row r="1475" spans="2:16" x14ac:dyDescent="0.25">
      <c r="B1475" s="14" t="s">
        <v>2739</v>
      </c>
      <c r="C1475" s="12" t="s">
        <v>3380</v>
      </c>
      <c r="D1475" s="12" t="s">
        <v>2986</v>
      </c>
      <c r="E1475" s="12" t="s">
        <v>23</v>
      </c>
      <c r="F1475" s="14" t="s">
        <v>5059</v>
      </c>
      <c r="G1475" s="14"/>
      <c r="H1475" s="14"/>
      <c r="I1475" s="14"/>
      <c r="J1475" s="14"/>
      <c r="K1475" s="14"/>
      <c r="L1475" s="14"/>
      <c r="M1475">
        <v>0</v>
      </c>
      <c r="N1475">
        <v>0</v>
      </c>
      <c r="O1475"/>
      <c r="P1475" s="1"/>
    </row>
    <row r="1476" spans="2:16" x14ac:dyDescent="0.25">
      <c r="B1476" s="14" t="s">
        <v>2779</v>
      </c>
      <c r="C1476" s="12" t="s">
        <v>3381</v>
      </c>
      <c r="D1476" s="12" t="s">
        <v>2986</v>
      </c>
      <c r="E1476" s="12" t="s">
        <v>23</v>
      </c>
      <c r="F1476" s="14" t="s">
        <v>5059</v>
      </c>
      <c r="G1476" s="14" t="s">
        <v>5356</v>
      </c>
      <c r="H1476" s="14" t="s">
        <v>4809</v>
      </c>
      <c r="I1476" s="14"/>
      <c r="J1476" s="14"/>
      <c r="K1476" s="14"/>
      <c r="L1476" s="14"/>
      <c r="M1476">
        <v>1</v>
      </c>
      <c r="N1476">
        <v>1</v>
      </c>
      <c r="O1476"/>
      <c r="P1476" s="1"/>
    </row>
    <row r="1477" spans="2:16" x14ac:dyDescent="0.25">
      <c r="B1477" s="14" t="s">
        <v>2735</v>
      </c>
      <c r="C1477" s="12" t="s">
        <v>3382</v>
      </c>
      <c r="D1477" s="12" t="s">
        <v>2986</v>
      </c>
      <c r="E1477" s="12" t="s">
        <v>6</v>
      </c>
      <c r="F1477" s="14" t="s">
        <v>5059</v>
      </c>
      <c r="G1477" s="14"/>
      <c r="H1477" s="14"/>
      <c r="I1477" s="14"/>
      <c r="J1477" s="14"/>
      <c r="K1477" s="14"/>
      <c r="L1477" s="14"/>
      <c r="M1477">
        <v>0</v>
      </c>
      <c r="N1477">
        <v>0</v>
      </c>
      <c r="O1477"/>
      <c r="P1477" s="1"/>
    </row>
    <row r="1478" spans="2:16" x14ac:dyDescent="0.25">
      <c r="B1478" s="14" t="s">
        <v>3383</v>
      </c>
      <c r="C1478" s="12" t="s">
        <v>3384</v>
      </c>
      <c r="D1478" s="12" t="s">
        <v>2986</v>
      </c>
      <c r="E1478" s="12" t="s">
        <v>23</v>
      </c>
      <c r="F1478" s="14" t="s">
        <v>5059</v>
      </c>
      <c r="G1478" s="14"/>
      <c r="H1478" s="14"/>
      <c r="I1478" s="14"/>
      <c r="J1478" s="14"/>
      <c r="K1478" s="14"/>
      <c r="L1478" s="14"/>
      <c r="M1478">
        <v>0</v>
      </c>
      <c r="N1478">
        <v>0</v>
      </c>
      <c r="O1478"/>
      <c r="P1478" s="1"/>
    </row>
    <row r="1479" spans="2:16" x14ac:dyDescent="0.25">
      <c r="B1479" s="14" t="s">
        <v>3385</v>
      </c>
      <c r="C1479" s="12" t="s">
        <v>3386</v>
      </c>
      <c r="D1479" s="12" t="s">
        <v>2986</v>
      </c>
      <c r="E1479" s="12" t="s">
        <v>205</v>
      </c>
      <c r="F1479" s="14" t="s">
        <v>5059</v>
      </c>
      <c r="G1479" s="14"/>
      <c r="H1479" s="14"/>
      <c r="I1479" s="14"/>
      <c r="J1479" s="14"/>
      <c r="K1479" s="14"/>
      <c r="L1479" s="14"/>
      <c r="M1479">
        <v>0</v>
      </c>
      <c r="N1479">
        <v>0</v>
      </c>
      <c r="O1479"/>
      <c r="P1479" s="1"/>
    </row>
    <row r="1480" spans="2:16" ht="30" x14ac:dyDescent="0.25">
      <c r="B1480" s="14" t="s">
        <v>3387</v>
      </c>
      <c r="C1480" s="12" t="s">
        <v>5402</v>
      </c>
      <c r="D1480" s="12" t="s">
        <v>2986</v>
      </c>
      <c r="E1480" s="12" t="s">
        <v>23</v>
      </c>
      <c r="F1480" s="14" t="s">
        <v>5059</v>
      </c>
      <c r="G1480" s="14" t="s">
        <v>5126</v>
      </c>
      <c r="H1480" s="14" t="s">
        <v>4813</v>
      </c>
      <c r="I1480" s="14"/>
      <c r="J1480" s="14"/>
      <c r="K1480" s="14"/>
      <c r="L1480" s="14"/>
      <c r="M1480">
        <v>1</v>
      </c>
      <c r="N1480">
        <v>1</v>
      </c>
      <c r="O1480"/>
      <c r="P1480" s="1"/>
    </row>
    <row r="1481" spans="2:16" x14ac:dyDescent="0.25">
      <c r="B1481" s="14" t="s">
        <v>2812</v>
      </c>
      <c r="C1481" s="12" t="s">
        <v>3390</v>
      </c>
      <c r="D1481" s="12" t="s">
        <v>2986</v>
      </c>
      <c r="E1481" s="12" t="s">
        <v>49</v>
      </c>
      <c r="F1481" s="14" t="s">
        <v>5059</v>
      </c>
      <c r="G1481" s="14" t="s">
        <v>5408</v>
      </c>
      <c r="H1481" s="14" t="s">
        <v>4807</v>
      </c>
      <c r="I1481" s="14"/>
      <c r="J1481" s="14"/>
      <c r="K1481" s="14"/>
      <c r="L1481" s="14"/>
      <c r="M1481">
        <v>1</v>
      </c>
      <c r="N1481">
        <v>1</v>
      </c>
      <c r="O1481"/>
      <c r="P1481" s="1"/>
    </row>
    <row r="1482" spans="2:16" x14ac:dyDescent="0.25">
      <c r="B1482" s="14" t="s">
        <v>3392</v>
      </c>
      <c r="C1482" s="12" t="s">
        <v>3393</v>
      </c>
      <c r="D1482" s="12" t="s">
        <v>2986</v>
      </c>
      <c r="E1482" s="12" t="s">
        <v>49</v>
      </c>
      <c r="F1482" s="14" t="s">
        <v>5059</v>
      </c>
      <c r="G1482" s="14" t="s">
        <v>5403</v>
      </c>
      <c r="H1482" s="14" t="s">
        <v>4807</v>
      </c>
      <c r="I1482" s="14"/>
      <c r="J1482" s="14"/>
      <c r="K1482" s="14"/>
      <c r="L1482" s="14"/>
      <c r="M1482">
        <v>1</v>
      </c>
      <c r="N1482">
        <v>1</v>
      </c>
      <c r="O1482"/>
      <c r="P1482" s="1"/>
    </row>
    <row r="1483" spans="2:16" x14ac:dyDescent="0.25">
      <c r="B1483" s="14" t="s">
        <v>2953</v>
      </c>
      <c r="C1483" s="12" t="s">
        <v>3394</v>
      </c>
      <c r="D1483" s="12" t="s">
        <v>2986</v>
      </c>
      <c r="E1483" s="12" t="s">
        <v>353</v>
      </c>
      <c r="F1483" s="14" t="s">
        <v>5059</v>
      </c>
      <c r="G1483" s="14" t="s">
        <v>5426</v>
      </c>
      <c r="H1483" s="14" t="s">
        <v>4807</v>
      </c>
      <c r="I1483" s="14"/>
      <c r="J1483" s="14"/>
      <c r="K1483" s="14"/>
      <c r="L1483" s="14"/>
      <c r="M1483">
        <v>1</v>
      </c>
      <c r="N1483">
        <v>1</v>
      </c>
      <c r="O1483"/>
      <c r="P1483" s="1"/>
    </row>
    <row r="1484" spans="2:16" x14ac:dyDescent="0.25">
      <c r="B1484" s="14" t="s">
        <v>2737</v>
      </c>
      <c r="C1484" s="12" t="s">
        <v>3395</v>
      </c>
      <c r="D1484" s="12" t="s">
        <v>2986</v>
      </c>
      <c r="E1484" s="12" t="s">
        <v>23</v>
      </c>
      <c r="F1484" s="14" t="s">
        <v>5059</v>
      </c>
      <c r="G1484" s="14"/>
      <c r="H1484" s="14"/>
      <c r="I1484" s="14"/>
      <c r="J1484" s="14"/>
      <c r="K1484" s="14"/>
      <c r="L1484" s="14"/>
      <c r="M1484">
        <v>0</v>
      </c>
      <c r="N1484">
        <v>0</v>
      </c>
      <c r="O1484"/>
      <c r="P1484" s="1"/>
    </row>
    <row r="1485" spans="2:16" x14ac:dyDescent="0.25">
      <c r="B1485" s="14" t="s">
        <v>2816</v>
      </c>
      <c r="C1485" s="12" t="s">
        <v>3396</v>
      </c>
      <c r="D1485" s="12" t="s">
        <v>1741</v>
      </c>
      <c r="E1485" s="12" t="s">
        <v>310</v>
      </c>
      <c r="F1485" s="14" t="s">
        <v>5059</v>
      </c>
      <c r="G1485" s="14" t="s">
        <v>5455</v>
      </c>
      <c r="H1485" s="14" t="s">
        <v>4807</v>
      </c>
      <c r="I1485" s="14"/>
      <c r="J1485" s="14"/>
      <c r="K1485" s="14"/>
      <c r="L1485" s="14"/>
      <c r="M1485">
        <v>1</v>
      </c>
      <c r="N1485">
        <v>1</v>
      </c>
      <c r="O1485"/>
      <c r="P1485" s="1"/>
    </row>
    <row r="1486" spans="2:16" x14ac:dyDescent="0.25">
      <c r="B1486" s="14" t="s">
        <v>3397</v>
      </c>
      <c r="C1486" s="12" t="s">
        <v>3398</v>
      </c>
      <c r="D1486" s="12" t="s">
        <v>2986</v>
      </c>
      <c r="E1486" s="12" t="s">
        <v>50</v>
      </c>
      <c r="F1486" s="14" t="s">
        <v>5059</v>
      </c>
      <c r="G1486" s="14"/>
      <c r="H1486" s="14"/>
      <c r="I1486" s="14"/>
      <c r="J1486" s="14"/>
      <c r="K1486" s="14"/>
      <c r="L1486" s="14"/>
      <c r="M1486">
        <v>0</v>
      </c>
      <c r="N1486">
        <v>0</v>
      </c>
      <c r="O1486"/>
      <c r="P1486" s="1"/>
    </row>
    <row r="1487" spans="2:16" x14ac:dyDescent="0.25">
      <c r="B1487" s="14" t="s">
        <v>2747</v>
      </c>
      <c r="C1487" s="12" t="s">
        <v>2849</v>
      </c>
      <c r="D1487" s="12" t="s">
        <v>1741</v>
      </c>
      <c r="E1487" s="12" t="s">
        <v>50</v>
      </c>
      <c r="F1487" s="14" t="s">
        <v>4960</v>
      </c>
      <c r="G1487" s="14"/>
      <c r="H1487" s="14"/>
      <c r="I1487" s="14"/>
      <c r="J1487" s="14"/>
      <c r="K1487" s="14"/>
      <c r="L1487" s="14"/>
      <c r="M1487">
        <v>0</v>
      </c>
      <c r="N1487">
        <v>0</v>
      </c>
      <c r="O1487"/>
      <c r="P1487" s="1"/>
    </row>
    <row r="1488" spans="2:16" x14ac:dyDescent="0.25">
      <c r="B1488" s="14" t="s">
        <v>2797</v>
      </c>
      <c r="C1488" s="12" t="s">
        <v>3399</v>
      </c>
      <c r="D1488" s="12" t="s">
        <v>2986</v>
      </c>
      <c r="E1488" s="12" t="s">
        <v>26</v>
      </c>
      <c r="F1488" s="14" t="s">
        <v>5059</v>
      </c>
      <c r="G1488" s="14"/>
      <c r="H1488" s="14"/>
      <c r="I1488" s="14"/>
      <c r="J1488" s="14"/>
      <c r="K1488" s="14"/>
      <c r="L1488" s="14"/>
      <c r="M1488">
        <v>0</v>
      </c>
      <c r="N1488">
        <v>0</v>
      </c>
      <c r="O1488"/>
      <c r="P1488" s="1"/>
    </row>
    <row r="1489" spans="2:16" x14ac:dyDescent="0.25">
      <c r="B1489" s="14" t="s">
        <v>2772</v>
      </c>
      <c r="C1489" s="12" t="s">
        <v>3402</v>
      </c>
      <c r="D1489" s="12" t="s">
        <v>2986</v>
      </c>
      <c r="E1489" s="12" t="s">
        <v>310</v>
      </c>
      <c r="F1489" s="14" t="s">
        <v>5059</v>
      </c>
      <c r="G1489" s="14"/>
      <c r="H1489" s="14"/>
      <c r="I1489" s="14"/>
      <c r="J1489" s="14"/>
      <c r="K1489" s="14"/>
      <c r="L1489" s="14"/>
      <c r="M1489">
        <v>0</v>
      </c>
      <c r="N1489">
        <v>0</v>
      </c>
      <c r="O1489"/>
      <c r="P1489" s="1"/>
    </row>
    <row r="1490" spans="2:16" x14ac:dyDescent="0.25">
      <c r="B1490" s="14" t="s">
        <v>2804</v>
      </c>
      <c r="C1490" s="12" t="s">
        <v>3403</v>
      </c>
      <c r="D1490" s="12" t="s">
        <v>2986</v>
      </c>
      <c r="E1490" s="12" t="s">
        <v>50</v>
      </c>
      <c r="F1490" s="14" t="s">
        <v>5059</v>
      </c>
      <c r="G1490" s="14"/>
      <c r="H1490" s="14"/>
      <c r="I1490" s="14"/>
      <c r="J1490" s="14"/>
      <c r="K1490" s="14"/>
      <c r="L1490" s="14"/>
      <c r="M1490">
        <v>0</v>
      </c>
      <c r="N1490">
        <v>0</v>
      </c>
      <c r="O1490"/>
      <c r="P1490" s="1"/>
    </row>
    <row r="1491" spans="2:16" x14ac:dyDescent="0.25">
      <c r="B1491" s="14" t="s">
        <v>2733</v>
      </c>
      <c r="C1491" s="12" t="s">
        <v>3404</v>
      </c>
      <c r="D1491" s="12" t="s">
        <v>1741</v>
      </c>
      <c r="E1491" s="12" t="s">
        <v>310</v>
      </c>
      <c r="F1491" s="14" t="s">
        <v>5059</v>
      </c>
      <c r="G1491" s="14"/>
      <c r="H1491" s="14"/>
      <c r="I1491" s="14"/>
      <c r="J1491" s="14"/>
      <c r="K1491" s="14"/>
      <c r="L1491" s="14"/>
      <c r="M1491">
        <v>0</v>
      </c>
      <c r="N1491">
        <v>0</v>
      </c>
      <c r="O1491"/>
      <c r="P1491" s="1"/>
    </row>
    <row r="1492" spans="2:16" x14ac:dyDescent="0.25">
      <c r="B1492" s="14" t="s">
        <v>2817</v>
      </c>
      <c r="C1492" s="12" t="s">
        <v>5650</v>
      </c>
      <c r="D1492" s="12" t="s">
        <v>1741</v>
      </c>
      <c r="E1492" s="12" t="s">
        <v>233</v>
      </c>
      <c r="F1492" s="14" t="s">
        <v>5059</v>
      </c>
      <c r="G1492" s="14" t="s">
        <v>5028</v>
      </c>
      <c r="H1492" s="14" t="s">
        <v>4807</v>
      </c>
      <c r="I1492" s="14"/>
      <c r="J1492" s="14"/>
      <c r="K1492" s="14"/>
      <c r="L1492" s="14"/>
      <c r="M1492">
        <v>1</v>
      </c>
      <c r="N1492">
        <v>1</v>
      </c>
      <c r="O1492"/>
      <c r="P1492" s="1"/>
    </row>
    <row r="1493" spans="2:16" x14ac:dyDescent="0.25">
      <c r="B1493" s="14" t="s">
        <v>2778</v>
      </c>
      <c r="C1493" s="12" t="s">
        <v>3407</v>
      </c>
      <c r="D1493" s="12" t="s">
        <v>2986</v>
      </c>
      <c r="E1493" s="12" t="s">
        <v>510</v>
      </c>
      <c r="F1493" s="14" t="s">
        <v>5059</v>
      </c>
      <c r="G1493" s="14"/>
      <c r="H1493" s="14"/>
      <c r="I1493" s="14"/>
      <c r="J1493" s="14"/>
      <c r="K1493" s="14"/>
      <c r="L1493" s="14"/>
      <c r="M1493">
        <v>0</v>
      </c>
      <c r="N1493">
        <v>0</v>
      </c>
      <c r="O1493"/>
      <c r="P1493" s="1"/>
    </row>
    <row r="1494" spans="2:16" x14ac:dyDescent="0.25">
      <c r="B1494" s="14" t="s">
        <v>2699</v>
      </c>
      <c r="C1494" s="12" t="s">
        <v>3410</v>
      </c>
      <c r="D1494" s="12" t="s">
        <v>2986</v>
      </c>
      <c r="E1494" s="12" t="s">
        <v>50</v>
      </c>
      <c r="F1494" s="14" t="s">
        <v>5059</v>
      </c>
      <c r="G1494" s="14"/>
      <c r="H1494" s="14"/>
      <c r="I1494" s="14"/>
      <c r="J1494" s="14"/>
      <c r="K1494" s="14"/>
      <c r="L1494" s="14"/>
      <c r="M1494">
        <v>0</v>
      </c>
      <c r="N1494">
        <v>0</v>
      </c>
      <c r="O1494"/>
      <c r="P1494" s="1"/>
    </row>
    <row r="1495" spans="2:16" x14ac:dyDescent="0.25">
      <c r="B1495" s="14" t="s">
        <v>2770</v>
      </c>
      <c r="C1495" s="12" t="s">
        <v>3411</v>
      </c>
      <c r="D1495" s="12" t="s">
        <v>2986</v>
      </c>
      <c r="E1495" s="12" t="s">
        <v>50</v>
      </c>
      <c r="F1495" s="14" t="s">
        <v>5059</v>
      </c>
      <c r="G1495" s="14"/>
      <c r="H1495" s="14"/>
      <c r="I1495" s="14"/>
      <c r="J1495" s="14"/>
      <c r="K1495" s="14"/>
      <c r="L1495" s="14"/>
      <c r="M1495">
        <v>0</v>
      </c>
      <c r="N1495">
        <v>0</v>
      </c>
      <c r="O1495"/>
      <c r="P1495" s="1"/>
    </row>
    <row r="1496" spans="2:16" x14ac:dyDescent="0.25">
      <c r="B1496" s="14" t="s">
        <v>2802</v>
      </c>
      <c r="C1496" s="12" t="s">
        <v>3413</v>
      </c>
      <c r="D1496" s="12" t="s">
        <v>2986</v>
      </c>
      <c r="E1496" s="12" t="s">
        <v>49</v>
      </c>
      <c r="F1496" s="14" t="s">
        <v>5059</v>
      </c>
      <c r="G1496" s="14"/>
      <c r="H1496" s="14"/>
      <c r="I1496" s="14"/>
      <c r="J1496" s="14"/>
      <c r="K1496" s="14"/>
      <c r="L1496" s="14"/>
      <c r="M1496">
        <v>0</v>
      </c>
      <c r="N1496">
        <v>0</v>
      </c>
      <c r="O1496"/>
      <c r="P1496" s="1"/>
    </row>
    <row r="1497" spans="2:16" x14ac:dyDescent="0.25">
      <c r="B1497" s="14" t="s">
        <v>2777</v>
      </c>
      <c r="C1497" s="12" t="s">
        <v>3414</v>
      </c>
      <c r="D1497" s="12" t="s">
        <v>2986</v>
      </c>
      <c r="E1497" s="12" t="s">
        <v>50</v>
      </c>
      <c r="F1497" s="14" t="s">
        <v>5059</v>
      </c>
      <c r="G1497" s="14"/>
      <c r="H1497" s="14"/>
      <c r="I1497" s="14"/>
      <c r="J1497" s="14"/>
      <c r="K1497" s="14"/>
      <c r="L1497" s="14"/>
      <c r="M1497">
        <v>0</v>
      </c>
      <c r="N1497">
        <v>0</v>
      </c>
      <c r="O1497"/>
      <c r="P1497" s="1"/>
    </row>
    <row r="1498" spans="2:16" ht="30" x14ac:dyDescent="0.25">
      <c r="B1498" s="14" t="s">
        <v>2753</v>
      </c>
      <c r="C1498" s="12" t="s">
        <v>3415</v>
      </c>
      <c r="D1498" s="12" t="s">
        <v>2986</v>
      </c>
      <c r="E1498" s="12" t="s">
        <v>50</v>
      </c>
      <c r="F1498" s="14" t="s">
        <v>5059</v>
      </c>
      <c r="G1498" s="14" t="s">
        <v>4633</v>
      </c>
      <c r="H1498" s="14" t="s">
        <v>4844</v>
      </c>
      <c r="I1498" s="14"/>
      <c r="J1498" s="14"/>
      <c r="K1498" s="14"/>
      <c r="L1498" s="14"/>
      <c r="M1498">
        <v>1</v>
      </c>
      <c r="N1498">
        <v>1</v>
      </c>
      <c r="O1498"/>
      <c r="P1498" s="1"/>
    </row>
    <row r="1499" spans="2:16" ht="30" x14ac:dyDescent="0.25">
      <c r="B1499" s="14" t="s">
        <v>2792</v>
      </c>
      <c r="C1499" s="12" t="s">
        <v>3416</v>
      </c>
      <c r="D1499" s="12" t="s">
        <v>2986</v>
      </c>
      <c r="E1499" s="12" t="s">
        <v>310</v>
      </c>
      <c r="F1499" s="14" t="s">
        <v>5059</v>
      </c>
      <c r="G1499" s="14" t="s">
        <v>5404</v>
      </c>
      <c r="H1499" s="14" t="s">
        <v>4813</v>
      </c>
      <c r="I1499" s="14"/>
      <c r="J1499" s="14"/>
      <c r="K1499" s="14"/>
      <c r="L1499" s="14"/>
      <c r="M1499">
        <v>1</v>
      </c>
      <c r="N1499">
        <v>1</v>
      </c>
      <c r="O1499"/>
      <c r="P1499" s="1"/>
    </row>
    <row r="1500" spans="2:16" x14ac:dyDescent="0.25">
      <c r="B1500" s="14" t="s">
        <v>2810</v>
      </c>
      <c r="C1500" s="12" t="s">
        <v>5508</v>
      </c>
      <c r="D1500" s="12" t="s">
        <v>2986</v>
      </c>
      <c r="E1500" s="12" t="s">
        <v>310</v>
      </c>
      <c r="F1500" s="14" t="s">
        <v>5059</v>
      </c>
      <c r="G1500" s="14"/>
      <c r="H1500" s="14"/>
      <c r="I1500" s="14"/>
      <c r="J1500" s="14"/>
      <c r="K1500" s="14"/>
      <c r="L1500" s="14"/>
      <c r="M1500">
        <v>0</v>
      </c>
      <c r="N1500">
        <v>0</v>
      </c>
      <c r="O1500"/>
      <c r="P1500" s="1"/>
    </row>
    <row r="1501" spans="2:16" x14ac:dyDescent="0.25">
      <c r="B1501" s="14" t="s">
        <v>2760</v>
      </c>
      <c r="C1501" s="12" t="s">
        <v>3418</v>
      </c>
      <c r="D1501" s="12" t="s">
        <v>2986</v>
      </c>
      <c r="E1501" s="12" t="s">
        <v>23</v>
      </c>
      <c r="F1501" s="14" t="s">
        <v>5059</v>
      </c>
      <c r="G1501" s="14"/>
      <c r="H1501" s="14"/>
      <c r="I1501" s="14"/>
      <c r="J1501" s="14"/>
      <c r="K1501" s="14"/>
      <c r="L1501" s="14"/>
      <c r="M1501">
        <v>0</v>
      </c>
      <c r="N1501">
        <v>0</v>
      </c>
      <c r="O1501"/>
      <c r="P1501" s="1"/>
    </row>
    <row r="1502" spans="2:16" x14ac:dyDescent="0.25">
      <c r="B1502" s="14" t="s">
        <v>2727</v>
      </c>
      <c r="C1502" s="12" t="s">
        <v>3419</v>
      </c>
      <c r="D1502" s="12" t="s">
        <v>2986</v>
      </c>
      <c r="E1502" s="12" t="s">
        <v>85</v>
      </c>
      <c r="F1502" s="14" t="s">
        <v>5059</v>
      </c>
      <c r="G1502" s="14"/>
      <c r="H1502" s="14"/>
      <c r="I1502" s="14"/>
      <c r="J1502" s="14"/>
      <c r="K1502" s="14"/>
      <c r="L1502" s="14"/>
      <c r="M1502">
        <v>0</v>
      </c>
      <c r="N1502">
        <v>0</v>
      </c>
      <c r="O1502"/>
      <c r="P1502" s="1"/>
    </row>
    <row r="1503" spans="2:16" x14ac:dyDescent="0.25">
      <c r="B1503" s="14" t="s">
        <v>2726</v>
      </c>
      <c r="C1503" s="12" t="s">
        <v>3420</v>
      </c>
      <c r="D1503" s="12" t="s">
        <v>1741</v>
      </c>
      <c r="E1503" s="12" t="s">
        <v>6</v>
      </c>
      <c r="F1503" s="14" t="s">
        <v>5059</v>
      </c>
      <c r="G1503" s="14"/>
      <c r="H1503" s="14"/>
      <c r="I1503" s="14"/>
      <c r="J1503" s="14"/>
      <c r="K1503" s="14"/>
      <c r="L1503" s="14"/>
      <c r="M1503">
        <v>0</v>
      </c>
      <c r="N1503">
        <v>0</v>
      </c>
      <c r="O1503"/>
      <c r="P1503" s="1"/>
    </row>
    <row r="1504" spans="2:16" x14ac:dyDescent="0.25">
      <c r="B1504" s="14" t="s">
        <v>2832</v>
      </c>
      <c r="C1504" s="12" t="s">
        <v>3421</v>
      </c>
      <c r="D1504" s="12" t="s">
        <v>2986</v>
      </c>
      <c r="E1504" s="12" t="s">
        <v>50</v>
      </c>
      <c r="F1504" s="14" t="s">
        <v>5059</v>
      </c>
      <c r="G1504" s="14"/>
      <c r="H1504" s="14"/>
      <c r="I1504" s="14"/>
      <c r="J1504" s="14"/>
      <c r="K1504" s="14"/>
      <c r="L1504" s="14"/>
      <c r="M1504">
        <v>0</v>
      </c>
      <c r="N1504">
        <v>0</v>
      </c>
      <c r="O1504"/>
      <c r="P1504" s="1"/>
    </row>
    <row r="1505" spans="2:16" x14ac:dyDescent="0.25">
      <c r="B1505" s="14" t="s">
        <v>2707</v>
      </c>
      <c r="C1505" s="12" t="s">
        <v>3422</v>
      </c>
      <c r="D1505" s="12" t="s">
        <v>2986</v>
      </c>
      <c r="E1505" s="12" t="s">
        <v>23</v>
      </c>
      <c r="F1505" s="14" t="s">
        <v>5059</v>
      </c>
      <c r="G1505" s="14" t="s">
        <v>5132</v>
      </c>
      <c r="H1505" s="14" t="s">
        <v>4809</v>
      </c>
      <c r="I1505" s="14"/>
      <c r="J1505" s="14"/>
      <c r="K1505" s="14"/>
      <c r="L1505" s="14"/>
      <c r="M1505">
        <v>1</v>
      </c>
      <c r="N1505">
        <v>1</v>
      </c>
      <c r="O1505"/>
      <c r="P1505" s="1"/>
    </row>
    <row r="1506" spans="2:16" x14ac:dyDescent="0.25">
      <c r="B1506" s="14" t="s">
        <v>2734</v>
      </c>
      <c r="C1506" s="12" t="s">
        <v>3423</v>
      </c>
      <c r="D1506" s="12" t="s">
        <v>2986</v>
      </c>
      <c r="E1506" s="12" t="s">
        <v>23</v>
      </c>
      <c r="F1506" s="14" t="s">
        <v>5059</v>
      </c>
      <c r="G1506" s="14"/>
      <c r="H1506" s="14"/>
      <c r="I1506" s="14"/>
      <c r="J1506" s="14"/>
      <c r="K1506" s="14"/>
      <c r="L1506" s="14"/>
      <c r="M1506">
        <v>0</v>
      </c>
      <c r="N1506">
        <v>0</v>
      </c>
      <c r="O1506"/>
      <c r="P1506" s="1"/>
    </row>
    <row r="1507" spans="2:16" x14ac:dyDescent="0.25">
      <c r="B1507" s="14" t="s">
        <v>2776</v>
      </c>
      <c r="C1507" s="12" t="s">
        <v>3424</v>
      </c>
      <c r="D1507" s="12" t="s">
        <v>2986</v>
      </c>
      <c r="E1507" s="12" t="s">
        <v>49</v>
      </c>
      <c r="F1507" s="14" t="s">
        <v>5059</v>
      </c>
      <c r="G1507" s="14" t="s">
        <v>5408</v>
      </c>
      <c r="H1507" s="14" t="s">
        <v>4807</v>
      </c>
      <c r="I1507" s="14"/>
      <c r="J1507" s="14"/>
      <c r="K1507" s="14"/>
      <c r="L1507" s="14"/>
      <c r="M1507">
        <v>1</v>
      </c>
      <c r="N1507">
        <v>1</v>
      </c>
      <c r="O1507"/>
      <c r="P1507" s="1"/>
    </row>
    <row r="1508" spans="2:16" x14ac:dyDescent="0.25">
      <c r="B1508" s="14" t="s">
        <v>2710</v>
      </c>
      <c r="C1508" s="12" t="s">
        <v>3425</v>
      </c>
      <c r="D1508" s="12" t="s">
        <v>2986</v>
      </c>
      <c r="E1508" s="12" t="s">
        <v>23</v>
      </c>
      <c r="F1508" s="14" t="s">
        <v>5059</v>
      </c>
      <c r="G1508" s="14"/>
      <c r="H1508" s="14"/>
      <c r="I1508" s="14"/>
      <c r="J1508" s="14"/>
      <c r="K1508" s="14"/>
      <c r="L1508" s="14"/>
      <c r="M1508">
        <v>0</v>
      </c>
      <c r="N1508">
        <v>0</v>
      </c>
      <c r="O1508"/>
      <c r="P1508" s="1"/>
    </row>
    <row r="1509" spans="2:16" x14ac:dyDescent="0.25">
      <c r="B1509" s="14" t="s">
        <v>2813</v>
      </c>
      <c r="C1509" s="12" t="s">
        <v>3426</v>
      </c>
      <c r="D1509" s="12" t="s">
        <v>2986</v>
      </c>
      <c r="E1509" s="12" t="s">
        <v>49</v>
      </c>
      <c r="F1509" s="14" t="s">
        <v>5059</v>
      </c>
      <c r="G1509" s="14"/>
      <c r="H1509" s="14"/>
      <c r="I1509" s="14"/>
      <c r="J1509" s="14"/>
      <c r="K1509" s="14"/>
      <c r="L1509" s="14"/>
      <c r="M1509">
        <v>0</v>
      </c>
      <c r="N1509">
        <v>0</v>
      </c>
      <c r="O1509"/>
      <c r="P1509" s="1"/>
    </row>
    <row r="1510" spans="2:16" x14ac:dyDescent="0.25">
      <c r="B1510" s="14" t="s">
        <v>2752</v>
      </c>
      <c r="C1510" s="12" t="s">
        <v>3427</v>
      </c>
      <c r="D1510" s="12" t="s">
        <v>2986</v>
      </c>
      <c r="E1510" s="12" t="s">
        <v>23</v>
      </c>
      <c r="F1510" s="14" t="s">
        <v>5059</v>
      </c>
      <c r="G1510" s="14"/>
      <c r="H1510" s="14"/>
      <c r="I1510" s="14"/>
      <c r="J1510" s="14"/>
      <c r="K1510" s="14"/>
      <c r="L1510" s="14"/>
      <c r="M1510">
        <v>0</v>
      </c>
      <c r="N1510">
        <v>0</v>
      </c>
      <c r="O1510"/>
      <c r="P1510" s="1"/>
    </row>
    <row r="1511" spans="2:16" x14ac:dyDescent="0.25">
      <c r="B1511" s="14" t="s">
        <v>2744</v>
      </c>
      <c r="C1511" s="12" t="s">
        <v>3429</v>
      </c>
      <c r="D1511" s="12" t="s">
        <v>2986</v>
      </c>
      <c r="E1511" s="12" t="s">
        <v>353</v>
      </c>
      <c r="F1511" s="14" t="s">
        <v>5059</v>
      </c>
      <c r="G1511" s="14" t="s">
        <v>5628</v>
      </c>
      <c r="H1511" s="14" t="s">
        <v>4827</v>
      </c>
      <c r="I1511" s="14"/>
      <c r="J1511" s="14"/>
      <c r="K1511" s="14"/>
      <c r="L1511" s="14"/>
      <c r="M1511">
        <v>1</v>
      </c>
      <c r="N1511">
        <v>1</v>
      </c>
      <c r="O1511"/>
      <c r="P1511" s="1"/>
    </row>
    <row r="1512" spans="2:16" x14ac:dyDescent="0.25">
      <c r="B1512" s="14" t="s">
        <v>2785</v>
      </c>
      <c r="C1512" s="12" t="s">
        <v>3430</v>
      </c>
      <c r="D1512" s="12" t="s">
        <v>2986</v>
      </c>
      <c r="E1512" s="12" t="s">
        <v>23</v>
      </c>
      <c r="F1512" s="14" t="s">
        <v>5059</v>
      </c>
      <c r="G1512" s="14"/>
      <c r="H1512" s="14"/>
      <c r="I1512" s="14"/>
      <c r="J1512" s="14"/>
      <c r="K1512" s="14"/>
      <c r="L1512" s="14"/>
      <c r="M1512">
        <v>0</v>
      </c>
      <c r="N1512">
        <v>0</v>
      </c>
      <c r="O1512"/>
      <c r="P1512" s="1"/>
    </row>
    <row r="1513" spans="2:16" x14ac:dyDescent="0.25">
      <c r="B1513" s="14" t="s">
        <v>3431</v>
      </c>
      <c r="C1513" s="12" t="s">
        <v>3432</v>
      </c>
      <c r="D1513" s="12" t="s">
        <v>2986</v>
      </c>
      <c r="E1513" s="12" t="s">
        <v>50</v>
      </c>
      <c r="F1513" s="14" t="s">
        <v>5059</v>
      </c>
      <c r="G1513" s="14"/>
      <c r="H1513" s="14"/>
      <c r="I1513" s="14"/>
      <c r="J1513" s="14"/>
      <c r="K1513" s="14"/>
      <c r="L1513" s="14"/>
      <c r="M1513">
        <v>0</v>
      </c>
      <c r="N1513">
        <v>0</v>
      </c>
      <c r="O1513"/>
      <c r="P1513" s="1"/>
    </row>
    <row r="1514" spans="2:16" ht="30" x14ac:dyDescent="0.25">
      <c r="B1514" s="14" t="s">
        <v>2852</v>
      </c>
      <c r="C1514" s="12" t="s">
        <v>2853</v>
      </c>
      <c r="D1514" s="12" t="s">
        <v>2527</v>
      </c>
      <c r="E1514" s="12" t="s">
        <v>49</v>
      </c>
      <c r="F1514" s="14" t="s">
        <v>5061</v>
      </c>
      <c r="G1514" s="14"/>
      <c r="H1514" s="14"/>
      <c r="I1514" s="14"/>
      <c r="J1514" s="14"/>
      <c r="K1514" s="14"/>
      <c r="L1514" s="14"/>
      <c r="M1514">
        <v>0</v>
      </c>
      <c r="N1514">
        <v>0</v>
      </c>
      <c r="O1514"/>
      <c r="P1514" s="1"/>
    </row>
    <row r="1515" spans="2:16" x14ac:dyDescent="0.25">
      <c r="B1515" s="14" t="s">
        <v>3433</v>
      </c>
      <c r="C1515" s="12" t="s">
        <v>3434</v>
      </c>
      <c r="D1515" s="12" t="s">
        <v>2986</v>
      </c>
      <c r="E1515" s="12" t="s">
        <v>23</v>
      </c>
      <c r="F1515" s="14" t="s">
        <v>5059</v>
      </c>
      <c r="G1515" s="14"/>
      <c r="H1515" s="14"/>
      <c r="I1515" s="14"/>
      <c r="J1515" s="14"/>
      <c r="K1515" s="14"/>
      <c r="L1515" s="14"/>
      <c r="M1515">
        <v>0</v>
      </c>
      <c r="N1515">
        <v>0</v>
      </c>
      <c r="O1515"/>
      <c r="P1515" s="1"/>
    </row>
    <row r="1516" spans="2:16" x14ac:dyDescent="0.25">
      <c r="B1516" s="14" t="s">
        <v>3435</v>
      </c>
      <c r="C1516" s="12" t="s">
        <v>3436</v>
      </c>
      <c r="D1516" s="12" t="s">
        <v>2986</v>
      </c>
      <c r="E1516" s="12" t="s">
        <v>49</v>
      </c>
      <c r="F1516" s="14" t="s">
        <v>5059</v>
      </c>
      <c r="G1516" s="14" t="s">
        <v>4587</v>
      </c>
      <c r="H1516" s="14" t="s">
        <v>4807</v>
      </c>
      <c r="I1516" s="14"/>
      <c r="J1516" s="14"/>
      <c r="K1516" s="14"/>
      <c r="L1516" s="14"/>
      <c r="M1516">
        <v>1</v>
      </c>
      <c r="N1516">
        <v>1</v>
      </c>
      <c r="O1516"/>
      <c r="P1516" s="1"/>
    </row>
    <row r="1517" spans="2:16" x14ac:dyDescent="0.25">
      <c r="B1517" s="14" t="s">
        <v>2956</v>
      </c>
      <c r="C1517" s="12" t="s">
        <v>3437</v>
      </c>
      <c r="D1517" s="12" t="s">
        <v>2986</v>
      </c>
      <c r="E1517" s="12" t="s">
        <v>23</v>
      </c>
      <c r="F1517" s="14" t="s">
        <v>5059</v>
      </c>
      <c r="G1517" s="14"/>
      <c r="H1517" s="14"/>
      <c r="I1517" s="14"/>
      <c r="J1517" s="14"/>
      <c r="K1517" s="14"/>
      <c r="L1517" s="14"/>
      <c r="M1517">
        <v>0</v>
      </c>
      <c r="N1517">
        <v>0</v>
      </c>
      <c r="O1517"/>
      <c r="P1517" s="1"/>
    </row>
    <row r="1518" spans="2:16" x14ac:dyDescent="0.25">
      <c r="B1518" s="14" t="s">
        <v>3438</v>
      </c>
      <c r="C1518" s="12" t="s">
        <v>3439</v>
      </c>
      <c r="D1518" s="12" t="s">
        <v>2527</v>
      </c>
      <c r="E1518" s="12" t="s">
        <v>210</v>
      </c>
      <c r="F1518" s="14" t="s">
        <v>5059</v>
      </c>
      <c r="G1518" s="14" t="s">
        <v>5250</v>
      </c>
      <c r="H1518" s="14" t="s">
        <v>4807</v>
      </c>
      <c r="I1518" s="14"/>
      <c r="J1518" s="14"/>
      <c r="K1518" s="14"/>
      <c r="L1518" s="14"/>
      <c r="M1518">
        <v>1</v>
      </c>
      <c r="N1518">
        <v>1</v>
      </c>
      <c r="O1518"/>
      <c r="P1518" s="1"/>
    </row>
    <row r="1519" spans="2:16" x14ac:dyDescent="0.25">
      <c r="B1519" s="14" t="s">
        <v>2958</v>
      </c>
      <c r="C1519" s="12" t="s">
        <v>3440</v>
      </c>
      <c r="D1519" s="12" t="s">
        <v>2986</v>
      </c>
      <c r="E1519" s="12" t="s">
        <v>6</v>
      </c>
      <c r="F1519" s="14" t="s">
        <v>5059</v>
      </c>
      <c r="G1519" s="14"/>
      <c r="H1519" s="14"/>
      <c r="I1519" s="14"/>
      <c r="J1519" s="14"/>
      <c r="K1519" s="14"/>
      <c r="L1519" s="14"/>
      <c r="M1519">
        <v>0</v>
      </c>
      <c r="N1519">
        <v>0</v>
      </c>
      <c r="O1519"/>
      <c r="P1519" s="1"/>
    </row>
    <row r="1520" spans="2:16" x14ac:dyDescent="0.25">
      <c r="B1520" s="14" t="s">
        <v>3441</v>
      </c>
      <c r="C1520" s="12" t="s">
        <v>3442</v>
      </c>
      <c r="D1520" s="12" t="s">
        <v>1741</v>
      </c>
      <c r="E1520" s="12" t="s">
        <v>39</v>
      </c>
      <c r="F1520" s="14" t="s">
        <v>5059</v>
      </c>
      <c r="G1520" s="14" t="s">
        <v>5455</v>
      </c>
      <c r="H1520" s="14" t="s">
        <v>4807</v>
      </c>
      <c r="I1520" s="14"/>
      <c r="J1520" s="14"/>
      <c r="K1520" s="14"/>
      <c r="L1520" s="14"/>
      <c r="M1520">
        <v>1</v>
      </c>
      <c r="N1520">
        <v>1</v>
      </c>
      <c r="O1520"/>
      <c r="P1520" s="1"/>
    </row>
    <row r="1521" spans="2:16" x14ac:dyDescent="0.25">
      <c r="B1521" s="14" t="s">
        <v>3443</v>
      </c>
      <c r="C1521" s="12" t="s">
        <v>3444</v>
      </c>
      <c r="D1521" s="12" t="s">
        <v>2986</v>
      </c>
      <c r="E1521" s="12" t="s">
        <v>353</v>
      </c>
      <c r="F1521" s="14" t="s">
        <v>5059</v>
      </c>
      <c r="G1521" s="14" t="s">
        <v>5521</v>
      </c>
      <c r="H1521" s="14" t="s">
        <v>4807</v>
      </c>
      <c r="I1521" s="14"/>
      <c r="J1521" s="14"/>
      <c r="K1521" s="14"/>
      <c r="L1521" s="14"/>
      <c r="M1521">
        <v>1</v>
      </c>
      <c r="N1521">
        <v>1</v>
      </c>
      <c r="O1521"/>
      <c r="P1521" s="1"/>
    </row>
    <row r="1522" spans="2:16" x14ac:dyDescent="0.25">
      <c r="B1522" s="14" t="s">
        <v>3445</v>
      </c>
      <c r="C1522" s="12" t="s">
        <v>3446</v>
      </c>
      <c r="D1522" s="12" t="s">
        <v>2986</v>
      </c>
      <c r="E1522" s="12" t="s">
        <v>39</v>
      </c>
      <c r="F1522" s="14" t="s">
        <v>5059</v>
      </c>
      <c r="G1522" s="14"/>
      <c r="H1522" s="14"/>
      <c r="I1522" s="14"/>
      <c r="J1522" s="14"/>
      <c r="K1522" s="14"/>
      <c r="L1522" s="14"/>
      <c r="M1522">
        <v>0</v>
      </c>
      <c r="N1522">
        <v>0</v>
      </c>
      <c r="O1522"/>
      <c r="P1522" s="1"/>
    </row>
    <row r="1523" spans="2:16" x14ac:dyDescent="0.25">
      <c r="B1523" s="14" t="s">
        <v>3447</v>
      </c>
      <c r="C1523" s="12" t="s">
        <v>3448</v>
      </c>
      <c r="D1523" s="12" t="s">
        <v>2986</v>
      </c>
      <c r="E1523" s="12" t="s">
        <v>23</v>
      </c>
      <c r="F1523" s="14" t="s">
        <v>5059</v>
      </c>
      <c r="G1523" s="14"/>
      <c r="H1523" s="14"/>
      <c r="I1523" s="14"/>
      <c r="J1523" s="14"/>
      <c r="K1523" s="14"/>
      <c r="L1523" s="14"/>
      <c r="M1523">
        <v>0</v>
      </c>
      <c r="N1523">
        <v>0</v>
      </c>
      <c r="O1523"/>
      <c r="P1523" s="1"/>
    </row>
    <row r="1524" spans="2:16" x14ac:dyDescent="0.25">
      <c r="B1524" s="14" t="s">
        <v>2959</v>
      </c>
      <c r="C1524" s="12" t="s">
        <v>3449</v>
      </c>
      <c r="D1524" s="12" t="s">
        <v>2986</v>
      </c>
      <c r="E1524" s="12" t="s">
        <v>59</v>
      </c>
      <c r="F1524" s="14" t="s">
        <v>5059</v>
      </c>
      <c r="G1524" s="14" t="s">
        <v>5466</v>
      </c>
      <c r="H1524" s="14" t="s">
        <v>4807</v>
      </c>
      <c r="I1524" s="14"/>
      <c r="J1524" s="14"/>
      <c r="K1524" s="14"/>
      <c r="L1524" s="14"/>
      <c r="M1524">
        <v>1</v>
      </c>
      <c r="N1524">
        <v>1</v>
      </c>
      <c r="O1524"/>
      <c r="P1524" s="1"/>
    </row>
    <row r="1525" spans="2:16" x14ac:dyDescent="0.25">
      <c r="B1525" s="14" t="s">
        <v>2961</v>
      </c>
      <c r="C1525" s="12" t="s">
        <v>3451</v>
      </c>
      <c r="D1525" s="12" t="s">
        <v>2986</v>
      </c>
      <c r="E1525" s="12" t="s">
        <v>85</v>
      </c>
      <c r="F1525" s="14" t="s">
        <v>5059</v>
      </c>
      <c r="G1525" s="14"/>
      <c r="H1525" s="14"/>
      <c r="I1525" s="14"/>
      <c r="J1525" s="14"/>
      <c r="K1525" s="14"/>
      <c r="L1525" s="14"/>
      <c r="M1525">
        <v>0</v>
      </c>
      <c r="N1525">
        <v>0</v>
      </c>
      <c r="O1525"/>
      <c r="P1525" s="1"/>
    </row>
    <row r="1526" spans="2:16" x14ac:dyDescent="0.25">
      <c r="B1526" s="14" t="s">
        <v>2962</v>
      </c>
      <c r="C1526" s="12" t="s">
        <v>3452</v>
      </c>
      <c r="D1526" s="12" t="s">
        <v>2986</v>
      </c>
      <c r="E1526" s="12" t="s">
        <v>168</v>
      </c>
      <c r="F1526" s="14" t="s">
        <v>5059</v>
      </c>
      <c r="G1526" s="14" t="s">
        <v>4659</v>
      </c>
      <c r="H1526" s="14" t="s">
        <v>4807</v>
      </c>
      <c r="I1526" s="14"/>
      <c r="J1526" s="14"/>
      <c r="K1526" s="14"/>
      <c r="L1526" s="14"/>
      <c r="M1526">
        <v>1</v>
      </c>
      <c r="N1526">
        <v>1</v>
      </c>
      <c r="O1526"/>
      <c r="P1526" s="1"/>
    </row>
    <row r="1527" spans="2:16" x14ac:dyDescent="0.25">
      <c r="B1527" s="14" t="s">
        <v>3453</v>
      </c>
      <c r="C1527" s="12" t="s">
        <v>3454</v>
      </c>
      <c r="D1527" s="12" t="s">
        <v>2986</v>
      </c>
      <c r="E1527" s="12" t="s">
        <v>7</v>
      </c>
      <c r="F1527" s="14" t="s">
        <v>5059</v>
      </c>
      <c r="G1527" s="14"/>
      <c r="H1527" s="14"/>
      <c r="I1527" s="14"/>
      <c r="J1527" s="14"/>
      <c r="K1527" s="14"/>
      <c r="L1527" s="14"/>
      <c r="M1527">
        <v>0</v>
      </c>
      <c r="N1527">
        <v>0</v>
      </c>
      <c r="O1527"/>
      <c r="P1527" s="1"/>
    </row>
    <row r="1528" spans="2:16" x14ac:dyDescent="0.25">
      <c r="B1528" s="14" t="s">
        <v>3455</v>
      </c>
      <c r="C1528" s="12" t="s">
        <v>3456</v>
      </c>
      <c r="D1528" s="12" t="s">
        <v>2986</v>
      </c>
      <c r="E1528" s="12" t="s">
        <v>49</v>
      </c>
      <c r="F1528" s="14" t="s">
        <v>5059</v>
      </c>
      <c r="G1528" s="14"/>
      <c r="H1528" s="14"/>
      <c r="I1528" s="14"/>
      <c r="J1528" s="14"/>
      <c r="K1528" s="14"/>
      <c r="L1528" s="14"/>
      <c r="M1528">
        <v>0</v>
      </c>
      <c r="N1528">
        <v>0</v>
      </c>
      <c r="O1528"/>
      <c r="P1528" s="1"/>
    </row>
    <row r="1529" spans="2:16" x14ac:dyDescent="0.25">
      <c r="B1529" s="14" t="s">
        <v>3457</v>
      </c>
      <c r="C1529" s="12" t="s">
        <v>3458</v>
      </c>
      <c r="D1529" s="12" t="s">
        <v>2986</v>
      </c>
      <c r="E1529" s="12" t="s">
        <v>23</v>
      </c>
      <c r="F1529" s="14" t="s">
        <v>5059</v>
      </c>
      <c r="G1529" s="14"/>
      <c r="H1529" s="14"/>
      <c r="I1529" s="14"/>
      <c r="J1529" s="14"/>
      <c r="K1529" s="14"/>
      <c r="L1529" s="14"/>
      <c r="M1529">
        <v>0</v>
      </c>
      <c r="N1529">
        <v>0</v>
      </c>
      <c r="O1529"/>
      <c r="P1529" s="1"/>
    </row>
    <row r="1530" spans="2:16" x14ac:dyDescent="0.25">
      <c r="B1530" s="14" t="s">
        <v>3459</v>
      </c>
      <c r="C1530" s="12" t="s">
        <v>3460</v>
      </c>
      <c r="D1530" s="12" t="s">
        <v>2986</v>
      </c>
      <c r="E1530" s="12" t="s">
        <v>49</v>
      </c>
      <c r="F1530" s="14" t="s">
        <v>5059</v>
      </c>
      <c r="G1530" s="14"/>
      <c r="H1530" s="14"/>
      <c r="I1530" s="14"/>
      <c r="J1530" s="14"/>
      <c r="K1530" s="14"/>
      <c r="L1530" s="14"/>
      <c r="M1530">
        <v>0</v>
      </c>
      <c r="N1530">
        <v>0</v>
      </c>
      <c r="O1530"/>
      <c r="P1530" s="1"/>
    </row>
    <row r="1531" spans="2:16" x14ac:dyDescent="0.25">
      <c r="B1531" s="14" t="s">
        <v>3463</v>
      </c>
      <c r="C1531" s="12" t="s">
        <v>3464</v>
      </c>
      <c r="D1531" s="12" t="s">
        <v>1741</v>
      </c>
      <c r="E1531" s="12" t="s">
        <v>85</v>
      </c>
      <c r="F1531" s="14" t="s">
        <v>5059</v>
      </c>
      <c r="G1531" s="14"/>
      <c r="H1531" s="14"/>
      <c r="I1531" s="14"/>
      <c r="J1531" s="14"/>
      <c r="K1531" s="14"/>
      <c r="L1531" s="14"/>
      <c r="M1531">
        <v>0</v>
      </c>
      <c r="N1531">
        <v>0</v>
      </c>
      <c r="O1531"/>
      <c r="P1531" s="1"/>
    </row>
    <row r="1532" spans="2:16" x14ac:dyDescent="0.25">
      <c r="B1532" s="14" t="s">
        <v>3465</v>
      </c>
      <c r="C1532" s="12" t="s">
        <v>3466</v>
      </c>
      <c r="D1532" s="12" t="s">
        <v>1741</v>
      </c>
      <c r="E1532" s="12" t="s">
        <v>168</v>
      </c>
      <c r="F1532" s="14" t="s">
        <v>5059</v>
      </c>
      <c r="G1532" s="14"/>
      <c r="H1532" s="14"/>
      <c r="I1532" s="14"/>
      <c r="J1532" s="14"/>
      <c r="K1532" s="14"/>
      <c r="L1532" s="14"/>
      <c r="M1532">
        <v>0</v>
      </c>
      <c r="N1532">
        <v>0</v>
      </c>
      <c r="O1532"/>
      <c r="P1532" s="1"/>
    </row>
    <row r="1533" spans="2:16" x14ac:dyDescent="0.25">
      <c r="B1533" s="14" t="s">
        <v>3467</v>
      </c>
      <c r="C1533" s="12" t="s">
        <v>3468</v>
      </c>
      <c r="D1533" s="12" t="s">
        <v>1741</v>
      </c>
      <c r="E1533" s="12" t="s">
        <v>6</v>
      </c>
      <c r="F1533" s="14" t="s">
        <v>5059</v>
      </c>
      <c r="G1533" s="14"/>
      <c r="H1533" s="14"/>
      <c r="I1533" s="14"/>
      <c r="J1533" s="14"/>
      <c r="K1533" s="14"/>
      <c r="L1533" s="14"/>
      <c r="M1533">
        <v>0</v>
      </c>
      <c r="N1533">
        <v>0</v>
      </c>
      <c r="O1533"/>
      <c r="P1533" s="1"/>
    </row>
    <row r="1534" spans="2:16" x14ac:dyDescent="0.25">
      <c r="B1534" s="14" t="s">
        <v>3469</v>
      </c>
      <c r="C1534" s="12" t="s">
        <v>3470</v>
      </c>
      <c r="D1534" s="12" t="s">
        <v>1741</v>
      </c>
      <c r="E1534" s="12" t="s">
        <v>49</v>
      </c>
      <c r="F1534" s="14" t="s">
        <v>5059</v>
      </c>
      <c r="G1534" s="14"/>
      <c r="H1534" s="14"/>
      <c r="I1534" s="14"/>
      <c r="J1534" s="14"/>
      <c r="K1534" s="14"/>
      <c r="L1534" s="14"/>
      <c r="M1534">
        <v>0</v>
      </c>
      <c r="N1534">
        <v>0</v>
      </c>
      <c r="O1534"/>
      <c r="P1534" s="1"/>
    </row>
    <row r="1535" spans="2:16" x14ac:dyDescent="0.25">
      <c r="B1535" s="14" t="s">
        <v>3471</v>
      </c>
      <c r="C1535" s="12" t="s">
        <v>3472</v>
      </c>
      <c r="D1535" s="12" t="s">
        <v>1741</v>
      </c>
      <c r="E1535" s="12" t="s">
        <v>26</v>
      </c>
      <c r="F1535" s="14" t="s">
        <v>5059</v>
      </c>
      <c r="G1535" s="14"/>
      <c r="H1535" s="14"/>
      <c r="I1535" s="14"/>
      <c r="J1535" s="14"/>
      <c r="K1535" s="14"/>
      <c r="L1535" s="14"/>
      <c r="M1535">
        <v>0</v>
      </c>
      <c r="N1535">
        <v>0</v>
      </c>
      <c r="O1535"/>
      <c r="P1535" s="1"/>
    </row>
    <row r="1536" spans="2:16" x14ac:dyDescent="0.25">
      <c r="B1536" s="14" t="s">
        <v>3473</v>
      </c>
      <c r="C1536" s="12" t="s">
        <v>3474</v>
      </c>
      <c r="D1536" s="12" t="s">
        <v>2986</v>
      </c>
      <c r="E1536" s="12" t="s">
        <v>510</v>
      </c>
      <c r="F1536" s="14" t="s">
        <v>5059</v>
      </c>
      <c r="G1536" s="14"/>
      <c r="H1536" s="14"/>
      <c r="I1536" s="14"/>
      <c r="J1536" s="14"/>
      <c r="K1536" s="14"/>
      <c r="L1536" s="14"/>
      <c r="M1536">
        <v>0</v>
      </c>
      <c r="N1536">
        <v>0</v>
      </c>
      <c r="O1536"/>
      <c r="P1536" s="1"/>
    </row>
    <row r="1537" spans="2:16" x14ac:dyDescent="0.25">
      <c r="B1537" s="14" t="s">
        <v>2963</v>
      </c>
      <c r="C1537" s="12" t="s">
        <v>3475</v>
      </c>
      <c r="D1537" s="12" t="s">
        <v>2986</v>
      </c>
      <c r="E1537" s="12" t="s">
        <v>23</v>
      </c>
      <c r="F1537" s="14" t="s">
        <v>5059</v>
      </c>
      <c r="G1537" s="14" t="s">
        <v>4576</v>
      </c>
      <c r="H1537" s="14" t="s">
        <v>4807</v>
      </c>
      <c r="I1537" s="14"/>
      <c r="J1537" s="14"/>
      <c r="K1537" s="14"/>
      <c r="L1537" s="14"/>
      <c r="M1537">
        <v>1</v>
      </c>
      <c r="N1537">
        <v>1</v>
      </c>
      <c r="O1537"/>
      <c r="P1537" s="1"/>
    </row>
    <row r="1538" spans="2:16" x14ac:dyDescent="0.25">
      <c r="B1538" s="14" t="s">
        <v>2964</v>
      </c>
      <c r="C1538" s="12" t="s">
        <v>3476</v>
      </c>
      <c r="D1538" s="12" t="s">
        <v>1741</v>
      </c>
      <c r="E1538" s="12" t="s">
        <v>50</v>
      </c>
      <c r="F1538" s="14" t="s">
        <v>5059</v>
      </c>
      <c r="G1538" s="14"/>
      <c r="H1538" s="14"/>
      <c r="I1538" s="14"/>
      <c r="J1538" s="14"/>
      <c r="K1538" s="14"/>
      <c r="L1538" s="14"/>
      <c r="M1538">
        <v>0</v>
      </c>
      <c r="N1538">
        <v>0</v>
      </c>
      <c r="O1538"/>
      <c r="P1538" s="1"/>
    </row>
    <row r="1539" spans="2:16" x14ac:dyDescent="0.25">
      <c r="B1539" s="14" t="s">
        <v>3477</v>
      </c>
      <c r="C1539" s="12" t="s">
        <v>3478</v>
      </c>
      <c r="D1539" s="12" t="s">
        <v>1741</v>
      </c>
      <c r="E1539" s="12" t="s">
        <v>59</v>
      </c>
      <c r="F1539" s="14" t="s">
        <v>5059</v>
      </c>
      <c r="G1539" s="14"/>
      <c r="H1539" s="14"/>
      <c r="I1539" s="14"/>
      <c r="J1539" s="14"/>
      <c r="K1539" s="14"/>
      <c r="L1539" s="14"/>
      <c r="M1539">
        <v>0</v>
      </c>
      <c r="N1539">
        <v>0</v>
      </c>
      <c r="O1539"/>
      <c r="P1539" s="1"/>
    </row>
    <row r="1540" spans="2:16" x14ac:dyDescent="0.25">
      <c r="B1540" s="14" t="s">
        <v>3479</v>
      </c>
      <c r="C1540" s="12" t="s">
        <v>3480</v>
      </c>
      <c r="D1540" s="12" t="s">
        <v>2986</v>
      </c>
      <c r="E1540" s="12" t="s">
        <v>23</v>
      </c>
      <c r="F1540" s="14" t="s">
        <v>5059</v>
      </c>
      <c r="G1540" s="14"/>
      <c r="H1540" s="14"/>
      <c r="I1540" s="14"/>
      <c r="J1540" s="14"/>
      <c r="K1540" s="14"/>
      <c r="L1540" s="14"/>
      <c r="M1540">
        <v>0</v>
      </c>
      <c r="N1540">
        <v>0</v>
      </c>
      <c r="O1540"/>
      <c r="P1540" s="1"/>
    </row>
    <row r="1541" spans="2:16" x14ac:dyDescent="0.25">
      <c r="B1541" s="14" t="s">
        <v>3481</v>
      </c>
      <c r="C1541" s="12" t="s">
        <v>3482</v>
      </c>
      <c r="D1541" s="12" t="s">
        <v>1741</v>
      </c>
      <c r="E1541" s="12" t="s">
        <v>50</v>
      </c>
      <c r="F1541" s="14" t="s">
        <v>5059</v>
      </c>
      <c r="G1541" s="14"/>
      <c r="H1541" s="14"/>
      <c r="I1541" s="14"/>
      <c r="J1541" s="14"/>
      <c r="K1541" s="14"/>
      <c r="L1541" s="14"/>
      <c r="M1541">
        <v>0</v>
      </c>
      <c r="N1541">
        <v>0</v>
      </c>
      <c r="O1541"/>
      <c r="P1541" s="1"/>
    </row>
    <row r="1542" spans="2:16" x14ac:dyDescent="0.25">
      <c r="B1542" s="14" t="s">
        <v>3483</v>
      </c>
      <c r="C1542" s="12" t="s">
        <v>3484</v>
      </c>
      <c r="D1542" s="12" t="s">
        <v>2986</v>
      </c>
      <c r="E1542" s="12" t="s">
        <v>6</v>
      </c>
      <c r="F1542" s="14" t="s">
        <v>5059</v>
      </c>
      <c r="G1542" s="14"/>
      <c r="H1542" s="14"/>
      <c r="I1542" s="14"/>
      <c r="J1542" s="14"/>
      <c r="K1542" s="14"/>
      <c r="L1542" s="14"/>
      <c r="M1542">
        <v>0</v>
      </c>
      <c r="N1542">
        <v>0</v>
      </c>
      <c r="O1542"/>
      <c r="P1542" s="1"/>
    </row>
    <row r="1543" spans="2:16" x14ac:dyDescent="0.25">
      <c r="B1543" s="14" t="s">
        <v>3485</v>
      </c>
      <c r="C1543" s="12" t="s">
        <v>3486</v>
      </c>
      <c r="D1543" s="12" t="s">
        <v>2986</v>
      </c>
      <c r="E1543" s="12" t="s">
        <v>23</v>
      </c>
      <c r="F1543" s="14" t="s">
        <v>5059</v>
      </c>
      <c r="G1543" s="14"/>
      <c r="H1543" s="14"/>
      <c r="I1543" s="14"/>
      <c r="J1543" s="14"/>
      <c r="K1543" s="14"/>
      <c r="L1543" s="14"/>
      <c r="M1543">
        <v>0</v>
      </c>
      <c r="N1543">
        <v>0</v>
      </c>
      <c r="O1543"/>
      <c r="P1543" s="1"/>
    </row>
    <row r="1544" spans="2:16" x14ac:dyDescent="0.25">
      <c r="B1544" s="14" t="s">
        <v>3487</v>
      </c>
      <c r="C1544" s="12" t="s">
        <v>3488</v>
      </c>
      <c r="D1544" s="12" t="s">
        <v>2986</v>
      </c>
      <c r="E1544" s="12" t="s">
        <v>310</v>
      </c>
      <c r="F1544" s="14" t="s">
        <v>5059</v>
      </c>
      <c r="G1544" s="14"/>
      <c r="H1544" s="14"/>
      <c r="I1544" s="14"/>
      <c r="J1544" s="14"/>
      <c r="K1544" s="14"/>
      <c r="L1544" s="14"/>
      <c r="M1544">
        <v>0</v>
      </c>
      <c r="N1544">
        <v>0</v>
      </c>
      <c r="O1544"/>
      <c r="P1544" s="1"/>
    </row>
    <row r="1545" spans="2:16" x14ac:dyDescent="0.25">
      <c r="B1545" s="14" t="s">
        <v>3489</v>
      </c>
      <c r="C1545" s="12" t="s">
        <v>3490</v>
      </c>
      <c r="D1545" s="12" t="s">
        <v>2986</v>
      </c>
      <c r="E1545" s="12" t="s">
        <v>23</v>
      </c>
      <c r="F1545" s="14" t="s">
        <v>5059</v>
      </c>
      <c r="G1545" s="14"/>
      <c r="H1545" s="14"/>
      <c r="I1545" s="14"/>
      <c r="J1545" s="14"/>
      <c r="K1545" s="14"/>
      <c r="L1545" s="14"/>
      <c r="M1545">
        <v>0</v>
      </c>
      <c r="N1545">
        <v>0</v>
      </c>
      <c r="O1545"/>
      <c r="P1545" s="1"/>
    </row>
    <row r="1546" spans="2:16" x14ac:dyDescent="0.25">
      <c r="B1546" s="14" t="s">
        <v>3491</v>
      </c>
      <c r="C1546" s="12" t="s">
        <v>3492</v>
      </c>
      <c r="D1546" s="12" t="s">
        <v>2986</v>
      </c>
      <c r="E1546" s="12" t="s">
        <v>50</v>
      </c>
      <c r="F1546" s="14" t="s">
        <v>5059</v>
      </c>
      <c r="G1546" s="14"/>
      <c r="H1546" s="14"/>
      <c r="I1546" s="14"/>
      <c r="J1546" s="14"/>
      <c r="K1546" s="14"/>
      <c r="L1546" s="14"/>
      <c r="M1546">
        <v>0</v>
      </c>
      <c r="N1546">
        <v>0</v>
      </c>
      <c r="O1546"/>
      <c r="P1546" s="1"/>
    </row>
    <row r="1547" spans="2:16" x14ac:dyDescent="0.25">
      <c r="B1547" s="14" t="s">
        <v>3493</v>
      </c>
      <c r="C1547" s="12" t="s">
        <v>3494</v>
      </c>
      <c r="D1547" s="12" t="s">
        <v>2986</v>
      </c>
      <c r="E1547" s="12" t="s">
        <v>23</v>
      </c>
      <c r="F1547" s="14" t="s">
        <v>5059</v>
      </c>
      <c r="G1547" s="14"/>
      <c r="H1547" s="14"/>
      <c r="I1547" s="14"/>
      <c r="J1547" s="14"/>
      <c r="K1547" s="14"/>
      <c r="L1547" s="14"/>
      <c r="M1547">
        <v>0</v>
      </c>
      <c r="N1547">
        <v>0</v>
      </c>
      <c r="O1547"/>
      <c r="P1547" s="1"/>
    </row>
    <row r="1548" spans="2:16" x14ac:dyDescent="0.25">
      <c r="B1548" s="14" t="s">
        <v>3495</v>
      </c>
      <c r="C1548" s="12" t="s">
        <v>3496</v>
      </c>
      <c r="D1548" s="12" t="s">
        <v>1741</v>
      </c>
      <c r="E1548" s="12" t="s">
        <v>68</v>
      </c>
      <c r="F1548" s="14" t="s">
        <v>5059</v>
      </c>
      <c r="G1548" s="14" t="s">
        <v>5427</v>
      </c>
      <c r="H1548" s="14" t="s">
        <v>4807</v>
      </c>
      <c r="I1548" s="14"/>
      <c r="J1548" s="14"/>
      <c r="K1548" s="14"/>
      <c r="L1548" s="14"/>
      <c r="M1548">
        <v>1</v>
      </c>
      <c r="N1548">
        <v>1</v>
      </c>
      <c r="O1548"/>
      <c r="P1548" s="1"/>
    </row>
    <row r="1549" spans="2:16" x14ac:dyDescent="0.25">
      <c r="B1549" s="14" t="s">
        <v>3497</v>
      </c>
      <c r="C1549" s="12" t="s">
        <v>3498</v>
      </c>
      <c r="D1549" s="12" t="s">
        <v>2986</v>
      </c>
      <c r="E1549" s="12" t="s">
        <v>23</v>
      </c>
      <c r="F1549" s="14" t="s">
        <v>5059</v>
      </c>
      <c r="G1549" s="14"/>
      <c r="H1549" s="14"/>
      <c r="I1549" s="14"/>
      <c r="J1549" s="14"/>
      <c r="K1549" s="14"/>
      <c r="L1549" s="14"/>
      <c r="M1549">
        <v>0</v>
      </c>
      <c r="N1549">
        <v>0</v>
      </c>
      <c r="O1549"/>
      <c r="P1549" s="1"/>
    </row>
    <row r="1550" spans="2:16" x14ac:dyDescent="0.25">
      <c r="B1550" s="14" t="s">
        <v>3499</v>
      </c>
      <c r="C1550" s="12" t="s">
        <v>3500</v>
      </c>
      <c r="D1550" s="12" t="s">
        <v>2986</v>
      </c>
      <c r="E1550" s="12" t="s">
        <v>23</v>
      </c>
      <c r="F1550" s="14" t="s">
        <v>5059</v>
      </c>
      <c r="G1550" s="14"/>
      <c r="H1550" s="14"/>
      <c r="I1550" s="14"/>
      <c r="J1550" s="14"/>
      <c r="K1550" s="14"/>
      <c r="L1550" s="14"/>
      <c r="M1550">
        <v>0</v>
      </c>
      <c r="N1550">
        <v>0</v>
      </c>
      <c r="O1550"/>
      <c r="P1550" s="1"/>
    </row>
    <row r="1551" spans="2:16" x14ac:dyDescent="0.25">
      <c r="B1551" s="14" t="s">
        <v>3501</v>
      </c>
      <c r="C1551" s="12" t="s">
        <v>3502</v>
      </c>
      <c r="D1551" s="12" t="s">
        <v>2986</v>
      </c>
      <c r="E1551" s="12" t="s">
        <v>510</v>
      </c>
      <c r="F1551" s="14" t="s">
        <v>5059</v>
      </c>
      <c r="G1551" s="14"/>
      <c r="H1551" s="14"/>
      <c r="I1551" s="14"/>
      <c r="J1551" s="14"/>
      <c r="K1551" s="14"/>
      <c r="L1551" s="14"/>
      <c r="M1551">
        <v>0</v>
      </c>
      <c r="N1551">
        <v>0</v>
      </c>
      <c r="O1551"/>
      <c r="P1551" s="1"/>
    </row>
    <row r="1552" spans="2:16" x14ac:dyDescent="0.25">
      <c r="B1552" s="14" t="s">
        <v>3503</v>
      </c>
      <c r="C1552" s="12" t="s">
        <v>3504</v>
      </c>
      <c r="D1552" s="12" t="s">
        <v>2986</v>
      </c>
      <c r="E1552" s="12" t="s">
        <v>510</v>
      </c>
      <c r="F1552" s="14" t="s">
        <v>5059</v>
      </c>
      <c r="G1552" s="14"/>
      <c r="H1552" s="14"/>
      <c r="I1552" s="14"/>
      <c r="J1552" s="14"/>
      <c r="K1552" s="14"/>
      <c r="L1552" s="14"/>
      <c r="M1552">
        <v>0</v>
      </c>
      <c r="N1552">
        <v>0</v>
      </c>
      <c r="O1552"/>
      <c r="P1552" s="1"/>
    </row>
    <row r="1553" spans="2:16" x14ac:dyDescent="0.25">
      <c r="B1553" s="14" t="s">
        <v>3505</v>
      </c>
      <c r="C1553" s="12" t="s">
        <v>3506</v>
      </c>
      <c r="D1553" s="12" t="s">
        <v>2986</v>
      </c>
      <c r="E1553" s="12" t="s">
        <v>510</v>
      </c>
      <c r="F1553" s="14" t="s">
        <v>5059</v>
      </c>
      <c r="G1553" s="14"/>
      <c r="H1553" s="14"/>
      <c r="I1553" s="14"/>
      <c r="J1553" s="14"/>
      <c r="K1553" s="14"/>
      <c r="L1553" s="14"/>
      <c r="M1553">
        <v>0</v>
      </c>
      <c r="N1553">
        <v>0</v>
      </c>
      <c r="O1553"/>
      <c r="P1553" s="1"/>
    </row>
    <row r="1554" spans="2:16" x14ac:dyDescent="0.25">
      <c r="B1554" s="14" t="s">
        <v>3507</v>
      </c>
      <c r="C1554" s="12" t="s">
        <v>3508</v>
      </c>
      <c r="D1554" s="12" t="s">
        <v>2986</v>
      </c>
      <c r="E1554" s="12" t="s">
        <v>23</v>
      </c>
      <c r="F1554" s="14" t="s">
        <v>5059</v>
      </c>
      <c r="G1554" s="14"/>
      <c r="H1554" s="14"/>
      <c r="I1554" s="14"/>
      <c r="J1554" s="14"/>
      <c r="K1554" s="14"/>
      <c r="L1554" s="14"/>
      <c r="M1554">
        <v>0</v>
      </c>
      <c r="N1554">
        <v>0</v>
      </c>
      <c r="O1554"/>
      <c r="P1554" s="1"/>
    </row>
    <row r="1555" spans="2:16" x14ac:dyDescent="0.25">
      <c r="B1555" s="14" t="s">
        <v>3513</v>
      </c>
      <c r="C1555" s="12" t="s">
        <v>3514</v>
      </c>
      <c r="D1555" s="12" t="s">
        <v>2986</v>
      </c>
      <c r="E1555" s="12" t="s">
        <v>23</v>
      </c>
      <c r="F1555" s="14" t="s">
        <v>5059</v>
      </c>
      <c r="G1555" s="14"/>
      <c r="H1555" s="14"/>
      <c r="I1555" s="14"/>
      <c r="J1555" s="14"/>
      <c r="K1555" s="14"/>
      <c r="L1555" s="14"/>
      <c r="M1555">
        <v>0</v>
      </c>
      <c r="N1555">
        <v>0</v>
      </c>
      <c r="O1555"/>
      <c r="P1555" s="1"/>
    </row>
    <row r="1556" spans="2:16" x14ac:dyDescent="0.25">
      <c r="B1556" s="14" t="s">
        <v>3515</v>
      </c>
      <c r="C1556" s="12" t="s">
        <v>3516</v>
      </c>
      <c r="D1556" s="12" t="s">
        <v>2986</v>
      </c>
      <c r="E1556" s="12" t="s">
        <v>42</v>
      </c>
      <c r="F1556" s="14" t="s">
        <v>5059</v>
      </c>
      <c r="G1556" s="14"/>
      <c r="H1556" s="14"/>
      <c r="I1556" s="14"/>
      <c r="J1556" s="14"/>
      <c r="K1556" s="14"/>
      <c r="L1556" s="14"/>
      <c r="M1556">
        <v>0</v>
      </c>
      <c r="N1556">
        <v>0</v>
      </c>
      <c r="O1556"/>
      <c r="P1556" s="1"/>
    </row>
    <row r="1557" spans="2:16" x14ac:dyDescent="0.25">
      <c r="B1557" s="14" t="s">
        <v>3517</v>
      </c>
      <c r="C1557" s="12" t="s">
        <v>3518</v>
      </c>
      <c r="D1557" s="12" t="s">
        <v>1741</v>
      </c>
      <c r="E1557" s="12" t="s">
        <v>7</v>
      </c>
      <c r="F1557" s="14" t="s">
        <v>5059</v>
      </c>
      <c r="G1557" s="14"/>
      <c r="H1557" s="14"/>
      <c r="I1557" s="14"/>
      <c r="J1557" s="14"/>
      <c r="K1557" s="14"/>
      <c r="L1557" s="14"/>
      <c r="M1557">
        <v>0</v>
      </c>
      <c r="N1557">
        <v>0</v>
      </c>
      <c r="O1557"/>
      <c r="P1557" s="1"/>
    </row>
    <row r="1558" spans="2:16" x14ac:dyDescent="0.25">
      <c r="B1558" s="14" t="s">
        <v>3519</v>
      </c>
      <c r="C1558" s="12" t="s">
        <v>3520</v>
      </c>
      <c r="D1558" s="12" t="s">
        <v>1741</v>
      </c>
      <c r="E1558" s="12" t="s">
        <v>85</v>
      </c>
      <c r="F1558" s="14" t="s">
        <v>5059</v>
      </c>
      <c r="G1558" s="14"/>
      <c r="H1558" s="14"/>
      <c r="I1558" s="14"/>
      <c r="J1558" s="14"/>
      <c r="K1558" s="14"/>
      <c r="L1558" s="14"/>
      <c r="M1558">
        <v>0</v>
      </c>
      <c r="N1558">
        <v>0</v>
      </c>
      <c r="O1558"/>
      <c r="P1558" s="1"/>
    </row>
    <row r="1559" spans="2:16" ht="45" x14ac:dyDescent="0.25">
      <c r="B1559" s="14" t="s">
        <v>2969</v>
      </c>
      <c r="C1559" s="12" t="s">
        <v>3521</v>
      </c>
      <c r="D1559" s="12" t="s">
        <v>1741</v>
      </c>
      <c r="E1559" s="12" t="s">
        <v>310</v>
      </c>
      <c r="F1559" s="14" t="s">
        <v>5059</v>
      </c>
      <c r="G1559" s="14" t="s">
        <v>5459</v>
      </c>
      <c r="H1559" s="14" t="s">
        <v>4817</v>
      </c>
      <c r="I1559" s="14"/>
      <c r="J1559" s="14"/>
      <c r="K1559" s="14"/>
      <c r="L1559" s="14"/>
      <c r="M1559">
        <v>1</v>
      </c>
      <c r="N1559">
        <v>1</v>
      </c>
      <c r="O1559"/>
      <c r="P1559" s="1"/>
    </row>
    <row r="1560" spans="2:16" x14ac:dyDescent="0.25">
      <c r="B1560" s="14" t="s">
        <v>3524</v>
      </c>
      <c r="C1560" s="12" t="s">
        <v>3525</v>
      </c>
      <c r="D1560" s="12" t="s">
        <v>2986</v>
      </c>
      <c r="E1560" s="12" t="s">
        <v>310</v>
      </c>
      <c r="F1560" s="14" t="s">
        <v>5059</v>
      </c>
      <c r="G1560" s="14"/>
      <c r="H1560" s="14"/>
      <c r="I1560" s="14"/>
      <c r="J1560" s="14"/>
      <c r="K1560" s="14"/>
      <c r="L1560" s="14"/>
      <c r="M1560">
        <v>0</v>
      </c>
      <c r="N1560">
        <v>0</v>
      </c>
      <c r="O1560"/>
      <c r="P1560" s="1"/>
    </row>
    <row r="1561" spans="2:16" x14ac:dyDescent="0.25">
      <c r="B1561" s="14" t="s">
        <v>3526</v>
      </c>
      <c r="C1561" s="12" t="s">
        <v>3527</v>
      </c>
      <c r="D1561" s="12" t="s">
        <v>2986</v>
      </c>
      <c r="E1561" s="12" t="s">
        <v>23</v>
      </c>
      <c r="F1561" s="14" t="s">
        <v>5059</v>
      </c>
      <c r="G1561" s="14"/>
      <c r="H1561" s="14"/>
      <c r="I1561" s="14"/>
      <c r="J1561" s="14"/>
      <c r="K1561" s="14"/>
      <c r="L1561" s="14"/>
      <c r="M1561">
        <v>0</v>
      </c>
      <c r="N1561">
        <v>0</v>
      </c>
      <c r="O1561"/>
      <c r="P1561" s="1"/>
    </row>
    <row r="1562" spans="2:16" x14ac:dyDescent="0.25">
      <c r="B1562" s="14" t="s">
        <v>3528</v>
      </c>
      <c r="C1562" s="12" t="s">
        <v>3529</v>
      </c>
      <c r="D1562" s="12" t="s">
        <v>2986</v>
      </c>
      <c r="E1562" s="12" t="s">
        <v>310</v>
      </c>
      <c r="F1562" s="14" t="s">
        <v>5059</v>
      </c>
      <c r="G1562" s="14"/>
      <c r="H1562" s="14"/>
      <c r="I1562" s="14"/>
      <c r="J1562" s="14"/>
      <c r="K1562" s="14"/>
      <c r="L1562" s="14"/>
      <c r="M1562">
        <v>0</v>
      </c>
      <c r="N1562">
        <v>0</v>
      </c>
      <c r="O1562"/>
      <c r="P1562" s="1"/>
    </row>
    <row r="1563" spans="2:16" x14ac:dyDescent="0.25">
      <c r="B1563" s="14" t="s">
        <v>3530</v>
      </c>
      <c r="C1563" s="12" t="s">
        <v>3531</v>
      </c>
      <c r="D1563" s="12" t="s">
        <v>2986</v>
      </c>
      <c r="E1563" s="12" t="s">
        <v>7</v>
      </c>
      <c r="F1563" s="14" t="s">
        <v>5059</v>
      </c>
      <c r="G1563" s="14" t="s">
        <v>4669</v>
      </c>
      <c r="H1563" s="14" t="s">
        <v>4807</v>
      </c>
      <c r="I1563" s="14"/>
      <c r="J1563" s="14"/>
      <c r="K1563" s="14"/>
      <c r="L1563" s="14"/>
      <c r="M1563">
        <v>1</v>
      </c>
      <c r="N1563">
        <v>1</v>
      </c>
      <c r="O1563"/>
      <c r="P1563" s="1"/>
    </row>
    <row r="1564" spans="2:16" x14ac:dyDescent="0.25">
      <c r="B1564" s="14" t="s">
        <v>2972</v>
      </c>
      <c r="C1564" s="12" t="s">
        <v>3532</v>
      </c>
      <c r="D1564" s="12" t="s">
        <v>2986</v>
      </c>
      <c r="E1564" s="12" t="s">
        <v>59</v>
      </c>
      <c r="F1564" s="14" t="s">
        <v>5059</v>
      </c>
      <c r="G1564" s="14" t="s">
        <v>5466</v>
      </c>
      <c r="H1564" s="14" t="s">
        <v>4807</v>
      </c>
      <c r="I1564" s="14"/>
      <c r="J1564" s="14"/>
      <c r="K1564" s="14"/>
      <c r="L1564" s="14"/>
      <c r="M1564">
        <v>1</v>
      </c>
      <c r="N1564">
        <v>1</v>
      </c>
      <c r="O1564"/>
      <c r="P1564" s="1"/>
    </row>
    <row r="1565" spans="2:16" x14ac:dyDescent="0.25">
      <c r="B1565" s="14" t="s">
        <v>3533</v>
      </c>
      <c r="C1565" s="12" t="s">
        <v>5405</v>
      </c>
      <c r="D1565" s="12" t="s">
        <v>2986</v>
      </c>
      <c r="E1565" s="12" t="s">
        <v>50</v>
      </c>
      <c r="F1565" s="14" t="s">
        <v>5059</v>
      </c>
      <c r="G1565" s="14"/>
      <c r="H1565" s="14"/>
      <c r="I1565" s="14"/>
      <c r="J1565" s="14"/>
      <c r="K1565" s="14"/>
      <c r="L1565" s="14"/>
      <c r="M1565">
        <v>0</v>
      </c>
      <c r="N1565">
        <v>0</v>
      </c>
      <c r="O1565"/>
      <c r="P1565" s="1"/>
    </row>
    <row r="1566" spans="2:16" x14ac:dyDescent="0.25">
      <c r="B1566" s="14" t="s">
        <v>2973</v>
      </c>
      <c r="C1566" s="12" t="s">
        <v>3535</v>
      </c>
      <c r="D1566" s="12" t="s">
        <v>2986</v>
      </c>
      <c r="E1566" s="12" t="s">
        <v>59</v>
      </c>
      <c r="F1566" s="14" t="s">
        <v>5059</v>
      </c>
      <c r="G1566" s="14" t="s">
        <v>4604</v>
      </c>
      <c r="H1566" s="14" t="s">
        <v>4807</v>
      </c>
      <c r="I1566" s="14"/>
      <c r="J1566" s="14"/>
      <c r="K1566" s="14"/>
      <c r="L1566" s="14"/>
      <c r="M1566">
        <v>1</v>
      </c>
      <c r="N1566">
        <v>1</v>
      </c>
      <c r="O1566"/>
      <c r="P1566" s="1"/>
    </row>
    <row r="1567" spans="2:16" x14ac:dyDescent="0.25">
      <c r="B1567" s="14" t="s">
        <v>3536</v>
      </c>
      <c r="C1567" s="12" t="s">
        <v>3537</v>
      </c>
      <c r="D1567" s="12" t="s">
        <v>2986</v>
      </c>
      <c r="E1567" s="12" t="s">
        <v>23</v>
      </c>
      <c r="F1567" s="14" t="s">
        <v>5059</v>
      </c>
      <c r="G1567" s="14" t="s">
        <v>4600</v>
      </c>
      <c r="H1567" s="14" t="s">
        <v>4809</v>
      </c>
      <c r="I1567" s="14"/>
      <c r="J1567" s="14"/>
      <c r="K1567" s="14"/>
      <c r="L1567" s="14"/>
      <c r="M1567">
        <v>1</v>
      </c>
      <c r="N1567">
        <v>1</v>
      </c>
      <c r="O1567"/>
      <c r="P1567" s="1"/>
    </row>
    <row r="1568" spans="2:16" x14ac:dyDescent="0.25">
      <c r="B1568" s="14" t="s">
        <v>3538</v>
      </c>
      <c r="C1568" s="12" t="s">
        <v>3539</v>
      </c>
      <c r="D1568" s="12" t="s">
        <v>2986</v>
      </c>
      <c r="E1568" s="12" t="s">
        <v>23</v>
      </c>
      <c r="F1568" s="14" t="s">
        <v>5059</v>
      </c>
      <c r="G1568" s="14"/>
      <c r="H1568" s="14"/>
      <c r="I1568" s="14"/>
      <c r="J1568" s="14"/>
      <c r="K1568" s="14"/>
      <c r="L1568" s="14"/>
      <c r="M1568">
        <v>0</v>
      </c>
      <c r="N1568">
        <v>0</v>
      </c>
      <c r="O1568"/>
      <c r="P1568" s="1"/>
    </row>
    <row r="1569" spans="2:16" x14ac:dyDescent="0.25">
      <c r="B1569" s="14" t="s">
        <v>3540</v>
      </c>
      <c r="C1569" s="12" t="s">
        <v>3541</v>
      </c>
      <c r="D1569" s="12" t="s">
        <v>2986</v>
      </c>
      <c r="E1569" s="12" t="s">
        <v>23</v>
      </c>
      <c r="F1569" s="14" t="s">
        <v>5059</v>
      </c>
      <c r="G1569" s="14"/>
      <c r="H1569" s="14"/>
      <c r="I1569" s="14"/>
      <c r="J1569" s="14"/>
      <c r="K1569" s="14"/>
      <c r="L1569" s="14"/>
      <c r="M1569">
        <v>0</v>
      </c>
      <c r="N1569">
        <v>0</v>
      </c>
      <c r="O1569"/>
      <c r="P1569" s="1"/>
    </row>
    <row r="1570" spans="2:16" x14ac:dyDescent="0.25">
      <c r="B1570" s="14" t="s">
        <v>3542</v>
      </c>
      <c r="C1570" s="12" t="s">
        <v>3543</v>
      </c>
      <c r="D1570" s="12" t="s">
        <v>2986</v>
      </c>
      <c r="E1570" s="12" t="s">
        <v>23</v>
      </c>
      <c r="F1570" s="14" t="s">
        <v>5059</v>
      </c>
      <c r="G1570" s="14"/>
      <c r="H1570" s="14"/>
      <c r="I1570" s="14"/>
      <c r="J1570" s="14"/>
      <c r="K1570" s="14"/>
      <c r="L1570" s="14"/>
      <c r="M1570">
        <v>0</v>
      </c>
      <c r="N1570">
        <v>0</v>
      </c>
      <c r="O1570"/>
      <c r="P1570" s="1"/>
    </row>
    <row r="1571" spans="2:16" x14ac:dyDescent="0.25">
      <c r="B1571" s="14" t="s">
        <v>3544</v>
      </c>
      <c r="C1571" s="12" t="s">
        <v>3545</v>
      </c>
      <c r="D1571" s="12" t="s">
        <v>1741</v>
      </c>
      <c r="E1571" s="12" t="s">
        <v>310</v>
      </c>
      <c r="F1571" s="14" t="s">
        <v>5059</v>
      </c>
      <c r="G1571" s="14" t="s">
        <v>5553</v>
      </c>
      <c r="H1571" s="14" t="s">
        <v>4807</v>
      </c>
      <c r="I1571" s="14"/>
      <c r="J1571" s="14"/>
      <c r="K1571" s="14"/>
      <c r="L1571" s="14"/>
      <c r="M1571">
        <v>1</v>
      </c>
      <c r="N1571">
        <v>1</v>
      </c>
      <c r="O1571"/>
      <c r="P1571" s="1"/>
    </row>
    <row r="1572" spans="2:16" x14ac:dyDescent="0.25">
      <c r="B1572" s="14" t="s">
        <v>3546</v>
      </c>
      <c r="C1572" s="12" t="s">
        <v>5509</v>
      </c>
      <c r="D1572" s="12" t="s">
        <v>2986</v>
      </c>
      <c r="E1572" s="12" t="s">
        <v>23</v>
      </c>
      <c r="F1572" s="14" t="s">
        <v>5059</v>
      </c>
      <c r="G1572" s="14"/>
      <c r="H1572" s="14"/>
      <c r="I1572" s="14"/>
      <c r="J1572" s="14"/>
      <c r="K1572" s="14"/>
      <c r="L1572" s="14"/>
      <c r="M1572">
        <v>0</v>
      </c>
      <c r="N1572">
        <v>0</v>
      </c>
      <c r="O1572"/>
      <c r="P1572" s="1"/>
    </row>
    <row r="1573" spans="2:16" x14ac:dyDescent="0.25">
      <c r="B1573" s="14" t="s">
        <v>3548</v>
      </c>
      <c r="C1573" s="12" t="s">
        <v>3549</v>
      </c>
      <c r="D1573" s="12" t="s">
        <v>2986</v>
      </c>
      <c r="E1573" s="12" t="s">
        <v>23</v>
      </c>
      <c r="F1573" s="14" t="s">
        <v>5059</v>
      </c>
      <c r="G1573" s="14"/>
      <c r="H1573" s="14"/>
      <c r="I1573" s="14"/>
      <c r="J1573" s="14"/>
      <c r="K1573" s="14"/>
      <c r="L1573" s="14"/>
      <c r="M1573">
        <v>0</v>
      </c>
      <c r="N1573">
        <v>0</v>
      </c>
      <c r="O1573"/>
      <c r="P1573" s="1"/>
    </row>
    <row r="1574" spans="2:16" x14ac:dyDescent="0.25">
      <c r="B1574" s="14" t="s">
        <v>3550</v>
      </c>
      <c r="C1574" s="12" t="s">
        <v>3551</v>
      </c>
      <c r="D1574" s="12" t="s">
        <v>2986</v>
      </c>
      <c r="E1574" s="12" t="s">
        <v>23</v>
      </c>
      <c r="F1574" s="14" t="s">
        <v>5059</v>
      </c>
      <c r="G1574" s="14"/>
      <c r="H1574" s="14"/>
      <c r="I1574" s="14"/>
      <c r="J1574" s="14"/>
      <c r="K1574" s="14"/>
      <c r="L1574" s="14"/>
      <c r="M1574">
        <v>0</v>
      </c>
      <c r="N1574">
        <v>0</v>
      </c>
      <c r="O1574"/>
      <c r="P1574" s="1"/>
    </row>
    <row r="1575" spans="2:16" x14ac:dyDescent="0.25">
      <c r="B1575" s="14" t="s">
        <v>3552</v>
      </c>
      <c r="C1575" s="12" t="s">
        <v>3553</v>
      </c>
      <c r="D1575" s="12" t="s">
        <v>2986</v>
      </c>
      <c r="E1575" s="12" t="s">
        <v>510</v>
      </c>
      <c r="F1575" s="14" t="s">
        <v>5059</v>
      </c>
      <c r="G1575" s="14"/>
      <c r="H1575" s="14"/>
      <c r="I1575" s="14"/>
      <c r="J1575" s="14"/>
      <c r="K1575" s="14"/>
      <c r="L1575" s="14"/>
      <c r="M1575">
        <v>0</v>
      </c>
      <c r="N1575">
        <v>0</v>
      </c>
      <c r="O1575"/>
      <c r="P1575" s="1"/>
    </row>
    <row r="1576" spans="2:16" x14ac:dyDescent="0.25">
      <c r="B1576" s="14" t="s">
        <v>3554</v>
      </c>
      <c r="C1576" s="12" t="s">
        <v>3555</v>
      </c>
      <c r="D1576" s="12" t="s">
        <v>2986</v>
      </c>
      <c r="E1576" s="12" t="s">
        <v>23</v>
      </c>
      <c r="F1576" s="14" t="s">
        <v>5059</v>
      </c>
      <c r="G1576" s="14"/>
      <c r="H1576" s="14"/>
      <c r="I1576" s="14"/>
      <c r="J1576" s="14"/>
      <c r="K1576" s="14"/>
      <c r="L1576" s="14"/>
      <c r="M1576">
        <v>0</v>
      </c>
      <c r="N1576">
        <v>0</v>
      </c>
      <c r="O1576"/>
      <c r="P1576" s="1"/>
    </row>
    <row r="1577" spans="2:16" ht="30" x14ac:dyDescent="0.25">
      <c r="B1577" s="14" t="s">
        <v>2886</v>
      </c>
      <c r="C1577" s="12" t="s">
        <v>3556</v>
      </c>
      <c r="D1577" s="12" t="s">
        <v>2986</v>
      </c>
      <c r="E1577" s="12" t="s">
        <v>23</v>
      </c>
      <c r="F1577" s="14" t="s">
        <v>5059</v>
      </c>
      <c r="G1577" s="14" t="s">
        <v>5062</v>
      </c>
      <c r="H1577" s="14" t="s">
        <v>4813</v>
      </c>
      <c r="I1577" s="14"/>
      <c r="J1577" s="14"/>
      <c r="K1577" s="14"/>
      <c r="L1577" s="14"/>
      <c r="M1577">
        <v>1</v>
      </c>
      <c r="N1577">
        <v>1</v>
      </c>
      <c r="O1577"/>
      <c r="P1577" s="1"/>
    </row>
    <row r="1578" spans="2:16" x14ac:dyDescent="0.25">
      <c r="B1578" s="14" t="s">
        <v>3557</v>
      </c>
      <c r="C1578" s="12" t="s">
        <v>3558</v>
      </c>
      <c r="D1578" s="12" t="s">
        <v>1741</v>
      </c>
      <c r="E1578" s="12" t="s">
        <v>49</v>
      </c>
      <c r="F1578" s="14" t="s">
        <v>5059</v>
      </c>
      <c r="G1578" s="14"/>
      <c r="H1578" s="14"/>
      <c r="I1578" s="14"/>
      <c r="J1578" s="14"/>
      <c r="K1578" s="14"/>
      <c r="L1578" s="14"/>
      <c r="M1578">
        <v>0</v>
      </c>
      <c r="N1578">
        <v>0</v>
      </c>
      <c r="O1578"/>
      <c r="P1578" s="1"/>
    </row>
    <row r="1579" spans="2:16" x14ac:dyDescent="0.25">
      <c r="B1579" s="14" t="s">
        <v>3561</v>
      </c>
      <c r="C1579" s="12" t="s">
        <v>3562</v>
      </c>
      <c r="D1579" s="12" t="s">
        <v>2986</v>
      </c>
      <c r="E1579" s="12" t="s">
        <v>23</v>
      </c>
      <c r="F1579" s="14" t="s">
        <v>5059</v>
      </c>
      <c r="G1579" s="14"/>
      <c r="H1579" s="14"/>
      <c r="I1579" s="14"/>
      <c r="J1579" s="14"/>
      <c r="K1579" s="14"/>
      <c r="L1579" s="14"/>
      <c r="M1579">
        <v>0</v>
      </c>
      <c r="N1579">
        <v>0</v>
      </c>
      <c r="O1579"/>
      <c r="P1579" s="1"/>
    </row>
    <row r="1580" spans="2:16" x14ac:dyDescent="0.25">
      <c r="B1580" s="14" t="s">
        <v>3563</v>
      </c>
      <c r="C1580" s="12" t="s">
        <v>3564</v>
      </c>
      <c r="D1580" s="12" t="s">
        <v>2986</v>
      </c>
      <c r="E1580" s="12" t="s">
        <v>23</v>
      </c>
      <c r="F1580" s="14" t="s">
        <v>5059</v>
      </c>
      <c r="G1580" s="14"/>
      <c r="H1580" s="14"/>
      <c r="I1580" s="14"/>
      <c r="J1580" s="14"/>
      <c r="K1580" s="14"/>
      <c r="L1580" s="14"/>
      <c r="M1580">
        <v>0</v>
      </c>
      <c r="N1580">
        <v>0</v>
      </c>
      <c r="O1580"/>
      <c r="P1580" s="1"/>
    </row>
    <row r="1581" spans="2:16" x14ac:dyDescent="0.25">
      <c r="B1581" s="14" t="s">
        <v>3565</v>
      </c>
      <c r="C1581" s="12" t="s">
        <v>3566</v>
      </c>
      <c r="D1581" s="12" t="s">
        <v>2986</v>
      </c>
      <c r="E1581" s="12" t="s">
        <v>23</v>
      </c>
      <c r="F1581" s="14" t="s">
        <v>5059</v>
      </c>
      <c r="G1581" s="14"/>
      <c r="H1581" s="14"/>
      <c r="I1581" s="14"/>
      <c r="J1581" s="14"/>
      <c r="K1581" s="14"/>
      <c r="L1581" s="14"/>
      <c r="M1581">
        <v>0</v>
      </c>
      <c r="N1581">
        <v>0</v>
      </c>
      <c r="O1581"/>
      <c r="P1581" s="1"/>
    </row>
    <row r="1582" spans="2:16" x14ac:dyDescent="0.25">
      <c r="B1582" s="14" t="s">
        <v>3567</v>
      </c>
      <c r="C1582" s="12" t="s">
        <v>3568</v>
      </c>
      <c r="D1582" s="12" t="s">
        <v>2986</v>
      </c>
      <c r="E1582" s="12" t="s">
        <v>23</v>
      </c>
      <c r="F1582" s="14" t="s">
        <v>5059</v>
      </c>
      <c r="G1582" s="14"/>
      <c r="H1582" s="14"/>
      <c r="I1582" s="14"/>
      <c r="J1582" s="14"/>
      <c r="K1582" s="14"/>
      <c r="L1582" s="14"/>
      <c r="M1582">
        <v>0</v>
      </c>
      <c r="N1582">
        <v>0</v>
      </c>
      <c r="O1582"/>
      <c r="P1582" s="1"/>
    </row>
    <row r="1583" spans="2:16" x14ac:dyDescent="0.25">
      <c r="B1583" s="14" t="s">
        <v>3569</v>
      </c>
      <c r="C1583" s="12" t="s">
        <v>3570</v>
      </c>
      <c r="D1583" s="12" t="s">
        <v>2986</v>
      </c>
      <c r="E1583" s="12" t="s">
        <v>23</v>
      </c>
      <c r="F1583" s="14" t="s">
        <v>5059</v>
      </c>
      <c r="G1583" s="14"/>
      <c r="H1583" s="14"/>
      <c r="I1583" s="14"/>
      <c r="J1583" s="14"/>
      <c r="K1583" s="14"/>
      <c r="L1583" s="14"/>
      <c r="M1583">
        <v>0</v>
      </c>
      <c r="N1583">
        <v>0</v>
      </c>
      <c r="O1583"/>
      <c r="P1583" s="1"/>
    </row>
    <row r="1584" spans="2:16" x14ac:dyDescent="0.25">
      <c r="B1584" s="14" t="s">
        <v>2902</v>
      </c>
      <c r="C1584" s="12" t="s">
        <v>3571</v>
      </c>
      <c r="D1584" s="12" t="s">
        <v>2986</v>
      </c>
      <c r="E1584" s="12" t="s">
        <v>23</v>
      </c>
      <c r="F1584" s="14" t="s">
        <v>5059</v>
      </c>
      <c r="G1584" s="14"/>
      <c r="H1584" s="14"/>
      <c r="I1584" s="14"/>
      <c r="J1584" s="14"/>
      <c r="K1584" s="14"/>
      <c r="L1584" s="14"/>
      <c r="M1584">
        <v>0</v>
      </c>
      <c r="N1584">
        <v>0</v>
      </c>
      <c r="O1584"/>
      <c r="P1584" s="1"/>
    </row>
    <row r="1585" spans="2:16" x14ac:dyDescent="0.25">
      <c r="B1585" s="14" t="s">
        <v>3574</v>
      </c>
      <c r="C1585" s="12" t="s">
        <v>3575</v>
      </c>
      <c r="D1585" s="12" t="s">
        <v>2986</v>
      </c>
      <c r="E1585" s="12" t="s">
        <v>353</v>
      </c>
      <c r="F1585" s="14" t="s">
        <v>5059</v>
      </c>
      <c r="G1585" s="14"/>
      <c r="H1585" s="14"/>
      <c r="I1585" s="14"/>
      <c r="J1585" s="14"/>
      <c r="K1585" s="14"/>
      <c r="L1585" s="14"/>
      <c r="M1585">
        <v>0</v>
      </c>
      <c r="N1585">
        <v>0</v>
      </c>
      <c r="O1585"/>
      <c r="P1585" s="1"/>
    </row>
    <row r="1586" spans="2:16" x14ac:dyDescent="0.25">
      <c r="B1586" s="14" t="s">
        <v>3576</v>
      </c>
      <c r="C1586" s="12" t="s">
        <v>3577</v>
      </c>
      <c r="D1586" s="12" t="s">
        <v>2986</v>
      </c>
      <c r="E1586" s="12" t="s">
        <v>23</v>
      </c>
      <c r="F1586" s="14" t="s">
        <v>5059</v>
      </c>
      <c r="G1586" s="14"/>
      <c r="H1586" s="14"/>
      <c r="I1586" s="14"/>
      <c r="J1586" s="14"/>
      <c r="K1586" s="14"/>
      <c r="L1586" s="14"/>
      <c r="M1586">
        <v>0</v>
      </c>
      <c r="N1586">
        <v>0</v>
      </c>
      <c r="O1586"/>
      <c r="P1586" s="1"/>
    </row>
    <row r="1587" spans="2:16" x14ac:dyDescent="0.25">
      <c r="B1587" s="14" t="s">
        <v>3578</v>
      </c>
      <c r="C1587" s="12" t="s">
        <v>3579</v>
      </c>
      <c r="D1587" s="12" t="s">
        <v>2986</v>
      </c>
      <c r="E1587" s="12" t="s">
        <v>49</v>
      </c>
      <c r="F1587" s="14" t="s">
        <v>5059</v>
      </c>
      <c r="G1587" s="14" t="s">
        <v>5408</v>
      </c>
      <c r="H1587" s="14" t="s">
        <v>4807</v>
      </c>
      <c r="I1587" s="14"/>
      <c r="J1587" s="14"/>
      <c r="K1587" s="14"/>
      <c r="L1587" s="14"/>
      <c r="M1587">
        <v>1</v>
      </c>
      <c r="N1587">
        <v>1</v>
      </c>
      <c r="O1587"/>
      <c r="P1587" s="1"/>
    </row>
    <row r="1588" spans="2:16" x14ac:dyDescent="0.25">
      <c r="B1588" s="14" t="s">
        <v>3580</v>
      </c>
      <c r="C1588" s="12" t="s">
        <v>3581</v>
      </c>
      <c r="D1588" s="12" t="s">
        <v>1741</v>
      </c>
      <c r="E1588" s="12" t="s">
        <v>59</v>
      </c>
      <c r="F1588" s="14" t="s">
        <v>5059</v>
      </c>
      <c r="G1588" s="14"/>
      <c r="H1588" s="14"/>
      <c r="I1588" s="14"/>
      <c r="J1588" s="14"/>
      <c r="K1588" s="14"/>
      <c r="L1588" s="14"/>
      <c r="M1588">
        <v>0</v>
      </c>
      <c r="N1588">
        <v>0</v>
      </c>
      <c r="O1588"/>
      <c r="P1588" s="1"/>
    </row>
    <row r="1589" spans="2:16" x14ac:dyDescent="0.25">
      <c r="B1589" s="14" t="s">
        <v>3582</v>
      </c>
      <c r="C1589" s="12" t="s">
        <v>3583</v>
      </c>
      <c r="D1589" s="12" t="s">
        <v>2986</v>
      </c>
      <c r="E1589" s="12" t="s">
        <v>7</v>
      </c>
      <c r="F1589" s="14" t="s">
        <v>5059</v>
      </c>
      <c r="G1589" s="14" t="s">
        <v>4670</v>
      </c>
      <c r="H1589" s="14" t="s">
        <v>4807</v>
      </c>
      <c r="I1589" s="14"/>
      <c r="J1589" s="14"/>
      <c r="K1589" s="14"/>
      <c r="L1589" s="14"/>
      <c r="M1589">
        <v>1</v>
      </c>
      <c r="N1589">
        <v>1</v>
      </c>
      <c r="O1589"/>
      <c r="P1589" s="1"/>
    </row>
    <row r="1590" spans="2:16" x14ac:dyDescent="0.25">
      <c r="B1590" s="14" t="s">
        <v>3584</v>
      </c>
      <c r="C1590" s="12" t="s">
        <v>3585</v>
      </c>
      <c r="D1590" s="12" t="s">
        <v>2986</v>
      </c>
      <c r="E1590" s="12" t="s">
        <v>50</v>
      </c>
      <c r="F1590" s="14" t="s">
        <v>5059</v>
      </c>
      <c r="G1590" s="14"/>
      <c r="H1590" s="14"/>
      <c r="I1590" s="14"/>
      <c r="J1590" s="14"/>
      <c r="K1590" s="14"/>
      <c r="L1590" s="14"/>
      <c r="M1590">
        <v>0</v>
      </c>
      <c r="N1590">
        <v>0</v>
      </c>
      <c r="O1590"/>
      <c r="P1590" s="1"/>
    </row>
    <row r="1591" spans="2:16" x14ac:dyDescent="0.25">
      <c r="B1591" s="14" t="s">
        <v>3586</v>
      </c>
      <c r="C1591" s="12" t="s">
        <v>3587</v>
      </c>
      <c r="D1591" s="12" t="s">
        <v>2986</v>
      </c>
      <c r="E1591" s="12" t="s">
        <v>49</v>
      </c>
      <c r="F1591" s="14" t="s">
        <v>5059</v>
      </c>
      <c r="G1591" s="14" t="s">
        <v>5431</v>
      </c>
      <c r="H1591" s="14" t="s">
        <v>4807</v>
      </c>
      <c r="I1591" s="14"/>
      <c r="J1591" s="14"/>
      <c r="K1591" s="14"/>
      <c r="L1591" s="14"/>
      <c r="M1591">
        <v>1</v>
      </c>
      <c r="N1591">
        <v>1</v>
      </c>
      <c r="O1591"/>
      <c r="P1591" s="1"/>
    </row>
    <row r="1592" spans="2:16" x14ac:dyDescent="0.25">
      <c r="B1592" s="14" t="s">
        <v>3588</v>
      </c>
      <c r="C1592" s="12" t="s">
        <v>3589</v>
      </c>
      <c r="D1592" s="12" t="s">
        <v>2986</v>
      </c>
      <c r="E1592" s="12" t="s">
        <v>85</v>
      </c>
      <c r="F1592" s="14" t="s">
        <v>5059</v>
      </c>
      <c r="G1592" s="14"/>
      <c r="H1592" s="14"/>
      <c r="I1592" s="14"/>
      <c r="J1592" s="14"/>
      <c r="K1592" s="14"/>
      <c r="L1592" s="14"/>
      <c r="M1592">
        <v>0</v>
      </c>
      <c r="N1592">
        <v>0</v>
      </c>
      <c r="O1592"/>
      <c r="P1592" s="1"/>
    </row>
    <row r="1593" spans="2:16" x14ac:dyDescent="0.25">
      <c r="B1593" s="14" t="s">
        <v>3590</v>
      </c>
      <c r="C1593" s="12" t="s">
        <v>3591</v>
      </c>
      <c r="D1593" s="12" t="s">
        <v>2986</v>
      </c>
      <c r="E1593" s="12" t="s">
        <v>310</v>
      </c>
      <c r="F1593" s="14" t="s">
        <v>5059</v>
      </c>
      <c r="G1593" s="14"/>
      <c r="H1593" s="14"/>
      <c r="I1593" s="14"/>
      <c r="J1593" s="14"/>
      <c r="K1593" s="14"/>
      <c r="L1593" s="14"/>
      <c r="M1593">
        <v>0</v>
      </c>
      <c r="N1593">
        <v>0</v>
      </c>
      <c r="O1593"/>
      <c r="P1593" s="1"/>
    </row>
    <row r="1594" spans="2:16" ht="60" x14ac:dyDescent="0.25">
      <c r="B1594" s="14" t="s">
        <v>3592</v>
      </c>
      <c r="C1594" s="12" t="s">
        <v>3593</v>
      </c>
      <c r="D1594" s="12" t="s">
        <v>1741</v>
      </c>
      <c r="E1594" s="12" t="s">
        <v>23</v>
      </c>
      <c r="F1594" s="14" t="s">
        <v>5059</v>
      </c>
      <c r="G1594" s="14" t="s">
        <v>4671</v>
      </c>
      <c r="H1594" s="14" t="s">
        <v>4812</v>
      </c>
      <c r="I1594" s="14"/>
      <c r="J1594" s="14"/>
      <c r="K1594" s="14"/>
      <c r="L1594" s="14"/>
      <c r="M1594">
        <v>1</v>
      </c>
      <c r="N1594">
        <v>1</v>
      </c>
      <c r="O1594"/>
      <c r="P1594" s="1"/>
    </row>
    <row r="1595" spans="2:16" x14ac:dyDescent="0.25">
      <c r="B1595" s="14" t="s">
        <v>3594</v>
      </c>
      <c r="C1595" s="12" t="s">
        <v>3595</v>
      </c>
      <c r="D1595" s="12" t="s">
        <v>2527</v>
      </c>
      <c r="E1595" s="12" t="s">
        <v>7</v>
      </c>
      <c r="F1595" s="14" t="s">
        <v>5059</v>
      </c>
      <c r="G1595" s="14"/>
      <c r="H1595" s="14"/>
      <c r="I1595" s="14"/>
      <c r="J1595" s="14"/>
      <c r="K1595" s="14"/>
      <c r="L1595" s="14"/>
      <c r="M1595">
        <v>0</v>
      </c>
      <c r="N1595">
        <v>0</v>
      </c>
      <c r="O1595"/>
      <c r="P1595" s="1"/>
    </row>
    <row r="1596" spans="2:16" x14ac:dyDescent="0.25">
      <c r="B1596" s="14" t="s">
        <v>3596</v>
      </c>
      <c r="C1596" s="12" t="s">
        <v>3597</v>
      </c>
      <c r="D1596" s="12" t="s">
        <v>2527</v>
      </c>
      <c r="E1596" s="12" t="s">
        <v>7</v>
      </c>
      <c r="F1596" s="14" t="s">
        <v>5059</v>
      </c>
      <c r="G1596" s="14"/>
      <c r="H1596" s="14"/>
      <c r="I1596" s="14"/>
      <c r="J1596" s="14"/>
      <c r="K1596" s="14"/>
      <c r="L1596" s="14"/>
      <c r="M1596">
        <v>0</v>
      </c>
      <c r="N1596">
        <v>0</v>
      </c>
      <c r="O1596"/>
      <c r="P1596" s="1"/>
    </row>
    <row r="1597" spans="2:16" x14ac:dyDescent="0.25">
      <c r="B1597" s="14" t="s">
        <v>3598</v>
      </c>
      <c r="C1597" s="12" t="s">
        <v>3599</v>
      </c>
      <c r="D1597" s="12" t="s">
        <v>2986</v>
      </c>
      <c r="E1597" s="12" t="s">
        <v>22</v>
      </c>
      <c r="F1597" s="14" t="s">
        <v>5059</v>
      </c>
      <c r="G1597" s="14"/>
      <c r="H1597" s="14"/>
      <c r="I1597" s="14"/>
      <c r="J1597" s="14"/>
      <c r="K1597" s="14"/>
      <c r="L1597" s="14"/>
      <c r="M1597">
        <v>0</v>
      </c>
      <c r="N1597">
        <v>0</v>
      </c>
      <c r="O1597"/>
      <c r="P1597" s="1"/>
    </row>
    <row r="1598" spans="2:16" x14ac:dyDescent="0.25">
      <c r="B1598" s="14" t="s">
        <v>3600</v>
      </c>
      <c r="C1598" s="12" t="s">
        <v>3601</v>
      </c>
      <c r="D1598" s="12" t="s">
        <v>2986</v>
      </c>
      <c r="E1598" s="12" t="s">
        <v>7</v>
      </c>
      <c r="F1598" s="14" t="s">
        <v>5059</v>
      </c>
      <c r="G1598" s="14"/>
      <c r="H1598" s="14"/>
      <c r="I1598" s="14"/>
      <c r="J1598" s="14"/>
      <c r="K1598" s="14"/>
      <c r="L1598" s="14"/>
      <c r="M1598">
        <v>0</v>
      </c>
      <c r="N1598">
        <v>0</v>
      </c>
      <c r="O1598"/>
      <c r="P1598" s="1"/>
    </row>
    <row r="1599" spans="2:16" x14ac:dyDescent="0.25">
      <c r="B1599" s="14" t="s">
        <v>3602</v>
      </c>
      <c r="C1599" s="12" t="s">
        <v>3603</v>
      </c>
      <c r="D1599" s="12" t="s">
        <v>2986</v>
      </c>
      <c r="E1599" s="12" t="s">
        <v>23</v>
      </c>
      <c r="F1599" s="14" t="s">
        <v>5059</v>
      </c>
      <c r="G1599" s="14"/>
      <c r="H1599" s="14"/>
      <c r="I1599" s="14"/>
      <c r="J1599" s="14"/>
      <c r="K1599" s="14"/>
      <c r="L1599" s="14"/>
      <c r="M1599">
        <v>0</v>
      </c>
      <c r="N1599">
        <v>0</v>
      </c>
      <c r="O1599"/>
      <c r="P1599" s="1"/>
    </row>
    <row r="1600" spans="2:16" x14ac:dyDescent="0.25">
      <c r="B1600" s="14" t="s">
        <v>3604</v>
      </c>
      <c r="C1600" s="12" t="s">
        <v>3605</v>
      </c>
      <c r="D1600" s="12" t="s">
        <v>1741</v>
      </c>
      <c r="E1600" s="12" t="s">
        <v>50</v>
      </c>
      <c r="F1600" s="14" t="s">
        <v>5059</v>
      </c>
      <c r="G1600" s="14"/>
      <c r="H1600" s="14"/>
      <c r="I1600" s="14"/>
      <c r="J1600" s="14"/>
      <c r="K1600" s="14"/>
      <c r="L1600" s="14"/>
      <c r="M1600">
        <v>0</v>
      </c>
      <c r="N1600">
        <v>0</v>
      </c>
      <c r="O1600"/>
      <c r="P1600" s="1"/>
    </row>
    <row r="1601" spans="2:16" x14ac:dyDescent="0.25">
      <c r="B1601" s="14" t="s">
        <v>3606</v>
      </c>
      <c r="C1601" s="12" t="s">
        <v>3607</v>
      </c>
      <c r="D1601" s="12" t="s">
        <v>1741</v>
      </c>
      <c r="E1601" s="12" t="s">
        <v>7</v>
      </c>
      <c r="F1601" s="14" t="s">
        <v>5059</v>
      </c>
      <c r="G1601" s="14"/>
      <c r="H1601" s="14"/>
      <c r="I1601" s="14"/>
      <c r="J1601" s="14"/>
      <c r="K1601" s="14"/>
      <c r="L1601" s="14"/>
      <c r="M1601">
        <v>0</v>
      </c>
      <c r="N1601">
        <v>0</v>
      </c>
      <c r="O1601"/>
      <c r="P1601" s="1"/>
    </row>
    <row r="1602" spans="2:16" x14ac:dyDescent="0.25">
      <c r="B1602" s="14" t="s">
        <v>3608</v>
      </c>
      <c r="C1602" s="12" t="s">
        <v>1992</v>
      </c>
      <c r="D1602" s="12" t="s">
        <v>1741</v>
      </c>
      <c r="E1602" s="12" t="s">
        <v>50</v>
      </c>
      <c r="F1602" s="14" t="s">
        <v>5059</v>
      </c>
      <c r="G1602" s="14" t="s">
        <v>4604</v>
      </c>
      <c r="H1602" s="14" t="s">
        <v>4807</v>
      </c>
      <c r="I1602" s="14"/>
      <c r="J1602" s="14"/>
      <c r="K1602" s="14"/>
      <c r="L1602" s="14"/>
      <c r="M1602">
        <v>1</v>
      </c>
      <c r="N1602">
        <v>1</v>
      </c>
      <c r="O1602"/>
      <c r="P1602" s="1"/>
    </row>
    <row r="1603" spans="2:16" ht="45" x14ac:dyDescent="0.25">
      <c r="B1603" s="14" t="s">
        <v>3609</v>
      </c>
      <c r="C1603" s="12" t="s">
        <v>3610</v>
      </c>
      <c r="D1603" s="12" t="s">
        <v>1741</v>
      </c>
      <c r="E1603" s="12" t="s">
        <v>23</v>
      </c>
      <c r="F1603" s="14" t="s">
        <v>5059</v>
      </c>
      <c r="G1603" s="14" t="s">
        <v>5045</v>
      </c>
      <c r="H1603" s="14" t="s">
        <v>4808</v>
      </c>
      <c r="I1603" s="14"/>
      <c r="J1603" s="14"/>
      <c r="K1603" s="14"/>
      <c r="L1603" s="14"/>
      <c r="M1603">
        <v>1</v>
      </c>
      <c r="N1603">
        <v>1</v>
      </c>
      <c r="O1603"/>
      <c r="P1603" s="1"/>
    </row>
    <row r="1604" spans="2:16" x14ac:dyDescent="0.25">
      <c r="B1604" s="14" t="s">
        <v>3611</v>
      </c>
      <c r="C1604" s="12" t="s">
        <v>3612</v>
      </c>
      <c r="D1604" s="12" t="s">
        <v>2986</v>
      </c>
      <c r="E1604" s="12" t="s">
        <v>50</v>
      </c>
      <c r="F1604" s="14" t="s">
        <v>5059</v>
      </c>
      <c r="G1604" s="14"/>
      <c r="H1604" s="14"/>
      <c r="I1604" s="14"/>
      <c r="J1604" s="14"/>
      <c r="K1604" s="14"/>
      <c r="L1604" s="14"/>
      <c r="M1604">
        <v>0</v>
      </c>
      <c r="N1604">
        <v>0</v>
      </c>
      <c r="O1604"/>
      <c r="P1604" s="1"/>
    </row>
    <row r="1605" spans="2:16" x14ac:dyDescent="0.25">
      <c r="B1605" s="14" t="s">
        <v>3613</v>
      </c>
      <c r="C1605" s="12" t="s">
        <v>3614</v>
      </c>
      <c r="D1605" s="12" t="s">
        <v>2986</v>
      </c>
      <c r="E1605" s="12" t="s">
        <v>23</v>
      </c>
      <c r="F1605" s="14" t="s">
        <v>5059</v>
      </c>
      <c r="G1605" s="14"/>
      <c r="H1605" s="14"/>
      <c r="I1605" s="14"/>
      <c r="J1605" s="14"/>
      <c r="K1605" s="14"/>
      <c r="L1605" s="14"/>
      <c r="M1605">
        <v>0</v>
      </c>
      <c r="N1605">
        <v>0</v>
      </c>
      <c r="O1605"/>
      <c r="P1605" s="1"/>
    </row>
    <row r="1606" spans="2:16" ht="30" x14ac:dyDescent="0.25">
      <c r="B1606" s="14" t="s">
        <v>3615</v>
      </c>
      <c r="C1606" s="12" t="s">
        <v>3616</v>
      </c>
      <c r="D1606" s="12" t="s">
        <v>2986</v>
      </c>
      <c r="E1606" s="12" t="s">
        <v>510</v>
      </c>
      <c r="F1606" s="14" t="s">
        <v>5059</v>
      </c>
      <c r="G1606" s="14" t="s">
        <v>5633</v>
      </c>
      <c r="H1606" s="14" t="s">
        <v>4813</v>
      </c>
      <c r="I1606" s="14"/>
      <c r="J1606" s="14"/>
      <c r="K1606" s="14"/>
      <c r="L1606" s="14"/>
      <c r="M1606">
        <v>1</v>
      </c>
      <c r="N1606">
        <v>1</v>
      </c>
      <c r="O1606"/>
      <c r="P1606" s="1"/>
    </row>
    <row r="1607" spans="2:16" x14ac:dyDescent="0.25">
      <c r="B1607" s="14" t="s">
        <v>3617</v>
      </c>
      <c r="C1607" s="12" t="s">
        <v>3618</v>
      </c>
      <c r="D1607" s="12" t="s">
        <v>2986</v>
      </c>
      <c r="E1607" s="12" t="s">
        <v>205</v>
      </c>
      <c r="F1607" s="14" t="s">
        <v>5059</v>
      </c>
      <c r="G1607" s="14" t="s">
        <v>5374</v>
      </c>
      <c r="H1607" s="14" t="s">
        <v>4807</v>
      </c>
      <c r="I1607" s="14"/>
      <c r="J1607" s="14"/>
      <c r="K1607" s="14"/>
      <c r="L1607" s="14"/>
      <c r="M1607">
        <v>1</v>
      </c>
      <c r="N1607">
        <v>1</v>
      </c>
      <c r="O1607"/>
      <c r="P1607" s="1"/>
    </row>
    <row r="1608" spans="2:16" x14ac:dyDescent="0.25">
      <c r="B1608" s="14" t="s">
        <v>3619</v>
      </c>
      <c r="C1608" s="12" t="s">
        <v>3620</v>
      </c>
      <c r="D1608" s="12" t="s">
        <v>1741</v>
      </c>
      <c r="E1608" s="12" t="s">
        <v>50</v>
      </c>
      <c r="F1608" s="14" t="s">
        <v>5059</v>
      </c>
      <c r="G1608" s="14" t="s">
        <v>5404</v>
      </c>
      <c r="H1608" s="14" t="s">
        <v>4809</v>
      </c>
      <c r="I1608" s="14"/>
      <c r="J1608" s="14"/>
      <c r="K1608" s="14"/>
      <c r="L1608" s="14"/>
      <c r="M1608">
        <v>1</v>
      </c>
      <c r="N1608">
        <v>1</v>
      </c>
      <c r="O1608"/>
      <c r="P1608" s="1"/>
    </row>
    <row r="1609" spans="2:16" x14ac:dyDescent="0.25">
      <c r="B1609" s="14" t="s">
        <v>3621</v>
      </c>
      <c r="C1609" s="12" t="s">
        <v>3622</v>
      </c>
      <c r="D1609" s="12" t="s">
        <v>2986</v>
      </c>
      <c r="E1609" s="12" t="s">
        <v>510</v>
      </c>
      <c r="F1609" s="14" t="s">
        <v>5059</v>
      </c>
      <c r="G1609" s="14"/>
      <c r="H1609" s="14"/>
      <c r="I1609" s="14"/>
      <c r="J1609" s="14"/>
      <c r="K1609" s="14"/>
      <c r="L1609" s="14"/>
      <c r="M1609">
        <v>0</v>
      </c>
      <c r="N1609">
        <v>0</v>
      </c>
      <c r="O1609"/>
      <c r="P1609" s="1"/>
    </row>
    <row r="1610" spans="2:16" x14ac:dyDescent="0.25">
      <c r="B1610" s="14" t="s">
        <v>3623</v>
      </c>
      <c r="C1610" s="12" t="s">
        <v>3624</v>
      </c>
      <c r="D1610" s="12" t="s">
        <v>2986</v>
      </c>
      <c r="E1610" s="12" t="s">
        <v>23</v>
      </c>
      <c r="F1610" s="14" t="s">
        <v>5059</v>
      </c>
      <c r="G1610" s="14" t="s">
        <v>4616</v>
      </c>
      <c r="H1610" s="14" t="s">
        <v>4809</v>
      </c>
      <c r="I1610" s="14"/>
      <c r="J1610" s="14"/>
      <c r="K1610" s="14"/>
      <c r="L1610" s="14"/>
      <c r="M1610">
        <v>1</v>
      </c>
      <c r="N1610">
        <v>1</v>
      </c>
      <c r="O1610"/>
      <c r="P1610" s="1"/>
    </row>
    <row r="1611" spans="2:16" x14ac:dyDescent="0.25">
      <c r="B1611" s="14" t="s">
        <v>3625</v>
      </c>
      <c r="C1611" s="12" t="s">
        <v>3626</v>
      </c>
      <c r="D1611" s="12" t="s">
        <v>2986</v>
      </c>
      <c r="E1611" s="12" t="s">
        <v>23</v>
      </c>
      <c r="F1611" s="14" t="s">
        <v>5059</v>
      </c>
      <c r="G1611" s="14"/>
      <c r="H1611" s="14"/>
      <c r="I1611" s="14"/>
      <c r="J1611" s="14"/>
      <c r="K1611" s="14"/>
      <c r="L1611" s="14"/>
      <c r="M1611">
        <v>0</v>
      </c>
      <c r="N1611">
        <v>0</v>
      </c>
      <c r="O1611"/>
      <c r="P1611" s="1"/>
    </row>
    <row r="1612" spans="2:16" ht="30" x14ac:dyDescent="0.25">
      <c r="B1612" s="14" t="s">
        <v>3627</v>
      </c>
      <c r="C1612" s="12" t="s">
        <v>3628</v>
      </c>
      <c r="D1612" s="12" t="s">
        <v>1741</v>
      </c>
      <c r="E1612" s="12" t="s">
        <v>42</v>
      </c>
      <c r="F1612" s="14" t="s">
        <v>5059</v>
      </c>
      <c r="G1612" s="14" t="s">
        <v>5406</v>
      </c>
      <c r="H1612" s="14" t="s">
        <v>4807</v>
      </c>
      <c r="I1612" s="14"/>
      <c r="J1612" s="14"/>
      <c r="K1612" s="14"/>
      <c r="L1612" s="14"/>
      <c r="M1612">
        <v>1</v>
      </c>
      <c r="N1612">
        <v>1</v>
      </c>
      <c r="O1612"/>
      <c r="P1612" s="1"/>
    </row>
    <row r="1613" spans="2:16" ht="30" x14ac:dyDescent="0.25">
      <c r="B1613" s="14" t="s">
        <v>3631</v>
      </c>
      <c r="C1613" s="12" t="s">
        <v>3632</v>
      </c>
      <c r="D1613" s="12" t="s">
        <v>2986</v>
      </c>
      <c r="E1613" s="12" t="s">
        <v>353</v>
      </c>
      <c r="F1613" s="14" t="s">
        <v>5059</v>
      </c>
      <c r="G1613" s="14" t="s">
        <v>5634</v>
      </c>
      <c r="H1613" s="14" t="s">
        <v>4809</v>
      </c>
      <c r="I1613" s="14"/>
      <c r="J1613" s="14"/>
      <c r="K1613" s="14"/>
      <c r="L1613" s="14"/>
      <c r="M1613">
        <v>1</v>
      </c>
      <c r="N1613">
        <v>1</v>
      </c>
      <c r="O1613"/>
      <c r="P1613" s="1"/>
    </row>
    <row r="1614" spans="2:16" x14ac:dyDescent="0.25">
      <c r="B1614" s="14" t="s">
        <v>3633</v>
      </c>
      <c r="C1614" s="12" t="s">
        <v>3634</v>
      </c>
      <c r="D1614" s="12" t="s">
        <v>1741</v>
      </c>
      <c r="E1614" s="12" t="s">
        <v>68</v>
      </c>
      <c r="F1614" s="14" t="s">
        <v>5059</v>
      </c>
      <c r="G1614" s="14" t="s">
        <v>5118</v>
      </c>
      <c r="H1614" s="14" t="s">
        <v>4807</v>
      </c>
      <c r="I1614" s="14"/>
      <c r="J1614" s="14"/>
      <c r="K1614" s="14"/>
      <c r="L1614" s="14"/>
      <c r="M1614">
        <v>1</v>
      </c>
      <c r="N1614">
        <v>1</v>
      </c>
      <c r="O1614"/>
      <c r="P1614" s="1"/>
    </row>
    <row r="1615" spans="2:16" x14ac:dyDescent="0.25">
      <c r="B1615" s="14" t="s">
        <v>3635</v>
      </c>
      <c r="C1615" s="12" t="s">
        <v>3636</v>
      </c>
      <c r="D1615" s="12" t="s">
        <v>2986</v>
      </c>
      <c r="E1615" s="12" t="s">
        <v>510</v>
      </c>
      <c r="F1615" s="14" t="s">
        <v>5059</v>
      </c>
      <c r="G1615" s="14"/>
      <c r="H1615" s="14"/>
      <c r="I1615" s="14"/>
      <c r="J1615" s="14"/>
      <c r="K1615" s="14"/>
      <c r="L1615" s="14"/>
      <c r="M1615">
        <v>0</v>
      </c>
      <c r="N1615">
        <v>0</v>
      </c>
      <c r="O1615"/>
      <c r="P1615" s="1"/>
    </row>
    <row r="1616" spans="2:16" ht="60" x14ac:dyDescent="0.25">
      <c r="B1616" s="14" t="s">
        <v>2903</v>
      </c>
      <c r="C1616" s="12" t="s">
        <v>3637</v>
      </c>
      <c r="D1616" s="12" t="s">
        <v>1741</v>
      </c>
      <c r="E1616" s="12" t="s">
        <v>7</v>
      </c>
      <c r="F1616" s="14" t="s">
        <v>5059</v>
      </c>
      <c r="G1616" s="14" t="s">
        <v>4689</v>
      </c>
      <c r="H1616" s="14" t="s">
        <v>4810</v>
      </c>
      <c r="I1616" s="14"/>
      <c r="J1616" s="14"/>
      <c r="K1616" s="14"/>
      <c r="L1616" s="14" t="s">
        <v>5586</v>
      </c>
      <c r="M1616">
        <v>1</v>
      </c>
      <c r="N1616">
        <v>2</v>
      </c>
      <c r="O1616"/>
      <c r="P1616" s="1"/>
    </row>
    <row r="1617" spans="2:16" x14ac:dyDescent="0.25">
      <c r="B1617" s="14" t="s">
        <v>3638</v>
      </c>
      <c r="C1617" s="12" t="s">
        <v>3639</v>
      </c>
      <c r="D1617" s="12" t="s">
        <v>2986</v>
      </c>
      <c r="E1617" s="12" t="s">
        <v>23</v>
      </c>
      <c r="F1617" s="14" t="s">
        <v>5059</v>
      </c>
      <c r="G1617" s="14"/>
      <c r="H1617" s="14"/>
      <c r="I1617" s="14"/>
      <c r="J1617" s="14"/>
      <c r="K1617" s="14"/>
      <c r="L1617" s="14"/>
      <c r="M1617">
        <v>0</v>
      </c>
      <c r="N1617">
        <v>0</v>
      </c>
      <c r="O1617"/>
      <c r="P1617" s="1"/>
    </row>
    <row r="1618" spans="2:16" x14ac:dyDescent="0.25">
      <c r="B1618" s="14" t="s">
        <v>3640</v>
      </c>
      <c r="C1618" s="12" t="s">
        <v>3641</v>
      </c>
      <c r="D1618" s="12" t="s">
        <v>2986</v>
      </c>
      <c r="E1618" s="12" t="s">
        <v>23</v>
      </c>
      <c r="F1618" s="14" t="s">
        <v>5059</v>
      </c>
      <c r="G1618" s="14"/>
      <c r="H1618" s="14"/>
      <c r="I1618" s="14"/>
      <c r="J1618" s="14"/>
      <c r="K1618" s="14"/>
      <c r="L1618" s="14"/>
      <c r="M1618">
        <v>0</v>
      </c>
      <c r="N1618">
        <v>0</v>
      </c>
      <c r="O1618"/>
      <c r="P1618" s="1"/>
    </row>
    <row r="1619" spans="2:16" x14ac:dyDescent="0.25">
      <c r="B1619" s="14" t="s">
        <v>2912</v>
      </c>
      <c r="C1619" s="12" t="s">
        <v>5651</v>
      </c>
      <c r="D1619" s="12" t="s">
        <v>1741</v>
      </c>
      <c r="E1619" s="12" t="s">
        <v>310</v>
      </c>
      <c r="F1619" s="14" t="s">
        <v>5059</v>
      </c>
      <c r="G1619" s="14" t="s">
        <v>5466</v>
      </c>
      <c r="H1619" s="14" t="s">
        <v>4807</v>
      </c>
      <c r="I1619" s="14"/>
      <c r="J1619" s="14"/>
      <c r="K1619" s="14"/>
      <c r="L1619" s="14"/>
      <c r="M1619">
        <v>1</v>
      </c>
      <c r="N1619">
        <v>1</v>
      </c>
      <c r="O1619"/>
      <c r="P1619" s="1"/>
    </row>
    <row r="1620" spans="2:16" x14ac:dyDescent="0.25">
      <c r="B1620" s="14" t="s">
        <v>2854</v>
      </c>
      <c r="C1620" s="12" t="s">
        <v>2855</v>
      </c>
      <c r="D1620" s="12" t="s">
        <v>1741</v>
      </c>
      <c r="E1620" s="12" t="s">
        <v>310</v>
      </c>
      <c r="F1620" s="14" t="s">
        <v>4960</v>
      </c>
      <c r="G1620" s="14" t="s">
        <v>4621</v>
      </c>
      <c r="H1620" s="14" t="s">
        <v>4807</v>
      </c>
      <c r="I1620" s="14"/>
      <c r="J1620" s="14"/>
      <c r="K1620" s="14"/>
      <c r="L1620" s="14"/>
      <c r="M1620">
        <v>1</v>
      </c>
      <c r="N1620">
        <v>1</v>
      </c>
      <c r="O1620"/>
      <c r="P1620" s="1"/>
    </row>
    <row r="1621" spans="2:16" ht="60" x14ac:dyDescent="0.25">
      <c r="B1621" s="14" t="s">
        <v>2856</v>
      </c>
      <c r="C1621" s="12" t="s">
        <v>2857</v>
      </c>
      <c r="D1621" s="12" t="s">
        <v>1741</v>
      </c>
      <c r="E1621" s="12" t="s">
        <v>310</v>
      </c>
      <c r="F1621" s="14" t="s">
        <v>5061</v>
      </c>
      <c r="G1621" s="14" t="s">
        <v>4662</v>
      </c>
      <c r="H1621" s="14" t="s">
        <v>4812</v>
      </c>
      <c r="I1621" s="14"/>
      <c r="J1621" s="14"/>
      <c r="K1621" s="14"/>
      <c r="L1621" s="14"/>
      <c r="M1621">
        <v>1</v>
      </c>
      <c r="N1621">
        <v>1</v>
      </c>
      <c r="O1621"/>
      <c r="P1621" s="1"/>
    </row>
    <row r="1622" spans="2:16" x14ac:dyDescent="0.25">
      <c r="B1622" s="14" t="s">
        <v>3643</v>
      </c>
      <c r="C1622" s="12" t="s">
        <v>3644</v>
      </c>
      <c r="D1622" s="12" t="s">
        <v>2986</v>
      </c>
      <c r="E1622" s="12" t="s">
        <v>50</v>
      </c>
      <c r="F1622" s="14" t="s">
        <v>5059</v>
      </c>
      <c r="G1622" s="14"/>
      <c r="H1622" s="14"/>
      <c r="I1622" s="14"/>
      <c r="J1622" s="14"/>
      <c r="K1622" s="14"/>
      <c r="L1622" s="14"/>
      <c r="M1622">
        <v>0</v>
      </c>
      <c r="N1622">
        <v>0</v>
      </c>
      <c r="O1622"/>
      <c r="P1622" s="1"/>
    </row>
    <row r="1623" spans="2:16" x14ac:dyDescent="0.25">
      <c r="B1623" s="14" t="s">
        <v>2926</v>
      </c>
      <c r="C1623" s="12" t="s">
        <v>3645</v>
      </c>
      <c r="D1623" s="12" t="s">
        <v>1741</v>
      </c>
      <c r="E1623" s="12" t="s">
        <v>85</v>
      </c>
      <c r="F1623" s="14" t="s">
        <v>5059</v>
      </c>
      <c r="G1623" s="14" t="s">
        <v>4642</v>
      </c>
      <c r="H1623" s="14" t="s">
        <v>4807</v>
      </c>
      <c r="I1623" s="14"/>
      <c r="J1623" s="14"/>
      <c r="K1623" s="14"/>
      <c r="L1623" s="14"/>
      <c r="M1623">
        <v>1</v>
      </c>
      <c r="N1623">
        <v>1</v>
      </c>
      <c r="O1623"/>
      <c r="P1623" s="1"/>
    </row>
    <row r="1624" spans="2:16" x14ac:dyDescent="0.25">
      <c r="B1624" s="14" t="s">
        <v>3646</v>
      </c>
      <c r="C1624" s="12" t="s">
        <v>3647</v>
      </c>
      <c r="D1624" s="12" t="s">
        <v>1741</v>
      </c>
      <c r="E1624" s="12" t="s">
        <v>22</v>
      </c>
      <c r="F1624" s="14" t="s">
        <v>5059</v>
      </c>
      <c r="G1624" s="14" t="s">
        <v>5328</v>
      </c>
      <c r="H1624" s="14" t="s">
        <v>4807</v>
      </c>
      <c r="I1624" s="14"/>
      <c r="J1624" s="14"/>
      <c r="K1624" s="14"/>
      <c r="L1624" s="14"/>
      <c r="M1624">
        <v>1</v>
      </c>
      <c r="N1624">
        <v>1</v>
      </c>
      <c r="O1624"/>
      <c r="P1624" s="1"/>
    </row>
    <row r="1625" spans="2:16" x14ac:dyDescent="0.25">
      <c r="B1625" s="14" t="s">
        <v>3648</v>
      </c>
      <c r="C1625" s="12" t="s">
        <v>3649</v>
      </c>
      <c r="D1625" s="12" t="s">
        <v>2527</v>
      </c>
      <c r="E1625" s="12" t="s">
        <v>210</v>
      </c>
      <c r="F1625" s="14" t="s">
        <v>5059</v>
      </c>
      <c r="G1625" s="14" t="s">
        <v>5250</v>
      </c>
      <c r="H1625" s="14" t="s">
        <v>4807</v>
      </c>
      <c r="I1625" s="14"/>
      <c r="J1625" s="14"/>
      <c r="K1625" s="14"/>
      <c r="L1625" s="14"/>
      <c r="M1625">
        <v>1</v>
      </c>
      <c r="N1625">
        <v>1</v>
      </c>
      <c r="O1625"/>
      <c r="P1625" s="1"/>
    </row>
    <row r="1626" spans="2:16" x14ac:dyDescent="0.25">
      <c r="B1626" s="14" t="s">
        <v>3650</v>
      </c>
      <c r="C1626" s="12" t="s">
        <v>3651</v>
      </c>
      <c r="D1626" s="12" t="s">
        <v>2986</v>
      </c>
      <c r="E1626" s="12" t="s">
        <v>23</v>
      </c>
      <c r="F1626" s="14" t="s">
        <v>5059</v>
      </c>
      <c r="G1626" s="14"/>
      <c r="H1626" s="14"/>
      <c r="I1626" s="14"/>
      <c r="J1626" s="14"/>
      <c r="K1626" s="14"/>
      <c r="L1626" s="14"/>
      <c r="M1626">
        <v>0</v>
      </c>
      <c r="N1626">
        <v>0</v>
      </c>
      <c r="O1626"/>
      <c r="P1626" s="1"/>
    </row>
    <row r="1627" spans="2:16" x14ac:dyDescent="0.25">
      <c r="B1627" s="14" t="s">
        <v>3652</v>
      </c>
      <c r="C1627" s="12" t="s">
        <v>3653</v>
      </c>
      <c r="D1627" s="12" t="s">
        <v>2986</v>
      </c>
      <c r="E1627" s="12" t="s">
        <v>510</v>
      </c>
      <c r="F1627" s="14" t="s">
        <v>5059</v>
      </c>
      <c r="G1627" s="14"/>
      <c r="H1627" s="14"/>
      <c r="I1627" s="14"/>
      <c r="J1627" s="14"/>
      <c r="K1627" s="14"/>
      <c r="L1627" s="14"/>
      <c r="M1627">
        <v>0</v>
      </c>
      <c r="N1627">
        <v>0</v>
      </c>
      <c r="O1627"/>
      <c r="P1627" s="1"/>
    </row>
    <row r="1628" spans="2:16" x14ac:dyDescent="0.25">
      <c r="B1628" s="14" t="s">
        <v>3654</v>
      </c>
      <c r="C1628" s="12" t="s">
        <v>3655</v>
      </c>
      <c r="D1628" s="12" t="s">
        <v>1741</v>
      </c>
      <c r="E1628" s="12" t="s">
        <v>310</v>
      </c>
      <c r="F1628" s="14" t="s">
        <v>5059</v>
      </c>
      <c r="G1628" s="14" t="s">
        <v>5474</v>
      </c>
      <c r="H1628" s="14" t="s">
        <v>4807</v>
      </c>
      <c r="I1628" s="14"/>
      <c r="J1628" s="14"/>
      <c r="K1628" s="14"/>
      <c r="L1628" s="14"/>
      <c r="M1628">
        <v>1</v>
      </c>
      <c r="N1628">
        <v>1</v>
      </c>
      <c r="O1628"/>
      <c r="P1628" s="1"/>
    </row>
    <row r="1629" spans="2:16" x14ac:dyDescent="0.25">
      <c r="B1629" s="14" t="s">
        <v>2859</v>
      </c>
      <c r="C1629" s="12" t="s">
        <v>2860</v>
      </c>
      <c r="D1629" s="12" t="s">
        <v>1741</v>
      </c>
      <c r="E1629" s="12" t="s">
        <v>310</v>
      </c>
      <c r="F1629" s="14" t="s">
        <v>4960</v>
      </c>
      <c r="G1629" s="14"/>
      <c r="H1629" s="14"/>
      <c r="I1629" s="14"/>
      <c r="J1629" s="14"/>
      <c r="K1629" s="14"/>
      <c r="L1629" s="14"/>
      <c r="M1629">
        <v>0</v>
      </c>
      <c r="N1629">
        <v>0</v>
      </c>
      <c r="O1629"/>
      <c r="P1629" s="1"/>
    </row>
    <row r="1630" spans="2:16" x14ac:dyDescent="0.25">
      <c r="B1630" s="14" t="s">
        <v>3656</v>
      </c>
      <c r="C1630" s="12" t="s">
        <v>3657</v>
      </c>
      <c r="D1630" s="12" t="s">
        <v>2986</v>
      </c>
      <c r="E1630" s="12" t="s">
        <v>68</v>
      </c>
      <c r="F1630" s="14" t="s">
        <v>5059</v>
      </c>
      <c r="G1630" s="14" t="s">
        <v>5253</v>
      </c>
      <c r="H1630" s="14" t="s">
        <v>4807</v>
      </c>
      <c r="I1630" s="14"/>
      <c r="J1630" s="14"/>
      <c r="K1630" s="14"/>
      <c r="L1630" s="14"/>
      <c r="M1630">
        <v>1</v>
      </c>
      <c r="N1630">
        <v>1</v>
      </c>
      <c r="O1630"/>
      <c r="P1630" s="1"/>
    </row>
    <row r="1631" spans="2:16" x14ac:dyDescent="0.25">
      <c r="B1631" s="14" t="s">
        <v>3658</v>
      </c>
      <c r="C1631" s="12" t="s">
        <v>3659</v>
      </c>
      <c r="D1631" s="12" t="s">
        <v>2986</v>
      </c>
      <c r="E1631" s="12" t="s">
        <v>39</v>
      </c>
      <c r="F1631" s="14" t="s">
        <v>5059</v>
      </c>
      <c r="G1631" s="14" t="s">
        <v>5253</v>
      </c>
      <c r="H1631" s="14" t="s">
        <v>4807</v>
      </c>
      <c r="I1631" s="14"/>
      <c r="J1631" s="14"/>
      <c r="K1631" s="14"/>
      <c r="L1631" s="14"/>
      <c r="M1631">
        <v>1</v>
      </c>
      <c r="N1631">
        <v>1</v>
      </c>
      <c r="O1631"/>
      <c r="P1631" s="1"/>
    </row>
    <row r="1632" spans="2:16" x14ac:dyDescent="0.25">
      <c r="B1632" s="14" t="s">
        <v>3664</v>
      </c>
      <c r="C1632" s="12" t="s">
        <v>3665</v>
      </c>
      <c r="D1632" s="12" t="s">
        <v>2986</v>
      </c>
      <c r="E1632" s="12" t="s">
        <v>510</v>
      </c>
      <c r="F1632" s="14" t="s">
        <v>5059</v>
      </c>
      <c r="G1632" s="14"/>
      <c r="H1632" s="14"/>
      <c r="I1632" s="14"/>
      <c r="J1632" s="14"/>
      <c r="K1632" s="14"/>
      <c r="L1632" s="14"/>
      <c r="M1632">
        <v>0</v>
      </c>
      <c r="N1632">
        <v>0</v>
      </c>
      <c r="O1632"/>
      <c r="P1632" s="1"/>
    </row>
    <row r="1633" spans="2:16" x14ac:dyDescent="0.25">
      <c r="B1633" s="14" t="s">
        <v>3666</v>
      </c>
      <c r="C1633" s="12" t="s">
        <v>3667</v>
      </c>
      <c r="D1633" s="12" t="s">
        <v>1741</v>
      </c>
      <c r="E1633" s="12" t="s">
        <v>210</v>
      </c>
      <c r="F1633" s="14" t="s">
        <v>5059</v>
      </c>
      <c r="G1633" s="14" t="s">
        <v>5130</v>
      </c>
      <c r="H1633" s="14" t="s">
        <v>4807</v>
      </c>
      <c r="I1633" s="14"/>
      <c r="J1633" s="14"/>
      <c r="K1633" s="14"/>
      <c r="L1633" s="14"/>
      <c r="M1633">
        <v>1</v>
      </c>
      <c r="N1633">
        <v>1</v>
      </c>
      <c r="O1633"/>
      <c r="P1633" s="1"/>
    </row>
    <row r="1634" spans="2:16" x14ac:dyDescent="0.25">
      <c r="B1634" s="14" t="s">
        <v>3668</v>
      </c>
      <c r="C1634" s="12" t="s">
        <v>3669</v>
      </c>
      <c r="D1634" s="12" t="s">
        <v>2986</v>
      </c>
      <c r="E1634" s="12" t="s">
        <v>151</v>
      </c>
      <c r="F1634" s="14" t="s">
        <v>5059</v>
      </c>
      <c r="G1634" s="14" t="s">
        <v>5381</v>
      </c>
      <c r="H1634" s="14" t="s">
        <v>4807</v>
      </c>
      <c r="I1634" s="14"/>
      <c r="J1634" s="14"/>
      <c r="K1634" s="14"/>
      <c r="L1634" s="14"/>
      <c r="M1634">
        <v>1</v>
      </c>
      <c r="N1634">
        <v>1</v>
      </c>
      <c r="O1634"/>
      <c r="P1634" s="1"/>
    </row>
    <row r="1635" spans="2:16" x14ac:dyDescent="0.25">
      <c r="B1635" s="14" t="s">
        <v>3670</v>
      </c>
      <c r="C1635" s="12" t="s">
        <v>3671</v>
      </c>
      <c r="D1635" s="12" t="s">
        <v>2986</v>
      </c>
      <c r="E1635" s="12" t="s">
        <v>23</v>
      </c>
      <c r="F1635" s="14" t="s">
        <v>5059</v>
      </c>
      <c r="G1635" s="14"/>
      <c r="H1635" s="14"/>
      <c r="I1635" s="14"/>
      <c r="J1635" s="14"/>
      <c r="K1635" s="14"/>
      <c r="L1635" s="14"/>
      <c r="M1635">
        <v>0</v>
      </c>
      <c r="N1635">
        <v>0</v>
      </c>
      <c r="O1635"/>
      <c r="P1635" s="1"/>
    </row>
    <row r="1636" spans="2:16" x14ac:dyDescent="0.25">
      <c r="B1636" s="14" t="s">
        <v>3672</v>
      </c>
      <c r="C1636" s="12" t="s">
        <v>3673</v>
      </c>
      <c r="D1636" s="12" t="s">
        <v>2986</v>
      </c>
      <c r="E1636" s="12" t="s">
        <v>50</v>
      </c>
      <c r="F1636" s="14" t="s">
        <v>5059</v>
      </c>
      <c r="G1636" s="14"/>
      <c r="H1636" s="14"/>
      <c r="I1636" s="14"/>
      <c r="J1636" s="14"/>
      <c r="K1636" s="14"/>
      <c r="L1636" s="14"/>
      <c r="M1636">
        <v>0</v>
      </c>
      <c r="N1636">
        <v>0</v>
      </c>
      <c r="O1636"/>
      <c r="P1636" s="1"/>
    </row>
    <row r="1637" spans="2:16" x14ac:dyDescent="0.25">
      <c r="B1637" s="14" t="s">
        <v>3674</v>
      </c>
      <c r="C1637" s="12" t="s">
        <v>3675</v>
      </c>
      <c r="D1637" s="12" t="s">
        <v>2986</v>
      </c>
      <c r="E1637" s="12" t="s">
        <v>23</v>
      </c>
      <c r="F1637" s="14" t="s">
        <v>5059</v>
      </c>
      <c r="G1637" s="14"/>
      <c r="H1637" s="14"/>
      <c r="I1637" s="14"/>
      <c r="J1637" s="14"/>
      <c r="K1637" s="14"/>
      <c r="L1637" s="14"/>
      <c r="M1637">
        <v>0</v>
      </c>
      <c r="N1637">
        <v>0</v>
      </c>
      <c r="O1637"/>
      <c r="P1637" s="1"/>
    </row>
    <row r="1638" spans="2:16" x14ac:dyDescent="0.25">
      <c r="B1638" s="14" t="s">
        <v>3676</v>
      </c>
      <c r="C1638" s="12" t="s">
        <v>3677</v>
      </c>
      <c r="D1638" s="12" t="s">
        <v>2986</v>
      </c>
      <c r="E1638" s="12" t="s">
        <v>50</v>
      </c>
      <c r="F1638" s="14" t="s">
        <v>5059</v>
      </c>
      <c r="G1638" s="14"/>
      <c r="H1638" s="14"/>
      <c r="I1638" s="14"/>
      <c r="J1638" s="14"/>
      <c r="K1638" s="14"/>
      <c r="L1638" s="14"/>
      <c r="M1638">
        <v>0</v>
      </c>
      <c r="N1638">
        <v>0</v>
      </c>
      <c r="O1638"/>
      <c r="P1638" s="1"/>
    </row>
    <row r="1639" spans="2:16" ht="60" x14ac:dyDescent="0.25">
      <c r="B1639" s="14" t="s">
        <v>2861</v>
      </c>
      <c r="C1639" s="12" t="s">
        <v>2862</v>
      </c>
      <c r="D1639" s="12" t="s">
        <v>1741</v>
      </c>
      <c r="E1639" s="12" t="s">
        <v>49</v>
      </c>
      <c r="F1639" s="14" t="s">
        <v>5061</v>
      </c>
      <c r="G1639" s="14" t="s">
        <v>4588</v>
      </c>
      <c r="H1639" s="14" t="s">
        <v>4812</v>
      </c>
      <c r="I1639" s="14"/>
      <c r="J1639" s="14"/>
      <c r="K1639" s="14"/>
      <c r="L1639" s="14"/>
      <c r="M1639">
        <v>1</v>
      </c>
      <c r="N1639">
        <v>1</v>
      </c>
      <c r="O1639"/>
      <c r="P1639" s="1"/>
    </row>
    <row r="1640" spans="2:16" x14ac:dyDescent="0.25">
      <c r="B1640" s="14" t="s">
        <v>3678</v>
      </c>
      <c r="C1640" s="12" t="s">
        <v>3679</v>
      </c>
      <c r="D1640" s="12" t="s">
        <v>2986</v>
      </c>
      <c r="E1640" s="12" t="s">
        <v>50</v>
      </c>
      <c r="F1640" s="14" t="s">
        <v>5059</v>
      </c>
      <c r="G1640" s="14"/>
      <c r="H1640" s="14"/>
      <c r="I1640" s="14"/>
      <c r="J1640" s="14"/>
      <c r="K1640" s="14"/>
      <c r="L1640" s="14"/>
      <c r="M1640">
        <v>0</v>
      </c>
      <c r="N1640">
        <v>0</v>
      </c>
      <c r="O1640"/>
      <c r="P1640" s="1"/>
    </row>
    <row r="1641" spans="2:16" x14ac:dyDescent="0.25">
      <c r="B1641" s="14" t="s">
        <v>2881</v>
      </c>
      <c r="C1641" s="12" t="s">
        <v>3680</v>
      </c>
      <c r="D1641" s="12" t="s">
        <v>2986</v>
      </c>
      <c r="E1641" s="12" t="s">
        <v>510</v>
      </c>
      <c r="F1641" s="14" t="s">
        <v>5059</v>
      </c>
      <c r="G1641" s="14"/>
      <c r="H1641" s="14"/>
      <c r="I1641" s="14"/>
      <c r="J1641" s="14"/>
      <c r="K1641" s="14"/>
      <c r="L1641" s="14"/>
      <c r="M1641">
        <v>0</v>
      </c>
      <c r="N1641">
        <v>0</v>
      </c>
      <c r="O1641"/>
      <c r="P1641" s="1"/>
    </row>
    <row r="1642" spans="2:16" x14ac:dyDescent="0.25">
      <c r="B1642" s="14" t="s">
        <v>3681</v>
      </c>
      <c r="C1642" s="12" t="s">
        <v>3682</v>
      </c>
      <c r="D1642" s="12" t="s">
        <v>2986</v>
      </c>
      <c r="E1642" s="12" t="s">
        <v>6</v>
      </c>
      <c r="F1642" s="14" t="s">
        <v>5059</v>
      </c>
      <c r="G1642" s="14"/>
      <c r="H1642" s="14"/>
      <c r="I1642" s="14"/>
      <c r="J1642" s="14"/>
      <c r="K1642" s="14"/>
      <c r="L1642" s="14"/>
      <c r="M1642">
        <v>0</v>
      </c>
      <c r="N1642">
        <v>0</v>
      </c>
      <c r="O1642"/>
      <c r="P1642" s="1"/>
    </row>
    <row r="1643" spans="2:16" x14ac:dyDescent="0.25">
      <c r="B1643" s="14" t="s">
        <v>3685</v>
      </c>
      <c r="C1643" s="12" t="s">
        <v>3686</v>
      </c>
      <c r="D1643" s="12" t="s">
        <v>1741</v>
      </c>
      <c r="E1643" s="12" t="s">
        <v>210</v>
      </c>
      <c r="F1643" s="14" t="s">
        <v>5059</v>
      </c>
      <c r="G1643" s="14" t="s">
        <v>5130</v>
      </c>
      <c r="H1643" s="14" t="s">
        <v>4807</v>
      </c>
      <c r="I1643" s="14"/>
      <c r="J1643" s="14"/>
      <c r="K1643" s="14"/>
      <c r="L1643" s="14"/>
      <c r="M1643">
        <v>1</v>
      </c>
      <c r="N1643">
        <v>1</v>
      </c>
      <c r="O1643"/>
      <c r="P1643" s="1"/>
    </row>
    <row r="1644" spans="2:16" x14ac:dyDescent="0.25">
      <c r="B1644" s="14" t="s">
        <v>2882</v>
      </c>
      <c r="C1644" s="12" t="s">
        <v>3687</v>
      </c>
      <c r="D1644" s="12" t="s">
        <v>1741</v>
      </c>
      <c r="E1644" s="12" t="s">
        <v>22</v>
      </c>
      <c r="F1644" s="14" t="s">
        <v>5059</v>
      </c>
      <c r="G1644" s="14"/>
      <c r="H1644" s="14"/>
      <c r="I1644" s="14"/>
      <c r="J1644" s="14"/>
      <c r="K1644" s="14"/>
      <c r="L1644" s="14"/>
      <c r="M1644">
        <v>0</v>
      </c>
      <c r="N1644">
        <v>0</v>
      </c>
      <c r="O1644"/>
      <c r="P1644" s="1"/>
    </row>
    <row r="1645" spans="2:16" x14ac:dyDescent="0.25">
      <c r="B1645" s="14" t="s">
        <v>3688</v>
      </c>
      <c r="C1645" s="12" t="s">
        <v>3689</v>
      </c>
      <c r="D1645" s="12" t="s">
        <v>2986</v>
      </c>
      <c r="E1645" s="12" t="s">
        <v>22</v>
      </c>
      <c r="F1645" s="14" t="s">
        <v>5059</v>
      </c>
      <c r="G1645" s="14"/>
      <c r="H1645" s="14"/>
      <c r="I1645" s="14"/>
      <c r="J1645" s="14"/>
      <c r="K1645" s="14"/>
      <c r="L1645" s="14"/>
      <c r="M1645">
        <v>0</v>
      </c>
      <c r="N1645">
        <v>0</v>
      </c>
      <c r="O1645"/>
      <c r="P1645" s="1"/>
    </row>
    <row r="1646" spans="2:16" x14ac:dyDescent="0.25">
      <c r="B1646" s="14" t="s">
        <v>3692</v>
      </c>
      <c r="C1646" s="12" t="s">
        <v>3693</v>
      </c>
      <c r="D1646" s="12" t="s">
        <v>2986</v>
      </c>
      <c r="E1646" s="12" t="s">
        <v>210</v>
      </c>
      <c r="F1646" s="14" t="s">
        <v>5059</v>
      </c>
      <c r="G1646" s="14" t="s">
        <v>4587</v>
      </c>
      <c r="H1646" s="14" t="s">
        <v>4807</v>
      </c>
      <c r="I1646" s="14"/>
      <c r="J1646" s="14"/>
      <c r="K1646" s="14"/>
      <c r="L1646" s="14"/>
      <c r="M1646">
        <v>1</v>
      </c>
      <c r="N1646">
        <v>1</v>
      </c>
      <c r="O1646"/>
      <c r="P1646" s="1"/>
    </row>
    <row r="1647" spans="2:16" x14ac:dyDescent="0.25">
      <c r="B1647" s="14" t="s">
        <v>3694</v>
      </c>
      <c r="C1647" s="12" t="s">
        <v>3695</v>
      </c>
      <c r="D1647" s="12" t="s">
        <v>1741</v>
      </c>
      <c r="E1647" s="12" t="s">
        <v>6</v>
      </c>
      <c r="F1647" s="14" t="s">
        <v>5059</v>
      </c>
      <c r="G1647" s="14"/>
      <c r="H1647" s="14"/>
      <c r="I1647" s="14"/>
      <c r="J1647" s="14"/>
      <c r="K1647" s="14"/>
      <c r="L1647" s="14"/>
      <c r="M1647">
        <v>0</v>
      </c>
      <c r="N1647">
        <v>0</v>
      </c>
      <c r="O1647"/>
      <c r="P1647" s="1"/>
    </row>
    <row r="1648" spans="2:16" x14ac:dyDescent="0.25">
      <c r="B1648" s="14" t="s">
        <v>2883</v>
      </c>
      <c r="C1648" s="12" t="s">
        <v>3696</v>
      </c>
      <c r="D1648" s="12" t="s">
        <v>2986</v>
      </c>
      <c r="E1648" s="12" t="s">
        <v>23</v>
      </c>
      <c r="F1648" s="14" t="s">
        <v>5059</v>
      </c>
      <c r="G1648" s="14"/>
      <c r="H1648" s="14"/>
      <c r="I1648" s="14"/>
      <c r="J1648" s="14"/>
      <c r="K1648" s="14"/>
      <c r="L1648" s="14"/>
      <c r="M1648">
        <v>0</v>
      </c>
      <c r="N1648">
        <v>0</v>
      </c>
      <c r="O1648"/>
      <c r="P1648" s="1"/>
    </row>
    <row r="1649" spans="2:16" x14ac:dyDescent="0.25">
      <c r="B1649" s="14" t="s">
        <v>3699</v>
      </c>
      <c r="C1649" s="12" t="s">
        <v>3700</v>
      </c>
      <c r="D1649" s="12" t="s">
        <v>1741</v>
      </c>
      <c r="E1649" s="12" t="s">
        <v>510</v>
      </c>
      <c r="F1649" s="14" t="s">
        <v>5059</v>
      </c>
      <c r="G1649" s="14"/>
      <c r="H1649" s="14"/>
      <c r="I1649" s="14"/>
      <c r="J1649" s="14"/>
      <c r="K1649" s="14"/>
      <c r="L1649" s="14"/>
      <c r="M1649">
        <v>0</v>
      </c>
      <c r="N1649">
        <v>0</v>
      </c>
      <c r="O1649"/>
      <c r="P1649" s="1"/>
    </row>
    <row r="1650" spans="2:16" x14ac:dyDescent="0.25">
      <c r="B1650" s="14" t="s">
        <v>2966</v>
      </c>
      <c r="C1650" s="12" t="s">
        <v>3701</v>
      </c>
      <c r="D1650" s="12" t="s">
        <v>2986</v>
      </c>
      <c r="E1650" s="12" t="s">
        <v>353</v>
      </c>
      <c r="F1650" s="14" t="s">
        <v>5059</v>
      </c>
      <c r="G1650" s="14"/>
      <c r="H1650" s="14"/>
      <c r="I1650" s="14"/>
      <c r="J1650" s="14"/>
      <c r="K1650" s="14"/>
      <c r="L1650" s="14"/>
      <c r="M1650">
        <v>0</v>
      </c>
      <c r="N1650">
        <v>0</v>
      </c>
      <c r="O1650"/>
      <c r="P1650" s="1"/>
    </row>
    <row r="1651" spans="2:16" x14ac:dyDescent="0.25">
      <c r="B1651" s="14" t="s">
        <v>3702</v>
      </c>
      <c r="C1651" s="12" t="s">
        <v>3703</v>
      </c>
      <c r="D1651" s="12" t="s">
        <v>2986</v>
      </c>
      <c r="E1651" s="12" t="s">
        <v>6</v>
      </c>
      <c r="F1651" s="14" t="s">
        <v>5059</v>
      </c>
      <c r="G1651" s="14"/>
      <c r="H1651" s="14"/>
      <c r="I1651" s="14"/>
      <c r="J1651" s="14"/>
      <c r="K1651" s="14"/>
      <c r="L1651" s="14"/>
      <c r="M1651">
        <v>0</v>
      </c>
      <c r="N1651">
        <v>0</v>
      </c>
      <c r="O1651"/>
      <c r="P1651" s="1"/>
    </row>
    <row r="1652" spans="2:16" x14ac:dyDescent="0.25">
      <c r="B1652" s="14" t="s">
        <v>3704</v>
      </c>
      <c r="C1652" s="12" t="s">
        <v>3705</v>
      </c>
      <c r="D1652" s="12" t="s">
        <v>2986</v>
      </c>
      <c r="E1652" s="12" t="s">
        <v>23</v>
      </c>
      <c r="F1652" s="14" t="s">
        <v>5059</v>
      </c>
      <c r="G1652" s="14"/>
      <c r="H1652" s="14"/>
      <c r="I1652" s="14"/>
      <c r="J1652" s="14"/>
      <c r="K1652" s="14"/>
      <c r="L1652" s="14"/>
      <c r="M1652">
        <v>0</v>
      </c>
      <c r="N1652">
        <v>0</v>
      </c>
      <c r="O1652"/>
      <c r="P1652" s="1"/>
    </row>
    <row r="1653" spans="2:16" x14ac:dyDescent="0.25">
      <c r="B1653" s="14" t="s">
        <v>3706</v>
      </c>
      <c r="C1653" s="12" t="s">
        <v>3707</v>
      </c>
      <c r="D1653" s="12" t="s">
        <v>2986</v>
      </c>
      <c r="E1653" s="12" t="s">
        <v>310</v>
      </c>
      <c r="F1653" s="14" t="s">
        <v>5059</v>
      </c>
      <c r="G1653" s="14"/>
      <c r="H1653" s="14"/>
      <c r="I1653" s="14"/>
      <c r="J1653" s="14"/>
      <c r="K1653" s="14"/>
      <c r="L1653" s="14"/>
      <c r="M1653">
        <v>0</v>
      </c>
      <c r="N1653">
        <v>0</v>
      </c>
      <c r="O1653"/>
      <c r="P1653" s="1"/>
    </row>
    <row r="1654" spans="2:16" ht="30" x14ac:dyDescent="0.25">
      <c r="B1654" s="14" t="s">
        <v>3708</v>
      </c>
      <c r="C1654" s="12" t="s">
        <v>3709</v>
      </c>
      <c r="D1654" s="12" t="s">
        <v>2986</v>
      </c>
      <c r="E1654" s="12" t="s">
        <v>23</v>
      </c>
      <c r="F1654" s="14" t="s">
        <v>5059</v>
      </c>
      <c r="G1654" s="14" t="s">
        <v>4614</v>
      </c>
      <c r="H1654" s="14" t="s">
        <v>4813</v>
      </c>
      <c r="I1654" s="14"/>
      <c r="J1654" s="14"/>
      <c r="K1654" s="14"/>
      <c r="L1654" s="14"/>
      <c r="M1654">
        <v>1</v>
      </c>
      <c r="N1654">
        <v>1</v>
      </c>
      <c r="O1654"/>
      <c r="P1654" s="1"/>
    </row>
    <row r="1655" spans="2:16" x14ac:dyDescent="0.25">
      <c r="B1655" s="14" t="s">
        <v>3710</v>
      </c>
      <c r="C1655" s="12" t="s">
        <v>3711</v>
      </c>
      <c r="D1655" s="12" t="s">
        <v>2986</v>
      </c>
      <c r="E1655" s="12" t="s">
        <v>49</v>
      </c>
      <c r="F1655" s="14" t="s">
        <v>5059</v>
      </c>
      <c r="G1655" s="14" t="s">
        <v>5408</v>
      </c>
      <c r="H1655" s="14" t="s">
        <v>4807</v>
      </c>
      <c r="I1655" s="14"/>
      <c r="J1655" s="14"/>
      <c r="K1655" s="14"/>
      <c r="L1655" s="14"/>
      <c r="M1655">
        <v>1</v>
      </c>
      <c r="N1655">
        <v>1</v>
      </c>
      <c r="O1655"/>
      <c r="P1655" s="1"/>
    </row>
    <row r="1656" spans="2:16" x14ac:dyDescent="0.25">
      <c r="B1656" s="14" t="s">
        <v>3712</v>
      </c>
      <c r="C1656" s="12" t="s">
        <v>3713</v>
      </c>
      <c r="D1656" s="12" t="s">
        <v>2986</v>
      </c>
      <c r="E1656" s="12" t="s">
        <v>49</v>
      </c>
      <c r="F1656" s="14" t="s">
        <v>5059</v>
      </c>
      <c r="G1656" s="14"/>
      <c r="H1656" s="14"/>
      <c r="I1656" s="14"/>
      <c r="J1656" s="14"/>
      <c r="K1656" s="14"/>
      <c r="L1656" s="14"/>
      <c r="M1656">
        <v>0</v>
      </c>
      <c r="N1656">
        <v>0</v>
      </c>
      <c r="O1656"/>
      <c r="P1656" s="1"/>
    </row>
    <row r="1657" spans="2:16" x14ac:dyDescent="0.25">
      <c r="B1657" s="14" t="s">
        <v>3716</v>
      </c>
      <c r="C1657" s="12" t="s">
        <v>3717</v>
      </c>
      <c r="D1657" s="12" t="s">
        <v>2986</v>
      </c>
      <c r="E1657" s="12" t="s">
        <v>7</v>
      </c>
      <c r="F1657" s="14" t="s">
        <v>5059</v>
      </c>
      <c r="G1657" s="14"/>
      <c r="H1657" s="14"/>
      <c r="I1657" s="14"/>
      <c r="J1657" s="14"/>
      <c r="K1657" s="14"/>
      <c r="L1657" s="14"/>
      <c r="M1657">
        <v>0</v>
      </c>
      <c r="N1657">
        <v>0</v>
      </c>
      <c r="O1657"/>
      <c r="P1657" s="1"/>
    </row>
    <row r="1658" spans="2:16" ht="30" x14ac:dyDescent="0.25">
      <c r="B1658" s="14" t="s">
        <v>2865</v>
      </c>
      <c r="C1658" s="12" t="s">
        <v>2866</v>
      </c>
      <c r="D1658" s="12" t="s">
        <v>1741</v>
      </c>
      <c r="E1658" s="12" t="s">
        <v>353</v>
      </c>
      <c r="F1658" s="14" t="s">
        <v>5061</v>
      </c>
      <c r="G1658" s="14" t="s">
        <v>4588</v>
      </c>
      <c r="H1658" s="14" t="s">
        <v>4827</v>
      </c>
      <c r="I1658" s="14"/>
      <c r="J1658" s="14"/>
      <c r="K1658" s="14"/>
      <c r="L1658" s="14"/>
      <c r="M1658">
        <v>1</v>
      </c>
      <c r="N1658">
        <v>1</v>
      </c>
      <c r="O1658"/>
      <c r="P1658" s="1"/>
    </row>
    <row r="1659" spans="2:16" ht="45" x14ac:dyDescent="0.25">
      <c r="B1659" s="14" t="s">
        <v>3718</v>
      </c>
      <c r="C1659" s="12" t="s">
        <v>3719</v>
      </c>
      <c r="D1659" s="12" t="s">
        <v>5</v>
      </c>
      <c r="E1659" s="12" t="s">
        <v>205</v>
      </c>
      <c r="F1659" s="14" t="s">
        <v>5059</v>
      </c>
      <c r="G1659" s="14" t="s">
        <v>4577</v>
      </c>
      <c r="H1659" s="14" t="s">
        <v>4808</v>
      </c>
      <c r="I1659" s="14"/>
      <c r="J1659" s="14"/>
      <c r="K1659" s="14"/>
      <c r="L1659" s="14"/>
      <c r="M1659">
        <v>1</v>
      </c>
      <c r="N1659">
        <v>1</v>
      </c>
      <c r="O1659"/>
      <c r="P1659" s="1"/>
    </row>
    <row r="1660" spans="2:16" ht="60" x14ac:dyDescent="0.25">
      <c r="B1660" s="14" t="s">
        <v>3720</v>
      </c>
      <c r="C1660" s="12" t="s">
        <v>3721</v>
      </c>
      <c r="D1660" s="12" t="s">
        <v>5</v>
      </c>
      <c r="E1660" s="12" t="s">
        <v>510</v>
      </c>
      <c r="F1660" s="14" t="s">
        <v>5059</v>
      </c>
      <c r="G1660" s="14" t="s">
        <v>5407</v>
      </c>
      <c r="H1660" s="14" t="s">
        <v>4812</v>
      </c>
      <c r="I1660" s="14"/>
      <c r="J1660" s="14"/>
      <c r="K1660" s="14"/>
      <c r="L1660" s="14"/>
      <c r="M1660">
        <v>1</v>
      </c>
      <c r="N1660">
        <v>1</v>
      </c>
      <c r="O1660"/>
      <c r="P1660" s="1"/>
    </row>
    <row r="1661" spans="2:16" x14ac:dyDescent="0.25">
      <c r="B1661" s="14" t="s">
        <v>3722</v>
      </c>
      <c r="C1661" s="12" t="s">
        <v>3723</v>
      </c>
      <c r="D1661" s="12" t="s">
        <v>2986</v>
      </c>
      <c r="E1661" s="12" t="s">
        <v>7</v>
      </c>
      <c r="F1661" s="14" t="s">
        <v>5059</v>
      </c>
      <c r="G1661" s="14"/>
      <c r="H1661" s="14"/>
      <c r="I1661" s="14"/>
      <c r="J1661" s="14"/>
      <c r="K1661" s="14"/>
      <c r="L1661" s="14"/>
      <c r="M1661">
        <v>0</v>
      </c>
      <c r="N1661">
        <v>0</v>
      </c>
      <c r="O1661"/>
      <c r="P1661" s="1"/>
    </row>
    <row r="1662" spans="2:16" x14ac:dyDescent="0.25">
      <c r="B1662" s="14" t="s">
        <v>3724</v>
      </c>
      <c r="C1662" s="12" t="s">
        <v>3725</v>
      </c>
      <c r="D1662" s="12" t="s">
        <v>2986</v>
      </c>
      <c r="E1662" s="12" t="s">
        <v>23</v>
      </c>
      <c r="F1662" s="14" t="s">
        <v>5059</v>
      </c>
      <c r="G1662" s="14"/>
      <c r="H1662" s="14"/>
      <c r="I1662" s="14"/>
      <c r="J1662" s="14"/>
      <c r="K1662" s="14"/>
      <c r="L1662" s="14"/>
      <c r="M1662">
        <v>0</v>
      </c>
      <c r="N1662">
        <v>0</v>
      </c>
      <c r="O1662"/>
      <c r="P1662" s="1"/>
    </row>
    <row r="1663" spans="2:16" x14ac:dyDescent="0.25">
      <c r="B1663" s="14" t="s">
        <v>3726</v>
      </c>
      <c r="C1663" s="12" t="s">
        <v>3727</v>
      </c>
      <c r="D1663" s="12" t="s">
        <v>2986</v>
      </c>
      <c r="E1663" s="12" t="s">
        <v>510</v>
      </c>
      <c r="F1663" s="14" t="s">
        <v>5059</v>
      </c>
      <c r="G1663" s="14"/>
      <c r="H1663" s="14"/>
      <c r="I1663" s="14"/>
      <c r="J1663" s="14"/>
      <c r="K1663" s="14"/>
      <c r="L1663" s="14"/>
      <c r="M1663">
        <v>0</v>
      </c>
      <c r="N1663">
        <v>0</v>
      </c>
      <c r="O1663"/>
      <c r="P1663" s="1"/>
    </row>
    <row r="1664" spans="2:16" x14ac:dyDescent="0.25">
      <c r="B1664" s="14" t="s">
        <v>2867</v>
      </c>
      <c r="C1664" s="12" t="s">
        <v>2868</v>
      </c>
      <c r="D1664" s="12" t="s">
        <v>1741</v>
      </c>
      <c r="E1664" s="12" t="s">
        <v>353</v>
      </c>
      <c r="F1664" s="14" t="s">
        <v>4960</v>
      </c>
      <c r="G1664" s="14" t="s">
        <v>5328</v>
      </c>
      <c r="H1664" s="14" t="s">
        <v>4807</v>
      </c>
      <c r="I1664" s="14"/>
      <c r="J1664" s="14"/>
      <c r="K1664" s="14"/>
      <c r="L1664" s="14"/>
      <c r="M1664">
        <v>1</v>
      </c>
      <c r="N1664">
        <v>1</v>
      </c>
      <c r="O1664"/>
      <c r="P1664" s="1"/>
    </row>
    <row r="1665" spans="2:16" x14ac:dyDescent="0.25">
      <c r="B1665" s="14" t="s">
        <v>3728</v>
      </c>
      <c r="C1665" s="12" t="s">
        <v>2868</v>
      </c>
      <c r="D1665" s="12" t="s">
        <v>1741</v>
      </c>
      <c r="E1665" s="12" t="s">
        <v>353</v>
      </c>
      <c r="F1665" s="14" t="s">
        <v>5059</v>
      </c>
      <c r="G1665" s="14" t="s">
        <v>5476</v>
      </c>
      <c r="H1665" s="14" t="s">
        <v>4827</v>
      </c>
      <c r="I1665" s="14"/>
      <c r="J1665" s="14"/>
      <c r="K1665" s="14"/>
      <c r="L1665" s="14"/>
      <c r="M1665">
        <v>1</v>
      </c>
      <c r="N1665">
        <v>1</v>
      </c>
      <c r="O1665"/>
      <c r="P1665" s="1"/>
    </row>
    <row r="1666" spans="2:16" x14ac:dyDescent="0.25">
      <c r="B1666" s="14" t="s">
        <v>3729</v>
      </c>
      <c r="C1666" s="12" t="s">
        <v>3730</v>
      </c>
      <c r="D1666" s="12" t="s">
        <v>2986</v>
      </c>
      <c r="E1666" s="12" t="s">
        <v>310</v>
      </c>
      <c r="F1666" s="14" t="s">
        <v>5059</v>
      </c>
      <c r="G1666" s="14"/>
      <c r="H1666" s="14"/>
      <c r="I1666" s="14"/>
      <c r="J1666" s="14"/>
      <c r="K1666" s="14"/>
      <c r="L1666" s="14"/>
      <c r="M1666">
        <v>0</v>
      </c>
      <c r="N1666">
        <v>0</v>
      </c>
      <c r="O1666"/>
      <c r="P1666" s="1"/>
    </row>
    <row r="1667" spans="2:16" x14ac:dyDescent="0.25">
      <c r="B1667" s="14" t="s">
        <v>3731</v>
      </c>
      <c r="C1667" s="12" t="s">
        <v>3732</v>
      </c>
      <c r="D1667" s="12" t="s">
        <v>2986</v>
      </c>
      <c r="E1667" s="12" t="s">
        <v>23</v>
      </c>
      <c r="F1667" s="14" t="s">
        <v>5059</v>
      </c>
      <c r="G1667" s="14"/>
      <c r="H1667" s="14"/>
      <c r="I1667" s="14"/>
      <c r="J1667" s="14"/>
      <c r="K1667" s="14"/>
      <c r="L1667" s="14"/>
      <c r="M1667">
        <v>0</v>
      </c>
      <c r="N1667">
        <v>0</v>
      </c>
      <c r="O1667"/>
      <c r="P1667" s="1"/>
    </row>
    <row r="1668" spans="2:16" x14ac:dyDescent="0.25">
      <c r="B1668" s="14" t="s">
        <v>2888</v>
      </c>
      <c r="C1668" s="12" t="s">
        <v>3733</v>
      </c>
      <c r="D1668" s="12" t="s">
        <v>2986</v>
      </c>
      <c r="E1668" s="12" t="s">
        <v>23</v>
      </c>
      <c r="F1668" s="14" t="s">
        <v>5059</v>
      </c>
      <c r="G1668" s="14"/>
      <c r="H1668" s="14"/>
      <c r="I1668" s="14"/>
      <c r="J1668" s="14"/>
      <c r="K1668" s="14"/>
      <c r="L1668" s="14"/>
      <c r="M1668">
        <v>0</v>
      </c>
      <c r="N1668">
        <v>0</v>
      </c>
      <c r="O1668"/>
      <c r="P1668" s="1"/>
    </row>
    <row r="1669" spans="2:16" x14ac:dyDescent="0.25">
      <c r="B1669" s="14" t="s">
        <v>3734</v>
      </c>
      <c r="C1669" s="12" t="s">
        <v>3735</v>
      </c>
      <c r="D1669" s="12" t="s">
        <v>2986</v>
      </c>
      <c r="E1669" s="12" t="s">
        <v>23</v>
      </c>
      <c r="F1669" s="14" t="s">
        <v>5059</v>
      </c>
      <c r="G1669" s="14"/>
      <c r="H1669" s="14"/>
      <c r="I1669" s="14"/>
      <c r="J1669" s="14"/>
      <c r="K1669" s="14"/>
      <c r="L1669" s="14"/>
      <c r="M1669">
        <v>0</v>
      </c>
      <c r="N1669">
        <v>0</v>
      </c>
      <c r="O1669"/>
      <c r="P1669" s="1"/>
    </row>
    <row r="1670" spans="2:16" x14ac:dyDescent="0.25">
      <c r="B1670" s="14" t="s">
        <v>3738</v>
      </c>
      <c r="C1670" s="12" t="s">
        <v>3739</v>
      </c>
      <c r="D1670" s="12" t="s">
        <v>2986</v>
      </c>
      <c r="E1670" s="12" t="s">
        <v>23</v>
      </c>
      <c r="F1670" s="14" t="s">
        <v>5059</v>
      </c>
      <c r="G1670" s="14"/>
      <c r="H1670" s="14"/>
      <c r="I1670" s="14"/>
      <c r="J1670" s="14"/>
      <c r="K1670" s="14"/>
      <c r="L1670" s="14"/>
      <c r="M1670">
        <v>0</v>
      </c>
      <c r="N1670">
        <v>0</v>
      </c>
      <c r="O1670"/>
      <c r="P1670" s="1"/>
    </row>
    <row r="1671" spans="2:16" x14ac:dyDescent="0.25">
      <c r="B1671" s="14" t="s">
        <v>3740</v>
      </c>
      <c r="C1671" s="12" t="s">
        <v>3741</v>
      </c>
      <c r="D1671" s="12" t="s">
        <v>2986</v>
      </c>
      <c r="E1671" s="12" t="s">
        <v>85</v>
      </c>
      <c r="F1671" s="14" t="s">
        <v>5059</v>
      </c>
      <c r="G1671" s="14"/>
      <c r="H1671" s="14"/>
      <c r="I1671" s="14"/>
      <c r="J1671" s="14"/>
      <c r="K1671" s="14"/>
      <c r="L1671" s="14"/>
      <c r="M1671">
        <v>0</v>
      </c>
      <c r="N1671">
        <v>0</v>
      </c>
      <c r="O1671"/>
      <c r="P1671" s="1"/>
    </row>
    <row r="1672" spans="2:16" x14ac:dyDescent="0.25">
      <c r="B1672" s="14" t="s">
        <v>3742</v>
      </c>
      <c r="C1672" s="12" t="s">
        <v>3743</v>
      </c>
      <c r="D1672" s="12" t="s">
        <v>2986</v>
      </c>
      <c r="E1672" s="12" t="s">
        <v>26</v>
      </c>
      <c r="F1672" s="14" t="s">
        <v>5059</v>
      </c>
      <c r="G1672" s="14" t="s">
        <v>5458</v>
      </c>
      <c r="H1672" s="14" t="s">
        <v>4807</v>
      </c>
      <c r="I1672" s="14"/>
      <c r="J1672" s="14"/>
      <c r="K1672" s="14"/>
      <c r="L1672" s="14"/>
      <c r="M1672">
        <v>1</v>
      </c>
      <c r="N1672">
        <v>1</v>
      </c>
      <c r="O1672"/>
      <c r="P1672" s="1"/>
    </row>
    <row r="1673" spans="2:16" x14ac:dyDescent="0.25">
      <c r="B1673" s="14" t="s">
        <v>2530</v>
      </c>
      <c r="C1673" s="12" t="s">
        <v>2531</v>
      </c>
      <c r="D1673" s="12" t="s">
        <v>1741</v>
      </c>
      <c r="E1673" s="12" t="s">
        <v>42</v>
      </c>
      <c r="F1673" s="14" t="s">
        <v>5059</v>
      </c>
      <c r="G1673" s="14"/>
      <c r="H1673" s="14"/>
      <c r="I1673" s="14"/>
      <c r="J1673" s="14"/>
      <c r="K1673" s="14"/>
      <c r="L1673" s="14"/>
      <c r="M1673">
        <v>0</v>
      </c>
      <c r="N1673">
        <v>0</v>
      </c>
      <c r="O1673"/>
      <c r="P1673" s="1"/>
    </row>
    <row r="1674" spans="2:16" x14ac:dyDescent="0.25">
      <c r="B1674" s="14" t="s">
        <v>3744</v>
      </c>
      <c r="C1674" s="12" t="s">
        <v>3745</v>
      </c>
      <c r="D1674" s="12" t="s">
        <v>2986</v>
      </c>
      <c r="E1674" s="12" t="s">
        <v>23</v>
      </c>
      <c r="F1674" s="14" t="s">
        <v>5059</v>
      </c>
      <c r="G1674" s="14"/>
      <c r="H1674" s="14"/>
      <c r="I1674" s="14"/>
      <c r="J1674" s="14"/>
      <c r="K1674" s="14"/>
      <c r="L1674" s="14"/>
      <c r="M1674">
        <v>0</v>
      </c>
      <c r="N1674">
        <v>0</v>
      </c>
      <c r="O1674"/>
      <c r="P1674" s="1"/>
    </row>
    <row r="1675" spans="2:16" x14ac:dyDescent="0.25">
      <c r="B1675" s="14" t="s">
        <v>3746</v>
      </c>
      <c r="C1675" s="12" t="s">
        <v>3747</v>
      </c>
      <c r="D1675" s="12" t="s">
        <v>2986</v>
      </c>
      <c r="E1675" s="12" t="s">
        <v>23</v>
      </c>
      <c r="F1675" s="14" t="s">
        <v>5059</v>
      </c>
      <c r="G1675" s="14"/>
      <c r="H1675" s="14"/>
      <c r="I1675" s="14"/>
      <c r="J1675" s="14"/>
      <c r="K1675" s="14"/>
      <c r="L1675" s="14"/>
      <c r="M1675">
        <v>0</v>
      </c>
      <c r="N1675">
        <v>0</v>
      </c>
      <c r="O1675"/>
      <c r="P1675" s="1"/>
    </row>
    <row r="1676" spans="2:16" x14ac:dyDescent="0.25">
      <c r="B1676" s="14" t="s">
        <v>3748</v>
      </c>
      <c r="C1676" s="12" t="s">
        <v>3749</v>
      </c>
      <c r="D1676" s="12" t="s">
        <v>2986</v>
      </c>
      <c r="E1676" s="12" t="s">
        <v>23</v>
      </c>
      <c r="F1676" s="14" t="s">
        <v>5059</v>
      </c>
      <c r="G1676" s="14"/>
      <c r="H1676" s="14"/>
      <c r="I1676" s="14"/>
      <c r="J1676" s="14"/>
      <c r="K1676" s="14"/>
      <c r="L1676" s="14"/>
      <c r="M1676">
        <v>0</v>
      </c>
      <c r="N1676">
        <v>0</v>
      </c>
      <c r="O1676"/>
      <c r="P1676" s="1"/>
    </row>
    <row r="1677" spans="2:16" x14ac:dyDescent="0.25">
      <c r="B1677" s="14" t="s">
        <v>3750</v>
      </c>
      <c r="C1677" s="12" t="s">
        <v>3751</v>
      </c>
      <c r="D1677" s="12" t="s">
        <v>2986</v>
      </c>
      <c r="E1677" s="12" t="s">
        <v>23</v>
      </c>
      <c r="F1677" s="14" t="s">
        <v>5059</v>
      </c>
      <c r="G1677" s="14"/>
      <c r="H1677" s="14"/>
      <c r="I1677" s="14"/>
      <c r="J1677" s="14"/>
      <c r="K1677" s="14"/>
      <c r="L1677" s="14"/>
      <c r="M1677">
        <v>0</v>
      </c>
      <c r="N1677">
        <v>0</v>
      </c>
      <c r="O1677"/>
      <c r="P1677" s="1"/>
    </row>
    <row r="1678" spans="2:16" x14ac:dyDescent="0.25">
      <c r="B1678" s="14" t="s">
        <v>3752</v>
      </c>
      <c r="C1678" s="12" t="s">
        <v>3753</v>
      </c>
      <c r="D1678" s="12" t="s">
        <v>2986</v>
      </c>
      <c r="E1678" s="12" t="s">
        <v>23</v>
      </c>
      <c r="F1678" s="14" t="s">
        <v>5059</v>
      </c>
      <c r="G1678" s="14"/>
      <c r="H1678" s="14"/>
      <c r="I1678" s="14"/>
      <c r="J1678" s="14"/>
      <c r="K1678" s="14"/>
      <c r="L1678" s="14"/>
      <c r="M1678">
        <v>0</v>
      </c>
      <c r="N1678">
        <v>0</v>
      </c>
      <c r="O1678"/>
      <c r="P1678" s="1"/>
    </row>
    <row r="1679" spans="2:16" x14ac:dyDescent="0.25">
      <c r="B1679" s="14" t="s">
        <v>3754</v>
      </c>
      <c r="C1679" s="12" t="s">
        <v>3755</v>
      </c>
      <c r="D1679" s="12" t="s">
        <v>2986</v>
      </c>
      <c r="E1679" s="12" t="s">
        <v>7</v>
      </c>
      <c r="F1679" s="14" t="s">
        <v>5059</v>
      </c>
      <c r="G1679" s="14"/>
      <c r="H1679" s="14"/>
      <c r="I1679" s="14"/>
      <c r="J1679" s="14"/>
      <c r="K1679" s="14"/>
      <c r="L1679" s="14"/>
      <c r="M1679">
        <v>0</v>
      </c>
      <c r="N1679">
        <v>0</v>
      </c>
      <c r="O1679"/>
      <c r="P1679" s="1"/>
    </row>
    <row r="1680" spans="2:16" x14ac:dyDescent="0.25">
      <c r="B1680" s="14" t="s">
        <v>3756</v>
      </c>
      <c r="C1680" s="12" t="s">
        <v>3757</v>
      </c>
      <c r="D1680" s="12" t="s">
        <v>2986</v>
      </c>
      <c r="E1680" s="12" t="s">
        <v>85</v>
      </c>
      <c r="F1680" s="14" t="s">
        <v>5059</v>
      </c>
      <c r="G1680" s="14"/>
      <c r="H1680" s="14"/>
      <c r="I1680" s="14"/>
      <c r="J1680" s="14"/>
      <c r="K1680" s="14"/>
      <c r="L1680" s="14"/>
      <c r="M1680">
        <v>0</v>
      </c>
      <c r="N1680">
        <v>0</v>
      </c>
      <c r="O1680"/>
      <c r="P1680" s="1"/>
    </row>
    <row r="1681" spans="2:16" x14ac:dyDescent="0.25">
      <c r="B1681" s="14" t="s">
        <v>3758</v>
      </c>
      <c r="C1681" s="12" t="s">
        <v>3759</v>
      </c>
      <c r="D1681" s="12" t="s">
        <v>2986</v>
      </c>
      <c r="E1681" s="12" t="s">
        <v>50</v>
      </c>
      <c r="F1681" s="14" t="s">
        <v>5059</v>
      </c>
      <c r="G1681" s="14"/>
      <c r="H1681" s="14"/>
      <c r="I1681" s="14"/>
      <c r="J1681" s="14"/>
      <c r="K1681" s="14"/>
      <c r="L1681" s="14"/>
      <c r="M1681">
        <v>0</v>
      </c>
      <c r="N1681">
        <v>0</v>
      </c>
      <c r="O1681"/>
      <c r="P1681" s="1"/>
    </row>
    <row r="1682" spans="2:16" x14ac:dyDescent="0.25">
      <c r="B1682" s="14" t="s">
        <v>3760</v>
      </c>
      <c r="C1682" s="12" t="s">
        <v>3761</v>
      </c>
      <c r="D1682" s="12" t="s">
        <v>2986</v>
      </c>
      <c r="E1682" s="12" t="s">
        <v>23</v>
      </c>
      <c r="F1682" s="14" t="s">
        <v>5059</v>
      </c>
      <c r="G1682" s="14"/>
      <c r="H1682" s="14"/>
      <c r="I1682" s="14"/>
      <c r="J1682" s="14"/>
      <c r="K1682" s="14"/>
      <c r="L1682" s="14"/>
      <c r="M1682">
        <v>0</v>
      </c>
      <c r="N1682">
        <v>0</v>
      </c>
      <c r="O1682"/>
      <c r="P1682" s="1"/>
    </row>
    <row r="1683" spans="2:16" x14ac:dyDescent="0.25">
      <c r="B1683" s="14" t="s">
        <v>3764</v>
      </c>
      <c r="C1683" s="12" t="s">
        <v>3765</v>
      </c>
      <c r="D1683" s="12" t="s">
        <v>2986</v>
      </c>
      <c r="E1683" s="12" t="s">
        <v>210</v>
      </c>
      <c r="F1683" s="14" t="s">
        <v>5059</v>
      </c>
      <c r="G1683" s="14" t="s">
        <v>5127</v>
      </c>
      <c r="H1683" s="14" t="s">
        <v>4807</v>
      </c>
      <c r="I1683" s="14"/>
      <c r="J1683" s="14"/>
      <c r="K1683" s="14"/>
      <c r="L1683" s="14"/>
      <c r="M1683">
        <v>1</v>
      </c>
      <c r="N1683">
        <v>1</v>
      </c>
      <c r="O1683"/>
      <c r="P1683" s="1"/>
    </row>
    <row r="1684" spans="2:16" x14ac:dyDescent="0.25">
      <c r="B1684" s="14" t="s">
        <v>3766</v>
      </c>
      <c r="C1684" s="12" t="s">
        <v>3767</v>
      </c>
      <c r="D1684" s="12" t="s">
        <v>2986</v>
      </c>
      <c r="E1684" s="12" t="s">
        <v>210</v>
      </c>
      <c r="F1684" s="14" t="s">
        <v>5059</v>
      </c>
      <c r="G1684" s="14" t="s">
        <v>4986</v>
      </c>
      <c r="H1684" s="14" t="s">
        <v>4807</v>
      </c>
      <c r="I1684" s="14"/>
      <c r="J1684" s="14"/>
      <c r="K1684" s="14"/>
      <c r="L1684" s="14"/>
      <c r="M1684">
        <v>1</v>
      </c>
      <c r="N1684">
        <v>1</v>
      </c>
      <c r="O1684"/>
      <c r="P1684" s="1"/>
    </row>
    <row r="1685" spans="2:16" x14ac:dyDescent="0.25">
      <c r="B1685" s="14" t="s">
        <v>3768</v>
      </c>
      <c r="C1685" s="12" t="s">
        <v>3769</v>
      </c>
      <c r="D1685" s="12" t="s">
        <v>1741</v>
      </c>
      <c r="E1685" s="12" t="s">
        <v>7</v>
      </c>
      <c r="F1685" s="14" t="s">
        <v>5059</v>
      </c>
      <c r="G1685" s="14" t="s">
        <v>5426</v>
      </c>
      <c r="H1685" s="14" t="s">
        <v>4807</v>
      </c>
      <c r="I1685" s="14"/>
      <c r="J1685" s="14"/>
      <c r="K1685" s="14"/>
      <c r="L1685" s="14"/>
      <c r="M1685">
        <v>1</v>
      </c>
      <c r="N1685">
        <v>1</v>
      </c>
      <c r="O1685"/>
      <c r="P1685" s="1"/>
    </row>
    <row r="1686" spans="2:16" x14ac:dyDescent="0.25">
      <c r="B1686" s="14" t="s">
        <v>3770</v>
      </c>
      <c r="C1686" s="12" t="s">
        <v>3771</v>
      </c>
      <c r="D1686" s="12" t="s">
        <v>2986</v>
      </c>
      <c r="E1686" s="12" t="s">
        <v>49</v>
      </c>
      <c r="F1686" s="14" t="s">
        <v>5059</v>
      </c>
      <c r="G1686" s="14" t="s">
        <v>4588</v>
      </c>
      <c r="H1686" s="14" t="s">
        <v>4807</v>
      </c>
      <c r="I1686" s="14"/>
      <c r="J1686" s="14"/>
      <c r="K1686" s="14"/>
      <c r="L1686" s="14"/>
      <c r="M1686">
        <v>1</v>
      </c>
      <c r="N1686">
        <v>1</v>
      </c>
      <c r="O1686"/>
      <c r="P1686" s="1"/>
    </row>
    <row r="1687" spans="2:16" x14ac:dyDescent="0.25">
      <c r="B1687" s="14" t="s">
        <v>3772</v>
      </c>
      <c r="C1687" s="12" t="s">
        <v>3773</v>
      </c>
      <c r="D1687" s="12" t="s">
        <v>2986</v>
      </c>
      <c r="E1687" s="12" t="s">
        <v>50</v>
      </c>
      <c r="F1687" s="14" t="s">
        <v>5059</v>
      </c>
      <c r="G1687" s="14" t="s">
        <v>4593</v>
      </c>
      <c r="H1687" s="14" t="s">
        <v>4807</v>
      </c>
      <c r="I1687" s="14"/>
      <c r="J1687" s="14"/>
      <c r="K1687" s="14"/>
      <c r="L1687" s="14"/>
      <c r="M1687">
        <v>1</v>
      </c>
      <c r="N1687">
        <v>1</v>
      </c>
      <c r="O1687"/>
      <c r="P1687" s="1"/>
    </row>
    <row r="1688" spans="2:16" x14ac:dyDescent="0.25">
      <c r="B1688" s="14" t="s">
        <v>3774</v>
      </c>
      <c r="C1688" s="12" t="s">
        <v>3775</v>
      </c>
      <c r="D1688" s="12" t="s">
        <v>1741</v>
      </c>
      <c r="E1688" s="12" t="s">
        <v>353</v>
      </c>
      <c r="F1688" s="14" t="s">
        <v>5059</v>
      </c>
      <c r="G1688" s="14"/>
      <c r="H1688" s="14"/>
      <c r="I1688" s="14"/>
      <c r="J1688" s="14"/>
      <c r="K1688" s="14"/>
      <c r="L1688" s="14"/>
      <c r="M1688">
        <v>0</v>
      </c>
      <c r="N1688">
        <v>0</v>
      </c>
      <c r="O1688"/>
      <c r="P1688" s="1"/>
    </row>
    <row r="1689" spans="2:16" x14ac:dyDescent="0.25">
      <c r="B1689" s="14" t="s">
        <v>3776</v>
      </c>
      <c r="C1689" s="12" t="s">
        <v>3777</v>
      </c>
      <c r="D1689" s="12" t="s">
        <v>2986</v>
      </c>
      <c r="E1689" s="12" t="s">
        <v>210</v>
      </c>
      <c r="F1689" s="14" t="s">
        <v>5059</v>
      </c>
      <c r="G1689" s="14" t="s">
        <v>5333</v>
      </c>
      <c r="H1689" s="14" t="s">
        <v>4807</v>
      </c>
      <c r="I1689" s="14"/>
      <c r="J1689" s="14"/>
      <c r="K1689" s="14"/>
      <c r="L1689" s="14"/>
      <c r="M1689">
        <v>1</v>
      </c>
      <c r="N1689">
        <v>1</v>
      </c>
      <c r="O1689"/>
      <c r="P1689" s="1"/>
    </row>
    <row r="1690" spans="2:16" ht="60" x14ac:dyDescent="0.25">
      <c r="B1690" s="14" t="s">
        <v>3778</v>
      </c>
      <c r="C1690" s="12" t="s">
        <v>3779</v>
      </c>
      <c r="D1690" s="12" t="s">
        <v>1741</v>
      </c>
      <c r="E1690" s="12" t="s">
        <v>210</v>
      </c>
      <c r="F1690" s="14" t="s">
        <v>5059</v>
      </c>
      <c r="G1690" s="14" t="s">
        <v>4594</v>
      </c>
      <c r="H1690" s="14" t="s">
        <v>4807</v>
      </c>
      <c r="I1690" s="14"/>
      <c r="J1690" s="14"/>
      <c r="K1690" s="14"/>
      <c r="L1690" s="14" t="s">
        <v>5773</v>
      </c>
      <c r="M1690">
        <v>1</v>
      </c>
      <c r="N1690">
        <v>2</v>
      </c>
      <c r="O1690"/>
      <c r="P1690" s="1"/>
    </row>
    <row r="1691" spans="2:16" x14ac:dyDescent="0.25">
      <c r="B1691" s="14" t="s">
        <v>3780</v>
      </c>
      <c r="C1691" s="12" t="s">
        <v>5593</v>
      </c>
      <c r="D1691" s="12" t="s">
        <v>2986</v>
      </c>
      <c r="E1691" s="12" t="s">
        <v>49</v>
      </c>
      <c r="F1691" s="14" t="s">
        <v>5059</v>
      </c>
      <c r="G1691" s="14"/>
      <c r="H1691" s="14"/>
      <c r="I1691" s="14"/>
      <c r="J1691" s="14"/>
      <c r="K1691" s="14"/>
      <c r="L1691" s="14"/>
      <c r="M1691">
        <v>0</v>
      </c>
      <c r="N1691">
        <v>0</v>
      </c>
      <c r="O1691"/>
      <c r="P1691" s="1"/>
    </row>
    <row r="1692" spans="2:16" x14ac:dyDescent="0.25">
      <c r="B1692" s="14" t="s">
        <v>3782</v>
      </c>
      <c r="C1692" s="12" t="s">
        <v>3783</v>
      </c>
      <c r="D1692" s="12" t="s">
        <v>2986</v>
      </c>
      <c r="E1692" s="12" t="s">
        <v>510</v>
      </c>
      <c r="F1692" s="14" t="s">
        <v>5059</v>
      </c>
      <c r="G1692" s="14"/>
      <c r="H1692" s="14"/>
      <c r="I1692" s="14"/>
      <c r="J1692" s="14"/>
      <c r="K1692" s="14"/>
      <c r="L1692" s="14"/>
      <c r="M1692">
        <v>0</v>
      </c>
      <c r="N1692">
        <v>0</v>
      </c>
      <c r="O1692"/>
      <c r="P1692" s="1"/>
    </row>
    <row r="1693" spans="2:16" x14ac:dyDescent="0.25">
      <c r="B1693" s="14" t="s">
        <v>3784</v>
      </c>
      <c r="C1693" s="12" t="s">
        <v>3785</v>
      </c>
      <c r="D1693" s="12" t="s">
        <v>2986</v>
      </c>
      <c r="E1693" s="12" t="s">
        <v>23</v>
      </c>
      <c r="F1693" s="14" t="s">
        <v>5059</v>
      </c>
      <c r="G1693" s="14"/>
      <c r="H1693" s="14"/>
      <c r="I1693" s="14"/>
      <c r="J1693" s="14"/>
      <c r="K1693" s="14"/>
      <c r="L1693" s="14"/>
      <c r="M1693">
        <v>0</v>
      </c>
      <c r="N1693">
        <v>0</v>
      </c>
      <c r="O1693"/>
      <c r="P1693" s="1"/>
    </row>
    <row r="1694" spans="2:16" x14ac:dyDescent="0.25">
      <c r="B1694" s="14" t="s">
        <v>3786</v>
      </c>
      <c r="C1694" s="12" t="s">
        <v>3787</v>
      </c>
      <c r="D1694" s="12" t="s">
        <v>2986</v>
      </c>
      <c r="E1694" s="12" t="s">
        <v>68</v>
      </c>
      <c r="F1694" s="14" t="s">
        <v>5059</v>
      </c>
      <c r="G1694" s="14"/>
      <c r="H1694" s="14"/>
      <c r="I1694" s="14"/>
      <c r="J1694" s="14"/>
      <c r="K1694" s="14"/>
      <c r="L1694" s="14"/>
      <c r="M1694">
        <v>0</v>
      </c>
      <c r="N1694">
        <v>0</v>
      </c>
      <c r="O1694"/>
      <c r="P1694" s="1"/>
    </row>
    <row r="1695" spans="2:16" x14ac:dyDescent="0.25">
      <c r="B1695" s="14" t="s">
        <v>3788</v>
      </c>
      <c r="C1695" s="12" t="s">
        <v>3789</v>
      </c>
      <c r="D1695" s="12" t="s">
        <v>2986</v>
      </c>
      <c r="E1695" s="12" t="s">
        <v>23</v>
      </c>
      <c r="F1695" s="14" t="s">
        <v>5059</v>
      </c>
      <c r="G1695" s="14"/>
      <c r="H1695" s="14"/>
      <c r="I1695" s="14"/>
      <c r="J1695" s="14"/>
      <c r="K1695" s="14"/>
      <c r="L1695" s="14"/>
      <c r="M1695">
        <v>0</v>
      </c>
      <c r="N1695">
        <v>0</v>
      </c>
      <c r="O1695"/>
      <c r="P1695" s="1"/>
    </row>
    <row r="1696" spans="2:16" x14ac:dyDescent="0.25">
      <c r="B1696" s="14" t="s">
        <v>2971</v>
      </c>
      <c r="C1696" s="12" t="s">
        <v>3790</v>
      </c>
      <c r="D1696" s="12" t="s">
        <v>2986</v>
      </c>
      <c r="E1696" s="12" t="s">
        <v>68</v>
      </c>
      <c r="F1696" s="14" t="s">
        <v>5059</v>
      </c>
      <c r="G1696" s="14"/>
      <c r="H1696" s="14"/>
      <c r="I1696" s="14"/>
      <c r="J1696" s="14"/>
      <c r="K1696" s="14"/>
      <c r="L1696" s="14"/>
      <c r="M1696">
        <v>0</v>
      </c>
      <c r="N1696">
        <v>0</v>
      </c>
      <c r="O1696"/>
      <c r="P1696" s="1"/>
    </row>
    <row r="1697" spans="2:16" x14ac:dyDescent="0.25">
      <c r="B1697" s="14" t="s">
        <v>3791</v>
      </c>
      <c r="C1697" s="12" t="s">
        <v>3792</v>
      </c>
      <c r="D1697" s="12" t="s">
        <v>1741</v>
      </c>
      <c r="E1697" s="12" t="s">
        <v>233</v>
      </c>
      <c r="F1697" s="14" t="s">
        <v>5059</v>
      </c>
      <c r="G1697" s="14" t="s">
        <v>5032</v>
      </c>
      <c r="H1697" s="14" t="s">
        <v>4807</v>
      </c>
      <c r="I1697" s="14"/>
      <c r="J1697" s="14"/>
      <c r="K1697" s="14"/>
      <c r="L1697" s="14"/>
      <c r="M1697">
        <v>1</v>
      </c>
      <c r="N1697">
        <v>1</v>
      </c>
      <c r="O1697"/>
      <c r="P1697" s="1"/>
    </row>
    <row r="1698" spans="2:16" x14ac:dyDescent="0.25">
      <c r="B1698" s="14" t="s">
        <v>3793</v>
      </c>
      <c r="C1698" s="12" t="s">
        <v>3794</v>
      </c>
      <c r="D1698" s="12" t="s">
        <v>2986</v>
      </c>
      <c r="E1698" s="12" t="s">
        <v>50</v>
      </c>
      <c r="F1698" s="14" t="s">
        <v>5059</v>
      </c>
      <c r="G1698" s="14" t="s">
        <v>4626</v>
      </c>
      <c r="H1698" s="14" t="s">
        <v>4807</v>
      </c>
      <c r="I1698" s="14"/>
      <c r="J1698" s="14"/>
      <c r="K1698" s="14"/>
      <c r="L1698" s="14"/>
      <c r="M1698">
        <v>1</v>
      </c>
      <c r="N1698">
        <v>1</v>
      </c>
      <c r="O1698"/>
      <c r="P1698" s="1"/>
    </row>
    <row r="1699" spans="2:16" x14ac:dyDescent="0.25">
      <c r="B1699" s="14" t="s">
        <v>3795</v>
      </c>
      <c r="C1699" s="12" t="s">
        <v>3796</v>
      </c>
      <c r="D1699" s="12" t="s">
        <v>2986</v>
      </c>
      <c r="E1699" s="12" t="s">
        <v>68</v>
      </c>
      <c r="F1699" s="14" t="s">
        <v>5059</v>
      </c>
      <c r="G1699" s="14" t="s">
        <v>4663</v>
      </c>
      <c r="H1699" s="14" t="s">
        <v>4807</v>
      </c>
      <c r="I1699" s="14"/>
      <c r="J1699" s="14"/>
      <c r="K1699" s="14"/>
      <c r="L1699" s="14"/>
      <c r="M1699">
        <v>1</v>
      </c>
      <c r="N1699">
        <v>1</v>
      </c>
      <c r="O1699"/>
      <c r="P1699" s="1"/>
    </row>
    <row r="1700" spans="2:16" x14ac:dyDescent="0.25">
      <c r="B1700" s="14" t="s">
        <v>3797</v>
      </c>
      <c r="C1700" s="12" t="s">
        <v>3798</v>
      </c>
      <c r="D1700" s="12" t="s">
        <v>1741</v>
      </c>
      <c r="E1700" s="12" t="s">
        <v>49</v>
      </c>
      <c r="F1700" s="14" t="s">
        <v>5059</v>
      </c>
      <c r="G1700" s="14"/>
      <c r="H1700" s="14"/>
      <c r="I1700" s="14"/>
      <c r="J1700" s="14"/>
      <c r="K1700" s="14"/>
      <c r="L1700" s="14"/>
      <c r="M1700">
        <v>0</v>
      </c>
      <c r="N1700">
        <v>0</v>
      </c>
      <c r="O1700"/>
      <c r="P1700" s="1"/>
    </row>
    <row r="1701" spans="2:16" x14ac:dyDescent="0.25">
      <c r="B1701" s="14" t="s">
        <v>3799</v>
      </c>
      <c r="C1701" s="12" t="s">
        <v>3800</v>
      </c>
      <c r="D1701" s="12" t="s">
        <v>2986</v>
      </c>
      <c r="E1701" s="12" t="s">
        <v>310</v>
      </c>
      <c r="F1701" s="14" t="s">
        <v>5059</v>
      </c>
      <c r="G1701" s="14" t="s">
        <v>5474</v>
      </c>
      <c r="H1701" s="14" t="s">
        <v>4807</v>
      </c>
      <c r="I1701" s="14"/>
      <c r="J1701" s="14"/>
      <c r="K1701" s="14"/>
      <c r="L1701" s="14"/>
      <c r="M1701">
        <v>1</v>
      </c>
      <c r="N1701">
        <v>1</v>
      </c>
      <c r="O1701"/>
      <c r="P1701" s="1"/>
    </row>
    <row r="1702" spans="2:16" x14ac:dyDescent="0.25">
      <c r="B1702" s="14" t="s">
        <v>3801</v>
      </c>
      <c r="C1702" s="12" t="s">
        <v>3802</v>
      </c>
      <c r="D1702" s="12" t="s">
        <v>2986</v>
      </c>
      <c r="E1702" s="12" t="s">
        <v>49</v>
      </c>
      <c r="F1702" s="14" t="s">
        <v>5059</v>
      </c>
      <c r="G1702" s="14" t="s">
        <v>4647</v>
      </c>
      <c r="H1702" s="14" t="s">
        <v>4807</v>
      </c>
      <c r="I1702" s="14"/>
      <c r="J1702" s="14"/>
      <c r="K1702" s="14"/>
      <c r="L1702" s="14"/>
      <c r="M1702">
        <v>1</v>
      </c>
      <c r="N1702">
        <v>1</v>
      </c>
      <c r="O1702"/>
      <c r="P1702" s="1"/>
    </row>
    <row r="1703" spans="2:16" x14ac:dyDescent="0.25">
      <c r="B1703" s="14" t="s">
        <v>3803</v>
      </c>
      <c r="C1703" s="12" t="s">
        <v>3804</v>
      </c>
      <c r="D1703" s="12" t="s">
        <v>1741</v>
      </c>
      <c r="E1703" s="12" t="s">
        <v>49</v>
      </c>
      <c r="F1703" s="14" t="s">
        <v>5059</v>
      </c>
      <c r="G1703" s="14" t="s">
        <v>4647</v>
      </c>
      <c r="H1703" s="14" t="s">
        <v>4807</v>
      </c>
      <c r="I1703" s="14"/>
      <c r="J1703" s="14"/>
      <c r="K1703" s="14"/>
      <c r="L1703" s="14"/>
      <c r="M1703">
        <v>1</v>
      </c>
      <c r="N1703">
        <v>1</v>
      </c>
      <c r="O1703"/>
      <c r="P1703" s="1"/>
    </row>
    <row r="1704" spans="2:16" x14ac:dyDescent="0.25">
      <c r="B1704" s="14" t="s">
        <v>3805</v>
      </c>
      <c r="C1704" s="12" t="s">
        <v>3806</v>
      </c>
      <c r="D1704" s="12" t="s">
        <v>2986</v>
      </c>
      <c r="E1704" s="12" t="s">
        <v>210</v>
      </c>
      <c r="F1704" s="14" t="s">
        <v>5059</v>
      </c>
      <c r="G1704" s="14" t="s">
        <v>5119</v>
      </c>
      <c r="H1704" s="14" t="s">
        <v>4807</v>
      </c>
      <c r="I1704" s="14"/>
      <c r="J1704" s="14"/>
      <c r="K1704" s="14"/>
      <c r="L1704" s="14"/>
      <c r="M1704">
        <v>1</v>
      </c>
      <c r="N1704">
        <v>1</v>
      </c>
      <c r="O1704"/>
      <c r="P1704" s="1"/>
    </row>
    <row r="1705" spans="2:16" x14ac:dyDescent="0.25">
      <c r="B1705" s="14" t="s">
        <v>3807</v>
      </c>
      <c r="C1705" s="12" t="s">
        <v>3808</v>
      </c>
      <c r="D1705" s="12" t="s">
        <v>2527</v>
      </c>
      <c r="E1705" s="12" t="s">
        <v>42</v>
      </c>
      <c r="F1705" s="14" t="s">
        <v>5059</v>
      </c>
      <c r="G1705" s="14" t="s">
        <v>5333</v>
      </c>
      <c r="H1705" s="14" t="s">
        <v>4807</v>
      </c>
      <c r="I1705" s="14"/>
      <c r="J1705" s="14"/>
      <c r="K1705" s="14"/>
      <c r="L1705" s="14"/>
      <c r="M1705">
        <v>1</v>
      </c>
      <c r="N1705">
        <v>1</v>
      </c>
      <c r="O1705"/>
      <c r="P1705" s="1"/>
    </row>
    <row r="1706" spans="2:16" x14ac:dyDescent="0.25">
      <c r="B1706" s="14" t="s">
        <v>3809</v>
      </c>
      <c r="C1706" s="12" t="s">
        <v>3810</v>
      </c>
      <c r="D1706" s="12" t="s">
        <v>2986</v>
      </c>
      <c r="E1706" s="12" t="s">
        <v>310</v>
      </c>
      <c r="F1706" s="14" t="s">
        <v>5059</v>
      </c>
      <c r="G1706" s="14"/>
      <c r="H1706" s="14"/>
      <c r="I1706" s="14"/>
      <c r="J1706" s="14"/>
      <c r="K1706" s="14"/>
      <c r="L1706" s="14"/>
      <c r="M1706">
        <v>0</v>
      </c>
      <c r="N1706">
        <v>0</v>
      </c>
      <c r="O1706"/>
      <c r="P1706" s="1"/>
    </row>
    <row r="1707" spans="2:16" x14ac:dyDescent="0.25">
      <c r="B1707" s="14" t="s">
        <v>3811</v>
      </c>
      <c r="C1707" s="12" t="s">
        <v>3812</v>
      </c>
      <c r="D1707" s="12" t="s">
        <v>2986</v>
      </c>
      <c r="E1707" s="12" t="s">
        <v>42</v>
      </c>
      <c r="F1707" s="14" t="s">
        <v>5059</v>
      </c>
      <c r="G1707" s="14" t="s">
        <v>5333</v>
      </c>
      <c r="H1707" s="14" t="s">
        <v>4807</v>
      </c>
      <c r="I1707" s="14"/>
      <c r="J1707" s="14"/>
      <c r="K1707" s="14"/>
      <c r="L1707" s="14"/>
      <c r="M1707">
        <v>1</v>
      </c>
      <c r="N1707">
        <v>1</v>
      </c>
      <c r="O1707"/>
      <c r="P1707" s="1"/>
    </row>
    <row r="1708" spans="2:16" x14ac:dyDescent="0.25">
      <c r="B1708" s="14" t="s">
        <v>3813</v>
      </c>
      <c r="C1708" s="12" t="s">
        <v>3814</v>
      </c>
      <c r="D1708" s="12" t="s">
        <v>2986</v>
      </c>
      <c r="E1708" s="12" t="s">
        <v>510</v>
      </c>
      <c r="F1708" s="14" t="s">
        <v>5059</v>
      </c>
      <c r="G1708" s="14"/>
      <c r="H1708" s="14"/>
      <c r="I1708" s="14"/>
      <c r="J1708" s="14"/>
      <c r="K1708" s="14"/>
      <c r="L1708" s="14"/>
      <c r="M1708">
        <v>0</v>
      </c>
      <c r="N1708">
        <v>0</v>
      </c>
      <c r="O1708"/>
      <c r="P1708" s="1"/>
    </row>
    <row r="1709" spans="2:16" x14ac:dyDescent="0.25">
      <c r="B1709" s="14" t="s">
        <v>3815</v>
      </c>
      <c r="C1709" s="12" t="s">
        <v>3816</v>
      </c>
      <c r="D1709" s="12" t="s">
        <v>2986</v>
      </c>
      <c r="E1709" s="12" t="s">
        <v>23</v>
      </c>
      <c r="F1709" s="14" t="s">
        <v>5059</v>
      </c>
      <c r="G1709" s="14"/>
      <c r="H1709" s="14"/>
      <c r="I1709" s="14"/>
      <c r="J1709" s="14"/>
      <c r="K1709" s="14"/>
      <c r="L1709" s="14"/>
      <c r="M1709">
        <v>0</v>
      </c>
      <c r="N1709">
        <v>0</v>
      </c>
      <c r="O1709"/>
      <c r="P1709" s="1"/>
    </row>
    <row r="1710" spans="2:16" x14ac:dyDescent="0.25">
      <c r="B1710" s="14" t="s">
        <v>3817</v>
      </c>
      <c r="C1710" s="12" t="s">
        <v>3818</v>
      </c>
      <c r="D1710" s="12" t="s">
        <v>2986</v>
      </c>
      <c r="E1710" s="12" t="s">
        <v>23</v>
      </c>
      <c r="F1710" s="14" t="s">
        <v>5059</v>
      </c>
      <c r="G1710" s="14" t="s">
        <v>4595</v>
      </c>
      <c r="H1710" s="14" t="s">
        <v>4809</v>
      </c>
      <c r="I1710" s="14"/>
      <c r="J1710" s="14"/>
      <c r="K1710" s="14"/>
      <c r="L1710" s="14"/>
      <c r="M1710">
        <v>1</v>
      </c>
      <c r="N1710">
        <v>1</v>
      </c>
      <c r="O1710"/>
      <c r="P1710" s="1"/>
    </row>
    <row r="1711" spans="2:16" x14ac:dyDescent="0.25">
      <c r="B1711" s="14" t="s">
        <v>3819</v>
      </c>
      <c r="C1711" s="12" t="s">
        <v>3820</v>
      </c>
      <c r="D1711" s="12" t="s">
        <v>1741</v>
      </c>
      <c r="E1711" s="12" t="s">
        <v>49</v>
      </c>
      <c r="F1711" s="14" t="s">
        <v>5059</v>
      </c>
      <c r="G1711" s="14"/>
      <c r="H1711" s="14"/>
      <c r="I1711" s="14"/>
      <c r="J1711" s="14"/>
      <c r="K1711" s="14"/>
      <c r="L1711" s="14"/>
      <c r="M1711">
        <v>0</v>
      </c>
      <c r="N1711">
        <v>0</v>
      </c>
      <c r="O1711"/>
      <c r="P1711" s="1"/>
    </row>
    <row r="1712" spans="2:16" x14ac:dyDescent="0.25">
      <c r="B1712" s="14" t="s">
        <v>3821</v>
      </c>
      <c r="C1712" s="12" t="s">
        <v>3822</v>
      </c>
      <c r="D1712" s="12" t="s">
        <v>2986</v>
      </c>
      <c r="E1712" s="12" t="s">
        <v>50</v>
      </c>
      <c r="F1712" s="14" t="s">
        <v>5059</v>
      </c>
      <c r="G1712" s="14"/>
      <c r="H1712" s="14"/>
      <c r="I1712" s="14"/>
      <c r="J1712" s="14"/>
      <c r="K1712" s="14"/>
      <c r="L1712" s="14"/>
      <c r="M1712">
        <v>0</v>
      </c>
      <c r="N1712">
        <v>0</v>
      </c>
      <c r="O1712"/>
      <c r="P1712" s="1"/>
    </row>
    <row r="1713" spans="2:16" x14ac:dyDescent="0.25">
      <c r="B1713" s="14" t="s">
        <v>2869</v>
      </c>
      <c r="C1713" s="12" t="s">
        <v>2870</v>
      </c>
      <c r="D1713" s="12" t="s">
        <v>1741</v>
      </c>
      <c r="E1713" s="12" t="s">
        <v>23</v>
      </c>
      <c r="F1713" s="14" t="s">
        <v>4960</v>
      </c>
      <c r="G1713" s="14"/>
      <c r="H1713" s="14"/>
      <c r="I1713" s="14"/>
      <c r="J1713" s="14"/>
      <c r="K1713" s="14"/>
      <c r="L1713" s="14"/>
      <c r="M1713">
        <v>0</v>
      </c>
      <c r="N1713">
        <v>0</v>
      </c>
      <c r="O1713"/>
      <c r="P1713" s="1"/>
    </row>
    <row r="1714" spans="2:16" ht="30" x14ac:dyDescent="0.25">
      <c r="B1714" s="14" t="s">
        <v>3823</v>
      </c>
      <c r="C1714" s="12" t="s">
        <v>3824</v>
      </c>
      <c r="D1714" s="12" t="s">
        <v>1741</v>
      </c>
      <c r="E1714" s="12" t="s">
        <v>23</v>
      </c>
      <c r="F1714" s="14" t="s">
        <v>5059</v>
      </c>
      <c r="G1714" s="14" t="s">
        <v>4796</v>
      </c>
      <c r="H1714" s="14" t="s">
        <v>4827</v>
      </c>
      <c r="I1714" s="14"/>
      <c r="J1714" s="14"/>
      <c r="K1714" s="14"/>
      <c r="L1714" s="14"/>
      <c r="M1714">
        <v>1</v>
      </c>
      <c r="N1714">
        <v>1</v>
      </c>
      <c r="O1714"/>
      <c r="P1714" s="1"/>
    </row>
    <row r="1715" spans="2:16" x14ac:dyDescent="0.25">
      <c r="B1715" s="14" t="s">
        <v>3825</v>
      </c>
      <c r="C1715" s="12" t="s">
        <v>3826</v>
      </c>
      <c r="D1715" s="12" t="s">
        <v>2986</v>
      </c>
      <c r="E1715" s="12" t="s">
        <v>49</v>
      </c>
      <c r="F1715" s="14" t="s">
        <v>5059</v>
      </c>
      <c r="G1715" s="14" t="s">
        <v>4584</v>
      </c>
      <c r="H1715" s="14" t="s">
        <v>4807</v>
      </c>
      <c r="I1715" s="14"/>
      <c r="J1715" s="14"/>
      <c r="K1715" s="14"/>
      <c r="L1715" s="14"/>
      <c r="M1715">
        <v>1</v>
      </c>
      <c r="N1715">
        <v>1</v>
      </c>
      <c r="O1715"/>
      <c r="P1715" s="1"/>
    </row>
    <row r="1716" spans="2:16" x14ac:dyDescent="0.25">
      <c r="B1716" s="14" t="s">
        <v>3827</v>
      </c>
      <c r="C1716" s="12" t="s">
        <v>3828</v>
      </c>
      <c r="D1716" s="12" t="s">
        <v>1741</v>
      </c>
      <c r="E1716" s="12" t="s">
        <v>151</v>
      </c>
      <c r="F1716" s="14" t="s">
        <v>5059</v>
      </c>
      <c r="G1716" s="14" t="s">
        <v>5126</v>
      </c>
      <c r="H1716" s="14" t="s">
        <v>4823</v>
      </c>
      <c r="I1716" s="14"/>
      <c r="J1716" s="14"/>
      <c r="K1716" s="14"/>
      <c r="L1716" s="14"/>
      <c r="M1716">
        <v>1</v>
      </c>
      <c r="N1716">
        <v>1</v>
      </c>
      <c r="O1716"/>
      <c r="P1716" s="1"/>
    </row>
    <row r="1717" spans="2:16" x14ac:dyDescent="0.25">
      <c r="B1717" s="14" t="s">
        <v>3829</v>
      </c>
      <c r="C1717" s="12" t="s">
        <v>3830</v>
      </c>
      <c r="D1717" s="12" t="s">
        <v>1741</v>
      </c>
      <c r="E1717" s="12" t="s">
        <v>23</v>
      </c>
      <c r="F1717" s="14" t="s">
        <v>5059</v>
      </c>
      <c r="G1717" s="14"/>
      <c r="H1717" s="14"/>
      <c r="I1717" s="14"/>
      <c r="J1717" s="14"/>
      <c r="K1717" s="14"/>
      <c r="L1717" s="14"/>
      <c r="M1717">
        <v>0</v>
      </c>
      <c r="N1717">
        <v>0</v>
      </c>
      <c r="O1717"/>
      <c r="P1717" s="1"/>
    </row>
    <row r="1718" spans="2:16" ht="60" x14ac:dyDescent="0.25">
      <c r="B1718" s="14" t="s">
        <v>2871</v>
      </c>
      <c r="C1718" s="12" t="s">
        <v>2872</v>
      </c>
      <c r="D1718" s="12" t="s">
        <v>1741</v>
      </c>
      <c r="E1718" s="12" t="s">
        <v>68</v>
      </c>
      <c r="F1718" s="14" t="s">
        <v>4960</v>
      </c>
      <c r="G1718" s="14" t="s">
        <v>4652</v>
      </c>
      <c r="H1718" s="14" t="s">
        <v>4812</v>
      </c>
      <c r="I1718" s="14"/>
      <c r="J1718" s="14"/>
      <c r="K1718" s="14"/>
      <c r="L1718" s="14" t="s">
        <v>5492</v>
      </c>
      <c r="M1718">
        <v>1</v>
      </c>
      <c r="N1718">
        <v>2</v>
      </c>
      <c r="O1718"/>
      <c r="P1718" s="1"/>
    </row>
    <row r="1719" spans="2:16" x14ac:dyDescent="0.25">
      <c r="B1719" s="14" t="s">
        <v>3831</v>
      </c>
      <c r="C1719" s="12" t="s">
        <v>3832</v>
      </c>
      <c r="D1719" s="12" t="s">
        <v>1741</v>
      </c>
      <c r="E1719" s="12" t="s">
        <v>50</v>
      </c>
      <c r="F1719" s="14" t="s">
        <v>5059</v>
      </c>
      <c r="G1719" s="14"/>
      <c r="H1719" s="14"/>
      <c r="I1719" s="14"/>
      <c r="J1719" s="14"/>
      <c r="K1719" s="14"/>
      <c r="L1719" s="14"/>
      <c r="M1719">
        <v>0</v>
      </c>
      <c r="N1719">
        <v>0</v>
      </c>
      <c r="O1719"/>
      <c r="P1719" s="1"/>
    </row>
    <row r="1720" spans="2:16" x14ac:dyDescent="0.25">
      <c r="B1720" s="14" t="s">
        <v>3833</v>
      </c>
      <c r="C1720" s="12" t="s">
        <v>3834</v>
      </c>
      <c r="D1720" s="12" t="s">
        <v>5</v>
      </c>
      <c r="E1720" s="12" t="s">
        <v>49</v>
      </c>
      <c r="F1720" s="14" t="s">
        <v>5059</v>
      </c>
      <c r="G1720" s="14"/>
      <c r="H1720" s="14"/>
      <c r="I1720" s="14"/>
      <c r="J1720" s="14"/>
      <c r="K1720" s="14"/>
      <c r="L1720" s="14"/>
      <c r="M1720">
        <v>0</v>
      </c>
      <c r="N1720">
        <v>0</v>
      </c>
      <c r="O1720"/>
      <c r="P1720" s="1"/>
    </row>
    <row r="1721" spans="2:16" x14ac:dyDescent="0.25">
      <c r="B1721" s="14" t="s">
        <v>3835</v>
      </c>
      <c r="C1721" s="12" t="s">
        <v>3836</v>
      </c>
      <c r="D1721" s="12" t="s">
        <v>1741</v>
      </c>
      <c r="E1721" s="12" t="s">
        <v>50</v>
      </c>
      <c r="F1721" s="14" t="s">
        <v>5059</v>
      </c>
      <c r="G1721" s="14"/>
      <c r="H1721" s="14"/>
      <c r="I1721" s="14"/>
      <c r="J1721" s="14"/>
      <c r="K1721" s="14"/>
      <c r="L1721" s="14"/>
      <c r="M1721">
        <v>0</v>
      </c>
      <c r="N1721">
        <v>0</v>
      </c>
      <c r="O1721"/>
      <c r="P1721" s="1"/>
    </row>
    <row r="1722" spans="2:16" x14ac:dyDescent="0.25">
      <c r="B1722" s="14" t="s">
        <v>3837</v>
      </c>
      <c r="C1722" s="12" t="s">
        <v>3838</v>
      </c>
      <c r="D1722" s="12" t="s">
        <v>1741</v>
      </c>
      <c r="E1722" s="12" t="s">
        <v>310</v>
      </c>
      <c r="F1722" s="14" t="s">
        <v>5059</v>
      </c>
      <c r="G1722" s="14" t="s">
        <v>5550</v>
      </c>
      <c r="H1722" s="14" t="s">
        <v>4807</v>
      </c>
      <c r="I1722" s="14"/>
      <c r="J1722" s="14"/>
      <c r="K1722" s="14"/>
      <c r="L1722" s="14"/>
      <c r="M1722">
        <v>1</v>
      </c>
      <c r="N1722">
        <v>1</v>
      </c>
      <c r="O1722"/>
      <c r="P1722" s="1"/>
    </row>
    <row r="1723" spans="2:16" x14ac:dyDescent="0.25">
      <c r="B1723" s="14" t="s">
        <v>3839</v>
      </c>
      <c r="C1723" s="12" t="s">
        <v>3840</v>
      </c>
      <c r="D1723" s="12" t="s">
        <v>1741</v>
      </c>
      <c r="E1723" s="12" t="s">
        <v>85</v>
      </c>
      <c r="F1723" s="14" t="s">
        <v>5059</v>
      </c>
      <c r="G1723" s="14"/>
      <c r="H1723" s="14"/>
      <c r="I1723" s="14"/>
      <c r="J1723" s="14"/>
      <c r="K1723" s="14"/>
      <c r="L1723" s="14"/>
      <c r="M1723">
        <v>0</v>
      </c>
      <c r="N1723">
        <v>0</v>
      </c>
      <c r="O1723"/>
      <c r="P1723" s="1"/>
    </row>
    <row r="1724" spans="2:16" x14ac:dyDescent="0.25">
      <c r="B1724" s="14" t="s">
        <v>2898</v>
      </c>
      <c r="C1724" s="12" t="s">
        <v>3841</v>
      </c>
      <c r="D1724" s="12" t="s">
        <v>1741</v>
      </c>
      <c r="E1724" s="12" t="s">
        <v>22</v>
      </c>
      <c r="F1724" s="14" t="s">
        <v>5059</v>
      </c>
      <c r="G1724" s="14"/>
      <c r="H1724" s="14"/>
      <c r="I1724" s="14"/>
      <c r="J1724" s="14"/>
      <c r="K1724" s="14"/>
      <c r="L1724" s="14"/>
      <c r="M1724">
        <v>0</v>
      </c>
      <c r="N1724">
        <v>0</v>
      </c>
      <c r="O1724"/>
      <c r="P1724" s="1"/>
    </row>
    <row r="1725" spans="2:16" x14ac:dyDescent="0.25">
      <c r="B1725" s="14" t="s">
        <v>3842</v>
      </c>
      <c r="C1725" s="12" t="s">
        <v>3843</v>
      </c>
      <c r="D1725" s="12" t="s">
        <v>1741</v>
      </c>
      <c r="E1725" s="12" t="s">
        <v>49</v>
      </c>
      <c r="F1725" s="14" t="s">
        <v>5059</v>
      </c>
      <c r="G1725" s="14" t="s">
        <v>5408</v>
      </c>
      <c r="H1725" s="14" t="s">
        <v>4807</v>
      </c>
      <c r="I1725" s="14"/>
      <c r="J1725" s="14"/>
      <c r="K1725" s="14"/>
      <c r="L1725" s="14"/>
      <c r="M1725">
        <v>1</v>
      </c>
      <c r="N1725">
        <v>1</v>
      </c>
      <c r="O1725"/>
      <c r="P1725" s="1"/>
    </row>
    <row r="1726" spans="2:16" x14ac:dyDescent="0.25">
      <c r="B1726" s="14" t="s">
        <v>3844</v>
      </c>
      <c r="C1726" s="12" t="s">
        <v>3845</v>
      </c>
      <c r="D1726" s="12" t="s">
        <v>1741</v>
      </c>
      <c r="E1726" s="12" t="s">
        <v>50</v>
      </c>
      <c r="F1726" s="14" t="s">
        <v>5059</v>
      </c>
      <c r="G1726" s="14"/>
      <c r="H1726" s="14"/>
      <c r="I1726" s="14"/>
      <c r="J1726" s="14"/>
      <c r="K1726" s="14"/>
      <c r="L1726" s="14"/>
      <c r="M1726">
        <v>0</v>
      </c>
      <c r="N1726">
        <v>0</v>
      </c>
      <c r="O1726"/>
      <c r="P1726" s="1"/>
    </row>
    <row r="1727" spans="2:16" x14ac:dyDescent="0.25">
      <c r="B1727" s="14" t="s">
        <v>3846</v>
      </c>
      <c r="C1727" s="12" t="s">
        <v>3847</v>
      </c>
      <c r="D1727" s="12" t="s">
        <v>2986</v>
      </c>
      <c r="E1727" s="12" t="s">
        <v>50</v>
      </c>
      <c r="F1727" s="14" t="s">
        <v>5059</v>
      </c>
      <c r="G1727" s="14"/>
      <c r="H1727" s="14"/>
      <c r="I1727" s="14"/>
      <c r="J1727" s="14"/>
      <c r="K1727" s="14"/>
      <c r="L1727" s="14"/>
      <c r="M1727">
        <v>0</v>
      </c>
      <c r="N1727">
        <v>0</v>
      </c>
      <c r="O1727"/>
      <c r="P1727" s="1"/>
    </row>
    <row r="1728" spans="2:16" x14ac:dyDescent="0.25">
      <c r="B1728" s="14" t="s">
        <v>3848</v>
      </c>
      <c r="C1728" s="12" t="s">
        <v>5594</v>
      </c>
      <c r="D1728" s="12" t="s">
        <v>1741</v>
      </c>
      <c r="E1728" s="12" t="s">
        <v>210</v>
      </c>
      <c r="F1728" s="14" t="s">
        <v>5059</v>
      </c>
      <c r="G1728" s="14" t="s">
        <v>5250</v>
      </c>
      <c r="H1728" s="14" t="s">
        <v>4807</v>
      </c>
      <c r="I1728" s="14"/>
      <c r="J1728" s="14"/>
      <c r="K1728" s="14"/>
      <c r="L1728" s="14"/>
      <c r="M1728">
        <v>1</v>
      </c>
      <c r="N1728">
        <v>1</v>
      </c>
      <c r="O1728"/>
      <c r="P1728" s="1"/>
    </row>
    <row r="1729" spans="2:16" x14ac:dyDescent="0.25">
      <c r="B1729" s="14" t="s">
        <v>2879</v>
      </c>
      <c r="C1729" s="12" t="s">
        <v>3850</v>
      </c>
      <c r="D1729" s="12" t="s">
        <v>2986</v>
      </c>
      <c r="E1729" s="12" t="s">
        <v>49</v>
      </c>
      <c r="F1729" s="14" t="s">
        <v>5059</v>
      </c>
      <c r="G1729" s="14"/>
      <c r="H1729" s="14"/>
      <c r="I1729" s="14"/>
      <c r="J1729" s="14"/>
      <c r="K1729" s="14"/>
      <c r="L1729" s="14"/>
      <c r="M1729">
        <v>0</v>
      </c>
      <c r="N1729">
        <v>0</v>
      </c>
      <c r="O1729"/>
      <c r="P1729" s="1"/>
    </row>
    <row r="1730" spans="2:16" x14ac:dyDescent="0.25">
      <c r="B1730" s="14" t="s">
        <v>3851</v>
      </c>
      <c r="C1730" s="12" t="s">
        <v>3852</v>
      </c>
      <c r="D1730" s="12" t="s">
        <v>2986</v>
      </c>
      <c r="E1730" s="12" t="s">
        <v>50</v>
      </c>
      <c r="F1730" s="14" t="s">
        <v>5059</v>
      </c>
      <c r="G1730" s="14"/>
      <c r="H1730" s="14"/>
      <c r="I1730" s="14"/>
      <c r="J1730" s="14"/>
      <c r="K1730" s="14"/>
      <c r="L1730" s="14"/>
      <c r="M1730">
        <v>0</v>
      </c>
      <c r="N1730">
        <v>0</v>
      </c>
      <c r="O1730"/>
      <c r="P1730" s="1"/>
    </row>
    <row r="1731" spans="2:16" x14ac:dyDescent="0.25">
      <c r="B1731" s="14" t="s">
        <v>2906</v>
      </c>
      <c r="C1731" s="12" t="s">
        <v>3853</v>
      </c>
      <c r="D1731" s="12" t="s">
        <v>1741</v>
      </c>
      <c r="E1731" s="12" t="s">
        <v>68</v>
      </c>
      <c r="F1731" s="14" t="s">
        <v>5059</v>
      </c>
      <c r="G1731" s="14"/>
      <c r="H1731" s="14"/>
      <c r="I1731" s="14"/>
      <c r="J1731" s="14"/>
      <c r="K1731" s="14"/>
      <c r="L1731" s="14"/>
      <c r="M1731">
        <v>0</v>
      </c>
      <c r="N1731">
        <v>0</v>
      </c>
      <c r="O1731"/>
      <c r="P1731" s="1"/>
    </row>
    <row r="1732" spans="2:16" x14ac:dyDescent="0.25">
      <c r="B1732" s="14" t="s">
        <v>3854</v>
      </c>
      <c r="C1732" s="12" t="s">
        <v>3855</v>
      </c>
      <c r="D1732" s="12" t="s">
        <v>2986</v>
      </c>
      <c r="E1732" s="12" t="s">
        <v>50</v>
      </c>
      <c r="F1732" s="14" t="s">
        <v>5059</v>
      </c>
      <c r="G1732" s="14"/>
      <c r="H1732" s="14"/>
      <c r="I1732" s="14"/>
      <c r="J1732" s="14"/>
      <c r="K1732" s="14"/>
      <c r="L1732" s="14"/>
      <c r="M1732">
        <v>0</v>
      </c>
      <c r="N1732">
        <v>0</v>
      </c>
      <c r="O1732"/>
      <c r="P1732" s="1"/>
    </row>
    <row r="1733" spans="2:16" x14ac:dyDescent="0.25">
      <c r="B1733" s="14" t="s">
        <v>3856</v>
      </c>
      <c r="C1733" s="12" t="s">
        <v>3857</v>
      </c>
      <c r="D1733" s="12" t="s">
        <v>1741</v>
      </c>
      <c r="E1733" s="12" t="s">
        <v>205</v>
      </c>
      <c r="F1733" s="14" t="s">
        <v>5059</v>
      </c>
      <c r="G1733" s="14" t="s">
        <v>5141</v>
      </c>
      <c r="H1733" s="14" t="s">
        <v>4827</v>
      </c>
      <c r="I1733" s="14"/>
      <c r="J1733" s="14"/>
      <c r="K1733" s="14"/>
      <c r="L1733" s="14"/>
      <c r="M1733">
        <v>1</v>
      </c>
      <c r="N1733">
        <v>1</v>
      </c>
      <c r="O1733"/>
      <c r="P1733" s="1"/>
    </row>
    <row r="1734" spans="2:16" x14ac:dyDescent="0.25">
      <c r="B1734" s="14" t="s">
        <v>3858</v>
      </c>
      <c r="C1734" s="12" t="s">
        <v>3859</v>
      </c>
      <c r="D1734" s="12" t="s">
        <v>2986</v>
      </c>
      <c r="E1734" s="12" t="s">
        <v>50</v>
      </c>
      <c r="F1734" s="14" t="s">
        <v>5059</v>
      </c>
      <c r="G1734" s="14"/>
      <c r="H1734" s="14"/>
      <c r="I1734" s="14"/>
      <c r="J1734" s="14"/>
      <c r="K1734" s="14"/>
      <c r="L1734" s="14"/>
      <c r="M1734">
        <v>0</v>
      </c>
      <c r="N1734">
        <v>0</v>
      </c>
      <c r="O1734"/>
      <c r="P1734" s="1"/>
    </row>
    <row r="1735" spans="2:16" x14ac:dyDescent="0.25">
      <c r="B1735" s="14" t="s">
        <v>3860</v>
      </c>
      <c r="C1735" s="12" t="s">
        <v>3861</v>
      </c>
      <c r="D1735" s="12" t="s">
        <v>2986</v>
      </c>
      <c r="E1735" s="12" t="s">
        <v>23</v>
      </c>
      <c r="F1735" s="14" t="s">
        <v>5059</v>
      </c>
      <c r="G1735" s="14"/>
      <c r="H1735" s="14"/>
      <c r="I1735" s="14"/>
      <c r="J1735" s="14"/>
      <c r="K1735" s="14"/>
      <c r="L1735" s="14"/>
      <c r="M1735">
        <v>0</v>
      </c>
      <c r="N1735">
        <v>0</v>
      </c>
      <c r="O1735"/>
      <c r="P1735" s="1"/>
    </row>
    <row r="1736" spans="2:16" x14ac:dyDescent="0.25">
      <c r="B1736" s="14" t="s">
        <v>2921</v>
      </c>
      <c r="C1736" s="12" t="s">
        <v>3862</v>
      </c>
      <c r="D1736" s="12" t="s">
        <v>2986</v>
      </c>
      <c r="E1736" s="12" t="s">
        <v>85</v>
      </c>
      <c r="F1736" s="14" t="s">
        <v>5059</v>
      </c>
      <c r="G1736" s="14"/>
      <c r="H1736" s="14"/>
      <c r="I1736" s="14"/>
      <c r="J1736" s="14"/>
      <c r="K1736" s="14"/>
      <c r="L1736" s="14"/>
      <c r="M1736">
        <v>0</v>
      </c>
      <c r="N1736">
        <v>0</v>
      </c>
      <c r="O1736"/>
      <c r="P1736" s="1"/>
    </row>
    <row r="1737" spans="2:16" x14ac:dyDescent="0.25">
      <c r="B1737" s="14" t="s">
        <v>3863</v>
      </c>
      <c r="C1737" s="12" t="s">
        <v>3864</v>
      </c>
      <c r="D1737" s="12" t="s">
        <v>2986</v>
      </c>
      <c r="E1737" s="12" t="s">
        <v>50</v>
      </c>
      <c r="F1737" s="14" t="s">
        <v>5059</v>
      </c>
      <c r="G1737" s="14"/>
      <c r="H1737" s="14"/>
      <c r="I1737" s="14"/>
      <c r="J1737" s="14"/>
      <c r="K1737" s="14"/>
      <c r="L1737" s="14"/>
      <c r="M1737">
        <v>0</v>
      </c>
      <c r="N1737">
        <v>0</v>
      </c>
      <c r="O1737"/>
      <c r="P1737" s="1"/>
    </row>
    <row r="1738" spans="2:16" x14ac:dyDescent="0.25">
      <c r="B1738" s="14" t="s">
        <v>3865</v>
      </c>
      <c r="C1738" s="12" t="s">
        <v>3866</v>
      </c>
      <c r="D1738" s="12" t="s">
        <v>1741</v>
      </c>
      <c r="E1738" s="12" t="s">
        <v>510</v>
      </c>
      <c r="F1738" s="14" t="s">
        <v>5059</v>
      </c>
      <c r="G1738" s="14"/>
      <c r="H1738" s="14"/>
      <c r="I1738" s="14"/>
      <c r="J1738" s="14"/>
      <c r="K1738" s="14"/>
      <c r="L1738" s="14"/>
      <c r="M1738">
        <v>0</v>
      </c>
      <c r="N1738">
        <v>0</v>
      </c>
      <c r="O1738"/>
      <c r="P1738" s="1"/>
    </row>
    <row r="1739" spans="2:16" x14ac:dyDescent="0.25">
      <c r="B1739" s="14" t="s">
        <v>3867</v>
      </c>
      <c r="C1739" s="12" t="s">
        <v>3868</v>
      </c>
      <c r="D1739" s="12" t="s">
        <v>2986</v>
      </c>
      <c r="E1739" s="12" t="s">
        <v>310</v>
      </c>
      <c r="F1739" s="14" t="s">
        <v>5059</v>
      </c>
      <c r="G1739" s="14"/>
      <c r="H1739" s="14"/>
      <c r="I1739" s="14"/>
      <c r="J1739" s="14"/>
      <c r="K1739" s="14"/>
      <c r="L1739" s="14"/>
      <c r="M1739">
        <v>0</v>
      </c>
      <c r="N1739">
        <v>0</v>
      </c>
      <c r="O1739"/>
      <c r="P1739" s="1"/>
    </row>
    <row r="1740" spans="2:16" x14ac:dyDescent="0.25">
      <c r="B1740" s="14" t="s">
        <v>3869</v>
      </c>
      <c r="C1740" s="12" t="s">
        <v>3870</v>
      </c>
      <c r="D1740" s="12" t="s">
        <v>2986</v>
      </c>
      <c r="E1740" s="12" t="s">
        <v>310</v>
      </c>
      <c r="F1740" s="14" t="s">
        <v>5059</v>
      </c>
      <c r="G1740" s="14" t="s">
        <v>5523</v>
      </c>
      <c r="H1740" s="14" t="s">
        <v>4807</v>
      </c>
      <c r="I1740" s="14"/>
      <c r="J1740" s="14"/>
      <c r="K1740" s="14"/>
      <c r="L1740" s="14"/>
      <c r="M1740">
        <v>1</v>
      </c>
      <c r="N1740">
        <v>1</v>
      </c>
      <c r="O1740"/>
      <c r="P1740" s="1"/>
    </row>
    <row r="1741" spans="2:16" x14ac:dyDescent="0.25">
      <c r="B1741" s="14" t="s">
        <v>3871</v>
      </c>
      <c r="C1741" s="12" t="s">
        <v>3872</v>
      </c>
      <c r="D1741" s="12" t="s">
        <v>2986</v>
      </c>
      <c r="E1741" s="12" t="s">
        <v>310</v>
      </c>
      <c r="F1741" s="14" t="s">
        <v>5059</v>
      </c>
      <c r="G1741" s="14"/>
      <c r="H1741" s="14"/>
      <c r="I1741" s="14"/>
      <c r="J1741" s="14"/>
      <c r="K1741" s="14"/>
      <c r="L1741" s="14"/>
      <c r="M1741">
        <v>0</v>
      </c>
      <c r="N1741">
        <v>0</v>
      </c>
      <c r="O1741"/>
      <c r="P1741" s="1"/>
    </row>
    <row r="1742" spans="2:16" x14ac:dyDescent="0.25">
      <c r="B1742" s="14" t="s">
        <v>3873</v>
      </c>
      <c r="C1742" s="12" t="s">
        <v>3874</v>
      </c>
      <c r="D1742" s="12" t="s">
        <v>2986</v>
      </c>
      <c r="E1742" s="12" t="s">
        <v>26</v>
      </c>
      <c r="F1742" s="14" t="s">
        <v>5059</v>
      </c>
      <c r="G1742" s="14"/>
      <c r="H1742" s="14"/>
      <c r="I1742" s="14"/>
      <c r="J1742" s="14"/>
      <c r="K1742" s="14"/>
      <c r="L1742" s="14"/>
      <c r="M1742">
        <v>0</v>
      </c>
      <c r="N1742">
        <v>0</v>
      </c>
      <c r="O1742"/>
      <c r="P1742" s="1"/>
    </row>
    <row r="1743" spans="2:16" x14ac:dyDescent="0.25">
      <c r="B1743" s="14" t="s">
        <v>3875</v>
      </c>
      <c r="C1743" s="12" t="s">
        <v>3876</v>
      </c>
      <c r="D1743" s="12" t="s">
        <v>2986</v>
      </c>
      <c r="E1743" s="12" t="s">
        <v>6</v>
      </c>
      <c r="F1743" s="14" t="s">
        <v>5059</v>
      </c>
      <c r="G1743" s="14"/>
      <c r="H1743" s="14"/>
      <c r="I1743" s="14"/>
      <c r="J1743" s="14"/>
      <c r="K1743" s="14"/>
      <c r="L1743" s="14"/>
      <c r="M1743">
        <v>0</v>
      </c>
      <c r="N1743">
        <v>0</v>
      </c>
      <c r="O1743"/>
      <c r="P1743" s="1"/>
    </row>
    <row r="1744" spans="2:16" x14ac:dyDescent="0.25">
      <c r="B1744" s="14" t="s">
        <v>3877</v>
      </c>
      <c r="C1744" s="12" t="s">
        <v>3878</v>
      </c>
      <c r="D1744" s="12" t="s">
        <v>1746</v>
      </c>
      <c r="E1744" s="12" t="s">
        <v>205</v>
      </c>
      <c r="F1744" s="14" t="s">
        <v>5059</v>
      </c>
      <c r="G1744" s="14" t="s">
        <v>5125</v>
      </c>
      <c r="H1744" s="14" t="s">
        <v>4807</v>
      </c>
      <c r="I1744" s="14"/>
      <c r="J1744" s="14"/>
      <c r="K1744" s="14"/>
      <c r="L1744" s="14"/>
      <c r="M1744">
        <v>1</v>
      </c>
      <c r="N1744">
        <v>1</v>
      </c>
      <c r="O1744"/>
      <c r="P1744" s="1"/>
    </row>
    <row r="1745" spans="2:16" x14ac:dyDescent="0.25">
      <c r="B1745" s="14" t="s">
        <v>3879</v>
      </c>
      <c r="C1745" s="12" t="s">
        <v>3880</v>
      </c>
      <c r="D1745" s="12" t="s">
        <v>1741</v>
      </c>
      <c r="E1745" s="12" t="s">
        <v>50</v>
      </c>
      <c r="F1745" s="14" t="s">
        <v>5059</v>
      </c>
      <c r="G1745" s="14"/>
      <c r="H1745" s="14"/>
      <c r="I1745" s="14"/>
      <c r="J1745" s="14"/>
      <c r="K1745" s="14"/>
      <c r="L1745" s="14"/>
      <c r="M1745">
        <v>0</v>
      </c>
      <c r="N1745">
        <v>0</v>
      </c>
      <c r="O1745"/>
      <c r="P1745" s="1"/>
    </row>
    <row r="1746" spans="2:16" x14ac:dyDescent="0.25">
      <c r="B1746" s="14" t="s">
        <v>3881</v>
      </c>
      <c r="C1746" s="12" t="s">
        <v>3882</v>
      </c>
      <c r="D1746" s="12" t="s">
        <v>2986</v>
      </c>
      <c r="E1746" s="12" t="s">
        <v>205</v>
      </c>
      <c r="F1746" s="14" t="s">
        <v>5059</v>
      </c>
      <c r="G1746" s="14" t="s">
        <v>5385</v>
      </c>
      <c r="H1746" s="14" t="s">
        <v>4807</v>
      </c>
      <c r="I1746" s="14"/>
      <c r="J1746" s="14"/>
      <c r="K1746" s="14"/>
      <c r="L1746" s="14"/>
      <c r="M1746">
        <v>1</v>
      </c>
      <c r="N1746">
        <v>1</v>
      </c>
      <c r="O1746"/>
      <c r="P1746" s="1"/>
    </row>
    <row r="1747" spans="2:16" x14ac:dyDescent="0.25">
      <c r="B1747" s="14" t="s">
        <v>3883</v>
      </c>
      <c r="C1747" s="12" t="s">
        <v>3884</v>
      </c>
      <c r="D1747" s="12" t="s">
        <v>2986</v>
      </c>
      <c r="E1747" s="12" t="s">
        <v>6</v>
      </c>
      <c r="F1747" s="14" t="s">
        <v>5059</v>
      </c>
      <c r="G1747" s="14"/>
      <c r="H1747" s="14"/>
      <c r="I1747" s="14"/>
      <c r="J1747" s="14"/>
      <c r="K1747" s="14"/>
      <c r="L1747" s="14"/>
      <c r="M1747">
        <v>0</v>
      </c>
      <c r="N1747">
        <v>0</v>
      </c>
      <c r="O1747"/>
      <c r="P1747" s="1"/>
    </row>
    <row r="1748" spans="2:16" x14ac:dyDescent="0.25">
      <c r="B1748" s="14" t="s">
        <v>3885</v>
      </c>
      <c r="C1748" s="12" t="s">
        <v>3886</v>
      </c>
      <c r="D1748" s="12" t="s">
        <v>2986</v>
      </c>
      <c r="E1748" s="12" t="s">
        <v>510</v>
      </c>
      <c r="F1748" s="14" t="s">
        <v>5059</v>
      </c>
      <c r="G1748" s="14"/>
      <c r="H1748" s="14"/>
      <c r="I1748" s="14"/>
      <c r="J1748" s="14"/>
      <c r="K1748" s="14"/>
      <c r="L1748" s="14"/>
      <c r="M1748">
        <v>0</v>
      </c>
      <c r="N1748">
        <v>0</v>
      </c>
      <c r="O1748"/>
      <c r="P1748" s="1"/>
    </row>
    <row r="1749" spans="2:16" x14ac:dyDescent="0.25">
      <c r="B1749" s="14" t="s">
        <v>3887</v>
      </c>
      <c r="C1749" s="12" t="s">
        <v>3888</v>
      </c>
      <c r="D1749" s="12" t="s">
        <v>2986</v>
      </c>
      <c r="E1749" s="12" t="s">
        <v>151</v>
      </c>
      <c r="F1749" s="14" t="s">
        <v>5059</v>
      </c>
      <c r="G1749" s="14" t="s">
        <v>5324</v>
      </c>
      <c r="H1749" s="14" t="s">
        <v>4807</v>
      </c>
      <c r="I1749" s="14"/>
      <c r="J1749" s="14"/>
      <c r="K1749" s="14"/>
      <c r="L1749" s="14"/>
      <c r="M1749">
        <v>1</v>
      </c>
      <c r="N1749">
        <v>1</v>
      </c>
      <c r="O1749"/>
      <c r="P1749" s="1"/>
    </row>
    <row r="1750" spans="2:16" x14ac:dyDescent="0.25">
      <c r="B1750" s="14" t="s">
        <v>3889</v>
      </c>
      <c r="C1750" s="12" t="s">
        <v>3890</v>
      </c>
      <c r="D1750" s="12" t="s">
        <v>2986</v>
      </c>
      <c r="E1750" s="12" t="s">
        <v>50</v>
      </c>
      <c r="F1750" s="14" t="s">
        <v>5059</v>
      </c>
      <c r="G1750" s="14" t="s">
        <v>4582</v>
      </c>
      <c r="H1750" s="14" t="s">
        <v>4807</v>
      </c>
      <c r="I1750" s="14"/>
      <c r="J1750" s="14"/>
      <c r="K1750" s="14"/>
      <c r="L1750" s="14"/>
      <c r="M1750">
        <v>1</v>
      </c>
      <c r="N1750">
        <v>1</v>
      </c>
      <c r="O1750"/>
      <c r="P1750" s="1"/>
    </row>
    <row r="1751" spans="2:16" x14ac:dyDescent="0.25">
      <c r="B1751" s="14" t="s">
        <v>3891</v>
      </c>
      <c r="C1751" s="12" t="s">
        <v>3892</v>
      </c>
      <c r="D1751" s="12" t="s">
        <v>1741</v>
      </c>
      <c r="E1751" s="12" t="s">
        <v>49</v>
      </c>
      <c r="F1751" s="14" t="s">
        <v>5059</v>
      </c>
      <c r="G1751" s="14" t="s">
        <v>5408</v>
      </c>
      <c r="H1751" s="14" t="s">
        <v>4807</v>
      </c>
      <c r="I1751" s="14"/>
      <c r="J1751" s="14"/>
      <c r="K1751" s="14"/>
      <c r="L1751" s="14"/>
      <c r="M1751">
        <v>1</v>
      </c>
      <c r="N1751">
        <v>1</v>
      </c>
      <c r="O1751"/>
      <c r="P1751" s="1"/>
    </row>
    <row r="1752" spans="2:16" x14ac:dyDescent="0.25">
      <c r="B1752" s="14" t="s">
        <v>3893</v>
      </c>
      <c r="C1752" s="12" t="s">
        <v>3894</v>
      </c>
      <c r="D1752" s="12" t="s">
        <v>2986</v>
      </c>
      <c r="E1752" s="12" t="s">
        <v>353</v>
      </c>
      <c r="F1752" s="14" t="s">
        <v>5059</v>
      </c>
      <c r="G1752" s="14"/>
      <c r="H1752" s="14"/>
      <c r="I1752" s="14"/>
      <c r="J1752" s="14"/>
      <c r="K1752" s="14"/>
      <c r="L1752" s="14"/>
      <c r="M1752">
        <v>0</v>
      </c>
      <c r="N1752">
        <v>0</v>
      </c>
      <c r="O1752"/>
      <c r="P1752" s="1"/>
    </row>
    <row r="1753" spans="2:16" x14ac:dyDescent="0.25">
      <c r="B1753" s="14" t="s">
        <v>3895</v>
      </c>
      <c r="C1753" s="12" t="s">
        <v>3896</v>
      </c>
      <c r="D1753" s="12" t="s">
        <v>1741</v>
      </c>
      <c r="E1753" s="12" t="s">
        <v>310</v>
      </c>
      <c r="F1753" s="14" t="s">
        <v>5059</v>
      </c>
      <c r="G1753" s="14"/>
      <c r="H1753" s="14"/>
      <c r="I1753" s="14"/>
      <c r="J1753" s="14"/>
      <c r="K1753" s="14"/>
      <c r="L1753" s="14"/>
      <c r="M1753">
        <v>0</v>
      </c>
      <c r="N1753">
        <v>0</v>
      </c>
      <c r="O1753"/>
      <c r="P1753" s="1"/>
    </row>
    <row r="1754" spans="2:16" x14ac:dyDescent="0.25">
      <c r="B1754" s="14" t="s">
        <v>3897</v>
      </c>
      <c r="C1754" s="12" t="s">
        <v>3898</v>
      </c>
      <c r="D1754" s="12" t="s">
        <v>1741</v>
      </c>
      <c r="E1754" s="12" t="s">
        <v>168</v>
      </c>
      <c r="F1754" s="14" t="s">
        <v>5059</v>
      </c>
      <c r="G1754" s="14"/>
      <c r="H1754" s="14"/>
      <c r="I1754" s="14"/>
      <c r="J1754" s="14"/>
      <c r="K1754" s="14"/>
      <c r="L1754" s="14"/>
      <c r="M1754">
        <v>0</v>
      </c>
      <c r="N1754">
        <v>0</v>
      </c>
      <c r="O1754"/>
      <c r="P1754" s="1"/>
    </row>
    <row r="1755" spans="2:16" x14ac:dyDescent="0.25">
      <c r="B1755" s="14" t="s">
        <v>3899</v>
      </c>
      <c r="C1755" s="12" t="s">
        <v>3900</v>
      </c>
      <c r="D1755" s="12" t="s">
        <v>1741</v>
      </c>
      <c r="E1755" s="12" t="s">
        <v>310</v>
      </c>
      <c r="F1755" s="14" t="s">
        <v>5059</v>
      </c>
      <c r="G1755" s="14"/>
      <c r="H1755" s="14"/>
      <c r="I1755" s="14"/>
      <c r="J1755" s="14"/>
      <c r="K1755" s="14"/>
      <c r="L1755" s="14"/>
      <c r="M1755">
        <v>0</v>
      </c>
      <c r="N1755">
        <v>0</v>
      </c>
      <c r="O1755"/>
      <c r="P1755" s="1"/>
    </row>
    <row r="1756" spans="2:16" x14ac:dyDescent="0.25">
      <c r="B1756" s="14" t="s">
        <v>3901</v>
      </c>
      <c r="C1756" s="12" t="s">
        <v>3902</v>
      </c>
      <c r="D1756" s="12" t="s">
        <v>2986</v>
      </c>
      <c r="E1756" s="12" t="s">
        <v>7</v>
      </c>
      <c r="F1756" s="14" t="s">
        <v>5059</v>
      </c>
      <c r="G1756" s="14" t="s">
        <v>5458</v>
      </c>
      <c r="H1756" s="14" t="s">
        <v>4807</v>
      </c>
      <c r="I1756" s="14"/>
      <c r="J1756" s="14"/>
      <c r="K1756" s="14"/>
      <c r="L1756" s="14"/>
      <c r="M1756">
        <v>1</v>
      </c>
      <c r="N1756">
        <v>1</v>
      </c>
      <c r="O1756"/>
      <c r="P1756" s="1"/>
    </row>
    <row r="1757" spans="2:16" x14ac:dyDescent="0.25">
      <c r="B1757" s="14" t="s">
        <v>3903</v>
      </c>
      <c r="C1757" s="12" t="s">
        <v>3904</v>
      </c>
      <c r="D1757" s="12" t="s">
        <v>2986</v>
      </c>
      <c r="E1757" s="12" t="s">
        <v>233</v>
      </c>
      <c r="F1757" s="14" t="s">
        <v>5059</v>
      </c>
      <c r="G1757" s="14" t="s">
        <v>5032</v>
      </c>
      <c r="H1757" s="14" t="s">
        <v>4807</v>
      </c>
      <c r="I1757" s="14"/>
      <c r="J1757" s="14"/>
      <c r="K1757" s="14"/>
      <c r="L1757" s="14"/>
      <c r="M1757">
        <v>1</v>
      </c>
      <c r="N1757">
        <v>1</v>
      </c>
      <c r="O1757"/>
      <c r="P1757" s="1"/>
    </row>
    <row r="1758" spans="2:16" x14ac:dyDescent="0.25">
      <c r="B1758" s="14" t="s">
        <v>3905</v>
      </c>
      <c r="C1758" s="12" t="s">
        <v>3906</v>
      </c>
      <c r="D1758" s="12" t="s">
        <v>5</v>
      </c>
      <c r="E1758" s="12" t="s">
        <v>68</v>
      </c>
      <c r="F1758" s="14" t="s">
        <v>5059</v>
      </c>
      <c r="G1758" s="14" t="s">
        <v>5635</v>
      </c>
      <c r="H1758" s="14" t="s">
        <v>4807</v>
      </c>
      <c r="I1758" s="14"/>
      <c r="J1758" s="14"/>
      <c r="K1758" s="14"/>
      <c r="L1758" s="14"/>
      <c r="M1758">
        <v>1</v>
      </c>
      <c r="N1758">
        <v>1</v>
      </c>
      <c r="O1758"/>
      <c r="P1758" s="1"/>
    </row>
    <row r="1759" spans="2:16" x14ac:dyDescent="0.25">
      <c r="B1759" s="14" t="s">
        <v>3907</v>
      </c>
      <c r="C1759" s="12" t="s">
        <v>3908</v>
      </c>
      <c r="D1759" s="12" t="s">
        <v>5</v>
      </c>
      <c r="E1759" s="12" t="s">
        <v>151</v>
      </c>
      <c r="F1759" s="14" t="s">
        <v>5059</v>
      </c>
      <c r="G1759" s="14" t="s">
        <v>5381</v>
      </c>
      <c r="H1759" s="14" t="s">
        <v>4807</v>
      </c>
      <c r="I1759" s="14"/>
      <c r="J1759" s="14"/>
      <c r="K1759" s="14"/>
      <c r="L1759" s="14"/>
      <c r="M1759">
        <v>1</v>
      </c>
      <c r="N1759">
        <v>1</v>
      </c>
      <c r="O1759"/>
      <c r="P1759" s="1"/>
    </row>
    <row r="1760" spans="2:16" x14ac:dyDescent="0.25">
      <c r="B1760" s="14" t="s">
        <v>3911</v>
      </c>
      <c r="C1760" s="12" t="s">
        <v>3912</v>
      </c>
      <c r="D1760" s="12" t="s">
        <v>2986</v>
      </c>
      <c r="E1760" s="12" t="s">
        <v>49</v>
      </c>
      <c r="F1760" s="14" t="s">
        <v>5059</v>
      </c>
      <c r="G1760" s="14"/>
      <c r="H1760" s="14"/>
      <c r="I1760" s="14"/>
      <c r="J1760" s="14"/>
      <c r="K1760" s="14"/>
      <c r="L1760" s="14"/>
      <c r="M1760">
        <v>0</v>
      </c>
      <c r="N1760">
        <v>0</v>
      </c>
      <c r="O1760"/>
      <c r="P1760" s="1"/>
    </row>
    <row r="1761" spans="2:16" x14ac:dyDescent="0.25">
      <c r="B1761" s="14" t="s">
        <v>2936</v>
      </c>
      <c r="C1761" s="12" t="s">
        <v>3913</v>
      </c>
      <c r="D1761" s="12" t="s">
        <v>2986</v>
      </c>
      <c r="E1761" s="12" t="s">
        <v>310</v>
      </c>
      <c r="F1761" s="14" t="s">
        <v>5059</v>
      </c>
      <c r="G1761" s="14" t="s">
        <v>5455</v>
      </c>
      <c r="H1761" s="14" t="s">
        <v>4807</v>
      </c>
      <c r="I1761" s="14"/>
      <c r="J1761" s="14"/>
      <c r="K1761" s="14"/>
      <c r="L1761" s="14"/>
      <c r="M1761">
        <v>1</v>
      </c>
      <c r="N1761">
        <v>1</v>
      </c>
      <c r="O1761"/>
      <c r="P1761" s="1"/>
    </row>
    <row r="1762" spans="2:16" x14ac:dyDescent="0.25">
      <c r="B1762" s="14" t="s">
        <v>3914</v>
      </c>
      <c r="C1762" s="12" t="s">
        <v>5364</v>
      </c>
      <c r="D1762" s="12" t="s">
        <v>1741</v>
      </c>
      <c r="E1762" s="12" t="s">
        <v>50</v>
      </c>
      <c r="F1762" s="14" t="s">
        <v>5059</v>
      </c>
      <c r="G1762" s="14"/>
      <c r="H1762" s="14"/>
      <c r="I1762" s="14"/>
      <c r="J1762" s="14"/>
      <c r="K1762" s="14"/>
      <c r="L1762" s="14"/>
      <c r="M1762">
        <v>0</v>
      </c>
      <c r="N1762">
        <v>0</v>
      </c>
      <c r="O1762"/>
      <c r="P1762" s="1"/>
    </row>
    <row r="1763" spans="2:16" x14ac:dyDescent="0.25">
      <c r="B1763" s="14" t="s">
        <v>3916</v>
      </c>
      <c r="C1763" s="12" t="s">
        <v>3917</v>
      </c>
      <c r="D1763" s="12" t="s">
        <v>2986</v>
      </c>
      <c r="E1763" s="12" t="s">
        <v>353</v>
      </c>
      <c r="F1763" s="14" t="s">
        <v>5059</v>
      </c>
      <c r="G1763" s="14" t="s">
        <v>5628</v>
      </c>
      <c r="H1763" s="14" t="s">
        <v>4827</v>
      </c>
      <c r="I1763" s="14"/>
      <c r="J1763" s="14"/>
      <c r="K1763" s="14"/>
      <c r="L1763" s="14"/>
      <c r="M1763">
        <v>1</v>
      </c>
      <c r="N1763">
        <v>1</v>
      </c>
      <c r="O1763"/>
      <c r="P1763" s="1"/>
    </row>
    <row r="1764" spans="2:16" x14ac:dyDescent="0.25">
      <c r="B1764" s="14" t="s">
        <v>3918</v>
      </c>
      <c r="C1764" s="12" t="s">
        <v>3919</v>
      </c>
      <c r="D1764" s="12" t="s">
        <v>2986</v>
      </c>
      <c r="E1764" s="12" t="s">
        <v>23</v>
      </c>
      <c r="F1764" s="14" t="s">
        <v>5059</v>
      </c>
      <c r="G1764" s="14"/>
      <c r="H1764" s="14"/>
      <c r="I1764" s="14"/>
      <c r="J1764" s="14"/>
      <c r="K1764" s="14"/>
      <c r="L1764" s="14"/>
      <c r="M1764">
        <v>0</v>
      </c>
      <c r="N1764">
        <v>0</v>
      </c>
      <c r="O1764"/>
      <c r="P1764" s="1"/>
    </row>
    <row r="1765" spans="2:16" x14ac:dyDescent="0.25">
      <c r="B1765" s="14" t="s">
        <v>3920</v>
      </c>
      <c r="C1765" s="12" t="s">
        <v>3921</v>
      </c>
      <c r="D1765" s="12" t="s">
        <v>1741</v>
      </c>
      <c r="E1765" s="12" t="s">
        <v>50</v>
      </c>
      <c r="F1765" s="14" t="s">
        <v>5059</v>
      </c>
      <c r="G1765" s="14"/>
      <c r="H1765" s="14"/>
      <c r="I1765" s="14"/>
      <c r="J1765" s="14"/>
      <c r="K1765" s="14"/>
      <c r="L1765" s="14"/>
      <c r="M1765">
        <v>0</v>
      </c>
      <c r="N1765">
        <v>0</v>
      </c>
      <c r="O1765"/>
      <c r="P1765" s="1"/>
    </row>
    <row r="1766" spans="2:16" x14ac:dyDescent="0.25">
      <c r="B1766" s="14" t="s">
        <v>3922</v>
      </c>
      <c r="C1766" s="12" t="s">
        <v>3923</v>
      </c>
      <c r="D1766" s="12" t="s">
        <v>2986</v>
      </c>
      <c r="E1766" s="12" t="s">
        <v>23</v>
      </c>
      <c r="F1766" s="14" t="s">
        <v>5059</v>
      </c>
      <c r="G1766" s="14"/>
      <c r="H1766" s="14"/>
      <c r="I1766" s="14"/>
      <c r="J1766" s="14"/>
      <c r="K1766" s="14"/>
      <c r="L1766" s="14"/>
      <c r="M1766">
        <v>0</v>
      </c>
      <c r="N1766">
        <v>0</v>
      </c>
      <c r="O1766"/>
      <c r="P1766" s="1"/>
    </row>
    <row r="1767" spans="2:16" x14ac:dyDescent="0.25">
      <c r="B1767" s="14" t="s">
        <v>3924</v>
      </c>
      <c r="C1767" s="12" t="s">
        <v>3925</v>
      </c>
      <c r="D1767" s="12" t="s">
        <v>1741</v>
      </c>
      <c r="E1767" s="12" t="s">
        <v>50</v>
      </c>
      <c r="F1767" s="14" t="s">
        <v>5059</v>
      </c>
      <c r="G1767" s="14" t="s">
        <v>4589</v>
      </c>
      <c r="H1767" s="14" t="s">
        <v>4809</v>
      </c>
      <c r="I1767" s="14"/>
      <c r="J1767" s="14"/>
      <c r="K1767" s="14"/>
      <c r="L1767" s="14"/>
      <c r="M1767">
        <v>1</v>
      </c>
      <c r="N1767">
        <v>1</v>
      </c>
      <c r="O1767"/>
      <c r="P1767" s="1"/>
    </row>
    <row r="1768" spans="2:16" x14ac:dyDescent="0.25">
      <c r="B1768" s="14" t="s">
        <v>3926</v>
      </c>
      <c r="C1768" s="12" t="s">
        <v>3927</v>
      </c>
      <c r="D1768" s="12" t="s">
        <v>1741</v>
      </c>
      <c r="E1768" s="12" t="s">
        <v>26</v>
      </c>
      <c r="F1768" s="14" t="s">
        <v>5059</v>
      </c>
      <c r="G1768" s="14" t="s">
        <v>5458</v>
      </c>
      <c r="H1768" s="14" t="s">
        <v>4807</v>
      </c>
      <c r="I1768" s="14"/>
      <c r="J1768" s="14"/>
      <c r="K1768" s="14"/>
      <c r="L1768" s="14"/>
      <c r="M1768">
        <v>1</v>
      </c>
      <c r="N1768">
        <v>1</v>
      </c>
      <c r="O1768"/>
      <c r="P1768" s="1"/>
    </row>
    <row r="1769" spans="2:16" x14ac:dyDescent="0.25">
      <c r="B1769" s="14" t="s">
        <v>3928</v>
      </c>
      <c r="C1769" s="12" t="s">
        <v>3929</v>
      </c>
      <c r="D1769" s="12" t="s">
        <v>2986</v>
      </c>
      <c r="E1769" s="12" t="s">
        <v>50</v>
      </c>
      <c r="F1769" s="14" t="s">
        <v>5059</v>
      </c>
      <c r="G1769" s="14"/>
      <c r="H1769" s="14"/>
      <c r="I1769" s="14"/>
      <c r="J1769" s="14"/>
      <c r="K1769" s="14"/>
      <c r="L1769" s="14"/>
      <c r="M1769">
        <v>0</v>
      </c>
      <c r="N1769">
        <v>0</v>
      </c>
      <c r="O1769"/>
      <c r="P1769" s="1"/>
    </row>
    <row r="1770" spans="2:16" x14ac:dyDescent="0.25">
      <c r="B1770" s="14" t="s">
        <v>3930</v>
      </c>
      <c r="C1770" s="12" t="s">
        <v>3931</v>
      </c>
      <c r="D1770" s="12" t="s">
        <v>2986</v>
      </c>
      <c r="E1770" s="12" t="s">
        <v>353</v>
      </c>
      <c r="F1770" s="14" t="s">
        <v>5059</v>
      </c>
      <c r="G1770" s="14"/>
      <c r="H1770" s="14"/>
      <c r="I1770" s="14"/>
      <c r="J1770" s="14"/>
      <c r="K1770" s="14"/>
      <c r="L1770" s="14"/>
      <c r="M1770">
        <v>0</v>
      </c>
      <c r="N1770">
        <v>0</v>
      </c>
      <c r="O1770"/>
      <c r="P1770" s="1"/>
    </row>
    <row r="1771" spans="2:16" x14ac:dyDescent="0.25">
      <c r="B1771" s="14" t="s">
        <v>3932</v>
      </c>
      <c r="C1771" s="12" t="s">
        <v>3933</v>
      </c>
      <c r="D1771" s="12" t="s">
        <v>5</v>
      </c>
      <c r="E1771" s="12" t="s">
        <v>49</v>
      </c>
      <c r="F1771" s="14" t="s">
        <v>5059</v>
      </c>
      <c r="G1771" s="14" t="s">
        <v>5423</v>
      </c>
      <c r="H1771" s="14" t="s">
        <v>4807</v>
      </c>
      <c r="I1771" s="14"/>
      <c r="J1771" s="14"/>
      <c r="K1771" s="14"/>
      <c r="L1771" s="14"/>
      <c r="M1771">
        <v>1</v>
      </c>
      <c r="N1771">
        <v>1</v>
      </c>
      <c r="O1771"/>
      <c r="P1771" s="1"/>
    </row>
    <row r="1772" spans="2:16" x14ac:dyDescent="0.25">
      <c r="B1772" s="14" t="s">
        <v>3934</v>
      </c>
      <c r="C1772" s="12" t="s">
        <v>3935</v>
      </c>
      <c r="D1772" s="12" t="s">
        <v>1741</v>
      </c>
      <c r="E1772" s="12" t="s">
        <v>68</v>
      </c>
      <c r="F1772" s="14" t="s">
        <v>5059</v>
      </c>
      <c r="G1772" s="14"/>
      <c r="H1772" s="14"/>
      <c r="I1772" s="14"/>
      <c r="J1772" s="14"/>
      <c r="K1772" s="14"/>
      <c r="L1772" s="14"/>
      <c r="M1772">
        <v>0</v>
      </c>
      <c r="N1772">
        <v>0</v>
      </c>
      <c r="O1772"/>
      <c r="P1772" s="1"/>
    </row>
    <row r="1773" spans="2:16" x14ac:dyDescent="0.25">
      <c r="B1773" s="14" t="s">
        <v>3938</v>
      </c>
      <c r="C1773" s="12" t="s">
        <v>3939</v>
      </c>
      <c r="D1773" s="12" t="s">
        <v>2986</v>
      </c>
      <c r="E1773" s="12" t="s">
        <v>23</v>
      </c>
      <c r="F1773" s="14" t="s">
        <v>5059</v>
      </c>
      <c r="G1773" s="14"/>
      <c r="H1773" s="14"/>
      <c r="I1773" s="14"/>
      <c r="J1773" s="14"/>
      <c r="K1773" s="14"/>
      <c r="L1773" s="14"/>
      <c r="M1773">
        <v>0</v>
      </c>
      <c r="N1773">
        <v>0</v>
      </c>
      <c r="O1773"/>
      <c r="P1773" s="1"/>
    </row>
    <row r="1774" spans="2:16" x14ac:dyDescent="0.25">
      <c r="B1774" s="14" t="s">
        <v>3940</v>
      </c>
      <c r="C1774" s="12" t="s">
        <v>3941</v>
      </c>
      <c r="D1774" s="12" t="s">
        <v>2986</v>
      </c>
      <c r="E1774" s="12" t="s">
        <v>50</v>
      </c>
      <c r="F1774" s="14" t="s">
        <v>5059</v>
      </c>
      <c r="G1774" s="14" t="s">
        <v>5118</v>
      </c>
      <c r="H1774" s="14" t="s">
        <v>4807</v>
      </c>
      <c r="I1774" s="14"/>
      <c r="J1774" s="14"/>
      <c r="K1774" s="14"/>
      <c r="L1774" s="14"/>
      <c r="M1774">
        <v>1</v>
      </c>
      <c r="N1774">
        <v>1</v>
      </c>
      <c r="O1774"/>
      <c r="P1774" s="1"/>
    </row>
    <row r="1775" spans="2:16" x14ac:dyDescent="0.25">
      <c r="B1775" s="14" t="s">
        <v>3944</v>
      </c>
      <c r="C1775" s="12" t="s">
        <v>3945</v>
      </c>
      <c r="D1775" s="12" t="s">
        <v>2986</v>
      </c>
      <c r="E1775" s="12" t="s">
        <v>310</v>
      </c>
      <c r="F1775" s="14" t="s">
        <v>5059</v>
      </c>
      <c r="G1775" s="14"/>
      <c r="H1775" s="14"/>
      <c r="I1775" s="14"/>
      <c r="J1775" s="14"/>
      <c r="K1775" s="14"/>
      <c r="L1775" s="14"/>
      <c r="M1775">
        <v>0</v>
      </c>
      <c r="N1775">
        <v>0</v>
      </c>
      <c r="O1775"/>
      <c r="P1775" s="1"/>
    </row>
    <row r="1776" spans="2:16" x14ac:dyDescent="0.25">
      <c r="B1776" s="14" t="s">
        <v>2939</v>
      </c>
      <c r="C1776" s="12" t="s">
        <v>3946</v>
      </c>
      <c r="D1776" s="12" t="s">
        <v>2986</v>
      </c>
      <c r="E1776" s="12" t="s">
        <v>23</v>
      </c>
      <c r="F1776" s="14" t="s">
        <v>5059</v>
      </c>
      <c r="G1776" s="14"/>
      <c r="H1776" s="14"/>
      <c r="I1776" s="14"/>
      <c r="J1776" s="14"/>
      <c r="K1776" s="14"/>
      <c r="L1776" s="14"/>
      <c r="M1776">
        <v>0</v>
      </c>
      <c r="N1776">
        <v>0</v>
      </c>
      <c r="O1776"/>
      <c r="P1776" s="1"/>
    </row>
    <row r="1777" spans="2:16" x14ac:dyDescent="0.25">
      <c r="B1777" s="14" t="s">
        <v>3947</v>
      </c>
      <c r="C1777" s="12" t="s">
        <v>3948</v>
      </c>
      <c r="D1777" s="12" t="s">
        <v>1741</v>
      </c>
      <c r="E1777" s="12" t="s">
        <v>59</v>
      </c>
      <c r="F1777" s="14" t="s">
        <v>5059</v>
      </c>
      <c r="G1777" s="14"/>
      <c r="H1777" s="14"/>
      <c r="I1777" s="14"/>
      <c r="J1777" s="14"/>
      <c r="K1777" s="14"/>
      <c r="L1777" s="14"/>
      <c r="M1777">
        <v>0</v>
      </c>
      <c r="N1777">
        <v>0</v>
      </c>
      <c r="O1777"/>
      <c r="P1777" s="1"/>
    </row>
    <row r="1778" spans="2:16" ht="30" x14ac:dyDescent="0.25">
      <c r="B1778" s="14" t="s">
        <v>2893</v>
      </c>
      <c r="C1778" s="12" t="s">
        <v>3949</v>
      </c>
      <c r="D1778" s="12" t="s">
        <v>2986</v>
      </c>
      <c r="E1778" s="12" t="s">
        <v>23</v>
      </c>
      <c r="F1778" s="14" t="s">
        <v>5059</v>
      </c>
      <c r="G1778" s="14" t="s">
        <v>4589</v>
      </c>
      <c r="H1778" s="14" t="s">
        <v>4813</v>
      </c>
      <c r="I1778" s="14"/>
      <c r="J1778" s="14"/>
      <c r="K1778" s="14"/>
      <c r="L1778" s="14"/>
      <c r="M1778">
        <v>1</v>
      </c>
      <c r="N1778">
        <v>1</v>
      </c>
      <c r="O1778"/>
      <c r="P1778" s="1"/>
    </row>
    <row r="1779" spans="2:16" x14ac:dyDescent="0.25">
      <c r="B1779" s="14" t="s">
        <v>3950</v>
      </c>
      <c r="C1779" s="12" t="s">
        <v>3951</v>
      </c>
      <c r="D1779" s="12" t="s">
        <v>2986</v>
      </c>
      <c r="E1779" s="12" t="s">
        <v>310</v>
      </c>
      <c r="F1779" s="14" t="s">
        <v>5059</v>
      </c>
      <c r="G1779" s="14" t="s">
        <v>4618</v>
      </c>
      <c r="H1779" s="14" t="s">
        <v>4807</v>
      </c>
      <c r="I1779" s="14"/>
      <c r="J1779" s="14"/>
      <c r="K1779" s="14"/>
      <c r="L1779" s="14"/>
      <c r="M1779">
        <v>1</v>
      </c>
      <c r="N1779">
        <v>1</v>
      </c>
      <c r="O1779"/>
      <c r="P1779" s="1"/>
    </row>
    <row r="1780" spans="2:16" x14ac:dyDescent="0.25">
      <c r="B1780" s="14" t="s">
        <v>2904</v>
      </c>
      <c r="C1780" s="12" t="s">
        <v>3952</v>
      </c>
      <c r="D1780" s="12" t="s">
        <v>1741</v>
      </c>
      <c r="E1780" s="12" t="s">
        <v>6</v>
      </c>
      <c r="F1780" s="14" t="s">
        <v>5059</v>
      </c>
      <c r="G1780" s="14"/>
      <c r="H1780" s="14"/>
      <c r="I1780" s="14"/>
      <c r="J1780" s="14"/>
      <c r="K1780" s="14"/>
      <c r="L1780" s="14"/>
      <c r="M1780">
        <v>0</v>
      </c>
      <c r="N1780">
        <v>0</v>
      </c>
      <c r="O1780"/>
      <c r="P1780" s="1"/>
    </row>
    <row r="1781" spans="2:16" x14ac:dyDescent="0.25">
      <c r="B1781" s="14" t="s">
        <v>2877</v>
      </c>
      <c r="C1781" s="12" t="s">
        <v>3953</v>
      </c>
      <c r="D1781" s="12" t="s">
        <v>1741</v>
      </c>
      <c r="E1781" s="12" t="s">
        <v>205</v>
      </c>
      <c r="F1781" s="14" t="s">
        <v>5059</v>
      </c>
      <c r="G1781" s="14" t="s">
        <v>5466</v>
      </c>
      <c r="H1781" s="14" t="s">
        <v>4807</v>
      </c>
      <c r="I1781" s="14"/>
      <c r="J1781" s="14"/>
      <c r="K1781" s="14"/>
      <c r="L1781" s="14"/>
      <c r="M1781">
        <v>1</v>
      </c>
      <c r="N1781">
        <v>1</v>
      </c>
      <c r="O1781"/>
      <c r="P1781" s="1"/>
    </row>
    <row r="1782" spans="2:16" x14ac:dyDescent="0.25">
      <c r="B1782" s="14" t="s">
        <v>3954</v>
      </c>
      <c r="C1782" s="12" t="s">
        <v>3955</v>
      </c>
      <c r="D1782" s="12" t="s">
        <v>2986</v>
      </c>
      <c r="E1782" s="12" t="s">
        <v>68</v>
      </c>
      <c r="F1782" s="14" t="s">
        <v>5059</v>
      </c>
      <c r="G1782" s="14"/>
      <c r="H1782" s="14"/>
      <c r="I1782" s="14"/>
      <c r="J1782" s="14"/>
      <c r="K1782" s="14"/>
      <c r="L1782" s="14"/>
      <c r="M1782">
        <v>0</v>
      </c>
      <c r="N1782">
        <v>0</v>
      </c>
      <c r="O1782"/>
      <c r="P1782" s="1"/>
    </row>
    <row r="1783" spans="2:16" x14ac:dyDescent="0.25">
      <c r="B1783" s="14" t="s">
        <v>3956</v>
      </c>
      <c r="C1783" s="12" t="s">
        <v>3957</v>
      </c>
      <c r="D1783" s="12" t="s">
        <v>5</v>
      </c>
      <c r="E1783" s="12" t="s">
        <v>23</v>
      </c>
      <c r="F1783" s="14" t="s">
        <v>5059</v>
      </c>
      <c r="G1783" s="14"/>
      <c r="H1783" s="14"/>
      <c r="I1783" s="14"/>
      <c r="J1783" s="14"/>
      <c r="K1783" s="14"/>
      <c r="L1783" s="14"/>
      <c r="M1783">
        <v>0</v>
      </c>
      <c r="N1783">
        <v>0</v>
      </c>
      <c r="O1783"/>
      <c r="P1783" s="1"/>
    </row>
    <row r="1784" spans="2:16" x14ac:dyDescent="0.25">
      <c r="B1784" s="14" t="s">
        <v>3958</v>
      </c>
      <c r="C1784" s="12" t="s">
        <v>3959</v>
      </c>
      <c r="D1784" s="12" t="s">
        <v>2986</v>
      </c>
      <c r="E1784" s="12" t="s">
        <v>23</v>
      </c>
      <c r="F1784" s="14" t="s">
        <v>5059</v>
      </c>
      <c r="G1784" s="14" t="s">
        <v>4671</v>
      </c>
      <c r="H1784" s="14" t="s">
        <v>4809</v>
      </c>
      <c r="I1784" s="14"/>
      <c r="J1784" s="14"/>
      <c r="K1784" s="14"/>
      <c r="L1784" s="14"/>
      <c r="M1784">
        <v>1</v>
      </c>
      <c r="N1784">
        <v>1</v>
      </c>
      <c r="O1784"/>
      <c r="P1784" s="1"/>
    </row>
    <row r="1785" spans="2:16" x14ac:dyDescent="0.25">
      <c r="B1785" s="14" t="s">
        <v>3960</v>
      </c>
      <c r="C1785" s="12" t="s">
        <v>3961</v>
      </c>
      <c r="D1785" s="12" t="s">
        <v>2986</v>
      </c>
      <c r="E1785" s="12" t="s">
        <v>510</v>
      </c>
      <c r="F1785" s="14" t="s">
        <v>5059</v>
      </c>
      <c r="G1785" s="14"/>
      <c r="H1785" s="14"/>
      <c r="I1785" s="14"/>
      <c r="J1785" s="14"/>
      <c r="K1785" s="14"/>
      <c r="L1785" s="14"/>
      <c r="M1785">
        <v>0</v>
      </c>
      <c r="N1785">
        <v>0</v>
      </c>
      <c r="O1785"/>
      <c r="P1785" s="1"/>
    </row>
    <row r="1786" spans="2:16" x14ac:dyDescent="0.25">
      <c r="B1786" s="14" t="s">
        <v>3962</v>
      </c>
      <c r="C1786" s="12" t="s">
        <v>3963</v>
      </c>
      <c r="D1786" s="12" t="s">
        <v>2986</v>
      </c>
      <c r="E1786" s="12" t="s">
        <v>23</v>
      </c>
      <c r="F1786" s="14" t="s">
        <v>5059</v>
      </c>
      <c r="G1786" s="14"/>
      <c r="H1786" s="14"/>
      <c r="I1786" s="14"/>
      <c r="J1786" s="14"/>
      <c r="K1786" s="14"/>
      <c r="L1786" s="14"/>
      <c r="M1786">
        <v>0</v>
      </c>
      <c r="N1786">
        <v>0</v>
      </c>
      <c r="O1786"/>
      <c r="P1786" s="1"/>
    </row>
    <row r="1787" spans="2:16" x14ac:dyDescent="0.25">
      <c r="B1787" s="14" t="s">
        <v>3964</v>
      </c>
      <c r="C1787" s="12" t="s">
        <v>3965</v>
      </c>
      <c r="D1787" s="12" t="s">
        <v>2986</v>
      </c>
      <c r="E1787" s="12" t="s">
        <v>310</v>
      </c>
      <c r="F1787" s="14" t="s">
        <v>5059</v>
      </c>
      <c r="G1787" s="14" t="s">
        <v>5466</v>
      </c>
      <c r="H1787" s="14" t="s">
        <v>4807</v>
      </c>
      <c r="I1787" s="14"/>
      <c r="J1787" s="14"/>
      <c r="K1787" s="14"/>
      <c r="L1787" s="14"/>
      <c r="M1787">
        <v>1</v>
      </c>
      <c r="N1787">
        <v>1</v>
      </c>
      <c r="O1787"/>
      <c r="P1787" s="1"/>
    </row>
    <row r="1788" spans="2:16" x14ac:dyDescent="0.25">
      <c r="B1788" s="14" t="s">
        <v>3966</v>
      </c>
      <c r="C1788" s="12" t="s">
        <v>3967</v>
      </c>
      <c r="D1788" s="12" t="s">
        <v>2986</v>
      </c>
      <c r="E1788" s="12" t="s">
        <v>6</v>
      </c>
      <c r="F1788" s="14" t="s">
        <v>5059</v>
      </c>
      <c r="G1788" s="14"/>
      <c r="H1788" s="14"/>
      <c r="I1788" s="14"/>
      <c r="J1788" s="14"/>
      <c r="K1788" s="14"/>
      <c r="L1788" s="14"/>
      <c r="M1788">
        <v>0</v>
      </c>
      <c r="N1788">
        <v>0</v>
      </c>
      <c r="O1788"/>
      <c r="P1788" s="1"/>
    </row>
    <row r="1789" spans="2:16" x14ac:dyDescent="0.25">
      <c r="B1789" s="14" t="s">
        <v>3968</v>
      </c>
      <c r="C1789" s="12" t="s">
        <v>3969</v>
      </c>
      <c r="D1789" s="12" t="s">
        <v>2986</v>
      </c>
      <c r="E1789" s="12" t="s">
        <v>7</v>
      </c>
      <c r="F1789" s="14" t="s">
        <v>5059</v>
      </c>
      <c r="G1789" s="14"/>
      <c r="H1789" s="14"/>
      <c r="I1789" s="14"/>
      <c r="J1789" s="14"/>
      <c r="K1789" s="14"/>
      <c r="L1789" s="14"/>
      <c r="M1789">
        <v>0</v>
      </c>
      <c r="N1789">
        <v>0</v>
      </c>
      <c r="O1789"/>
      <c r="P1789" s="1"/>
    </row>
    <row r="1790" spans="2:16" x14ac:dyDescent="0.25">
      <c r="B1790" s="14" t="s">
        <v>3970</v>
      </c>
      <c r="C1790" s="12" t="s">
        <v>3971</v>
      </c>
      <c r="D1790" s="12" t="s">
        <v>2986</v>
      </c>
      <c r="E1790" s="12" t="s">
        <v>23</v>
      </c>
      <c r="F1790" s="14" t="s">
        <v>5059</v>
      </c>
      <c r="G1790" s="14"/>
      <c r="H1790" s="14"/>
      <c r="I1790" s="14"/>
      <c r="J1790" s="14"/>
      <c r="K1790" s="14"/>
      <c r="L1790" s="14"/>
      <c r="M1790">
        <v>0</v>
      </c>
      <c r="N1790">
        <v>0</v>
      </c>
      <c r="O1790"/>
      <c r="P1790" s="1"/>
    </row>
    <row r="1791" spans="2:16" x14ac:dyDescent="0.25">
      <c r="B1791" s="14" t="s">
        <v>3972</v>
      </c>
      <c r="C1791" s="12" t="s">
        <v>3973</v>
      </c>
      <c r="D1791" s="12" t="s">
        <v>2986</v>
      </c>
      <c r="E1791" s="12" t="s">
        <v>510</v>
      </c>
      <c r="F1791" s="14" t="s">
        <v>5059</v>
      </c>
      <c r="G1791" s="14"/>
      <c r="H1791" s="14"/>
      <c r="I1791" s="14"/>
      <c r="J1791" s="14"/>
      <c r="K1791" s="14"/>
      <c r="L1791" s="14"/>
      <c r="M1791">
        <v>0</v>
      </c>
      <c r="N1791">
        <v>0</v>
      </c>
      <c r="O1791"/>
      <c r="P1791" s="1"/>
    </row>
    <row r="1792" spans="2:16" x14ac:dyDescent="0.25">
      <c r="B1792" s="14" t="s">
        <v>3974</v>
      </c>
      <c r="C1792" s="12" t="s">
        <v>3975</v>
      </c>
      <c r="D1792" s="12" t="s">
        <v>2986</v>
      </c>
      <c r="E1792" s="12" t="s">
        <v>23</v>
      </c>
      <c r="F1792" s="14" t="s">
        <v>5059</v>
      </c>
      <c r="G1792" s="14"/>
      <c r="H1792" s="14"/>
      <c r="I1792" s="14"/>
      <c r="J1792" s="14"/>
      <c r="K1792" s="14"/>
      <c r="L1792" s="14"/>
      <c r="M1792">
        <v>0</v>
      </c>
      <c r="N1792">
        <v>0</v>
      </c>
      <c r="O1792"/>
      <c r="P1792" s="1"/>
    </row>
    <row r="1793" spans="2:16" x14ac:dyDescent="0.25">
      <c r="B1793" s="14" t="s">
        <v>3976</v>
      </c>
      <c r="C1793" s="12" t="s">
        <v>3977</v>
      </c>
      <c r="D1793" s="12" t="s">
        <v>1741</v>
      </c>
      <c r="E1793" s="12" t="s">
        <v>39</v>
      </c>
      <c r="F1793" s="14" t="s">
        <v>5059</v>
      </c>
      <c r="G1793" s="14" t="s">
        <v>5476</v>
      </c>
      <c r="H1793" s="14" t="s">
        <v>4825</v>
      </c>
      <c r="I1793" s="14"/>
      <c r="J1793" s="14"/>
      <c r="K1793" s="14"/>
      <c r="L1793" s="14"/>
      <c r="M1793">
        <v>1</v>
      </c>
      <c r="N1793">
        <v>1</v>
      </c>
      <c r="O1793"/>
      <c r="P1793" s="1"/>
    </row>
    <row r="1794" spans="2:16" x14ac:dyDescent="0.25">
      <c r="B1794" s="14" t="s">
        <v>2976</v>
      </c>
      <c r="C1794" s="12" t="s">
        <v>2977</v>
      </c>
      <c r="D1794" s="12" t="s">
        <v>1741</v>
      </c>
      <c r="E1794" s="12" t="s">
        <v>50</v>
      </c>
      <c r="F1794" s="14" t="s">
        <v>4960</v>
      </c>
      <c r="G1794" s="14"/>
      <c r="H1794" s="14"/>
      <c r="I1794" s="14"/>
      <c r="J1794" s="14"/>
      <c r="K1794" s="14"/>
      <c r="L1794" s="14"/>
      <c r="M1794">
        <v>0</v>
      </c>
      <c r="N1794">
        <v>0</v>
      </c>
      <c r="O1794"/>
      <c r="P1794" s="1"/>
    </row>
    <row r="1795" spans="2:16" x14ac:dyDescent="0.25">
      <c r="B1795" s="14" t="s">
        <v>2927</v>
      </c>
      <c r="C1795" s="12" t="s">
        <v>3978</v>
      </c>
      <c r="D1795" s="12" t="s">
        <v>2986</v>
      </c>
      <c r="E1795" s="12" t="s">
        <v>50</v>
      </c>
      <c r="F1795" s="14" t="s">
        <v>5059</v>
      </c>
      <c r="G1795" s="14"/>
      <c r="H1795" s="14"/>
      <c r="I1795" s="14"/>
      <c r="J1795" s="14"/>
      <c r="K1795" s="14"/>
      <c r="L1795" s="14"/>
      <c r="M1795">
        <v>0</v>
      </c>
      <c r="N1795">
        <v>0</v>
      </c>
      <c r="O1795"/>
      <c r="P1795" s="1"/>
    </row>
    <row r="1796" spans="2:16" x14ac:dyDescent="0.25">
      <c r="B1796" s="14" t="s">
        <v>3979</v>
      </c>
      <c r="C1796" s="12" t="s">
        <v>3980</v>
      </c>
      <c r="D1796" s="12" t="s">
        <v>1741</v>
      </c>
      <c r="E1796" s="12" t="s">
        <v>310</v>
      </c>
      <c r="F1796" s="14" t="s">
        <v>5059</v>
      </c>
      <c r="G1796" s="14" t="s">
        <v>5466</v>
      </c>
      <c r="H1796" s="14" t="s">
        <v>4807</v>
      </c>
      <c r="I1796" s="14"/>
      <c r="J1796" s="14"/>
      <c r="K1796" s="14"/>
      <c r="L1796" s="14"/>
      <c r="M1796">
        <v>1</v>
      </c>
      <c r="N1796">
        <v>1</v>
      </c>
      <c r="O1796"/>
      <c r="P1796" s="1"/>
    </row>
    <row r="1797" spans="2:16" x14ac:dyDescent="0.25">
      <c r="B1797" s="14" t="s">
        <v>3981</v>
      </c>
      <c r="C1797" s="12" t="s">
        <v>3982</v>
      </c>
      <c r="D1797" s="12" t="s">
        <v>1741</v>
      </c>
      <c r="E1797" s="12" t="s">
        <v>85</v>
      </c>
      <c r="F1797" s="14" t="s">
        <v>5059</v>
      </c>
      <c r="G1797" s="14"/>
      <c r="H1797" s="14"/>
      <c r="I1797" s="14"/>
      <c r="J1797" s="14"/>
      <c r="K1797" s="14"/>
      <c r="L1797" s="14"/>
      <c r="M1797">
        <v>0</v>
      </c>
      <c r="N1797">
        <v>0</v>
      </c>
      <c r="O1797"/>
      <c r="P1797" s="1"/>
    </row>
    <row r="1798" spans="2:16" ht="60" x14ac:dyDescent="0.25">
      <c r="B1798" s="14" t="s">
        <v>2978</v>
      </c>
      <c r="C1798" s="12" t="s">
        <v>2979</v>
      </c>
      <c r="D1798" s="12" t="s">
        <v>1741</v>
      </c>
      <c r="E1798" s="12" t="s">
        <v>50</v>
      </c>
      <c r="F1798" s="14" t="s">
        <v>5059</v>
      </c>
      <c r="G1798" s="14" t="s">
        <v>5493</v>
      </c>
      <c r="H1798" s="14" t="s">
        <v>4812</v>
      </c>
      <c r="I1798" s="14"/>
      <c r="J1798" s="14"/>
      <c r="K1798" s="14" t="s">
        <v>4560</v>
      </c>
      <c r="L1798" s="14"/>
      <c r="M1798">
        <v>1</v>
      </c>
      <c r="N1798">
        <v>2</v>
      </c>
      <c r="O1798"/>
      <c r="P1798" s="1"/>
    </row>
    <row r="1799" spans="2:16" x14ac:dyDescent="0.25">
      <c r="B1799" s="14" t="s">
        <v>3983</v>
      </c>
      <c r="C1799" s="12" t="s">
        <v>3984</v>
      </c>
      <c r="D1799" s="12" t="s">
        <v>1746</v>
      </c>
      <c r="E1799" s="12" t="s">
        <v>23</v>
      </c>
      <c r="F1799" s="14" t="s">
        <v>5059</v>
      </c>
      <c r="G1799" s="14"/>
      <c r="H1799" s="14"/>
      <c r="I1799" s="14"/>
      <c r="J1799" s="14"/>
      <c r="K1799" s="14"/>
      <c r="L1799" s="14"/>
      <c r="M1799">
        <v>0</v>
      </c>
      <c r="N1799">
        <v>0</v>
      </c>
      <c r="O1799"/>
      <c r="P1799" s="1"/>
    </row>
    <row r="1800" spans="2:16" x14ac:dyDescent="0.25">
      <c r="B1800" s="14" t="s">
        <v>3985</v>
      </c>
      <c r="C1800" s="12" t="s">
        <v>3986</v>
      </c>
      <c r="D1800" s="12" t="s">
        <v>1741</v>
      </c>
      <c r="E1800" s="12" t="s">
        <v>151</v>
      </c>
      <c r="F1800" s="14" t="s">
        <v>5059</v>
      </c>
      <c r="G1800" s="14" t="s">
        <v>5119</v>
      </c>
      <c r="H1800" s="14" t="s">
        <v>4807</v>
      </c>
      <c r="I1800" s="14"/>
      <c r="J1800" s="14"/>
      <c r="K1800" s="14"/>
      <c r="L1800" s="14"/>
      <c r="M1800">
        <v>1</v>
      </c>
      <c r="N1800">
        <v>1</v>
      </c>
      <c r="O1800"/>
      <c r="P1800" s="1"/>
    </row>
    <row r="1801" spans="2:16" x14ac:dyDescent="0.25">
      <c r="B1801" s="14" t="s">
        <v>3987</v>
      </c>
      <c r="C1801" s="12" t="s">
        <v>3988</v>
      </c>
      <c r="D1801" s="12" t="s">
        <v>1741</v>
      </c>
      <c r="E1801" s="12" t="s">
        <v>7</v>
      </c>
      <c r="F1801" s="14" t="s">
        <v>5059</v>
      </c>
      <c r="G1801" s="14" t="s">
        <v>5408</v>
      </c>
      <c r="H1801" s="14" t="s">
        <v>4807</v>
      </c>
      <c r="I1801" s="14"/>
      <c r="J1801" s="14"/>
      <c r="K1801" s="14"/>
      <c r="L1801" s="14"/>
      <c r="M1801">
        <v>1</v>
      </c>
      <c r="N1801">
        <v>1</v>
      </c>
      <c r="O1801"/>
      <c r="P1801" s="1"/>
    </row>
    <row r="1802" spans="2:16" x14ac:dyDescent="0.25">
      <c r="B1802" s="14" t="s">
        <v>3989</v>
      </c>
      <c r="C1802" s="12" t="s">
        <v>3990</v>
      </c>
      <c r="D1802" s="12" t="s">
        <v>1741</v>
      </c>
      <c r="E1802" s="12" t="s">
        <v>50</v>
      </c>
      <c r="F1802" s="14" t="s">
        <v>5059</v>
      </c>
      <c r="G1802" s="14"/>
      <c r="H1802" s="14"/>
      <c r="I1802" s="14"/>
      <c r="J1802" s="14"/>
      <c r="K1802" s="14"/>
      <c r="L1802" s="14"/>
      <c r="M1802">
        <v>0</v>
      </c>
      <c r="N1802">
        <v>0</v>
      </c>
      <c r="O1802"/>
      <c r="P1802" s="1"/>
    </row>
    <row r="1803" spans="2:16" x14ac:dyDescent="0.25">
      <c r="B1803" s="14" t="s">
        <v>3991</v>
      </c>
      <c r="C1803" s="12" t="s">
        <v>3992</v>
      </c>
      <c r="D1803" s="12" t="s">
        <v>1741</v>
      </c>
      <c r="E1803" s="12" t="s">
        <v>151</v>
      </c>
      <c r="F1803" s="14" t="s">
        <v>5059</v>
      </c>
      <c r="G1803" s="14" t="s">
        <v>5335</v>
      </c>
      <c r="H1803" s="14" t="s">
        <v>4807</v>
      </c>
      <c r="I1803" s="14"/>
      <c r="J1803" s="14"/>
      <c r="K1803" s="14"/>
      <c r="L1803" s="14"/>
      <c r="M1803">
        <v>1</v>
      </c>
      <c r="N1803">
        <v>1</v>
      </c>
      <c r="O1803"/>
      <c r="P1803" s="1"/>
    </row>
    <row r="1804" spans="2:16" x14ac:dyDescent="0.25">
      <c r="B1804" s="14" t="s">
        <v>2878</v>
      </c>
      <c r="C1804" s="12" t="s">
        <v>3993</v>
      </c>
      <c r="D1804" s="12" t="s">
        <v>1741</v>
      </c>
      <c r="E1804" s="12" t="s">
        <v>310</v>
      </c>
      <c r="F1804" s="14" t="s">
        <v>5059</v>
      </c>
      <c r="G1804" s="14" t="s">
        <v>5466</v>
      </c>
      <c r="H1804" s="14" t="s">
        <v>4807</v>
      </c>
      <c r="I1804" s="14"/>
      <c r="J1804" s="14"/>
      <c r="K1804" s="14"/>
      <c r="L1804" s="14"/>
      <c r="M1804">
        <v>1</v>
      </c>
      <c r="N1804">
        <v>1</v>
      </c>
      <c r="O1804"/>
      <c r="P1804" s="1"/>
    </row>
    <row r="1805" spans="2:16" x14ac:dyDescent="0.25">
      <c r="B1805" s="14" t="s">
        <v>2907</v>
      </c>
      <c r="C1805" s="12" t="s">
        <v>3994</v>
      </c>
      <c r="D1805" s="12" t="s">
        <v>1741</v>
      </c>
      <c r="E1805" s="12" t="s">
        <v>68</v>
      </c>
      <c r="F1805" s="14" t="s">
        <v>5059</v>
      </c>
      <c r="G1805" s="14"/>
      <c r="H1805" s="14"/>
      <c r="I1805" s="14"/>
      <c r="J1805" s="14"/>
      <c r="K1805" s="14"/>
      <c r="L1805" s="14"/>
      <c r="M1805">
        <v>0</v>
      </c>
      <c r="N1805">
        <v>0</v>
      </c>
      <c r="O1805"/>
      <c r="P1805" s="1"/>
    </row>
    <row r="1806" spans="2:16" x14ac:dyDescent="0.25">
      <c r="B1806" s="14" t="s">
        <v>3995</v>
      </c>
      <c r="C1806" s="12" t="s">
        <v>3996</v>
      </c>
      <c r="D1806" s="12" t="s">
        <v>2986</v>
      </c>
      <c r="E1806" s="12" t="s">
        <v>50</v>
      </c>
      <c r="F1806" s="14" t="s">
        <v>5059</v>
      </c>
      <c r="G1806" s="14"/>
      <c r="H1806" s="14"/>
      <c r="I1806" s="14"/>
      <c r="J1806" s="14"/>
      <c r="K1806" s="14"/>
      <c r="L1806" s="14"/>
      <c r="M1806">
        <v>0</v>
      </c>
      <c r="N1806">
        <v>0</v>
      </c>
      <c r="O1806"/>
      <c r="P1806" s="1"/>
    </row>
    <row r="1807" spans="2:16" x14ac:dyDescent="0.25">
      <c r="B1807" s="14" t="s">
        <v>2900</v>
      </c>
      <c r="C1807" s="12" t="s">
        <v>3997</v>
      </c>
      <c r="D1807" s="12" t="s">
        <v>2986</v>
      </c>
      <c r="E1807" s="12" t="s">
        <v>50</v>
      </c>
      <c r="F1807" s="14" t="s">
        <v>5059</v>
      </c>
      <c r="G1807" s="14"/>
      <c r="H1807" s="14"/>
      <c r="I1807" s="14"/>
      <c r="J1807" s="14"/>
      <c r="K1807" s="14"/>
      <c r="L1807" s="14"/>
      <c r="M1807">
        <v>0</v>
      </c>
      <c r="N1807">
        <v>0</v>
      </c>
      <c r="O1807"/>
      <c r="P1807" s="1"/>
    </row>
    <row r="1808" spans="2:16" x14ac:dyDescent="0.25">
      <c r="B1808" s="14" t="s">
        <v>3998</v>
      </c>
      <c r="C1808" s="12" t="s">
        <v>3999</v>
      </c>
      <c r="D1808" s="12" t="s">
        <v>2986</v>
      </c>
      <c r="E1808" s="12" t="s">
        <v>353</v>
      </c>
      <c r="F1808" s="14" t="s">
        <v>5059</v>
      </c>
      <c r="G1808" s="14" t="s">
        <v>5628</v>
      </c>
      <c r="H1808" s="14" t="s">
        <v>4827</v>
      </c>
      <c r="I1808" s="14"/>
      <c r="J1808" s="14"/>
      <c r="K1808" s="14"/>
      <c r="L1808" s="14"/>
      <c r="M1808">
        <v>1</v>
      </c>
      <c r="N1808">
        <v>1</v>
      </c>
      <c r="O1808"/>
      <c r="P1808" s="1"/>
    </row>
    <row r="1809" spans="2:16" x14ac:dyDescent="0.25">
      <c r="B1809" s="14" t="s">
        <v>4000</v>
      </c>
      <c r="C1809" s="12" t="s">
        <v>4001</v>
      </c>
      <c r="D1809" s="12" t="s">
        <v>1741</v>
      </c>
      <c r="E1809" s="12" t="s">
        <v>23</v>
      </c>
      <c r="F1809" s="14" t="s">
        <v>5059</v>
      </c>
      <c r="G1809" s="14"/>
      <c r="H1809" s="14"/>
      <c r="I1809" s="14"/>
      <c r="J1809" s="14"/>
      <c r="K1809" s="14"/>
      <c r="L1809" s="14"/>
      <c r="M1809">
        <v>0</v>
      </c>
      <c r="N1809">
        <v>0</v>
      </c>
      <c r="O1809"/>
      <c r="P1809" s="1"/>
    </row>
    <row r="1810" spans="2:16" x14ac:dyDescent="0.25">
      <c r="B1810" s="14" t="s">
        <v>4002</v>
      </c>
      <c r="C1810" s="12" t="s">
        <v>4003</v>
      </c>
      <c r="D1810" s="12" t="s">
        <v>1741</v>
      </c>
      <c r="E1810" s="12" t="s">
        <v>68</v>
      </c>
      <c r="F1810" s="14" t="s">
        <v>5059</v>
      </c>
      <c r="G1810" s="14"/>
      <c r="H1810" s="14"/>
      <c r="I1810" s="14"/>
      <c r="J1810" s="14"/>
      <c r="K1810" s="14"/>
      <c r="L1810" s="14"/>
      <c r="M1810">
        <v>0</v>
      </c>
      <c r="N1810">
        <v>0</v>
      </c>
      <c r="O1810"/>
      <c r="P1810" s="1"/>
    </row>
    <row r="1811" spans="2:16" ht="30" x14ac:dyDescent="0.25">
      <c r="B1811" s="14" t="s">
        <v>2896</v>
      </c>
      <c r="C1811" s="12" t="s">
        <v>4004</v>
      </c>
      <c r="D1811" s="12" t="s">
        <v>1741</v>
      </c>
      <c r="E1811" s="12" t="s">
        <v>353</v>
      </c>
      <c r="F1811" s="14" t="s">
        <v>5059</v>
      </c>
      <c r="G1811" s="14" t="s">
        <v>5038</v>
      </c>
      <c r="H1811" s="14" t="s">
        <v>4810</v>
      </c>
      <c r="I1811" s="14"/>
      <c r="J1811" s="14"/>
      <c r="K1811" s="14"/>
      <c r="L1811" s="14"/>
      <c r="M1811">
        <v>1</v>
      </c>
      <c r="N1811">
        <v>1</v>
      </c>
      <c r="O1811"/>
      <c r="P1811" s="1"/>
    </row>
    <row r="1812" spans="2:16" x14ac:dyDescent="0.25">
      <c r="B1812" s="14" t="s">
        <v>4005</v>
      </c>
      <c r="C1812" s="12" t="s">
        <v>4006</v>
      </c>
      <c r="D1812" s="12" t="s">
        <v>1741</v>
      </c>
      <c r="E1812" s="12" t="s">
        <v>49</v>
      </c>
      <c r="F1812" s="14" t="s">
        <v>5059</v>
      </c>
      <c r="G1812" s="14" t="s">
        <v>4636</v>
      </c>
      <c r="H1812" s="14" t="s">
        <v>4823</v>
      </c>
      <c r="I1812" s="14"/>
      <c r="J1812" s="14"/>
      <c r="K1812" s="14"/>
      <c r="L1812" s="14"/>
      <c r="M1812">
        <v>1</v>
      </c>
      <c r="N1812">
        <v>1</v>
      </c>
      <c r="O1812"/>
      <c r="P1812" s="1"/>
    </row>
    <row r="1813" spans="2:16" x14ac:dyDescent="0.25">
      <c r="B1813" s="14" t="s">
        <v>4009</v>
      </c>
      <c r="C1813" s="12" t="s">
        <v>4010</v>
      </c>
      <c r="D1813" s="12" t="s">
        <v>2986</v>
      </c>
      <c r="E1813" s="12" t="s">
        <v>23</v>
      </c>
      <c r="F1813" s="14" t="s">
        <v>5059</v>
      </c>
      <c r="G1813" s="14"/>
      <c r="H1813" s="14"/>
      <c r="I1813" s="14"/>
      <c r="J1813" s="14"/>
      <c r="K1813" s="14"/>
      <c r="L1813" s="14"/>
      <c r="M1813">
        <v>0</v>
      </c>
      <c r="N1813">
        <v>0</v>
      </c>
      <c r="O1813"/>
      <c r="P1813" s="1"/>
    </row>
    <row r="1814" spans="2:16" x14ac:dyDescent="0.25">
      <c r="B1814" s="14" t="s">
        <v>4011</v>
      </c>
      <c r="C1814" s="12" t="s">
        <v>4012</v>
      </c>
      <c r="D1814" s="12" t="s">
        <v>2986</v>
      </c>
      <c r="E1814" s="12" t="s">
        <v>510</v>
      </c>
      <c r="F1814" s="14" t="s">
        <v>5059</v>
      </c>
      <c r="G1814" s="14"/>
      <c r="H1814" s="14"/>
      <c r="I1814" s="14"/>
      <c r="J1814" s="14"/>
      <c r="K1814" s="14"/>
      <c r="L1814" s="14"/>
      <c r="M1814">
        <v>0</v>
      </c>
      <c r="N1814">
        <v>0</v>
      </c>
      <c r="O1814"/>
      <c r="P1814" s="1"/>
    </row>
    <row r="1815" spans="2:16" x14ac:dyDescent="0.25">
      <c r="B1815" s="14" t="s">
        <v>4013</v>
      </c>
      <c r="C1815" s="12" t="s">
        <v>4014</v>
      </c>
      <c r="D1815" s="12" t="s">
        <v>2506</v>
      </c>
      <c r="E1815" s="12" t="s">
        <v>510</v>
      </c>
      <c r="F1815" s="14" t="s">
        <v>5059</v>
      </c>
      <c r="G1815" s="14"/>
      <c r="H1815" s="14"/>
      <c r="I1815" s="14"/>
      <c r="J1815" s="14"/>
      <c r="K1815" s="14"/>
      <c r="L1815" s="14"/>
      <c r="M1815">
        <v>0</v>
      </c>
      <c r="N1815">
        <v>0</v>
      </c>
      <c r="O1815"/>
      <c r="P1815" s="1"/>
    </row>
    <row r="1816" spans="2:16" x14ac:dyDescent="0.25">
      <c r="B1816" s="14" t="s">
        <v>4015</v>
      </c>
      <c r="C1816" s="12" t="s">
        <v>4016</v>
      </c>
      <c r="D1816" s="12" t="s">
        <v>2986</v>
      </c>
      <c r="E1816" s="12" t="s">
        <v>510</v>
      </c>
      <c r="F1816" s="14" t="s">
        <v>5059</v>
      </c>
      <c r="G1816" s="14"/>
      <c r="H1816" s="14"/>
      <c r="I1816" s="14"/>
      <c r="J1816" s="14"/>
      <c r="K1816" s="14"/>
      <c r="L1816" s="14"/>
      <c r="M1816">
        <v>0</v>
      </c>
      <c r="N1816">
        <v>0</v>
      </c>
      <c r="O1816"/>
      <c r="P1816" s="1"/>
    </row>
    <row r="1817" spans="2:16" x14ac:dyDescent="0.25">
      <c r="B1817" s="14" t="s">
        <v>2935</v>
      </c>
      <c r="C1817" s="12" t="s">
        <v>4017</v>
      </c>
      <c r="D1817" s="12" t="s">
        <v>2986</v>
      </c>
      <c r="E1817" s="12" t="s">
        <v>23</v>
      </c>
      <c r="F1817" s="14" t="s">
        <v>5059</v>
      </c>
      <c r="G1817" s="14"/>
      <c r="H1817" s="14"/>
      <c r="I1817" s="14"/>
      <c r="J1817" s="14"/>
      <c r="K1817" s="14"/>
      <c r="L1817" s="14"/>
      <c r="M1817">
        <v>0</v>
      </c>
      <c r="N1817">
        <v>0</v>
      </c>
      <c r="O1817"/>
      <c r="P1817" s="1"/>
    </row>
    <row r="1818" spans="2:16" x14ac:dyDescent="0.25">
      <c r="B1818" s="14" t="s">
        <v>2532</v>
      </c>
      <c r="C1818" s="12" t="s">
        <v>2533</v>
      </c>
      <c r="D1818" s="12" t="s">
        <v>1741</v>
      </c>
      <c r="E1818" s="12" t="s">
        <v>510</v>
      </c>
      <c r="F1818" s="14" t="s">
        <v>5059</v>
      </c>
      <c r="G1818" s="14"/>
      <c r="H1818" s="14"/>
      <c r="I1818" s="14"/>
      <c r="J1818" s="14"/>
      <c r="K1818" s="14"/>
      <c r="L1818" s="14"/>
      <c r="M1818">
        <v>0</v>
      </c>
      <c r="N1818">
        <v>0</v>
      </c>
      <c r="O1818"/>
      <c r="P1818" s="1"/>
    </row>
    <row r="1819" spans="2:16" x14ac:dyDescent="0.25">
      <c r="B1819" s="14" t="s">
        <v>4018</v>
      </c>
      <c r="C1819" s="12" t="s">
        <v>4019</v>
      </c>
      <c r="D1819" s="12" t="s">
        <v>1741</v>
      </c>
      <c r="E1819" s="12" t="s">
        <v>353</v>
      </c>
      <c r="F1819" s="14" t="s">
        <v>5059</v>
      </c>
      <c r="G1819" s="14" t="s">
        <v>5550</v>
      </c>
      <c r="H1819" s="14" t="s">
        <v>4807</v>
      </c>
      <c r="I1819" s="14"/>
      <c r="J1819" s="14"/>
      <c r="K1819" s="14"/>
      <c r="L1819" s="14"/>
      <c r="M1819">
        <v>1</v>
      </c>
      <c r="N1819">
        <v>1</v>
      </c>
      <c r="O1819"/>
      <c r="P1819" s="1"/>
    </row>
    <row r="1820" spans="2:16" x14ac:dyDescent="0.25">
      <c r="B1820" s="14" t="s">
        <v>2534</v>
      </c>
      <c r="C1820" s="12" t="s">
        <v>2535</v>
      </c>
      <c r="D1820" s="12" t="s">
        <v>1741</v>
      </c>
      <c r="E1820" s="12" t="s">
        <v>151</v>
      </c>
      <c r="F1820" s="14" t="s">
        <v>5059</v>
      </c>
      <c r="G1820" s="14" t="s">
        <v>4655</v>
      </c>
      <c r="H1820" s="14" t="s">
        <v>4825</v>
      </c>
      <c r="I1820" s="14"/>
      <c r="J1820" s="14"/>
      <c r="K1820" s="14"/>
      <c r="L1820" s="14"/>
      <c r="M1820">
        <v>1</v>
      </c>
      <c r="N1820">
        <v>1</v>
      </c>
      <c r="O1820"/>
      <c r="P1820" s="1"/>
    </row>
    <row r="1821" spans="2:16" x14ac:dyDescent="0.25">
      <c r="B1821" s="14" t="s">
        <v>2890</v>
      </c>
      <c r="C1821" s="12" t="s">
        <v>4020</v>
      </c>
      <c r="D1821" s="12" t="s">
        <v>2986</v>
      </c>
      <c r="E1821" s="12" t="s">
        <v>50</v>
      </c>
      <c r="F1821" s="14" t="s">
        <v>5059</v>
      </c>
      <c r="G1821" s="14"/>
      <c r="H1821" s="14"/>
      <c r="I1821" s="14"/>
      <c r="J1821" s="14"/>
      <c r="K1821" s="14"/>
      <c r="L1821" s="14"/>
      <c r="M1821">
        <v>0</v>
      </c>
      <c r="N1821">
        <v>0</v>
      </c>
      <c r="O1821"/>
      <c r="P1821" s="1"/>
    </row>
    <row r="1822" spans="2:16" x14ac:dyDescent="0.25">
      <c r="B1822" s="14" t="s">
        <v>4021</v>
      </c>
      <c r="C1822" s="12" t="s">
        <v>4022</v>
      </c>
      <c r="D1822" s="12" t="s">
        <v>1741</v>
      </c>
      <c r="E1822" s="12" t="s">
        <v>49</v>
      </c>
      <c r="F1822" s="14" t="s">
        <v>5059</v>
      </c>
      <c r="G1822" s="14"/>
      <c r="H1822" s="14"/>
      <c r="I1822" s="14"/>
      <c r="J1822" s="14"/>
      <c r="K1822" s="14"/>
      <c r="L1822" s="14"/>
      <c r="M1822">
        <v>0</v>
      </c>
      <c r="N1822">
        <v>0</v>
      </c>
      <c r="O1822"/>
      <c r="P1822" s="1"/>
    </row>
    <row r="1823" spans="2:16" x14ac:dyDescent="0.25">
      <c r="B1823" s="14" t="s">
        <v>4023</v>
      </c>
      <c r="C1823" s="12" t="s">
        <v>4024</v>
      </c>
      <c r="D1823" s="12" t="s">
        <v>2986</v>
      </c>
      <c r="E1823" s="12" t="s">
        <v>353</v>
      </c>
      <c r="F1823" s="14" t="s">
        <v>5059</v>
      </c>
      <c r="G1823" s="14" t="s">
        <v>5519</v>
      </c>
      <c r="H1823" s="14" t="s">
        <v>4823</v>
      </c>
      <c r="I1823" s="14"/>
      <c r="J1823" s="14"/>
      <c r="K1823" s="14"/>
      <c r="L1823" s="14"/>
      <c r="M1823">
        <v>1</v>
      </c>
      <c r="N1823">
        <v>1</v>
      </c>
      <c r="O1823"/>
      <c r="P1823" s="1"/>
    </row>
    <row r="1824" spans="2:16" x14ac:dyDescent="0.25">
      <c r="B1824" s="14" t="s">
        <v>4025</v>
      </c>
      <c r="C1824" s="12" t="s">
        <v>4026</v>
      </c>
      <c r="D1824" s="12" t="s">
        <v>1741</v>
      </c>
      <c r="E1824" s="12" t="s">
        <v>49</v>
      </c>
      <c r="F1824" s="14" t="s">
        <v>5059</v>
      </c>
      <c r="G1824" s="14" t="s">
        <v>5426</v>
      </c>
      <c r="H1824" s="14" t="s">
        <v>4807</v>
      </c>
      <c r="I1824" s="14"/>
      <c r="J1824" s="14"/>
      <c r="K1824" s="14"/>
      <c r="L1824" s="14"/>
      <c r="M1824">
        <v>1</v>
      </c>
      <c r="N1824">
        <v>1</v>
      </c>
      <c r="O1824"/>
      <c r="P1824" s="1"/>
    </row>
    <row r="1825" spans="2:16" x14ac:dyDescent="0.25">
      <c r="B1825" s="14" t="s">
        <v>4027</v>
      </c>
      <c r="C1825" s="12" t="s">
        <v>4028</v>
      </c>
      <c r="D1825" s="12" t="s">
        <v>1741</v>
      </c>
      <c r="E1825" s="12" t="s">
        <v>50</v>
      </c>
      <c r="F1825" s="14" t="s">
        <v>5059</v>
      </c>
      <c r="G1825" s="14"/>
      <c r="H1825" s="14"/>
      <c r="I1825" s="14"/>
      <c r="J1825" s="14"/>
      <c r="K1825" s="14"/>
      <c r="L1825" s="14"/>
      <c r="M1825">
        <v>0</v>
      </c>
      <c r="N1825">
        <v>0</v>
      </c>
      <c r="O1825"/>
      <c r="P1825" s="1"/>
    </row>
    <row r="1826" spans="2:16" x14ac:dyDescent="0.25">
      <c r="B1826" s="14" t="s">
        <v>2916</v>
      </c>
      <c r="C1826" s="12" t="s">
        <v>4029</v>
      </c>
      <c r="D1826" s="12" t="s">
        <v>2986</v>
      </c>
      <c r="E1826" s="12" t="s">
        <v>23</v>
      </c>
      <c r="F1826" s="14" t="s">
        <v>5059</v>
      </c>
      <c r="G1826" s="14"/>
      <c r="H1826" s="14"/>
      <c r="I1826" s="14"/>
      <c r="J1826" s="14"/>
      <c r="K1826" s="14"/>
      <c r="L1826" s="14"/>
      <c r="M1826">
        <v>0</v>
      </c>
      <c r="N1826">
        <v>0</v>
      </c>
      <c r="O1826"/>
      <c r="P1826" s="1"/>
    </row>
    <row r="1827" spans="2:16" x14ac:dyDescent="0.25">
      <c r="B1827" s="14" t="s">
        <v>4030</v>
      </c>
      <c r="C1827" s="12" t="s">
        <v>4031</v>
      </c>
      <c r="D1827" s="12" t="s">
        <v>2986</v>
      </c>
      <c r="E1827" s="12" t="s">
        <v>23</v>
      </c>
      <c r="F1827" s="14" t="s">
        <v>5059</v>
      </c>
      <c r="G1827" s="14"/>
      <c r="H1827" s="14"/>
      <c r="I1827" s="14"/>
      <c r="J1827" s="14"/>
      <c r="K1827" s="14"/>
      <c r="L1827" s="14"/>
      <c r="M1827">
        <v>0</v>
      </c>
      <c r="N1827">
        <v>0</v>
      </c>
      <c r="O1827"/>
      <c r="P1827" s="1"/>
    </row>
    <row r="1828" spans="2:16" x14ac:dyDescent="0.25">
      <c r="B1828" s="14" t="s">
        <v>4032</v>
      </c>
      <c r="C1828" s="12" t="s">
        <v>4033</v>
      </c>
      <c r="D1828" s="12" t="s">
        <v>1741</v>
      </c>
      <c r="E1828" s="12" t="s">
        <v>7</v>
      </c>
      <c r="F1828" s="14" t="s">
        <v>5059</v>
      </c>
      <c r="G1828" s="14" t="s">
        <v>5374</v>
      </c>
      <c r="H1828" s="14" t="s">
        <v>4807</v>
      </c>
      <c r="I1828" s="14"/>
      <c r="J1828" s="14"/>
      <c r="K1828" s="14"/>
      <c r="L1828" s="14"/>
      <c r="M1828">
        <v>1</v>
      </c>
      <c r="N1828">
        <v>1</v>
      </c>
      <c r="O1828"/>
      <c r="P1828" s="1"/>
    </row>
    <row r="1829" spans="2:16" x14ac:dyDescent="0.25">
      <c r="B1829" s="14" t="s">
        <v>4034</v>
      </c>
      <c r="C1829" s="12" t="s">
        <v>4035</v>
      </c>
      <c r="D1829" s="12" t="s">
        <v>2986</v>
      </c>
      <c r="E1829" s="12" t="s">
        <v>310</v>
      </c>
      <c r="F1829" s="14" t="s">
        <v>5059</v>
      </c>
      <c r="G1829" s="14" t="s">
        <v>5350</v>
      </c>
      <c r="H1829" s="14" t="s">
        <v>4807</v>
      </c>
      <c r="I1829" s="14"/>
      <c r="J1829" s="14"/>
      <c r="K1829" s="14"/>
      <c r="L1829" s="14"/>
      <c r="M1829">
        <v>1</v>
      </c>
      <c r="N1829">
        <v>1</v>
      </c>
      <c r="O1829"/>
      <c r="P1829" s="1"/>
    </row>
    <row r="1830" spans="2:16" ht="60" x14ac:dyDescent="0.25">
      <c r="B1830" s="14" t="s">
        <v>2536</v>
      </c>
      <c r="C1830" s="12" t="s">
        <v>2537</v>
      </c>
      <c r="D1830" s="12" t="s">
        <v>1741</v>
      </c>
      <c r="E1830" s="12" t="s">
        <v>6</v>
      </c>
      <c r="F1830" s="14" t="s">
        <v>5059</v>
      </c>
      <c r="G1830" s="14" t="s">
        <v>4797</v>
      </c>
      <c r="H1830" s="14" t="s">
        <v>4812</v>
      </c>
      <c r="I1830" s="14"/>
      <c r="J1830" s="14"/>
      <c r="K1830" s="14"/>
      <c r="L1830" s="14" t="s">
        <v>5774</v>
      </c>
      <c r="M1830">
        <v>1</v>
      </c>
      <c r="N1830">
        <v>2</v>
      </c>
      <c r="O1830"/>
      <c r="P1830" s="1"/>
    </row>
    <row r="1831" spans="2:16" x14ac:dyDescent="0.25">
      <c r="B1831" s="14" t="s">
        <v>4036</v>
      </c>
      <c r="C1831" s="12" t="s">
        <v>4037</v>
      </c>
      <c r="D1831" s="12" t="s">
        <v>2986</v>
      </c>
      <c r="E1831" s="12" t="s">
        <v>210</v>
      </c>
      <c r="F1831" s="14" t="s">
        <v>5059</v>
      </c>
      <c r="G1831" s="14" t="s">
        <v>5130</v>
      </c>
      <c r="H1831" s="14" t="s">
        <v>4807</v>
      </c>
      <c r="I1831" s="14"/>
      <c r="J1831" s="14"/>
      <c r="K1831" s="14"/>
      <c r="L1831" s="14"/>
      <c r="M1831">
        <v>1</v>
      </c>
      <c r="N1831">
        <v>1</v>
      </c>
      <c r="O1831"/>
      <c r="P1831" s="1"/>
    </row>
    <row r="1832" spans="2:16" x14ac:dyDescent="0.25">
      <c r="B1832" s="14" t="s">
        <v>2934</v>
      </c>
      <c r="C1832" s="12" t="s">
        <v>4038</v>
      </c>
      <c r="D1832" s="12" t="s">
        <v>2986</v>
      </c>
      <c r="E1832" s="12" t="s">
        <v>85</v>
      </c>
      <c r="F1832" s="14" t="s">
        <v>5059</v>
      </c>
      <c r="G1832" s="14"/>
      <c r="H1832" s="14"/>
      <c r="I1832" s="14"/>
      <c r="J1832" s="14"/>
      <c r="K1832" s="14"/>
      <c r="L1832" s="14"/>
      <c r="M1832">
        <v>0</v>
      </c>
      <c r="N1832">
        <v>0</v>
      </c>
      <c r="O1832"/>
      <c r="P1832" s="1"/>
    </row>
    <row r="1833" spans="2:16" x14ac:dyDescent="0.25">
      <c r="B1833" s="14" t="s">
        <v>4039</v>
      </c>
      <c r="C1833" s="12" t="s">
        <v>4040</v>
      </c>
      <c r="D1833" s="12" t="s">
        <v>2986</v>
      </c>
      <c r="E1833" s="12" t="s">
        <v>510</v>
      </c>
      <c r="F1833" s="14" t="s">
        <v>5059</v>
      </c>
      <c r="G1833" s="14"/>
      <c r="H1833" s="14"/>
      <c r="I1833" s="14"/>
      <c r="J1833" s="14"/>
      <c r="K1833" s="14"/>
      <c r="L1833" s="14"/>
      <c r="M1833">
        <v>0</v>
      </c>
      <c r="N1833">
        <v>0</v>
      </c>
      <c r="O1833"/>
      <c r="P1833" s="1"/>
    </row>
    <row r="1834" spans="2:16" x14ac:dyDescent="0.25">
      <c r="B1834" s="14" t="s">
        <v>4041</v>
      </c>
      <c r="C1834" s="12" t="s">
        <v>4042</v>
      </c>
      <c r="D1834" s="12" t="s">
        <v>2986</v>
      </c>
      <c r="E1834" s="12" t="s">
        <v>6</v>
      </c>
      <c r="F1834" s="14" t="s">
        <v>5059</v>
      </c>
      <c r="G1834" s="14"/>
      <c r="H1834" s="14"/>
      <c r="I1834" s="14"/>
      <c r="J1834" s="14"/>
      <c r="K1834" s="14"/>
      <c r="L1834" s="14"/>
      <c r="M1834">
        <v>0</v>
      </c>
      <c r="N1834">
        <v>0</v>
      </c>
      <c r="O1834"/>
      <c r="P1834" s="1"/>
    </row>
    <row r="1835" spans="2:16" x14ac:dyDescent="0.25">
      <c r="B1835" s="14" t="s">
        <v>2892</v>
      </c>
      <c r="C1835" s="12" t="s">
        <v>4043</v>
      </c>
      <c r="D1835" s="12" t="s">
        <v>2986</v>
      </c>
      <c r="E1835" s="12" t="s">
        <v>59</v>
      </c>
      <c r="F1835" s="14" t="s">
        <v>5059</v>
      </c>
      <c r="G1835" s="14"/>
      <c r="H1835" s="14"/>
      <c r="I1835" s="14"/>
      <c r="J1835" s="14"/>
      <c r="K1835" s="14"/>
      <c r="L1835" s="14"/>
      <c r="M1835">
        <v>0</v>
      </c>
      <c r="N1835">
        <v>0</v>
      </c>
      <c r="O1835"/>
      <c r="P1835" s="1"/>
    </row>
    <row r="1836" spans="2:16" x14ac:dyDescent="0.25">
      <c r="B1836" s="14" t="s">
        <v>4044</v>
      </c>
      <c r="C1836" s="12" t="s">
        <v>4045</v>
      </c>
      <c r="D1836" s="12" t="s">
        <v>1741</v>
      </c>
      <c r="E1836" s="12" t="s">
        <v>310</v>
      </c>
      <c r="F1836" s="14" t="s">
        <v>5059</v>
      </c>
      <c r="G1836" s="14" t="s">
        <v>5602</v>
      </c>
      <c r="H1836" s="14" t="s">
        <v>4807</v>
      </c>
      <c r="I1836" s="14"/>
      <c r="J1836" s="14"/>
      <c r="K1836" s="14"/>
      <c r="L1836" s="14"/>
      <c r="M1836">
        <v>1</v>
      </c>
      <c r="N1836">
        <v>1</v>
      </c>
      <c r="O1836"/>
      <c r="P1836" s="1"/>
    </row>
    <row r="1837" spans="2:16" x14ac:dyDescent="0.25">
      <c r="B1837" s="14" t="s">
        <v>4046</v>
      </c>
      <c r="C1837" s="12" t="s">
        <v>4047</v>
      </c>
      <c r="D1837" s="12" t="s">
        <v>2986</v>
      </c>
      <c r="E1837" s="12" t="s">
        <v>510</v>
      </c>
      <c r="F1837" s="14" t="s">
        <v>5059</v>
      </c>
      <c r="G1837" s="14"/>
      <c r="H1837" s="14"/>
      <c r="I1837" s="14"/>
      <c r="J1837" s="14"/>
      <c r="K1837" s="14"/>
      <c r="L1837" s="14"/>
      <c r="M1837">
        <v>0</v>
      </c>
      <c r="N1837">
        <v>0</v>
      </c>
      <c r="O1837"/>
      <c r="P1837" s="1"/>
    </row>
    <row r="1838" spans="2:16" x14ac:dyDescent="0.25">
      <c r="B1838" s="14" t="s">
        <v>2967</v>
      </c>
      <c r="C1838" s="12" t="s">
        <v>4048</v>
      </c>
      <c r="D1838" s="12" t="s">
        <v>2986</v>
      </c>
      <c r="E1838" s="12" t="s">
        <v>23</v>
      </c>
      <c r="F1838" s="14" t="s">
        <v>5059</v>
      </c>
      <c r="G1838" s="14"/>
      <c r="H1838" s="14"/>
      <c r="I1838" s="14"/>
      <c r="J1838" s="14"/>
      <c r="K1838" s="14"/>
      <c r="L1838" s="14"/>
      <c r="M1838">
        <v>0</v>
      </c>
      <c r="N1838">
        <v>0</v>
      </c>
      <c r="O1838"/>
      <c r="P1838" s="1"/>
    </row>
    <row r="1839" spans="2:16" ht="30" x14ac:dyDescent="0.25">
      <c r="B1839" s="14" t="s">
        <v>2538</v>
      </c>
      <c r="C1839" s="12" t="s">
        <v>2539</v>
      </c>
      <c r="D1839" s="12" t="s">
        <v>1741</v>
      </c>
      <c r="E1839" s="12" t="s">
        <v>353</v>
      </c>
      <c r="F1839" s="14" t="s">
        <v>5059</v>
      </c>
      <c r="G1839" s="14" t="s">
        <v>4656</v>
      </c>
      <c r="H1839" s="14" t="s">
        <v>4810</v>
      </c>
      <c r="I1839" s="14"/>
      <c r="J1839" s="14"/>
      <c r="K1839" s="14"/>
      <c r="L1839" s="14"/>
      <c r="M1839">
        <v>1</v>
      </c>
      <c r="N1839">
        <v>1</v>
      </c>
      <c r="O1839"/>
      <c r="P1839" s="1"/>
    </row>
    <row r="1840" spans="2:16" x14ac:dyDescent="0.25">
      <c r="B1840" s="14" t="s">
        <v>4049</v>
      </c>
      <c r="C1840" s="12" t="s">
        <v>4050</v>
      </c>
      <c r="D1840" s="12" t="s">
        <v>2986</v>
      </c>
      <c r="E1840" s="12" t="s">
        <v>39</v>
      </c>
      <c r="F1840" s="14" t="s">
        <v>5059</v>
      </c>
      <c r="G1840" s="14"/>
      <c r="H1840" s="14"/>
      <c r="I1840" s="14"/>
      <c r="J1840" s="14"/>
      <c r="K1840" s="14"/>
      <c r="L1840" s="14"/>
      <c r="M1840">
        <v>0</v>
      </c>
      <c r="N1840">
        <v>0</v>
      </c>
      <c r="O1840"/>
      <c r="P1840" s="1"/>
    </row>
    <row r="1841" spans="2:16" x14ac:dyDescent="0.25">
      <c r="B1841" s="14" t="s">
        <v>4051</v>
      </c>
      <c r="C1841" s="12" t="s">
        <v>4052</v>
      </c>
      <c r="D1841" s="12" t="s">
        <v>2986</v>
      </c>
      <c r="E1841" s="12" t="s">
        <v>510</v>
      </c>
      <c r="F1841" s="14" t="s">
        <v>5059</v>
      </c>
      <c r="G1841" s="14"/>
      <c r="H1841" s="14"/>
      <c r="I1841" s="14"/>
      <c r="J1841" s="14"/>
      <c r="K1841" s="14"/>
      <c r="L1841" s="14"/>
      <c r="M1841">
        <v>0</v>
      </c>
      <c r="N1841">
        <v>0</v>
      </c>
      <c r="O1841"/>
      <c r="P1841" s="1"/>
    </row>
    <row r="1842" spans="2:16" x14ac:dyDescent="0.25">
      <c r="B1842" s="14" t="s">
        <v>4053</v>
      </c>
      <c r="C1842" s="12" t="s">
        <v>4054</v>
      </c>
      <c r="D1842" s="12" t="s">
        <v>2986</v>
      </c>
      <c r="E1842" s="12" t="s">
        <v>49</v>
      </c>
      <c r="F1842" s="14" t="s">
        <v>5059</v>
      </c>
      <c r="G1842" s="14"/>
      <c r="H1842" s="14"/>
      <c r="I1842" s="14"/>
      <c r="J1842" s="14"/>
      <c r="K1842" s="14"/>
      <c r="L1842" s="14"/>
      <c r="M1842">
        <v>0</v>
      </c>
      <c r="N1842">
        <v>0</v>
      </c>
      <c r="O1842"/>
      <c r="P1842" s="1"/>
    </row>
    <row r="1843" spans="2:16" x14ac:dyDescent="0.25">
      <c r="B1843" s="14" t="s">
        <v>4055</v>
      </c>
      <c r="C1843" s="12" t="s">
        <v>4056</v>
      </c>
      <c r="D1843" s="12" t="s">
        <v>2986</v>
      </c>
      <c r="E1843" s="12" t="s">
        <v>50</v>
      </c>
      <c r="F1843" s="14" t="s">
        <v>5059</v>
      </c>
      <c r="G1843" s="14"/>
      <c r="H1843" s="14"/>
      <c r="I1843" s="14"/>
      <c r="J1843" s="14"/>
      <c r="K1843" s="14"/>
      <c r="L1843" s="14"/>
      <c r="M1843">
        <v>0</v>
      </c>
      <c r="N1843">
        <v>0</v>
      </c>
      <c r="O1843"/>
      <c r="P1843" s="1"/>
    </row>
    <row r="1844" spans="2:16" x14ac:dyDescent="0.25">
      <c r="B1844" s="14" t="s">
        <v>4057</v>
      </c>
      <c r="C1844" s="12" t="s">
        <v>4058</v>
      </c>
      <c r="D1844" s="12" t="s">
        <v>2986</v>
      </c>
      <c r="E1844" s="12" t="s">
        <v>23</v>
      </c>
      <c r="F1844" s="14" t="s">
        <v>5059</v>
      </c>
      <c r="G1844" s="14"/>
      <c r="H1844" s="14"/>
      <c r="I1844" s="14"/>
      <c r="J1844" s="14"/>
      <c r="K1844" s="14"/>
      <c r="L1844" s="14"/>
      <c r="M1844">
        <v>0</v>
      </c>
      <c r="N1844">
        <v>0</v>
      </c>
      <c r="O1844"/>
      <c r="P1844" s="1"/>
    </row>
    <row r="1845" spans="2:16" x14ac:dyDescent="0.25">
      <c r="B1845" s="14" t="s">
        <v>4059</v>
      </c>
      <c r="C1845" s="12" t="s">
        <v>4060</v>
      </c>
      <c r="D1845" s="12" t="s">
        <v>2986</v>
      </c>
      <c r="E1845" s="12" t="s">
        <v>23</v>
      </c>
      <c r="F1845" s="14" t="s">
        <v>5059</v>
      </c>
      <c r="G1845" s="14"/>
      <c r="H1845" s="14"/>
      <c r="I1845" s="14"/>
      <c r="J1845" s="14"/>
      <c r="K1845" s="14"/>
      <c r="L1845" s="14"/>
      <c r="M1845">
        <v>0</v>
      </c>
      <c r="N1845">
        <v>0</v>
      </c>
      <c r="O1845"/>
      <c r="P1845" s="1"/>
    </row>
    <row r="1846" spans="2:16" x14ac:dyDescent="0.25">
      <c r="B1846" s="14" t="s">
        <v>4061</v>
      </c>
      <c r="C1846" s="12" t="s">
        <v>4062</v>
      </c>
      <c r="D1846" s="12" t="s">
        <v>2986</v>
      </c>
      <c r="E1846" s="12" t="s">
        <v>23</v>
      </c>
      <c r="F1846" s="14" t="s">
        <v>5059</v>
      </c>
      <c r="G1846" s="14"/>
      <c r="H1846" s="14"/>
      <c r="I1846" s="14"/>
      <c r="J1846" s="14"/>
      <c r="K1846" s="14"/>
      <c r="L1846" s="14"/>
      <c r="M1846">
        <v>0</v>
      </c>
      <c r="N1846">
        <v>0</v>
      </c>
      <c r="O1846"/>
      <c r="P1846" s="1"/>
    </row>
    <row r="1847" spans="2:16" x14ac:dyDescent="0.25">
      <c r="B1847" s="14" t="s">
        <v>4063</v>
      </c>
      <c r="C1847" s="12" t="s">
        <v>4064</v>
      </c>
      <c r="D1847" s="12" t="s">
        <v>2986</v>
      </c>
      <c r="E1847" s="12" t="s">
        <v>23</v>
      </c>
      <c r="F1847" s="14" t="s">
        <v>5059</v>
      </c>
      <c r="G1847" s="14"/>
      <c r="H1847" s="14"/>
      <c r="I1847" s="14"/>
      <c r="J1847" s="14"/>
      <c r="K1847" s="14"/>
      <c r="L1847" s="14"/>
      <c r="M1847">
        <v>0</v>
      </c>
      <c r="N1847">
        <v>0</v>
      </c>
      <c r="O1847"/>
      <c r="P1847" s="1"/>
    </row>
    <row r="1848" spans="2:16" x14ac:dyDescent="0.25">
      <c r="B1848" s="14" t="s">
        <v>4065</v>
      </c>
      <c r="C1848" s="12" t="s">
        <v>4066</v>
      </c>
      <c r="D1848" s="12" t="s">
        <v>2986</v>
      </c>
      <c r="E1848" s="12" t="s">
        <v>23</v>
      </c>
      <c r="F1848" s="14" t="s">
        <v>5059</v>
      </c>
      <c r="G1848" s="14"/>
      <c r="H1848" s="14"/>
      <c r="I1848" s="14"/>
      <c r="J1848" s="14"/>
      <c r="K1848" s="14"/>
      <c r="L1848" s="14"/>
      <c r="M1848">
        <v>0</v>
      </c>
      <c r="N1848">
        <v>0</v>
      </c>
      <c r="O1848"/>
      <c r="P1848" s="1"/>
    </row>
    <row r="1849" spans="2:16" x14ac:dyDescent="0.25">
      <c r="B1849" s="14" t="s">
        <v>4067</v>
      </c>
      <c r="C1849" s="12" t="s">
        <v>4068</v>
      </c>
      <c r="D1849" s="12" t="s">
        <v>2986</v>
      </c>
      <c r="E1849" s="12" t="s">
        <v>49</v>
      </c>
      <c r="F1849" s="14" t="s">
        <v>5059</v>
      </c>
      <c r="G1849" s="14" t="s">
        <v>4576</v>
      </c>
      <c r="H1849" s="14" t="s">
        <v>4807</v>
      </c>
      <c r="I1849" s="14"/>
      <c r="J1849" s="14"/>
      <c r="K1849" s="14"/>
      <c r="L1849" s="14"/>
      <c r="M1849">
        <v>1</v>
      </c>
      <c r="N1849">
        <v>1</v>
      </c>
      <c r="O1849"/>
      <c r="P1849" s="1"/>
    </row>
    <row r="1850" spans="2:16" x14ac:dyDescent="0.25">
      <c r="B1850" s="14" t="s">
        <v>4069</v>
      </c>
      <c r="C1850" s="12" t="s">
        <v>4070</v>
      </c>
      <c r="D1850" s="12" t="s">
        <v>2986</v>
      </c>
      <c r="E1850" s="12" t="s">
        <v>510</v>
      </c>
      <c r="F1850" s="14" t="s">
        <v>5059</v>
      </c>
      <c r="G1850" s="14"/>
      <c r="H1850" s="14"/>
      <c r="I1850" s="14"/>
      <c r="J1850" s="14"/>
      <c r="K1850" s="14"/>
      <c r="L1850" s="14"/>
      <c r="M1850">
        <v>0</v>
      </c>
      <c r="N1850">
        <v>0</v>
      </c>
      <c r="O1850"/>
      <c r="P1850" s="1"/>
    </row>
    <row r="1851" spans="2:16" x14ac:dyDescent="0.25">
      <c r="B1851" s="14" t="s">
        <v>4071</v>
      </c>
      <c r="C1851" s="12" t="s">
        <v>4072</v>
      </c>
      <c r="D1851" s="12" t="s">
        <v>2986</v>
      </c>
      <c r="E1851" s="12" t="s">
        <v>49</v>
      </c>
      <c r="F1851" s="14" t="s">
        <v>5059</v>
      </c>
      <c r="G1851" s="14"/>
      <c r="H1851" s="14"/>
      <c r="I1851" s="14"/>
      <c r="J1851" s="14"/>
      <c r="K1851" s="14"/>
      <c r="L1851" s="14"/>
      <c r="M1851">
        <v>0</v>
      </c>
      <c r="N1851">
        <v>0</v>
      </c>
      <c r="O1851"/>
      <c r="P1851" s="1"/>
    </row>
    <row r="1852" spans="2:16" ht="45" x14ac:dyDescent="0.25">
      <c r="B1852" s="14" t="s">
        <v>2540</v>
      </c>
      <c r="C1852" s="12" t="s">
        <v>2541</v>
      </c>
      <c r="D1852" s="12" t="s">
        <v>1741</v>
      </c>
      <c r="E1852" s="12" t="s">
        <v>310</v>
      </c>
      <c r="F1852" s="14" t="s">
        <v>5059</v>
      </c>
      <c r="G1852" s="14" t="s">
        <v>5636</v>
      </c>
      <c r="H1852" s="14" t="s">
        <v>4817</v>
      </c>
      <c r="I1852" s="14"/>
      <c r="J1852" s="14"/>
      <c r="K1852" s="14"/>
      <c r="L1852" s="14"/>
      <c r="M1852">
        <v>1</v>
      </c>
      <c r="N1852">
        <v>1</v>
      </c>
      <c r="O1852"/>
      <c r="P1852" s="1"/>
    </row>
    <row r="1853" spans="2:16" ht="45" x14ac:dyDescent="0.25">
      <c r="B1853" s="14" t="s">
        <v>2542</v>
      </c>
      <c r="C1853" s="12" t="s">
        <v>2543</v>
      </c>
      <c r="D1853" s="12" t="s">
        <v>1741</v>
      </c>
      <c r="E1853" s="12" t="s">
        <v>353</v>
      </c>
      <c r="F1853" s="14" t="s">
        <v>5059</v>
      </c>
      <c r="G1853" s="14" t="s">
        <v>4588</v>
      </c>
      <c r="H1853" s="14" t="s">
        <v>4824</v>
      </c>
      <c r="I1853" s="14"/>
      <c r="J1853" s="14"/>
      <c r="K1853" s="14"/>
      <c r="L1853" s="14"/>
      <c r="M1853">
        <v>1</v>
      </c>
      <c r="N1853">
        <v>1</v>
      </c>
      <c r="O1853"/>
      <c r="P1853" s="1"/>
    </row>
    <row r="1854" spans="2:16" x14ac:dyDescent="0.25">
      <c r="B1854" s="14" t="s">
        <v>4073</v>
      </c>
      <c r="C1854" s="12" t="s">
        <v>4074</v>
      </c>
      <c r="D1854" s="12" t="s">
        <v>2986</v>
      </c>
      <c r="E1854" s="12" t="s">
        <v>50</v>
      </c>
      <c r="F1854" s="14" t="s">
        <v>5059</v>
      </c>
      <c r="G1854" s="14"/>
      <c r="H1854" s="14"/>
      <c r="I1854" s="14"/>
      <c r="J1854" s="14"/>
      <c r="K1854" s="14"/>
      <c r="L1854" s="14"/>
      <c r="M1854">
        <v>0</v>
      </c>
      <c r="N1854">
        <v>0</v>
      </c>
      <c r="O1854"/>
      <c r="P1854" s="1"/>
    </row>
    <row r="1855" spans="2:16" x14ac:dyDescent="0.25">
      <c r="B1855" s="14" t="s">
        <v>4075</v>
      </c>
      <c r="C1855" s="12" t="s">
        <v>4076</v>
      </c>
      <c r="D1855" s="12" t="s">
        <v>2986</v>
      </c>
      <c r="E1855" s="12" t="s">
        <v>23</v>
      </c>
      <c r="F1855" s="14" t="s">
        <v>5059</v>
      </c>
      <c r="G1855" s="14"/>
      <c r="H1855" s="14"/>
      <c r="I1855" s="14"/>
      <c r="J1855" s="14"/>
      <c r="K1855" s="14"/>
      <c r="L1855" s="14"/>
      <c r="M1855">
        <v>0</v>
      </c>
      <c r="N1855">
        <v>0</v>
      </c>
      <c r="O1855"/>
      <c r="P1855" s="1"/>
    </row>
    <row r="1856" spans="2:16" x14ac:dyDescent="0.25">
      <c r="B1856" s="14" t="s">
        <v>4077</v>
      </c>
      <c r="C1856" s="12" t="s">
        <v>4078</v>
      </c>
      <c r="D1856" s="12" t="s">
        <v>2986</v>
      </c>
      <c r="E1856" s="12" t="s">
        <v>23</v>
      </c>
      <c r="F1856" s="14" t="s">
        <v>5059</v>
      </c>
      <c r="G1856" s="14"/>
      <c r="H1856" s="14"/>
      <c r="I1856" s="14"/>
      <c r="J1856" s="14"/>
      <c r="K1856" s="14"/>
      <c r="L1856" s="14"/>
      <c r="M1856">
        <v>0</v>
      </c>
      <c r="N1856">
        <v>0</v>
      </c>
      <c r="O1856"/>
      <c r="P1856" s="1"/>
    </row>
    <row r="1857" spans="2:16" x14ac:dyDescent="0.25">
      <c r="B1857" s="14" t="s">
        <v>2950</v>
      </c>
      <c r="C1857" s="12" t="s">
        <v>4079</v>
      </c>
      <c r="D1857" s="12" t="s">
        <v>2986</v>
      </c>
      <c r="E1857" s="12" t="s">
        <v>310</v>
      </c>
      <c r="F1857" s="14" t="s">
        <v>5059</v>
      </c>
      <c r="G1857" s="14" t="s">
        <v>5479</v>
      </c>
      <c r="H1857" s="14" t="s">
        <v>4807</v>
      </c>
      <c r="I1857" s="14"/>
      <c r="J1857" s="14"/>
      <c r="K1857" s="14"/>
      <c r="L1857" s="14"/>
      <c r="M1857">
        <v>1</v>
      </c>
      <c r="N1857">
        <v>1</v>
      </c>
      <c r="O1857"/>
      <c r="P1857" s="1"/>
    </row>
    <row r="1858" spans="2:16" x14ac:dyDescent="0.25">
      <c r="B1858" s="14" t="s">
        <v>4080</v>
      </c>
      <c r="C1858" s="12" t="s">
        <v>4081</v>
      </c>
      <c r="D1858" s="12" t="s">
        <v>1741</v>
      </c>
      <c r="E1858" s="12" t="s">
        <v>205</v>
      </c>
      <c r="F1858" s="14" t="s">
        <v>5059</v>
      </c>
      <c r="G1858" s="14"/>
      <c r="H1858" s="14"/>
      <c r="I1858" s="14"/>
      <c r="J1858" s="14"/>
      <c r="K1858" s="14"/>
      <c r="L1858" s="14"/>
      <c r="M1858">
        <v>0</v>
      </c>
      <c r="N1858">
        <v>0</v>
      </c>
      <c r="O1858"/>
      <c r="P1858" s="1"/>
    </row>
    <row r="1859" spans="2:16" x14ac:dyDescent="0.25">
      <c r="B1859" s="14" t="s">
        <v>2957</v>
      </c>
      <c r="C1859" s="12" t="s">
        <v>4082</v>
      </c>
      <c r="D1859" s="12" t="s">
        <v>2986</v>
      </c>
      <c r="E1859" s="12" t="s">
        <v>23</v>
      </c>
      <c r="F1859" s="14" t="s">
        <v>5059</v>
      </c>
      <c r="G1859" s="14"/>
      <c r="H1859" s="14"/>
      <c r="I1859" s="14"/>
      <c r="J1859" s="14"/>
      <c r="K1859" s="14"/>
      <c r="L1859" s="14"/>
      <c r="M1859">
        <v>0</v>
      </c>
      <c r="N1859">
        <v>0</v>
      </c>
      <c r="O1859"/>
      <c r="P1859" s="1"/>
    </row>
    <row r="1860" spans="2:16" ht="45" x14ac:dyDescent="0.25">
      <c r="B1860" s="14" t="s">
        <v>2884</v>
      </c>
      <c r="C1860" s="12" t="s">
        <v>4083</v>
      </c>
      <c r="D1860" s="12" t="s">
        <v>2986</v>
      </c>
      <c r="E1860" s="12" t="s">
        <v>310</v>
      </c>
      <c r="F1860" s="14" t="s">
        <v>5059</v>
      </c>
      <c r="G1860" s="14" t="s">
        <v>4640</v>
      </c>
      <c r="H1860" s="14" t="s">
        <v>4808</v>
      </c>
      <c r="I1860" s="14"/>
      <c r="J1860" s="14"/>
      <c r="K1860" s="14"/>
      <c r="L1860" s="14"/>
      <c r="M1860">
        <v>1</v>
      </c>
      <c r="N1860">
        <v>1</v>
      </c>
      <c r="O1860"/>
      <c r="P1860" s="1"/>
    </row>
    <row r="1861" spans="2:16" x14ac:dyDescent="0.25">
      <c r="B1861" s="14" t="s">
        <v>4084</v>
      </c>
      <c r="C1861" s="12" t="s">
        <v>4085</v>
      </c>
      <c r="D1861" s="12" t="s">
        <v>2986</v>
      </c>
      <c r="E1861" s="12" t="s">
        <v>23</v>
      </c>
      <c r="F1861" s="14" t="s">
        <v>5059</v>
      </c>
      <c r="G1861" s="14"/>
      <c r="H1861" s="14"/>
      <c r="I1861" s="14"/>
      <c r="J1861" s="14"/>
      <c r="K1861" s="14"/>
      <c r="L1861" s="14"/>
      <c r="M1861">
        <v>0</v>
      </c>
      <c r="N1861">
        <v>0</v>
      </c>
      <c r="O1861"/>
      <c r="P1861" s="1"/>
    </row>
    <row r="1862" spans="2:16" ht="60" x14ac:dyDescent="0.25">
      <c r="B1862" s="14" t="s">
        <v>2548</v>
      </c>
      <c r="C1862" s="12" t="s">
        <v>2549</v>
      </c>
      <c r="D1862" s="12" t="s">
        <v>1741</v>
      </c>
      <c r="E1862" s="12" t="s">
        <v>23</v>
      </c>
      <c r="F1862" s="14" t="s">
        <v>5059</v>
      </c>
      <c r="G1862" s="14" t="s">
        <v>5582</v>
      </c>
      <c r="H1862" s="14" t="s">
        <v>4812</v>
      </c>
      <c r="I1862" s="14"/>
      <c r="J1862" s="14"/>
      <c r="K1862" s="14"/>
      <c r="L1862" s="14"/>
      <c r="M1862">
        <v>1</v>
      </c>
      <c r="N1862">
        <v>1</v>
      </c>
      <c r="O1862"/>
      <c r="P1862" s="1"/>
    </row>
    <row r="1863" spans="2:16" x14ac:dyDescent="0.25">
      <c r="B1863" s="14" t="s">
        <v>4086</v>
      </c>
      <c r="C1863" s="12" t="s">
        <v>4087</v>
      </c>
      <c r="D1863" s="12" t="s">
        <v>2986</v>
      </c>
      <c r="E1863" s="12" t="s">
        <v>50</v>
      </c>
      <c r="F1863" s="14" t="s">
        <v>5059</v>
      </c>
      <c r="G1863" s="14"/>
      <c r="H1863" s="14"/>
      <c r="I1863" s="14"/>
      <c r="J1863" s="14"/>
      <c r="K1863" s="14"/>
      <c r="L1863" s="14"/>
      <c r="M1863">
        <v>0</v>
      </c>
      <c r="N1863">
        <v>0</v>
      </c>
      <c r="O1863"/>
      <c r="P1863" s="1"/>
    </row>
    <row r="1864" spans="2:16" x14ac:dyDescent="0.25">
      <c r="B1864" s="14" t="s">
        <v>4088</v>
      </c>
      <c r="C1864" s="12" t="s">
        <v>4089</v>
      </c>
      <c r="D1864" s="12" t="s">
        <v>2986</v>
      </c>
      <c r="E1864" s="12" t="s">
        <v>22</v>
      </c>
      <c r="F1864" s="14" t="s">
        <v>5059</v>
      </c>
      <c r="G1864" s="14"/>
      <c r="H1864" s="14"/>
      <c r="I1864" s="14"/>
      <c r="J1864" s="14"/>
      <c r="K1864" s="14"/>
      <c r="L1864" s="14"/>
      <c r="M1864">
        <v>0</v>
      </c>
      <c r="N1864">
        <v>0</v>
      </c>
      <c r="O1864"/>
      <c r="P1864" s="1"/>
    </row>
    <row r="1865" spans="2:16" x14ac:dyDescent="0.25">
      <c r="B1865" s="14" t="s">
        <v>4090</v>
      </c>
      <c r="C1865" s="12" t="s">
        <v>4091</v>
      </c>
      <c r="D1865" s="12" t="s">
        <v>2986</v>
      </c>
      <c r="E1865" s="12" t="s">
        <v>510</v>
      </c>
      <c r="F1865" s="14" t="s">
        <v>5059</v>
      </c>
      <c r="G1865" s="14" t="s">
        <v>4638</v>
      </c>
      <c r="H1865" s="14" t="s">
        <v>4807</v>
      </c>
      <c r="I1865" s="14"/>
      <c r="J1865" s="14"/>
      <c r="K1865" s="14"/>
      <c r="L1865" s="14"/>
      <c r="M1865">
        <v>1</v>
      </c>
      <c r="N1865">
        <v>1</v>
      </c>
      <c r="O1865"/>
      <c r="P1865" s="1"/>
    </row>
    <row r="1866" spans="2:16" ht="60" x14ac:dyDescent="0.25">
      <c r="B1866" s="14" t="s">
        <v>2550</v>
      </c>
      <c r="C1866" s="12" t="s">
        <v>2551</v>
      </c>
      <c r="D1866" s="12" t="s">
        <v>1741</v>
      </c>
      <c r="E1866" s="12" t="s">
        <v>310</v>
      </c>
      <c r="F1866" s="14" t="s">
        <v>5059</v>
      </c>
      <c r="G1866" s="14" t="s">
        <v>4577</v>
      </c>
      <c r="H1866" s="14" t="s">
        <v>4808</v>
      </c>
      <c r="I1866" s="14"/>
      <c r="J1866" s="14"/>
      <c r="K1866" s="14"/>
      <c r="L1866" s="14" t="s">
        <v>5303</v>
      </c>
      <c r="M1866">
        <v>1</v>
      </c>
      <c r="N1866">
        <v>2</v>
      </c>
      <c r="O1866"/>
      <c r="P1866" s="1"/>
    </row>
    <row r="1867" spans="2:16" x14ac:dyDescent="0.25">
      <c r="B1867" s="14" t="s">
        <v>4092</v>
      </c>
      <c r="C1867" s="12" t="s">
        <v>4093</v>
      </c>
      <c r="D1867" s="12" t="s">
        <v>2986</v>
      </c>
      <c r="E1867" s="12" t="s">
        <v>85</v>
      </c>
      <c r="F1867" s="14" t="s">
        <v>5059</v>
      </c>
      <c r="G1867" s="14"/>
      <c r="H1867" s="14"/>
      <c r="I1867" s="14"/>
      <c r="J1867" s="14"/>
      <c r="K1867" s="14"/>
      <c r="L1867" s="14"/>
      <c r="M1867">
        <v>0</v>
      </c>
      <c r="N1867">
        <v>0</v>
      </c>
      <c r="O1867"/>
      <c r="P1867" s="1"/>
    </row>
    <row r="1868" spans="2:16" x14ac:dyDescent="0.25">
      <c r="B1868" s="14" t="s">
        <v>4094</v>
      </c>
      <c r="C1868" s="12" t="s">
        <v>4095</v>
      </c>
      <c r="D1868" s="12" t="s">
        <v>2986</v>
      </c>
      <c r="E1868" s="12" t="s">
        <v>50</v>
      </c>
      <c r="F1868" s="14" t="s">
        <v>5059</v>
      </c>
      <c r="G1868" s="14"/>
      <c r="H1868" s="14"/>
      <c r="I1868" s="14"/>
      <c r="J1868" s="14"/>
      <c r="K1868" s="14"/>
      <c r="L1868" s="14"/>
      <c r="M1868">
        <v>0</v>
      </c>
      <c r="N1868">
        <v>0</v>
      </c>
      <c r="O1868"/>
      <c r="P1868" s="1"/>
    </row>
    <row r="1869" spans="2:16" ht="105" x14ac:dyDescent="0.25">
      <c r="B1869" s="14" t="s">
        <v>4096</v>
      </c>
      <c r="C1869" s="12" t="s">
        <v>4097</v>
      </c>
      <c r="D1869" s="12" t="s">
        <v>2986</v>
      </c>
      <c r="E1869" s="12" t="s">
        <v>23</v>
      </c>
      <c r="F1869" s="14" t="s">
        <v>5059</v>
      </c>
      <c r="G1869" s="14" t="s">
        <v>5775</v>
      </c>
      <c r="H1869" s="14" t="s">
        <v>4808</v>
      </c>
      <c r="I1869" s="14"/>
      <c r="J1869" s="14"/>
      <c r="K1869" s="14"/>
      <c r="L1869" s="14"/>
      <c r="M1869">
        <v>1</v>
      </c>
      <c r="N1869">
        <v>1</v>
      </c>
      <c r="O1869"/>
      <c r="P1869" s="1"/>
    </row>
    <row r="1870" spans="2:16" x14ac:dyDescent="0.25">
      <c r="B1870" s="14" t="s">
        <v>2874</v>
      </c>
      <c r="C1870" s="12" t="s">
        <v>4098</v>
      </c>
      <c r="D1870" s="12" t="s">
        <v>2986</v>
      </c>
      <c r="E1870" s="12" t="s">
        <v>310</v>
      </c>
      <c r="F1870" s="14" t="s">
        <v>5059</v>
      </c>
      <c r="G1870" s="14"/>
      <c r="H1870" s="14"/>
      <c r="I1870" s="14"/>
      <c r="J1870" s="14"/>
      <c r="K1870" s="14"/>
      <c r="L1870" s="14"/>
      <c r="M1870">
        <v>0</v>
      </c>
      <c r="N1870">
        <v>0</v>
      </c>
      <c r="O1870"/>
      <c r="P1870" s="1"/>
    </row>
    <row r="1871" spans="2:16" x14ac:dyDescent="0.25">
      <c r="B1871" s="14" t="s">
        <v>2412</v>
      </c>
      <c r="C1871" s="12" t="s">
        <v>2413</v>
      </c>
      <c r="D1871" s="12" t="s">
        <v>5</v>
      </c>
      <c r="E1871" s="12" t="s">
        <v>310</v>
      </c>
      <c r="F1871" s="14" t="s">
        <v>5023</v>
      </c>
      <c r="G1871" s="14" t="s">
        <v>5479</v>
      </c>
      <c r="H1871" s="14" t="s">
        <v>4807</v>
      </c>
      <c r="I1871" s="14"/>
      <c r="J1871" s="14"/>
      <c r="K1871" s="14"/>
      <c r="L1871" s="14"/>
      <c r="M1871">
        <v>1</v>
      </c>
      <c r="N1871">
        <v>1</v>
      </c>
      <c r="O1871">
        <v>1</v>
      </c>
      <c r="P1871" s="1" t="s">
        <v>5320</v>
      </c>
    </row>
    <row r="1872" spans="2:16" x14ac:dyDescent="0.25">
      <c r="B1872" s="14" t="s">
        <v>4099</v>
      </c>
      <c r="C1872" s="12" t="s">
        <v>4100</v>
      </c>
      <c r="D1872" s="12" t="s">
        <v>2986</v>
      </c>
      <c r="E1872" s="12" t="s">
        <v>50</v>
      </c>
      <c r="F1872" s="14" t="s">
        <v>5059</v>
      </c>
      <c r="G1872" s="14"/>
      <c r="H1872" s="14"/>
      <c r="I1872" s="14"/>
      <c r="J1872" s="14"/>
      <c r="K1872" s="14"/>
      <c r="L1872" s="14"/>
      <c r="M1872">
        <v>0</v>
      </c>
      <c r="N1872">
        <v>0</v>
      </c>
      <c r="O1872"/>
      <c r="P1872" s="1"/>
    </row>
    <row r="1873" spans="2:16" ht="30" x14ac:dyDescent="0.25">
      <c r="B1873" s="14" t="s">
        <v>2552</v>
      </c>
      <c r="C1873" s="12" t="s">
        <v>2553</v>
      </c>
      <c r="D1873" s="12" t="s">
        <v>1741</v>
      </c>
      <c r="E1873" s="12" t="s">
        <v>310</v>
      </c>
      <c r="F1873" s="14" t="s">
        <v>5059</v>
      </c>
      <c r="G1873" s="14" t="s">
        <v>5459</v>
      </c>
      <c r="H1873" s="14" t="s">
        <v>5430</v>
      </c>
      <c r="I1873" s="14"/>
      <c r="J1873" s="14"/>
      <c r="K1873" s="14"/>
      <c r="L1873" s="14"/>
      <c r="M1873">
        <v>1</v>
      </c>
      <c r="N1873">
        <v>1</v>
      </c>
      <c r="O1873"/>
      <c r="P1873" s="1"/>
    </row>
    <row r="1874" spans="2:16" x14ac:dyDescent="0.25">
      <c r="B1874" s="14" t="s">
        <v>4101</v>
      </c>
      <c r="C1874" s="12" t="s">
        <v>4102</v>
      </c>
      <c r="D1874" s="12" t="s">
        <v>2986</v>
      </c>
      <c r="E1874" s="12" t="s">
        <v>6</v>
      </c>
      <c r="F1874" s="14" t="s">
        <v>5059</v>
      </c>
      <c r="G1874" s="14"/>
      <c r="H1874" s="14"/>
      <c r="I1874" s="14"/>
      <c r="J1874" s="14"/>
      <c r="K1874" s="14"/>
      <c r="L1874" s="14"/>
      <c r="M1874">
        <v>0</v>
      </c>
      <c r="N1874">
        <v>0</v>
      </c>
      <c r="O1874"/>
      <c r="P1874" s="1"/>
    </row>
    <row r="1875" spans="2:16" ht="45" x14ac:dyDescent="0.25">
      <c r="B1875" s="14" t="s">
        <v>2414</v>
      </c>
      <c r="C1875" s="12" t="s">
        <v>2415</v>
      </c>
      <c r="D1875" s="12" t="s">
        <v>5</v>
      </c>
      <c r="E1875" s="12" t="s">
        <v>23</v>
      </c>
      <c r="F1875" s="14" t="s">
        <v>5023</v>
      </c>
      <c r="G1875" s="14" t="s">
        <v>5278</v>
      </c>
      <c r="H1875" s="14" t="s">
        <v>4808</v>
      </c>
      <c r="I1875" s="14"/>
      <c r="J1875" s="14"/>
      <c r="K1875" s="14"/>
      <c r="L1875" s="14"/>
      <c r="M1875">
        <v>1</v>
      </c>
      <c r="N1875">
        <v>1</v>
      </c>
      <c r="O1875">
        <v>1</v>
      </c>
      <c r="P1875" s="1" t="s">
        <v>5320</v>
      </c>
    </row>
    <row r="1876" spans="2:16" x14ac:dyDescent="0.25">
      <c r="B1876" s="14" t="s">
        <v>4103</v>
      </c>
      <c r="C1876" s="12" t="s">
        <v>4104</v>
      </c>
      <c r="D1876" s="12" t="s">
        <v>2986</v>
      </c>
      <c r="E1876" s="12" t="s">
        <v>50</v>
      </c>
      <c r="F1876" s="14" t="s">
        <v>5059</v>
      </c>
      <c r="G1876" s="14"/>
      <c r="H1876" s="14"/>
      <c r="I1876" s="14"/>
      <c r="J1876" s="14"/>
      <c r="K1876" s="14"/>
      <c r="L1876" s="14"/>
      <c r="M1876">
        <v>0</v>
      </c>
      <c r="N1876">
        <v>0</v>
      </c>
      <c r="O1876"/>
      <c r="P1876" s="1"/>
    </row>
    <row r="1877" spans="2:16" ht="30" x14ac:dyDescent="0.25">
      <c r="B1877" s="14" t="s">
        <v>2968</v>
      </c>
      <c r="C1877" s="12" t="s">
        <v>4105</v>
      </c>
      <c r="D1877" s="12" t="s">
        <v>1741</v>
      </c>
      <c r="E1877" s="12" t="s">
        <v>49</v>
      </c>
      <c r="F1877" s="14" t="s">
        <v>5059</v>
      </c>
      <c r="G1877" s="14" t="s">
        <v>5637</v>
      </c>
      <c r="H1877" s="14" t="s">
        <v>4809</v>
      </c>
      <c r="I1877" s="14"/>
      <c r="J1877" s="14"/>
      <c r="K1877" s="14"/>
      <c r="L1877" s="14"/>
      <c r="M1877">
        <v>1</v>
      </c>
      <c r="N1877">
        <v>1</v>
      </c>
      <c r="O1877"/>
      <c r="P1877" s="1"/>
    </row>
    <row r="1878" spans="2:16" x14ac:dyDescent="0.25">
      <c r="B1878" s="14" t="s">
        <v>4106</v>
      </c>
      <c r="C1878" s="12" t="s">
        <v>4107</v>
      </c>
      <c r="D1878" s="12" t="s">
        <v>2986</v>
      </c>
      <c r="E1878" s="12" t="s">
        <v>353</v>
      </c>
      <c r="F1878" s="14" t="s">
        <v>5059</v>
      </c>
      <c r="G1878" s="14" t="s">
        <v>4607</v>
      </c>
      <c r="H1878" s="14" t="s">
        <v>4827</v>
      </c>
      <c r="I1878" s="14"/>
      <c r="J1878" s="14"/>
      <c r="K1878" s="14"/>
      <c r="L1878" s="14"/>
      <c r="M1878">
        <v>1</v>
      </c>
      <c r="N1878">
        <v>1</v>
      </c>
      <c r="O1878"/>
      <c r="P1878" s="1"/>
    </row>
    <row r="1879" spans="2:16" x14ac:dyDescent="0.25">
      <c r="B1879" s="14" t="s">
        <v>4108</v>
      </c>
      <c r="C1879" s="12" t="s">
        <v>4109</v>
      </c>
      <c r="D1879" s="12" t="s">
        <v>1741</v>
      </c>
      <c r="E1879" s="12" t="s">
        <v>310</v>
      </c>
      <c r="F1879" s="14" t="s">
        <v>5059</v>
      </c>
      <c r="G1879" s="14" t="s">
        <v>5127</v>
      </c>
      <c r="H1879" s="14" t="s">
        <v>4807</v>
      </c>
      <c r="I1879" s="14"/>
      <c r="J1879" s="14"/>
      <c r="K1879" s="14"/>
      <c r="L1879" s="14"/>
      <c r="M1879">
        <v>1</v>
      </c>
      <c r="N1879">
        <v>1</v>
      </c>
      <c r="O1879"/>
      <c r="P1879" s="1"/>
    </row>
    <row r="1880" spans="2:16" x14ac:dyDescent="0.25">
      <c r="B1880" s="14" t="s">
        <v>4110</v>
      </c>
      <c r="C1880" s="12" t="s">
        <v>4111</v>
      </c>
      <c r="D1880" s="12" t="s">
        <v>2986</v>
      </c>
      <c r="E1880" s="12" t="s">
        <v>23</v>
      </c>
      <c r="F1880" s="14" t="s">
        <v>5059</v>
      </c>
      <c r="G1880" s="14"/>
      <c r="H1880" s="14"/>
      <c r="I1880" s="14"/>
      <c r="J1880" s="14"/>
      <c r="K1880" s="14"/>
      <c r="L1880" s="14"/>
      <c r="M1880">
        <v>0</v>
      </c>
      <c r="N1880">
        <v>0</v>
      </c>
      <c r="O1880"/>
      <c r="P1880" s="1"/>
    </row>
    <row r="1881" spans="2:16" x14ac:dyDescent="0.25">
      <c r="B1881" s="14" t="s">
        <v>2554</v>
      </c>
      <c r="C1881" s="12" t="s">
        <v>2555</v>
      </c>
      <c r="D1881" s="12" t="s">
        <v>1741</v>
      </c>
      <c r="E1881" s="12" t="s">
        <v>353</v>
      </c>
      <c r="F1881" s="14" t="s">
        <v>5059</v>
      </c>
      <c r="G1881" s="14" t="s">
        <v>4662</v>
      </c>
      <c r="H1881" s="14" t="s">
        <v>4809</v>
      </c>
      <c r="I1881" s="14"/>
      <c r="J1881" s="14"/>
      <c r="K1881" s="14"/>
      <c r="L1881" s="14"/>
      <c r="M1881">
        <v>1</v>
      </c>
      <c r="N1881">
        <v>1</v>
      </c>
      <c r="O1881"/>
      <c r="P1881" s="1"/>
    </row>
    <row r="1882" spans="2:16" ht="60" x14ac:dyDescent="0.25">
      <c r="B1882" s="14" t="s">
        <v>2416</v>
      </c>
      <c r="C1882" s="12" t="s">
        <v>2417</v>
      </c>
      <c r="D1882" s="12" t="s">
        <v>5</v>
      </c>
      <c r="E1882" s="12" t="s">
        <v>353</v>
      </c>
      <c r="F1882" s="14" t="s">
        <v>5022</v>
      </c>
      <c r="G1882" s="14" t="s">
        <v>4798</v>
      </c>
      <c r="H1882" s="14" t="s">
        <v>4812</v>
      </c>
      <c r="I1882" s="14"/>
      <c r="J1882" s="14"/>
      <c r="K1882" s="14"/>
      <c r="L1882" s="14"/>
      <c r="M1882">
        <v>1</v>
      </c>
      <c r="N1882">
        <v>1</v>
      </c>
      <c r="O1882">
        <v>1</v>
      </c>
      <c r="P1882" s="1" t="s">
        <v>5320</v>
      </c>
    </row>
    <row r="1883" spans="2:16" x14ac:dyDescent="0.25">
      <c r="B1883" s="14" t="s">
        <v>4112</v>
      </c>
      <c r="C1883" s="12" t="s">
        <v>4113</v>
      </c>
      <c r="D1883" s="12" t="s">
        <v>2986</v>
      </c>
      <c r="E1883" s="12" t="s">
        <v>510</v>
      </c>
      <c r="F1883" s="14" t="s">
        <v>5059</v>
      </c>
      <c r="G1883" s="14" t="s">
        <v>4999</v>
      </c>
      <c r="H1883" s="14" t="s">
        <v>4807</v>
      </c>
      <c r="I1883" s="14"/>
      <c r="J1883" s="14"/>
      <c r="K1883" s="14"/>
      <c r="L1883" s="14"/>
      <c r="M1883">
        <v>1</v>
      </c>
      <c r="N1883">
        <v>1</v>
      </c>
      <c r="O1883"/>
      <c r="P1883" s="1"/>
    </row>
    <row r="1884" spans="2:16" x14ac:dyDescent="0.25">
      <c r="B1884" s="14" t="s">
        <v>4114</v>
      </c>
      <c r="C1884" s="12" t="s">
        <v>4115</v>
      </c>
      <c r="D1884" s="12" t="s">
        <v>2986</v>
      </c>
      <c r="E1884" s="12" t="s">
        <v>50</v>
      </c>
      <c r="F1884" s="14" t="s">
        <v>5059</v>
      </c>
      <c r="G1884" s="14"/>
      <c r="H1884" s="14"/>
      <c r="I1884" s="14"/>
      <c r="J1884" s="14"/>
      <c r="K1884" s="14"/>
      <c r="L1884" s="14"/>
      <c r="M1884">
        <v>0</v>
      </c>
      <c r="N1884">
        <v>0</v>
      </c>
      <c r="O1884"/>
      <c r="P1884" s="1"/>
    </row>
    <row r="1885" spans="2:16" x14ac:dyDescent="0.25">
      <c r="B1885" s="14" t="s">
        <v>4116</v>
      </c>
      <c r="C1885" s="12" t="s">
        <v>4117</v>
      </c>
      <c r="D1885" s="12" t="s">
        <v>1741</v>
      </c>
      <c r="E1885" s="12" t="s">
        <v>50</v>
      </c>
      <c r="F1885" s="14" t="s">
        <v>5059</v>
      </c>
      <c r="G1885" s="14" t="s">
        <v>4670</v>
      </c>
      <c r="H1885" s="14" t="s">
        <v>4807</v>
      </c>
      <c r="I1885" s="14"/>
      <c r="J1885" s="14"/>
      <c r="K1885" s="14"/>
      <c r="L1885" s="14"/>
      <c r="M1885">
        <v>1</v>
      </c>
      <c r="N1885">
        <v>1</v>
      </c>
      <c r="O1885"/>
      <c r="P1885" s="1"/>
    </row>
    <row r="1886" spans="2:16" x14ac:dyDescent="0.25">
      <c r="B1886" s="14" t="s">
        <v>4118</v>
      </c>
      <c r="C1886" s="12" t="s">
        <v>5432</v>
      </c>
      <c r="D1886" s="12" t="s">
        <v>2986</v>
      </c>
      <c r="E1886" s="12" t="s">
        <v>42</v>
      </c>
      <c r="F1886" s="14" t="s">
        <v>5059</v>
      </c>
      <c r="G1886" s="14" t="s">
        <v>5333</v>
      </c>
      <c r="H1886" s="14" t="s">
        <v>4807</v>
      </c>
      <c r="I1886" s="14"/>
      <c r="J1886" s="14"/>
      <c r="K1886" s="14"/>
      <c r="L1886" s="14"/>
      <c r="M1886">
        <v>1</v>
      </c>
      <c r="N1886">
        <v>1</v>
      </c>
      <c r="O1886"/>
      <c r="P1886" s="1"/>
    </row>
    <row r="1887" spans="2:16" x14ac:dyDescent="0.25">
      <c r="B1887" s="14" t="s">
        <v>4120</v>
      </c>
      <c r="C1887" s="12" t="s">
        <v>4121</v>
      </c>
      <c r="D1887" s="12" t="s">
        <v>2986</v>
      </c>
      <c r="E1887" s="12" t="s">
        <v>23</v>
      </c>
      <c r="F1887" s="14" t="s">
        <v>5059</v>
      </c>
      <c r="G1887" s="14"/>
      <c r="H1887" s="14"/>
      <c r="I1887" s="14"/>
      <c r="J1887" s="14"/>
      <c r="K1887" s="14"/>
      <c r="L1887" s="14"/>
      <c r="M1887">
        <v>0</v>
      </c>
      <c r="N1887">
        <v>0</v>
      </c>
      <c r="O1887"/>
      <c r="P1887" s="1"/>
    </row>
    <row r="1888" spans="2:16" ht="30" x14ac:dyDescent="0.25">
      <c r="B1888" s="14" t="s">
        <v>1767</v>
      </c>
      <c r="C1888" s="12" t="s">
        <v>1768</v>
      </c>
      <c r="D1888" s="12" t="s">
        <v>5</v>
      </c>
      <c r="E1888" s="12" t="s">
        <v>310</v>
      </c>
      <c r="F1888" s="14" t="s">
        <v>5022</v>
      </c>
      <c r="G1888" s="14" t="s">
        <v>5210</v>
      </c>
      <c r="H1888" s="14" t="s">
        <v>4807</v>
      </c>
      <c r="I1888" s="14"/>
      <c r="J1888" s="14"/>
      <c r="K1888" s="14"/>
      <c r="L1888" s="14"/>
      <c r="M1888">
        <v>1</v>
      </c>
      <c r="N1888">
        <v>1</v>
      </c>
      <c r="O1888">
        <v>1</v>
      </c>
      <c r="P1888" s="1" t="s">
        <v>5320</v>
      </c>
    </row>
    <row r="1889" spans="2:16" x14ac:dyDescent="0.25">
      <c r="B1889" s="14" t="s">
        <v>4122</v>
      </c>
      <c r="C1889" s="12" t="s">
        <v>4123</v>
      </c>
      <c r="D1889" s="12" t="s">
        <v>2986</v>
      </c>
      <c r="E1889" s="12" t="s">
        <v>23</v>
      </c>
      <c r="F1889" s="14" t="s">
        <v>5059</v>
      </c>
      <c r="G1889" s="14" t="s">
        <v>5381</v>
      </c>
      <c r="H1889" s="14" t="s">
        <v>4807</v>
      </c>
      <c r="I1889" s="14"/>
      <c r="J1889" s="14"/>
      <c r="K1889" s="14"/>
      <c r="L1889" s="14"/>
      <c r="M1889">
        <v>1</v>
      </c>
      <c r="N1889">
        <v>1</v>
      </c>
      <c r="O1889"/>
      <c r="P1889" s="1"/>
    </row>
    <row r="1890" spans="2:16" ht="75" x14ac:dyDescent="0.25">
      <c r="B1890" s="14" t="s">
        <v>1769</v>
      </c>
      <c r="C1890" s="12" t="s">
        <v>1770</v>
      </c>
      <c r="D1890" s="12" t="s">
        <v>5</v>
      </c>
      <c r="E1890" s="12" t="s">
        <v>68</v>
      </c>
      <c r="F1890" s="14" t="s">
        <v>5024</v>
      </c>
      <c r="G1890" s="14" t="s">
        <v>4650</v>
      </c>
      <c r="H1890" s="14" t="s">
        <v>4806</v>
      </c>
      <c r="I1890" s="14"/>
      <c r="J1890" s="14"/>
      <c r="K1890" s="14"/>
      <c r="L1890" s="14"/>
      <c r="M1890">
        <v>1</v>
      </c>
      <c r="N1890">
        <v>1</v>
      </c>
      <c r="O1890">
        <v>1</v>
      </c>
      <c r="P1890" s="1" t="s">
        <v>5320</v>
      </c>
    </row>
    <row r="1891" spans="2:16" ht="30" x14ac:dyDescent="0.25">
      <c r="B1891" s="14" t="s">
        <v>4124</v>
      </c>
      <c r="C1891" s="12" t="s">
        <v>4125</v>
      </c>
      <c r="D1891" s="12" t="s">
        <v>2986</v>
      </c>
      <c r="E1891" s="12" t="s">
        <v>151</v>
      </c>
      <c r="F1891" s="14" t="s">
        <v>5059</v>
      </c>
      <c r="G1891" s="14" t="s">
        <v>5211</v>
      </c>
      <c r="H1891" s="14" t="s">
        <v>4807</v>
      </c>
      <c r="I1891" s="14"/>
      <c r="J1891" s="14"/>
      <c r="K1891" s="14"/>
      <c r="L1891" s="14"/>
      <c r="M1891">
        <v>1</v>
      </c>
      <c r="N1891">
        <v>1</v>
      </c>
      <c r="O1891"/>
      <c r="P1891" s="1"/>
    </row>
    <row r="1892" spans="2:16" x14ac:dyDescent="0.25">
      <c r="B1892" s="14" t="s">
        <v>4126</v>
      </c>
      <c r="C1892" s="12" t="s">
        <v>4127</v>
      </c>
      <c r="D1892" s="12" t="s">
        <v>1741</v>
      </c>
      <c r="E1892" s="12" t="s">
        <v>353</v>
      </c>
      <c r="F1892" s="14" t="s">
        <v>5059</v>
      </c>
      <c r="G1892" s="14"/>
      <c r="H1892" s="14"/>
      <c r="I1892" s="14"/>
      <c r="J1892" s="14"/>
      <c r="K1892" s="14"/>
      <c r="L1892" s="14"/>
      <c r="M1892">
        <v>0</v>
      </c>
      <c r="N1892">
        <v>0</v>
      </c>
      <c r="O1892"/>
      <c r="P1892" s="1"/>
    </row>
    <row r="1893" spans="2:16" x14ac:dyDescent="0.25">
      <c r="B1893" s="14" t="s">
        <v>4128</v>
      </c>
      <c r="C1893" s="12" t="s">
        <v>4129</v>
      </c>
      <c r="D1893" s="12" t="s">
        <v>2986</v>
      </c>
      <c r="E1893" s="12" t="s">
        <v>23</v>
      </c>
      <c r="F1893" s="14" t="s">
        <v>5059</v>
      </c>
      <c r="G1893" s="14" t="s">
        <v>4587</v>
      </c>
      <c r="H1893" s="14" t="s">
        <v>4807</v>
      </c>
      <c r="I1893" s="14"/>
      <c r="J1893" s="14"/>
      <c r="K1893" s="14"/>
      <c r="L1893" s="14"/>
      <c r="M1893">
        <v>1</v>
      </c>
      <c r="N1893">
        <v>1</v>
      </c>
      <c r="O1893"/>
      <c r="P1893" s="1"/>
    </row>
    <row r="1894" spans="2:16" x14ac:dyDescent="0.25">
      <c r="B1894" s="14" t="s">
        <v>2876</v>
      </c>
      <c r="C1894" s="12" t="s">
        <v>4130</v>
      </c>
      <c r="D1894" s="12" t="s">
        <v>2986</v>
      </c>
      <c r="E1894" s="12" t="s">
        <v>310</v>
      </c>
      <c r="F1894" s="14" t="s">
        <v>5059</v>
      </c>
      <c r="G1894" s="14" t="s">
        <v>5550</v>
      </c>
      <c r="H1894" s="14" t="s">
        <v>4807</v>
      </c>
      <c r="I1894" s="14"/>
      <c r="J1894" s="14"/>
      <c r="K1894" s="14"/>
      <c r="L1894" s="14"/>
      <c r="M1894">
        <v>1</v>
      </c>
      <c r="N1894">
        <v>1</v>
      </c>
      <c r="O1894"/>
      <c r="P1894" s="1"/>
    </row>
    <row r="1895" spans="2:16" x14ac:dyDescent="0.25">
      <c r="B1895" s="14" t="s">
        <v>2880</v>
      </c>
      <c r="C1895" s="12" t="s">
        <v>4132</v>
      </c>
      <c r="D1895" s="12" t="s">
        <v>2986</v>
      </c>
      <c r="E1895" s="12" t="s">
        <v>23</v>
      </c>
      <c r="F1895" s="14" t="s">
        <v>5059</v>
      </c>
      <c r="G1895" s="14"/>
      <c r="H1895" s="14"/>
      <c r="I1895" s="14"/>
      <c r="J1895" s="14"/>
      <c r="K1895" s="14"/>
      <c r="L1895" s="14"/>
      <c r="M1895">
        <v>0</v>
      </c>
      <c r="N1895">
        <v>0</v>
      </c>
      <c r="O1895"/>
      <c r="P1895" s="1"/>
    </row>
    <row r="1896" spans="2:16" x14ac:dyDescent="0.25">
      <c r="B1896" s="14" t="s">
        <v>4133</v>
      </c>
      <c r="C1896" s="12" t="s">
        <v>4134</v>
      </c>
      <c r="D1896" s="12" t="s">
        <v>2986</v>
      </c>
      <c r="E1896" s="12" t="s">
        <v>50</v>
      </c>
      <c r="F1896" s="14" t="s">
        <v>5059</v>
      </c>
      <c r="G1896" s="14"/>
      <c r="H1896" s="14"/>
      <c r="I1896" s="14"/>
      <c r="J1896" s="14"/>
      <c r="K1896" s="14"/>
      <c r="L1896" s="14"/>
      <c r="M1896">
        <v>0</v>
      </c>
      <c r="N1896">
        <v>0</v>
      </c>
      <c r="O1896"/>
      <c r="P1896" s="1"/>
    </row>
    <row r="1897" spans="2:16" x14ac:dyDescent="0.25">
      <c r="B1897" s="14" t="s">
        <v>4135</v>
      </c>
      <c r="C1897" s="12" t="s">
        <v>4136</v>
      </c>
      <c r="D1897" s="12" t="s">
        <v>2986</v>
      </c>
      <c r="E1897" s="12" t="s">
        <v>23</v>
      </c>
      <c r="F1897" s="14" t="s">
        <v>5059</v>
      </c>
      <c r="G1897" s="14"/>
      <c r="H1897" s="14"/>
      <c r="I1897" s="14"/>
      <c r="J1897" s="14"/>
      <c r="K1897" s="14"/>
      <c r="L1897" s="14"/>
      <c r="M1897">
        <v>0</v>
      </c>
      <c r="N1897">
        <v>0</v>
      </c>
      <c r="O1897"/>
      <c r="P1897" s="1"/>
    </row>
    <row r="1898" spans="2:16" ht="30" x14ac:dyDescent="0.25">
      <c r="B1898" s="14" t="s">
        <v>2887</v>
      </c>
      <c r="C1898" s="12" t="s">
        <v>4137</v>
      </c>
      <c r="D1898" s="12" t="s">
        <v>2986</v>
      </c>
      <c r="E1898" s="12" t="s">
        <v>68</v>
      </c>
      <c r="F1898" s="14" t="s">
        <v>5059</v>
      </c>
      <c r="G1898" s="14" t="s">
        <v>5463</v>
      </c>
      <c r="H1898" s="14" t="s">
        <v>4810</v>
      </c>
      <c r="I1898" s="14"/>
      <c r="J1898" s="14"/>
      <c r="K1898" s="14"/>
      <c r="L1898" s="14"/>
      <c r="M1898">
        <v>1</v>
      </c>
      <c r="N1898">
        <v>1</v>
      </c>
      <c r="O1898"/>
      <c r="P1898" s="1"/>
    </row>
    <row r="1899" spans="2:16" x14ac:dyDescent="0.25">
      <c r="B1899" s="14" t="s">
        <v>2918</v>
      </c>
      <c r="C1899" s="12" t="s">
        <v>4138</v>
      </c>
      <c r="D1899" s="12" t="s">
        <v>1741</v>
      </c>
      <c r="E1899" s="12" t="s">
        <v>49</v>
      </c>
      <c r="F1899" s="14" t="s">
        <v>5059</v>
      </c>
      <c r="G1899" s="14" t="s">
        <v>4580</v>
      </c>
      <c r="H1899" s="14" t="s">
        <v>4807</v>
      </c>
      <c r="I1899" s="14"/>
      <c r="J1899" s="14"/>
      <c r="K1899" s="14"/>
      <c r="L1899" s="14"/>
      <c r="M1899">
        <v>1</v>
      </c>
      <c r="N1899">
        <v>1</v>
      </c>
      <c r="O1899"/>
      <c r="P1899" s="1"/>
    </row>
    <row r="1900" spans="2:16" x14ac:dyDescent="0.25">
      <c r="B1900" s="14" t="s">
        <v>2965</v>
      </c>
      <c r="C1900" s="12" t="s">
        <v>4139</v>
      </c>
      <c r="D1900" s="12" t="s">
        <v>2986</v>
      </c>
      <c r="E1900" s="12" t="s">
        <v>23</v>
      </c>
      <c r="F1900" s="14" t="s">
        <v>5059</v>
      </c>
      <c r="G1900" s="14"/>
      <c r="H1900" s="14"/>
      <c r="I1900" s="14"/>
      <c r="J1900" s="14"/>
      <c r="K1900" s="14"/>
      <c r="L1900" s="14"/>
      <c r="M1900">
        <v>0</v>
      </c>
      <c r="N1900">
        <v>0</v>
      </c>
      <c r="O1900"/>
      <c r="P1900" s="1"/>
    </row>
    <row r="1901" spans="2:16" x14ac:dyDescent="0.25">
      <c r="B1901" s="14" t="s">
        <v>4140</v>
      </c>
      <c r="C1901" s="12" t="s">
        <v>4141</v>
      </c>
      <c r="D1901" s="12" t="s">
        <v>1741</v>
      </c>
      <c r="E1901" s="12" t="s">
        <v>50</v>
      </c>
      <c r="F1901" s="14" t="s">
        <v>5059</v>
      </c>
      <c r="G1901" s="14"/>
      <c r="H1901" s="14"/>
      <c r="I1901" s="14"/>
      <c r="J1901" s="14"/>
      <c r="K1901" s="14"/>
      <c r="L1901" s="14"/>
      <c r="M1901">
        <v>0</v>
      </c>
      <c r="N1901">
        <v>0</v>
      </c>
      <c r="O1901"/>
      <c r="P1901" s="1"/>
    </row>
    <row r="1902" spans="2:16" x14ac:dyDescent="0.25">
      <c r="B1902" s="14" t="s">
        <v>4142</v>
      </c>
      <c r="C1902" s="12" t="s">
        <v>4143</v>
      </c>
      <c r="D1902" s="12" t="s">
        <v>2986</v>
      </c>
      <c r="E1902" s="12" t="s">
        <v>23</v>
      </c>
      <c r="F1902" s="14" t="s">
        <v>5059</v>
      </c>
      <c r="G1902" s="14"/>
      <c r="H1902" s="14"/>
      <c r="I1902" s="14"/>
      <c r="J1902" s="14"/>
      <c r="K1902" s="14"/>
      <c r="L1902" s="14"/>
      <c r="M1902">
        <v>0</v>
      </c>
      <c r="N1902">
        <v>0</v>
      </c>
      <c r="O1902"/>
      <c r="P1902" s="1"/>
    </row>
    <row r="1903" spans="2:16" x14ac:dyDescent="0.25">
      <c r="B1903" s="14" t="s">
        <v>2915</v>
      </c>
      <c r="C1903" s="12" t="s">
        <v>4144</v>
      </c>
      <c r="D1903" s="12" t="s">
        <v>2986</v>
      </c>
      <c r="E1903" s="12" t="s">
        <v>23</v>
      </c>
      <c r="F1903" s="14" t="s">
        <v>5059</v>
      </c>
      <c r="G1903" s="14" t="s">
        <v>5632</v>
      </c>
      <c r="H1903" s="14" t="s">
        <v>4807</v>
      </c>
      <c r="I1903" s="14"/>
      <c r="J1903" s="14"/>
      <c r="K1903" s="14"/>
      <c r="L1903" s="14"/>
      <c r="M1903">
        <v>1</v>
      </c>
      <c r="N1903">
        <v>1</v>
      </c>
      <c r="O1903"/>
      <c r="P1903" s="1"/>
    </row>
    <row r="1904" spans="2:16" x14ac:dyDescent="0.25">
      <c r="B1904" s="14" t="s">
        <v>2933</v>
      </c>
      <c r="C1904" s="12" t="s">
        <v>4145</v>
      </c>
      <c r="D1904" s="12" t="s">
        <v>2986</v>
      </c>
      <c r="E1904" s="12" t="s">
        <v>59</v>
      </c>
      <c r="F1904" s="14" t="s">
        <v>5059</v>
      </c>
      <c r="G1904" s="14"/>
      <c r="H1904" s="14"/>
      <c r="I1904" s="14"/>
      <c r="J1904" s="14"/>
      <c r="K1904" s="14"/>
      <c r="L1904" s="14"/>
      <c r="M1904">
        <v>0</v>
      </c>
      <c r="N1904">
        <v>0</v>
      </c>
      <c r="O1904"/>
      <c r="P1904" s="1"/>
    </row>
    <row r="1905" spans="2:16" x14ac:dyDescent="0.25">
      <c r="B1905" s="14" t="s">
        <v>2889</v>
      </c>
      <c r="C1905" s="12" t="s">
        <v>4146</v>
      </c>
      <c r="D1905" s="12" t="s">
        <v>2986</v>
      </c>
      <c r="E1905" s="12" t="s">
        <v>50</v>
      </c>
      <c r="F1905" s="14" t="s">
        <v>5059</v>
      </c>
      <c r="G1905" s="14"/>
      <c r="H1905" s="14"/>
      <c r="I1905" s="14"/>
      <c r="J1905" s="14"/>
      <c r="K1905" s="14"/>
      <c r="L1905" s="14"/>
      <c r="M1905">
        <v>0</v>
      </c>
      <c r="N1905">
        <v>0</v>
      </c>
      <c r="O1905"/>
      <c r="P1905" s="1"/>
    </row>
    <row r="1906" spans="2:16" ht="60" x14ac:dyDescent="0.25">
      <c r="B1906" s="14" t="s">
        <v>1771</v>
      </c>
      <c r="C1906" s="12" t="s">
        <v>1772</v>
      </c>
      <c r="D1906" s="12" t="s">
        <v>5</v>
      </c>
      <c r="E1906" s="12" t="s">
        <v>310</v>
      </c>
      <c r="F1906" s="14" t="s">
        <v>5022</v>
      </c>
      <c r="G1906" s="14" t="s">
        <v>4673</v>
      </c>
      <c r="H1906" s="14" t="s">
        <v>4814</v>
      </c>
      <c r="I1906" s="14"/>
      <c r="J1906" s="14"/>
      <c r="K1906" s="14"/>
      <c r="L1906" s="14"/>
      <c r="M1906">
        <v>1</v>
      </c>
      <c r="N1906">
        <v>1</v>
      </c>
      <c r="O1906">
        <v>1</v>
      </c>
      <c r="P1906" s="1" t="s">
        <v>5320</v>
      </c>
    </row>
    <row r="1907" spans="2:16" x14ac:dyDescent="0.25">
      <c r="B1907" s="14" t="s">
        <v>2955</v>
      </c>
      <c r="C1907" s="12" t="s">
        <v>4147</v>
      </c>
      <c r="D1907" s="12" t="s">
        <v>2986</v>
      </c>
      <c r="E1907" s="12" t="s">
        <v>310</v>
      </c>
      <c r="F1907" s="14" t="s">
        <v>5059</v>
      </c>
      <c r="G1907" s="14"/>
      <c r="H1907" s="14"/>
      <c r="I1907" s="14"/>
      <c r="J1907" s="14"/>
      <c r="K1907" s="14"/>
      <c r="L1907" s="14"/>
      <c r="M1907">
        <v>0</v>
      </c>
      <c r="N1907">
        <v>0</v>
      </c>
      <c r="O1907"/>
      <c r="P1907" s="1"/>
    </row>
    <row r="1908" spans="2:16" x14ac:dyDescent="0.25">
      <c r="B1908" s="14" t="s">
        <v>4148</v>
      </c>
      <c r="C1908" s="12" t="s">
        <v>4149</v>
      </c>
      <c r="D1908" s="12" t="s">
        <v>2986</v>
      </c>
      <c r="E1908" s="12" t="s">
        <v>23</v>
      </c>
      <c r="F1908" s="14" t="s">
        <v>5059</v>
      </c>
      <c r="G1908" s="14"/>
      <c r="H1908" s="14"/>
      <c r="I1908" s="14"/>
      <c r="J1908" s="14"/>
      <c r="K1908" s="14"/>
      <c r="L1908" s="14"/>
      <c r="M1908">
        <v>0</v>
      </c>
      <c r="N1908">
        <v>0</v>
      </c>
      <c r="O1908"/>
      <c r="P1908" s="1"/>
    </row>
    <row r="1909" spans="2:16" ht="75" x14ac:dyDescent="0.25">
      <c r="B1909" s="14" t="s">
        <v>2556</v>
      </c>
      <c r="C1909" s="12" t="s">
        <v>2557</v>
      </c>
      <c r="D1909" s="12" t="s">
        <v>1741</v>
      </c>
      <c r="E1909" s="12" t="s">
        <v>310</v>
      </c>
      <c r="F1909" s="14" t="s">
        <v>5059</v>
      </c>
      <c r="G1909" s="14" t="s">
        <v>5638</v>
      </c>
      <c r="H1909" s="14" t="s">
        <v>4808</v>
      </c>
      <c r="I1909" s="14"/>
      <c r="J1909" s="14"/>
      <c r="K1909" s="14"/>
      <c r="L1909" s="14"/>
      <c r="M1909">
        <v>1</v>
      </c>
      <c r="N1909">
        <v>1</v>
      </c>
      <c r="O1909"/>
      <c r="P1909" s="1"/>
    </row>
    <row r="1910" spans="2:16" x14ac:dyDescent="0.25">
      <c r="B1910" s="14" t="s">
        <v>4150</v>
      </c>
      <c r="C1910" s="12" t="s">
        <v>4151</v>
      </c>
      <c r="D1910" s="12" t="s">
        <v>2986</v>
      </c>
      <c r="E1910" s="12" t="s">
        <v>50</v>
      </c>
      <c r="F1910" s="14" t="s">
        <v>5059</v>
      </c>
      <c r="G1910" s="14"/>
      <c r="H1910" s="14"/>
      <c r="I1910" s="14"/>
      <c r="J1910" s="14"/>
      <c r="K1910" s="14"/>
      <c r="L1910" s="14"/>
      <c r="M1910">
        <v>0</v>
      </c>
      <c r="N1910">
        <v>0</v>
      </c>
      <c r="O1910"/>
      <c r="P1910" s="1"/>
    </row>
    <row r="1911" spans="2:16" x14ac:dyDescent="0.25">
      <c r="B1911" s="14" t="s">
        <v>2558</v>
      </c>
      <c r="C1911" s="12" t="s">
        <v>5652</v>
      </c>
      <c r="D1911" s="12" t="s">
        <v>1741</v>
      </c>
      <c r="E1911" s="12" t="s">
        <v>50</v>
      </c>
      <c r="F1911" s="14" t="s">
        <v>5059</v>
      </c>
      <c r="G1911" s="14"/>
      <c r="H1911" s="14"/>
      <c r="I1911" s="14"/>
      <c r="J1911" s="14"/>
      <c r="K1911" s="14"/>
      <c r="L1911" s="14"/>
      <c r="M1911">
        <v>0</v>
      </c>
      <c r="N1911">
        <v>0</v>
      </c>
      <c r="O1911"/>
      <c r="P1911" s="1"/>
    </row>
    <row r="1912" spans="2:16" x14ac:dyDescent="0.25">
      <c r="B1912" s="14" t="s">
        <v>2930</v>
      </c>
      <c r="C1912" s="12" t="s">
        <v>4152</v>
      </c>
      <c r="D1912" s="12" t="s">
        <v>2986</v>
      </c>
      <c r="E1912" s="12" t="s">
        <v>23</v>
      </c>
      <c r="F1912" s="14" t="s">
        <v>5059</v>
      </c>
      <c r="G1912" s="14"/>
      <c r="H1912" s="14"/>
      <c r="I1912" s="14"/>
      <c r="J1912" s="14"/>
      <c r="K1912" s="14"/>
      <c r="L1912" s="14"/>
      <c r="M1912">
        <v>0</v>
      </c>
      <c r="N1912">
        <v>0</v>
      </c>
      <c r="O1912"/>
      <c r="P1912" s="1"/>
    </row>
    <row r="1913" spans="2:16" x14ac:dyDescent="0.25">
      <c r="B1913" s="14" t="s">
        <v>2560</v>
      </c>
      <c r="C1913" s="12" t="s">
        <v>2561</v>
      </c>
      <c r="D1913" s="12" t="s">
        <v>1741</v>
      </c>
      <c r="E1913" s="12" t="s">
        <v>310</v>
      </c>
      <c r="F1913" s="14" t="s">
        <v>5059</v>
      </c>
      <c r="G1913" s="14" t="s">
        <v>5455</v>
      </c>
      <c r="H1913" s="14" t="s">
        <v>4807</v>
      </c>
      <c r="I1913" s="14"/>
      <c r="J1913" s="14"/>
      <c r="K1913" s="14"/>
      <c r="L1913" s="14"/>
      <c r="M1913">
        <v>1</v>
      </c>
      <c r="N1913">
        <v>1</v>
      </c>
      <c r="O1913"/>
      <c r="P1913" s="1"/>
    </row>
    <row r="1914" spans="2:16" x14ac:dyDescent="0.25">
      <c r="B1914" s="14" t="s">
        <v>4153</v>
      </c>
      <c r="C1914" s="12" t="s">
        <v>4154</v>
      </c>
      <c r="D1914" s="12" t="s">
        <v>2986</v>
      </c>
      <c r="E1914" s="12" t="s">
        <v>353</v>
      </c>
      <c r="F1914" s="14" t="s">
        <v>5059</v>
      </c>
      <c r="G1914" s="14" t="s">
        <v>5553</v>
      </c>
      <c r="H1914" s="14" t="s">
        <v>4807</v>
      </c>
      <c r="I1914" s="14"/>
      <c r="J1914" s="14"/>
      <c r="K1914" s="14"/>
      <c r="L1914" s="14"/>
      <c r="M1914">
        <v>1</v>
      </c>
      <c r="N1914">
        <v>1</v>
      </c>
      <c r="O1914"/>
      <c r="P1914" s="1"/>
    </row>
    <row r="1915" spans="2:16" ht="45" x14ac:dyDescent="0.25">
      <c r="B1915" s="14" t="s">
        <v>2562</v>
      </c>
      <c r="C1915" s="12" t="s">
        <v>2563</v>
      </c>
      <c r="D1915" s="12" t="s">
        <v>1741</v>
      </c>
      <c r="E1915" s="12" t="s">
        <v>310</v>
      </c>
      <c r="F1915" s="14" t="s">
        <v>5059</v>
      </c>
      <c r="G1915" s="14" t="s">
        <v>4656</v>
      </c>
      <c r="H1915" s="14" t="s">
        <v>4808</v>
      </c>
      <c r="I1915" s="14"/>
      <c r="J1915" s="14"/>
      <c r="K1915" s="14" t="s">
        <v>4540</v>
      </c>
      <c r="L1915" s="14"/>
      <c r="M1915">
        <v>1</v>
      </c>
      <c r="N1915">
        <v>2</v>
      </c>
      <c r="O1915"/>
      <c r="P1915" s="1"/>
    </row>
    <row r="1916" spans="2:16" x14ac:dyDescent="0.25">
      <c r="B1916" s="14" t="s">
        <v>2970</v>
      </c>
      <c r="C1916" s="12" t="s">
        <v>4155</v>
      </c>
      <c r="D1916" s="12" t="s">
        <v>2986</v>
      </c>
      <c r="E1916" s="12" t="s">
        <v>23</v>
      </c>
      <c r="F1916" s="14" t="s">
        <v>5059</v>
      </c>
      <c r="G1916" s="14"/>
      <c r="H1916" s="14"/>
      <c r="I1916" s="14"/>
      <c r="J1916" s="14"/>
      <c r="K1916" s="14"/>
      <c r="L1916" s="14"/>
      <c r="M1916">
        <v>0</v>
      </c>
      <c r="N1916">
        <v>0</v>
      </c>
      <c r="O1916"/>
      <c r="P1916" s="1"/>
    </row>
    <row r="1917" spans="2:16" x14ac:dyDescent="0.25">
      <c r="B1917" s="14" t="s">
        <v>2910</v>
      </c>
      <c r="C1917" s="12" t="s">
        <v>4156</v>
      </c>
      <c r="D1917" s="12" t="s">
        <v>2986</v>
      </c>
      <c r="E1917" s="12" t="s">
        <v>50</v>
      </c>
      <c r="F1917" s="14" t="s">
        <v>5059</v>
      </c>
      <c r="G1917" s="14" t="s">
        <v>4988</v>
      </c>
      <c r="H1917" s="14" t="s">
        <v>4807</v>
      </c>
      <c r="I1917" s="14"/>
      <c r="J1917" s="14"/>
      <c r="K1917" s="14"/>
      <c r="L1917" s="14"/>
      <c r="M1917">
        <v>1</v>
      </c>
      <c r="N1917">
        <v>1</v>
      </c>
      <c r="O1917"/>
      <c r="P1917" s="1"/>
    </row>
    <row r="1918" spans="2:16" x14ac:dyDescent="0.25">
      <c r="B1918" s="14" t="s">
        <v>2895</v>
      </c>
      <c r="C1918" s="12" t="s">
        <v>4157</v>
      </c>
      <c r="D1918" s="12" t="s">
        <v>2986</v>
      </c>
      <c r="E1918" s="12" t="s">
        <v>59</v>
      </c>
      <c r="F1918" s="14" t="s">
        <v>5059</v>
      </c>
      <c r="G1918" s="14"/>
      <c r="H1918" s="14"/>
      <c r="I1918" s="14"/>
      <c r="J1918" s="14"/>
      <c r="K1918" s="14"/>
      <c r="L1918" s="14"/>
      <c r="M1918">
        <v>0</v>
      </c>
      <c r="N1918">
        <v>0</v>
      </c>
      <c r="O1918"/>
      <c r="P1918" s="1"/>
    </row>
    <row r="1919" spans="2:16" x14ac:dyDescent="0.25">
      <c r="B1919" s="14" t="s">
        <v>2897</v>
      </c>
      <c r="C1919" s="12" t="s">
        <v>4158</v>
      </c>
      <c r="D1919" s="12" t="s">
        <v>2986</v>
      </c>
      <c r="E1919" s="12" t="s">
        <v>49</v>
      </c>
      <c r="F1919" s="14" t="s">
        <v>5059</v>
      </c>
      <c r="G1919" s="14" t="s">
        <v>4575</v>
      </c>
      <c r="H1919" s="14" t="s">
        <v>4807</v>
      </c>
      <c r="I1919" s="14"/>
      <c r="J1919" s="14"/>
      <c r="K1919" s="14"/>
      <c r="L1919" s="14"/>
      <c r="M1919">
        <v>1</v>
      </c>
      <c r="N1919">
        <v>1</v>
      </c>
      <c r="O1919"/>
      <c r="P1919" s="1"/>
    </row>
    <row r="1920" spans="2:16" x14ac:dyDescent="0.25">
      <c r="B1920" s="14" t="s">
        <v>2938</v>
      </c>
      <c r="C1920" s="12" t="s">
        <v>4159</v>
      </c>
      <c r="D1920" s="12" t="s">
        <v>2986</v>
      </c>
      <c r="E1920" s="12" t="s">
        <v>210</v>
      </c>
      <c r="F1920" s="14" t="s">
        <v>5059</v>
      </c>
      <c r="G1920" s="14" t="s">
        <v>5466</v>
      </c>
      <c r="H1920" s="14" t="s">
        <v>4807</v>
      </c>
      <c r="I1920" s="14"/>
      <c r="J1920" s="14"/>
      <c r="K1920" s="14"/>
      <c r="L1920" s="14"/>
      <c r="M1920">
        <v>1</v>
      </c>
      <c r="N1920">
        <v>1</v>
      </c>
      <c r="O1920"/>
      <c r="P1920" s="1"/>
    </row>
    <row r="1921" spans="2:16" ht="75" x14ac:dyDescent="0.25">
      <c r="B1921" s="14" t="s">
        <v>1773</v>
      </c>
      <c r="C1921" s="12" t="s">
        <v>5504</v>
      </c>
      <c r="D1921" s="12" t="s">
        <v>5</v>
      </c>
      <c r="E1921" s="12" t="s">
        <v>310</v>
      </c>
      <c r="F1921" s="14" t="s">
        <v>5024</v>
      </c>
      <c r="G1921" s="14" t="s">
        <v>5639</v>
      </c>
      <c r="H1921" s="14" t="s">
        <v>4806</v>
      </c>
      <c r="I1921" s="14"/>
      <c r="J1921" s="14"/>
      <c r="K1921" s="14" t="s">
        <v>4561</v>
      </c>
      <c r="L1921" s="14" t="s">
        <v>5776</v>
      </c>
      <c r="M1921">
        <v>1</v>
      </c>
      <c r="N1921">
        <v>3</v>
      </c>
      <c r="O1921">
        <v>1</v>
      </c>
      <c r="P1921" s="1" t="s">
        <v>5320</v>
      </c>
    </row>
    <row r="1922" spans="2:16" x14ac:dyDescent="0.25">
      <c r="B1922" s="14" t="s">
        <v>2422</v>
      </c>
      <c r="C1922" s="12" t="s">
        <v>2423</v>
      </c>
      <c r="D1922" s="12" t="s">
        <v>1741</v>
      </c>
      <c r="E1922" s="12" t="s">
        <v>50</v>
      </c>
      <c r="F1922" s="14" t="s">
        <v>5023</v>
      </c>
      <c r="G1922" s="14"/>
      <c r="H1922" s="14"/>
      <c r="I1922" s="14"/>
      <c r="J1922" s="14"/>
      <c r="K1922" s="14"/>
      <c r="L1922" s="14"/>
      <c r="M1922">
        <v>0</v>
      </c>
      <c r="N1922">
        <v>0</v>
      </c>
      <c r="O1922">
        <v>1</v>
      </c>
      <c r="P1922" s="1" t="s">
        <v>4807</v>
      </c>
    </row>
    <row r="1923" spans="2:16" x14ac:dyDescent="0.25">
      <c r="B1923" s="14" t="s">
        <v>2940</v>
      </c>
      <c r="C1923" s="12" t="s">
        <v>4162</v>
      </c>
      <c r="D1923" s="12" t="s">
        <v>2986</v>
      </c>
      <c r="E1923" s="12" t="s">
        <v>510</v>
      </c>
      <c r="F1923" s="14" t="s">
        <v>5059</v>
      </c>
      <c r="G1923" s="14"/>
      <c r="H1923" s="14"/>
      <c r="I1923" s="14"/>
      <c r="J1923" s="14"/>
      <c r="K1923" s="14"/>
      <c r="L1923" s="14"/>
      <c r="M1923">
        <v>0</v>
      </c>
      <c r="N1923">
        <v>0</v>
      </c>
      <c r="O1923"/>
      <c r="P1923" s="1"/>
    </row>
    <row r="1924" spans="2:16" x14ac:dyDescent="0.25">
      <c r="B1924" s="14" t="s">
        <v>2947</v>
      </c>
      <c r="C1924" s="12" t="s">
        <v>4163</v>
      </c>
      <c r="D1924" s="12" t="s">
        <v>2986</v>
      </c>
      <c r="E1924" s="12" t="s">
        <v>50</v>
      </c>
      <c r="F1924" s="14" t="s">
        <v>5059</v>
      </c>
      <c r="G1924" s="14"/>
      <c r="H1924" s="14"/>
      <c r="I1924" s="14"/>
      <c r="J1924" s="14"/>
      <c r="K1924" s="14"/>
      <c r="L1924" s="14"/>
      <c r="M1924">
        <v>0</v>
      </c>
      <c r="N1924">
        <v>0</v>
      </c>
      <c r="O1924"/>
      <c r="P1924" s="1"/>
    </row>
    <row r="1925" spans="2:16" ht="30" x14ac:dyDescent="0.25">
      <c r="B1925" s="14" t="s">
        <v>2564</v>
      </c>
      <c r="C1925" s="12" t="s">
        <v>2565</v>
      </c>
      <c r="D1925" s="12" t="s">
        <v>1741</v>
      </c>
      <c r="E1925" s="12" t="s">
        <v>310</v>
      </c>
      <c r="F1925" s="14" t="s">
        <v>5059</v>
      </c>
      <c r="G1925" s="14" t="s">
        <v>5606</v>
      </c>
      <c r="H1925" s="14" t="s">
        <v>4810</v>
      </c>
      <c r="I1925" s="14"/>
      <c r="J1925" s="14"/>
      <c r="K1925" s="14"/>
      <c r="L1925" s="14"/>
      <c r="M1925">
        <v>1</v>
      </c>
      <c r="N1925">
        <v>1</v>
      </c>
      <c r="O1925"/>
      <c r="P1925" s="1"/>
    </row>
    <row r="1926" spans="2:16" x14ac:dyDescent="0.25">
      <c r="B1926" s="14" t="s">
        <v>2949</v>
      </c>
      <c r="C1926" s="12" t="s">
        <v>4164</v>
      </c>
      <c r="D1926" s="12" t="s">
        <v>1741</v>
      </c>
      <c r="E1926" s="12" t="s">
        <v>50</v>
      </c>
      <c r="F1926" s="14" t="s">
        <v>5059</v>
      </c>
      <c r="G1926" s="14" t="s">
        <v>5223</v>
      </c>
      <c r="H1926" s="14" t="s">
        <v>4807</v>
      </c>
      <c r="I1926" s="14"/>
      <c r="J1926" s="14"/>
      <c r="K1926" s="14"/>
      <c r="L1926" s="14"/>
      <c r="M1926">
        <v>1</v>
      </c>
      <c r="N1926">
        <v>1</v>
      </c>
      <c r="O1926"/>
      <c r="P1926" s="1"/>
    </row>
    <row r="1927" spans="2:16" x14ac:dyDescent="0.25">
      <c r="B1927" s="14" t="s">
        <v>2875</v>
      </c>
      <c r="C1927" s="12" t="s">
        <v>4165</v>
      </c>
      <c r="D1927" s="12" t="s">
        <v>2986</v>
      </c>
      <c r="E1927" s="12" t="s">
        <v>510</v>
      </c>
      <c r="F1927" s="14" t="s">
        <v>5059</v>
      </c>
      <c r="G1927" s="14"/>
      <c r="H1927" s="14"/>
      <c r="I1927" s="14"/>
      <c r="J1927" s="14"/>
      <c r="K1927" s="14"/>
      <c r="L1927" s="14"/>
      <c r="M1927">
        <v>0</v>
      </c>
      <c r="N1927">
        <v>0</v>
      </c>
      <c r="O1927"/>
      <c r="P1927" s="1"/>
    </row>
    <row r="1928" spans="2:16" ht="60" x14ac:dyDescent="0.25">
      <c r="B1928" s="14" t="s">
        <v>2566</v>
      </c>
      <c r="C1928" s="12" t="s">
        <v>2567</v>
      </c>
      <c r="D1928" s="12" t="s">
        <v>1741</v>
      </c>
      <c r="E1928" s="12" t="s">
        <v>310</v>
      </c>
      <c r="F1928" s="14" t="s">
        <v>5059</v>
      </c>
      <c r="G1928" s="14" t="s">
        <v>4643</v>
      </c>
      <c r="H1928" s="14" t="s">
        <v>4812</v>
      </c>
      <c r="I1928" s="14"/>
      <c r="J1928" s="14"/>
      <c r="K1928" s="14"/>
      <c r="L1928" s="14"/>
      <c r="M1928">
        <v>1</v>
      </c>
      <c r="N1928">
        <v>1</v>
      </c>
      <c r="O1928"/>
      <c r="P1928" s="1"/>
    </row>
    <row r="1929" spans="2:16" x14ac:dyDescent="0.25">
      <c r="B1929" s="14" t="s">
        <v>2932</v>
      </c>
      <c r="C1929" s="12" t="s">
        <v>4166</v>
      </c>
      <c r="D1929" s="12" t="s">
        <v>2986</v>
      </c>
      <c r="E1929" s="12" t="s">
        <v>50</v>
      </c>
      <c r="F1929" s="14" t="s">
        <v>5059</v>
      </c>
      <c r="G1929" s="14"/>
      <c r="H1929" s="14"/>
      <c r="I1929" s="14"/>
      <c r="J1929" s="14"/>
      <c r="K1929" s="14"/>
      <c r="L1929" s="14"/>
      <c r="M1929">
        <v>0</v>
      </c>
      <c r="N1929">
        <v>0</v>
      </c>
      <c r="O1929"/>
      <c r="P1929" s="1"/>
    </row>
    <row r="1930" spans="2:16" x14ac:dyDescent="0.25">
      <c r="B1930" s="14" t="s">
        <v>2424</v>
      </c>
      <c r="C1930" s="12" t="s">
        <v>2425</v>
      </c>
      <c r="D1930" s="12" t="s">
        <v>5</v>
      </c>
      <c r="E1930" s="12" t="s">
        <v>49</v>
      </c>
      <c r="F1930" s="14" t="s">
        <v>5023</v>
      </c>
      <c r="G1930" s="14" t="s">
        <v>5375</v>
      </c>
      <c r="H1930" s="14" t="s">
        <v>4807</v>
      </c>
      <c r="I1930" s="14"/>
      <c r="J1930" s="14"/>
      <c r="K1930" s="14"/>
      <c r="L1930" s="14"/>
      <c r="M1930">
        <v>1</v>
      </c>
      <c r="N1930">
        <v>1</v>
      </c>
      <c r="O1930">
        <v>1</v>
      </c>
      <c r="P1930" s="1" t="s">
        <v>5320</v>
      </c>
    </row>
    <row r="1931" spans="2:16" ht="60" x14ac:dyDescent="0.25">
      <c r="B1931" s="14" t="s">
        <v>2901</v>
      </c>
      <c r="C1931" s="12" t="s">
        <v>4167</v>
      </c>
      <c r="D1931" s="12" t="s">
        <v>1746</v>
      </c>
      <c r="E1931" s="12" t="s">
        <v>49</v>
      </c>
      <c r="F1931" s="14" t="s">
        <v>5059</v>
      </c>
      <c r="G1931" s="14" t="s">
        <v>5356</v>
      </c>
      <c r="H1931" s="14" t="s">
        <v>4812</v>
      </c>
      <c r="I1931" s="14"/>
      <c r="J1931" s="14"/>
      <c r="K1931" s="14"/>
      <c r="L1931" s="14"/>
      <c r="M1931">
        <v>1</v>
      </c>
      <c r="N1931">
        <v>1</v>
      </c>
      <c r="O1931"/>
      <c r="P1931" s="1"/>
    </row>
    <row r="1932" spans="2:16" ht="60" x14ac:dyDescent="0.25">
      <c r="B1932" s="14" t="s">
        <v>2568</v>
      </c>
      <c r="C1932" s="12" t="s">
        <v>2569</v>
      </c>
      <c r="D1932" s="12" t="s">
        <v>1741</v>
      </c>
      <c r="E1932" s="12" t="s">
        <v>50</v>
      </c>
      <c r="F1932" s="14" t="s">
        <v>5059</v>
      </c>
      <c r="G1932" s="14" t="s">
        <v>5640</v>
      </c>
      <c r="H1932" s="14" t="s">
        <v>4812</v>
      </c>
      <c r="I1932" s="14"/>
      <c r="J1932" s="14"/>
      <c r="K1932" s="14"/>
      <c r="L1932" s="14"/>
      <c r="M1932">
        <v>1</v>
      </c>
      <c r="N1932">
        <v>1</v>
      </c>
      <c r="O1932"/>
      <c r="P1932" s="1"/>
    </row>
    <row r="1933" spans="2:16" x14ac:dyDescent="0.25">
      <c r="B1933" s="14" t="s">
        <v>2920</v>
      </c>
      <c r="C1933" s="12" t="s">
        <v>4170</v>
      </c>
      <c r="D1933" s="12" t="s">
        <v>2986</v>
      </c>
      <c r="E1933" s="12" t="s">
        <v>310</v>
      </c>
      <c r="F1933" s="14" t="s">
        <v>5059</v>
      </c>
      <c r="G1933" s="14" t="s">
        <v>5125</v>
      </c>
      <c r="H1933" s="14" t="s">
        <v>4807</v>
      </c>
      <c r="I1933" s="14"/>
      <c r="J1933" s="14"/>
      <c r="K1933" s="14"/>
      <c r="L1933" s="14"/>
      <c r="M1933">
        <v>1</v>
      </c>
      <c r="N1933">
        <v>1</v>
      </c>
      <c r="O1933"/>
      <c r="P1933" s="1"/>
    </row>
    <row r="1934" spans="2:16" ht="30" x14ac:dyDescent="0.25">
      <c r="B1934" s="14" t="s">
        <v>2944</v>
      </c>
      <c r="C1934" s="12" t="s">
        <v>4171</v>
      </c>
      <c r="D1934" s="12" t="s">
        <v>2986</v>
      </c>
      <c r="E1934" s="12" t="s">
        <v>23</v>
      </c>
      <c r="F1934" s="14" t="s">
        <v>5059</v>
      </c>
      <c r="G1934" s="14" t="s">
        <v>5141</v>
      </c>
      <c r="H1934" s="14" t="s">
        <v>4813</v>
      </c>
      <c r="I1934" s="14"/>
      <c r="J1934" s="14"/>
      <c r="K1934" s="14"/>
      <c r="L1934" s="14"/>
      <c r="M1934">
        <v>1</v>
      </c>
      <c r="N1934">
        <v>1</v>
      </c>
      <c r="O1934"/>
      <c r="P1934" s="1"/>
    </row>
    <row r="1935" spans="2:16" x14ac:dyDescent="0.25">
      <c r="B1935" s="14" t="s">
        <v>2952</v>
      </c>
      <c r="C1935" s="12" t="s">
        <v>4172</v>
      </c>
      <c r="D1935" s="12" t="s">
        <v>2986</v>
      </c>
      <c r="E1935" s="12" t="s">
        <v>49</v>
      </c>
      <c r="F1935" s="14" t="s">
        <v>5059</v>
      </c>
      <c r="G1935" s="14"/>
      <c r="H1935" s="14"/>
      <c r="I1935" s="14"/>
      <c r="J1935" s="14"/>
      <c r="K1935" s="14"/>
      <c r="L1935" s="14"/>
      <c r="M1935">
        <v>0</v>
      </c>
      <c r="N1935">
        <v>0</v>
      </c>
      <c r="O1935"/>
      <c r="P1935" s="1"/>
    </row>
    <row r="1936" spans="2:16" x14ac:dyDescent="0.25">
      <c r="B1936" s="14" t="s">
        <v>2917</v>
      </c>
      <c r="C1936" s="12" t="s">
        <v>4173</v>
      </c>
      <c r="D1936" s="12" t="s">
        <v>2986</v>
      </c>
      <c r="E1936" s="12" t="s">
        <v>233</v>
      </c>
      <c r="F1936" s="14" t="s">
        <v>5059</v>
      </c>
      <c r="G1936" s="14"/>
      <c r="H1936" s="14"/>
      <c r="I1936" s="14"/>
      <c r="J1936" s="14"/>
      <c r="K1936" s="14"/>
      <c r="L1936" s="14"/>
      <c r="M1936">
        <v>0</v>
      </c>
      <c r="N1936">
        <v>0</v>
      </c>
      <c r="O1936"/>
      <c r="P1936" s="1"/>
    </row>
    <row r="1937" spans="2:16" ht="30" x14ac:dyDescent="0.25">
      <c r="B1937" s="14" t="s">
        <v>4174</v>
      </c>
      <c r="C1937" s="12" t="s">
        <v>4175</v>
      </c>
      <c r="D1937" s="12" t="s">
        <v>2986</v>
      </c>
      <c r="E1937" s="12" t="s">
        <v>50</v>
      </c>
      <c r="F1937" s="14" t="s">
        <v>5059</v>
      </c>
      <c r="G1937" s="14" t="s">
        <v>5213</v>
      </c>
      <c r="H1937" s="14" t="s">
        <v>4807</v>
      </c>
      <c r="I1937" s="14"/>
      <c r="J1937" s="14"/>
      <c r="K1937" s="14"/>
      <c r="L1937" s="14"/>
      <c r="M1937">
        <v>1</v>
      </c>
      <c r="N1937">
        <v>1</v>
      </c>
      <c r="O1937"/>
      <c r="P1937" s="1"/>
    </row>
    <row r="1938" spans="2:16" ht="60" x14ac:dyDescent="0.25">
      <c r="B1938" s="14" t="s">
        <v>2570</v>
      </c>
      <c r="C1938" s="12" t="s">
        <v>2571</v>
      </c>
      <c r="D1938" s="12" t="s">
        <v>1741</v>
      </c>
      <c r="E1938" s="12" t="s">
        <v>23</v>
      </c>
      <c r="F1938" s="14" t="s">
        <v>5059</v>
      </c>
      <c r="G1938" s="14" t="s">
        <v>4600</v>
      </c>
      <c r="H1938" s="14" t="s">
        <v>4812</v>
      </c>
      <c r="I1938" s="14"/>
      <c r="J1938" s="14"/>
      <c r="K1938" s="14"/>
      <c r="L1938" s="14"/>
      <c r="M1938">
        <v>1</v>
      </c>
      <c r="N1938">
        <v>1</v>
      </c>
      <c r="O1938"/>
      <c r="P1938" s="1"/>
    </row>
    <row r="1939" spans="2:16" x14ac:dyDescent="0.25">
      <c r="B1939" s="14" t="s">
        <v>4176</v>
      </c>
      <c r="C1939" s="12" t="s">
        <v>4177</v>
      </c>
      <c r="D1939" s="12" t="s">
        <v>2986</v>
      </c>
      <c r="E1939" s="12" t="s">
        <v>49</v>
      </c>
      <c r="F1939" s="14" t="s">
        <v>5059</v>
      </c>
      <c r="G1939" s="14"/>
      <c r="H1939" s="14"/>
      <c r="I1939" s="14"/>
      <c r="J1939" s="14"/>
      <c r="K1939" s="14"/>
      <c r="L1939" s="14"/>
      <c r="M1939">
        <v>0</v>
      </c>
      <c r="N1939">
        <v>0</v>
      </c>
      <c r="O1939"/>
      <c r="P1939" s="1"/>
    </row>
    <row r="1940" spans="2:16" x14ac:dyDescent="0.25">
      <c r="B1940" s="14" t="s">
        <v>2873</v>
      </c>
      <c r="C1940" s="12" t="s">
        <v>4178</v>
      </c>
      <c r="D1940" s="12" t="s">
        <v>1741</v>
      </c>
      <c r="E1940" s="12" t="s">
        <v>50</v>
      </c>
      <c r="F1940" s="14" t="s">
        <v>5059</v>
      </c>
      <c r="G1940" s="14"/>
      <c r="H1940" s="14"/>
      <c r="I1940" s="14"/>
      <c r="J1940" s="14"/>
      <c r="K1940" s="14"/>
      <c r="L1940" s="14"/>
      <c r="M1940">
        <v>0</v>
      </c>
      <c r="N1940">
        <v>0</v>
      </c>
      <c r="O1940"/>
      <c r="P1940" s="1"/>
    </row>
    <row r="1941" spans="2:16" ht="45" x14ac:dyDescent="0.25">
      <c r="B1941" s="14" t="s">
        <v>1775</v>
      </c>
      <c r="C1941" s="12" t="s">
        <v>1776</v>
      </c>
      <c r="D1941" s="12" t="s">
        <v>5</v>
      </c>
      <c r="E1941" s="12" t="s">
        <v>68</v>
      </c>
      <c r="F1941" s="14" t="s">
        <v>5022</v>
      </c>
      <c r="G1941" s="14" t="s">
        <v>4607</v>
      </c>
      <c r="H1941" s="14" t="s">
        <v>4808</v>
      </c>
      <c r="I1941" s="14"/>
      <c r="J1941" s="14"/>
      <c r="K1941" s="14"/>
      <c r="L1941" s="14"/>
      <c r="M1941">
        <v>1</v>
      </c>
      <c r="N1941">
        <v>1</v>
      </c>
      <c r="O1941">
        <v>1</v>
      </c>
      <c r="P1941" s="1" t="s">
        <v>5320</v>
      </c>
    </row>
    <row r="1942" spans="2:16" x14ac:dyDescent="0.25">
      <c r="B1942" s="14" t="s">
        <v>2905</v>
      </c>
      <c r="C1942" s="12" t="s">
        <v>4179</v>
      </c>
      <c r="D1942" s="12" t="s">
        <v>1741</v>
      </c>
      <c r="E1942" s="12" t="s">
        <v>49</v>
      </c>
      <c r="F1942" s="14" t="s">
        <v>5059</v>
      </c>
      <c r="G1942" s="14" t="s">
        <v>5324</v>
      </c>
      <c r="H1942" s="14" t="s">
        <v>4807</v>
      </c>
      <c r="I1942" s="14"/>
      <c r="J1942" s="14"/>
      <c r="K1942" s="14"/>
      <c r="L1942" s="14"/>
      <c r="M1942">
        <v>1</v>
      </c>
      <c r="N1942">
        <v>1</v>
      </c>
      <c r="O1942"/>
      <c r="P1942" s="1"/>
    </row>
    <row r="1943" spans="2:16" ht="30" x14ac:dyDescent="0.25">
      <c r="B1943" s="14" t="s">
        <v>2426</v>
      </c>
      <c r="C1943" s="12" t="s">
        <v>2427</v>
      </c>
      <c r="D1943" s="12" t="s">
        <v>5</v>
      </c>
      <c r="E1943" s="12" t="s">
        <v>49</v>
      </c>
      <c r="F1943" s="14" t="s">
        <v>5022</v>
      </c>
      <c r="G1943" s="14" t="s">
        <v>4618</v>
      </c>
      <c r="H1943" s="14" t="s">
        <v>4807</v>
      </c>
      <c r="I1943" s="14"/>
      <c r="J1943" s="14"/>
      <c r="K1943" s="14"/>
      <c r="L1943" s="14"/>
      <c r="M1943">
        <v>1</v>
      </c>
      <c r="N1943">
        <v>1</v>
      </c>
      <c r="O1943">
        <v>1</v>
      </c>
      <c r="P1943" s="1" t="s">
        <v>5320</v>
      </c>
    </row>
    <row r="1944" spans="2:16" x14ac:dyDescent="0.25">
      <c r="B1944" s="14" t="s">
        <v>2919</v>
      </c>
      <c r="C1944" s="12" t="s">
        <v>4180</v>
      </c>
      <c r="D1944" s="12" t="s">
        <v>2986</v>
      </c>
      <c r="E1944" s="12" t="s">
        <v>22</v>
      </c>
      <c r="F1944" s="14" t="s">
        <v>5059</v>
      </c>
      <c r="G1944" s="14" t="s">
        <v>5328</v>
      </c>
      <c r="H1944" s="14" t="s">
        <v>4807</v>
      </c>
      <c r="I1944" s="14"/>
      <c r="J1944" s="14"/>
      <c r="K1944" s="14"/>
      <c r="L1944" s="14"/>
      <c r="M1944">
        <v>1</v>
      </c>
      <c r="N1944">
        <v>1</v>
      </c>
      <c r="O1944"/>
      <c r="P1944" s="1"/>
    </row>
    <row r="1945" spans="2:16" ht="30" x14ac:dyDescent="0.25">
      <c r="B1945" s="14" t="s">
        <v>5219</v>
      </c>
      <c r="C1945" s="12" t="s">
        <v>5220</v>
      </c>
      <c r="D1945" s="12" t="s">
        <v>5</v>
      </c>
      <c r="E1945" s="12" t="s">
        <v>510</v>
      </c>
      <c r="F1945" s="14" t="s">
        <v>5022</v>
      </c>
      <c r="G1945" s="14"/>
      <c r="H1945" s="14"/>
      <c r="I1945" s="14"/>
      <c r="J1945" s="14"/>
      <c r="K1945" s="14"/>
      <c r="L1945" s="14"/>
      <c r="M1945">
        <v>0</v>
      </c>
      <c r="N1945">
        <v>0</v>
      </c>
      <c r="O1945">
        <v>1</v>
      </c>
      <c r="P1945" s="1" t="s">
        <v>4807</v>
      </c>
    </row>
    <row r="1946" spans="2:16" x14ac:dyDescent="0.25">
      <c r="B1946" s="14" t="s">
        <v>2899</v>
      </c>
      <c r="C1946" s="12" t="s">
        <v>4181</v>
      </c>
      <c r="D1946" s="12" t="s">
        <v>2986</v>
      </c>
      <c r="E1946" s="12" t="s">
        <v>23</v>
      </c>
      <c r="F1946" s="14" t="s">
        <v>5059</v>
      </c>
      <c r="G1946" s="14"/>
      <c r="H1946" s="14"/>
      <c r="I1946" s="14"/>
      <c r="J1946" s="14"/>
      <c r="K1946" s="14"/>
      <c r="L1946" s="14"/>
      <c r="M1946">
        <v>0</v>
      </c>
      <c r="N1946">
        <v>0</v>
      </c>
      <c r="O1946"/>
      <c r="P1946" s="1"/>
    </row>
    <row r="1947" spans="2:16" x14ac:dyDescent="0.25">
      <c r="B1947" s="14" t="s">
        <v>2894</v>
      </c>
      <c r="C1947" s="12" t="s">
        <v>4182</v>
      </c>
      <c r="D1947" s="12" t="s">
        <v>2986</v>
      </c>
      <c r="E1947" s="12" t="s">
        <v>50</v>
      </c>
      <c r="F1947" s="14" t="s">
        <v>5059</v>
      </c>
      <c r="G1947" s="14"/>
      <c r="H1947" s="14"/>
      <c r="I1947" s="14"/>
      <c r="J1947" s="14"/>
      <c r="K1947" s="14"/>
      <c r="L1947" s="14"/>
      <c r="M1947">
        <v>0</v>
      </c>
      <c r="N1947">
        <v>0</v>
      </c>
      <c r="O1947"/>
      <c r="P1947" s="1"/>
    </row>
    <row r="1948" spans="2:16" ht="30" x14ac:dyDescent="0.25">
      <c r="B1948" s="14" t="s">
        <v>2428</v>
      </c>
      <c r="C1948" s="12" t="s">
        <v>2429</v>
      </c>
      <c r="D1948" s="12" t="s">
        <v>1741</v>
      </c>
      <c r="E1948" s="12" t="s">
        <v>50</v>
      </c>
      <c r="F1948" s="14" t="s">
        <v>5022</v>
      </c>
      <c r="G1948" s="14" t="s">
        <v>5304</v>
      </c>
      <c r="H1948" s="14" t="s">
        <v>4810</v>
      </c>
      <c r="I1948" s="14"/>
      <c r="J1948" s="14"/>
      <c r="K1948" s="14"/>
      <c r="L1948" s="14"/>
      <c r="M1948">
        <v>1</v>
      </c>
      <c r="N1948">
        <v>1</v>
      </c>
      <c r="O1948">
        <v>1</v>
      </c>
      <c r="P1948" s="1" t="s">
        <v>5320</v>
      </c>
    </row>
    <row r="1949" spans="2:16" x14ac:dyDescent="0.25">
      <c r="B1949" s="14" t="s">
        <v>2945</v>
      </c>
      <c r="C1949" s="12" t="s">
        <v>4183</v>
      </c>
      <c r="D1949" s="12" t="s">
        <v>2986</v>
      </c>
      <c r="E1949" s="12" t="s">
        <v>510</v>
      </c>
      <c r="F1949" s="14" t="s">
        <v>5059</v>
      </c>
      <c r="G1949" s="14"/>
      <c r="H1949" s="14"/>
      <c r="I1949" s="14"/>
      <c r="J1949" s="14"/>
      <c r="K1949" s="14"/>
      <c r="L1949" s="14"/>
      <c r="M1949">
        <v>0</v>
      </c>
      <c r="N1949">
        <v>0</v>
      </c>
      <c r="O1949"/>
      <c r="P1949" s="1"/>
    </row>
    <row r="1950" spans="2:16" x14ac:dyDescent="0.25">
      <c r="B1950" s="14" t="s">
        <v>4186</v>
      </c>
      <c r="C1950" s="12" t="s">
        <v>5365</v>
      </c>
      <c r="D1950" s="12" t="s">
        <v>2986</v>
      </c>
      <c r="E1950" s="12" t="s">
        <v>310</v>
      </c>
      <c r="F1950" s="14" t="s">
        <v>5059</v>
      </c>
      <c r="G1950" s="14"/>
      <c r="H1950" s="14"/>
      <c r="I1950" s="14"/>
      <c r="J1950" s="14"/>
      <c r="K1950" s="14"/>
      <c r="L1950" s="14"/>
      <c r="M1950">
        <v>0</v>
      </c>
      <c r="N1950">
        <v>0</v>
      </c>
      <c r="O1950"/>
      <c r="P1950" s="1"/>
    </row>
    <row r="1951" spans="2:16" ht="60" x14ac:dyDescent="0.25">
      <c r="B1951" s="14" t="s">
        <v>4188</v>
      </c>
      <c r="C1951" s="12" t="s">
        <v>4189</v>
      </c>
      <c r="D1951" s="12" t="s">
        <v>1741</v>
      </c>
      <c r="E1951" s="12" t="s">
        <v>50</v>
      </c>
      <c r="F1951" s="14" t="s">
        <v>5059</v>
      </c>
      <c r="G1951" s="14" t="s">
        <v>5134</v>
      </c>
      <c r="H1951" s="14" t="s">
        <v>4812</v>
      </c>
      <c r="I1951" s="14"/>
      <c r="J1951" s="14"/>
      <c r="K1951" s="14"/>
      <c r="L1951" s="14"/>
      <c r="M1951">
        <v>1</v>
      </c>
      <c r="N1951">
        <v>1</v>
      </c>
      <c r="O1951"/>
      <c r="P1951" s="1"/>
    </row>
    <row r="1952" spans="2:16" ht="60" x14ac:dyDescent="0.25">
      <c r="B1952" s="14" t="s">
        <v>2574</v>
      </c>
      <c r="C1952" s="12" t="s">
        <v>2575</v>
      </c>
      <c r="D1952" s="12" t="s">
        <v>1741</v>
      </c>
      <c r="E1952" s="12" t="s">
        <v>23</v>
      </c>
      <c r="F1952" s="14" t="s">
        <v>5059</v>
      </c>
      <c r="G1952" s="14" t="s">
        <v>5777</v>
      </c>
      <c r="H1952" s="14" t="s">
        <v>4812</v>
      </c>
      <c r="I1952" s="14"/>
      <c r="J1952" s="14"/>
      <c r="K1952" s="14" t="s">
        <v>4468</v>
      </c>
      <c r="L1952" s="14"/>
      <c r="M1952">
        <v>1</v>
      </c>
      <c r="N1952">
        <v>2</v>
      </c>
      <c r="O1952"/>
      <c r="P1952" s="1"/>
    </row>
    <row r="1953" spans="2:16" x14ac:dyDescent="0.25">
      <c r="B1953" s="14" t="s">
        <v>4190</v>
      </c>
      <c r="C1953" s="12" t="s">
        <v>4191</v>
      </c>
      <c r="D1953" s="12" t="s">
        <v>2986</v>
      </c>
      <c r="E1953" s="12" t="s">
        <v>85</v>
      </c>
      <c r="F1953" s="14" t="s">
        <v>5059</v>
      </c>
      <c r="G1953" s="14"/>
      <c r="H1953" s="14"/>
      <c r="I1953" s="14"/>
      <c r="J1953" s="14"/>
      <c r="K1953" s="14"/>
      <c r="L1953" s="14"/>
      <c r="M1953">
        <v>0</v>
      </c>
      <c r="N1953">
        <v>0</v>
      </c>
      <c r="O1953"/>
      <c r="P1953" s="1"/>
    </row>
    <row r="1954" spans="2:16" ht="30" x14ac:dyDescent="0.25">
      <c r="B1954" s="14" t="s">
        <v>2576</v>
      </c>
      <c r="C1954" s="12" t="s">
        <v>2577</v>
      </c>
      <c r="D1954" s="12" t="s">
        <v>1741</v>
      </c>
      <c r="E1954" s="12" t="s">
        <v>50</v>
      </c>
      <c r="F1954" s="14" t="s">
        <v>5059</v>
      </c>
      <c r="G1954" s="14" t="s">
        <v>5305</v>
      </c>
      <c r="H1954" s="14" t="s">
        <v>4809</v>
      </c>
      <c r="I1954" s="14"/>
      <c r="J1954" s="14"/>
      <c r="K1954" s="14"/>
      <c r="L1954" s="14"/>
      <c r="M1954">
        <v>1</v>
      </c>
      <c r="N1954">
        <v>1</v>
      </c>
      <c r="O1954"/>
      <c r="P1954" s="1"/>
    </row>
    <row r="1955" spans="2:16" x14ac:dyDescent="0.25">
      <c r="B1955" s="14" t="s">
        <v>4192</v>
      </c>
      <c r="C1955" s="12" t="s">
        <v>4193</v>
      </c>
      <c r="D1955" s="12" t="s">
        <v>2986</v>
      </c>
      <c r="E1955" s="12" t="s">
        <v>6</v>
      </c>
      <c r="F1955" s="14" t="s">
        <v>5059</v>
      </c>
      <c r="G1955" s="14" t="s">
        <v>5474</v>
      </c>
      <c r="H1955" s="14" t="s">
        <v>4807</v>
      </c>
      <c r="I1955" s="14"/>
      <c r="J1955" s="14"/>
      <c r="K1955" s="14"/>
      <c r="L1955" s="14"/>
      <c r="M1955">
        <v>1</v>
      </c>
      <c r="N1955">
        <v>1</v>
      </c>
      <c r="O1955"/>
      <c r="P1955" s="1"/>
    </row>
    <row r="1956" spans="2:16" x14ac:dyDescent="0.25">
      <c r="B1956" s="14" t="s">
        <v>4194</v>
      </c>
      <c r="C1956" s="12" t="s">
        <v>4195</v>
      </c>
      <c r="D1956" s="12" t="s">
        <v>2986</v>
      </c>
      <c r="E1956" s="12" t="s">
        <v>23</v>
      </c>
      <c r="F1956" s="14" t="s">
        <v>5059</v>
      </c>
      <c r="G1956" s="14"/>
      <c r="H1956" s="14"/>
      <c r="I1956" s="14"/>
      <c r="J1956" s="14"/>
      <c r="K1956" s="14"/>
      <c r="L1956" s="14"/>
      <c r="M1956">
        <v>0</v>
      </c>
      <c r="N1956">
        <v>0</v>
      </c>
      <c r="O1956"/>
      <c r="P1956" s="1"/>
    </row>
    <row r="1957" spans="2:16" x14ac:dyDescent="0.25">
      <c r="B1957" s="14" t="s">
        <v>4196</v>
      </c>
      <c r="C1957" s="12" t="s">
        <v>4197</v>
      </c>
      <c r="D1957" s="12" t="s">
        <v>2986</v>
      </c>
      <c r="E1957" s="12" t="s">
        <v>23</v>
      </c>
      <c r="F1957" s="14" t="s">
        <v>5059</v>
      </c>
      <c r="G1957" s="14" t="s">
        <v>4595</v>
      </c>
      <c r="H1957" s="14" t="s">
        <v>4809</v>
      </c>
      <c r="I1957" s="14"/>
      <c r="J1957" s="14"/>
      <c r="K1957" s="14"/>
      <c r="L1957" s="14"/>
      <c r="M1957">
        <v>1</v>
      </c>
      <c r="N1957">
        <v>1</v>
      </c>
      <c r="O1957"/>
      <c r="P1957" s="1"/>
    </row>
    <row r="1958" spans="2:16" x14ac:dyDescent="0.25">
      <c r="B1958" s="14" t="s">
        <v>4198</v>
      </c>
      <c r="C1958" s="12" t="s">
        <v>4199</v>
      </c>
      <c r="D1958" s="12" t="s">
        <v>2986</v>
      </c>
      <c r="E1958" s="12" t="s">
        <v>23</v>
      </c>
      <c r="F1958" s="14" t="s">
        <v>5059</v>
      </c>
      <c r="G1958" s="14"/>
      <c r="H1958" s="14"/>
      <c r="I1958" s="14"/>
      <c r="J1958" s="14"/>
      <c r="K1958" s="14"/>
      <c r="L1958" s="14"/>
      <c r="M1958">
        <v>0</v>
      </c>
      <c r="N1958">
        <v>0</v>
      </c>
      <c r="O1958"/>
      <c r="P1958" s="1"/>
    </row>
    <row r="1959" spans="2:16" x14ac:dyDescent="0.25">
      <c r="B1959" s="14" t="s">
        <v>4204</v>
      </c>
      <c r="C1959" s="12" t="s">
        <v>4205</v>
      </c>
      <c r="D1959" s="12" t="s">
        <v>2986</v>
      </c>
      <c r="E1959" s="12" t="s">
        <v>23</v>
      </c>
      <c r="F1959" s="14" t="s">
        <v>5059</v>
      </c>
      <c r="G1959" s="14"/>
      <c r="H1959" s="14"/>
      <c r="I1959" s="14"/>
      <c r="J1959" s="14"/>
      <c r="K1959" s="14"/>
      <c r="L1959" s="14"/>
      <c r="M1959">
        <v>0</v>
      </c>
      <c r="N1959">
        <v>0</v>
      </c>
      <c r="O1959"/>
      <c r="P1959" s="1"/>
    </row>
    <row r="1960" spans="2:16" x14ac:dyDescent="0.25">
      <c r="B1960" s="14" t="s">
        <v>4206</v>
      </c>
      <c r="C1960" s="12" t="s">
        <v>4207</v>
      </c>
      <c r="D1960" s="12" t="s">
        <v>2986</v>
      </c>
      <c r="E1960" s="12" t="s">
        <v>50</v>
      </c>
      <c r="F1960" s="14" t="s">
        <v>5059</v>
      </c>
      <c r="G1960" s="14"/>
      <c r="H1960" s="14"/>
      <c r="I1960" s="14"/>
      <c r="J1960" s="14"/>
      <c r="K1960" s="14"/>
      <c r="L1960" s="14"/>
      <c r="M1960">
        <v>0</v>
      </c>
      <c r="N1960">
        <v>0</v>
      </c>
      <c r="O1960"/>
      <c r="P1960" s="1"/>
    </row>
    <row r="1961" spans="2:16" x14ac:dyDescent="0.25">
      <c r="B1961" s="14" t="s">
        <v>4208</v>
      </c>
      <c r="C1961" s="12" t="s">
        <v>4209</v>
      </c>
      <c r="D1961" s="12" t="s">
        <v>2986</v>
      </c>
      <c r="E1961" s="12" t="s">
        <v>310</v>
      </c>
      <c r="F1961" s="14" t="s">
        <v>5059</v>
      </c>
      <c r="G1961" s="14"/>
      <c r="H1961" s="14"/>
      <c r="I1961" s="14"/>
      <c r="J1961" s="14"/>
      <c r="K1961" s="14"/>
      <c r="L1961" s="14"/>
      <c r="M1961">
        <v>0</v>
      </c>
      <c r="N1961">
        <v>0</v>
      </c>
      <c r="O1961"/>
      <c r="P1961" s="1"/>
    </row>
    <row r="1962" spans="2:16" ht="45" x14ac:dyDescent="0.25">
      <c r="B1962" s="14" t="s">
        <v>4210</v>
      </c>
      <c r="C1962" s="12" t="s">
        <v>4211</v>
      </c>
      <c r="D1962" s="12" t="s">
        <v>1741</v>
      </c>
      <c r="E1962" s="12" t="s">
        <v>353</v>
      </c>
      <c r="F1962" s="14" t="s">
        <v>5059</v>
      </c>
      <c r="G1962" s="14" t="s">
        <v>5519</v>
      </c>
      <c r="H1962" s="14" t="s">
        <v>4824</v>
      </c>
      <c r="I1962" s="14"/>
      <c r="J1962" s="14"/>
      <c r="K1962" s="14"/>
      <c r="L1962" s="14"/>
      <c r="M1962">
        <v>1</v>
      </c>
      <c r="N1962">
        <v>1</v>
      </c>
      <c r="O1962"/>
      <c r="P1962" s="1"/>
    </row>
    <row r="1963" spans="2:16" x14ac:dyDescent="0.25">
      <c r="B1963" s="14" t="s">
        <v>4212</v>
      </c>
      <c r="C1963" s="12" t="s">
        <v>4213</v>
      </c>
      <c r="D1963" s="12" t="s">
        <v>2986</v>
      </c>
      <c r="E1963" s="12" t="s">
        <v>310</v>
      </c>
      <c r="F1963" s="14" t="s">
        <v>5059</v>
      </c>
      <c r="G1963" s="14"/>
      <c r="H1963" s="14"/>
      <c r="I1963" s="14"/>
      <c r="J1963" s="14"/>
      <c r="K1963" s="14"/>
      <c r="L1963" s="14"/>
      <c r="M1963">
        <v>0</v>
      </c>
      <c r="N1963">
        <v>0</v>
      </c>
      <c r="O1963"/>
      <c r="P1963" s="1"/>
    </row>
    <row r="1964" spans="2:16" x14ac:dyDescent="0.25">
      <c r="B1964" s="14" t="s">
        <v>4214</v>
      </c>
      <c r="C1964" s="12" t="s">
        <v>4215</v>
      </c>
      <c r="D1964" s="12" t="s">
        <v>1741</v>
      </c>
      <c r="E1964" s="12" t="s">
        <v>22</v>
      </c>
      <c r="F1964" s="14" t="s">
        <v>5059</v>
      </c>
      <c r="G1964" s="14"/>
      <c r="H1964" s="14"/>
      <c r="I1964" s="14"/>
      <c r="J1964" s="14"/>
      <c r="K1964" s="14"/>
      <c r="L1964" s="14"/>
      <c r="M1964">
        <v>0</v>
      </c>
      <c r="N1964">
        <v>0</v>
      </c>
      <c r="O1964"/>
      <c r="P1964" s="1"/>
    </row>
    <row r="1965" spans="2:16" ht="30" x14ac:dyDescent="0.25">
      <c r="B1965" s="14" t="s">
        <v>4216</v>
      </c>
      <c r="C1965" s="12" t="s">
        <v>4217</v>
      </c>
      <c r="D1965" s="12" t="s">
        <v>2986</v>
      </c>
      <c r="E1965" s="12" t="s">
        <v>23</v>
      </c>
      <c r="F1965" s="17" t="s">
        <v>5059</v>
      </c>
      <c r="G1965" s="14" t="s">
        <v>5331</v>
      </c>
      <c r="H1965" s="14" t="s">
        <v>4813</v>
      </c>
      <c r="I1965" s="14"/>
      <c r="J1965" s="14"/>
      <c r="K1965" s="14"/>
      <c r="L1965" s="14"/>
      <c r="M1965">
        <v>1</v>
      </c>
      <c r="N1965">
        <v>1</v>
      </c>
      <c r="O1965"/>
      <c r="P1965" s="1"/>
    </row>
    <row r="1966" spans="2:16" x14ac:dyDescent="0.25">
      <c r="B1966" s="14" t="s">
        <v>4218</v>
      </c>
      <c r="C1966" s="12" t="s">
        <v>4219</v>
      </c>
      <c r="D1966" s="12" t="s">
        <v>2986</v>
      </c>
      <c r="E1966" s="12" t="s">
        <v>23</v>
      </c>
      <c r="F1966" s="14" t="s">
        <v>5059</v>
      </c>
      <c r="G1966" s="14"/>
      <c r="H1966" s="14"/>
      <c r="I1966" s="14"/>
      <c r="J1966" s="14"/>
      <c r="K1966" s="14"/>
      <c r="L1966" s="14"/>
      <c r="M1966">
        <v>0</v>
      </c>
      <c r="N1966">
        <v>0</v>
      </c>
      <c r="O1966"/>
      <c r="P1966" s="1"/>
    </row>
    <row r="1967" spans="2:16" x14ac:dyDescent="0.25">
      <c r="B1967" s="14" t="s">
        <v>4220</v>
      </c>
      <c r="C1967" s="12" t="s">
        <v>4221</v>
      </c>
      <c r="D1967" s="12" t="s">
        <v>1741</v>
      </c>
      <c r="E1967" s="12" t="s">
        <v>22</v>
      </c>
      <c r="F1967" s="14" t="s">
        <v>5059</v>
      </c>
      <c r="G1967" s="14" t="s">
        <v>5778</v>
      </c>
      <c r="H1967" s="14" t="s">
        <v>4807</v>
      </c>
      <c r="I1967" s="14"/>
      <c r="J1967" s="14"/>
      <c r="K1967" s="14"/>
      <c r="L1967" s="14"/>
      <c r="M1967">
        <v>1</v>
      </c>
      <c r="N1967">
        <v>1</v>
      </c>
      <c r="O1967"/>
      <c r="P1967" s="1"/>
    </row>
    <row r="1968" spans="2:16" x14ac:dyDescent="0.25">
      <c r="B1968" s="14" t="s">
        <v>4222</v>
      </c>
      <c r="C1968" s="12" t="s">
        <v>4223</v>
      </c>
      <c r="D1968" s="12" t="s">
        <v>2986</v>
      </c>
      <c r="E1968" s="12" t="s">
        <v>310</v>
      </c>
      <c r="F1968" s="14" t="s">
        <v>5059</v>
      </c>
      <c r="G1968" s="14"/>
      <c r="H1968" s="14"/>
      <c r="I1968" s="14"/>
      <c r="J1968" s="14"/>
      <c r="K1968" s="14"/>
      <c r="L1968" s="14"/>
      <c r="M1968">
        <v>0</v>
      </c>
      <c r="N1968">
        <v>0</v>
      </c>
      <c r="O1968"/>
      <c r="P1968" s="1"/>
    </row>
    <row r="1969" spans="2:16" x14ac:dyDescent="0.25">
      <c r="B1969" s="14" t="s">
        <v>4224</v>
      </c>
      <c r="C1969" s="12" t="s">
        <v>4225</v>
      </c>
      <c r="D1969" s="12" t="s">
        <v>2986</v>
      </c>
      <c r="E1969" s="12" t="s">
        <v>23</v>
      </c>
      <c r="F1969" s="14" t="s">
        <v>5059</v>
      </c>
      <c r="G1969" s="14"/>
      <c r="H1969" s="14"/>
      <c r="I1969" s="14"/>
      <c r="J1969" s="14"/>
      <c r="K1969" s="14"/>
      <c r="L1969" s="14"/>
      <c r="M1969">
        <v>0</v>
      </c>
      <c r="N1969">
        <v>0</v>
      </c>
      <c r="O1969"/>
      <c r="P1969" s="1"/>
    </row>
    <row r="1970" spans="2:16" x14ac:dyDescent="0.25">
      <c r="B1970" s="14" t="s">
        <v>4226</v>
      </c>
      <c r="C1970" s="12" t="s">
        <v>4227</v>
      </c>
      <c r="D1970" s="12" t="s">
        <v>1741</v>
      </c>
      <c r="E1970" s="12" t="s">
        <v>23</v>
      </c>
      <c r="F1970" s="14" t="s">
        <v>5059</v>
      </c>
      <c r="G1970" s="14"/>
      <c r="H1970" s="14"/>
      <c r="I1970" s="14"/>
      <c r="J1970" s="14"/>
      <c r="K1970" s="14"/>
      <c r="L1970" s="14"/>
      <c r="M1970">
        <v>0</v>
      </c>
      <c r="N1970">
        <v>0</v>
      </c>
      <c r="O1970"/>
      <c r="P1970" s="1"/>
    </row>
    <row r="1971" spans="2:16" x14ac:dyDescent="0.25">
      <c r="B1971" s="14" t="s">
        <v>4228</v>
      </c>
      <c r="C1971" s="12" t="s">
        <v>4229</v>
      </c>
      <c r="D1971" s="12" t="s">
        <v>2986</v>
      </c>
      <c r="E1971" s="12" t="s">
        <v>23</v>
      </c>
      <c r="F1971" s="14" t="s">
        <v>5059</v>
      </c>
      <c r="G1971" s="14"/>
      <c r="H1971" s="14"/>
      <c r="I1971" s="14"/>
      <c r="J1971" s="14"/>
      <c r="K1971" s="14"/>
      <c r="L1971" s="14"/>
      <c r="M1971">
        <v>0</v>
      </c>
      <c r="N1971">
        <v>0</v>
      </c>
      <c r="O1971"/>
      <c r="P1971" s="1"/>
    </row>
    <row r="1972" spans="2:16" x14ac:dyDescent="0.25">
      <c r="B1972" s="14" t="s">
        <v>4230</v>
      </c>
      <c r="C1972" s="12" t="s">
        <v>4231</v>
      </c>
      <c r="D1972" s="12" t="s">
        <v>2986</v>
      </c>
      <c r="E1972" s="12" t="s">
        <v>310</v>
      </c>
      <c r="F1972" s="14" t="s">
        <v>5059</v>
      </c>
      <c r="G1972" s="14" t="s">
        <v>5554</v>
      </c>
      <c r="H1972" s="14" t="s">
        <v>4807</v>
      </c>
      <c r="I1972" s="14"/>
      <c r="J1972" s="14"/>
      <c r="K1972" s="14"/>
      <c r="L1972" s="14"/>
      <c r="M1972">
        <v>1</v>
      </c>
      <c r="N1972">
        <v>1</v>
      </c>
      <c r="O1972"/>
      <c r="P1972" s="1"/>
    </row>
    <row r="1973" spans="2:16" x14ac:dyDescent="0.25">
      <c r="B1973" s="14" t="s">
        <v>4232</v>
      </c>
      <c r="C1973" s="12" t="s">
        <v>4233</v>
      </c>
      <c r="D1973" s="12" t="s">
        <v>1741</v>
      </c>
      <c r="E1973" s="12" t="s">
        <v>68</v>
      </c>
      <c r="F1973" s="14" t="s">
        <v>5059</v>
      </c>
      <c r="G1973" s="14"/>
      <c r="H1973" s="14"/>
      <c r="I1973" s="14"/>
      <c r="J1973" s="14"/>
      <c r="K1973" s="14"/>
      <c r="L1973" s="14"/>
      <c r="M1973">
        <v>0</v>
      </c>
      <c r="N1973">
        <v>0</v>
      </c>
      <c r="O1973"/>
      <c r="P1973" s="1"/>
    </row>
    <row r="1974" spans="2:16" x14ac:dyDescent="0.25">
      <c r="B1974" s="14" t="s">
        <v>4234</v>
      </c>
      <c r="C1974" s="12" t="s">
        <v>4235</v>
      </c>
      <c r="D1974" s="12" t="s">
        <v>2986</v>
      </c>
      <c r="E1974" s="12" t="s">
        <v>23</v>
      </c>
      <c r="F1974" s="14" t="s">
        <v>5059</v>
      </c>
      <c r="G1974" s="14"/>
      <c r="H1974" s="14"/>
      <c r="I1974" s="14"/>
      <c r="J1974" s="14"/>
      <c r="K1974" s="14"/>
      <c r="L1974" s="14"/>
      <c r="M1974">
        <v>0</v>
      </c>
      <c r="N1974">
        <v>0</v>
      </c>
      <c r="O1974"/>
      <c r="P1974" s="1"/>
    </row>
    <row r="1975" spans="2:16" x14ac:dyDescent="0.25">
      <c r="B1975" s="14" t="s">
        <v>4236</v>
      </c>
      <c r="C1975" s="12" t="s">
        <v>4237</v>
      </c>
      <c r="D1975" s="12" t="s">
        <v>1741</v>
      </c>
      <c r="E1975" s="12" t="s">
        <v>85</v>
      </c>
      <c r="F1975" s="14" t="s">
        <v>5059</v>
      </c>
      <c r="G1975" s="14"/>
      <c r="H1975" s="14"/>
      <c r="I1975" s="14"/>
      <c r="J1975" s="14"/>
      <c r="K1975" s="14"/>
      <c r="L1975" s="14"/>
      <c r="M1975">
        <v>0</v>
      </c>
      <c r="N1975">
        <v>0</v>
      </c>
      <c r="O1975"/>
      <c r="P1975" s="1"/>
    </row>
    <row r="1976" spans="2:16" x14ac:dyDescent="0.25">
      <c r="B1976" s="14" t="s">
        <v>4240</v>
      </c>
      <c r="C1976" s="12" t="s">
        <v>4241</v>
      </c>
      <c r="D1976" s="12" t="s">
        <v>2986</v>
      </c>
      <c r="E1976" s="12" t="s">
        <v>353</v>
      </c>
      <c r="F1976" s="14" t="s">
        <v>5059</v>
      </c>
      <c r="G1976" s="14"/>
      <c r="H1976" s="14"/>
      <c r="I1976" s="14"/>
      <c r="J1976" s="14"/>
      <c r="K1976" s="14"/>
      <c r="L1976" s="14"/>
      <c r="M1976">
        <v>0</v>
      </c>
      <c r="N1976">
        <v>0</v>
      </c>
      <c r="O1976"/>
      <c r="P1976" s="1"/>
    </row>
    <row r="1977" spans="2:16" x14ac:dyDescent="0.25">
      <c r="B1977" s="14" t="s">
        <v>4242</v>
      </c>
      <c r="C1977" s="12" t="s">
        <v>4243</v>
      </c>
      <c r="D1977" s="12" t="s">
        <v>2986</v>
      </c>
      <c r="E1977" s="12" t="s">
        <v>50</v>
      </c>
      <c r="F1977" s="14" t="s">
        <v>5059</v>
      </c>
      <c r="G1977" s="14"/>
      <c r="H1977" s="14"/>
      <c r="I1977" s="14"/>
      <c r="J1977" s="14"/>
      <c r="K1977" s="14"/>
      <c r="L1977" s="14"/>
      <c r="M1977">
        <v>0</v>
      </c>
      <c r="N1977">
        <v>0</v>
      </c>
      <c r="O1977"/>
      <c r="P1977" s="1"/>
    </row>
    <row r="1978" spans="2:16" ht="60" x14ac:dyDescent="0.25">
      <c r="B1978" s="14" t="s">
        <v>2578</v>
      </c>
      <c r="C1978" s="12" t="s">
        <v>2579</v>
      </c>
      <c r="D1978" s="12" t="s">
        <v>1741</v>
      </c>
      <c r="E1978" s="12" t="s">
        <v>310</v>
      </c>
      <c r="F1978" s="14" t="s">
        <v>5059</v>
      </c>
      <c r="G1978" s="14" t="s">
        <v>4629</v>
      </c>
      <c r="H1978" s="14" t="s">
        <v>4812</v>
      </c>
      <c r="I1978" s="14"/>
      <c r="J1978" s="14"/>
      <c r="K1978" s="14"/>
      <c r="L1978" s="14"/>
      <c r="M1978">
        <v>1</v>
      </c>
      <c r="N1978">
        <v>1</v>
      </c>
      <c r="O1978"/>
      <c r="P1978" s="1"/>
    </row>
    <row r="1979" spans="2:16" ht="60" x14ac:dyDescent="0.25">
      <c r="B1979" s="14" t="s">
        <v>2863</v>
      </c>
      <c r="C1979" s="12" t="s">
        <v>2864</v>
      </c>
      <c r="D1979" s="12" t="s">
        <v>1741</v>
      </c>
      <c r="E1979" s="12" t="s">
        <v>50</v>
      </c>
      <c r="F1979" s="14" t="s">
        <v>5061</v>
      </c>
      <c r="G1979" s="14" t="s">
        <v>5063</v>
      </c>
      <c r="H1979" s="14" t="s">
        <v>4812</v>
      </c>
      <c r="I1979" s="14"/>
      <c r="J1979" s="14"/>
      <c r="K1979" s="14" t="s">
        <v>5064</v>
      </c>
      <c r="L1979" s="14"/>
      <c r="M1979">
        <v>1</v>
      </c>
      <c r="N1979">
        <v>2</v>
      </c>
      <c r="O1979"/>
      <c r="P1979" s="1"/>
    </row>
    <row r="1980" spans="2:16" x14ac:dyDescent="0.25">
      <c r="B1980" s="14" t="s">
        <v>4248</v>
      </c>
      <c r="C1980" s="12" t="s">
        <v>4249</v>
      </c>
      <c r="D1980" s="12" t="s">
        <v>2986</v>
      </c>
      <c r="E1980" s="12" t="s">
        <v>50</v>
      </c>
      <c r="F1980" s="14" t="s">
        <v>5059</v>
      </c>
      <c r="G1980" s="14"/>
      <c r="H1980" s="14"/>
      <c r="I1980" s="14"/>
      <c r="J1980" s="14"/>
      <c r="K1980" s="14"/>
      <c r="L1980" s="14"/>
      <c r="M1980">
        <v>0</v>
      </c>
      <c r="N1980">
        <v>0</v>
      </c>
      <c r="O1980"/>
      <c r="P1980" s="1"/>
    </row>
    <row r="1981" spans="2:16" x14ac:dyDescent="0.25">
      <c r="B1981" s="14" t="s">
        <v>4250</v>
      </c>
      <c r="C1981" s="12" t="s">
        <v>4251</v>
      </c>
      <c r="D1981" s="12" t="s">
        <v>2986</v>
      </c>
      <c r="E1981" s="12" t="s">
        <v>310</v>
      </c>
      <c r="F1981" s="14" t="s">
        <v>5059</v>
      </c>
      <c r="G1981" s="14" t="s">
        <v>5628</v>
      </c>
      <c r="H1981" s="14" t="s">
        <v>4827</v>
      </c>
      <c r="I1981" s="14"/>
      <c r="J1981" s="14"/>
      <c r="K1981" s="14"/>
      <c r="L1981" s="14"/>
      <c r="M1981">
        <v>1</v>
      </c>
      <c r="N1981">
        <v>1</v>
      </c>
      <c r="O1981"/>
      <c r="P1981" s="1"/>
    </row>
    <row r="1982" spans="2:16" x14ac:dyDescent="0.25">
      <c r="B1982" s="14" t="s">
        <v>4252</v>
      </c>
      <c r="C1982" s="12" t="s">
        <v>4253</v>
      </c>
      <c r="D1982" s="12" t="s">
        <v>2986</v>
      </c>
      <c r="E1982" s="12" t="s">
        <v>310</v>
      </c>
      <c r="F1982" s="14" t="s">
        <v>5059</v>
      </c>
      <c r="G1982" s="14"/>
      <c r="H1982" s="14"/>
      <c r="I1982" s="14"/>
      <c r="J1982" s="14"/>
      <c r="K1982" s="14"/>
      <c r="L1982" s="14"/>
      <c r="M1982">
        <v>0</v>
      </c>
      <c r="N1982">
        <v>0</v>
      </c>
      <c r="O1982"/>
      <c r="P1982" s="1"/>
    </row>
    <row r="1983" spans="2:16" ht="60" x14ac:dyDescent="0.25">
      <c r="B1983" s="14" t="s">
        <v>2580</v>
      </c>
      <c r="C1983" s="12" t="s">
        <v>2581</v>
      </c>
      <c r="D1983" s="12" t="s">
        <v>1741</v>
      </c>
      <c r="E1983" s="12" t="s">
        <v>310</v>
      </c>
      <c r="F1983" s="14" t="s">
        <v>5059</v>
      </c>
      <c r="G1983" s="14" t="s">
        <v>4728</v>
      </c>
      <c r="H1983" s="14" t="s">
        <v>4812</v>
      </c>
      <c r="I1983" s="14"/>
      <c r="J1983" s="14"/>
      <c r="K1983" s="14" t="s">
        <v>4562</v>
      </c>
      <c r="L1983" s="14"/>
      <c r="M1983">
        <v>1</v>
      </c>
      <c r="N1983">
        <v>2</v>
      </c>
      <c r="O1983"/>
      <c r="P1983" s="1"/>
    </row>
    <row r="1984" spans="2:16" x14ac:dyDescent="0.25">
      <c r="B1984" s="14" t="s">
        <v>4254</v>
      </c>
      <c r="C1984" s="12" t="s">
        <v>4255</v>
      </c>
      <c r="D1984" s="12" t="s">
        <v>2986</v>
      </c>
      <c r="E1984" s="12" t="s">
        <v>205</v>
      </c>
      <c r="F1984" s="14" t="s">
        <v>5059</v>
      </c>
      <c r="G1984" s="14" t="s">
        <v>5431</v>
      </c>
      <c r="H1984" s="14" t="s">
        <v>4807</v>
      </c>
      <c r="I1984" s="14"/>
      <c r="J1984" s="14"/>
      <c r="K1984" s="14"/>
      <c r="L1984" s="14"/>
      <c r="M1984">
        <v>1</v>
      </c>
      <c r="N1984">
        <v>1</v>
      </c>
      <c r="O1984"/>
      <c r="P1984" s="1"/>
    </row>
    <row r="1985" spans="2:16" ht="60" x14ac:dyDescent="0.25">
      <c r="B1985" s="14" t="s">
        <v>2584</v>
      </c>
      <c r="C1985" s="12" t="s">
        <v>2585</v>
      </c>
      <c r="D1985" s="12" t="s">
        <v>1741</v>
      </c>
      <c r="E1985" s="12" t="s">
        <v>310</v>
      </c>
      <c r="F1985" s="14" t="s">
        <v>5059</v>
      </c>
      <c r="G1985" s="14" t="s">
        <v>4667</v>
      </c>
      <c r="H1985" s="14" t="s">
        <v>4812</v>
      </c>
      <c r="I1985" s="14"/>
      <c r="J1985" s="14"/>
      <c r="K1985" s="14"/>
      <c r="L1985" s="14"/>
      <c r="M1985">
        <v>1</v>
      </c>
      <c r="N1985">
        <v>1</v>
      </c>
      <c r="O1985"/>
      <c r="P1985" s="1"/>
    </row>
    <row r="1986" spans="2:16" x14ac:dyDescent="0.25">
      <c r="B1986" s="14" t="s">
        <v>2430</v>
      </c>
      <c r="C1986" s="12" t="s">
        <v>2431</v>
      </c>
      <c r="D1986" s="12" t="s">
        <v>5</v>
      </c>
      <c r="E1986" s="12" t="s">
        <v>68</v>
      </c>
      <c r="F1986" s="14" t="s">
        <v>5023</v>
      </c>
      <c r="G1986" s="14" t="s">
        <v>4625</v>
      </c>
      <c r="H1986" s="14" t="s">
        <v>4807</v>
      </c>
      <c r="I1986" s="14"/>
      <c r="J1986" s="14"/>
      <c r="K1986" s="14"/>
      <c r="L1986" s="14"/>
      <c r="M1986">
        <v>1</v>
      </c>
      <c r="N1986">
        <v>1</v>
      </c>
      <c r="O1986">
        <v>1</v>
      </c>
      <c r="P1986" s="1" t="s">
        <v>5320</v>
      </c>
    </row>
    <row r="1987" spans="2:16" ht="30" x14ac:dyDescent="0.25">
      <c r="B1987" s="14" t="s">
        <v>2432</v>
      </c>
      <c r="C1987" s="12" t="s">
        <v>2433</v>
      </c>
      <c r="D1987" s="12" t="s">
        <v>5</v>
      </c>
      <c r="E1987" s="12" t="s">
        <v>310</v>
      </c>
      <c r="F1987" s="14" t="s">
        <v>5022</v>
      </c>
      <c r="G1987" s="14" t="s">
        <v>4675</v>
      </c>
      <c r="H1987" s="14" t="s">
        <v>4821</v>
      </c>
      <c r="I1987" s="14"/>
      <c r="J1987" s="14"/>
      <c r="K1987" s="14"/>
      <c r="L1987" s="14"/>
      <c r="M1987">
        <v>1</v>
      </c>
      <c r="N1987">
        <v>1</v>
      </c>
      <c r="O1987">
        <v>1</v>
      </c>
      <c r="P1987" s="1" t="s">
        <v>5320</v>
      </c>
    </row>
    <row r="1988" spans="2:16" x14ac:dyDescent="0.25">
      <c r="B1988" s="14" t="s">
        <v>4258</v>
      </c>
      <c r="C1988" s="12" t="s">
        <v>4259</v>
      </c>
      <c r="D1988" s="12" t="s">
        <v>1741</v>
      </c>
      <c r="E1988" s="12" t="s">
        <v>50</v>
      </c>
      <c r="F1988" s="14" t="s">
        <v>5059</v>
      </c>
      <c r="G1988" s="14"/>
      <c r="H1988" s="14"/>
      <c r="I1988" s="14"/>
      <c r="J1988" s="14"/>
      <c r="K1988" s="14"/>
      <c r="L1988" s="14"/>
      <c r="M1988">
        <v>0</v>
      </c>
      <c r="N1988">
        <v>0</v>
      </c>
      <c r="O1988"/>
      <c r="P1988" s="1"/>
    </row>
    <row r="1989" spans="2:16" x14ac:dyDescent="0.25">
      <c r="B1989" s="14" t="s">
        <v>4260</v>
      </c>
      <c r="C1989" s="12" t="s">
        <v>4261</v>
      </c>
      <c r="D1989" s="12" t="s">
        <v>2986</v>
      </c>
      <c r="E1989" s="12" t="s">
        <v>510</v>
      </c>
      <c r="F1989" s="14" t="s">
        <v>5059</v>
      </c>
      <c r="G1989" s="14"/>
      <c r="H1989" s="14"/>
      <c r="I1989" s="14"/>
      <c r="J1989" s="14"/>
      <c r="K1989" s="14"/>
      <c r="L1989" s="14"/>
      <c r="M1989">
        <v>0</v>
      </c>
      <c r="N1989">
        <v>0</v>
      </c>
      <c r="O1989"/>
      <c r="P1989" s="1"/>
    </row>
    <row r="1990" spans="2:16" ht="75" x14ac:dyDescent="0.25">
      <c r="B1990" s="14" t="s">
        <v>1777</v>
      </c>
      <c r="C1990" s="12" t="s">
        <v>1778</v>
      </c>
      <c r="D1990" s="12" t="s">
        <v>5</v>
      </c>
      <c r="E1990" s="12" t="s">
        <v>49</v>
      </c>
      <c r="F1990" s="14" t="s">
        <v>5022</v>
      </c>
      <c r="G1990" s="14" t="s">
        <v>5126</v>
      </c>
      <c r="H1990" s="14" t="s">
        <v>4806</v>
      </c>
      <c r="I1990" s="14"/>
      <c r="J1990" s="14"/>
      <c r="K1990" s="14"/>
      <c r="L1990" s="14"/>
      <c r="M1990">
        <v>1</v>
      </c>
      <c r="N1990">
        <v>1</v>
      </c>
      <c r="O1990">
        <v>1</v>
      </c>
      <c r="P1990" s="1" t="s">
        <v>5320</v>
      </c>
    </row>
    <row r="1991" spans="2:16" ht="45" x14ac:dyDescent="0.25">
      <c r="B1991" s="14" t="s">
        <v>2434</v>
      </c>
      <c r="C1991" s="12" t="s">
        <v>2435</v>
      </c>
      <c r="D1991" s="12" t="s">
        <v>5</v>
      </c>
      <c r="E1991" s="12" t="s">
        <v>50</v>
      </c>
      <c r="F1991" s="14" t="s">
        <v>5022</v>
      </c>
      <c r="G1991" s="14" t="s">
        <v>5038</v>
      </c>
      <c r="H1991" s="14" t="s">
        <v>4808</v>
      </c>
      <c r="I1991" s="14"/>
      <c r="J1991" s="14"/>
      <c r="K1991" s="14"/>
      <c r="L1991" s="14"/>
      <c r="M1991">
        <v>1</v>
      </c>
      <c r="N1991">
        <v>1</v>
      </c>
      <c r="O1991">
        <v>1</v>
      </c>
      <c r="P1991" s="1" t="s">
        <v>5320</v>
      </c>
    </row>
    <row r="1992" spans="2:16" ht="60" x14ac:dyDescent="0.25">
      <c r="B1992" s="14" t="s">
        <v>4262</v>
      </c>
      <c r="C1992" s="12" t="s">
        <v>4263</v>
      </c>
      <c r="D1992" s="12" t="s">
        <v>1741</v>
      </c>
      <c r="E1992" s="12" t="s">
        <v>49</v>
      </c>
      <c r="F1992" s="14" t="s">
        <v>5059</v>
      </c>
      <c r="G1992" s="14" t="s">
        <v>4656</v>
      </c>
      <c r="H1992" s="14" t="s">
        <v>4812</v>
      </c>
      <c r="I1992" s="14"/>
      <c r="J1992" s="14"/>
      <c r="K1992" s="14"/>
      <c r="L1992" s="14"/>
      <c r="M1992">
        <v>1</v>
      </c>
      <c r="N1992">
        <v>1</v>
      </c>
      <c r="O1992"/>
      <c r="P1992" s="1"/>
    </row>
    <row r="1993" spans="2:16" x14ac:dyDescent="0.25">
      <c r="B1993" s="14" t="s">
        <v>4264</v>
      </c>
      <c r="C1993" s="12" t="s">
        <v>4265</v>
      </c>
      <c r="D1993" s="12" t="s">
        <v>1741</v>
      </c>
      <c r="E1993" s="12" t="s">
        <v>310</v>
      </c>
      <c r="F1993" s="14" t="s">
        <v>5059</v>
      </c>
      <c r="G1993" s="14"/>
      <c r="H1993" s="14"/>
      <c r="I1993" s="14"/>
      <c r="J1993" s="14"/>
      <c r="K1993" s="14"/>
      <c r="L1993" s="14"/>
      <c r="M1993">
        <v>0</v>
      </c>
      <c r="N1993">
        <v>0</v>
      </c>
      <c r="O1993"/>
      <c r="P1993" s="1"/>
    </row>
    <row r="1994" spans="2:16" x14ac:dyDescent="0.25">
      <c r="B1994" s="14" t="s">
        <v>4266</v>
      </c>
      <c r="C1994" s="12" t="s">
        <v>4267</v>
      </c>
      <c r="D1994" s="12" t="s">
        <v>2986</v>
      </c>
      <c r="E1994" s="12" t="s">
        <v>68</v>
      </c>
      <c r="F1994" s="14" t="s">
        <v>5059</v>
      </c>
      <c r="G1994" s="14" t="s">
        <v>5458</v>
      </c>
      <c r="H1994" s="14" t="s">
        <v>4807</v>
      </c>
      <c r="I1994" s="14"/>
      <c r="J1994" s="14"/>
      <c r="K1994" s="14"/>
      <c r="L1994" s="14"/>
      <c r="M1994">
        <v>1</v>
      </c>
      <c r="N1994">
        <v>1</v>
      </c>
      <c r="O1994"/>
      <c r="P1994" s="1"/>
    </row>
    <row r="1995" spans="2:16" x14ac:dyDescent="0.25">
      <c r="B1995" s="14" t="s">
        <v>5366</v>
      </c>
      <c r="C1995" s="12" t="s">
        <v>5367</v>
      </c>
      <c r="D1995" s="12" t="s">
        <v>2986</v>
      </c>
      <c r="E1995" s="12" t="s">
        <v>310</v>
      </c>
      <c r="F1995" s="14" t="s">
        <v>5059</v>
      </c>
      <c r="G1995" s="14"/>
      <c r="H1995" s="14"/>
      <c r="I1995" s="14"/>
      <c r="J1995" s="14"/>
      <c r="K1995" s="14"/>
      <c r="L1995" s="14"/>
      <c r="M1995">
        <v>0</v>
      </c>
      <c r="N1995">
        <v>0</v>
      </c>
      <c r="O1995"/>
      <c r="P1995" s="1"/>
    </row>
    <row r="1996" spans="2:16" x14ac:dyDescent="0.25">
      <c r="B1996" s="14" t="s">
        <v>4268</v>
      </c>
      <c r="C1996" s="12" t="s">
        <v>4269</v>
      </c>
      <c r="D1996" s="12" t="s">
        <v>1741</v>
      </c>
      <c r="E1996" s="12" t="s">
        <v>23</v>
      </c>
      <c r="F1996" s="14" t="s">
        <v>5059</v>
      </c>
      <c r="G1996" s="14"/>
      <c r="H1996" s="14"/>
      <c r="I1996" s="14"/>
      <c r="J1996" s="14"/>
      <c r="K1996" s="14"/>
      <c r="L1996" s="14"/>
      <c r="M1996">
        <v>0</v>
      </c>
      <c r="N1996">
        <v>0</v>
      </c>
      <c r="O1996"/>
      <c r="P1996" s="1"/>
    </row>
    <row r="1997" spans="2:16" x14ac:dyDescent="0.25">
      <c r="B1997" s="14" t="s">
        <v>4270</v>
      </c>
      <c r="C1997" s="12" t="s">
        <v>4271</v>
      </c>
      <c r="D1997" s="12" t="s">
        <v>2986</v>
      </c>
      <c r="E1997" s="12" t="s">
        <v>23</v>
      </c>
      <c r="F1997" s="14" t="s">
        <v>5059</v>
      </c>
      <c r="G1997" s="14"/>
      <c r="H1997" s="14"/>
      <c r="I1997" s="14"/>
      <c r="J1997" s="14"/>
      <c r="K1997" s="14"/>
      <c r="L1997" s="14"/>
      <c r="M1997">
        <v>0</v>
      </c>
      <c r="N1997">
        <v>0</v>
      </c>
      <c r="O1997"/>
      <c r="P1997" s="1"/>
    </row>
    <row r="1998" spans="2:16" x14ac:dyDescent="0.25">
      <c r="B1998" s="14" t="s">
        <v>2436</v>
      </c>
      <c r="C1998" s="12" t="s">
        <v>2437</v>
      </c>
      <c r="D1998" s="12" t="s">
        <v>5</v>
      </c>
      <c r="E1998" s="12" t="s">
        <v>353</v>
      </c>
      <c r="F1998" s="14" t="s">
        <v>5023</v>
      </c>
      <c r="G1998" s="14"/>
      <c r="H1998" s="14"/>
      <c r="I1998" s="14"/>
      <c r="J1998" s="14"/>
      <c r="K1998" s="14"/>
      <c r="L1998" s="14"/>
      <c r="M1998">
        <v>0</v>
      </c>
      <c r="N1998">
        <v>0</v>
      </c>
      <c r="O1998">
        <v>1</v>
      </c>
      <c r="P1998" s="1" t="s">
        <v>4807</v>
      </c>
    </row>
    <row r="1999" spans="2:16" x14ac:dyDescent="0.25">
      <c r="B1999" s="14" t="s">
        <v>2438</v>
      </c>
      <c r="C1999" s="12" t="s">
        <v>2439</v>
      </c>
      <c r="D1999" s="12" t="s">
        <v>2279</v>
      </c>
      <c r="E1999" s="12" t="s">
        <v>68</v>
      </c>
      <c r="F1999" s="14" t="s">
        <v>5023</v>
      </c>
      <c r="G1999" s="14"/>
      <c r="H1999" s="14"/>
      <c r="I1999" s="14"/>
      <c r="J1999" s="14"/>
      <c r="K1999" s="14"/>
      <c r="L1999" s="14"/>
      <c r="M1999">
        <v>0</v>
      </c>
      <c r="N1999">
        <v>0</v>
      </c>
      <c r="O1999">
        <v>1</v>
      </c>
      <c r="P1999" s="1" t="s">
        <v>4807</v>
      </c>
    </row>
    <row r="2000" spans="2:16" ht="30" x14ac:dyDescent="0.25">
      <c r="B2000" s="14" t="s">
        <v>2594</v>
      </c>
      <c r="C2000" s="12" t="s">
        <v>2595</v>
      </c>
      <c r="D2000" s="12" t="s">
        <v>1741</v>
      </c>
      <c r="E2000" s="12" t="s">
        <v>23</v>
      </c>
      <c r="F2000" s="14" t="s">
        <v>5059</v>
      </c>
      <c r="G2000" s="14" t="s">
        <v>5494</v>
      </c>
      <c r="H2000" s="14" t="s">
        <v>4810</v>
      </c>
      <c r="I2000" s="14"/>
      <c r="J2000" s="14"/>
      <c r="K2000" s="14"/>
      <c r="L2000" s="14"/>
      <c r="M2000">
        <v>1</v>
      </c>
      <c r="N2000">
        <v>1</v>
      </c>
      <c r="O2000"/>
      <c r="P2000" s="1"/>
    </row>
    <row r="2001" spans="2:16" x14ac:dyDescent="0.25">
      <c r="B2001" s="14" t="s">
        <v>4272</v>
      </c>
      <c r="C2001" s="12" t="s">
        <v>4273</v>
      </c>
      <c r="D2001" s="12" t="s">
        <v>2986</v>
      </c>
      <c r="E2001" s="12" t="s">
        <v>26</v>
      </c>
      <c r="F2001" s="14" t="s">
        <v>5059</v>
      </c>
      <c r="G2001" s="14"/>
      <c r="H2001" s="14"/>
      <c r="I2001" s="14"/>
      <c r="J2001" s="14"/>
      <c r="K2001" s="14"/>
      <c r="L2001" s="14"/>
      <c r="M2001">
        <v>0</v>
      </c>
      <c r="N2001">
        <v>0</v>
      </c>
      <c r="O2001"/>
      <c r="P2001" s="1"/>
    </row>
    <row r="2002" spans="2:16" x14ac:dyDescent="0.25">
      <c r="B2002" s="14" t="s">
        <v>4274</v>
      </c>
      <c r="C2002" s="12" t="s">
        <v>4275</v>
      </c>
      <c r="D2002" s="12" t="s">
        <v>2986</v>
      </c>
      <c r="E2002" s="12" t="s">
        <v>510</v>
      </c>
      <c r="F2002" s="14" t="s">
        <v>5059</v>
      </c>
      <c r="G2002" s="14" t="s">
        <v>4570</v>
      </c>
      <c r="H2002" s="14" t="s">
        <v>4809</v>
      </c>
      <c r="I2002" s="14"/>
      <c r="J2002" s="14"/>
      <c r="K2002" s="14"/>
      <c r="L2002" s="14"/>
      <c r="M2002">
        <v>1</v>
      </c>
      <c r="N2002">
        <v>1</v>
      </c>
      <c r="O2002"/>
      <c r="P2002" s="1"/>
    </row>
    <row r="2003" spans="2:16" x14ac:dyDescent="0.25">
      <c r="B2003" s="14" t="s">
        <v>5595</v>
      </c>
      <c r="C2003" s="12" t="s">
        <v>5596</v>
      </c>
      <c r="D2003" s="12" t="s">
        <v>2986</v>
      </c>
      <c r="E2003" s="12" t="s">
        <v>50</v>
      </c>
      <c r="F2003" s="14" t="s">
        <v>5059</v>
      </c>
      <c r="G2003" s="14"/>
      <c r="H2003" s="14"/>
      <c r="I2003" s="14"/>
      <c r="J2003" s="14"/>
      <c r="K2003" s="14"/>
      <c r="L2003" s="14"/>
      <c r="M2003">
        <v>0</v>
      </c>
      <c r="N2003">
        <v>0</v>
      </c>
      <c r="O2003"/>
      <c r="P2003" s="1"/>
    </row>
    <row r="2004" spans="2:16" ht="60" x14ac:dyDescent="0.25">
      <c r="B2004" s="14" t="s">
        <v>2598</v>
      </c>
      <c r="C2004" s="12" t="s">
        <v>2599</v>
      </c>
      <c r="D2004" s="12" t="s">
        <v>1741</v>
      </c>
      <c r="E2004" s="12" t="s">
        <v>310</v>
      </c>
      <c r="F2004" s="14" t="s">
        <v>5059</v>
      </c>
      <c r="G2004" s="14" t="s">
        <v>4656</v>
      </c>
      <c r="H2004" s="14" t="s">
        <v>4812</v>
      </c>
      <c r="I2004" s="14"/>
      <c r="J2004" s="14"/>
      <c r="K2004" s="14" t="s">
        <v>4563</v>
      </c>
      <c r="L2004" s="14"/>
      <c r="M2004">
        <v>1</v>
      </c>
      <c r="N2004">
        <v>2</v>
      </c>
      <c r="O2004"/>
      <c r="P2004" s="1"/>
    </row>
    <row r="2005" spans="2:16" x14ac:dyDescent="0.25">
      <c r="B2005" s="14" t="s">
        <v>2440</v>
      </c>
      <c r="C2005" s="12" t="s">
        <v>2441</v>
      </c>
      <c r="D2005" s="12" t="s">
        <v>2279</v>
      </c>
      <c r="E2005" s="12" t="s">
        <v>68</v>
      </c>
      <c r="F2005" s="14" t="s">
        <v>5023</v>
      </c>
      <c r="G2005" s="14" t="s">
        <v>5130</v>
      </c>
      <c r="H2005" s="14" t="s">
        <v>4807</v>
      </c>
      <c r="I2005" s="14"/>
      <c r="J2005" s="14"/>
      <c r="K2005" s="14"/>
      <c r="L2005" s="14"/>
      <c r="M2005">
        <v>1</v>
      </c>
      <c r="N2005">
        <v>1</v>
      </c>
      <c r="O2005">
        <v>1</v>
      </c>
      <c r="P2005" s="1" t="s">
        <v>5320</v>
      </c>
    </row>
    <row r="2006" spans="2:16" x14ac:dyDescent="0.25">
      <c r="B2006" s="14" t="s">
        <v>4276</v>
      </c>
      <c r="C2006" s="12" t="s">
        <v>4277</v>
      </c>
      <c r="D2006" s="12" t="s">
        <v>2986</v>
      </c>
      <c r="E2006" s="12" t="s">
        <v>50</v>
      </c>
      <c r="F2006" s="14" t="s">
        <v>5059</v>
      </c>
      <c r="G2006" s="14"/>
      <c r="H2006" s="14"/>
      <c r="I2006" s="14"/>
      <c r="J2006" s="14"/>
      <c r="K2006" s="14"/>
      <c r="L2006" s="14"/>
      <c r="M2006">
        <v>0</v>
      </c>
      <c r="N2006">
        <v>0</v>
      </c>
      <c r="O2006"/>
      <c r="P2006" s="1"/>
    </row>
    <row r="2007" spans="2:16" x14ac:dyDescent="0.25">
      <c r="B2007" s="14" t="s">
        <v>4278</v>
      </c>
      <c r="C2007" s="12" t="s">
        <v>4279</v>
      </c>
      <c r="D2007" s="12" t="s">
        <v>2986</v>
      </c>
      <c r="E2007" s="12" t="s">
        <v>23</v>
      </c>
      <c r="F2007" s="14" t="s">
        <v>5059</v>
      </c>
      <c r="G2007" s="14"/>
      <c r="H2007" s="14"/>
      <c r="I2007" s="14"/>
      <c r="J2007" s="14"/>
      <c r="K2007" s="14"/>
      <c r="L2007" s="14"/>
      <c r="M2007">
        <v>0</v>
      </c>
      <c r="N2007">
        <v>0</v>
      </c>
      <c r="O2007"/>
      <c r="P2007" s="1"/>
    </row>
    <row r="2008" spans="2:16" x14ac:dyDescent="0.25">
      <c r="B2008" s="14" t="s">
        <v>4282</v>
      </c>
      <c r="C2008" s="12" t="s">
        <v>4283</v>
      </c>
      <c r="D2008" s="12" t="s">
        <v>2986</v>
      </c>
      <c r="E2008" s="12" t="s">
        <v>510</v>
      </c>
      <c r="F2008" s="14" t="s">
        <v>5059</v>
      </c>
      <c r="G2008" s="14"/>
      <c r="H2008" s="14"/>
      <c r="I2008" s="14"/>
      <c r="J2008" s="14"/>
      <c r="K2008" s="14"/>
      <c r="L2008" s="14"/>
      <c r="M2008">
        <v>0</v>
      </c>
      <c r="N2008">
        <v>0</v>
      </c>
      <c r="O2008"/>
      <c r="P2008" s="1"/>
    </row>
    <row r="2009" spans="2:16" ht="60" x14ac:dyDescent="0.25">
      <c r="B2009" s="14" t="s">
        <v>2974</v>
      </c>
      <c r="C2009" s="12" t="s">
        <v>2975</v>
      </c>
      <c r="D2009" s="12" t="s">
        <v>1741</v>
      </c>
      <c r="E2009" s="12" t="s">
        <v>50</v>
      </c>
      <c r="F2009" s="14" t="s">
        <v>5061</v>
      </c>
      <c r="G2009" s="14" t="s">
        <v>5409</v>
      </c>
      <c r="H2009" s="14" t="s">
        <v>4812</v>
      </c>
      <c r="I2009" s="14"/>
      <c r="J2009" s="14"/>
      <c r="K2009" s="14"/>
      <c r="L2009" s="14"/>
      <c r="M2009">
        <v>1</v>
      </c>
      <c r="N2009">
        <v>1</v>
      </c>
      <c r="O2009"/>
      <c r="P2009" s="1"/>
    </row>
    <row r="2010" spans="2:16" x14ac:dyDescent="0.25">
      <c r="B2010" s="14" t="s">
        <v>4284</v>
      </c>
      <c r="C2010" s="12" t="s">
        <v>4285</v>
      </c>
      <c r="D2010" s="12" t="s">
        <v>1741</v>
      </c>
      <c r="E2010" s="12" t="s">
        <v>68</v>
      </c>
      <c r="F2010" s="14" t="s">
        <v>5059</v>
      </c>
      <c r="G2010" s="14" t="s">
        <v>5125</v>
      </c>
      <c r="H2010" s="14" t="s">
        <v>4807</v>
      </c>
      <c r="I2010" s="14"/>
      <c r="J2010" s="14"/>
      <c r="K2010" s="14"/>
      <c r="L2010" s="14"/>
      <c r="M2010">
        <v>1</v>
      </c>
      <c r="N2010">
        <v>1</v>
      </c>
      <c r="O2010"/>
      <c r="P2010" s="1"/>
    </row>
    <row r="2011" spans="2:16" x14ac:dyDescent="0.25">
      <c r="B2011" s="14" t="s">
        <v>4286</v>
      </c>
      <c r="C2011" s="12" t="s">
        <v>4287</v>
      </c>
      <c r="D2011" s="12" t="s">
        <v>2986</v>
      </c>
      <c r="E2011" s="12" t="s">
        <v>510</v>
      </c>
      <c r="F2011" s="14" t="s">
        <v>5059</v>
      </c>
      <c r="G2011" s="14"/>
      <c r="H2011" s="14"/>
      <c r="I2011" s="14"/>
      <c r="J2011" s="14"/>
      <c r="K2011" s="14"/>
      <c r="L2011" s="14"/>
      <c r="M2011">
        <v>0</v>
      </c>
      <c r="N2011">
        <v>0</v>
      </c>
      <c r="O2011"/>
      <c r="P2011" s="1"/>
    </row>
    <row r="2012" spans="2:16" x14ac:dyDescent="0.25">
      <c r="B2012" s="14" t="s">
        <v>4288</v>
      </c>
      <c r="C2012" s="12" t="s">
        <v>4289</v>
      </c>
      <c r="D2012" s="12" t="s">
        <v>2986</v>
      </c>
      <c r="E2012" s="12" t="s">
        <v>23</v>
      </c>
      <c r="F2012" s="14" t="s">
        <v>5059</v>
      </c>
      <c r="G2012" s="14"/>
      <c r="H2012" s="14"/>
      <c r="I2012" s="14"/>
      <c r="J2012" s="14"/>
      <c r="K2012" s="14"/>
      <c r="L2012" s="14"/>
      <c r="M2012">
        <v>0</v>
      </c>
      <c r="N2012">
        <v>0</v>
      </c>
      <c r="O2012"/>
      <c r="P2012" s="1"/>
    </row>
    <row r="2013" spans="2:16" x14ac:dyDescent="0.25">
      <c r="B2013" s="14" t="s">
        <v>2602</v>
      </c>
      <c r="C2013" s="12" t="s">
        <v>2603</v>
      </c>
      <c r="D2013" s="12" t="s">
        <v>1741</v>
      </c>
      <c r="E2013" s="12" t="s">
        <v>353</v>
      </c>
      <c r="F2013" s="14" t="s">
        <v>5059</v>
      </c>
      <c r="G2013" s="14"/>
      <c r="H2013" s="14"/>
      <c r="I2013" s="14"/>
      <c r="J2013" s="14"/>
      <c r="K2013" s="14"/>
      <c r="L2013" s="14"/>
      <c r="M2013">
        <v>0</v>
      </c>
      <c r="N2013">
        <v>0</v>
      </c>
      <c r="O2013"/>
      <c r="P2013" s="1"/>
    </row>
    <row r="2014" spans="2:16" x14ac:dyDescent="0.25">
      <c r="B2014" s="14" t="s">
        <v>4290</v>
      </c>
      <c r="C2014" s="12" t="s">
        <v>4291</v>
      </c>
      <c r="D2014" s="12" t="s">
        <v>1741</v>
      </c>
      <c r="E2014" s="12" t="s">
        <v>59</v>
      </c>
      <c r="F2014" s="14" t="s">
        <v>5059</v>
      </c>
      <c r="G2014" s="14" t="s">
        <v>4664</v>
      </c>
      <c r="H2014" s="14" t="s">
        <v>4807</v>
      </c>
      <c r="I2014" s="14"/>
      <c r="J2014" s="14"/>
      <c r="K2014" s="14"/>
      <c r="L2014" s="14"/>
      <c r="M2014">
        <v>1</v>
      </c>
      <c r="N2014">
        <v>1</v>
      </c>
      <c r="O2014"/>
      <c r="P2014" s="1"/>
    </row>
    <row r="2015" spans="2:16" x14ac:dyDescent="0.25">
      <c r="B2015" s="14" t="s">
        <v>4292</v>
      </c>
      <c r="C2015" s="12" t="s">
        <v>4293</v>
      </c>
      <c r="D2015" s="12" t="s">
        <v>1741</v>
      </c>
      <c r="E2015" s="12" t="s">
        <v>50</v>
      </c>
      <c r="F2015" s="14" t="s">
        <v>5059</v>
      </c>
      <c r="G2015" s="14" t="s">
        <v>4566</v>
      </c>
      <c r="H2015" s="14" t="s">
        <v>4807</v>
      </c>
      <c r="I2015" s="14"/>
      <c r="J2015" s="14"/>
      <c r="K2015" s="14"/>
      <c r="L2015" s="14"/>
      <c r="M2015">
        <v>1</v>
      </c>
      <c r="N2015">
        <v>1</v>
      </c>
      <c r="O2015"/>
      <c r="P2015" s="1"/>
    </row>
    <row r="2016" spans="2:16" x14ac:dyDescent="0.25">
      <c r="B2016" s="14" t="s">
        <v>2604</v>
      </c>
      <c r="C2016" s="12" t="s">
        <v>2605</v>
      </c>
      <c r="D2016" s="12" t="s">
        <v>1741</v>
      </c>
      <c r="E2016" s="12" t="s">
        <v>50</v>
      </c>
      <c r="F2016" s="14" t="s">
        <v>5059</v>
      </c>
      <c r="G2016" s="14"/>
      <c r="H2016" s="14"/>
      <c r="I2016" s="14"/>
      <c r="J2016" s="14"/>
      <c r="K2016" s="14"/>
      <c r="L2016" s="14"/>
      <c r="M2016">
        <v>0</v>
      </c>
      <c r="N2016">
        <v>0</v>
      </c>
      <c r="O2016"/>
      <c r="P2016" s="1"/>
    </row>
    <row r="2017" spans="2:16" ht="30" x14ac:dyDescent="0.25">
      <c r="B2017" s="14" t="s">
        <v>1779</v>
      </c>
      <c r="C2017" s="12" t="s">
        <v>1780</v>
      </c>
      <c r="D2017" s="12" t="s">
        <v>5</v>
      </c>
      <c r="E2017" s="12" t="s">
        <v>310</v>
      </c>
      <c r="F2017" s="14" t="s">
        <v>5022</v>
      </c>
      <c r="G2017" s="14" t="s">
        <v>4635</v>
      </c>
      <c r="H2017" s="14" t="s">
        <v>4807</v>
      </c>
      <c r="I2017" s="14"/>
      <c r="J2017" s="14"/>
      <c r="K2017" s="14"/>
      <c r="L2017" s="14"/>
      <c r="M2017">
        <v>1</v>
      </c>
      <c r="N2017">
        <v>1</v>
      </c>
      <c r="O2017">
        <v>1</v>
      </c>
      <c r="P2017" s="1" t="s">
        <v>5320</v>
      </c>
    </row>
    <row r="2018" spans="2:16" x14ac:dyDescent="0.25">
      <c r="B2018" s="14" t="s">
        <v>4294</v>
      </c>
      <c r="C2018" s="12" t="s">
        <v>4295</v>
      </c>
      <c r="D2018" s="12" t="s">
        <v>2986</v>
      </c>
      <c r="E2018" s="12" t="s">
        <v>210</v>
      </c>
      <c r="F2018" s="14" t="s">
        <v>5059</v>
      </c>
      <c r="G2018" s="14" t="s">
        <v>5119</v>
      </c>
      <c r="H2018" s="14" t="s">
        <v>4807</v>
      </c>
      <c r="I2018" s="14"/>
      <c r="J2018" s="14"/>
      <c r="K2018" s="14"/>
      <c r="L2018" s="14"/>
      <c r="M2018">
        <v>1</v>
      </c>
      <c r="N2018">
        <v>1</v>
      </c>
      <c r="O2018"/>
      <c r="P2018" s="1"/>
    </row>
    <row r="2019" spans="2:16" ht="30" x14ac:dyDescent="0.25">
      <c r="B2019" s="14" t="s">
        <v>4296</v>
      </c>
      <c r="C2019" s="12" t="s">
        <v>4297</v>
      </c>
      <c r="D2019" s="12" t="s">
        <v>2986</v>
      </c>
      <c r="E2019" s="12" t="s">
        <v>353</v>
      </c>
      <c r="F2019" s="14" t="s">
        <v>5059</v>
      </c>
      <c r="G2019" s="14" t="s">
        <v>5634</v>
      </c>
      <c r="H2019" s="14" t="s">
        <v>4809</v>
      </c>
      <c r="I2019" s="14"/>
      <c r="J2019" s="14"/>
      <c r="K2019" s="14"/>
      <c r="L2019" s="14"/>
      <c r="M2019">
        <v>1</v>
      </c>
      <c r="N2019">
        <v>1</v>
      </c>
      <c r="O2019"/>
      <c r="P2019" s="1"/>
    </row>
    <row r="2020" spans="2:16" x14ac:dyDescent="0.25">
      <c r="B2020" s="14" t="s">
        <v>4298</v>
      </c>
      <c r="C2020" s="12" t="s">
        <v>4299</v>
      </c>
      <c r="D2020" s="12" t="s">
        <v>2986</v>
      </c>
      <c r="E2020" s="12" t="s">
        <v>59</v>
      </c>
      <c r="F2020" s="14" t="s">
        <v>5059</v>
      </c>
      <c r="G2020" s="14" t="s">
        <v>5466</v>
      </c>
      <c r="H2020" s="14" t="s">
        <v>4807</v>
      </c>
      <c r="I2020" s="14"/>
      <c r="J2020" s="14"/>
      <c r="K2020" s="14"/>
      <c r="L2020" s="14"/>
      <c r="M2020">
        <v>1</v>
      </c>
      <c r="N2020">
        <v>1</v>
      </c>
      <c r="O2020"/>
      <c r="P2020" s="1"/>
    </row>
    <row r="2021" spans="2:16" x14ac:dyDescent="0.25">
      <c r="B2021" s="14" t="s">
        <v>2444</v>
      </c>
      <c r="C2021" s="12" t="s">
        <v>2445</v>
      </c>
      <c r="D2021" s="12" t="s">
        <v>5</v>
      </c>
      <c r="E2021" s="12" t="s">
        <v>310</v>
      </c>
      <c r="F2021" s="14" t="s">
        <v>5023</v>
      </c>
      <c r="G2021" s="14" t="s">
        <v>4986</v>
      </c>
      <c r="H2021" s="14" t="s">
        <v>4807</v>
      </c>
      <c r="I2021" s="14"/>
      <c r="J2021" s="14"/>
      <c r="K2021" s="14"/>
      <c r="L2021" s="14"/>
      <c r="M2021">
        <v>1</v>
      </c>
      <c r="N2021">
        <v>1</v>
      </c>
      <c r="O2021">
        <v>1</v>
      </c>
      <c r="P2021" s="1" t="s">
        <v>5320</v>
      </c>
    </row>
    <row r="2022" spans="2:16" x14ac:dyDescent="0.25">
      <c r="B2022" s="14" t="s">
        <v>4300</v>
      </c>
      <c r="C2022" s="12" t="s">
        <v>4301</v>
      </c>
      <c r="D2022" s="12" t="s">
        <v>2986</v>
      </c>
      <c r="E2022" s="12" t="s">
        <v>50</v>
      </c>
      <c r="F2022" s="14" t="s">
        <v>5059</v>
      </c>
      <c r="G2022" s="14"/>
      <c r="H2022" s="14"/>
      <c r="I2022" s="14"/>
      <c r="J2022" s="14"/>
      <c r="K2022" s="14"/>
      <c r="L2022" s="14"/>
      <c r="M2022">
        <v>0</v>
      </c>
      <c r="N2022">
        <v>0</v>
      </c>
      <c r="O2022"/>
      <c r="P2022" s="1"/>
    </row>
    <row r="2023" spans="2:16" ht="30" x14ac:dyDescent="0.25">
      <c r="B2023" s="14" t="s">
        <v>4302</v>
      </c>
      <c r="C2023" s="12" t="s">
        <v>4303</v>
      </c>
      <c r="D2023" s="12" t="s">
        <v>2986</v>
      </c>
      <c r="E2023" s="12" t="s">
        <v>310</v>
      </c>
      <c r="F2023" s="14" t="s">
        <v>5059</v>
      </c>
      <c r="G2023" s="14" t="s">
        <v>5779</v>
      </c>
      <c r="H2023" s="14" t="s">
        <v>4813</v>
      </c>
      <c r="I2023" s="14"/>
      <c r="J2023" s="14"/>
      <c r="K2023" s="14"/>
      <c r="L2023" s="14"/>
      <c r="M2023">
        <v>1</v>
      </c>
      <c r="N2023">
        <v>1</v>
      </c>
      <c r="O2023"/>
      <c r="P2023" s="1"/>
    </row>
    <row r="2024" spans="2:16" ht="75" x14ac:dyDescent="0.25">
      <c r="B2024" s="14" t="s">
        <v>2446</v>
      </c>
      <c r="C2024" s="12" t="s">
        <v>2447</v>
      </c>
      <c r="D2024" s="12" t="s">
        <v>5</v>
      </c>
      <c r="E2024" s="12" t="s">
        <v>49</v>
      </c>
      <c r="F2024" s="14" t="s">
        <v>5022</v>
      </c>
      <c r="G2024" s="14" t="s">
        <v>5306</v>
      </c>
      <c r="H2024" s="14" t="s">
        <v>4806</v>
      </c>
      <c r="I2024" s="14"/>
      <c r="J2024" s="14"/>
      <c r="K2024" s="14"/>
      <c r="L2024" s="14"/>
      <c r="M2024">
        <v>1</v>
      </c>
      <c r="N2024">
        <v>1</v>
      </c>
      <c r="O2024">
        <v>1</v>
      </c>
      <c r="P2024" s="1" t="s">
        <v>5320</v>
      </c>
    </row>
    <row r="2025" spans="2:16" ht="30" x14ac:dyDescent="0.25">
      <c r="B2025" s="14" t="s">
        <v>2448</v>
      </c>
      <c r="C2025" s="12" t="s">
        <v>2449</v>
      </c>
      <c r="D2025" s="12" t="s">
        <v>1741</v>
      </c>
      <c r="E2025" s="12" t="s">
        <v>353</v>
      </c>
      <c r="F2025" s="14" t="s">
        <v>5022</v>
      </c>
      <c r="G2025" s="14" t="s">
        <v>5127</v>
      </c>
      <c r="H2025" s="14" t="s">
        <v>4807</v>
      </c>
      <c r="I2025" s="14"/>
      <c r="J2025" s="14"/>
      <c r="K2025" s="14"/>
      <c r="L2025" s="14"/>
      <c r="M2025">
        <v>1</v>
      </c>
      <c r="N2025">
        <v>1</v>
      </c>
      <c r="O2025">
        <v>1</v>
      </c>
      <c r="P2025" s="1" t="s">
        <v>5320</v>
      </c>
    </row>
    <row r="2026" spans="2:16" x14ac:dyDescent="0.25">
      <c r="B2026" s="14" t="s">
        <v>4306</v>
      </c>
      <c r="C2026" s="12" t="s">
        <v>4307</v>
      </c>
      <c r="D2026" s="12" t="s">
        <v>1741</v>
      </c>
      <c r="E2026" s="12" t="s">
        <v>205</v>
      </c>
      <c r="F2026" s="14" t="s">
        <v>5059</v>
      </c>
      <c r="G2026" s="14" t="s">
        <v>5374</v>
      </c>
      <c r="H2026" s="14" t="s">
        <v>4807</v>
      </c>
      <c r="I2026" s="14"/>
      <c r="J2026" s="14"/>
      <c r="K2026" s="14"/>
      <c r="L2026" s="14"/>
      <c r="M2026">
        <v>1</v>
      </c>
      <c r="N2026">
        <v>1</v>
      </c>
      <c r="O2026"/>
      <c r="P2026" s="1"/>
    </row>
    <row r="2027" spans="2:16" ht="60" x14ac:dyDescent="0.25">
      <c r="B2027" s="14" t="s">
        <v>2610</v>
      </c>
      <c r="C2027" s="12" t="s">
        <v>2611</v>
      </c>
      <c r="D2027" s="12" t="s">
        <v>1741</v>
      </c>
      <c r="E2027" s="12" t="s">
        <v>50</v>
      </c>
      <c r="F2027" s="14" t="s">
        <v>5059</v>
      </c>
      <c r="G2027" s="14" t="s">
        <v>5519</v>
      </c>
      <c r="H2027" s="14" t="s">
        <v>4812</v>
      </c>
      <c r="I2027" s="14"/>
      <c r="J2027" s="14"/>
      <c r="K2027" s="14"/>
      <c r="L2027" s="14"/>
      <c r="M2027">
        <v>1</v>
      </c>
      <c r="N2027">
        <v>1</v>
      </c>
      <c r="O2027"/>
      <c r="P2027" s="1"/>
    </row>
    <row r="2028" spans="2:16" ht="45" x14ac:dyDescent="0.25">
      <c r="B2028" s="14" t="s">
        <v>2612</v>
      </c>
      <c r="C2028" s="12" t="s">
        <v>2613</v>
      </c>
      <c r="D2028" s="12" t="s">
        <v>1741</v>
      </c>
      <c r="E2028" s="12" t="s">
        <v>50</v>
      </c>
      <c r="F2028" s="14" t="s">
        <v>5059</v>
      </c>
      <c r="G2028" s="14" t="s">
        <v>5307</v>
      </c>
      <c r="H2028" s="14" t="s">
        <v>4808</v>
      </c>
      <c r="I2028" s="14"/>
      <c r="J2028" s="14"/>
      <c r="K2028" s="14"/>
      <c r="L2028" s="14"/>
      <c r="M2028">
        <v>1</v>
      </c>
      <c r="N2028">
        <v>1</v>
      </c>
      <c r="O2028"/>
      <c r="P2028" s="1"/>
    </row>
    <row r="2029" spans="2:16" ht="30" x14ac:dyDescent="0.25">
      <c r="B2029" s="14" t="s">
        <v>4308</v>
      </c>
      <c r="C2029" s="12" t="s">
        <v>4309</v>
      </c>
      <c r="D2029" s="12" t="s">
        <v>2986</v>
      </c>
      <c r="E2029" s="12" t="s">
        <v>23</v>
      </c>
      <c r="F2029" s="14" t="s">
        <v>5059</v>
      </c>
      <c r="G2029" s="14" t="s">
        <v>4622</v>
      </c>
      <c r="H2029" s="14" t="s">
        <v>4810</v>
      </c>
      <c r="I2029" s="14"/>
      <c r="J2029" s="14"/>
      <c r="K2029" s="14"/>
      <c r="L2029" s="14"/>
      <c r="M2029">
        <v>1</v>
      </c>
      <c r="N2029">
        <v>1</v>
      </c>
      <c r="O2029"/>
      <c r="P2029" s="1"/>
    </row>
    <row r="2030" spans="2:16" x14ac:dyDescent="0.25">
      <c r="B2030" s="14" t="s">
        <v>4310</v>
      </c>
      <c r="C2030" s="12" t="s">
        <v>4311</v>
      </c>
      <c r="D2030" s="12" t="s">
        <v>2986</v>
      </c>
      <c r="E2030" s="12" t="s">
        <v>310</v>
      </c>
      <c r="F2030" s="14" t="s">
        <v>5059</v>
      </c>
      <c r="G2030" s="14"/>
      <c r="H2030" s="14"/>
      <c r="I2030" s="14"/>
      <c r="J2030" s="14"/>
      <c r="K2030" s="14"/>
      <c r="L2030" s="14"/>
      <c r="M2030">
        <v>0</v>
      </c>
      <c r="N2030">
        <v>0</v>
      </c>
      <c r="O2030"/>
      <c r="P2030" s="1"/>
    </row>
    <row r="2031" spans="2:16" x14ac:dyDescent="0.25">
      <c r="B2031" s="14" t="s">
        <v>4312</v>
      </c>
      <c r="C2031" s="12" t="s">
        <v>4313</v>
      </c>
      <c r="D2031" s="12" t="s">
        <v>1741</v>
      </c>
      <c r="E2031" s="12" t="s">
        <v>6</v>
      </c>
      <c r="F2031" s="14" t="s">
        <v>5059</v>
      </c>
      <c r="G2031" s="14"/>
      <c r="H2031" s="14"/>
      <c r="I2031" s="14"/>
      <c r="J2031" s="14"/>
      <c r="K2031" s="14"/>
      <c r="L2031" s="14"/>
      <c r="M2031">
        <v>0</v>
      </c>
      <c r="N2031">
        <v>0</v>
      </c>
      <c r="O2031"/>
      <c r="P2031" s="1"/>
    </row>
    <row r="2032" spans="2:16" x14ac:dyDescent="0.25">
      <c r="B2032" s="14" t="s">
        <v>4314</v>
      </c>
      <c r="C2032" s="12" t="s">
        <v>4315</v>
      </c>
      <c r="D2032" s="12" t="s">
        <v>2986</v>
      </c>
      <c r="E2032" s="12" t="s">
        <v>233</v>
      </c>
      <c r="F2032" s="14" t="s">
        <v>5059</v>
      </c>
      <c r="G2032" s="14"/>
      <c r="H2032" s="14"/>
      <c r="I2032" s="14"/>
      <c r="J2032" s="14"/>
      <c r="K2032" s="14"/>
      <c r="L2032" s="14"/>
      <c r="M2032">
        <v>0</v>
      </c>
      <c r="N2032">
        <v>0</v>
      </c>
      <c r="O2032"/>
      <c r="P2032" s="1"/>
    </row>
    <row r="2033" spans="2:16" x14ac:dyDescent="0.25">
      <c r="B2033" s="14" t="s">
        <v>4316</v>
      </c>
      <c r="C2033" s="12" t="s">
        <v>4317</v>
      </c>
      <c r="D2033" s="12" t="s">
        <v>1741</v>
      </c>
      <c r="E2033" s="12" t="s">
        <v>310</v>
      </c>
      <c r="F2033" s="14" t="s">
        <v>5059</v>
      </c>
      <c r="G2033" s="14" t="s">
        <v>5602</v>
      </c>
      <c r="H2033" s="14" t="s">
        <v>4807</v>
      </c>
      <c r="I2033" s="14"/>
      <c r="J2033" s="14"/>
      <c r="K2033" s="14"/>
      <c r="L2033" s="14"/>
      <c r="M2033">
        <v>1</v>
      </c>
      <c r="N2033">
        <v>1</v>
      </c>
      <c r="O2033"/>
      <c r="P2033" s="1"/>
    </row>
    <row r="2034" spans="2:16" x14ac:dyDescent="0.25">
      <c r="B2034" s="14" t="s">
        <v>4318</v>
      </c>
      <c r="C2034" s="12" t="s">
        <v>4319</v>
      </c>
      <c r="D2034" s="12" t="s">
        <v>1741</v>
      </c>
      <c r="E2034" s="12" t="s">
        <v>50</v>
      </c>
      <c r="F2034" s="14" t="s">
        <v>5059</v>
      </c>
      <c r="G2034" s="14"/>
      <c r="H2034" s="14"/>
      <c r="I2034" s="14"/>
      <c r="J2034" s="14"/>
      <c r="K2034" s="14"/>
      <c r="L2034" s="14"/>
      <c r="M2034">
        <v>0</v>
      </c>
      <c r="N2034">
        <v>0</v>
      </c>
      <c r="O2034"/>
      <c r="P2034" s="1"/>
    </row>
    <row r="2035" spans="2:16" ht="60" x14ac:dyDescent="0.25">
      <c r="B2035" s="14" t="s">
        <v>2614</v>
      </c>
      <c r="C2035" s="12" t="s">
        <v>2615</v>
      </c>
      <c r="D2035" s="12" t="s">
        <v>1741</v>
      </c>
      <c r="E2035" s="12" t="s">
        <v>310</v>
      </c>
      <c r="F2035" s="14" t="s">
        <v>5059</v>
      </c>
      <c r="G2035" s="14" t="s">
        <v>5555</v>
      </c>
      <c r="H2035" s="14" t="s">
        <v>4812</v>
      </c>
      <c r="I2035" s="14"/>
      <c r="J2035" s="14"/>
      <c r="K2035" s="14" t="s">
        <v>5556</v>
      </c>
      <c r="L2035" s="14"/>
      <c r="M2035">
        <v>1</v>
      </c>
      <c r="N2035">
        <v>2</v>
      </c>
      <c r="O2035"/>
      <c r="P2035" s="1"/>
    </row>
    <row r="2036" spans="2:16" x14ac:dyDescent="0.25">
      <c r="B2036" s="14" t="s">
        <v>4320</v>
      </c>
      <c r="C2036" s="12" t="s">
        <v>4321</v>
      </c>
      <c r="D2036" s="12" t="s">
        <v>2986</v>
      </c>
      <c r="E2036" s="12" t="s">
        <v>233</v>
      </c>
      <c r="F2036" s="14" t="s">
        <v>5059</v>
      </c>
      <c r="G2036" s="14" t="s">
        <v>5032</v>
      </c>
      <c r="H2036" s="14" t="s">
        <v>4807</v>
      </c>
      <c r="I2036" s="14"/>
      <c r="J2036" s="14"/>
      <c r="K2036" s="14"/>
      <c r="L2036" s="14"/>
      <c r="M2036">
        <v>1</v>
      </c>
      <c r="N2036">
        <v>1</v>
      </c>
      <c r="O2036"/>
      <c r="P2036" s="1"/>
    </row>
    <row r="2037" spans="2:16" x14ac:dyDescent="0.25">
      <c r="B2037" s="14" t="s">
        <v>4322</v>
      </c>
      <c r="C2037" s="12" t="s">
        <v>4323</v>
      </c>
      <c r="D2037" s="12" t="s">
        <v>2986</v>
      </c>
      <c r="E2037" s="12" t="s">
        <v>510</v>
      </c>
      <c r="F2037" s="14" t="s">
        <v>5059</v>
      </c>
      <c r="G2037" s="14"/>
      <c r="H2037" s="14"/>
      <c r="I2037" s="14"/>
      <c r="J2037" s="14"/>
      <c r="K2037" s="14"/>
      <c r="L2037" s="14"/>
      <c r="M2037">
        <v>0</v>
      </c>
      <c r="N2037">
        <v>0</v>
      </c>
      <c r="O2037"/>
      <c r="P2037" s="1"/>
    </row>
    <row r="2038" spans="2:16" x14ac:dyDescent="0.25">
      <c r="B2038" s="14" t="s">
        <v>4324</v>
      </c>
      <c r="C2038" s="12" t="s">
        <v>4325</v>
      </c>
      <c r="D2038" s="12" t="s">
        <v>1741</v>
      </c>
      <c r="E2038" s="12" t="s">
        <v>23</v>
      </c>
      <c r="F2038" s="14" t="s">
        <v>5059</v>
      </c>
      <c r="G2038" s="14"/>
      <c r="H2038" s="14"/>
      <c r="I2038" s="14"/>
      <c r="J2038" s="14"/>
      <c r="K2038" s="14"/>
      <c r="L2038" s="14"/>
      <c r="M2038">
        <v>0</v>
      </c>
      <c r="N2038">
        <v>0</v>
      </c>
      <c r="O2038"/>
      <c r="P2038" s="1"/>
    </row>
    <row r="2039" spans="2:16" ht="45" x14ac:dyDescent="0.25">
      <c r="B2039" s="14" t="s">
        <v>4326</v>
      </c>
      <c r="C2039" s="12" t="s">
        <v>4327</v>
      </c>
      <c r="D2039" s="12" t="s">
        <v>2986</v>
      </c>
      <c r="E2039" s="12" t="s">
        <v>22</v>
      </c>
      <c r="F2039" s="14" t="s">
        <v>5059</v>
      </c>
      <c r="G2039" s="14" t="s">
        <v>5641</v>
      </c>
      <c r="H2039" s="14" t="s">
        <v>4808</v>
      </c>
      <c r="I2039" s="14"/>
      <c r="J2039" s="14"/>
      <c r="K2039" s="14"/>
      <c r="L2039" s="14"/>
      <c r="M2039">
        <v>1</v>
      </c>
      <c r="N2039">
        <v>1</v>
      </c>
      <c r="O2039"/>
      <c r="P2039" s="1"/>
    </row>
    <row r="2040" spans="2:16" x14ac:dyDescent="0.25">
      <c r="B2040" s="14" t="s">
        <v>4328</v>
      </c>
      <c r="C2040" s="12" t="s">
        <v>4329</v>
      </c>
      <c r="D2040" s="12" t="s">
        <v>2986</v>
      </c>
      <c r="E2040" s="12" t="s">
        <v>85</v>
      </c>
      <c r="F2040" s="14" t="s">
        <v>5059</v>
      </c>
      <c r="G2040" s="14"/>
      <c r="H2040" s="14"/>
      <c r="I2040" s="14"/>
      <c r="J2040" s="14"/>
      <c r="K2040" s="14"/>
      <c r="L2040" s="14"/>
      <c r="M2040">
        <v>0</v>
      </c>
      <c r="N2040">
        <v>0</v>
      </c>
      <c r="O2040"/>
      <c r="P2040" s="1"/>
    </row>
    <row r="2041" spans="2:16" x14ac:dyDescent="0.25">
      <c r="B2041" s="14" t="s">
        <v>4330</v>
      </c>
      <c r="C2041" s="12" t="s">
        <v>4331</v>
      </c>
      <c r="D2041" s="12" t="s">
        <v>2986</v>
      </c>
      <c r="E2041" s="12" t="s">
        <v>7</v>
      </c>
      <c r="F2041" s="14" t="s">
        <v>5059</v>
      </c>
      <c r="G2041" s="14"/>
      <c r="H2041" s="14"/>
      <c r="I2041" s="14"/>
      <c r="J2041" s="14"/>
      <c r="K2041" s="14"/>
      <c r="L2041" s="14"/>
      <c r="M2041">
        <v>0</v>
      </c>
      <c r="N2041">
        <v>0</v>
      </c>
      <c r="O2041"/>
      <c r="P2041" s="1"/>
    </row>
    <row r="2042" spans="2:16" x14ac:dyDescent="0.25">
      <c r="B2042" s="14" t="s">
        <v>4332</v>
      </c>
      <c r="C2042" s="12" t="s">
        <v>4333</v>
      </c>
      <c r="D2042" s="12" t="s">
        <v>2986</v>
      </c>
      <c r="E2042" s="12" t="s">
        <v>510</v>
      </c>
      <c r="F2042" s="14" t="s">
        <v>5059</v>
      </c>
      <c r="G2042" s="14"/>
      <c r="H2042" s="14"/>
      <c r="I2042" s="14"/>
      <c r="J2042" s="14"/>
      <c r="K2042" s="14"/>
      <c r="L2042" s="14"/>
      <c r="M2042">
        <v>0</v>
      </c>
      <c r="N2042">
        <v>0</v>
      </c>
      <c r="O2042"/>
      <c r="P2042" s="1"/>
    </row>
    <row r="2043" spans="2:16" ht="90" x14ac:dyDescent="0.25">
      <c r="B2043" s="14" t="s">
        <v>5653</v>
      </c>
      <c r="C2043" s="12" t="s">
        <v>5654</v>
      </c>
      <c r="D2043" s="12" t="s">
        <v>1741</v>
      </c>
      <c r="E2043" s="12" t="s">
        <v>310</v>
      </c>
      <c r="F2043" s="14" t="s">
        <v>5059</v>
      </c>
      <c r="G2043" s="14" t="s">
        <v>5780</v>
      </c>
      <c r="H2043" s="14" t="s">
        <v>5781</v>
      </c>
      <c r="I2043" s="14"/>
      <c r="J2043" s="14"/>
      <c r="K2043" s="14"/>
      <c r="L2043" s="14"/>
      <c r="M2043">
        <v>1</v>
      </c>
      <c r="N2043">
        <v>1</v>
      </c>
      <c r="O2043"/>
      <c r="P2043" s="1"/>
    </row>
    <row r="2044" spans="2:16" ht="45" x14ac:dyDescent="0.25">
      <c r="B2044" s="14" t="s">
        <v>1781</v>
      </c>
      <c r="C2044" s="12" t="s">
        <v>1782</v>
      </c>
      <c r="D2044" s="12" t="s">
        <v>5</v>
      </c>
      <c r="E2044" s="12" t="s">
        <v>50</v>
      </c>
      <c r="F2044" s="14" t="s">
        <v>5034</v>
      </c>
      <c r="G2044" s="14" t="s">
        <v>5642</v>
      </c>
      <c r="H2044" s="14" t="s">
        <v>4827</v>
      </c>
      <c r="I2044" s="14"/>
      <c r="J2044" s="14"/>
      <c r="K2044" s="14"/>
      <c r="L2044" s="14"/>
      <c r="M2044">
        <v>1</v>
      </c>
      <c r="N2044">
        <v>1</v>
      </c>
      <c r="O2044">
        <v>1</v>
      </c>
      <c r="P2044" s="1" t="s">
        <v>5320</v>
      </c>
    </row>
    <row r="2045" spans="2:16" x14ac:dyDescent="0.25">
      <c r="B2045" s="14" t="s">
        <v>4334</v>
      </c>
      <c r="C2045" s="12" t="s">
        <v>4335</v>
      </c>
      <c r="D2045" s="12" t="s">
        <v>1741</v>
      </c>
      <c r="E2045" s="12" t="s">
        <v>50</v>
      </c>
      <c r="F2045" s="14" t="s">
        <v>5059</v>
      </c>
      <c r="G2045" s="14"/>
      <c r="H2045" s="14"/>
      <c r="I2045" s="14"/>
      <c r="J2045" s="14"/>
      <c r="K2045" s="14"/>
      <c r="L2045" s="14"/>
      <c r="M2045">
        <v>0</v>
      </c>
      <c r="N2045">
        <v>0</v>
      </c>
      <c r="O2045"/>
      <c r="P2045" s="1"/>
    </row>
    <row r="2046" spans="2:16" ht="60" x14ac:dyDescent="0.25">
      <c r="B2046" s="14" t="s">
        <v>2618</v>
      </c>
      <c r="C2046" s="12" t="s">
        <v>2619</v>
      </c>
      <c r="D2046" s="12" t="s">
        <v>1741</v>
      </c>
      <c r="E2046" s="12" t="s">
        <v>151</v>
      </c>
      <c r="F2046" s="14" t="s">
        <v>5059</v>
      </c>
      <c r="G2046" s="14" t="s">
        <v>5782</v>
      </c>
      <c r="H2046" s="14" t="s">
        <v>4812</v>
      </c>
      <c r="I2046" s="14"/>
      <c r="J2046" s="14"/>
      <c r="K2046" s="14"/>
      <c r="L2046" s="14"/>
      <c r="M2046">
        <v>1</v>
      </c>
      <c r="N2046">
        <v>1</v>
      </c>
      <c r="O2046"/>
      <c r="P2046" s="1"/>
    </row>
    <row r="2047" spans="2:16" ht="60" x14ac:dyDescent="0.25">
      <c r="B2047" s="14" t="s">
        <v>2620</v>
      </c>
      <c r="C2047" s="12" t="s">
        <v>2621</v>
      </c>
      <c r="D2047" s="12" t="s">
        <v>1741</v>
      </c>
      <c r="E2047" s="12" t="s">
        <v>310</v>
      </c>
      <c r="F2047" s="14" t="s">
        <v>5059</v>
      </c>
      <c r="G2047" s="14" t="s">
        <v>5433</v>
      </c>
      <c r="H2047" s="14" t="s">
        <v>4812</v>
      </c>
      <c r="I2047" s="14"/>
      <c r="J2047" s="14"/>
      <c r="K2047" s="14" t="s">
        <v>4803</v>
      </c>
      <c r="L2047" s="14"/>
      <c r="M2047">
        <v>1</v>
      </c>
      <c r="N2047">
        <v>2</v>
      </c>
      <c r="O2047"/>
      <c r="P2047" s="1"/>
    </row>
    <row r="2048" spans="2:16" x14ac:dyDescent="0.25">
      <c r="B2048" s="14" t="s">
        <v>4336</v>
      </c>
      <c r="C2048" s="12" t="s">
        <v>4337</v>
      </c>
      <c r="D2048" s="12" t="s">
        <v>2986</v>
      </c>
      <c r="E2048" s="12" t="s">
        <v>510</v>
      </c>
      <c r="F2048" s="14" t="s">
        <v>5059</v>
      </c>
      <c r="G2048" s="14"/>
      <c r="H2048" s="14"/>
      <c r="I2048" s="14"/>
      <c r="J2048" s="14"/>
      <c r="K2048" s="14"/>
      <c r="L2048" s="14"/>
      <c r="M2048">
        <v>0</v>
      </c>
      <c r="N2048">
        <v>0</v>
      </c>
      <c r="O2048"/>
      <c r="P2048" s="1"/>
    </row>
    <row r="2049" spans="2:16" ht="30" x14ac:dyDescent="0.25">
      <c r="B2049" s="14" t="s">
        <v>2450</v>
      </c>
      <c r="C2049" s="12" t="s">
        <v>2451</v>
      </c>
      <c r="D2049" s="12" t="s">
        <v>5</v>
      </c>
      <c r="E2049" s="12" t="s">
        <v>68</v>
      </c>
      <c r="F2049" s="14" t="s">
        <v>5022</v>
      </c>
      <c r="G2049" s="14" t="s">
        <v>4606</v>
      </c>
      <c r="H2049" s="14" t="s">
        <v>4811</v>
      </c>
      <c r="I2049" s="14"/>
      <c r="J2049" s="14"/>
      <c r="K2049" s="14"/>
      <c r="L2049" s="14"/>
      <c r="M2049">
        <v>1</v>
      </c>
      <c r="N2049">
        <v>1</v>
      </c>
      <c r="O2049">
        <v>1</v>
      </c>
      <c r="P2049" s="1" t="s">
        <v>5320</v>
      </c>
    </row>
    <row r="2050" spans="2:16" ht="30" x14ac:dyDescent="0.25">
      <c r="B2050" s="14" t="s">
        <v>4340</v>
      </c>
      <c r="C2050" s="12" t="s">
        <v>4341</v>
      </c>
      <c r="D2050" s="12" t="s">
        <v>1741</v>
      </c>
      <c r="E2050" s="12" t="s">
        <v>50</v>
      </c>
      <c r="F2050" s="14" t="s">
        <v>5059</v>
      </c>
      <c r="G2050" s="14" t="s">
        <v>5308</v>
      </c>
      <c r="H2050" s="14" t="s">
        <v>4813</v>
      </c>
      <c r="I2050" s="14"/>
      <c r="J2050" s="14"/>
      <c r="K2050" s="14"/>
      <c r="L2050" s="14"/>
      <c r="M2050">
        <v>1</v>
      </c>
      <c r="N2050">
        <v>1</v>
      </c>
      <c r="O2050"/>
      <c r="P2050" s="1"/>
    </row>
    <row r="2051" spans="2:16" x14ac:dyDescent="0.25">
      <c r="B2051" s="14" t="s">
        <v>4342</v>
      </c>
      <c r="C2051" s="12" t="s">
        <v>4343</v>
      </c>
      <c r="D2051" s="12" t="s">
        <v>2986</v>
      </c>
      <c r="E2051" s="12" t="s">
        <v>353</v>
      </c>
      <c r="F2051" s="14" t="s">
        <v>5059</v>
      </c>
      <c r="G2051" s="14" t="s">
        <v>5553</v>
      </c>
      <c r="H2051" s="14" t="s">
        <v>4807</v>
      </c>
      <c r="I2051" s="14"/>
      <c r="J2051" s="14"/>
      <c r="K2051" s="14"/>
      <c r="L2051" s="14"/>
      <c r="M2051">
        <v>1</v>
      </c>
      <c r="N2051">
        <v>1</v>
      </c>
      <c r="O2051"/>
      <c r="P2051" s="1"/>
    </row>
    <row r="2052" spans="2:16" x14ac:dyDescent="0.25">
      <c r="B2052" s="14" t="s">
        <v>1783</v>
      </c>
      <c r="C2052" s="12" t="s">
        <v>1784</v>
      </c>
      <c r="D2052" s="12" t="s">
        <v>1741</v>
      </c>
      <c r="E2052" s="12" t="s">
        <v>50</v>
      </c>
      <c r="F2052" s="14" t="s">
        <v>5023</v>
      </c>
      <c r="G2052" s="14" t="s">
        <v>4631</v>
      </c>
      <c r="H2052" s="14" t="s">
        <v>4827</v>
      </c>
      <c r="I2052" s="14"/>
      <c r="J2052" s="14"/>
      <c r="K2052" s="14"/>
      <c r="L2052" s="14"/>
      <c r="M2052">
        <v>1</v>
      </c>
      <c r="N2052">
        <v>1</v>
      </c>
      <c r="O2052">
        <v>1</v>
      </c>
      <c r="P2052" s="1" t="s">
        <v>5320</v>
      </c>
    </row>
    <row r="2053" spans="2:16" x14ac:dyDescent="0.25">
      <c r="B2053" s="14" t="s">
        <v>4344</v>
      </c>
      <c r="C2053" s="12" t="s">
        <v>4345</v>
      </c>
      <c r="D2053" s="12" t="s">
        <v>2986</v>
      </c>
      <c r="E2053" s="12" t="s">
        <v>23</v>
      </c>
      <c r="F2053" s="14" t="s">
        <v>5059</v>
      </c>
      <c r="G2053" s="14"/>
      <c r="H2053" s="14"/>
      <c r="I2053" s="14"/>
      <c r="J2053" s="14"/>
      <c r="K2053" s="14"/>
      <c r="L2053" s="14"/>
      <c r="M2053">
        <v>0</v>
      </c>
      <c r="N2053">
        <v>0</v>
      </c>
      <c r="O2053"/>
      <c r="P2053" s="1"/>
    </row>
    <row r="2054" spans="2:16" x14ac:dyDescent="0.25">
      <c r="B2054" s="14" t="s">
        <v>1785</v>
      </c>
      <c r="C2054" s="12" t="s">
        <v>1786</v>
      </c>
      <c r="D2054" s="12" t="s">
        <v>1741</v>
      </c>
      <c r="E2054" s="12" t="s">
        <v>50</v>
      </c>
      <c r="F2054" s="14" t="s">
        <v>5023</v>
      </c>
      <c r="G2054" s="14" t="s">
        <v>4631</v>
      </c>
      <c r="H2054" s="14" t="s">
        <v>4827</v>
      </c>
      <c r="I2054" s="14"/>
      <c r="J2054" s="14"/>
      <c r="K2054" s="14"/>
      <c r="L2054" s="14"/>
      <c r="M2054">
        <v>1</v>
      </c>
      <c r="N2054">
        <v>1</v>
      </c>
      <c r="O2054">
        <v>1</v>
      </c>
      <c r="P2054" s="1" t="s">
        <v>5320</v>
      </c>
    </row>
    <row r="2055" spans="2:16" x14ac:dyDescent="0.25">
      <c r="B2055" s="14" t="s">
        <v>5655</v>
      </c>
      <c r="C2055" s="12" t="s">
        <v>5656</v>
      </c>
      <c r="D2055" s="12" t="s">
        <v>1741</v>
      </c>
      <c r="E2055" s="12" t="s">
        <v>50</v>
      </c>
      <c r="F2055" s="14" t="s">
        <v>5059</v>
      </c>
      <c r="G2055" s="14"/>
      <c r="H2055" s="14"/>
      <c r="I2055" s="14"/>
      <c r="J2055" s="14"/>
      <c r="K2055" s="14"/>
      <c r="L2055" s="14"/>
      <c r="M2055">
        <v>0</v>
      </c>
      <c r="N2055">
        <v>0</v>
      </c>
      <c r="O2055"/>
      <c r="P2055" s="1"/>
    </row>
    <row r="2056" spans="2:16" ht="60" x14ac:dyDescent="0.25">
      <c r="B2056" s="14" t="s">
        <v>4346</v>
      </c>
      <c r="C2056" s="12" t="s">
        <v>4347</v>
      </c>
      <c r="D2056" s="12" t="s">
        <v>1741</v>
      </c>
      <c r="E2056" s="12" t="s">
        <v>50</v>
      </c>
      <c r="F2056" s="14" t="s">
        <v>5059</v>
      </c>
      <c r="G2056" s="14" t="s">
        <v>4990</v>
      </c>
      <c r="H2056" s="14" t="s">
        <v>4812</v>
      </c>
      <c r="I2056" s="14"/>
      <c r="J2056" s="14"/>
      <c r="K2056" s="14"/>
      <c r="L2056" s="14"/>
      <c r="M2056">
        <v>1</v>
      </c>
      <c r="N2056">
        <v>1</v>
      </c>
      <c r="O2056"/>
      <c r="P2056" s="1"/>
    </row>
    <row r="2057" spans="2:16" x14ac:dyDescent="0.25">
      <c r="B2057" s="14" t="s">
        <v>4348</v>
      </c>
      <c r="C2057" s="12" t="s">
        <v>4349</v>
      </c>
      <c r="D2057" s="12" t="s">
        <v>2986</v>
      </c>
      <c r="E2057" s="12" t="s">
        <v>205</v>
      </c>
      <c r="F2057" s="14" t="s">
        <v>5059</v>
      </c>
      <c r="G2057" s="14" t="s">
        <v>4582</v>
      </c>
      <c r="H2057" s="14" t="s">
        <v>4807</v>
      </c>
      <c r="I2057" s="14"/>
      <c r="J2057" s="14"/>
      <c r="K2057" s="14"/>
      <c r="L2057" s="14"/>
      <c r="M2057">
        <v>1</v>
      </c>
      <c r="N2057">
        <v>1</v>
      </c>
      <c r="O2057"/>
      <c r="P2057" s="1"/>
    </row>
    <row r="2058" spans="2:16" x14ac:dyDescent="0.25">
      <c r="B2058" s="14" t="s">
        <v>4350</v>
      </c>
      <c r="C2058" s="12" t="s">
        <v>4351</v>
      </c>
      <c r="D2058" s="12" t="s">
        <v>2986</v>
      </c>
      <c r="E2058" s="12" t="s">
        <v>310</v>
      </c>
      <c r="F2058" s="14" t="s">
        <v>5059</v>
      </c>
      <c r="G2058" s="14" t="s">
        <v>5455</v>
      </c>
      <c r="H2058" s="14" t="s">
        <v>4807</v>
      </c>
      <c r="I2058" s="14"/>
      <c r="J2058" s="14"/>
      <c r="K2058" s="14"/>
      <c r="L2058" s="14"/>
      <c r="M2058">
        <v>1</v>
      </c>
      <c r="N2058">
        <v>1</v>
      </c>
      <c r="O2058"/>
      <c r="P2058" s="1"/>
    </row>
    <row r="2059" spans="2:16" x14ac:dyDescent="0.25">
      <c r="B2059" s="14" t="s">
        <v>2452</v>
      </c>
      <c r="C2059" s="12" t="s">
        <v>2453</v>
      </c>
      <c r="D2059" s="12" t="s">
        <v>5</v>
      </c>
      <c r="E2059" s="12" t="s">
        <v>68</v>
      </c>
      <c r="F2059" s="14" t="s">
        <v>5023</v>
      </c>
      <c r="G2059" s="14" t="s">
        <v>5458</v>
      </c>
      <c r="H2059" s="14" t="s">
        <v>4807</v>
      </c>
      <c r="I2059" s="14"/>
      <c r="J2059" s="14"/>
      <c r="K2059" s="14"/>
      <c r="L2059" s="14"/>
      <c r="M2059">
        <v>1</v>
      </c>
      <c r="N2059">
        <v>1</v>
      </c>
      <c r="O2059">
        <v>1</v>
      </c>
      <c r="P2059" s="1" t="s">
        <v>5320</v>
      </c>
    </row>
    <row r="2060" spans="2:16" x14ac:dyDescent="0.25">
      <c r="B2060" s="14" t="s">
        <v>4352</v>
      </c>
      <c r="C2060" s="12" t="s">
        <v>4353</v>
      </c>
      <c r="D2060" s="12" t="s">
        <v>2986</v>
      </c>
      <c r="E2060" s="12" t="s">
        <v>310</v>
      </c>
      <c r="F2060" s="14" t="s">
        <v>5059</v>
      </c>
      <c r="G2060" s="14"/>
      <c r="H2060" s="14"/>
      <c r="I2060" s="14"/>
      <c r="J2060" s="14"/>
      <c r="K2060" s="14"/>
      <c r="L2060" s="14"/>
      <c r="M2060">
        <v>0</v>
      </c>
      <c r="N2060">
        <v>0</v>
      </c>
      <c r="O2060"/>
      <c r="P2060" s="1"/>
    </row>
    <row r="2061" spans="2:16" x14ac:dyDescent="0.25">
      <c r="B2061" s="14" t="s">
        <v>4354</v>
      </c>
      <c r="C2061" s="12" t="s">
        <v>4355</v>
      </c>
      <c r="D2061" s="12" t="s">
        <v>1741</v>
      </c>
      <c r="E2061" s="12" t="s">
        <v>26</v>
      </c>
      <c r="F2061" s="14" t="s">
        <v>5059</v>
      </c>
      <c r="G2061" s="14" t="s">
        <v>5458</v>
      </c>
      <c r="H2061" s="14" t="s">
        <v>4807</v>
      </c>
      <c r="I2061" s="14"/>
      <c r="J2061" s="14"/>
      <c r="K2061" s="14"/>
      <c r="L2061" s="14"/>
      <c r="M2061">
        <v>1</v>
      </c>
      <c r="N2061">
        <v>1</v>
      </c>
      <c r="O2061"/>
      <c r="P2061" s="1"/>
    </row>
    <row r="2062" spans="2:16" x14ac:dyDescent="0.25">
      <c r="B2062" s="14" t="s">
        <v>4356</v>
      </c>
      <c r="C2062" s="12" t="s">
        <v>4357</v>
      </c>
      <c r="D2062" s="12" t="s">
        <v>2986</v>
      </c>
      <c r="E2062" s="12" t="s">
        <v>353</v>
      </c>
      <c r="F2062" s="17" t="s">
        <v>5059</v>
      </c>
      <c r="G2062" s="14" t="s">
        <v>5550</v>
      </c>
      <c r="H2062" s="14" t="s">
        <v>4807</v>
      </c>
      <c r="I2062" s="14"/>
      <c r="J2062" s="14"/>
      <c r="K2062" s="14"/>
      <c r="L2062" s="14"/>
      <c r="M2062">
        <v>1</v>
      </c>
      <c r="N2062">
        <v>1</v>
      </c>
      <c r="O2062"/>
      <c r="P2062" s="1"/>
    </row>
    <row r="2063" spans="2:16" x14ac:dyDescent="0.25">
      <c r="B2063" s="14" t="s">
        <v>4358</v>
      </c>
      <c r="C2063" s="12" t="s">
        <v>4359</v>
      </c>
      <c r="D2063" s="12" t="s">
        <v>2986</v>
      </c>
      <c r="E2063" s="12" t="s">
        <v>50</v>
      </c>
      <c r="F2063" s="14" t="s">
        <v>5059</v>
      </c>
      <c r="G2063" s="14"/>
      <c r="H2063" s="14"/>
      <c r="I2063" s="14"/>
      <c r="J2063" s="14"/>
      <c r="K2063" s="14"/>
      <c r="L2063" s="14"/>
      <c r="M2063">
        <v>0</v>
      </c>
      <c r="N2063">
        <v>0</v>
      </c>
      <c r="O2063"/>
      <c r="P2063" s="1"/>
    </row>
    <row r="2064" spans="2:16" ht="60" x14ac:dyDescent="0.25">
      <c r="B2064" s="14" t="s">
        <v>2622</v>
      </c>
      <c r="C2064" s="12" t="s">
        <v>2623</v>
      </c>
      <c r="D2064" s="12" t="s">
        <v>1741</v>
      </c>
      <c r="E2064" s="12" t="s">
        <v>68</v>
      </c>
      <c r="F2064" s="14" t="s">
        <v>5059</v>
      </c>
      <c r="G2064" s="14" t="s">
        <v>5587</v>
      </c>
      <c r="H2064" s="14" t="s">
        <v>4812</v>
      </c>
      <c r="I2064" s="14"/>
      <c r="J2064" s="14"/>
      <c r="K2064" s="14"/>
      <c r="L2064" s="14"/>
      <c r="M2064">
        <v>1</v>
      </c>
      <c r="N2064">
        <v>1</v>
      </c>
      <c r="O2064"/>
      <c r="P2064" s="1"/>
    </row>
    <row r="2065" spans="2:16" ht="45" x14ac:dyDescent="0.25">
      <c r="B2065" s="14" t="s">
        <v>2454</v>
      </c>
      <c r="C2065" s="12" t="s">
        <v>2455</v>
      </c>
      <c r="D2065" s="12" t="s">
        <v>5</v>
      </c>
      <c r="E2065" s="12" t="s">
        <v>353</v>
      </c>
      <c r="F2065" s="14" t="s">
        <v>5022</v>
      </c>
      <c r="G2065" s="14" t="s">
        <v>5410</v>
      </c>
      <c r="H2065" s="14" t="s">
        <v>4807</v>
      </c>
      <c r="I2065" s="14"/>
      <c r="J2065" s="14"/>
      <c r="K2065" s="14"/>
      <c r="L2065" s="14"/>
      <c r="M2065">
        <v>1</v>
      </c>
      <c r="N2065">
        <v>1</v>
      </c>
      <c r="O2065">
        <v>1</v>
      </c>
      <c r="P2065" s="1" t="s">
        <v>5320</v>
      </c>
    </row>
    <row r="2066" spans="2:16" x14ac:dyDescent="0.25">
      <c r="B2066" s="14" t="s">
        <v>4360</v>
      </c>
      <c r="C2066" s="12" t="s">
        <v>4361</v>
      </c>
      <c r="D2066" s="12" t="s">
        <v>2986</v>
      </c>
      <c r="E2066" s="12" t="s">
        <v>23</v>
      </c>
      <c r="F2066" s="14" t="s">
        <v>5059</v>
      </c>
      <c r="G2066" s="14"/>
      <c r="H2066" s="14"/>
      <c r="I2066" s="14"/>
      <c r="J2066" s="14"/>
      <c r="K2066" s="14"/>
      <c r="L2066" s="14"/>
      <c r="M2066">
        <v>0</v>
      </c>
      <c r="N2066">
        <v>0</v>
      </c>
      <c r="O2066"/>
      <c r="P2066" s="1"/>
    </row>
    <row r="2067" spans="2:16" x14ac:dyDescent="0.25">
      <c r="B2067" s="14" t="s">
        <v>4362</v>
      </c>
      <c r="C2067" s="12" t="s">
        <v>4363</v>
      </c>
      <c r="D2067" s="12" t="s">
        <v>2986</v>
      </c>
      <c r="E2067" s="12" t="s">
        <v>50</v>
      </c>
      <c r="F2067" s="14" t="s">
        <v>5059</v>
      </c>
      <c r="G2067" s="14"/>
      <c r="H2067" s="14"/>
      <c r="I2067" s="14"/>
      <c r="J2067" s="14"/>
      <c r="K2067" s="14"/>
      <c r="L2067" s="14"/>
      <c r="M2067">
        <v>0</v>
      </c>
      <c r="N2067">
        <v>0</v>
      </c>
      <c r="O2067"/>
      <c r="P2067" s="1"/>
    </row>
    <row r="2068" spans="2:16" x14ac:dyDescent="0.25">
      <c r="B2068" s="14" t="s">
        <v>4364</v>
      </c>
      <c r="C2068" s="12" t="s">
        <v>4365</v>
      </c>
      <c r="D2068" s="12" t="s">
        <v>1741</v>
      </c>
      <c r="E2068" s="12" t="s">
        <v>50</v>
      </c>
      <c r="F2068" s="14" t="s">
        <v>5059</v>
      </c>
      <c r="G2068" s="14" t="s">
        <v>4640</v>
      </c>
      <c r="H2068" s="14" t="s">
        <v>4809</v>
      </c>
      <c r="I2068" s="14"/>
      <c r="J2068" s="14"/>
      <c r="K2068" s="14"/>
      <c r="L2068" s="14"/>
      <c r="M2068">
        <v>1</v>
      </c>
      <c r="N2068">
        <v>1</v>
      </c>
      <c r="O2068"/>
      <c r="P2068" s="1"/>
    </row>
    <row r="2069" spans="2:16" x14ac:dyDescent="0.25">
      <c r="B2069" s="14" t="s">
        <v>4366</v>
      </c>
      <c r="C2069" s="12" t="s">
        <v>4367</v>
      </c>
      <c r="D2069" s="12" t="s">
        <v>2986</v>
      </c>
      <c r="E2069" s="12" t="s">
        <v>210</v>
      </c>
      <c r="F2069" s="14" t="s">
        <v>5059</v>
      </c>
      <c r="G2069" s="14" t="s">
        <v>5250</v>
      </c>
      <c r="H2069" s="14" t="s">
        <v>4807</v>
      </c>
      <c r="I2069" s="14"/>
      <c r="J2069" s="14"/>
      <c r="K2069" s="14"/>
      <c r="L2069" s="14"/>
      <c r="M2069">
        <v>1</v>
      </c>
      <c r="N2069">
        <v>1</v>
      </c>
      <c r="O2069"/>
      <c r="P2069" s="1"/>
    </row>
    <row r="2070" spans="2:16" x14ac:dyDescent="0.25">
      <c r="B2070" s="14" t="s">
        <v>4368</v>
      </c>
      <c r="C2070" s="12" t="s">
        <v>4369</v>
      </c>
      <c r="D2070" s="12" t="s">
        <v>2986</v>
      </c>
      <c r="E2070" s="12" t="s">
        <v>510</v>
      </c>
      <c r="F2070" s="14" t="s">
        <v>5059</v>
      </c>
      <c r="G2070" s="14"/>
      <c r="H2070" s="14"/>
      <c r="I2070" s="14"/>
      <c r="J2070" s="14"/>
      <c r="K2070" s="14"/>
      <c r="L2070" s="14"/>
      <c r="M2070">
        <v>0</v>
      </c>
      <c r="N2070">
        <v>0</v>
      </c>
      <c r="O2070"/>
      <c r="P2070" s="1"/>
    </row>
    <row r="2071" spans="2:16" ht="45" x14ac:dyDescent="0.25">
      <c r="B2071" s="14" t="s">
        <v>1787</v>
      </c>
      <c r="C2071" s="12" t="s">
        <v>1788</v>
      </c>
      <c r="D2071" s="12" t="s">
        <v>5</v>
      </c>
      <c r="E2071" s="12" t="s">
        <v>49</v>
      </c>
      <c r="F2071" s="14" t="s">
        <v>5022</v>
      </c>
      <c r="G2071" s="14" t="s">
        <v>5404</v>
      </c>
      <c r="H2071" s="14" t="s">
        <v>4808</v>
      </c>
      <c r="I2071" s="14"/>
      <c r="J2071" s="14"/>
      <c r="K2071" s="14"/>
      <c r="L2071" s="14"/>
      <c r="M2071">
        <v>1</v>
      </c>
      <c r="N2071">
        <v>1</v>
      </c>
      <c r="O2071">
        <v>1</v>
      </c>
      <c r="P2071" s="1" t="s">
        <v>5320</v>
      </c>
    </row>
    <row r="2072" spans="2:16" ht="60" x14ac:dyDescent="0.25">
      <c r="B2072" s="14" t="s">
        <v>4370</v>
      </c>
      <c r="C2072" s="12" t="s">
        <v>4371</v>
      </c>
      <c r="D2072" s="12" t="s">
        <v>2986</v>
      </c>
      <c r="E2072" s="12" t="s">
        <v>68</v>
      </c>
      <c r="F2072" s="14" t="s">
        <v>5059</v>
      </c>
      <c r="G2072" s="14" t="s">
        <v>5132</v>
      </c>
      <c r="H2072" s="14" t="s">
        <v>4812</v>
      </c>
      <c r="I2072" s="14"/>
      <c r="J2072" s="14"/>
      <c r="K2072" s="14"/>
      <c r="L2072" s="14"/>
      <c r="M2072">
        <v>1</v>
      </c>
      <c r="N2072">
        <v>1</v>
      </c>
      <c r="O2072"/>
      <c r="P2072" s="1"/>
    </row>
    <row r="2073" spans="2:16" x14ac:dyDescent="0.25">
      <c r="B2073" s="14" t="s">
        <v>5647</v>
      </c>
      <c r="C2073" s="12" t="s">
        <v>5648</v>
      </c>
      <c r="D2073" s="12" t="s">
        <v>5</v>
      </c>
      <c r="E2073" s="12" t="s">
        <v>310</v>
      </c>
      <c r="F2073" s="14" t="s">
        <v>5023</v>
      </c>
      <c r="G2073" s="14"/>
      <c r="H2073" s="14"/>
      <c r="I2073" s="14"/>
      <c r="J2073" s="14"/>
      <c r="K2073" s="14"/>
      <c r="L2073" s="14"/>
      <c r="M2073">
        <v>0</v>
      </c>
      <c r="N2073">
        <v>0</v>
      </c>
      <c r="O2073">
        <v>1</v>
      </c>
      <c r="P2073" s="1" t="s">
        <v>4807</v>
      </c>
    </row>
    <row r="2074" spans="2:16" x14ac:dyDescent="0.25">
      <c r="B2074" s="14" t="s">
        <v>4372</v>
      </c>
      <c r="C2074" s="12" t="s">
        <v>4373</v>
      </c>
      <c r="D2074" s="12" t="s">
        <v>1741</v>
      </c>
      <c r="E2074" s="12" t="s">
        <v>205</v>
      </c>
      <c r="F2074" s="14" t="s">
        <v>5059</v>
      </c>
      <c r="G2074" s="14" t="s">
        <v>5119</v>
      </c>
      <c r="H2074" s="14" t="s">
        <v>4807</v>
      </c>
      <c r="I2074" s="14"/>
      <c r="J2074" s="14"/>
      <c r="K2074" s="14"/>
      <c r="L2074" s="14"/>
      <c r="M2074">
        <v>1</v>
      </c>
      <c r="N2074">
        <v>1</v>
      </c>
      <c r="O2074"/>
      <c r="P2074" s="1"/>
    </row>
    <row r="2075" spans="2:16" x14ac:dyDescent="0.25">
      <c r="B2075" s="14" t="s">
        <v>4374</v>
      </c>
      <c r="C2075" s="12" t="s">
        <v>4375</v>
      </c>
      <c r="D2075" s="12" t="s">
        <v>2986</v>
      </c>
      <c r="E2075" s="12" t="s">
        <v>68</v>
      </c>
      <c r="F2075" s="14" t="s">
        <v>5059</v>
      </c>
      <c r="G2075" s="14" t="s">
        <v>5458</v>
      </c>
      <c r="H2075" s="14" t="s">
        <v>4807</v>
      </c>
      <c r="I2075" s="14"/>
      <c r="J2075" s="14"/>
      <c r="K2075" s="14"/>
      <c r="L2075" s="14"/>
      <c r="M2075">
        <v>1</v>
      </c>
      <c r="N2075">
        <v>1</v>
      </c>
      <c r="O2075"/>
      <c r="P2075" s="1"/>
    </row>
    <row r="2076" spans="2:16" ht="30" x14ac:dyDescent="0.25">
      <c r="B2076" s="14" t="s">
        <v>2456</v>
      </c>
      <c r="C2076" s="12" t="s">
        <v>2457</v>
      </c>
      <c r="D2076" s="12" t="s">
        <v>5</v>
      </c>
      <c r="E2076" s="12" t="s">
        <v>50</v>
      </c>
      <c r="F2076" s="14" t="s">
        <v>5022</v>
      </c>
      <c r="G2076" s="14" t="s">
        <v>5234</v>
      </c>
      <c r="H2076" s="14" t="s">
        <v>4807</v>
      </c>
      <c r="I2076" s="14"/>
      <c r="J2076" s="14"/>
      <c r="K2076" s="14"/>
      <c r="L2076" s="14"/>
      <c r="M2076">
        <v>1</v>
      </c>
      <c r="N2076">
        <v>1</v>
      </c>
      <c r="O2076">
        <v>1</v>
      </c>
      <c r="P2076" s="1" t="s">
        <v>5320</v>
      </c>
    </row>
    <row r="2077" spans="2:16" ht="30" x14ac:dyDescent="0.25">
      <c r="B2077" s="14" t="s">
        <v>2458</v>
      </c>
      <c r="C2077" s="12" t="s">
        <v>2459</v>
      </c>
      <c r="D2077" s="12" t="s">
        <v>5</v>
      </c>
      <c r="E2077" s="12" t="s">
        <v>50</v>
      </c>
      <c r="F2077" s="14" t="s">
        <v>5022</v>
      </c>
      <c r="G2077" s="14" t="s">
        <v>4599</v>
      </c>
      <c r="H2077" s="14" t="s">
        <v>4807</v>
      </c>
      <c r="I2077" s="14"/>
      <c r="J2077" s="14"/>
      <c r="K2077" s="14"/>
      <c r="L2077" s="14"/>
      <c r="M2077">
        <v>1</v>
      </c>
      <c r="N2077">
        <v>1</v>
      </c>
      <c r="O2077">
        <v>1</v>
      </c>
      <c r="P2077" s="1" t="s">
        <v>5320</v>
      </c>
    </row>
    <row r="2078" spans="2:16" x14ac:dyDescent="0.25">
      <c r="B2078" s="14" t="s">
        <v>4376</v>
      </c>
      <c r="C2078" s="12" t="s">
        <v>4377</v>
      </c>
      <c r="D2078" s="12" t="s">
        <v>1741</v>
      </c>
      <c r="E2078" s="12" t="s">
        <v>353</v>
      </c>
      <c r="F2078" s="14" t="s">
        <v>5059</v>
      </c>
      <c r="G2078" s="14"/>
      <c r="H2078" s="14"/>
      <c r="I2078" s="14"/>
      <c r="J2078" s="14"/>
      <c r="K2078" s="14"/>
      <c r="L2078" s="14"/>
      <c r="M2078">
        <v>0</v>
      </c>
      <c r="N2078">
        <v>0</v>
      </c>
      <c r="O2078"/>
      <c r="P2078" s="1"/>
    </row>
    <row r="2079" spans="2:16" ht="30" x14ac:dyDescent="0.25">
      <c r="B2079" s="14" t="s">
        <v>1789</v>
      </c>
      <c r="C2079" s="12" t="s">
        <v>1790</v>
      </c>
      <c r="D2079" s="12" t="s">
        <v>5</v>
      </c>
      <c r="E2079" s="12" t="s">
        <v>151</v>
      </c>
      <c r="F2079" s="14" t="s">
        <v>5022</v>
      </c>
      <c r="G2079" s="14" t="s">
        <v>4623</v>
      </c>
      <c r="H2079" s="14" t="s">
        <v>4807</v>
      </c>
      <c r="I2079" s="14"/>
      <c r="J2079" s="14"/>
      <c r="K2079" s="14"/>
      <c r="L2079" s="14"/>
      <c r="M2079">
        <v>1</v>
      </c>
      <c r="N2079">
        <v>1</v>
      </c>
      <c r="O2079">
        <v>1</v>
      </c>
      <c r="P2079" s="1" t="s">
        <v>5320</v>
      </c>
    </row>
    <row r="2080" spans="2:16" ht="30" x14ac:dyDescent="0.25">
      <c r="B2080" s="14" t="s">
        <v>4378</v>
      </c>
      <c r="C2080" s="12" t="s">
        <v>4379</v>
      </c>
      <c r="D2080" s="12" t="s">
        <v>5</v>
      </c>
      <c r="E2080" s="12" t="s">
        <v>210</v>
      </c>
      <c r="F2080" s="14" t="s">
        <v>5059</v>
      </c>
      <c r="G2080" s="14" t="s">
        <v>5025</v>
      </c>
      <c r="H2080" s="14" t="s">
        <v>4810</v>
      </c>
      <c r="I2080" s="14"/>
      <c r="J2080" s="14"/>
      <c r="K2080" s="14"/>
      <c r="L2080" s="14"/>
      <c r="M2080">
        <v>1</v>
      </c>
      <c r="N2080">
        <v>1</v>
      </c>
      <c r="O2080"/>
      <c r="P2080" s="1"/>
    </row>
    <row r="2081" spans="2:16" ht="30" x14ac:dyDescent="0.25">
      <c r="B2081" s="14" t="s">
        <v>5065</v>
      </c>
      <c r="C2081" s="12" t="s">
        <v>5066</v>
      </c>
      <c r="D2081" s="12" t="s">
        <v>1741</v>
      </c>
      <c r="E2081" s="12" t="s">
        <v>50</v>
      </c>
      <c r="F2081" s="14" t="s">
        <v>5022</v>
      </c>
      <c r="G2081" s="14" t="s">
        <v>4583</v>
      </c>
      <c r="H2081" s="14" t="s">
        <v>4813</v>
      </c>
      <c r="I2081" s="14"/>
      <c r="J2081" s="14"/>
      <c r="K2081" s="14"/>
      <c r="L2081" s="14"/>
      <c r="M2081">
        <v>1</v>
      </c>
      <c r="N2081">
        <v>1</v>
      </c>
      <c r="O2081">
        <v>1</v>
      </c>
      <c r="P2081" s="1" t="s">
        <v>5320</v>
      </c>
    </row>
    <row r="2082" spans="2:16" x14ac:dyDescent="0.25">
      <c r="B2082" s="14" t="s">
        <v>4380</v>
      </c>
      <c r="C2082" s="12" t="s">
        <v>4381</v>
      </c>
      <c r="D2082" s="12" t="s">
        <v>2986</v>
      </c>
      <c r="E2082" s="12" t="s">
        <v>68</v>
      </c>
      <c r="F2082" s="14" t="s">
        <v>5059</v>
      </c>
      <c r="G2082" s="14" t="s">
        <v>5458</v>
      </c>
      <c r="H2082" s="14" t="s">
        <v>4807</v>
      </c>
      <c r="I2082" s="14"/>
      <c r="J2082" s="14"/>
      <c r="K2082" s="14"/>
      <c r="L2082" s="14"/>
      <c r="M2082">
        <v>1</v>
      </c>
      <c r="N2082">
        <v>1</v>
      </c>
      <c r="O2082"/>
      <c r="P2082" s="1"/>
    </row>
    <row r="2083" spans="2:16" x14ac:dyDescent="0.25">
      <c r="B2083" s="14" t="s">
        <v>4382</v>
      </c>
      <c r="C2083" s="12" t="s">
        <v>4383</v>
      </c>
      <c r="D2083" s="12" t="s">
        <v>2986</v>
      </c>
      <c r="E2083" s="12" t="s">
        <v>510</v>
      </c>
      <c r="F2083" s="14" t="s">
        <v>5059</v>
      </c>
      <c r="G2083" s="14" t="s">
        <v>5126</v>
      </c>
      <c r="H2083" s="14" t="s">
        <v>4809</v>
      </c>
      <c r="I2083" s="14"/>
      <c r="J2083" s="14"/>
      <c r="K2083" s="14"/>
      <c r="L2083" s="14"/>
      <c r="M2083">
        <v>1</v>
      </c>
      <c r="N2083">
        <v>1</v>
      </c>
      <c r="O2083"/>
      <c r="P2083" s="1"/>
    </row>
    <row r="2084" spans="2:16" x14ac:dyDescent="0.25">
      <c r="B2084" s="14" t="s">
        <v>2630</v>
      </c>
      <c r="C2084" s="12" t="s">
        <v>2631</v>
      </c>
      <c r="D2084" s="12" t="s">
        <v>1741</v>
      </c>
      <c r="E2084" s="12" t="s">
        <v>310</v>
      </c>
      <c r="F2084" s="14" t="s">
        <v>5059</v>
      </c>
      <c r="G2084" s="14"/>
      <c r="H2084" s="14"/>
      <c r="I2084" s="14"/>
      <c r="J2084" s="14"/>
      <c r="K2084" s="14"/>
      <c r="L2084" s="14"/>
      <c r="M2084">
        <v>0</v>
      </c>
      <c r="N2084">
        <v>0</v>
      </c>
      <c r="O2084"/>
      <c r="P2084" s="1"/>
    </row>
    <row r="2085" spans="2:16" x14ac:dyDescent="0.25">
      <c r="B2085" s="14" t="s">
        <v>4384</v>
      </c>
      <c r="C2085" s="12" t="s">
        <v>4385</v>
      </c>
      <c r="D2085" s="12" t="s">
        <v>2986</v>
      </c>
      <c r="E2085" s="12" t="s">
        <v>50</v>
      </c>
      <c r="F2085" s="14" t="s">
        <v>5059</v>
      </c>
      <c r="G2085" s="14"/>
      <c r="H2085" s="14"/>
      <c r="I2085" s="14"/>
      <c r="J2085" s="14"/>
      <c r="K2085" s="14"/>
      <c r="L2085" s="14"/>
      <c r="M2085">
        <v>0</v>
      </c>
      <c r="N2085">
        <v>0</v>
      </c>
      <c r="O2085"/>
      <c r="P2085" s="1"/>
    </row>
    <row r="2086" spans="2:16" x14ac:dyDescent="0.25">
      <c r="B2086" s="14" t="s">
        <v>4386</v>
      </c>
      <c r="C2086" s="12" t="s">
        <v>4387</v>
      </c>
      <c r="D2086" s="12" t="s">
        <v>2986</v>
      </c>
      <c r="E2086" s="12" t="s">
        <v>50</v>
      </c>
      <c r="F2086" s="14" t="s">
        <v>5059</v>
      </c>
      <c r="G2086" s="14"/>
      <c r="H2086" s="14"/>
      <c r="I2086" s="14"/>
      <c r="J2086" s="14"/>
      <c r="K2086" s="14"/>
      <c r="L2086" s="14"/>
      <c r="M2086">
        <v>0</v>
      </c>
      <c r="N2086">
        <v>0</v>
      </c>
      <c r="O2086"/>
      <c r="P2086" s="1"/>
    </row>
    <row r="2087" spans="2:16" x14ac:dyDescent="0.25">
      <c r="B2087" s="14" t="s">
        <v>4388</v>
      </c>
      <c r="C2087" s="12" t="s">
        <v>4389</v>
      </c>
      <c r="D2087" s="12" t="s">
        <v>2527</v>
      </c>
      <c r="E2087" s="12" t="s">
        <v>353</v>
      </c>
      <c r="F2087" s="14" t="s">
        <v>5059</v>
      </c>
      <c r="G2087" s="14" t="s">
        <v>5553</v>
      </c>
      <c r="H2087" s="14" t="s">
        <v>4807</v>
      </c>
      <c r="I2087" s="14"/>
      <c r="J2087" s="14"/>
      <c r="K2087" s="14"/>
      <c r="L2087" s="14"/>
      <c r="M2087">
        <v>1</v>
      </c>
      <c r="N2087">
        <v>1</v>
      </c>
      <c r="O2087"/>
      <c r="P2087" s="1"/>
    </row>
    <row r="2088" spans="2:16" x14ac:dyDescent="0.25">
      <c r="B2088" s="14" t="s">
        <v>4390</v>
      </c>
      <c r="C2088" s="12" t="s">
        <v>4391</v>
      </c>
      <c r="D2088" s="12" t="s">
        <v>2986</v>
      </c>
      <c r="E2088" s="12" t="s">
        <v>50</v>
      </c>
      <c r="F2088" s="14" t="s">
        <v>5059</v>
      </c>
      <c r="G2088" s="14"/>
      <c r="H2088" s="14"/>
      <c r="I2088" s="14"/>
      <c r="J2088" s="14"/>
      <c r="K2088" s="14"/>
      <c r="L2088" s="14"/>
      <c r="M2088">
        <v>0</v>
      </c>
      <c r="N2088">
        <v>0</v>
      </c>
      <c r="O2088"/>
      <c r="P2088" s="1"/>
    </row>
    <row r="2089" spans="2:16" x14ac:dyDescent="0.25">
      <c r="B2089" s="14" t="s">
        <v>5597</v>
      </c>
      <c r="C2089" s="12" t="s">
        <v>5598</v>
      </c>
      <c r="D2089" s="12" t="s">
        <v>1741</v>
      </c>
      <c r="E2089" s="12" t="s">
        <v>49</v>
      </c>
      <c r="F2089" s="14" t="s">
        <v>5059</v>
      </c>
      <c r="G2089" s="14"/>
      <c r="H2089" s="14"/>
      <c r="I2089" s="14"/>
      <c r="J2089" s="14"/>
      <c r="K2089" s="14"/>
      <c r="L2089" s="14"/>
      <c r="M2089">
        <v>0</v>
      </c>
      <c r="N2089">
        <v>0</v>
      </c>
      <c r="O2089"/>
      <c r="P2089" s="1"/>
    </row>
    <row r="2090" spans="2:16" x14ac:dyDescent="0.25">
      <c r="B2090" s="14" t="s">
        <v>4392</v>
      </c>
      <c r="C2090" s="12" t="s">
        <v>4393</v>
      </c>
      <c r="D2090" s="12" t="s">
        <v>2986</v>
      </c>
      <c r="E2090" s="12" t="s">
        <v>23</v>
      </c>
      <c r="F2090" s="14" t="s">
        <v>5059</v>
      </c>
      <c r="G2090" s="14"/>
      <c r="H2090" s="14"/>
      <c r="I2090" s="14"/>
      <c r="J2090" s="14"/>
      <c r="K2090" s="14"/>
      <c r="L2090" s="14"/>
      <c r="M2090">
        <v>0</v>
      </c>
      <c r="N2090">
        <v>0</v>
      </c>
      <c r="O2090"/>
      <c r="P2090" s="1"/>
    </row>
    <row r="2091" spans="2:16" x14ac:dyDescent="0.25">
      <c r="B2091" s="14" t="s">
        <v>4394</v>
      </c>
      <c r="C2091" s="12" t="s">
        <v>4395</v>
      </c>
      <c r="D2091" s="12" t="s">
        <v>1741</v>
      </c>
      <c r="E2091" s="12" t="s">
        <v>310</v>
      </c>
      <c r="F2091" s="14" t="s">
        <v>5059</v>
      </c>
      <c r="G2091" s="14"/>
      <c r="H2091" s="14"/>
      <c r="I2091" s="14"/>
      <c r="J2091" s="14"/>
      <c r="K2091" s="14"/>
      <c r="L2091" s="14"/>
      <c r="M2091">
        <v>0</v>
      </c>
      <c r="N2091">
        <v>0</v>
      </c>
      <c r="O2091"/>
      <c r="P2091" s="1"/>
    </row>
    <row r="2092" spans="2:16" x14ac:dyDescent="0.25">
      <c r="B2092" s="14" t="s">
        <v>4396</v>
      </c>
      <c r="C2092" s="12" t="s">
        <v>4397</v>
      </c>
      <c r="D2092" s="12" t="s">
        <v>2986</v>
      </c>
      <c r="E2092" s="12" t="s">
        <v>50</v>
      </c>
      <c r="F2092" s="14" t="s">
        <v>5059</v>
      </c>
      <c r="G2092" s="14"/>
      <c r="H2092" s="14"/>
      <c r="I2092" s="14"/>
      <c r="J2092" s="14"/>
      <c r="K2092" s="14"/>
      <c r="L2092" s="14"/>
      <c r="M2092">
        <v>0</v>
      </c>
      <c r="N2092">
        <v>0</v>
      </c>
      <c r="O2092"/>
      <c r="P2092" s="1"/>
    </row>
    <row r="2093" spans="2:16" ht="30" x14ac:dyDescent="0.25">
      <c r="B2093" s="14" t="s">
        <v>1791</v>
      </c>
      <c r="C2093" s="12" t="s">
        <v>1792</v>
      </c>
      <c r="D2093" s="12" t="s">
        <v>5</v>
      </c>
      <c r="E2093" s="12" t="s">
        <v>50</v>
      </c>
      <c r="F2093" s="14" t="s">
        <v>5022</v>
      </c>
      <c r="G2093" s="14" t="s">
        <v>5119</v>
      </c>
      <c r="H2093" s="14" t="s">
        <v>4807</v>
      </c>
      <c r="I2093" s="14"/>
      <c r="J2093" s="14"/>
      <c r="K2093" s="14"/>
      <c r="L2093" s="14"/>
      <c r="M2093">
        <v>1</v>
      </c>
      <c r="N2093">
        <v>1</v>
      </c>
      <c r="O2093">
        <v>1</v>
      </c>
      <c r="P2093" s="1" t="s">
        <v>5320</v>
      </c>
    </row>
    <row r="2094" spans="2:16" ht="30" x14ac:dyDescent="0.25">
      <c r="B2094" s="14" t="s">
        <v>2460</v>
      </c>
      <c r="C2094" s="12" t="s">
        <v>2461</v>
      </c>
      <c r="D2094" s="12" t="s">
        <v>5</v>
      </c>
      <c r="E2094" s="12" t="s">
        <v>49</v>
      </c>
      <c r="F2094" s="14" t="s">
        <v>5023</v>
      </c>
      <c r="G2094" s="14" t="s">
        <v>5120</v>
      </c>
      <c r="H2094" s="14" t="s">
        <v>4810</v>
      </c>
      <c r="I2094" s="14"/>
      <c r="J2094" s="14"/>
      <c r="K2094" s="14"/>
      <c r="L2094" s="14"/>
      <c r="M2094">
        <v>1</v>
      </c>
      <c r="N2094">
        <v>1</v>
      </c>
      <c r="O2094">
        <v>1</v>
      </c>
      <c r="P2094" s="1" t="s">
        <v>5320</v>
      </c>
    </row>
    <row r="2095" spans="2:16" x14ac:dyDescent="0.25">
      <c r="B2095" s="14" t="s">
        <v>4398</v>
      </c>
      <c r="C2095" s="12" t="s">
        <v>4399</v>
      </c>
      <c r="D2095" s="12" t="s">
        <v>2986</v>
      </c>
      <c r="E2095" s="12" t="s">
        <v>26</v>
      </c>
      <c r="F2095" s="14" t="s">
        <v>5059</v>
      </c>
      <c r="G2095" s="14" t="s">
        <v>5458</v>
      </c>
      <c r="H2095" s="14" t="s">
        <v>4807</v>
      </c>
      <c r="I2095" s="14"/>
      <c r="J2095" s="14"/>
      <c r="K2095" s="14"/>
      <c r="L2095" s="14"/>
      <c r="M2095">
        <v>1</v>
      </c>
      <c r="N2095">
        <v>1</v>
      </c>
      <c r="O2095"/>
      <c r="P2095" s="1"/>
    </row>
    <row r="2096" spans="2:16" ht="30" x14ac:dyDescent="0.25">
      <c r="B2096" s="14" t="s">
        <v>5450</v>
      </c>
      <c r="C2096" s="12" t="s">
        <v>5451</v>
      </c>
      <c r="D2096" s="12" t="s">
        <v>5</v>
      </c>
      <c r="E2096" s="12" t="s">
        <v>50</v>
      </c>
      <c r="F2096" s="14" t="s">
        <v>5022</v>
      </c>
      <c r="G2096" s="14" t="s">
        <v>5127</v>
      </c>
      <c r="H2096" s="14" t="s">
        <v>4807</v>
      </c>
      <c r="I2096" s="14"/>
      <c r="J2096" s="14"/>
      <c r="K2096" s="14"/>
      <c r="L2096" s="14"/>
      <c r="M2096">
        <v>1</v>
      </c>
      <c r="N2096">
        <v>1</v>
      </c>
      <c r="O2096">
        <v>1</v>
      </c>
      <c r="P2096" s="1" t="s">
        <v>5320</v>
      </c>
    </row>
    <row r="2097" spans="2:16" ht="30" x14ac:dyDescent="0.25">
      <c r="B2097" s="14" t="s">
        <v>1793</v>
      </c>
      <c r="C2097" s="12" t="s">
        <v>1794</v>
      </c>
      <c r="D2097" s="12" t="s">
        <v>5</v>
      </c>
      <c r="E2097" s="12" t="s">
        <v>49</v>
      </c>
      <c r="F2097" s="14" t="s">
        <v>5022</v>
      </c>
      <c r="G2097" s="14" t="s">
        <v>5038</v>
      </c>
      <c r="H2097" s="14" t="s">
        <v>4811</v>
      </c>
      <c r="I2097" s="14"/>
      <c r="J2097" s="14"/>
      <c r="K2097" s="14"/>
      <c r="L2097" s="14"/>
      <c r="M2097">
        <v>1</v>
      </c>
      <c r="N2097">
        <v>1</v>
      </c>
      <c r="O2097">
        <v>1</v>
      </c>
      <c r="P2097" s="1" t="s">
        <v>5320</v>
      </c>
    </row>
    <row r="2098" spans="2:16" x14ac:dyDescent="0.25">
      <c r="B2098" s="14" t="s">
        <v>4400</v>
      </c>
      <c r="C2098" s="12" t="s">
        <v>4401</v>
      </c>
      <c r="D2098" s="12" t="s">
        <v>2986</v>
      </c>
      <c r="E2098" s="12" t="s">
        <v>50</v>
      </c>
      <c r="F2098" s="14" t="s">
        <v>5059</v>
      </c>
      <c r="G2098" s="14"/>
      <c r="H2098" s="14"/>
      <c r="I2098" s="14"/>
      <c r="J2098" s="14"/>
      <c r="K2098" s="14"/>
      <c r="L2098" s="14"/>
      <c r="M2098">
        <v>0</v>
      </c>
      <c r="N2098">
        <v>0</v>
      </c>
      <c r="O2098"/>
      <c r="P2098" s="1"/>
    </row>
    <row r="2099" spans="2:16" x14ac:dyDescent="0.25">
      <c r="B2099" s="14" t="s">
        <v>4402</v>
      </c>
      <c r="C2099" s="12" t="s">
        <v>4403</v>
      </c>
      <c r="D2099" s="12" t="s">
        <v>2986</v>
      </c>
      <c r="E2099" s="12" t="s">
        <v>26</v>
      </c>
      <c r="F2099" s="14" t="s">
        <v>5059</v>
      </c>
      <c r="G2099" s="14"/>
      <c r="H2099" s="14"/>
      <c r="I2099" s="14"/>
      <c r="J2099" s="14"/>
      <c r="K2099" s="14"/>
      <c r="L2099" s="14"/>
      <c r="M2099">
        <v>0</v>
      </c>
      <c r="N2099">
        <v>0</v>
      </c>
      <c r="O2099"/>
      <c r="P2099" s="1"/>
    </row>
    <row r="2100" spans="2:16" x14ac:dyDescent="0.25">
      <c r="B2100" s="14" t="s">
        <v>4404</v>
      </c>
      <c r="C2100" s="12" t="s">
        <v>4405</v>
      </c>
      <c r="D2100" s="12" t="s">
        <v>2986</v>
      </c>
      <c r="E2100" s="12" t="s">
        <v>233</v>
      </c>
      <c r="F2100" s="14" t="s">
        <v>5059</v>
      </c>
      <c r="G2100" s="14" t="s">
        <v>5032</v>
      </c>
      <c r="H2100" s="14" t="s">
        <v>4807</v>
      </c>
      <c r="I2100" s="14"/>
      <c r="J2100" s="14"/>
      <c r="K2100" s="14"/>
      <c r="L2100" s="14"/>
      <c r="M2100">
        <v>1</v>
      </c>
      <c r="N2100">
        <v>1</v>
      </c>
      <c r="O2100"/>
      <c r="P2100" s="1"/>
    </row>
    <row r="2101" spans="2:16" x14ac:dyDescent="0.25">
      <c r="B2101" s="14" t="s">
        <v>2462</v>
      </c>
      <c r="C2101" s="12" t="s">
        <v>2463</v>
      </c>
      <c r="D2101" s="12" t="s">
        <v>1741</v>
      </c>
      <c r="E2101" s="12" t="s">
        <v>68</v>
      </c>
      <c r="F2101" s="14" t="s">
        <v>5023</v>
      </c>
      <c r="G2101" s="14" t="s">
        <v>4606</v>
      </c>
      <c r="H2101" s="14" t="s">
        <v>4811</v>
      </c>
      <c r="I2101" s="14"/>
      <c r="J2101" s="14"/>
      <c r="K2101" s="14"/>
      <c r="L2101" s="14"/>
      <c r="M2101">
        <v>1</v>
      </c>
      <c r="N2101">
        <v>1</v>
      </c>
      <c r="O2101">
        <v>1</v>
      </c>
      <c r="P2101" s="1" t="s">
        <v>5320</v>
      </c>
    </row>
    <row r="2102" spans="2:16" x14ac:dyDescent="0.25">
      <c r="B2102" s="14" t="s">
        <v>5599</v>
      </c>
      <c r="C2102" s="12" t="s">
        <v>5600</v>
      </c>
      <c r="D2102" s="12" t="s">
        <v>2986</v>
      </c>
      <c r="E2102" s="12" t="s">
        <v>50</v>
      </c>
      <c r="F2102" s="14" t="s">
        <v>5059</v>
      </c>
      <c r="G2102" s="14"/>
      <c r="H2102" s="14"/>
      <c r="I2102" s="14"/>
      <c r="J2102" s="14"/>
      <c r="K2102" s="14"/>
      <c r="L2102" s="14"/>
      <c r="M2102">
        <v>0</v>
      </c>
      <c r="N2102">
        <v>0</v>
      </c>
      <c r="O2102"/>
      <c r="P2102" s="1"/>
    </row>
    <row r="2103" spans="2:16" x14ac:dyDescent="0.25">
      <c r="B2103" s="14" t="s">
        <v>4408</v>
      </c>
      <c r="C2103" s="12" t="s">
        <v>4409</v>
      </c>
      <c r="D2103" s="12" t="s">
        <v>2986</v>
      </c>
      <c r="E2103" s="12" t="s">
        <v>23</v>
      </c>
      <c r="F2103" s="14" t="s">
        <v>5059</v>
      </c>
      <c r="G2103" s="14"/>
      <c r="H2103" s="14"/>
      <c r="I2103" s="14"/>
      <c r="J2103" s="14"/>
      <c r="K2103" s="14"/>
      <c r="L2103" s="14"/>
      <c r="M2103">
        <v>0</v>
      </c>
      <c r="N2103">
        <v>0</v>
      </c>
      <c r="O2103"/>
      <c r="P2103" s="1"/>
    </row>
    <row r="2104" spans="2:16" x14ac:dyDescent="0.25">
      <c r="B2104" s="14" t="s">
        <v>5214</v>
      </c>
      <c r="C2104" s="12" t="s">
        <v>5215</v>
      </c>
      <c r="D2104" s="12" t="s">
        <v>2986</v>
      </c>
      <c r="E2104" s="12" t="s">
        <v>50</v>
      </c>
      <c r="F2104" s="14" t="s">
        <v>5059</v>
      </c>
      <c r="G2104" s="14"/>
      <c r="H2104" s="14"/>
      <c r="I2104" s="14"/>
      <c r="J2104" s="14"/>
      <c r="K2104" s="14"/>
      <c r="L2104" s="14"/>
      <c r="M2104">
        <v>0</v>
      </c>
      <c r="N2104">
        <v>0</v>
      </c>
      <c r="O2104"/>
      <c r="P2104" s="1"/>
    </row>
    <row r="2105" spans="2:16" x14ac:dyDescent="0.25">
      <c r="B2105" s="14" t="s">
        <v>5309</v>
      </c>
      <c r="C2105" s="12" t="s">
        <v>5310</v>
      </c>
      <c r="D2105" s="12" t="s">
        <v>1741</v>
      </c>
      <c r="E2105" s="12" t="s">
        <v>23</v>
      </c>
      <c r="F2105" s="14" t="s">
        <v>5059</v>
      </c>
      <c r="G2105" s="14"/>
      <c r="H2105" s="14"/>
      <c r="I2105" s="14"/>
      <c r="J2105" s="14"/>
      <c r="K2105" s="14"/>
      <c r="L2105" s="14"/>
      <c r="M2105">
        <v>0</v>
      </c>
      <c r="N2105">
        <v>0</v>
      </c>
      <c r="O2105"/>
      <c r="P2105" s="1"/>
    </row>
    <row r="2106" spans="2:16" x14ac:dyDescent="0.25">
      <c r="B2106" s="14" t="s">
        <v>5311</v>
      </c>
      <c r="C2106" s="12" t="s">
        <v>5312</v>
      </c>
      <c r="D2106" s="12" t="s">
        <v>1741</v>
      </c>
      <c r="E2106" s="12" t="s">
        <v>23</v>
      </c>
      <c r="F2106" s="14" t="s">
        <v>5059</v>
      </c>
      <c r="G2106" s="14"/>
      <c r="H2106" s="14"/>
      <c r="I2106" s="14"/>
      <c r="J2106" s="14"/>
      <c r="K2106" s="14"/>
      <c r="L2106" s="14"/>
      <c r="M2106">
        <v>0</v>
      </c>
      <c r="N2106">
        <v>0</v>
      </c>
      <c r="O2106"/>
      <c r="P2106" s="1"/>
    </row>
    <row r="2107" spans="2:16" ht="60" x14ac:dyDescent="0.25">
      <c r="B2107" s="14" t="s">
        <v>5434</v>
      </c>
      <c r="C2107" s="12" t="s">
        <v>5435</v>
      </c>
      <c r="D2107" s="12" t="s">
        <v>1741</v>
      </c>
      <c r="E2107" s="12" t="s">
        <v>50</v>
      </c>
      <c r="F2107" s="14" t="s">
        <v>5059</v>
      </c>
      <c r="G2107" s="14" t="s">
        <v>5557</v>
      </c>
      <c r="H2107" s="14" t="s">
        <v>4827</v>
      </c>
      <c r="I2107" s="14"/>
      <c r="J2107" s="14"/>
      <c r="K2107" s="14"/>
      <c r="L2107" s="14" t="s">
        <v>5783</v>
      </c>
      <c r="M2107">
        <v>1</v>
      </c>
      <c r="N2107">
        <v>2</v>
      </c>
      <c r="O2107"/>
      <c r="P2107" s="1"/>
    </row>
    <row r="2108" spans="2:16" ht="60" x14ac:dyDescent="0.25">
      <c r="B2108" s="14" t="s">
        <v>2464</v>
      </c>
      <c r="C2108" s="12" t="s">
        <v>2465</v>
      </c>
      <c r="D2108" s="12" t="s">
        <v>5</v>
      </c>
      <c r="E2108" s="12" t="s">
        <v>310</v>
      </c>
      <c r="F2108" s="14" t="s">
        <v>5022</v>
      </c>
      <c r="G2108" s="14" t="s">
        <v>4577</v>
      </c>
      <c r="H2108" s="14" t="s">
        <v>4809</v>
      </c>
      <c r="I2108" s="14" t="s">
        <v>4506</v>
      </c>
      <c r="J2108" s="14"/>
      <c r="K2108" s="14"/>
      <c r="L2108" s="14"/>
      <c r="M2108">
        <v>1</v>
      </c>
      <c r="N2108">
        <v>2</v>
      </c>
      <c r="O2108">
        <v>1</v>
      </c>
      <c r="P2108" s="1" t="s">
        <v>5320</v>
      </c>
    </row>
    <row r="2109" spans="2:16" ht="30" x14ac:dyDescent="0.25">
      <c r="B2109" s="14" t="s">
        <v>5116</v>
      </c>
      <c r="C2109" s="12" t="s">
        <v>5117</v>
      </c>
      <c r="D2109" s="12" t="s">
        <v>5</v>
      </c>
      <c r="E2109" s="12" t="s">
        <v>233</v>
      </c>
      <c r="F2109" s="14" t="s">
        <v>5022</v>
      </c>
      <c r="G2109" s="14" t="s">
        <v>5374</v>
      </c>
      <c r="H2109" s="14" t="s">
        <v>4807</v>
      </c>
      <c r="I2109" s="14"/>
      <c r="J2109" s="14"/>
      <c r="K2109" s="14"/>
      <c r="L2109" s="14"/>
      <c r="M2109">
        <v>1</v>
      </c>
      <c r="N2109">
        <v>1</v>
      </c>
      <c r="O2109">
        <v>1</v>
      </c>
      <c r="P2109" s="1" t="s">
        <v>5320</v>
      </c>
    </row>
    <row r="2110" spans="2:16" x14ac:dyDescent="0.25">
      <c r="B2110" s="14" t="s">
        <v>5313</v>
      </c>
      <c r="C2110" s="12" t="s">
        <v>5314</v>
      </c>
      <c r="D2110" s="12" t="s">
        <v>2986</v>
      </c>
      <c r="E2110" s="12" t="s">
        <v>22</v>
      </c>
      <c r="F2110" s="14" t="s">
        <v>5059</v>
      </c>
      <c r="G2110" s="14" t="s">
        <v>5631</v>
      </c>
      <c r="H2110" s="14" t="s">
        <v>4807</v>
      </c>
      <c r="I2110" s="14"/>
      <c r="J2110" s="14"/>
      <c r="K2110" s="14"/>
      <c r="L2110" s="14"/>
      <c r="M2110">
        <v>1</v>
      </c>
      <c r="N2110">
        <v>1</v>
      </c>
      <c r="O2110"/>
      <c r="P2110" s="1"/>
    </row>
    <row r="2111" spans="2:16" x14ac:dyDescent="0.25">
      <c r="B2111" s="14" t="s">
        <v>2638</v>
      </c>
      <c r="C2111" s="12" t="s">
        <v>2639</v>
      </c>
      <c r="D2111" s="12" t="s">
        <v>1741</v>
      </c>
      <c r="E2111" s="12" t="s">
        <v>310</v>
      </c>
      <c r="F2111" s="14" t="s">
        <v>5059</v>
      </c>
      <c r="G2111" s="14" t="s">
        <v>5466</v>
      </c>
      <c r="H2111" s="14" t="s">
        <v>4807</v>
      </c>
      <c r="I2111" s="14"/>
      <c r="J2111" s="14"/>
      <c r="K2111" s="14"/>
      <c r="L2111" s="14"/>
      <c r="M2111">
        <v>1</v>
      </c>
      <c r="N2111">
        <v>1</v>
      </c>
      <c r="O2111"/>
      <c r="P2111" s="1"/>
    </row>
    <row r="2112" spans="2:16" x14ac:dyDescent="0.25">
      <c r="B2112" s="14" t="s">
        <v>5067</v>
      </c>
      <c r="C2112" s="12" t="s">
        <v>5068</v>
      </c>
      <c r="D2112" s="12" t="s">
        <v>2986</v>
      </c>
      <c r="E2112" s="12" t="s">
        <v>7</v>
      </c>
      <c r="F2112" s="14" t="s">
        <v>5059</v>
      </c>
      <c r="G2112" s="14" t="s">
        <v>5385</v>
      </c>
      <c r="H2112" s="14" t="s">
        <v>4807</v>
      </c>
      <c r="I2112" s="14"/>
      <c r="J2112" s="14"/>
      <c r="K2112" s="14"/>
      <c r="L2112" s="14"/>
      <c r="M2112">
        <v>1</v>
      </c>
      <c r="N2112">
        <v>1</v>
      </c>
      <c r="O2112"/>
      <c r="P2112" s="1"/>
    </row>
    <row r="2113" spans="2:16" x14ac:dyDescent="0.25">
      <c r="B2113" s="14" t="s">
        <v>4410</v>
      </c>
      <c r="C2113" s="12" t="s">
        <v>4411</v>
      </c>
      <c r="D2113" s="12" t="s">
        <v>2986</v>
      </c>
      <c r="E2113" s="12" t="s">
        <v>353</v>
      </c>
      <c r="F2113" s="14" t="s">
        <v>5059</v>
      </c>
      <c r="G2113" s="14"/>
      <c r="H2113" s="14"/>
      <c r="I2113" s="14"/>
      <c r="J2113" s="14"/>
      <c r="K2113" s="14"/>
      <c r="L2113" s="14"/>
      <c r="M2113">
        <v>0</v>
      </c>
      <c r="N2113">
        <v>0</v>
      </c>
      <c r="O2113"/>
      <c r="P2113" s="1"/>
    </row>
    <row r="2114" spans="2:16" ht="30" x14ac:dyDescent="0.25">
      <c r="B2114" s="14" t="s">
        <v>5452</v>
      </c>
      <c r="C2114" s="12" t="s">
        <v>5453</v>
      </c>
      <c r="D2114" s="12" t="s">
        <v>5</v>
      </c>
      <c r="E2114" s="12" t="s">
        <v>49</v>
      </c>
      <c r="F2114" s="14" t="s">
        <v>5022</v>
      </c>
      <c r="G2114" s="14"/>
      <c r="H2114" s="14"/>
      <c r="I2114" s="14"/>
      <c r="J2114" s="14"/>
      <c r="K2114" s="14"/>
      <c r="L2114" s="14"/>
      <c r="M2114">
        <v>0</v>
      </c>
      <c r="N2114">
        <v>0</v>
      </c>
      <c r="O2114">
        <v>1</v>
      </c>
      <c r="P2114" s="1" t="s">
        <v>4807</v>
      </c>
    </row>
    <row r="2115" spans="2:16" ht="30" x14ac:dyDescent="0.25">
      <c r="B2115" s="14" t="s">
        <v>5502</v>
      </c>
      <c r="C2115" s="12" t="s">
        <v>5503</v>
      </c>
      <c r="D2115" s="12" t="s">
        <v>5</v>
      </c>
      <c r="E2115" s="12" t="s">
        <v>310</v>
      </c>
      <c r="F2115" s="14" t="s">
        <v>5022</v>
      </c>
      <c r="G2115" s="14"/>
      <c r="H2115" s="14"/>
      <c r="I2115" s="14"/>
      <c r="J2115" s="14"/>
      <c r="K2115" s="14"/>
      <c r="L2115" s="14"/>
      <c r="M2115">
        <v>0</v>
      </c>
      <c r="N2115">
        <v>0</v>
      </c>
      <c r="O2115">
        <v>1</v>
      </c>
      <c r="P2115" s="1" t="s">
        <v>4807</v>
      </c>
    </row>
    <row r="2116" spans="2:16" ht="45" x14ac:dyDescent="0.25">
      <c r="B2116" s="14" t="s">
        <v>5588</v>
      </c>
      <c r="C2116" s="12" t="s">
        <v>5589</v>
      </c>
      <c r="D2116" s="12" t="s">
        <v>5</v>
      </c>
      <c r="E2116" s="12" t="s">
        <v>49</v>
      </c>
      <c r="F2116" s="14" t="s">
        <v>5022</v>
      </c>
      <c r="G2116" s="14" t="s">
        <v>5263</v>
      </c>
      <c r="H2116" s="14" t="s">
        <v>4807</v>
      </c>
      <c r="I2116" s="14"/>
      <c r="J2116" s="14"/>
      <c r="K2116" s="14"/>
      <c r="L2116" s="14"/>
      <c r="M2116">
        <v>1</v>
      </c>
      <c r="N2116">
        <v>1</v>
      </c>
      <c r="O2116">
        <v>1</v>
      </c>
      <c r="P2116" s="1" t="s">
        <v>5320</v>
      </c>
    </row>
    <row r="2117" spans="2:16" ht="30" x14ac:dyDescent="0.25">
      <c r="B2117" s="14" t="s">
        <v>5590</v>
      </c>
      <c r="C2117" s="12" t="s">
        <v>5591</v>
      </c>
      <c r="D2117" s="12" t="s">
        <v>5</v>
      </c>
      <c r="E2117" s="12" t="s">
        <v>49</v>
      </c>
      <c r="F2117" s="14" t="s">
        <v>5022</v>
      </c>
      <c r="G2117" s="14" t="s">
        <v>5381</v>
      </c>
      <c r="H2117" s="14" t="s">
        <v>4807</v>
      </c>
      <c r="I2117" s="14"/>
      <c r="J2117" s="14"/>
      <c r="K2117" s="14"/>
      <c r="L2117" s="14"/>
      <c r="M2117">
        <v>1</v>
      </c>
      <c r="N2117">
        <v>1</v>
      </c>
      <c r="O2117">
        <v>1</v>
      </c>
      <c r="P2117" s="1" t="s">
        <v>5320</v>
      </c>
    </row>
    <row r="2118" spans="2:16" x14ac:dyDescent="0.25">
      <c r="B2118" s="12" t="s">
        <v>4950</v>
      </c>
      <c r="C2118" s="12">
        <f>SUBTOTAL(103,Web_210823[CEName])</f>
        <v>2115</v>
      </c>
      <c r="F2118" s="12">
        <f>SUBTOTAL(103,Web_210823[Programs Operated])</f>
        <v>2115</v>
      </c>
      <c r="M2118">
        <f>SUBTOTAL(109,Web_210823[Declare/Decline])</f>
        <v>1529</v>
      </c>
      <c r="N2118">
        <f>SUBTOTAL(109,Web_210823[Number of Waivers])</f>
        <v>2019</v>
      </c>
      <c r="O2118">
        <f>SUBTOTAL(109,Web_210823[NSLP])</f>
        <v>1215</v>
      </c>
      <c r="P2118">
        <f>SUBTOTAL(103,Web_210823[DD/SNP])</f>
        <v>1215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E04DB-DD9D-478E-A17F-C04F7AA7D769}">
  <dimension ref="A1:I1216"/>
  <sheetViews>
    <sheetView workbookViewId="0"/>
  </sheetViews>
  <sheetFormatPr defaultRowHeight="15" x14ac:dyDescent="0.25"/>
  <cols>
    <col min="1" max="1" width="7.7109375" bestFit="1" customWidth="1"/>
    <col min="2" max="2" width="69.140625" bestFit="1" customWidth="1"/>
    <col min="3" max="3" width="29.140625" bestFit="1" customWidth="1"/>
    <col min="4" max="4" width="6.42578125" bestFit="1" customWidth="1"/>
    <col min="5" max="5" width="20.7109375" bestFit="1" customWidth="1"/>
    <col min="6" max="6" width="30.85546875" bestFit="1" customWidth="1"/>
    <col min="7" max="7" width="14.7109375" bestFit="1" customWidth="1"/>
    <col min="8" max="8" width="24.5703125" bestFit="1" customWidth="1"/>
    <col min="9" max="9" width="18.7109375" bestFit="1" customWidth="1"/>
  </cols>
  <sheetData>
    <row r="1" spans="1:9" x14ac:dyDescent="0.25">
      <c r="A1" t="s">
        <v>4412</v>
      </c>
      <c r="B1" t="s">
        <v>0</v>
      </c>
      <c r="C1" t="s">
        <v>1</v>
      </c>
      <c r="D1" t="s">
        <v>2</v>
      </c>
      <c r="E1" t="s">
        <v>5107</v>
      </c>
      <c r="F1" t="s">
        <v>5108</v>
      </c>
      <c r="G1" t="s">
        <v>5109</v>
      </c>
      <c r="H1" t="s">
        <v>5110</v>
      </c>
      <c r="I1" t="s">
        <v>5114</v>
      </c>
    </row>
    <row r="2" spans="1:9" x14ac:dyDescent="0.25">
      <c r="A2" s="1" t="s">
        <v>206</v>
      </c>
      <c r="B2" t="s">
        <v>207</v>
      </c>
      <c r="C2" t="s">
        <v>5</v>
      </c>
      <c r="D2">
        <v>1</v>
      </c>
      <c r="G2" t="s">
        <v>5111</v>
      </c>
      <c r="H2" t="s">
        <v>5103</v>
      </c>
      <c r="I2" t="s">
        <v>5113</v>
      </c>
    </row>
    <row r="3" spans="1:9" x14ac:dyDescent="0.25">
      <c r="A3" s="1" t="s">
        <v>238</v>
      </c>
      <c r="B3" t="s">
        <v>239</v>
      </c>
      <c r="C3" t="s">
        <v>5</v>
      </c>
      <c r="D3">
        <v>1</v>
      </c>
      <c r="E3" t="s">
        <v>5102</v>
      </c>
      <c r="F3" t="s">
        <v>5103</v>
      </c>
      <c r="G3" t="s">
        <v>5111</v>
      </c>
      <c r="H3" t="s">
        <v>5103</v>
      </c>
      <c r="I3" t="s">
        <v>5023</v>
      </c>
    </row>
    <row r="4" spans="1:9" x14ac:dyDescent="0.25">
      <c r="A4" s="1" t="s">
        <v>240</v>
      </c>
      <c r="B4" t="s">
        <v>241</v>
      </c>
      <c r="C4" t="s">
        <v>5</v>
      </c>
      <c r="D4">
        <v>1</v>
      </c>
      <c r="G4" t="s">
        <v>5111</v>
      </c>
      <c r="H4" t="s">
        <v>5103</v>
      </c>
      <c r="I4" t="s">
        <v>5113</v>
      </c>
    </row>
    <row r="5" spans="1:9" x14ac:dyDescent="0.25">
      <c r="A5" s="1" t="s">
        <v>242</v>
      </c>
      <c r="B5" t="s">
        <v>243</v>
      </c>
      <c r="C5" t="s">
        <v>5</v>
      </c>
      <c r="D5">
        <v>1</v>
      </c>
      <c r="E5" t="s">
        <v>5102</v>
      </c>
      <c r="F5" t="s">
        <v>5103</v>
      </c>
      <c r="G5" t="s">
        <v>5111</v>
      </c>
      <c r="H5" t="s">
        <v>5103</v>
      </c>
      <c r="I5" t="s">
        <v>4879</v>
      </c>
    </row>
    <row r="6" spans="1:9" x14ac:dyDescent="0.25">
      <c r="A6" s="1" t="s">
        <v>244</v>
      </c>
      <c r="B6" t="s">
        <v>245</v>
      </c>
      <c r="C6" t="s">
        <v>5</v>
      </c>
      <c r="D6">
        <v>1</v>
      </c>
      <c r="E6" t="s">
        <v>5102</v>
      </c>
      <c r="F6" t="s">
        <v>5103</v>
      </c>
      <c r="G6" t="s">
        <v>5111</v>
      </c>
      <c r="H6" t="s">
        <v>5103</v>
      </c>
      <c r="I6" t="s">
        <v>4879</v>
      </c>
    </row>
    <row r="7" spans="1:9" x14ac:dyDescent="0.25">
      <c r="A7" s="1" t="s">
        <v>246</v>
      </c>
      <c r="B7" t="s">
        <v>247</v>
      </c>
      <c r="C7" t="s">
        <v>5</v>
      </c>
      <c r="D7">
        <v>1</v>
      </c>
      <c r="E7" t="s">
        <v>5102</v>
      </c>
      <c r="F7" t="s">
        <v>5103</v>
      </c>
      <c r="G7" t="s">
        <v>5111</v>
      </c>
      <c r="H7" t="s">
        <v>5103</v>
      </c>
      <c r="I7" t="s">
        <v>4879</v>
      </c>
    </row>
    <row r="8" spans="1:9" x14ac:dyDescent="0.25">
      <c r="A8" s="1" t="s">
        <v>248</v>
      </c>
      <c r="B8" t="s">
        <v>249</v>
      </c>
      <c r="C8" t="s">
        <v>5</v>
      </c>
      <c r="D8">
        <v>1</v>
      </c>
      <c r="E8" t="s">
        <v>5102</v>
      </c>
      <c r="F8" t="s">
        <v>5103</v>
      </c>
      <c r="G8" t="s">
        <v>5111</v>
      </c>
      <c r="H8" t="s">
        <v>5103</v>
      </c>
      <c r="I8" t="s">
        <v>5113</v>
      </c>
    </row>
    <row r="9" spans="1:9" x14ac:dyDescent="0.25">
      <c r="A9" s="1" t="s">
        <v>250</v>
      </c>
      <c r="B9" t="s">
        <v>251</v>
      </c>
      <c r="C9" t="s">
        <v>5</v>
      </c>
      <c r="D9">
        <v>1</v>
      </c>
      <c r="E9" t="s">
        <v>5102</v>
      </c>
      <c r="F9" t="s">
        <v>5103</v>
      </c>
      <c r="G9" t="s">
        <v>5111</v>
      </c>
      <c r="H9" t="s">
        <v>5103</v>
      </c>
      <c r="I9" t="s">
        <v>5113</v>
      </c>
    </row>
    <row r="10" spans="1:9" x14ac:dyDescent="0.25">
      <c r="A10" s="1" t="s">
        <v>252</v>
      </c>
      <c r="B10" t="s">
        <v>253</v>
      </c>
      <c r="C10" t="s">
        <v>5</v>
      </c>
      <c r="D10">
        <v>1</v>
      </c>
      <c r="E10" t="s">
        <v>5102</v>
      </c>
      <c r="F10" t="s">
        <v>5103</v>
      </c>
      <c r="G10" t="s">
        <v>5111</v>
      </c>
      <c r="H10" t="s">
        <v>5103</v>
      </c>
      <c r="I10" t="s">
        <v>4879</v>
      </c>
    </row>
    <row r="11" spans="1:9" x14ac:dyDescent="0.25">
      <c r="A11" s="1" t="s">
        <v>254</v>
      </c>
      <c r="B11" t="s">
        <v>255</v>
      </c>
      <c r="C11" t="s">
        <v>5</v>
      </c>
      <c r="D11">
        <v>1</v>
      </c>
      <c r="E11" t="s">
        <v>5102</v>
      </c>
      <c r="F11" t="s">
        <v>5103</v>
      </c>
      <c r="G11" t="s">
        <v>5111</v>
      </c>
      <c r="H11" t="s">
        <v>5103</v>
      </c>
      <c r="I11" t="s">
        <v>4879</v>
      </c>
    </row>
    <row r="12" spans="1:9" x14ac:dyDescent="0.25">
      <c r="A12" s="1" t="s">
        <v>256</v>
      </c>
      <c r="B12" t="s">
        <v>257</v>
      </c>
      <c r="C12" t="s">
        <v>5</v>
      </c>
      <c r="D12">
        <v>1</v>
      </c>
      <c r="G12" t="s">
        <v>5111</v>
      </c>
      <c r="H12" t="s">
        <v>5103</v>
      </c>
    </row>
    <row r="13" spans="1:9" x14ac:dyDescent="0.25">
      <c r="A13" s="1" t="s">
        <v>809</v>
      </c>
      <c r="B13" t="s">
        <v>810</v>
      </c>
      <c r="C13" t="s">
        <v>5</v>
      </c>
      <c r="D13">
        <v>1</v>
      </c>
      <c r="E13" t="s">
        <v>5102</v>
      </c>
      <c r="F13" t="s">
        <v>5103</v>
      </c>
      <c r="G13" t="s">
        <v>5111</v>
      </c>
      <c r="H13" t="s">
        <v>5103</v>
      </c>
      <c r="I13" t="s">
        <v>5023</v>
      </c>
    </row>
    <row r="14" spans="1:9" x14ac:dyDescent="0.25">
      <c r="A14" s="1" t="s">
        <v>811</v>
      </c>
      <c r="B14" t="s">
        <v>812</v>
      </c>
      <c r="C14" t="s">
        <v>5</v>
      </c>
      <c r="D14">
        <v>1</v>
      </c>
      <c r="G14" t="s">
        <v>5111</v>
      </c>
      <c r="H14" t="s">
        <v>5103</v>
      </c>
    </row>
    <row r="15" spans="1:9" x14ac:dyDescent="0.25">
      <c r="A15" s="1" t="s">
        <v>813</v>
      </c>
      <c r="B15" t="s">
        <v>814</v>
      </c>
      <c r="C15" t="s">
        <v>5</v>
      </c>
      <c r="D15">
        <v>1</v>
      </c>
      <c r="E15" t="s">
        <v>5102</v>
      </c>
      <c r="F15" t="s">
        <v>5103</v>
      </c>
      <c r="G15" t="s">
        <v>5111</v>
      </c>
      <c r="H15" t="s">
        <v>5103</v>
      </c>
      <c r="I15" t="s">
        <v>5113</v>
      </c>
    </row>
    <row r="16" spans="1:9" x14ac:dyDescent="0.25">
      <c r="A16" s="1" t="s">
        <v>815</v>
      </c>
      <c r="B16" t="s">
        <v>816</v>
      </c>
      <c r="C16" t="s">
        <v>5</v>
      </c>
      <c r="D16">
        <v>1</v>
      </c>
      <c r="E16" t="s">
        <v>5102</v>
      </c>
      <c r="F16" t="s">
        <v>5103</v>
      </c>
      <c r="G16" t="s">
        <v>5111</v>
      </c>
      <c r="H16" t="s">
        <v>5103</v>
      </c>
      <c r="I16" t="s">
        <v>4879</v>
      </c>
    </row>
    <row r="17" spans="1:9" x14ac:dyDescent="0.25">
      <c r="A17" s="1" t="s">
        <v>817</v>
      </c>
      <c r="B17" t="s">
        <v>818</v>
      </c>
      <c r="C17" t="s">
        <v>5</v>
      </c>
      <c r="D17">
        <v>1</v>
      </c>
      <c r="G17" t="s">
        <v>5111</v>
      </c>
      <c r="H17" t="s">
        <v>5103</v>
      </c>
      <c r="I17" t="s">
        <v>4879</v>
      </c>
    </row>
    <row r="18" spans="1:9" x14ac:dyDescent="0.25">
      <c r="A18" s="1" t="s">
        <v>819</v>
      </c>
      <c r="B18" t="s">
        <v>820</v>
      </c>
      <c r="C18" t="s">
        <v>5</v>
      </c>
      <c r="D18">
        <v>1</v>
      </c>
      <c r="E18" t="s">
        <v>5102</v>
      </c>
      <c r="F18" t="s">
        <v>5103</v>
      </c>
      <c r="G18" t="s">
        <v>5111</v>
      </c>
      <c r="H18" t="s">
        <v>5103</v>
      </c>
      <c r="I18" t="s">
        <v>5113</v>
      </c>
    </row>
    <row r="19" spans="1:9" x14ac:dyDescent="0.25">
      <c r="A19" s="1" t="s">
        <v>821</v>
      </c>
      <c r="B19" t="s">
        <v>822</v>
      </c>
      <c r="C19" t="s">
        <v>5</v>
      </c>
      <c r="D19">
        <v>1</v>
      </c>
      <c r="G19" t="s">
        <v>5111</v>
      </c>
      <c r="H19" t="s">
        <v>5103</v>
      </c>
      <c r="I19" t="s">
        <v>5113</v>
      </c>
    </row>
    <row r="20" spans="1:9" x14ac:dyDescent="0.25">
      <c r="A20" s="1" t="s">
        <v>823</v>
      </c>
      <c r="B20" t="s">
        <v>824</v>
      </c>
      <c r="C20" t="s">
        <v>5</v>
      </c>
      <c r="D20">
        <v>1</v>
      </c>
      <c r="E20" t="s">
        <v>5102</v>
      </c>
      <c r="F20" t="s">
        <v>5103</v>
      </c>
      <c r="G20" t="s">
        <v>5111</v>
      </c>
      <c r="H20" t="s">
        <v>5103</v>
      </c>
      <c r="I20" t="s">
        <v>5023</v>
      </c>
    </row>
    <row r="21" spans="1:9" x14ac:dyDescent="0.25">
      <c r="A21" s="1" t="s">
        <v>825</v>
      </c>
      <c r="B21" t="s">
        <v>826</v>
      </c>
      <c r="C21" t="s">
        <v>5</v>
      </c>
      <c r="D21">
        <v>1</v>
      </c>
      <c r="E21" t="s">
        <v>5102</v>
      </c>
      <c r="F21" t="s">
        <v>5103</v>
      </c>
      <c r="G21" t="s">
        <v>5111</v>
      </c>
      <c r="H21" t="s">
        <v>5103</v>
      </c>
      <c r="I21" t="s">
        <v>5113</v>
      </c>
    </row>
    <row r="22" spans="1:9" x14ac:dyDescent="0.25">
      <c r="A22" s="1" t="s">
        <v>827</v>
      </c>
      <c r="B22" t="s">
        <v>828</v>
      </c>
      <c r="C22" t="s">
        <v>5</v>
      </c>
      <c r="D22">
        <v>1</v>
      </c>
      <c r="E22" t="s">
        <v>5102</v>
      </c>
      <c r="F22" t="s">
        <v>5103</v>
      </c>
      <c r="G22" t="s">
        <v>5111</v>
      </c>
      <c r="H22" t="s">
        <v>5103</v>
      </c>
      <c r="I22" t="s">
        <v>5113</v>
      </c>
    </row>
    <row r="23" spans="1:9" x14ac:dyDescent="0.25">
      <c r="A23" s="1" t="s">
        <v>829</v>
      </c>
      <c r="B23" t="s">
        <v>830</v>
      </c>
      <c r="C23" t="s">
        <v>5</v>
      </c>
      <c r="D23">
        <v>1</v>
      </c>
      <c r="E23" t="s">
        <v>5102</v>
      </c>
      <c r="F23" t="s">
        <v>5103</v>
      </c>
      <c r="G23" t="s">
        <v>5111</v>
      </c>
      <c r="H23" t="s">
        <v>5103</v>
      </c>
      <c r="I23" t="s">
        <v>5023</v>
      </c>
    </row>
    <row r="24" spans="1:9" x14ac:dyDescent="0.25">
      <c r="A24" s="1" t="s">
        <v>831</v>
      </c>
      <c r="B24" t="s">
        <v>832</v>
      </c>
      <c r="C24" t="s">
        <v>5</v>
      </c>
      <c r="D24">
        <v>1</v>
      </c>
      <c r="G24" t="s">
        <v>5111</v>
      </c>
      <c r="H24" t="s">
        <v>5103</v>
      </c>
    </row>
    <row r="25" spans="1:9" x14ac:dyDescent="0.25">
      <c r="A25" s="1" t="s">
        <v>833</v>
      </c>
      <c r="B25" t="s">
        <v>834</v>
      </c>
      <c r="C25" t="s">
        <v>5</v>
      </c>
      <c r="D25">
        <v>1</v>
      </c>
      <c r="E25" t="s">
        <v>5102</v>
      </c>
      <c r="F25" t="s">
        <v>5103</v>
      </c>
      <c r="G25" t="s">
        <v>5111</v>
      </c>
      <c r="H25" t="s">
        <v>5103</v>
      </c>
      <c r="I25" t="s">
        <v>4879</v>
      </c>
    </row>
    <row r="26" spans="1:9" x14ac:dyDescent="0.25">
      <c r="A26" s="1" t="s">
        <v>835</v>
      </c>
      <c r="B26" t="s">
        <v>836</v>
      </c>
      <c r="C26" t="s">
        <v>5</v>
      </c>
      <c r="D26">
        <v>1</v>
      </c>
      <c r="E26" t="s">
        <v>5102</v>
      </c>
      <c r="F26" t="s">
        <v>5103</v>
      </c>
      <c r="G26" t="s">
        <v>5111</v>
      </c>
      <c r="H26" t="s">
        <v>5103</v>
      </c>
      <c r="I26" t="s">
        <v>4879</v>
      </c>
    </row>
    <row r="27" spans="1:9" x14ac:dyDescent="0.25">
      <c r="A27" s="1" t="s">
        <v>837</v>
      </c>
      <c r="B27" t="s">
        <v>838</v>
      </c>
      <c r="C27" t="s">
        <v>5</v>
      </c>
      <c r="D27">
        <v>1</v>
      </c>
      <c r="G27" t="s">
        <v>5111</v>
      </c>
      <c r="H27" t="s">
        <v>5103</v>
      </c>
      <c r="I27" t="s">
        <v>4879</v>
      </c>
    </row>
    <row r="28" spans="1:9" x14ac:dyDescent="0.25">
      <c r="A28" s="1" t="s">
        <v>839</v>
      </c>
      <c r="B28" t="s">
        <v>840</v>
      </c>
      <c r="C28" t="s">
        <v>5</v>
      </c>
      <c r="D28">
        <v>1</v>
      </c>
      <c r="G28" t="s">
        <v>5111</v>
      </c>
      <c r="H28" t="s">
        <v>5103</v>
      </c>
      <c r="I28" t="s">
        <v>4879</v>
      </c>
    </row>
    <row r="29" spans="1:9" x14ac:dyDescent="0.25">
      <c r="A29" s="1" t="s">
        <v>841</v>
      </c>
      <c r="B29" t="s">
        <v>842</v>
      </c>
      <c r="C29" t="s">
        <v>5</v>
      </c>
      <c r="D29">
        <v>1</v>
      </c>
      <c r="E29" t="s">
        <v>5102</v>
      </c>
      <c r="F29" t="s">
        <v>5103</v>
      </c>
      <c r="G29" t="s">
        <v>5111</v>
      </c>
      <c r="H29" t="s">
        <v>5103</v>
      </c>
      <c r="I29" t="s">
        <v>4879</v>
      </c>
    </row>
    <row r="30" spans="1:9" x14ac:dyDescent="0.25">
      <c r="A30" s="1" t="s">
        <v>843</v>
      </c>
      <c r="B30" t="s">
        <v>844</v>
      </c>
      <c r="C30" t="s">
        <v>5</v>
      </c>
      <c r="D30">
        <v>1</v>
      </c>
      <c r="G30" t="s">
        <v>5111</v>
      </c>
      <c r="H30" t="s">
        <v>5103</v>
      </c>
      <c r="I30" t="s">
        <v>5023</v>
      </c>
    </row>
    <row r="31" spans="1:9" x14ac:dyDescent="0.25">
      <c r="A31" s="1" t="s">
        <v>951</v>
      </c>
      <c r="B31" t="s">
        <v>952</v>
      </c>
      <c r="C31" t="s">
        <v>5</v>
      </c>
      <c r="D31">
        <v>1</v>
      </c>
      <c r="G31" t="s">
        <v>5111</v>
      </c>
      <c r="H31" t="s">
        <v>5103</v>
      </c>
      <c r="I31" t="s">
        <v>5113</v>
      </c>
    </row>
    <row r="32" spans="1:9" x14ac:dyDescent="0.25">
      <c r="A32" s="1" t="s">
        <v>1474</v>
      </c>
      <c r="B32" t="s">
        <v>1475</v>
      </c>
      <c r="C32" t="s">
        <v>5</v>
      </c>
      <c r="D32">
        <v>1</v>
      </c>
      <c r="E32" t="s">
        <v>5102</v>
      </c>
      <c r="F32" t="s">
        <v>5103</v>
      </c>
      <c r="G32" t="s">
        <v>5111</v>
      </c>
      <c r="H32" t="s">
        <v>5103</v>
      </c>
      <c r="I32" t="s">
        <v>5113</v>
      </c>
    </row>
    <row r="33" spans="1:9" x14ac:dyDescent="0.25">
      <c r="A33" s="1" t="s">
        <v>2183</v>
      </c>
      <c r="B33" t="s">
        <v>2184</v>
      </c>
      <c r="C33" t="s">
        <v>5</v>
      </c>
      <c r="D33">
        <v>1</v>
      </c>
      <c r="E33" t="s">
        <v>5102</v>
      </c>
      <c r="F33" t="s">
        <v>5103</v>
      </c>
      <c r="I33" t="s">
        <v>5113</v>
      </c>
    </row>
    <row r="34" spans="1:9" x14ac:dyDescent="0.25">
      <c r="A34" s="1" t="s">
        <v>1476</v>
      </c>
      <c r="B34" t="s">
        <v>1477</v>
      </c>
      <c r="C34" t="s">
        <v>5</v>
      </c>
      <c r="D34">
        <v>1</v>
      </c>
      <c r="E34" t="s">
        <v>5102</v>
      </c>
      <c r="F34" t="s">
        <v>5103</v>
      </c>
      <c r="G34" t="s">
        <v>5111</v>
      </c>
      <c r="H34" t="s">
        <v>5103</v>
      </c>
      <c r="I34" t="s">
        <v>5113</v>
      </c>
    </row>
    <row r="35" spans="1:9" x14ac:dyDescent="0.25">
      <c r="A35" s="1" t="s">
        <v>1641</v>
      </c>
      <c r="B35" t="s">
        <v>1642</v>
      </c>
      <c r="C35" t="s">
        <v>5</v>
      </c>
      <c r="D35">
        <v>1</v>
      </c>
      <c r="G35" t="s">
        <v>5111</v>
      </c>
      <c r="H35" t="s">
        <v>5103</v>
      </c>
      <c r="I35" t="s">
        <v>5113</v>
      </c>
    </row>
    <row r="36" spans="1:9" x14ac:dyDescent="0.25">
      <c r="A36" s="1" t="s">
        <v>2229</v>
      </c>
      <c r="B36" t="s">
        <v>2230</v>
      </c>
      <c r="C36" t="s">
        <v>5</v>
      </c>
      <c r="D36">
        <v>1</v>
      </c>
      <c r="I36" t="s">
        <v>4879</v>
      </c>
    </row>
    <row r="37" spans="1:9" x14ac:dyDescent="0.25">
      <c r="A37" s="1" t="s">
        <v>2231</v>
      </c>
      <c r="B37" t="s">
        <v>2232</v>
      </c>
      <c r="C37" t="s">
        <v>5</v>
      </c>
      <c r="D37">
        <v>1</v>
      </c>
      <c r="I37" t="s">
        <v>5113</v>
      </c>
    </row>
    <row r="38" spans="1:9" x14ac:dyDescent="0.25">
      <c r="A38" s="1" t="s">
        <v>1669</v>
      </c>
      <c r="B38" t="s">
        <v>1670</v>
      </c>
      <c r="C38" t="s">
        <v>5</v>
      </c>
      <c r="D38">
        <v>1</v>
      </c>
      <c r="E38" t="s">
        <v>5102</v>
      </c>
      <c r="F38" t="s">
        <v>5103</v>
      </c>
      <c r="G38" t="s">
        <v>5111</v>
      </c>
      <c r="H38" t="s">
        <v>5103</v>
      </c>
    </row>
    <row r="39" spans="1:9" x14ac:dyDescent="0.25">
      <c r="A39" s="1" t="s">
        <v>1671</v>
      </c>
      <c r="B39" t="s">
        <v>1672</v>
      </c>
      <c r="C39" t="s">
        <v>5</v>
      </c>
      <c r="D39">
        <v>1</v>
      </c>
      <c r="G39" t="s">
        <v>5111</v>
      </c>
      <c r="H39" t="s">
        <v>5103</v>
      </c>
      <c r="I39" t="s">
        <v>5113</v>
      </c>
    </row>
    <row r="40" spans="1:9" x14ac:dyDescent="0.25">
      <c r="A40" s="1" t="s">
        <v>1673</v>
      </c>
      <c r="B40" t="s">
        <v>1674</v>
      </c>
      <c r="C40" t="s">
        <v>5</v>
      </c>
      <c r="D40">
        <v>1</v>
      </c>
      <c r="G40" t="s">
        <v>5111</v>
      </c>
      <c r="H40" t="s">
        <v>5103</v>
      </c>
      <c r="I40" t="s">
        <v>5113</v>
      </c>
    </row>
    <row r="41" spans="1:9" x14ac:dyDescent="0.25">
      <c r="A41" s="1" t="s">
        <v>1675</v>
      </c>
      <c r="B41" t="s">
        <v>1676</v>
      </c>
      <c r="C41" t="s">
        <v>5</v>
      </c>
      <c r="D41">
        <v>1</v>
      </c>
      <c r="E41" t="s">
        <v>5102</v>
      </c>
      <c r="F41" t="s">
        <v>5103</v>
      </c>
      <c r="G41" t="s">
        <v>5111</v>
      </c>
      <c r="H41" t="s">
        <v>5103</v>
      </c>
      <c r="I41" t="s">
        <v>5113</v>
      </c>
    </row>
    <row r="42" spans="1:9" x14ac:dyDescent="0.25">
      <c r="A42" s="1" t="s">
        <v>1735</v>
      </c>
      <c r="B42" t="s">
        <v>1736</v>
      </c>
      <c r="C42" t="s">
        <v>5</v>
      </c>
      <c r="D42">
        <v>1</v>
      </c>
      <c r="E42" t="s">
        <v>5102</v>
      </c>
      <c r="F42" t="s">
        <v>5103</v>
      </c>
      <c r="G42" t="s">
        <v>5111</v>
      </c>
      <c r="H42" t="s">
        <v>5103</v>
      </c>
      <c r="I42" t="s">
        <v>5023</v>
      </c>
    </row>
    <row r="43" spans="1:9" x14ac:dyDescent="0.25">
      <c r="A43" s="1" t="s">
        <v>2265</v>
      </c>
      <c r="B43" t="s">
        <v>2266</v>
      </c>
      <c r="C43" t="s">
        <v>1741</v>
      </c>
      <c r="D43">
        <v>1</v>
      </c>
      <c r="I43" t="s">
        <v>5113</v>
      </c>
    </row>
    <row r="44" spans="1:9" x14ac:dyDescent="0.25">
      <c r="A44" s="1" t="s">
        <v>2414</v>
      </c>
      <c r="B44" t="s">
        <v>2415</v>
      </c>
      <c r="C44" t="s">
        <v>5</v>
      </c>
      <c r="D44">
        <v>1</v>
      </c>
      <c r="E44" t="s">
        <v>5102</v>
      </c>
      <c r="F44" t="s">
        <v>5103</v>
      </c>
      <c r="I44" t="s">
        <v>5113</v>
      </c>
    </row>
    <row r="45" spans="1:9" x14ac:dyDescent="0.25">
      <c r="A45" s="1" t="s">
        <v>37</v>
      </c>
      <c r="B45" t="s">
        <v>38</v>
      </c>
      <c r="C45" t="s">
        <v>5</v>
      </c>
      <c r="D45">
        <v>2</v>
      </c>
      <c r="G45" t="s">
        <v>5111</v>
      </c>
      <c r="H45" t="s">
        <v>5103</v>
      </c>
      <c r="I45" t="s">
        <v>5023</v>
      </c>
    </row>
    <row r="46" spans="1:9" x14ac:dyDescent="0.25">
      <c r="A46" s="1" t="s">
        <v>1807</v>
      </c>
      <c r="B46" t="s">
        <v>1808</v>
      </c>
      <c r="C46" t="s">
        <v>5</v>
      </c>
      <c r="D46">
        <v>2</v>
      </c>
      <c r="I46" t="s">
        <v>5113</v>
      </c>
    </row>
    <row r="47" spans="1:9" x14ac:dyDescent="0.25">
      <c r="A47" s="1" t="s">
        <v>75</v>
      </c>
      <c r="B47" t="s">
        <v>76</v>
      </c>
      <c r="C47" t="s">
        <v>5</v>
      </c>
      <c r="D47">
        <v>2</v>
      </c>
      <c r="G47" t="s">
        <v>5111</v>
      </c>
      <c r="H47" t="s">
        <v>5103</v>
      </c>
      <c r="I47" t="s">
        <v>4879</v>
      </c>
    </row>
    <row r="48" spans="1:9" x14ac:dyDescent="0.25">
      <c r="A48" s="1" t="s">
        <v>77</v>
      </c>
      <c r="B48" t="s">
        <v>78</v>
      </c>
      <c r="C48" t="s">
        <v>5</v>
      </c>
      <c r="D48">
        <v>2</v>
      </c>
      <c r="G48" t="s">
        <v>5111</v>
      </c>
      <c r="H48" t="s">
        <v>5103</v>
      </c>
      <c r="I48" t="s">
        <v>5113</v>
      </c>
    </row>
    <row r="49" spans="1:9" x14ac:dyDescent="0.25">
      <c r="A49" s="1" t="s">
        <v>79</v>
      </c>
      <c r="B49" t="s">
        <v>80</v>
      </c>
      <c r="C49" t="s">
        <v>5</v>
      </c>
      <c r="D49">
        <v>2</v>
      </c>
      <c r="G49" t="s">
        <v>5111</v>
      </c>
      <c r="H49" t="s">
        <v>5103</v>
      </c>
      <c r="I49" t="s">
        <v>4879</v>
      </c>
    </row>
    <row r="50" spans="1:9" x14ac:dyDescent="0.25">
      <c r="A50" s="1" t="s">
        <v>81</v>
      </c>
      <c r="B50" t="s">
        <v>82</v>
      </c>
      <c r="C50" t="s">
        <v>5</v>
      </c>
      <c r="D50">
        <v>2</v>
      </c>
      <c r="E50" t="s">
        <v>5102</v>
      </c>
      <c r="F50" t="s">
        <v>5103</v>
      </c>
      <c r="G50" t="s">
        <v>5111</v>
      </c>
      <c r="H50" t="s">
        <v>5103</v>
      </c>
      <c r="I50" t="s">
        <v>4879</v>
      </c>
    </row>
    <row r="51" spans="1:9" x14ac:dyDescent="0.25">
      <c r="A51" s="1" t="s">
        <v>472</v>
      </c>
      <c r="B51" t="s">
        <v>473</v>
      </c>
      <c r="C51" t="s">
        <v>5</v>
      </c>
      <c r="D51">
        <v>2</v>
      </c>
      <c r="G51" t="s">
        <v>5111</v>
      </c>
      <c r="H51" t="s">
        <v>5103</v>
      </c>
      <c r="I51" t="s">
        <v>5023</v>
      </c>
    </row>
    <row r="52" spans="1:9" x14ac:dyDescent="0.25">
      <c r="A52" s="1" t="s">
        <v>474</v>
      </c>
      <c r="B52" t="s">
        <v>475</v>
      </c>
      <c r="C52" t="s">
        <v>5</v>
      </c>
      <c r="D52">
        <v>2</v>
      </c>
      <c r="G52" t="s">
        <v>5111</v>
      </c>
      <c r="H52" t="s">
        <v>5103</v>
      </c>
      <c r="I52" t="s">
        <v>5113</v>
      </c>
    </row>
    <row r="53" spans="1:9" x14ac:dyDescent="0.25">
      <c r="A53" s="1" t="s">
        <v>476</v>
      </c>
      <c r="B53" t="s">
        <v>477</v>
      </c>
      <c r="C53" t="s">
        <v>5</v>
      </c>
      <c r="D53">
        <v>2</v>
      </c>
      <c r="E53" t="s">
        <v>5102</v>
      </c>
      <c r="F53" t="s">
        <v>5103</v>
      </c>
      <c r="G53" t="s">
        <v>5111</v>
      </c>
      <c r="H53" t="s">
        <v>5103</v>
      </c>
      <c r="I53" t="s">
        <v>5113</v>
      </c>
    </row>
    <row r="54" spans="1:9" x14ac:dyDescent="0.25">
      <c r="A54" s="1" t="s">
        <v>478</v>
      </c>
      <c r="B54" t="s">
        <v>479</v>
      </c>
      <c r="C54" t="s">
        <v>5</v>
      </c>
      <c r="D54">
        <v>2</v>
      </c>
      <c r="G54" t="s">
        <v>5111</v>
      </c>
      <c r="H54" t="s">
        <v>5103</v>
      </c>
      <c r="I54" t="s">
        <v>4879</v>
      </c>
    </row>
    <row r="55" spans="1:9" x14ac:dyDescent="0.25">
      <c r="A55" s="1" t="s">
        <v>953</v>
      </c>
      <c r="B55" t="s">
        <v>954</v>
      </c>
      <c r="C55" t="s">
        <v>5</v>
      </c>
      <c r="D55">
        <v>2</v>
      </c>
      <c r="G55" t="s">
        <v>5111</v>
      </c>
      <c r="H55" t="s">
        <v>5103</v>
      </c>
      <c r="I55" t="s">
        <v>4879</v>
      </c>
    </row>
    <row r="56" spans="1:9" x14ac:dyDescent="0.25">
      <c r="A56" s="1" t="s">
        <v>955</v>
      </c>
      <c r="B56" t="s">
        <v>956</v>
      </c>
      <c r="C56" t="s">
        <v>5</v>
      </c>
      <c r="D56">
        <v>2</v>
      </c>
      <c r="G56" t="s">
        <v>5111</v>
      </c>
      <c r="H56" t="s">
        <v>5103</v>
      </c>
      <c r="I56" t="s">
        <v>5023</v>
      </c>
    </row>
    <row r="57" spans="1:9" x14ac:dyDescent="0.25">
      <c r="A57" s="1" t="s">
        <v>957</v>
      </c>
      <c r="B57" t="s">
        <v>958</v>
      </c>
      <c r="C57" t="s">
        <v>5</v>
      </c>
      <c r="D57">
        <v>2</v>
      </c>
      <c r="G57" t="s">
        <v>5111</v>
      </c>
      <c r="H57" t="s">
        <v>5103</v>
      </c>
      <c r="I57" t="s">
        <v>5113</v>
      </c>
    </row>
    <row r="58" spans="1:9" x14ac:dyDescent="0.25">
      <c r="A58" s="1" t="s">
        <v>959</v>
      </c>
      <c r="B58" t="s">
        <v>960</v>
      </c>
      <c r="C58" t="s">
        <v>5</v>
      </c>
      <c r="D58">
        <v>2</v>
      </c>
      <c r="G58" t="s">
        <v>5111</v>
      </c>
      <c r="H58" t="s">
        <v>5103</v>
      </c>
      <c r="I58" t="s">
        <v>5113</v>
      </c>
    </row>
    <row r="59" spans="1:9" x14ac:dyDescent="0.25">
      <c r="A59" s="1" t="s">
        <v>961</v>
      </c>
      <c r="B59" t="s">
        <v>962</v>
      </c>
      <c r="C59" t="s">
        <v>5</v>
      </c>
      <c r="D59">
        <v>2</v>
      </c>
      <c r="E59" t="s">
        <v>5102</v>
      </c>
      <c r="F59" t="s">
        <v>5103</v>
      </c>
      <c r="G59" t="s">
        <v>5111</v>
      </c>
      <c r="H59" t="s">
        <v>5103</v>
      </c>
      <c r="I59" t="s">
        <v>4879</v>
      </c>
    </row>
    <row r="60" spans="1:9" x14ac:dyDescent="0.25">
      <c r="A60" s="1" t="s">
        <v>1009</v>
      </c>
      <c r="B60" t="s">
        <v>1010</v>
      </c>
      <c r="C60" t="s">
        <v>5</v>
      </c>
      <c r="D60">
        <v>2</v>
      </c>
      <c r="G60" t="s">
        <v>5111</v>
      </c>
      <c r="H60" t="s">
        <v>5103</v>
      </c>
      <c r="I60" t="s">
        <v>5113</v>
      </c>
    </row>
    <row r="61" spans="1:9" x14ac:dyDescent="0.25">
      <c r="A61" s="1" t="s">
        <v>1011</v>
      </c>
      <c r="B61" t="s">
        <v>1012</v>
      </c>
      <c r="C61" t="s">
        <v>5</v>
      </c>
      <c r="D61">
        <v>2</v>
      </c>
      <c r="G61" t="s">
        <v>5111</v>
      </c>
      <c r="H61" t="s">
        <v>5103</v>
      </c>
      <c r="I61" t="s">
        <v>5113</v>
      </c>
    </row>
    <row r="62" spans="1:9" x14ac:dyDescent="0.25">
      <c r="A62" s="1" t="s">
        <v>1013</v>
      </c>
      <c r="B62" t="s">
        <v>1014</v>
      </c>
      <c r="C62" t="s">
        <v>5</v>
      </c>
      <c r="D62">
        <v>2</v>
      </c>
      <c r="G62" t="s">
        <v>5111</v>
      </c>
      <c r="H62" t="s">
        <v>5103</v>
      </c>
      <c r="I62" t="s">
        <v>5113</v>
      </c>
    </row>
    <row r="63" spans="1:9" x14ac:dyDescent="0.25">
      <c r="A63" s="1" t="s">
        <v>2069</v>
      </c>
      <c r="B63" t="s">
        <v>2070</v>
      </c>
      <c r="C63" t="s">
        <v>5</v>
      </c>
      <c r="D63">
        <v>2</v>
      </c>
      <c r="E63" t="s">
        <v>5102</v>
      </c>
      <c r="F63" t="s">
        <v>5103</v>
      </c>
      <c r="G63" t="s">
        <v>5111</v>
      </c>
      <c r="H63" t="s">
        <v>5103</v>
      </c>
      <c r="I63" t="s">
        <v>4879</v>
      </c>
    </row>
    <row r="64" spans="1:9" x14ac:dyDescent="0.25">
      <c r="A64" s="1" t="s">
        <v>1075</v>
      </c>
      <c r="B64" t="s">
        <v>1076</v>
      </c>
      <c r="C64" t="s">
        <v>5</v>
      </c>
      <c r="D64">
        <v>2</v>
      </c>
      <c r="E64" t="s">
        <v>5102</v>
      </c>
      <c r="F64" t="s">
        <v>5103</v>
      </c>
      <c r="G64" t="s">
        <v>5111</v>
      </c>
      <c r="H64" t="s">
        <v>5103</v>
      </c>
      <c r="I64" t="s">
        <v>4879</v>
      </c>
    </row>
    <row r="65" spans="1:9" x14ac:dyDescent="0.25">
      <c r="A65" s="1" t="s">
        <v>1077</v>
      </c>
      <c r="B65" t="s">
        <v>1078</v>
      </c>
      <c r="C65" t="s">
        <v>5</v>
      </c>
      <c r="D65">
        <v>2</v>
      </c>
      <c r="G65" t="s">
        <v>5111</v>
      </c>
      <c r="H65" t="s">
        <v>5103</v>
      </c>
      <c r="I65" t="s">
        <v>5113</v>
      </c>
    </row>
    <row r="66" spans="1:9" x14ac:dyDescent="0.25">
      <c r="A66" s="1" t="s">
        <v>1258</v>
      </c>
      <c r="B66" t="s">
        <v>1259</v>
      </c>
      <c r="C66" t="s">
        <v>5</v>
      </c>
      <c r="D66">
        <v>2</v>
      </c>
      <c r="G66" t="s">
        <v>5111</v>
      </c>
      <c r="H66" t="s">
        <v>5103</v>
      </c>
    </row>
    <row r="67" spans="1:9" x14ac:dyDescent="0.25">
      <c r="A67" s="1" t="s">
        <v>1260</v>
      </c>
      <c r="B67" t="s">
        <v>1261</v>
      </c>
      <c r="C67" t="s">
        <v>5</v>
      </c>
      <c r="D67">
        <v>2</v>
      </c>
      <c r="G67" t="s">
        <v>5111</v>
      </c>
      <c r="H67" t="s">
        <v>5103</v>
      </c>
    </row>
    <row r="68" spans="1:9" x14ac:dyDescent="0.25">
      <c r="A68" s="1" t="s">
        <v>1262</v>
      </c>
      <c r="B68" t="s">
        <v>1263</v>
      </c>
      <c r="C68" t="s">
        <v>5</v>
      </c>
      <c r="D68">
        <v>2</v>
      </c>
      <c r="G68" t="s">
        <v>5111</v>
      </c>
      <c r="H68" t="s">
        <v>5103</v>
      </c>
    </row>
    <row r="69" spans="1:9" x14ac:dyDescent="0.25">
      <c r="A69" s="1" t="s">
        <v>1264</v>
      </c>
      <c r="B69" t="s">
        <v>1265</v>
      </c>
      <c r="C69" t="s">
        <v>5</v>
      </c>
      <c r="D69">
        <v>2</v>
      </c>
      <c r="G69" t="s">
        <v>5111</v>
      </c>
      <c r="H69" t="s">
        <v>5103</v>
      </c>
      <c r="I69" t="s">
        <v>5113</v>
      </c>
    </row>
    <row r="70" spans="1:9" x14ac:dyDescent="0.25">
      <c r="A70" s="1" t="s">
        <v>1266</v>
      </c>
      <c r="B70" t="s">
        <v>1267</v>
      </c>
      <c r="C70" t="s">
        <v>5</v>
      </c>
      <c r="D70">
        <v>2</v>
      </c>
      <c r="G70" t="s">
        <v>5111</v>
      </c>
      <c r="H70" t="s">
        <v>5103</v>
      </c>
      <c r="I70" t="s">
        <v>4879</v>
      </c>
    </row>
    <row r="71" spans="1:9" x14ac:dyDescent="0.25">
      <c r="A71" s="1" t="s">
        <v>1268</v>
      </c>
      <c r="B71" t="s">
        <v>1269</v>
      </c>
      <c r="C71" t="s">
        <v>5</v>
      </c>
      <c r="D71">
        <v>2</v>
      </c>
      <c r="G71" t="s">
        <v>5111</v>
      </c>
      <c r="H71" t="s">
        <v>5103</v>
      </c>
      <c r="I71" t="s">
        <v>5113</v>
      </c>
    </row>
    <row r="72" spans="1:9" x14ac:dyDescent="0.25">
      <c r="A72" s="1" t="s">
        <v>1270</v>
      </c>
      <c r="B72" t="s">
        <v>1271</v>
      </c>
      <c r="C72" t="s">
        <v>5</v>
      </c>
      <c r="D72">
        <v>2</v>
      </c>
      <c r="E72" t="s">
        <v>5102</v>
      </c>
      <c r="F72" t="s">
        <v>5103</v>
      </c>
      <c r="G72" t="s">
        <v>5111</v>
      </c>
      <c r="H72" t="s">
        <v>5103</v>
      </c>
      <c r="I72" t="s">
        <v>5023</v>
      </c>
    </row>
    <row r="73" spans="1:9" x14ac:dyDescent="0.25">
      <c r="A73" s="1" t="s">
        <v>1272</v>
      </c>
      <c r="B73" t="s">
        <v>1273</v>
      </c>
      <c r="C73" t="s">
        <v>5</v>
      </c>
      <c r="D73">
        <v>2</v>
      </c>
      <c r="G73" t="s">
        <v>5111</v>
      </c>
      <c r="H73" t="s">
        <v>5103</v>
      </c>
    </row>
    <row r="74" spans="1:9" x14ac:dyDescent="0.25">
      <c r="A74" s="1" t="s">
        <v>2135</v>
      </c>
      <c r="B74" t="s">
        <v>2136</v>
      </c>
      <c r="C74" t="s">
        <v>5</v>
      </c>
      <c r="D74">
        <v>2</v>
      </c>
      <c r="I74" t="s">
        <v>4879</v>
      </c>
    </row>
    <row r="75" spans="1:9" x14ac:dyDescent="0.25">
      <c r="A75" s="1" t="s">
        <v>1274</v>
      </c>
      <c r="B75" t="s">
        <v>1275</v>
      </c>
      <c r="C75" t="s">
        <v>5</v>
      </c>
      <c r="D75">
        <v>2</v>
      </c>
      <c r="G75" t="s">
        <v>5111</v>
      </c>
      <c r="H75" t="s">
        <v>5103</v>
      </c>
      <c r="I75" t="s">
        <v>4879</v>
      </c>
    </row>
    <row r="76" spans="1:9" x14ac:dyDescent="0.25">
      <c r="A76" s="1" t="s">
        <v>2137</v>
      </c>
      <c r="B76" t="s">
        <v>2138</v>
      </c>
      <c r="C76" t="s">
        <v>5</v>
      </c>
      <c r="D76">
        <v>2</v>
      </c>
      <c r="E76" t="s">
        <v>5102</v>
      </c>
      <c r="F76" t="s">
        <v>5103</v>
      </c>
      <c r="I76" t="s">
        <v>5113</v>
      </c>
    </row>
    <row r="77" spans="1:9" x14ac:dyDescent="0.25">
      <c r="A77" s="1" t="s">
        <v>2139</v>
      </c>
      <c r="B77" t="s">
        <v>2140</v>
      </c>
      <c r="C77" t="s">
        <v>5</v>
      </c>
      <c r="D77">
        <v>2</v>
      </c>
      <c r="I77" t="s">
        <v>5113</v>
      </c>
    </row>
    <row r="78" spans="1:9" x14ac:dyDescent="0.25">
      <c r="A78" s="1" t="s">
        <v>1276</v>
      </c>
      <c r="B78" t="s">
        <v>1277</v>
      </c>
      <c r="C78" t="s">
        <v>5</v>
      </c>
      <c r="D78">
        <v>2</v>
      </c>
      <c r="G78" t="s">
        <v>5111</v>
      </c>
      <c r="H78" t="s">
        <v>5103</v>
      </c>
      <c r="I78" t="s">
        <v>5113</v>
      </c>
    </row>
    <row r="79" spans="1:9" x14ac:dyDescent="0.25">
      <c r="A79" s="1" t="s">
        <v>1422</v>
      </c>
      <c r="B79" t="s">
        <v>1423</v>
      </c>
      <c r="C79" t="s">
        <v>5</v>
      </c>
      <c r="D79">
        <v>2</v>
      </c>
      <c r="G79" t="s">
        <v>5111</v>
      </c>
      <c r="H79" t="s">
        <v>5103</v>
      </c>
      <c r="I79" t="s">
        <v>5113</v>
      </c>
    </row>
    <row r="80" spans="1:9" x14ac:dyDescent="0.25">
      <c r="A80" s="1" t="s">
        <v>1424</v>
      </c>
      <c r="B80" t="s">
        <v>1425</v>
      </c>
      <c r="C80" t="s">
        <v>5</v>
      </c>
      <c r="D80">
        <v>2</v>
      </c>
      <c r="G80" t="s">
        <v>5111</v>
      </c>
      <c r="H80" t="s">
        <v>5103</v>
      </c>
      <c r="I80" t="s">
        <v>5113</v>
      </c>
    </row>
    <row r="81" spans="1:9" x14ac:dyDescent="0.25">
      <c r="A81" s="1" t="s">
        <v>1426</v>
      </c>
      <c r="B81" t="s">
        <v>1427</v>
      </c>
      <c r="C81" t="s">
        <v>5</v>
      </c>
      <c r="D81">
        <v>2</v>
      </c>
      <c r="G81" t="s">
        <v>5111</v>
      </c>
      <c r="H81" t="s">
        <v>5103</v>
      </c>
      <c r="I81" t="s">
        <v>4879</v>
      </c>
    </row>
    <row r="82" spans="1:9" x14ac:dyDescent="0.25">
      <c r="A82" s="1" t="s">
        <v>1428</v>
      </c>
      <c r="B82" t="s">
        <v>1429</v>
      </c>
      <c r="C82" t="s">
        <v>5</v>
      </c>
      <c r="D82">
        <v>2</v>
      </c>
      <c r="E82" t="s">
        <v>5102</v>
      </c>
      <c r="F82" t="s">
        <v>5103</v>
      </c>
      <c r="G82" t="s">
        <v>5111</v>
      </c>
      <c r="H82" t="s">
        <v>5103</v>
      </c>
      <c r="I82" t="s">
        <v>5113</v>
      </c>
    </row>
    <row r="83" spans="1:9" x14ac:dyDescent="0.25">
      <c r="A83" s="1" t="s">
        <v>1430</v>
      </c>
      <c r="B83" t="s">
        <v>1431</v>
      </c>
      <c r="C83" t="s">
        <v>5</v>
      </c>
      <c r="D83">
        <v>2</v>
      </c>
      <c r="G83" t="s">
        <v>5111</v>
      </c>
      <c r="H83" t="s">
        <v>5103</v>
      </c>
      <c r="I83" t="s">
        <v>4879</v>
      </c>
    </row>
    <row r="84" spans="1:9" x14ac:dyDescent="0.25">
      <c r="A84" s="1" t="s">
        <v>2167</v>
      </c>
      <c r="B84" t="s">
        <v>2168</v>
      </c>
      <c r="C84" t="s">
        <v>5</v>
      </c>
      <c r="D84">
        <v>2</v>
      </c>
      <c r="G84" t="s">
        <v>5111</v>
      </c>
      <c r="H84" t="s">
        <v>5103</v>
      </c>
      <c r="I84" t="s">
        <v>4879</v>
      </c>
    </row>
    <row r="85" spans="1:9" x14ac:dyDescent="0.25">
      <c r="A85" s="1" t="s">
        <v>1432</v>
      </c>
      <c r="B85" t="s">
        <v>1433</v>
      </c>
      <c r="C85" t="s">
        <v>5</v>
      </c>
      <c r="D85">
        <v>2</v>
      </c>
      <c r="E85" t="s">
        <v>5102</v>
      </c>
      <c r="F85" t="s">
        <v>5103</v>
      </c>
      <c r="G85" t="s">
        <v>5111</v>
      </c>
      <c r="H85" t="s">
        <v>5103</v>
      </c>
    </row>
    <row r="86" spans="1:9" x14ac:dyDescent="0.25">
      <c r="A86" s="1" t="s">
        <v>2277</v>
      </c>
      <c r="B86" t="s">
        <v>2278</v>
      </c>
      <c r="C86" t="s">
        <v>2279</v>
      </c>
      <c r="D86">
        <v>2</v>
      </c>
      <c r="E86" t="s">
        <v>5102</v>
      </c>
      <c r="F86" t="s">
        <v>5103</v>
      </c>
      <c r="I86" t="s">
        <v>4879</v>
      </c>
    </row>
    <row r="87" spans="1:9" x14ac:dyDescent="0.25">
      <c r="A87" s="1" t="s">
        <v>2296</v>
      </c>
      <c r="B87" t="s">
        <v>2297</v>
      </c>
      <c r="C87" t="s">
        <v>1741</v>
      </c>
      <c r="D87">
        <v>2</v>
      </c>
      <c r="I87" t="s">
        <v>4879</v>
      </c>
    </row>
    <row r="88" spans="1:9" x14ac:dyDescent="0.25">
      <c r="A88" s="1" t="s">
        <v>2382</v>
      </c>
      <c r="B88" t="s">
        <v>2383</v>
      </c>
      <c r="C88" t="s">
        <v>1741</v>
      </c>
      <c r="D88">
        <v>2</v>
      </c>
      <c r="I88" t="s">
        <v>4879</v>
      </c>
    </row>
    <row r="89" spans="1:9" x14ac:dyDescent="0.25">
      <c r="A89" s="1" t="s">
        <v>2394</v>
      </c>
      <c r="B89" t="s">
        <v>2395</v>
      </c>
      <c r="C89" t="s">
        <v>1741</v>
      </c>
      <c r="D89">
        <v>2</v>
      </c>
      <c r="I89" t="s">
        <v>5113</v>
      </c>
    </row>
    <row r="90" spans="1:9" x14ac:dyDescent="0.25">
      <c r="A90" s="1" t="s">
        <v>2408</v>
      </c>
      <c r="B90" t="s">
        <v>2409</v>
      </c>
      <c r="C90" t="s">
        <v>1741</v>
      </c>
      <c r="D90">
        <v>2</v>
      </c>
      <c r="I90" t="s">
        <v>5113</v>
      </c>
    </row>
    <row r="91" spans="1:9" x14ac:dyDescent="0.25">
      <c r="A91" s="1" t="s">
        <v>229</v>
      </c>
      <c r="B91" t="s">
        <v>230</v>
      </c>
      <c r="C91" t="s">
        <v>5</v>
      </c>
      <c r="D91">
        <v>3</v>
      </c>
      <c r="G91" t="s">
        <v>5111</v>
      </c>
      <c r="H91" t="s">
        <v>5103</v>
      </c>
      <c r="I91" t="s">
        <v>5113</v>
      </c>
    </row>
    <row r="92" spans="1:9" x14ac:dyDescent="0.25">
      <c r="A92" s="1" t="s">
        <v>333</v>
      </c>
      <c r="B92" t="s">
        <v>334</v>
      </c>
      <c r="C92" t="s">
        <v>5</v>
      </c>
      <c r="D92">
        <v>3</v>
      </c>
      <c r="G92" t="s">
        <v>5111</v>
      </c>
      <c r="H92" t="s">
        <v>5103</v>
      </c>
      <c r="I92" t="s">
        <v>4879</v>
      </c>
    </row>
    <row r="93" spans="1:9" x14ac:dyDescent="0.25">
      <c r="A93" s="1" t="s">
        <v>335</v>
      </c>
      <c r="B93" t="s">
        <v>336</v>
      </c>
      <c r="C93" t="s">
        <v>5</v>
      </c>
      <c r="D93">
        <v>3</v>
      </c>
      <c r="G93" t="s">
        <v>5111</v>
      </c>
      <c r="H93" t="s">
        <v>5103</v>
      </c>
    </row>
    <row r="94" spans="1:9" x14ac:dyDescent="0.25">
      <c r="A94" s="1" t="s">
        <v>337</v>
      </c>
      <c r="B94" t="s">
        <v>338</v>
      </c>
      <c r="C94" t="s">
        <v>5</v>
      </c>
      <c r="D94">
        <v>3</v>
      </c>
      <c r="E94" t="s">
        <v>5102</v>
      </c>
      <c r="F94" t="s">
        <v>5103</v>
      </c>
      <c r="G94" t="s">
        <v>5111</v>
      </c>
      <c r="H94" t="s">
        <v>5103</v>
      </c>
      <c r="I94" t="s">
        <v>5113</v>
      </c>
    </row>
    <row r="95" spans="1:9" x14ac:dyDescent="0.25">
      <c r="A95" s="1" t="s">
        <v>1909</v>
      </c>
      <c r="B95" t="s">
        <v>1910</v>
      </c>
      <c r="C95" t="s">
        <v>5</v>
      </c>
      <c r="D95">
        <v>3</v>
      </c>
      <c r="E95" t="s">
        <v>5102</v>
      </c>
      <c r="F95" t="s">
        <v>5103</v>
      </c>
      <c r="I95" t="s">
        <v>4879</v>
      </c>
    </row>
    <row r="96" spans="1:9" x14ac:dyDescent="0.25">
      <c r="A96" s="1" t="s">
        <v>1911</v>
      </c>
      <c r="B96" t="s">
        <v>1912</v>
      </c>
      <c r="C96" t="s">
        <v>5</v>
      </c>
      <c r="D96">
        <v>3</v>
      </c>
      <c r="I96" t="s">
        <v>5113</v>
      </c>
    </row>
    <row r="97" spans="1:9" x14ac:dyDescent="0.25">
      <c r="A97" s="1" t="s">
        <v>460</v>
      </c>
      <c r="B97" t="s">
        <v>461</v>
      </c>
      <c r="C97" t="s">
        <v>5</v>
      </c>
      <c r="D97">
        <v>3</v>
      </c>
      <c r="E97" t="s">
        <v>5102</v>
      </c>
      <c r="F97" t="s">
        <v>5103</v>
      </c>
      <c r="G97" t="s">
        <v>5111</v>
      </c>
      <c r="H97" t="s">
        <v>5103</v>
      </c>
      <c r="I97" t="s">
        <v>4879</v>
      </c>
    </row>
    <row r="98" spans="1:9" x14ac:dyDescent="0.25">
      <c r="A98" s="1" t="s">
        <v>462</v>
      </c>
      <c r="B98" t="s">
        <v>463</v>
      </c>
      <c r="C98" t="s">
        <v>5</v>
      </c>
      <c r="D98">
        <v>3</v>
      </c>
      <c r="E98" t="s">
        <v>5102</v>
      </c>
      <c r="F98" t="s">
        <v>5103</v>
      </c>
      <c r="G98" t="s">
        <v>5111</v>
      </c>
      <c r="H98" t="s">
        <v>5103</v>
      </c>
      <c r="I98" t="s">
        <v>4879</v>
      </c>
    </row>
    <row r="99" spans="1:9" x14ac:dyDescent="0.25">
      <c r="A99" s="1" t="s">
        <v>1913</v>
      </c>
      <c r="B99" t="s">
        <v>1914</v>
      </c>
      <c r="C99" t="s">
        <v>5</v>
      </c>
      <c r="D99">
        <v>3</v>
      </c>
      <c r="I99" t="s">
        <v>5113</v>
      </c>
    </row>
    <row r="100" spans="1:9" x14ac:dyDescent="0.25">
      <c r="A100" s="1" t="s">
        <v>1915</v>
      </c>
      <c r="B100" t="s">
        <v>1916</v>
      </c>
      <c r="C100" t="s">
        <v>5</v>
      </c>
      <c r="D100">
        <v>3</v>
      </c>
      <c r="I100" t="s">
        <v>5113</v>
      </c>
    </row>
    <row r="101" spans="1:9" x14ac:dyDescent="0.25">
      <c r="A101" s="1" t="s">
        <v>610</v>
      </c>
      <c r="B101" t="s">
        <v>611</v>
      </c>
      <c r="C101" t="s">
        <v>5</v>
      </c>
      <c r="D101">
        <v>3</v>
      </c>
      <c r="E101" t="s">
        <v>5102</v>
      </c>
      <c r="F101" t="s">
        <v>5103</v>
      </c>
      <c r="G101" t="s">
        <v>5111</v>
      </c>
      <c r="H101" t="s">
        <v>5103</v>
      </c>
      <c r="I101" t="s">
        <v>5023</v>
      </c>
    </row>
    <row r="102" spans="1:9" x14ac:dyDescent="0.25">
      <c r="A102" s="1" t="s">
        <v>929</v>
      </c>
      <c r="B102" t="s">
        <v>930</v>
      </c>
      <c r="C102" t="s">
        <v>5</v>
      </c>
      <c r="D102">
        <v>3</v>
      </c>
      <c r="E102" t="s">
        <v>5102</v>
      </c>
      <c r="F102" t="s">
        <v>5103</v>
      </c>
      <c r="G102" t="s">
        <v>5111</v>
      </c>
      <c r="H102" t="s">
        <v>5103</v>
      </c>
      <c r="I102" t="s">
        <v>4879</v>
      </c>
    </row>
    <row r="103" spans="1:9" x14ac:dyDescent="0.25">
      <c r="A103" s="1" t="s">
        <v>2035</v>
      </c>
      <c r="B103" t="s">
        <v>2036</v>
      </c>
      <c r="C103" t="s">
        <v>5</v>
      </c>
      <c r="D103">
        <v>3</v>
      </c>
      <c r="I103" t="s">
        <v>4879</v>
      </c>
    </row>
    <row r="104" spans="1:9" x14ac:dyDescent="0.25">
      <c r="A104" s="1" t="s">
        <v>2037</v>
      </c>
      <c r="B104" t="s">
        <v>2038</v>
      </c>
      <c r="C104" t="s">
        <v>5</v>
      </c>
      <c r="D104">
        <v>3</v>
      </c>
      <c r="G104" t="s">
        <v>5111</v>
      </c>
      <c r="H104" t="s">
        <v>5103</v>
      </c>
      <c r="I104" t="s">
        <v>4879</v>
      </c>
    </row>
    <row r="105" spans="1:9" x14ac:dyDescent="0.25">
      <c r="A105" s="1" t="s">
        <v>989</v>
      </c>
      <c r="B105" t="s">
        <v>990</v>
      </c>
      <c r="C105" t="s">
        <v>5</v>
      </c>
      <c r="D105">
        <v>3</v>
      </c>
      <c r="G105" t="s">
        <v>5111</v>
      </c>
      <c r="H105" t="s">
        <v>5103</v>
      </c>
      <c r="I105" t="s">
        <v>5113</v>
      </c>
    </row>
    <row r="106" spans="1:9" x14ac:dyDescent="0.25">
      <c r="A106" s="1" t="s">
        <v>991</v>
      </c>
      <c r="B106" t="s">
        <v>992</v>
      </c>
      <c r="C106" t="s">
        <v>5</v>
      </c>
      <c r="D106">
        <v>3</v>
      </c>
      <c r="G106" t="s">
        <v>5111</v>
      </c>
      <c r="H106" t="s">
        <v>5103</v>
      </c>
      <c r="I106" t="s">
        <v>4879</v>
      </c>
    </row>
    <row r="107" spans="1:9" x14ac:dyDescent="0.25">
      <c r="A107" s="1" t="s">
        <v>1035</v>
      </c>
      <c r="B107" t="s">
        <v>1036</v>
      </c>
      <c r="C107" t="s">
        <v>5</v>
      </c>
      <c r="D107">
        <v>3</v>
      </c>
      <c r="E107" t="s">
        <v>5102</v>
      </c>
      <c r="F107" t="s">
        <v>5103</v>
      </c>
      <c r="G107" t="s">
        <v>5111</v>
      </c>
      <c r="H107" t="s">
        <v>5103</v>
      </c>
    </row>
    <row r="108" spans="1:9" x14ac:dyDescent="0.25">
      <c r="A108" s="1" t="s">
        <v>1037</v>
      </c>
      <c r="B108" t="s">
        <v>1038</v>
      </c>
      <c r="C108" t="s">
        <v>5</v>
      </c>
      <c r="D108">
        <v>3</v>
      </c>
      <c r="G108" t="s">
        <v>5111</v>
      </c>
      <c r="H108" t="s">
        <v>5103</v>
      </c>
      <c r="I108" t="s">
        <v>5113</v>
      </c>
    </row>
    <row r="109" spans="1:9" x14ac:dyDescent="0.25">
      <c r="A109" s="1" t="s">
        <v>1039</v>
      </c>
      <c r="B109" t="s">
        <v>1040</v>
      </c>
      <c r="C109" t="s">
        <v>5</v>
      </c>
      <c r="D109">
        <v>3</v>
      </c>
      <c r="E109" t="s">
        <v>5102</v>
      </c>
      <c r="F109" t="s">
        <v>5103</v>
      </c>
      <c r="G109" t="s">
        <v>5111</v>
      </c>
      <c r="H109" t="s">
        <v>5103</v>
      </c>
      <c r="I109" t="s">
        <v>5113</v>
      </c>
    </row>
    <row r="110" spans="1:9" x14ac:dyDescent="0.25">
      <c r="A110" s="1" t="s">
        <v>2081</v>
      </c>
      <c r="B110" t="s">
        <v>2082</v>
      </c>
      <c r="C110" t="s">
        <v>5</v>
      </c>
      <c r="D110">
        <v>3</v>
      </c>
      <c r="E110" t="s">
        <v>5102</v>
      </c>
      <c r="F110" t="s">
        <v>5103</v>
      </c>
      <c r="I110" t="s">
        <v>5113</v>
      </c>
    </row>
    <row r="111" spans="1:9" x14ac:dyDescent="0.25">
      <c r="A111" s="1" t="s">
        <v>1041</v>
      </c>
      <c r="B111" t="s">
        <v>1042</v>
      </c>
      <c r="C111" t="s">
        <v>5</v>
      </c>
      <c r="D111">
        <v>3</v>
      </c>
      <c r="E111" t="s">
        <v>5102</v>
      </c>
      <c r="F111" t="s">
        <v>5103</v>
      </c>
      <c r="G111" t="s">
        <v>5111</v>
      </c>
      <c r="H111" t="s">
        <v>5103</v>
      </c>
      <c r="I111" t="s">
        <v>5113</v>
      </c>
    </row>
    <row r="112" spans="1:9" x14ac:dyDescent="0.25">
      <c r="A112" s="1" t="s">
        <v>1043</v>
      </c>
      <c r="B112" t="s">
        <v>1044</v>
      </c>
      <c r="C112" t="s">
        <v>5</v>
      </c>
      <c r="D112">
        <v>3</v>
      </c>
      <c r="E112" t="s">
        <v>5102</v>
      </c>
      <c r="F112" t="s">
        <v>5103</v>
      </c>
      <c r="G112" t="s">
        <v>5111</v>
      </c>
      <c r="H112" t="s">
        <v>5103</v>
      </c>
      <c r="I112" t="s">
        <v>4879</v>
      </c>
    </row>
    <row r="113" spans="1:9" x14ac:dyDescent="0.25">
      <c r="A113" s="1" t="s">
        <v>2103</v>
      </c>
      <c r="B113" t="s">
        <v>2104</v>
      </c>
      <c r="C113" t="s">
        <v>5</v>
      </c>
      <c r="D113">
        <v>3</v>
      </c>
      <c r="I113" t="s">
        <v>5113</v>
      </c>
    </row>
    <row r="114" spans="1:9" x14ac:dyDescent="0.25">
      <c r="A114" s="1" t="s">
        <v>1109</v>
      </c>
      <c r="B114" t="s">
        <v>1110</v>
      </c>
      <c r="C114" t="s">
        <v>5</v>
      </c>
      <c r="D114">
        <v>3</v>
      </c>
      <c r="E114" t="s">
        <v>5102</v>
      </c>
      <c r="F114" t="s">
        <v>5103</v>
      </c>
      <c r="G114" t="s">
        <v>5111</v>
      </c>
      <c r="H114" t="s">
        <v>5103</v>
      </c>
      <c r="I114" t="s">
        <v>4879</v>
      </c>
    </row>
    <row r="115" spans="1:9" x14ac:dyDescent="0.25">
      <c r="A115" s="1" t="s">
        <v>2105</v>
      </c>
      <c r="B115" t="s">
        <v>2106</v>
      </c>
      <c r="C115" t="s">
        <v>5</v>
      </c>
      <c r="D115">
        <v>3</v>
      </c>
      <c r="I115" t="s">
        <v>4879</v>
      </c>
    </row>
    <row r="116" spans="1:9" x14ac:dyDescent="0.25">
      <c r="A116" s="1" t="s">
        <v>2107</v>
      </c>
      <c r="B116" t="s">
        <v>2108</v>
      </c>
      <c r="C116" t="s">
        <v>5</v>
      </c>
      <c r="D116">
        <v>3</v>
      </c>
      <c r="I116" t="s">
        <v>4879</v>
      </c>
    </row>
    <row r="117" spans="1:9" x14ac:dyDescent="0.25">
      <c r="A117" s="1" t="s">
        <v>1111</v>
      </c>
      <c r="B117" t="s">
        <v>1112</v>
      </c>
      <c r="C117" t="s">
        <v>5</v>
      </c>
      <c r="D117">
        <v>3</v>
      </c>
      <c r="E117" t="s">
        <v>5102</v>
      </c>
      <c r="F117" t="s">
        <v>5103</v>
      </c>
      <c r="G117" t="s">
        <v>5111</v>
      </c>
      <c r="H117" t="s">
        <v>5103</v>
      </c>
      <c r="I117" t="s">
        <v>4879</v>
      </c>
    </row>
    <row r="118" spans="1:9" x14ac:dyDescent="0.25">
      <c r="A118" s="1" t="s">
        <v>1376</v>
      </c>
      <c r="B118" t="s">
        <v>1377</v>
      </c>
      <c r="C118" t="s">
        <v>5</v>
      </c>
      <c r="D118">
        <v>3</v>
      </c>
      <c r="G118" t="s">
        <v>5111</v>
      </c>
      <c r="H118" t="s">
        <v>5103</v>
      </c>
      <c r="I118" t="s">
        <v>5113</v>
      </c>
    </row>
    <row r="119" spans="1:9" x14ac:dyDescent="0.25">
      <c r="A119" s="1" t="s">
        <v>2155</v>
      </c>
      <c r="B119" t="s">
        <v>2156</v>
      </c>
      <c r="C119" t="s">
        <v>5</v>
      </c>
      <c r="D119">
        <v>3</v>
      </c>
      <c r="E119" t="s">
        <v>5102</v>
      </c>
      <c r="F119" t="s">
        <v>5103</v>
      </c>
      <c r="I119" t="s">
        <v>4879</v>
      </c>
    </row>
    <row r="120" spans="1:9" x14ac:dyDescent="0.25">
      <c r="A120" s="1" t="s">
        <v>1378</v>
      </c>
      <c r="B120" t="s">
        <v>1379</v>
      </c>
      <c r="C120" t="s">
        <v>5</v>
      </c>
      <c r="D120">
        <v>3</v>
      </c>
      <c r="E120" t="s">
        <v>5102</v>
      </c>
      <c r="F120" t="s">
        <v>5103</v>
      </c>
      <c r="G120" t="s">
        <v>5111</v>
      </c>
      <c r="H120" t="s">
        <v>5103</v>
      </c>
      <c r="I120" t="s">
        <v>5023</v>
      </c>
    </row>
    <row r="121" spans="1:9" x14ac:dyDescent="0.25">
      <c r="A121" s="1" t="s">
        <v>1617</v>
      </c>
      <c r="B121" t="s">
        <v>1618</v>
      </c>
      <c r="C121" t="s">
        <v>5</v>
      </c>
      <c r="D121">
        <v>3</v>
      </c>
      <c r="G121" t="s">
        <v>5111</v>
      </c>
      <c r="H121" t="s">
        <v>5103</v>
      </c>
      <c r="I121" t="s">
        <v>4879</v>
      </c>
    </row>
    <row r="122" spans="1:9" x14ac:dyDescent="0.25">
      <c r="A122" s="1" t="s">
        <v>1619</v>
      </c>
      <c r="B122" t="s">
        <v>1620</v>
      </c>
      <c r="C122" t="s">
        <v>5</v>
      </c>
      <c r="D122">
        <v>3</v>
      </c>
      <c r="G122" t="s">
        <v>5111</v>
      </c>
      <c r="H122" t="s">
        <v>5103</v>
      </c>
      <c r="I122" t="s">
        <v>5113</v>
      </c>
    </row>
    <row r="123" spans="1:9" x14ac:dyDescent="0.25">
      <c r="A123" s="1" t="s">
        <v>1621</v>
      </c>
      <c r="B123" t="s">
        <v>1622</v>
      </c>
      <c r="C123" t="s">
        <v>5</v>
      </c>
      <c r="D123">
        <v>3</v>
      </c>
      <c r="G123" t="s">
        <v>5111</v>
      </c>
      <c r="H123" t="s">
        <v>5103</v>
      </c>
      <c r="I123" t="s">
        <v>5113</v>
      </c>
    </row>
    <row r="124" spans="1:9" x14ac:dyDescent="0.25">
      <c r="A124" s="1" t="s">
        <v>1643</v>
      </c>
      <c r="B124" t="s">
        <v>1644</v>
      </c>
      <c r="C124" t="s">
        <v>5</v>
      </c>
      <c r="D124">
        <v>3</v>
      </c>
      <c r="E124" t="s">
        <v>5102</v>
      </c>
      <c r="F124" t="s">
        <v>5103</v>
      </c>
      <c r="G124" t="s">
        <v>5111</v>
      </c>
      <c r="H124" t="s">
        <v>5103</v>
      </c>
      <c r="I124" t="s">
        <v>4879</v>
      </c>
    </row>
    <row r="125" spans="1:9" x14ac:dyDescent="0.25">
      <c r="A125" s="1" t="s">
        <v>2233</v>
      </c>
      <c r="B125" t="s">
        <v>2234</v>
      </c>
      <c r="C125" t="s">
        <v>5</v>
      </c>
      <c r="D125">
        <v>3</v>
      </c>
      <c r="E125" t="s">
        <v>5102</v>
      </c>
      <c r="F125" t="s">
        <v>5103</v>
      </c>
      <c r="I125" t="s">
        <v>5023</v>
      </c>
    </row>
    <row r="126" spans="1:9" x14ac:dyDescent="0.25">
      <c r="A126" s="1" t="s">
        <v>1645</v>
      </c>
      <c r="B126" t="s">
        <v>1646</v>
      </c>
      <c r="C126" t="s">
        <v>5</v>
      </c>
      <c r="D126">
        <v>3</v>
      </c>
      <c r="E126" t="s">
        <v>5102</v>
      </c>
      <c r="F126" t="s">
        <v>5103</v>
      </c>
      <c r="G126" t="s">
        <v>5111</v>
      </c>
      <c r="H126" t="s">
        <v>5103</v>
      </c>
    </row>
    <row r="127" spans="1:9" x14ac:dyDescent="0.25">
      <c r="A127" s="1" t="s">
        <v>1647</v>
      </c>
      <c r="B127" t="s">
        <v>1648</v>
      </c>
      <c r="C127" t="s">
        <v>5</v>
      </c>
      <c r="D127">
        <v>3</v>
      </c>
      <c r="E127" t="s">
        <v>5102</v>
      </c>
      <c r="F127" t="s">
        <v>5103</v>
      </c>
      <c r="G127" t="s">
        <v>5111</v>
      </c>
      <c r="H127" t="s">
        <v>5103</v>
      </c>
      <c r="I127" t="s">
        <v>4879</v>
      </c>
    </row>
    <row r="128" spans="1:9" x14ac:dyDescent="0.25">
      <c r="A128" s="1" t="s">
        <v>2235</v>
      </c>
      <c r="B128" t="s">
        <v>2236</v>
      </c>
      <c r="C128" t="s">
        <v>5</v>
      </c>
      <c r="D128">
        <v>3</v>
      </c>
      <c r="I128" t="s">
        <v>4879</v>
      </c>
    </row>
    <row r="129" spans="1:9" x14ac:dyDescent="0.25">
      <c r="A129" s="1" t="s">
        <v>1739</v>
      </c>
      <c r="B129" t="s">
        <v>1740</v>
      </c>
      <c r="C129" t="s">
        <v>1741</v>
      </c>
      <c r="D129">
        <v>3</v>
      </c>
      <c r="E129" t="s">
        <v>5102</v>
      </c>
      <c r="F129" t="s">
        <v>5103</v>
      </c>
      <c r="G129" t="s">
        <v>5111</v>
      </c>
      <c r="H129" t="s">
        <v>5103</v>
      </c>
      <c r="I129" t="s">
        <v>5113</v>
      </c>
    </row>
    <row r="130" spans="1:9" x14ac:dyDescent="0.25">
      <c r="A130" s="1" t="s">
        <v>2308</v>
      </c>
      <c r="B130" t="s">
        <v>2309</v>
      </c>
      <c r="C130" t="s">
        <v>2279</v>
      </c>
      <c r="D130">
        <v>3</v>
      </c>
    </row>
    <row r="131" spans="1:9" x14ac:dyDescent="0.25">
      <c r="A131" s="1" t="s">
        <v>1751</v>
      </c>
      <c r="B131" t="s">
        <v>1752</v>
      </c>
      <c r="C131" t="s">
        <v>1741</v>
      </c>
      <c r="D131">
        <v>3</v>
      </c>
      <c r="E131" t="s">
        <v>5102</v>
      </c>
      <c r="F131" t="s">
        <v>5103</v>
      </c>
      <c r="G131" t="s">
        <v>5111</v>
      </c>
      <c r="H131" t="s">
        <v>5103</v>
      </c>
      <c r="I131" t="s">
        <v>5023</v>
      </c>
    </row>
    <row r="132" spans="1:9" x14ac:dyDescent="0.25">
      <c r="A132" s="1" t="s">
        <v>2396</v>
      </c>
      <c r="B132" t="s">
        <v>2397</v>
      </c>
      <c r="C132" t="s">
        <v>1746</v>
      </c>
      <c r="D132">
        <v>3</v>
      </c>
      <c r="E132" t="s">
        <v>5102</v>
      </c>
      <c r="F132" t="s">
        <v>5103</v>
      </c>
      <c r="I132" t="s">
        <v>5113</v>
      </c>
    </row>
    <row r="133" spans="1:9" x14ac:dyDescent="0.25">
      <c r="A133" s="1" t="s">
        <v>177</v>
      </c>
      <c r="B133" t="s">
        <v>178</v>
      </c>
      <c r="C133" t="s">
        <v>5</v>
      </c>
      <c r="D133">
        <v>4</v>
      </c>
      <c r="E133" t="s">
        <v>5102</v>
      </c>
      <c r="F133" t="s">
        <v>5103</v>
      </c>
      <c r="G133" t="s">
        <v>5111</v>
      </c>
      <c r="H133" t="s">
        <v>5103</v>
      </c>
      <c r="I133" t="s">
        <v>4879</v>
      </c>
    </row>
    <row r="134" spans="1:9" x14ac:dyDescent="0.25">
      <c r="A134" s="1" t="s">
        <v>179</v>
      </c>
      <c r="B134" t="s">
        <v>180</v>
      </c>
      <c r="C134" t="s">
        <v>5</v>
      </c>
      <c r="D134">
        <v>4</v>
      </c>
      <c r="E134" t="s">
        <v>5102</v>
      </c>
      <c r="F134" t="s">
        <v>5103</v>
      </c>
      <c r="G134" t="s">
        <v>5111</v>
      </c>
      <c r="H134" t="s">
        <v>5103</v>
      </c>
      <c r="I134" t="s">
        <v>5113</v>
      </c>
    </row>
    <row r="135" spans="1:9" x14ac:dyDescent="0.25">
      <c r="A135" s="1" t="s">
        <v>181</v>
      </c>
      <c r="B135" t="s">
        <v>182</v>
      </c>
      <c r="C135" t="s">
        <v>5</v>
      </c>
      <c r="D135">
        <v>4</v>
      </c>
      <c r="E135" t="s">
        <v>5102</v>
      </c>
      <c r="F135" t="s">
        <v>5103</v>
      </c>
      <c r="G135" t="s">
        <v>5111</v>
      </c>
      <c r="H135" t="s">
        <v>5103</v>
      </c>
    </row>
    <row r="136" spans="1:9" x14ac:dyDescent="0.25">
      <c r="A136" s="1" t="s">
        <v>183</v>
      </c>
      <c r="B136" t="s">
        <v>184</v>
      </c>
      <c r="C136" t="s">
        <v>5</v>
      </c>
      <c r="D136">
        <v>4</v>
      </c>
      <c r="G136" t="s">
        <v>5111</v>
      </c>
      <c r="H136" t="s">
        <v>5103</v>
      </c>
      <c r="I136" t="s">
        <v>5113</v>
      </c>
    </row>
    <row r="137" spans="1:9" x14ac:dyDescent="0.25">
      <c r="A137" s="1" t="s">
        <v>185</v>
      </c>
      <c r="B137" t="s">
        <v>186</v>
      </c>
      <c r="C137" t="s">
        <v>5</v>
      </c>
      <c r="D137">
        <v>4</v>
      </c>
      <c r="E137" t="s">
        <v>5102</v>
      </c>
      <c r="F137" t="s">
        <v>5103</v>
      </c>
      <c r="G137" t="s">
        <v>5111</v>
      </c>
      <c r="H137" t="s">
        <v>5103</v>
      </c>
      <c r="I137" t="s">
        <v>5113</v>
      </c>
    </row>
    <row r="138" spans="1:9" x14ac:dyDescent="0.25">
      <c r="A138" s="1" t="s">
        <v>187</v>
      </c>
      <c r="B138" t="s">
        <v>188</v>
      </c>
      <c r="C138" t="s">
        <v>5</v>
      </c>
      <c r="D138">
        <v>4</v>
      </c>
      <c r="G138" t="s">
        <v>5111</v>
      </c>
      <c r="H138" t="s">
        <v>5103</v>
      </c>
      <c r="I138" t="s">
        <v>5023</v>
      </c>
    </row>
    <row r="139" spans="1:9" x14ac:dyDescent="0.25">
      <c r="A139" s="1" t="s">
        <v>189</v>
      </c>
      <c r="B139" t="s">
        <v>190</v>
      </c>
      <c r="C139" t="s">
        <v>5</v>
      </c>
      <c r="D139">
        <v>4</v>
      </c>
      <c r="E139" t="s">
        <v>5102</v>
      </c>
      <c r="F139" t="s">
        <v>5103</v>
      </c>
      <c r="G139" t="s">
        <v>5111</v>
      </c>
      <c r="H139" t="s">
        <v>5103</v>
      </c>
      <c r="I139" t="s">
        <v>4879</v>
      </c>
    </row>
    <row r="140" spans="1:9" x14ac:dyDescent="0.25">
      <c r="A140" s="1" t="s">
        <v>191</v>
      </c>
      <c r="B140" t="s">
        <v>192</v>
      </c>
      <c r="C140" t="s">
        <v>5</v>
      </c>
      <c r="D140">
        <v>4</v>
      </c>
      <c r="G140" t="s">
        <v>5111</v>
      </c>
      <c r="H140" t="s">
        <v>5103</v>
      </c>
      <c r="I140" t="s">
        <v>5113</v>
      </c>
    </row>
    <row r="141" spans="1:9" x14ac:dyDescent="0.25">
      <c r="A141" s="1" t="s">
        <v>274</v>
      </c>
      <c r="B141" t="s">
        <v>275</v>
      </c>
      <c r="C141" t="s">
        <v>5</v>
      </c>
      <c r="D141">
        <v>4</v>
      </c>
      <c r="E141" t="s">
        <v>5102</v>
      </c>
      <c r="F141" t="s">
        <v>5103</v>
      </c>
      <c r="G141" t="s">
        <v>5111</v>
      </c>
      <c r="H141" t="s">
        <v>5103</v>
      </c>
      <c r="I141" t="s">
        <v>4879</v>
      </c>
    </row>
    <row r="142" spans="1:9" x14ac:dyDescent="0.25">
      <c r="A142" s="1" t="s">
        <v>276</v>
      </c>
      <c r="B142" t="s">
        <v>277</v>
      </c>
      <c r="C142" t="s">
        <v>5</v>
      </c>
      <c r="D142">
        <v>4</v>
      </c>
      <c r="E142" t="s">
        <v>5102</v>
      </c>
      <c r="F142" t="s">
        <v>5103</v>
      </c>
      <c r="G142" t="s">
        <v>5111</v>
      </c>
      <c r="H142" t="s">
        <v>5103</v>
      </c>
      <c r="I142" t="s">
        <v>4879</v>
      </c>
    </row>
    <row r="143" spans="1:9" x14ac:dyDescent="0.25">
      <c r="A143" s="1" t="s">
        <v>568</v>
      </c>
      <c r="B143" t="s">
        <v>569</v>
      </c>
      <c r="C143" t="s">
        <v>5</v>
      </c>
      <c r="D143">
        <v>4</v>
      </c>
      <c r="G143" t="s">
        <v>5111</v>
      </c>
      <c r="H143" t="s">
        <v>5103</v>
      </c>
      <c r="I143" t="s">
        <v>5113</v>
      </c>
    </row>
    <row r="144" spans="1:9" x14ac:dyDescent="0.25">
      <c r="A144" s="1" t="s">
        <v>1949</v>
      </c>
      <c r="B144" t="s">
        <v>1950</v>
      </c>
      <c r="C144" t="s">
        <v>5</v>
      </c>
      <c r="D144">
        <v>4</v>
      </c>
      <c r="E144" t="s">
        <v>5102</v>
      </c>
      <c r="F144" t="s">
        <v>5103</v>
      </c>
      <c r="I144" t="s">
        <v>4879</v>
      </c>
    </row>
    <row r="145" spans="1:9" x14ac:dyDescent="0.25">
      <c r="A145" s="1" t="s">
        <v>570</v>
      </c>
      <c r="B145" t="s">
        <v>571</v>
      </c>
      <c r="C145" t="s">
        <v>5</v>
      </c>
      <c r="D145">
        <v>4</v>
      </c>
      <c r="E145" t="s">
        <v>5102</v>
      </c>
      <c r="F145" t="s">
        <v>5103</v>
      </c>
      <c r="G145" t="s">
        <v>5111</v>
      </c>
      <c r="H145" t="s">
        <v>5103</v>
      </c>
      <c r="I145" t="s">
        <v>5113</v>
      </c>
    </row>
    <row r="146" spans="1:9" x14ac:dyDescent="0.25">
      <c r="A146" s="1" t="s">
        <v>572</v>
      </c>
      <c r="B146" t="s">
        <v>573</v>
      </c>
      <c r="C146" t="s">
        <v>5</v>
      </c>
      <c r="D146">
        <v>4</v>
      </c>
      <c r="G146" t="s">
        <v>5111</v>
      </c>
      <c r="H146" t="s">
        <v>5103</v>
      </c>
    </row>
    <row r="147" spans="1:9" x14ac:dyDescent="0.25">
      <c r="A147" s="1" t="s">
        <v>590</v>
      </c>
      <c r="B147" t="s">
        <v>591</v>
      </c>
      <c r="C147" t="s">
        <v>5</v>
      </c>
      <c r="D147">
        <v>4</v>
      </c>
      <c r="E147" t="s">
        <v>5102</v>
      </c>
      <c r="F147" t="s">
        <v>5103</v>
      </c>
      <c r="G147" t="s">
        <v>5111</v>
      </c>
      <c r="H147" t="s">
        <v>5103</v>
      </c>
      <c r="I147" t="s">
        <v>4879</v>
      </c>
    </row>
    <row r="148" spans="1:9" x14ac:dyDescent="0.25">
      <c r="A148" s="1" t="s">
        <v>1955</v>
      </c>
      <c r="B148" t="s">
        <v>1956</v>
      </c>
      <c r="C148" t="s">
        <v>5</v>
      </c>
      <c r="D148">
        <v>4</v>
      </c>
      <c r="I148" t="s">
        <v>5113</v>
      </c>
    </row>
    <row r="149" spans="1:9" x14ac:dyDescent="0.25">
      <c r="A149" s="1" t="s">
        <v>592</v>
      </c>
      <c r="B149" t="s">
        <v>593</v>
      </c>
      <c r="C149" t="s">
        <v>5</v>
      </c>
      <c r="D149">
        <v>4</v>
      </c>
      <c r="G149" t="s">
        <v>5111</v>
      </c>
      <c r="H149" t="s">
        <v>5103</v>
      </c>
      <c r="I149" t="s">
        <v>4879</v>
      </c>
    </row>
    <row r="150" spans="1:9" x14ac:dyDescent="0.25">
      <c r="A150" s="1" t="s">
        <v>594</v>
      </c>
      <c r="B150" t="s">
        <v>595</v>
      </c>
      <c r="C150" t="s">
        <v>5</v>
      </c>
      <c r="D150">
        <v>4</v>
      </c>
      <c r="G150" t="s">
        <v>5111</v>
      </c>
      <c r="H150" t="s">
        <v>5103</v>
      </c>
      <c r="I150" t="s">
        <v>5113</v>
      </c>
    </row>
    <row r="151" spans="1:9" x14ac:dyDescent="0.25">
      <c r="A151" s="1" t="s">
        <v>598</v>
      </c>
      <c r="B151" t="s">
        <v>599</v>
      </c>
      <c r="C151" t="s">
        <v>5</v>
      </c>
      <c r="D151">
        <v>4</v>
      </c>
      <c r="E151" t="s">
        <v>5102</v>
      </c>
      <c r="F151" t="s">
        <v>5103</v>
      </c>
      <c r="G151" t="s">
        <v>5111</v>
      </c>
      <c r="H151" t="s">
        <v>5103</v>
      </c>
      <c r="I151" t="s">
        <v>5113</v>
      </c>
    </row>
    <row r="152" spans="1:9" x14ac:dyDescent="0.25">
      <c r="A152" s="1" t="s">
        <v>600</v>
      </c>
      <c r="B152" t="s">
        <v>601</v>
      </c>
      <c r="C152" t="s">
        <v>5</v>
      </c>
      <c r="D152">
        <v>4</v>
      </c>
      <c r="E152" t="s">
        <v>5102</v>
      </c>
      <c r="F152" t="s">
        <v>5103</v>
      </c>
      <c r="G152" t="s">
        <v>5111</v>
      </c>
      <c r="H152" t="s">
        <v>5103</v>
      </c>
      <c r="I152" t="s">
        <v>5023</v>
      </c>
    </row>
    <row r="153" spans="1:9" x14ac:dyDescent="0.25">
      <c r="A153" s="1" t="s">
        <v>602</v>
      </c>
      <c r="B153" t="s">
        <v>603</v>
      </c>
      <c r="C153" t="s">
        <v>5</v>
      </c>
      <c r="D153">
        <v>4</v>
      </c>
      <c r="G153" t="s">
        <v>5111</v>
      </c>
      <c r="H153" t="s">
        <v>5103</v>
      </c>
      <c r="I153" t="s">
        <v>4879</v>
      </c>
    </row>
    <row r="154" spans="1:9" x14ac:dyDescent="0.25">
      <c r="A154" s="1" t="s">
        <v>604</v>
      </c>
      <c r="B154" t="s">
        <v>605</v>
      </c>
      <c r="C154" t="s">
        <v>5</v>
      </c>
      <c r="D154">
        <v>4</v>
      </c>
      <c r="E154" t="s">
        <v>5102</v>
      </c>
      <c r="F154" t="s">
        <v>5103</v>
      </c>
      <c r="G154" t="s">
        <v>5111</v>
      </c>
      <c r="H154" t="s">
        <v>5103</v>
      </c>
      <c r="I154" t="s">
        <v>4879</v>
      </c>
    </row>
    <row r="155" spans="1:9" x14ac:dyDescent="0.25">
      <c r="A155" s="1" t="s">
        <v>1957</v>
      </c>
      <c r="B155" t="s">
        <v>1958</v>
      </c>
      <c r="C155" t="s">
        <v>5</v>
      </c>
      <c r="D155">
        <v>4</v>
      </c>
      <c r="E155" t="s">
        <v>5102</v>
      </c>
      <c r="F155" t="s">
        <v>5103</v>
      </c>
      <c r="I155" t="s">
        <v>4879</v>
      </c>
    </row>
    <row r="156" spans="1:9" x14ac:dyDescent="0.25">
      <c r="A156" s="1" t="s">
        <v>1981</v>
      </c>
      <c r="B156" t="s">
        <v>1982</v>
      </c>
      <c r="C156" t="s">
        <v>5</v>
      </c>
      <c r="D156">
        <v>4</v>
      </c>
      <c r="E156" t="s">
        <v>5102</v>
      </c>
      <c r="F156" t="s">
        <v>5103</v>
      </c>
    </row>
    <row r="157" spans="1:9" x14ac:dyDescent="0.25">
      <c r="A157" s="1" t="s">
        <v>1983</v>
      </c>
      <c r="B157" t="s">
        <v>1984</v>
      </c>
      <c r="C157" t="s">
        <v>5</v>
      </c>
      <c r="D157">
        <v>4</v>
      </c>
      <c r="E157" t="s">
        <v>5102</v>
      </c>
      <c r="F157" t="s">
        <v>5103</v>
      </c>
      <c r="I157" t="s">
        <v>5113</v>
      </c>
    </row>
    <row r="158" spans="1:9" x14ac:dyDescent="0.25">
      <c r="A158" s="1" t="s">
        <v>702</v>
      </c>
      <c r="B158" t="s">
        <v>703</v>
      </c>
      <c r="C158" t="s">
        <v>5</v>
      </c>
      <c r="D158">
        <v>4</v>
      </c>
      <c r="E158" t="s">
        <v>5102</v>
      </c>
      <c r="F158" t="s">
        <v>5103</v>
      </c>
      <c r="G158" t="s">
        <v>5111</v>
      </c>
      <c r="H158" t="s">
        <v>5103</v>
      </c>
      <c r="I158" t="s">
        <v>5113</v>
      </c>
    </row>
    <row r="159" spans="1:9" x14ac:dyDescent="0.25">
      <c r="A159" s="1" t="s">
        <v>704</v>
      </c>
      <c r="B159" t="s">
        <v>705</v>
      </c>
      <c r="C159" t="s">
        <v>5</v>
      </c>
      <c r="D159">
        <v>4</v>
      </c>
      <c r="E159" t="s">
        <v>5102</v>
      </c>
      <c r="F159" t="s">
        <v>5103</v>
      </c>
      <c r="G159" t="s">
        <v>5111</v>
      </c>
      <c r="H159" t="s">
        <v>5103</v>
      </c>
      <c r="I159" t="s">
        <v>4879</v>
      </c>
    </row>
    <row r="160" spans="1:9" x14ac:dyDescent="0.25">
      <c r="A160" s="1" t="s">
        <v>708</v>
      </c>
      <c r="B160" t="s">
        <v>709</v>
      </c>
      <c r="C160" t="s">
        <v>5</v>
      </c>
      <c r="D160">
        <v>4</v>
      </c>
      <c r="E160" t="s">
        <v>5102</v>
      </c>
      <c r="F160" t="s">
        <v>5103</v>
      </c>
      <c r="G160" t="s">
        <v>5111</v>
      </c>
      <c r="H160" t="s">
        <v>5103</v>
      </c>
      <c r="I160" t="s">
        <v>4879</v>
      </c>
    </row>
    <row r="161" spans="1:9" x14ac:dyDescent="0.25">
      <c r="A161" s="1" t="s">
        <v>710</v>
      </c>
      <c r="B161" t="s">
        <v>711</v>
      </c>
      <c r="C161" t="s">
        <v>5</v>
      </c>
      <c r="D161">
        <v>4</v>
      </c>
      <c r="G161" t="s">
        <v>5111</v>
      </c>
      <c r="H161" t="s">
        <v>5103</v>
      </c>
      <c r="I161" t="s">
        <v>4879</v>
      </c>
    </row>
    <row r="162" spans="1:9" x14ac:dyDescent="0.25">
      <c r="A162" s="1" t="s">
        <v>712</v>
      </c>
      <c r="B162" t="s">
        <v>713</v>
      </c>
      <c r="C162" t="s">
        <v>5</v>
      </c>
      <c r="D162">
        <v>4</v>
      </c>
      <c r="E162" t="s">
        <v>5102</v>
      </c>
      <c r="F162" t="s">
        <v>5103</v>
      </c>
      <c r="G162" t="s">
        <v>5111</v>
      </c>
      <c r="H162" t="s">
        <v>5103</v>
      </c>
      <c r="I162" t="s">
        <v>5023</v>
      </c>
    </row>
    <row r="163" spans="1:9" x14ac:dyDescent="0.25">
      <c r="A163" s="1" t="s">
        <v>714</v>
      </c>
      <c r="B163" t="s">
        <v>715</v>
      </c>
      <c r="C163" t="s">
        <v>5</v>
      </c>
      <c r="D163">
        <v>4</v>
      </c>
      <c r="E163" t="s">
        <v>5102</v>
      </c>
      <c r="F163" t="s">
        <v>5103</v>
      </c>
      <c r="G163" t="s">
        <v>5111</v>
      </c>
      <c r="H163" t="s">
        <v>5103</v>
      </c>
      <c r="I163" t="s">
        <v>4879</v>
      </c>
    </row>
    <row r="164" spans="1:9" x14ac:dyDescent="0.25">
      <c r="A164" s="1" t="s">
        <v>716</v>
      </c>
      <c r="B164" t="s">
        <v>717</v>
      </c>
      <c r="C164" t="s">
        <v>5</v>
      </c>
      <c r="D164">
        <v>4</v>
      </c>
      <c r="E164" t="s">
        <v>5102</v>
      </c>
      <c r="F164" t="s">
        <v>5103</v>
      </c>
      <c r="G164" t="s">
        <v>5111</v>
      </c>
      <c r="H164" t="s">
        <v>5103</v>
      </c>
      <c r="I164" t="s">
        <v>5113</v>
      </c>
    </row>
    <row r="165" spans="1:9" x14ac:dyDescent="0.25">
      <c r="A165" s="1" t="s">
        <v>718</v>
      </c>
      <c r="B165" t="s">
        <v>719</v>
      </c>
      <c r="C165" t="s">
        <v>5</v>
      </c>
      <c r="D165">
        <v>4</v>
      </c>
      <c r="E165" t="s">
        <v>5102</v>
      </c>
      <c r="F165" t="s">
        <v>5103</v>
      </c>
      <c r="G165" t="s">
        <v>5111</v>
      </c>
      <c r="H165" t="s">
        <v>5103</v>
      </c>
      <c r="I165" t="s">
        <v>5113</v>
      </c>
    </row>
    <row r="166" spans="1:9" x14ac:dyDescent="0.25">
      <c r="A166" s="1" t="s">
        <v>1985</v>
      </c>
      <c r="B166" t="s">
        <v>1986</v>
      </c>
      <c r="C166" t="s">
        <v>5</v>
      </c>
      <c r="D166">
        <v>4</v>
      </c>
      <c r="I166" t="s">
        <v>5113</v>
      </c>
    </row>
    <row r="167" spans="1:9" x14ac:dyDescent="0.25">
      <c r="A167" s="1" t="s">
        <v>720</v>
      </c>
      <c r="B167" t="s">
        <v>721</v>
      </c>
      <c r="C167" t="s">
        <v>5</v>
      </c>
      <c r="D167">
        <v>4</v>
      </c>
      <c r="E167" t="s">
        <v>5102</v>
      </c>
      <c r="F167" t="s">
        <v>5103</v>
      </c>
      <c r="G167" t="s">
        <v>5111</v>
      </c>
      <c r="H167" t="s">
        <v>5103</v>
      </c>
      <c r="I167" t="s">
        <v>5113</v>
      </c>
    </row>
    <row r="168" spans="1:9" x14ac:dyDescent="0.25">
      <c r="A168" s="1" t="s">
        <v>722</v>
      </c>
      <c r="B168" t="s">
        <v>115</v>
      </c>
      <c r="C168" t="s">
        <v>5</v>
      </c>
      <c r="D168">
        <v>4</v>
      </c>
      <c r="E168" t="s">
        <v>5102</v>
      </c>
      <c r="F168" t="s">
        <v>5103</v>
      </c>
      <c r="G168" t="s">
        <v>5111</v>
      </c>
      <c r="H168" t="s">
        <v>5103</v>
      </c>
      <c r="I168" t="s">
        <v>4879</v>
      </c>
    </row>
    <row r="169" spans="1:9" x14ac:dyDescent="0.25">
      <c r="A169" s="1" t="s">
        <v>1987</v>
      </c>
      <c r="B169" t="s">
        <v>1988</v>
      </c>
      <c r="C169" t="s">
        <v>5</v>
      </c>
      <c r="D169">
        <v>4</v>
      </c>
      <c r="E169" t="s">
        <v>5102</v>
      </c>
      <c r="F169" t="s">
        <v>5103</v>
      </c>
      <c r="I169" t="s">
        <v>5113</v>
      </c>
    </row>
    <row r="170" spans="1:9" x14ac:dyDescent="0.25">
      <c r="A170" s="1" t="s">
        <v>1989</v>
      </c>
      <c r="B170" t="s">
        <v>1990</v>
      </c>
      <c r="C170" t="s">
        <v>5</v>
      </c>
      <c r="D170">
        <v>4</v>
      </c>
      <c r="E170" t="s">
        <v>5102</v>
      </c>
      <c r="F170" t="s">
        <v>5103</v>
      </c>
      <c r="I170" t="s">
        <v>5023</v>
      </c>
    </row>
    <row r="171" spans="1:9" x14ac:dyDescent="0.25">
      <c r="A171" s="1" t="s">
        <v>1991</v>
      </c>
      <c r="B171" t="s">
        <v>1992</v>
      </c>
      <c r="C171" t="s">
        <v>5</v>
      </c>
      <c r="D171">
        <v>4</v>
      </c>
      <c r="E171" t="s">
        <v>5102</v>
      </c>
      <c r="F171" t="s">
        <v>5103</v>
      </c>
    </row>
    <row r="172" spans="1:9" x14ac:dyDescent="0.25">
      <c r="A172" s="1" t="s">
        <v>723</v>
      </c>
      <c r="B172" t="s">
        <v>724</v>
      </c>
      <c r="C172" t="s">
        <v>5</v>
      </c>
      <c r="D172">
        <v>4</v>
      </c>
      <c r="E172" t="s">
        <v>5102</v>
      </c>
      <c r="F172" t="s">
        <v>5103</v>
      </c>
      <c r="G172" t="s">
        <v>5111</v>
      </c>
      <c r="H172" t="s">
        <v>5103</v>
      </c>
      <c r="I172" t="s">
        <v>5113</v>
      </c>
    </row>
    <row r="173" spans="1:9" x14ac:dyDescent="0.25">
      <c r="A173" s="1" t="s">
        <v>1993</v>
      </c>
      <c r="B173" t="s">
        <v>1994</v>
      </c>
      <c r="C173" t="s">
        <v>5</v>
      </c>
      <c r="D173">
        <v>4</v>
      </c>
      <c r="E173" t="s">
        <v>5102</v>
      </c>
      <c r="F173" t="s">
        <v>5103</v>
      </c>
      <c r="I173" t="s">
        <v>4879</v>
      </c>
    </row>
    <row r="174" spans="1:9" x14ac:dyDescent="0.25">
      <c r="A174" s="1" t="s">
        <v>725</v>
      </c>
      <c r="B174" t="s">
        <v>115</v>
      </c>
      <c r="C174" t="s">
        <v>5</v>
      </c>
      <c r="D174">
        <v>4</v>
      </c>
      <c r="E174" t="s">
        <v>5102</v>
      </c>
      <c r="F174" t="s">
        <v>5103</v>
      </c>
      <c r="G174" t="s">
        <v>5111</v>
      </c>
      <c r="H174" t="s">
        <v>5103</v>
      </c>
      <c r="I174" t="s">
        <v>5113</v>
      </c>
    </row>
    <row r="175" spans="1:9" x14ac:dyDescent="0.25">
      <c r="A175" s="1" t="s">
        <v>726</v>
      </c>
      <c r="B175" t="s">
        <v>727</v>
      </c>
      <c r="C175" t="s">
        <v>5</v>
      </c>
      <c r="D175">
        <v>4</v>
      </c>
      <c r="G175" t="s">
        <v>5111</v>
      </c>
      <c r="H175" t="s">
        <v>5103</v>
      </c>
      <c r="I175" t="s">
        <v>5113</v>
      </c>
    </row>
    <row r="176" spans="1:9" x14ac:dyDescent="0.25">
      <c r="A176" s="1" t="s">
        <v>1995</v>
      </c>
      <c r="B176" t="s">
        <v>1996</v>
      </c>
      <c r="C176" t="s">
        <v>5</v>
      </c>
      <c r="D176">
        <v>4</v>
      </c>
      <c r="E176" t="s">
        <v>5102</v>
      </c>
      <c r="F176" t="s">
        <v>5103</v>
      </c>
    </row>
    <row r="177" spans="1:9" x14ac:dyDescent="0.25">
      <c r="A177" s="1" t="s">
        <v>728</v>
      </c>
      <c r="B177" t="s">
        <v>115</v>
      </c>
      <c r="C177" t="s">
        <v>5</v>
      </c>
      <c r="D177">
        <v>4</v>
      </c>
      <c r="E177" t="s">
        <v>5102</v>
      </c>
      <c r="F177" t="s">
        <v>5103</v>
      </c>
      <c r="G177" t="s">
        <v>5111</v>
      </c>
      <c r="H177" t="s">
        <v>5103</v>
      </c>
      <c r="I177" t="s">
        <v>4879</v>
      </c>
    </row>
    <row r="178" spans="1:9" x14ac:dyDescent="0.25">
      <c r="A178" s="1" t="s">
        <v>729</v>
      </c>
      <c r="B178" t="s">
        <v>730</v>
      </c>
      <c r="C178" t="s">
        <v>5</v>
      </c>
      <c r="D178">
        <v>4</v>
      </c>
      <c r="G178" t="s">
        <v>5111</v>
      </c>
      <c r="H178" t="s">
        <v>5103</v>
      </c>
      <c r="I178" t="s">
        <v>5113</v>
      </c>
    </row>
    <row r="179" spans="1:9" x14ac:dyDescent="0.25">
      <c r="A179" s="1" t="s">
        <v>731</v>
      </c>
      <c r="B179" t="s">
        <v>732</v>
      </c>
      <c r="C179" t="s">
        <v>5</v>
      </c>
      <c r="D179">
        <v>4</v>
      </c>
      <c r="E179" t="s">
        <v>5102</v>
      </c>
      <c r="F179" t="s">
        <v>5103</v>
      </c>
      <c r="G179" t="s">
        <v>5111</v>
      </c>
      <c r="H179" t="s">
        <v>5103</v>
      </c>
      <c r="I179" t="s">
        <v>4879</v>
      </c>
    </row>
    <row r="180" spans="1:9" x14ac:dyDescent="0.25">
      <c r="A180" s="1" t="s">
        <v>733</v>
      </c>
      <c r="B180" t="s">
        <v>734</v>
      </c>
      <c r="C180" t="s">
        <v>5</v>
      </c>
      <c r="D180">
        <v>4</v>
      </c>
      <c r="E180" t="s">
        <v>5102</v>
      </c>
      <c r="F180" t="s">
        <v>5103</v>
      </c>
      <c r="G180" t="s">
        <v>5111</v>
      </c>
      <c r="H180" t="s">
        <v>5103</v>
      </c>
      <c r="I180" t="s">
        <v>5023</v>
      </c>
    </row>
    <row r="181" spans="1:9" x14ac:dyDescent="0.25">
      <c r="A181" s="1" t="s">
        <v>735</v>
      </c>
      <c r="B181" t="s">
        <v>736</v>
      </c>
      <c r="C181" t="s">
        <v>5</v>
      </c>
      <c r="D181">
        <v>4</v>
      </c>
      <c r="G181" t="s">
        <v>5111</v>
      </c>
      <c r="H181" t="s">
        <v>5103</v>
      </c>
    </row>
    <row r="182" spans="1:9" x14ac:dyDescent="0.25">
      <c r="A182" s="1" t="s">
        <v>737</v>
      </c>
      <c r="B182" t="s">
        <v>738</v>
      </c>
      <c r="C182" t="s">
        <v>5</v>
      </c>
      <c r="D182">
        <v>4</v>
      </c>
      <c r="E182" t="s">
        <v>5102</v>
      </c>
      <c r="F182" t="s">
        <v>5103</v>
      </c>
      <c r="G182" t="s">
        <v>5111</v>
      </c>
      <c r="H182" t="s">
        <v>5103</v>
      </c>
      <c r="I182" t="s">
        <v>4879</v>
      </c>
    </row>
    <row r="183" spans="1:9" x14ac:dyDescent="0.25">
      <c r="A183" s="1" t="s">
        <v>739</v>
      </c>
      <c r="B183" t="s">
        <v>740</v>
      </c>
      <c r="C183" t="s">
        <v>5</v>
      </c>
      <c r="D183">
        <v>4</v>
      </c>
      <c r="E183" t="s">
        <v>5102</v>
      </c>
      <c r="F183" t="s">
        <v>5103</v>
      </c>
      <c r="G183" t="s">
        <v>5111</v>
      </c>
      <c r="H183" t="s">
        <v>5103</v>
      </c>
      <c r="I183" t="s">
        <v>5113</v>
      </c>
    </row>
    <row r="184" spans="1:9" x14ac:dyDescent="0.25">
      <c r="A184" s="1" t="s">
        <v>741</v>
      </c>
      <c r="B184" t="s">
        <v>742</v>
      </c>
      <c r="C184" t="s">
        <v>5</v>
      </c>
      <c r="D184">
        <v>4</v>
      </c>
      <c r="E184" t="s">
        <v>5102</v>
      </c>
      <c r="F184" t="s">
        <v>5103</v>
      </c>
      <c r="G184" t="s">
        <v>5111</v>
      </c>
      <c r="H184" t="s">
        <v>5103</v>
      </c>
      <c r="I184" t="s">
        <v>4879</v>
      </c>
    </row>
    <row r="185" spans="1:9" x14ac:dyDescent="0.25">
      <c r="A185" s="1" t="s">
        <v>743</v>
      </c>
      <c r="B185" t="s">
        <v>744</v>
      </c>
      <c r="C185" t="s">
        <v>5</v>
      </c>
      <c r="D185">
        <v>4</v>
      </c>
      <c r="E185" t="s">
        <v>5102</v>
      </c>
      <c r="F185" t="s">
        <v>5103</v>
      </c>
      <c r="G185" t="s">
        <v>5111</v>
      </c>
      <c r="H185" t="s">
        <v>5103</v>
      </c>
    </row>
    <row r="186" spans="1:9" x14ac:dyDescent="0.25">
      <c r="A186" s="1" t="s">
        <v>745</v>
      </c>
      <c r="B186" t="s">
        <v>746</v>
      </c>
      <c r="C186" t="s">
        <v>5</v>
      </c>
      <c r="D186">
        <v>4</v>
      </c>
      <c r="G186" t="s">
        <v>5111</v>
      </c>
      <c r="H186" t="s">
        <v>5103</v>
      </c>
      <c r="I186" t="s">
        <v>5023</v>
      </c>
    </row>
    <row r="187" spans="1:9" x14ac:dyDescent="0.25">
      <c r="A187" s="1" t="s">
        <v>747</v>
      </c>
      <c r="B187" t="s">
        <v>748</v>
      </c>
      <c r="C187" t="s">
        <v>5</v>
      </c>
      <c r="D187">
        <v>4</v>
      </c>
      <c r="E187" t="s">
        <v>5102</v>
      </c>
      <c r="F187" t="s">
        <v>5103</v>
      </c>
      <c r="G187" t="s">
        <v>5111</v>
      </c>
      <c r="H187" t="s">
        <v>5103</v>
      </c>
      <c r="I187" t="s">
        <v>5113</v>
      </c>
    </row>
    <row r="188" spans="1:9" x14ac:dyDescent="0.25">
      <c r="A188" s="1" t="s">
        <v>749</v>
      </c>
      <c r="B188" t="s">
        <v>750</v>
      </c>
      <c r="C188" t="s">
        <v>5</v>
      </c>
      <c r="D188">
        <v>4</v>
      </c>
      <c r="E188" t="s">
        <v>5102</v>
      </c>
      <c r="F188" t="s">
        <v>5103</v>
      </c>
      <c r="G188" t="s">
        <v>5111</v>
      </c>
      <c r="H188" t="s">
        <v>5103</v>
      </c>
      <c r="I188" t="s">
        <v>5113</v>
      </c>
    </row>
    <row r="189" spans="1:9" x14ac:dyDescent="0.25">
      <c r="A189" s="1" t="s">
        <v>751</v>
      </c>
      <c r="B189" t="s">
        <v>752</v>
      </c>
      <c r="C189" t="s">
        <v>5</v>
      </c>
      <c r="D189">
        <v>4</v>
      </c>
      <c r="E189" t="s">
        <v>5102</v>
      </c>
      <c r="F189" t="s">
        <v>5103</v>
      </c>
      <c r="G189" t="s">
        <v>5111</v>
      </c>
      <c r="H189" t="s">
        <v>5103</v>
      </c>
      <c r="I189" t="s">
        <v>5113</v>
      </c>
    </row>
    <row r="190" spans="1:9" x14ac:dyDescent="0.25">
      <c r="A190" s="1" t="s">
        <v>753</v>
      </c>
      <c r="B190" t="s">
        <v>754</v>
      </c>
      <c r="C190" t="s">
        <v>5</v>
      </c>
      <c r="D190">
        <v>4</v>
      </c>
      <c r="E190" t="s">
        <v>5102</v>
      </c>
      <c r="F190" t="s">
        <v>5103</v>
      </c>
      <c r="G190" t="s">
        <v>5111</v>
      </c>
      <c r="H190" t="s">
        <v>5103</v>
      </c>
      <c r="I190" t="s">
        <v>4879</v>
      </c>
    </row>
    <row r="191" spans="1:9" x14ac:dyDescent="0.25">
      <c r="A191" s="1" t="s">
        <v>755</v>
      </c>
      <c r="B191" t="s">
        <v>756</v>
      </c>
      <c r="C191" t="s">
        <v>5</v>
      </c>
      <c r="D191">
        <v>4</v>
      </c>
      <c r="G191" t="s">
        <v>5111</v>
      </c>
      <c r="H191" t="s">
        <v>5103</v>
      </c>
      <c r="I191" t="s">
        <v>5113</v>
      </c>
    </row>
    <row r="192" spans="1:9" x14ac:dyDescent="0.25">
      <c r="A192" s="1" t="s">
        <v>757</v>
      </c>
      <c r="B192" t="s">
        <v>758</v>
      </c>
      <c r="C192" t="s">
        <v>5</v>
      </c>
      <c r="D192">
        <v>4</v>
      </c>
      <c r="G192" t="s">
        <v>5111</v>
      </c>
      <c r="H192" t="s">
        <v>5103</v>
      </c>
      <c r="I192" t="s">
        <v>5113</v>
      </c>
    </row>
    <row r="193" spans="1:9" x14ac:dyDescent="0.25">
      <c r="A193" s="1" t="s">
        <v>759</v>
      </c>
      <c r="B193" t="s">
        <v>760</v>
      </c>
      <c r="C193" t="s">
        <v>5</v>
      </c>
      <c r="D193">
        <v>4</v>
      </c>
      <c r="G193" t="s">
        <v>5111</v>
      </c>
      <c r="H193" t="s">
        <v>5103</v>
      </c>
      <c r="I193" t="s">
        <v>4879</v>
      </c>
    </row>
    <row r="194" spans="1:9" x14ac:dyDescent="0.25">
      <c r="A194" s="1" t="s">
        <v>761</v>
      </c>
      <c r="B194" t="s">
        <v>762</v>
      </c>
      <c r="C194" t="s">
        <v>5</v>
      </c>
      <c r="D194">
        <v>4</v>
      </c>
      <c r="E194" t="s">
        <v>5102</v>
      </c>
      <c r="F194" t="s">
        <v>5103</v>
      </c>
      <c r="G194" t="s">
        <v>5111</v>
      </c>
      <c r="H194" t="s">
        <v>5103</v>
      </c>
      <c r="I194" t="s">
        <v>4879</v>
      </c>
    </row>
    <row r="195" spans="1:9" x14ac:dyDescent="0.25">
      <c r="A195" s="1" t="s">
        <v>1997</v>
      </c>
      <c r="B195" t="s">
        <v>1998</v>
      </c>
      <c r="C195" t="s">
        <v>5</v>
      </c>
      <c r="D195">
        <v>4</v>
      </c>
      <c r="E195" t="s">
        <v>5102</v>
      </c>
      <c r="F195" t="s">
        <v>5103</v>
      </c>
      <c r="I195" t="s">
        <v>4879</v>
      </c>
    </row>
    <row r="196" spans="1:9" x14ac:dyDescent="0.25">
      <c r="A196" s="1" t="s">
        <v>763</v>
      </c>
      <c r="B196" t="s">
        <v>764</v>
      </c>
      <c r="C196" t="s">
        <v>5</v>
      </c>
      <c r="D196">
        <v>4</v>
      </c>
      <c r="E196" t="s">
        <v>5102</v>
      </c>
      <c r="F196" t="s">
        <v>5103</v>
      </c>
      <c r="G196" t="s">
        <v>5111</v>
      </c>
      <c r="H196" t="s">
        <v>5103</v>
      </c>
      <c r="I196" t="s">
        <v>5113</v>
      </c>
    </row>
    <row r="197" spans="1:9" x14ac:dyDescent="0.25">
      <c r="A197" s="1" t="s">
        <v>1057</v>
      </c>
      <c r="B197" t="s">
        <v>1058</v>
      </c>
      <c r="C197" t="s">
        <v>5</v>
      </c>
      <c r="D197">
        <v>4</v>
      </c>
      <c r="E197" t="s">
        <v>5102</v>
      </c>
      <c r="F197" t="s">
        <v>5103</v>
      </c>
      <c r="G197" t="s">
        <v>5111</v>
      </c>
      <c r="H197" t="s">
        <v>5103</v>
      </c>
      <c r="I197" t="s">
        <v>5023</v>
      </c>
    </row>
    <row r="198" spans="1:9" x14ac:dyDescent="0.25">
      <c r="A198" s="1" t="s">
        <v>1059</v>
      </c>
      <c r="B198" t="s">
        <v>1060</v>
      </c>
      <c r="C198" t="s">
        <v>5</v>
      </c>
      <c r="D198">
        <v>4</v>
      </c>
      <c r="G198" t="s">
        <v>5111</v>
      </c>
      <c r="H198" t="s">
        <v>5103</v>
      </c>
      <c r="I198" t="s">
        <v>5113</v>
      </c>
    </row>
    <row r="199" spans="1:9" x14ac:dyDescent="0.25">
      <c r="A199" s="1" t="s">
        <v>1061</v>
      </c>
      <c r="B199" t="s">
        <v>1062</v>
      </c>
      <c r="C199" t="s">
        <v>5</v>
      </c>
      <c r="D199">
        <v>4</v>
      </c>
      <c r="G199" t="s">
        <v>5111</v>
      </c>
      <c r="H199" t="s">
        <v>5103</v>
      </c>
      <c r="I199" t="s">
        <v>5113</v>
      </c>
    </row>
    <row r="200" spans="1:9" x14ac:dyDescent="0.25">
      <c r="A200" s="1" t="s">
        <v>1067</v>
      </c>
      <c r="B200" t="s">
        <v>1068</v>
      </c>
      <c r="C200" t="s">
        <v>5</v>
      </c>
      <c r="D200">
        <v>4</v>
      </c>
      <c r="E200" t="s">
        <v>5102</v>
      </c>
      <c r="F200" t="s">
        <v>5103</v>
      </c>
      <c r="G200" t="s">
        <v>5111</v>
      </c>
      <c r="H200" t="s">
        <v>5103</v>
      </c>
      <c r="I200" t="s">
        <v>5113</v>
      </c>
    </row>
    <row r="201" spans="1:9" x14ac:dyDescent="0.25">
      <c r="A201" s="1" t="s">
        <v>1200</v>
      </c>
      <c r="B201" t="s">
        <v>1201</v>
      </c>
      <c r="C201" t="s">
        <v>5</v>
      </c>
      <c r="D201">
        <v>4</v>
      </c>
      <c r="E201" t="s">
        <v>5102</v>
      </c>
      <c r="F201" t="s">
        <v>5103</v>
      </c>
      <c r="G201" t="s">
        <v>5111</v>
      </c>
      <c r="H201" t="s">
        <v>5103</v>
      </c>
      <c r="I201" t="s">
        <v>5113</v>
      </c>
    </row>
    <row r="202" spans="1:9" x14ac:dyDescent="0.25">
      <c r="A202" s="1" t="s">
        <v>1627</v>
      </c>
      <c r="B202" t="s">
        <v>1628</v>
      </c>
      <c r="C202" t="s">
        <v>5</v>
      </c>
      <c r="D202">
        <v>4</v>
      </c>
      <c r="E202" t="s">
        <v>5102</v>
      </c>
      <c r="F202" t="s">
        <v>5103</v>
      </c>
      <c r="G202" t="s">
        <v>5111</v>
      </c>
      <c r="H202" t="s">
        <v>5103</v>
      </c>
    </row>
    <row r="203" spans="1:9" x14ac:dyDescent="0.25">
      <c r="A203" s="1" t="s">
        <v>1629</v>
      </c>
      <c r="B203" t="s">
        <v>1630</v>
      </c>
      <c r="C203" t="s">
        <v>5</v>
      </c>
      <c r="D203">
        <v>4</v>
      </c>
      <c r="E203" t="s">
        <v>5102</v>
      </c>
      <c r="F203" t="s">
        <v>5103</v>
      </c>
      <c r="G203" t="s">
        <v>5111</v>
      </c>
      <c r="H203" t="s">
        <v>5103</v>
      </c>
      <c r="I203" t="s">
        <v>5113</v>
      </c>
    </row>
    <row r="204" spans="1:9" x14ac:dyDescent="0.25">
      <c r="A204" s="1" t="s">
        <v>1631</v>
      </c>
      <c r="B204" t="s">
        <v>1632</v>
      </c>
      <c r="C204" t="s">
        <v>5</v>
      </c>
      <c r="D204">
        <v>4</v>
      </c>
      <c r="G204" t="s">
        <v>5111</v>
      </c>
      <c r="H204" t="s">
        <v>5103</v>
      </c>
      <c r="I204" t="s">
        <v>5113</v>
      </c>
    </row>
    <row r="205" spans="1:9" x14ac:dyDescent="0.25">
      <c r="A205" s="1" t="s">
        <v>2284</v>
      </c>
      <c r="B205" t="s">
        <v>2285</v>
      </c>
      <c r="C205" t="s">
        <v>1741</v>
      </c>
      <c r="D205">
        <v>4</v>
      </c>
      <c r="I205" t="s">
        <v>4879</v>
      </c>
    </row>
    <row r="206" spans="1:9" x14ac:dyDescent="0.25">
      <c r="A206" s="1" t="s">
        <v>2292</v>
      </c>
      <c r="B206" t="s">
        <v>2293</v>
      </c>
      <c r="C206" t="s">
        <v>1746</v>
      </c>
      <c r="D206">
        <v>4</v>
      </c>
      <c r="E206" t="s">
        <v>5102</v>
      </c>
      <c r="F206" t="s">
        <v>5103</v>
      </c>
      <c r="I206" t="s">
        <v>4879</v>
      </c>
    </row>
    <row r="207" spans="1:9" x14ac:dyDescent="0.25">
      <c r="A207" s="1" t="s">
        <v>2302</v>
      </c>
      <c r="B207" t="s">
        <v>2303</v>
      </c>
      <c r="C207" t="s">
        <v>1741</v>
      </c>
      <c r="D207">
        <v>4</v>
      </c>
      <c r="I207" t="s">
        <v>5113</v>
      </c>
    </row>
    <row r="208" spans="1:9" x14ac:dyDescent="0.25">
      <c r="A208" s="1" t="s">
        <v>2310</v>
      </c>
      <c r="B208" t="s">
        <v>2311</v>
      </c>
      <c r="C208" t="s">
        <v>1746</v>
      </c>
      <c r="D208">
        <v>4</v>
      </c>
      <c r="E208" t="s">
        <v>5102</v>
      </c>
      <c r="F208" t="s">
        <v>5103</v>
      </c>
    </row>
    <row r="209" spans="1:9" x14ac:dyDescent="0.25">
      <c r="A209" s="1" t="s">
        <v>2338</v>
      </c>
      <c r="B209" t="s">
        <v>2339</v>
      </c>
      <c r="C209" t="s">
        <v>1746</v>
      </c>
      <c r="D209">
        <v>4</v>
      </c>
      <c r="E209" t="s">
        <v>5102</v>
      </c>
      <c r="F209" t="s">
        <v>5103</v>
      </c>
      <c r="I209" t="s">
        <v>4879</v>
      </c>
    </row>
    <row r="210" spans="1:9" x14ac:dyDescent="0.25">
      <c r="A210" s="1" t="s">
        <v>2392</v>
      </c>
      <c r="B210" t="s">
        <v>2393</v>
      </c>
      <c r="C210" t="s">
        <v>1741</v>
      </c>
      <c r="D210">
        <v>4</v>
      </c>
      <c r="E210" t="s">
        <v>5102</v>
      </c>
      <c r="F210" t="s">
        <v>5103</v>
      </c>
      <c r="I210" t="s">
        <v>5113</v>
      </c>
    </row>
    <row r="211" spans="1:9" x14ac:dyDescent="0.25">
      <c r="A211" s="1" t="s">
        <v>2404</v>
      </c>
      <c r="B211" t="s">
        <v>2405</v>
      </c>
      <c r="C211" t="s">
        <v>1741</v>
      </c>
      <c r="D211">
        <v>4</v>
      </c>
    </row>
    <row r="212" spans="1:9" x14ac:dyDescent="0.25">
      <c r="A212" s="1" t="s">
        <v>1763</v>
      </c>
      <c r="B212" t="s">
        <v>1764</v>
      </c>
      <c r="C212" t="s">
        <v>5</v>
      </c>
      <c r="D212">
        <v>4</v>
      </c>
      <c r="E212" t="s">
        <v>5102</v>
      </c>
      <c r="F212" t="s">
        <v>5103</v>
      </c>
      <c r="G212" t="s">
        <v>5111</v>
      </c>
      <c r="H212" t="s">
        <v>5103</v>
      </c>
      <c r="I212" t="s">
        <v>5113</v>
      </c>
    </row>
    <row r="213" spans="1:9" x14ac:dyDescent="0.25">
      <c r="A213" s="1" t="s">
        <v>2410</v>
      </c>
      <c r="B213" t="s">
        <v>2411</v>
      </c>
      <c r="C213" t="s">
        <v>1741</v>
      </c>
      <c r="D213">
        <v>4</v>
      </c>
      <c r="E213" t="s">
        <v>5102</v>
      </c>
      <c r="F213" t="s">
        <v>5103</v>
      </c>
      <c r="I213" t="s">
        <v>4879</v>
      </c>
    </row>
    <row r="214" spans="1:9" x14ac:dyDescent="0.25">
      <c r="A214" s="1" t="s">
        <v>2422</v>
      </c>
      <c r="B214" t="s">
        <v>2423</v>
      </c>
      <c r="C214" t="s">
        <v>1741</v>
      </c>
      <c r="D214">
        <v>4</v>
      </c>
    </row>
    <row r="215" spans="1:9" x14ac:dyDescent="0.25">
      <c r="A215" s="1" t="s">
        <v>2428</v>
      </c>
      <c r="B215" t="s">
        <v>2429</v>
      </c>
      <c r="C215" t="s">
        <v>1741</v>
      </c>
      <c r="D215">
        <v>4</v>
      </c>
      <c r="E215" t="s">
        <v>5102</v>
      </c>
      <c r="F215" t="s">
        <v>5103</v>
      </c>
    </row>
    <row r="216" spans="1:9" x14ac:dyDescent="0.25">
      <c r="A216" s="1" t="s">
        <v>2434</v>
      </c>
      <c r="B216" t="s">
        <v>2435</v>
      </c>
      <c r="C216" t="s">
        <v>5</v>
      </c>
      <c r="D216">
        <v>4</v>
      </c>
      <c r="E216" t="s">
        <v>5102</v>
      </c>
      <c r="F216" t="s">
        <v>5103</v>
      </c>
      <c r="I216" t="s">
        <v>5113</v>
      </c>
    </row>
    <row r="217" spans="1:9" x14ac:dyDescent="0.25">
      <c r="A217" s="1" t="s">
        <v>1781</v>
      </c>
      <c r="B217" t="s">
        <v>1782</v>
      </c>
      <c r="C217" t="s">
        <v>5</v>
      </c>
      <c r="D217">
        <v>4</v>
      </c>
      <c r="E217" t="s">
        <v>5102</v>
      </c>
      <c r="F217" t="s">
        <v>5103</v>
      </c>
      <c r="G217" t="s">
        <v>5111</v>
      </c>
      <c r="H217" t="s">
        <v>5103</v>
      </c>
    </row>
    <row r="218" spans="1:9" x14ac:dyDescent="0.25">
      <c r="A218" s="1" t="s">
        <v>1783</v>
      </c>
      <c r="B218" t="s">
        <v>1784</v>
      </c>
      <c r="C218" t="s">
        <v>1741</v>
      </c>
      <c r="D218">
        <v>4</v>
      </c>
      <c r="E218" t="s">
        <v>5102</v>
      </c>
      <c r="F218" t="s">
        <v>5103</v>
      </c>
      <c r="G218" t="s">
        <v>5111</v>
      </c>
      <c r="H218" t="s">
        <v>5103</v>
      </c>
      <c r="I218" t="s">
        <v>5113</v>
      </c>
    </row>
    <row r="219" spans="1:9" x14ac:dyDescent="0.25">
      <c r="A219" s="1" t="s">
        <v>1785</v>
      </c>
      <c r="B219" t="s">
        <v>1786</v>
      </c>
      <c r="C219" t="s">
        <v>1741</v>
      </c>
      <c r="D219">
        <v>4</v>
      </c>
      <c r="E219" t="s">
        <v>5102</v>
      </c>
      <c r="F219" t="s">
        <v>5103</v>
      </c>
      <c r="G219" t="s">
        <v>5111</v>
      </c>
      <c r="H219" t="s">
        <v>5103</v>
      </c>
      <c r="I219" t="s">
        <v>5023</v>
      </c>
    </row>
    <row r="220" spans="1:9" x14ac:dyDescent="0.25">
      <c r="A220" s="1" t="s">
        <v>2456</v>
      </c>
      <c r="B220" t="s">
        <v>2457</v>
      </c>
      <c r="C220" t="s">
        <v>5</v>
      </c>
      <c r="D220">
        <v>4</v>
      </c>
      <c r="I220" t="s">
        <v>5023</v>
      </c>
    </row>
    <row r="221" spans="1:9" x14ac:dyDescent="0.25">
      <c r="A221" s="1" t="s">
        <v>2458</v>
      </c>
      <c r="B221" t="s">
        <v>2459</v>
      </c>
      <c r="C221" t="s">
        <v>5</v>
      </c>
      <c r="D221">
        <v>4</v>
      </c>
      <c r="E221" t="s">
        <v>5102</v>
      </c>
      <c r="F221" t="s">
        <v>5103</v>
      </c>
      <c r="I221" t="s">
        <v>5113</v>
      </c>
    </row>
    <row r="222" spans="1:9" x14ac:dyDescent="0.25">
      <c r="A222" s="1" t="s">
        <v>5065</v>
      </c>
      <c r="B222" t="s">
        <v>5066</v>
      </c>
      <c r="C222" t="s">
        <v>1741</v>
      </c>
      <c r="D222">
        <v>4</v>
      </c>
      <c r="G222" t="s">
        <v>5111</v>
      </c>
      <c r="H222" t="s">
        <v>5112</v>
      </c>
      <c r="I222" t="s">
        <v>5113</v>
      </c>
    </row>
    <row r="223" spans="1:9" x14ac:dyDescent="0.25">
      <c r="A223" s="1" t="s">
        <v>1791</v>
      </c>
      <c r="B223" t="s">
        <v>1792</v>
      </c>
      <c r="C223" t="s">
        <v>5</v>
      </c>
      <c r="D223">
        <v>4</v>
      </c>
      <c r="G223" t="s">
        <v>5111</v>
      </c>
      <c r="H223" t="s">
        <v>5112</v>
      </c>
      <c r="I223" t="s">
        <v>5113</v>
      </c>
    </row>
    <row r="224" spans="1:9" x14ac:dyDescent="0.25">
      <c r="A224" s="1" t="s">
        <v>5450</v>
      </c>
      <c r="B224" t="s">
        <v>5451</v>
      </c>
      <c r="C224" t="s">
        <v>5</v>
      </c>
      <c r="D224">
        <v>4</v>
      </c>
      <c r="I224" t="s">
        <v>4879</v>
      </c>
    </row>
    <row r="225" spans="1:9" x14ac:dyDescent="0.25">
      <c r="A225" s="1" t="s">
        <v>278</v>
      </c>
      <c r="B225" t="s">
        <v>279</v>
      </c>
      <c r="C225" t="s">
        <v>5</v>
      </c>
      <c r="D225">
        <v>5</v>
      </c>
      <c r="G225" t="s">
        <v>5111</v>
      </c>
      <c r="H225" t="s">
        <v>5103</v>
      </c>
    </row>
    <row r="226" spans="1:9" x14ac:dyDescent="0.25">
      <c r="A226" s="1" t="s">
        <v>596</v>
      </c>
      <c r="B226" t="s">
        <v>597</v>
      </c>
      <c r="C226" t="s">
        <v>5</v>
      </c>
      <c r="D226">
        <v>5</v>
      </c>
      <c r="G226" t="s">
        <v>5111</v>
      </c>
      <c r="H226" t="s">
        <v>5103</v>
      </c>
      <c r="I226" t="s">
        <v>4879</v>
      </c>
    </row>
    <row r="227" spans="1:9" x14ac:dyDescent="0.25">
      <c r="A227" s="1" t="s">
        <v>694</v>
      </c>
      <c r="B227" t="s">
        <v>695</v>
      </c>
      <c r="C227" t="s">
        <v>5</v>
      </c>
      <c r="D227">
        <v>5</v>
      </c>
      <c r="G227" t="s">
        <v>5111</v>
      </c>
      <c r="H227" t="s">
        <v>5103</v>
      </c>
      <c r="I227" t="s">
        <v>5113</v>
      </c>
    </row>
    <row r="228" spans="1:9" x14ac:dyDescent="0.25">
      <c r="A228" s="1" t="s">
        <v>696</v>
      </c>
      <c r="B228" t="s">
        <v>697</v>
      </c>
      <c r="C228" t="s">
        <v>5</v>
      </c>
      <c r="D228">
        <v>5</v>
      </c>
      <c r="E228" t="s">
        <v>5102</v>
      </c>
      <c r="F228" t="s">
        <v>5103</v>
      </c>
      <c r="G228" t="s">
        <v>5111</v>
      </c>
      <c r="H228" t="s">
        <v>5103</v>
      </c>
      <c r="I228" t="s">
        <v>5113</v>
      </c>
    </row>
    <row r="229" spans="1:9" x14ac:dyDescent="0.25">
      <c r="A229" s="1" t="s">
        <v>698</v>
      </c>
      <c r="B229" t="s">
        <v>699</v>
      </c>
      <c r="C229" t="s">
        <v>5</v>
      </c>
      <c r="D229">
        <v>5</v>
      </c>
      <c r="E229" t="s">
        <v>5102</v>
      </c>
      <c r="F229" t="s">
        <v>5103</v>
      </c>
      <c r="G229" t="s">
        <v>5111</v>
      </c>
      <c r="H229" t="s">
        <v>5103</v>
      </c>
    </row>
    <row r="230" spans="1:9" x14ac:dyDescent="0.25">
      <c r="A230" s="1" t="s">
        <v>700</v>
      </c>
      <c r="B230" t="s">
        <v>701</v>
      </c>
      <c r="C230" t="s">
        <v>5</v>
      </c>
      <c r="D230">
        <v>5</v>
      </c>
      <c r="G230" t="s">
        <v>5111</v>
      </c>
      <c r="H230" t="s">
        <v>5103</v>
      </c>
      <c r="I230" t="s">
        <v>5113</v>
      </c>
    </row>
    <row r="231" spans="1:9" x14ac:dyDescent="0.25">
      <c r="A231" s="1" t="s">
        <v>1979</v>
      </c>
      <c r="B231" t="s">
        <v>1980</v>
      </c>
      <c r="C231" t="s">
        <v>5</v>
      </c>
      <c r="D231">
        <v>5</v>
      </c>
      <c r="E231" t="s">
        <v>5102</v>
      </c>
      <c r="F231" t="s">
        <v>5103</v>
      </c>
      <c r="I231" t="s">
        <v>5113</v>
      </c>
    </row>
    <row r="232" spans="1:9" x14ac:dyDescent="0.25">
      <c r="A232" s="1" t="s">
        <v>2039</v>
      </c>
      <c r="B232" t="s">
        <v>2040</v>
      </c>
      <c r="C232" t="s">
        <v>5</v>
      </c>
      <c r="D232">
        <v>5</v>
      </c>
      <c r="E232" t="s">
        <v>5102</v>
      </c>
      <c r="F232" t="s">
        <v>5103</v>
      </c>
      <c r="I232" t="s">
        <v>5113</v>
      </c>
    </row>
    <row r="233" spans="1:9" x14ac:dyDescent="0.25">
      <c r="A233" s="1" t="s">
        <v>931</v>
      </c>
      <c r="B233" t="s">
        <v>932</v>
      </c>
      <c r="C233" t="s">
        <v>5</v>
      </c>
      <c r="D233">
        <v>5</v>
      </c>
      <c r="E233" t="s">
        <v>5102</v>
      </c>
      <c r="F233" t="s">
        <v>5103</v>
      </c>
      <c r="G233" t="s">
        <v>5111</v>
      </c>
      <c r="H233" t="s">
        <v>5103</v>
      </c>
      <c r="I233" t="s">
        <v>4879</v>
      </c>
    </row>
    <row r="234" spans="1:9" x14ac:dyDescent="0.25">
      <c r="A234" s="1" t="s">
        <v>933</v>
      </c>
      <c r="B234" t="s">
        <v>934</v>
      </c>
      <c r="C234" t="s">
        <v>5</v>
      </c>
      <c r="D234">
        <v>5</v>
      </c>
      <c r="E234" t="s">
        <v>5102</v>
      </c>
      <c r="F234" t="s">
        <v>5103</v>
      </c>
      <c r="G234" t="s">
        <v>5111</v>
      </c>
      <c r="H234" t="s">
        <v>5103</v>
      </c>
      <c r="I234" t="s">
        <v>5113</v>
      </c>
    </row>
    <row r="235" spans="1:9" x14ac:dyDescent="0.25">
      <c r="A235" s="1" t="s">
        <v>935</v>
      </c>
      <c r="B235" t="s">
        <v>936</v>
      </c>
      <c r="C235" t="s">
        <v>5</v>
      </c>
      <c r="D235">
        <v>5</v>
      </c>
      <c r="G235" t="s">
        <v>5111</v>
      </c>
      <c r="H235" t="s">
        <v>5103</v>
      </c>
      <c r="I235" t="s">
        <v>5023</v>
      </c>
    </row>
    <row r="236" spans="1:9" x14ac:dyDescent="0.25">
      <c r="A236" s="1" t="s">
        <v>937</v>
      </c>
      <c r="B236" t="s">
        <v>938</v>
      </c>
      <c r="C236" t="s">
        <v>5</v>
      </c>
      <c r="D236">
        <v>5</v>
      </c>
      <c r="G236" t="s">
        <v>5111</v>
      </c>
      <c r="H236" t="s">
        <v>5103</v>
      </c>
      <c r="I236" t="s">
        <v>4879</v>
      </c>
    </row>
    <row r="237" spans="1:9" x14ac:dyDescent="0.25">
      <c r="A237" s="1" t="s">
        <v>2043</v>
      </c>
      <c r="B237" t="s">
        <v>2044</v>
      </c>
      <c r="C237" t="s">
        <v>5</v>
      </c>
      <c r="D237">
        <v>5</v>
      </c>
      <c r="I237" t="s">
        <v>5113</v>
      </c>
    </row>
    <row r="238" spans="1:9" x14ac:dyDescent="0.25">
      <c r="A238" s="1" t="s">
        <v>941</v>
      </c>
      <c r="B238" t="s">
        <v>942</v>
      </c>
      <c r="C238" t="s">
        <v>5</v>
      </c>
      <c r="D238">
        <v>5</v>
      </c>
      <c r="G238" t="s">
        <v>5111</v>
      </c>
      <c r="H238" t="s">
        <v>5103</v>
      </c>
      <c r="I238" t="s">
        <v>5113</v>
      </c>
    </row>
    <row r="239" spans="1:9" x14ac:dyDescent="0.25">
      <c r="A239" s="1" t="s">
        <v>943</v>
      </c>
      <c r="B239" t="s">
        <v>944</v>
      </c>
      <c r="C239" t="s">
        <v>5</v>
      </c>
      <c r="D239">
        <v>5</v>
      </c>
      <c r="G239" t="s">
        <v>5111</v>
      </c>
      <c r="H239" t="s">
        <v>5103</v>
      </c>
      <c r="I239" t="s">
        <v>4879</v>
      </c>
    </row>
    <row r="240" spans="1:9" x14ac:dyDescent="0.25">
      <c r="A240" s="1" t="s">
        <v>945</v>
      </c>
      <c r="B240" t="s">
        <v>946</v>
      </c>
      <c r="C240" t="s">
        <v>5</v>
      </c>
      <c r="D240">
        <v>5</v>
      </c>
      <c r="G240" t="s">
        <v>5111</v>
      </c>
      <c r="H240" t="s">
        <v>5103</v>
      </c>
      <c r="I240" t="s">
        <v>4879</v>
      </c>
    </row>
    <row r="241" spans="1:9" x14ac:dyDescent="0.25">
      <c r="A241" s="1" t="s">
        <v>2045</v>
      </c>
      <c r="B241" t="s">
        <v>2046</v>
      </c>
      <c r="C241" t="s">
        <v>5</v>
      </c>
      <c r="D241">
        <v>5</v>
      </c>
    </row>
    <row r="242" spans="1:9" x14ac:dyDescent="0.25">
      <c r="A242" s="1" t="s">
        <v>947</v>
      </c>
      <c r="B242" t="s">
        <v>948</v>
      </c>
      <c r="C242" t="s">
        <v>5</v>
      </c>
      <c r="D242">
        <v>5</v>
      </c>
      <c r="G242" t="s">
        <v>5111</v>
      </c>
      <c r="H242" t="s">
        <v>5103</v>
      </c>
      <c r="I242" t="s">
        <v>5023</v>
      </c>
    </row>
    <row r="243" spans="1:9" x14ac:dyDescent="0.25">
      <c r="A243" s="1" t="s">
        <v>949</v>
      </c>
      <c r="B243" t="s">
        <v>950</v>
      </c>
      <c r="C243" t="s">
        <v>5</v>
      </c>
      <c r="D243">
        <v>5</v>
      </c>
      <c r="G243" t="s">
        <v>5111</v>
      </c>
      <c r="H243" t="s">
        <v>5103</v>
      </c>
      <c r="I243" t="s">
        <v>4879</v>
      </c>
    </row>
    <row r="244" spans="1:9" x14ac:dyDescent="0.25">
      <c r="A244" s="1" t="s">
        <v>2087</v>
      </c>
      <c r="B244" t="s">
        <v>2088</v>
      </c>
      <c r="C244" t="s">
        <v>5</v>
      </c>
      <c r="D244">
        <v>5</v>
      </c>
      <c r="E244" t="s">
        <v>5102</v>
      </c>
      <c r="F244" t="s">
        <v>5103</v>
      </c>
      <c r="I244" t="s">
        <v>5023</v>
      </c>
    </row>
    <row r="245" spans="1:9" x14ac:dyDescent="0.25">
      <c r="A245" s="1" t="s">
        <v>1063</v>
      </c>
      <c r="B245" t="s">
        <v>1064</v>
      </c>
      <c r="C245" t="s">
        <v>5</v>
      </c>
      <c r="D245">
        <v>5</v>
      </c>
      <c r="E245" t="s">
        <v>5102</v>
      </c>
      <c r="F245" t="s">
        <v>5103</v>
      </c>
      <c r="G245" t="s">
        <v>5111</v>
      </c>
      <c r="H245" t="s">
        <v>5103</v>
      </c>
      <c r="I245" t="s">
        <v>4879</v>
      </c>
    </row>
    <row r="246" spans="1:9" x14ac:dyDescent="0.25">
      <c r="A246" s="1" t="s">
        <v>1065</v>
      </c>
      <c r="B246" t="s">
        <v>1066</v>
      </c>
      <c r="C246" t="s">
        <v>5</v>
      </c>
      <c r="D246">
        <v>5</v>
      </c>
      <c r="E246" t="s">
        <v>5102</v>
      </c>
      <c r="F246" t="s">
        <v>5103</v>
      </c>
      <c r="G246" t="s">
        <v>5111</v>
      </c>
      <c r="H246" t="s">
        <v>5103</v>
      </c>
      <c r="I246" t="s">
        <v>4879</v>
      </c>
    </row>
    <row r="247" spans="1:9" x14ac:dyDescent="0.25">
      <c r="A247" s="1" t="s">
        <v>1254</v>
      </c>
      <c r="B247" t="s">
        <v>1255</v>
      </c>
      <c r="C247" t="s">
        <v>5</v>
      </c>
      <c r="D247">
        <v>5</v>
      </c>
      <c r="E247" t="s">
        <v>5102</v>
      </c>
      <c r="F247" t="s">
        <v>5103</v>
      </c>
      <c r="G247" t="s">
        <v>5111</v>
      </c>
      <c r="H247" t="s">
        <v>5103</v>
      </c>
      <c r="I247" t="s">
        <v>5113</v>
      </c>
    </row>
    <row r="248" spans="1:9" x14ac:dyDescent="0.25">
      <c r="A248" s="1" t="s">
        <v>2127</v>
      </c>
      <c r="B248" t="s">
        <v>2128</v>
      </c>
      <c r="C248" t="s">
        <v>5</v>
      </c>
      <c r="D248">
        <v>5</v>
      </c>
      <c r="E248" t="s">
        <v>5102</v>
      </c>
      <c r="F248" t="s">
        <v>5103</v>
      </c>
      <c r="I248" t="s">
        <v>4879</v>
      </c>
    </row>
    <row r="249" spans="1:9" x14ac:dyDescent="0.25">
      <c r="A249" s="1" t="s">
        <v>2129</v>
      </c>
      <c r="B249" t="s">
        <v>2130</v>
      </c>
      <c r="C249" t="s">
        <v>5</v>
      </c>
      <c r="D249">
        <v>5</v>
      </c>
      <c r="I249" t="s">
        <v>4879</v>
      </c>
    </row>
    <row r="250" spans="1:9" x14ac:dyDescent="0.25">
      <c r="A250" s="1" t="s">
        <v>1284</v>
      </c>
      <c r="B250" t="s">
        <v>1285</v>
      </c>
      <c r="C250" t="s">
        <v>5</v>
      </c>
      <c r="D250">
        <v>5</v>
      </c>
      <c r="G250" t="s">
        <v>5111</v>
      </c>
      <c r="H250" t="s">
        <v>5103</v>
      </c>
      <c r="I250" t="s">
        <v>5113</v>
      </c>
    </row>
    <row r="251" spans="1:9" x14ac:dyDescent="0.25">
      <c r="A251" s="1" t="s">
        <v>1286</v>
      </c>
      <c r="B251" t="s">
        <v>1287</v>
      </c>
      <c r="C251" t="s">
        <v>5</v>
      </c>
      <c r="D251">
        <v>5</v>
      </c>
      <c r="G251" t="s">
        <v>5111</v>
      </c>
      <c r="H251" t="s">
        <v>5103</v>
      </c>
    </row>
    <row r="252" spans="1:9" x14ac:dyDescent="0.25">
      <c r="A252" s="1" t="s">
        <v>1288</v>
      </c>
      <c r="B252" t="s">
        <v>1289</v>
      </c>
      <c r="C252" t="s">
        <v>5</v>
      </c>
      <c r="D252">
        <v>5</v>
      </c>
      <c r="E252" t="s">
        <v>5102</v>
      </c>
      <c r="F252" t="s">
        <v>5103</v>
      </c>
      <c r="G252" t="s">
        <v>5111</v>
      </c>
      <c r="H252" t="s">
        <v>5103</v>
      </c>
      <c r="I252" t="s">
        <v>5113</v>
      </c>
    </row>
    <row r="253" spans="1:9" x14ac:dyDescent="0.25">
      <c r="A253" s="1" t="s">
        <v>1290</v>
      </c>
      <c r="B253" t="s">
        <v>1291</v>
      </c>
      <c r="C253" t="s">
        <v>5</v>
      </c>
      <c r="D253">
        <v>5</v>
      </c>
      <c r="E253" t="s">
        <v>5102</v>
      </c>
      <c r="F253" t="s">
        <v>5103</v>
      </c>
      <c r="G253" t="s">
        <v>5111</v>
      </c>
      <c r="H253" t="s">
        <v>5103</v>
      </c>
      <c r="I253" t="s">
        <v>5023</v>
      </c>
    </row>
    <row r="254" spans="1:9" x14ac:dyDescent="0.25">
      <c r="A254" s="1" t="s">
        <v>1292</v>
      </c>
      <c r="B254" t="s">
        <v>1293</v>
      </c>
      <c r="C254" t="s">
        <v>5</v>
      </c>
      <c r="D254">
        <v>5</v>
      </c>
      <c r="E254" t="s">
        <v>5102</v>
      </c>
      <c r="F254" t="s">
        <v>5103</v>
      </c>
      <c r="G254" t="s">
        <v>5111</v>
      </c>
      <c r="H254" t="s">
        <v>5103</v>
      </c>
      <c r="I254" t="s">
        <v>4879</v>
      </c>
    </row>
    <row r="255" spans="1:9" x14ac:dyDescent="0.25">
      <c r="A255" s="1" t="s">
        <v>2227</v>
      </c>
      <c r="B255" t="s">
        <v>2228</v>
      </c>
      <c r="C255" t="s">
        <v>5</v>
      </c>
      <c r="D255">
        <v>5</v>
      </c>
      <c r="I255" t="s">
        <v>5113</v>
      </c>
    </row>
    <row r="256" spans="1:9" x14ac:dyDescent="0.25">
      <c r="A256" s="1" t="s">
        <v>1565</v>
      </c>
      <c r="B256" t="s">
        <v>1566</v>
      </c>
      <c r="C256" t="s">
        <v>5</v>
      </c>
      <c r="D256">
        <v>5</v>
      </c>
      <c r="E256" t="s">
        <v>5102</v>
      </c>
      <c r="F256" t="s">
        <v>5103</v>
      </c>
      <c r="G256" t="s">
        <v>5111</v>
      </c>
      <c r="H256" t="s">
        <v>5103</v>
      </c>
      <c r="I256" t="s">
        <v>5113</v>
      </c>
    </row>
    <row r="257" spans="1:9" x14ac:dyDescent="0.25">
      <c r="A257" s="1" t="s">
        <v>1567</v>
      </c>
      <c r="B257" t="s">
        <v>1568</v>
      </c>
      <c r="C257" t="s">
        <v>5</v>
      </c>
      <c r="D257">
        <v>5</v>
      </c>
      <c r="G257" t="s">
        <v>5111</v>
      </c>
      <c r="H257" t="s">
        <v>5103</v>
      </c>
      <c r="I257" t="s">
        <v>5113</v>
      </c>
    </row>
    <row r="258" spans="1:9" x14ac:dyDescent="0.25">
      <c r="A258" s="1" t="s">
        <v>1569</v>
      </c>
      <c r="B258" t="s">
        <v>1570</v>
      </c>
      <c r="C258" t="s">
        <v>5</v>
      </c>
      <c r="D258">
        <v>5</v>
      </c>
      <c r="G258" t="s">
        <v>5111</v>
      </c>
      <c r="H258" t="s">
        <v>5103</v>
      </c>
      <c r="I258" t="s">
        <v>4879</v>
      </c>
    </row>
    <row r="259" spans="1:9" x14ac:dyDescent="0.25">
      <c r="A259" s="1" t="s">
        <v>1571</v>
      </c>
      <c r="B259" t="s">
        <v>1572</v>
      </c>
      <c r="C259" t="s">
        <v>5</v>
      </c>
      <c r="D259">
        <v>5</v>
      </c>
      <c r="G259" t="s">
        <v>5111</v>
      </c>
      <c r="H259" t="s">
        <v>5103</v>
      </c>
      <c r="I259" t="s">
        <v>4879</v>
      </c>
    </row>
    <row r="260" spans="1:9" x14ac:dyDescent="0.25">
      <c r="A260" s="1" t="s">
        <v>2255</v>
      </c>
      <c r="B260" t="s">
        <v>2256</v>
      </c>
      <c r="C260" t="s">
        <v>5</v>
      </c>
      <c r="D260">
        <v>5</v>
      </c>
    </row>
    <row r="261" spans="1:9" x14ac:dyDescent="0.25">
      <c r="A261" s="1" t="s">
        <v>57</v>
      </c>
      <c r="B261" t="s">
        <v>58</v>
      </c>
      <c r="C261" t="s">
        <v>5</v>
      </c>
      <c r="D261">
        <v>6</v>
      </c>
      <c r="G261" t="s">
        <v>5111</v>
      </c>
      <c r="H261" t="s">
        <v>5103</v>
      </c>
      <c r="I261" t="s">
        <v>4879</v>
      </c>
    </row>
    <row r="262" spans="1:9" x14ac:dyDescent="0.25">
      <c r="A262" s="1" t="s">
        <v>60</v>
      </c>
      <c r="B262" t="s">
        <v>61</v>
      </c>
      <c r="C262" t="s">
        <v>5</v>
      </c>
      <c r="D262">
        <v>6</v>
      </c>
      <c r="G262" t="s">
        <v>5111</v>
      </c>
      <c r="H262" t="s">
        <v>5103</v>
      </c>
      <c r="I262" t="s">
        <v>5113</v>
      </c>
    </row>
    <row r="263" spans="1:9" x14ac:dyDescent="0.25">
      <c r="A263" s="1" t="s">
        <v>62</v>
      </c>
      <c r="B263" t="s">
        <v>63</v>
      </c>
      <c r="C263" t="s">
        <v>5</v>
      </c>
      <c r="D263">
        <v>6</v>
      </c>
      <c r="E263" t="s">
        <v>5102</v>
      </c>
      <c r="F263" t="s">
        <v>5103</v>
      </c>
      <c r="G263" t="s">
        <v>5111</v>
      </c>
      <c r="H263" t="s">
        <v>5103</v>
      </c>
      <c r="I263" t="s">
        <v>5023</v>
      </c>
    </row>
    <row r="264" spans="1:9" x14ac:dyDescent="0.25">
      <c r="A264" s="1" t="s">
        <v>193</v>
      </c>
      <c r="B264" t="s">
        <v>5645</v>
      </c>
      <c r="C264" t="s">
        <v>5</v>
      </c>
      <c r="D264">
        <v>6</v>
      </c>
      <c r="G264" t="s">
        <v>5111</v>
      </c>
      <c r="H264" t="s">
        <v>5103</v>
      </c>
      <c r="I264" t="s">
        <v>5113</v>
      </c>
    </row>
    <row r="265" spans="1:9" x14ac:dyDescent="0.25">
      <c r="A265" s="1" t="s">
        <v>195</v>
      </c>
      <c r="B265" t="s">
        <v>196</v>
      </c>
      <c r="C265" t="s">
        <v>5</v>
      </c>
      <c r="D265">
        <v>6</v>
      </c>
      <c r="G265" t="s">
        <v>5111</v>
      </c>
      <c r="H265" t="s">
        <v>5103</v>
      </c>
      <c r="I265" t="s">
        <v>5113</v>
      </c>
    </row>
    <row r="266" spans="1:9" x14ac:dyDescent="0.25">
      <c r="A266" s="1" t="s">
        <v>1831</v>
      </c>
      <c r="B266" t="s">
        <v>1832</v>
      </c>
      <c r="C266" t="s">
        <v>5</v>
      </c>
      <c r="D266">
        <v>6</v>
      </c>
      <c r="I266" t="s">
        <v>5113</v>
      </c>
    </row>
    <row r="267" spans="1:9" x14ac:dyDescent="0.25">
      <c r="A267" s="1" t="s">
        <v>217</v>
      </c>
      <c r="B267" t="s">
        <v>218</v>
      </c>
      <c r="C267" t="s">
        <v>5</v>
      </c>
      <c r="D267">
        <v>6</v>
      </c>
      <c r="G267" t="s">
        <v>5111</v>
      </c>
      <c r="H267" t="s">
        <v>5103</v>
      </c>
      <c r="I267" t="s">
        <v>5113</v>
      </c>
    </row>
    <row r="268" spans="1:9" x14ac:dyDescent="0.25">
      <c r="A268" s="1" t="s">
        <v>1839</v>
      </c>
      <c r="B268" t="s">
        <v>1840</v>
      </c>
      <c r="C268" t="s">
        <v>5</v>
      </c>
      <c r="D268">
        <v>6</v>
      </c>
      <c r="E268" t="s">
        <v>5102</v>
      </c>
      <c r="F268" t="s">
        <v>5103</v>
      </c>
      <c r="I268" t="s">
        <v>5113</v>
      </c>
    </row>
    <row r="269" spans="1:9" x14ac:dyDescent="0.25">
      <c r="A269" s="1" t="s">
        <v>219</v>
      </c>
      <c r="B269" t="s">
        <v>220</v>
      </c>
      <c r="C269" t="s">
        <v>5</v>
      </c>
      <c r="D269">
        <v>6</v>
      </c>
      <c r="E269" t="s">
        <v>5102</v>
      </c>
      <c r="F269" t="s">
        <v>5103</v>
      </c>
      <c r="G269" t="s">
        <v>5111</v>
      </c>
      <c r="H269" t="s">
        <v>5103</v>
      </c>
      <c r="I269" t="s">
        <v>4879</v>
      </c>
    </row>
    <row r="270" spans="1:9" x14ac:dyDescent="0.25">
      <c r="A270" s="1" t="s">
        <v>1967</v>
      </c>
      <c r="B270" t="s">
        <v>1968</v>
      </c>
      <c r="C270" t="s">
        <v>5</v>
      </c>
      <c r="D270">
        <v>6</v>
      </c>
      <c r="I270" t="s">
        <v>4879</v>
      </c>
    </row>
    <row r="271" spans="1:9" x14ac:dyDescent="0.25">
      <c r="A271" s="1" t="s">
        <v>662</v>
      </c>
      <c r="B271" t="s">
        <v>663</v>
      </c>
      <c r="C271" t="s">
        <v>5</v>
      </c>
      <c r="D271">
        <v>6</v>
      </c>
      <c r="G271" t="s">
        <v>5111</v>
      </c>
      <c r="H271" t="s">
        <v>5103</v>
      </c>
      <c r="I271" t="s">
        <v>5113</v>
      </c>
    </row>
    <row r="272" spans="1:9" x14ac:dyDescent="0.25">
      <c r="A272" s="1" t="s">
        <v>664</v>
      </c>
      <c r="B272" t="s">
        <v>665</v>
      </c>
      <c r="C272" t="s">
        <v>5</v>
      </c>
      <c r="D272">
        <v>6</v>
      </c>
      <c r="E272" t="s">
        <v>5102</v>
      </c>
      <c r="F272" t="s">
        <v>5103</v>
      </c>
      <c r="G272" t="s">
        <v>5111</v>
      </c>
      <c r="H272" t="s">
        <v>5103</v>
      </c>
    </row>
    <row r="273" spans="1:9" x14ac:dyDescent="0.25">
      <c r="A273" s="1" t="s">
        <v>666</v>
      </c>
      <c r="B273" t="s">
        <v>667</v>
      </c>
      <c r="C273" t="s">
        <v>5</v>
      </c>
      <c r="D273">
        <v>6</v>
      </c>
      <c r="E273" t="s">
        <v>5102</v>
      </c>
      <c r="F273" t="s">
        <v>5103</v>
      </c>
      <c r="G273" t="s">
        <v>5111</v>
      </c>
      <c r="H273" t="s">
        <v>5103</v>
      </c>
      <c r="I273" t="s">
        <v>4879</v>
      </c>
    </row>
    <row r="274" spans="1:9" x14ac:dyDescent="0.25">
      <c r="A274" s="1" t="s">
        <v>883</v>
      </c>
      <c r="B274" t="s">
        <v>884</v>
      </c>
      <c r="C274" t="s">
        <v>5</v>
      </c>
      <c r="D274">
        <v>6</v>
      </c>
      <c r="E274" t="s">
        <v>5102</v>
      </c>
      <c r="F274" t="s">
        <v>5103</v>
      </c>
      <c r="G274" t="s">
        <v>5111</v>
      </c>
      <c r="H274" t="s">
        <v>5103</v>
      </c>
      <c r="I274" t="s">
        <v>4879</v>
      </c>
    </row>
    <row r="275" spans="1:9" x14ac:dyDescent="0.25">
      <c r="A275" s="1" t="s">
        <v>885</v>
      </c>
      <c r="B275" t="s">
        <v>886</v>
      </c>
      <c r="C275" t="s">
        <v>5</v>
      </c>
      <c r="D275">
        <v>6</v>
      </c>
      <c r="E275" t="s">
        <v>5102</v>
      </c>
      <c r="F275" t="s">
        <v>5103</v>
      </c>
      <c r="G275" t="s">
        <v>5111</v>
      </c>
      <c r="H275" t="s">
        <v>5103</v>
      </c>
      <c r="I275" t="s">
        <v>4879</v>
      </c>
    </row>
    <row r="276" spans="1:9" x14ac:dyDescent="0.25">
      <c r="A276" s="1" t="s">
        <v>2025</v>
      </c>
      <c r="B276" t="s">
        <v>2026</v>
      </c>
      <c r="C276" t="s">
        <v>5</v>
      </c>
      <c r="D276">
        <v>6</v>
      </c>
      <c r="I276" t="s">
        <v>5113</v>
      </c>
    </row>
    <row r="277" spans="1:9" x14ac:dyDescent="0.25">
      <c r="A277" s="1" t="s">
        <v>2027</v>
      </c>
      <c r="B277" t="s">
        <v>2028</v>
      </c>
      <c r="C277" t="s">
        <v>5</v>
      </c>
      <c r="D277">
        <v>6</v>
      </c>
      <c r="E277" t="s">
        <v>5102</v>
      </c>
      <c r="F277" t="s">
        <v>5103</v>
      </c>
      <c r="G277" t="s">
        <v>5111</v>
      </c>
      <c r="H277" t="s">
        <v>5103</v>
      </c>
      <c r="I277" t="s">
        <v>4879</v>
      </c>
    </row>
    <row r="278" spans="1:9" x14ac:dyDescent="0.25">
      <c r="A278" s="1" t="s">
        <v>2029</v>
      </c>
      <c r="B278" t="s">
        <v>2030</v>
      </c>
      <c r="C278" t="s">
        <v>5</v>
      </c>
      <c r="D278">
        <v>6</v>
      </c>
      <c r="E278" t="s">
        <v>5102</v>
      </c>
      <c r="F278" t="s">
        <v>5103</v>
      </c>
      <c r="I278" t="s">
        <v>5113</v>
      </c>
    </row>
    <row r="279" spans="1:9" x14ac:dyDescent="0.25">
      <c r="A279" s="1" t="s">
        <v>2083</v>
      </c>
      <c r="B279" t="s">
        <v>2084</v>
      </c>
      <c r="C279" t="s">
        <v>5</v>
      </c>
      <c r="D279">
        <v>6</v>
      </c>
    </row>
    <row r="280" spans="1:9" x14ac:dyDescent="0.25">
      <c r="A280" s="1" t="s">
        <v>1051</v>
      </c>
      <c r="B280" t="s">
        <v>1052</v>
      </c>
      <c r="C280" t="s">
        <v>5</v>
      </c>
      <c r="D280">
        <v>6</v>
      </c>
      <c r="G280" t="s">
        <v>5111</v>
      </c>
      <c r="H280" t="s">
        <v>5103</v>
      </c>
      <c r="I280" t="s">
        <v>4879</v>
      </c>
    </row>
    <row r="281" spans="1:9" x14ac:dyDescent="0.25">
      <c r="A281" s="1" t="s">
        <v>2085</v>
      </c>
      <c r="B281" t="s">
        <v>2086</v>
      </c>
      <c r="C281" t="s">
        <v>5</v>
      </c>
      <c r="D281">
        <v>6</v>
      </c>
      <c r="G281" t="s">
        <v>5111</v>
      </c>
      <c r="H281" t="s">
        <v>5103</v>
      </c>
      <c r="I281" t="s">
        <v>5113</v>
      </c>
    </row>
    <row r="282" spans="1:9" x14ac:dyDescent="0.25">
      <c r="A282" s="1" t="s">
        <v>1053</v>
      </c>
      <c r="B282" t="s">
        <v>1054</v>
      </c>
      <c r="C282" t="s">
        <v>5</v>
      </c>
      <c r="D282">
        <v>6</v>
      </c>
      <c r="G282" t="s">
        <v>5111</v>
      </c>
      <c r="H282" t="s">
        <v>5103</v>
      </c>
      <c r="I282" t="s">
        <v>5113</v>
      </c>
    </row>
    <row r="283" spans="1:9" x14ac:dyDescent="0.25">
      <c r="A283" s="1" t="s">
        <v>1055</v>
      </c>
      <c r="B283" t="s">
        <v>1056</v>
      </c>
      <c r="C283" t="s">
        <v>5</v>
      </c>
      <c r="D283">
        <v>6</v>
      </c>
      <c r="G283" t="s">
        <v>5111</v>
      </c>
      <c r="H283" t="s">
        <v>5103</v>
      </c>
    </row>
    <row r="284" spans="1:9" x14ac:dyDescent="0.25">
      <c r="A284" s="1" t="s">
        <v>1097</v>
      </c>
      <c r="B284" t="s">
        <v>1098</v>
      </c>
      <c r="C284" t="s">
        <v>5</v>
      </c>
      <c r="D284">
        <v>6</v>
      </c>
      <c r="G284" t="s">
        <v>5111</v>
      </c>
      <c r="H284" t="s">
        <v>5103</v>
      </c>
      <c r="I284" t="s">
        <v>5113</v>
      </c>
    </row>
    <row r="285" spans="1:9" x14ac:dyDescent="0.25">
      <c r="A285" s="1" t="s">
        <v>1099</v>
      </c>
      <c r="B285" t="s">
        <v>1100</v>
      </c>
      <c r="C285" t="s">
        <v>5</v>
      </c>
      <c r="D285">
        <v>6</v>
      </c>
      <c r="E285" t="s">
        <v>5102</v>
      </c>
      <c r="F285" t="s">
        <v>5103</v>
      </c>
      <c r="G285" t="s">
        <v>5111</v>
      </c>
      <c r="H285" t="s">
        <v>5103</v>
      </c>
      <c r="I285" t="s">
        <v>4879</v>
      </c>
    </row>
    <row r="286" spans="1:9" x14ac:dyDescent="0.25">
      <c r="A286" s="1" t="s">
        <v>1168</v>
      </c>
      <c r="B286" t="s">
        <v>1169</v>
      </c>
      <c r="C286" t="s">
        <v>5</v>
      </c>
      <c r="D286">
        <v>6</v>
      </c>
      <c r="G286" t="s">
        <v>5111</v>
      </c>
      <c r="H286" t="s">
        <v>5103</v>
      </c>
      <c r="I286" t="s">
        <v>5113</v>
      </c>
    </row>
    <row r="287" spans="1:9" x14ac:dyDescent="0.25">
      <c r="A287" s="1" t="s">
        <v>2121</v>
      </c>
      <c r="B287" t="s">
        <v>2122</v>
      </c>
      <c r="C287" t="s">
        <v>5</v>
      </c>
      <c r="D287">
        <v>6</v>
      </c>
      <c r="E287" t="s">
        <v>5102</v>
      </c>
      <c r="F287" t="s">
        <v>5103</v>
      </c>
      <c r="I287" t="s">
        <v>5113</v>
      </c>
    </row>
    <row r="288" spans="1:9" x14ac:dyDescent="0.25">
      <c r="A288" s="1" t="s">
        <v>1170</v>
      </c>
      <c r="B288" t="s">
        <v>1171</v>
      </c>
      <c r="C288" t="s">
        <v>5</v>
      </c>
      <c r="D288">
        <v>6</v>
      </c>
      <c r="E288" t="s">
        <v>5102</v>
      </c>
      <c r="F288" t="s">
        <v>5103</v>
      </c>
      <c r="G288" t="s">
        <v>5111</v>
      </c>
      <c r="H288" t="s">
        <v>5103</v>
      </c>
      <c r="I288" t="s">
        <v>5023</v>
      </c>
    </row>
    <row r="289" spans="1:9" x14ac:dyDescent="0.25">
      <c r="A289" s="1" t="s">
        <v>1172</v>
      </c>
      <c r="B289" t="s">
        <v>1173</v>
      </c>
      <c r="C289" t="s">
        <v>5</v>
      </c>
      <c r="D289">
        <v>6</v>
      </c>
      <c r="G289" t="s">
        <v>5111</v>
      </c>
      <c r="H289" t="s">
        <v>5103</v>
      </c>
      <c r="I289" t="s">
        <v>4879</v>
      </c>
    </row>
    <row r="290" spans="1:9" x14ac:dyDescent="0.25">
      <c r="A290" s="1" t="s">
        <v>1202</v>
      </c>
      <c r="B290" t="s">
        <v>1203</v>
      </c>
      <c r="C290" t="s">
        <v>5</v>
      </c>
      <c r="D290">
        <v>6</v>
      </c>
      <c r="G290" t="s">
        <v>5111</v>
      </c>
      <c r="H290" t="s">
        <v>5103</v>
      </c>
      <c r="I290" t="s">
        <v>4879</v>
      </c>
    </row>
    <row r="291" spans="1:9" x14ac:dyDescent="0.25">
      <c r="A291" s="1" t="s">
        <v>1204</v>
      </c>
      <c r="B291" t="s">
        <v>1205</v>
      </c>
      <c r="C291" t="s">
        <v>5</v>
      </c>
      <c r="D291">
        <v>6</v>
      </c>
      <c r="E291" t="s">
        <v>5102</v>
      </c>
      <c r="F291" t="s">
        <v>5103</v>
      </c>
      <c r="G291" t="s">
        <v>5111</v>
      </c>
      <c r="H291" t="s">
        <v>5103</v>
      </c>
      <c r="I291" t="s">
        <v>5113</v>
      </c>
    </row>
    <row r="292" spans="1:9" x14ac:dyDescent="0.25">
      <c r="A292" s="1" t="s">
        <v>1206</v>
      </c>
      <c r="B292" t="s">
        <v>1207</v>
      </c>
      <c r="C292" t="s">
        <v>5</v>
      </c>
      <c r="D292">
        <v>6</v>
      </c>
      <c r="G292" t="s">
        <v>5111</v>
      </c>
      <c r="H292" t="s">
        <v>5103</v>
      </c>
      <c r="I292" t="s">
        <v>5113</v>
      </c>
    </row>
    <row r="293" spans="1:9" x14ac:dyDescent="0.25">
      <c r="A293" s="1" t="s">
        <v>1208</v>
      </c>
      <c r="B293" t="s">
        <v>1209</v>
      </c>
      <c r="C293" t="s">
        <v>5</v>
      </c>
      <c r="D293">
        <v>6</v>
      </c>
      <c r="E293" t="s">
        <v>5102</v>
      </c>
      <c r="F293" t="s">
        <v>5103</v>
      </c>
      <c r="G293" t="s">
        <v>5111</v>
      </c>
      <c r="H293" t="s">
        <v>5103</v>
      </c>
      <c r="I293" t="s">
        <v>5023</v>
      </c>
    </row>
    <row r="294" spans="1:9" x14ac:dyDescent="0.25">
      <c r="A294" s="1" t="s">
        <v>1210</v>
      </c>
      <c r="B294" t="s">
        <v>1211</v>
      </c>
      <c r="C294" t="s">
        <v>5</v>
      </c>
      <c r="D294">
        <v>6</v>
      </c>
      <c r="E294" t="s">
        <v>5102</v>
      </c>
      <c r="F294" t="s">
        <v>5103</v>
      </c>
      <c r="G294" t="s">
        <v>5111</v>
      </c>
      <c r="H294" t="s">
        <v>5103</v>
      </c>
      <c r="I294" t="s">
        <v>4879</v>
      </c>
    </row>
    <row r="295" spans="1:9" x14ac:dyDescent="0.25">
      <c r="A295" s="1" t="s">
        <v>1212</v>
      </c>
      <c r="B295" t="s">
        <v>1213</v>
      </c>
      <c r="C295" t="s">
        <v>5</v>
      </c>
      <c r="D295">
        <v>6</v>
      </c>
      <c r="G295" t="s">
        <v>5111</v>
      </c>
      <c r="H295" t="s">
        <v>5103</v>
      </c>
      <c r="I295" t="s">
        <v>5113</v>
      </c>
    </row>
    <row r="296" spans="1:9" x14ac:dyDescent="0.25">
      <c r="A296" s="1" t="s">
        <v>2145</v>
      </c>
      <c r="B296" t="s">
        <v>2146</v>
      </c>
      <c r="C296" t="s">
        <v>5</v>
      </c>
      <c r="D296">
        <v>6</v>
      </c>
      <c r="E296" t="s">
        <v>5102</v>
      </c>
      <c r="F296" t="s">
        <v>5103</v>
      </c>
      <c r="I296" t="s">
        <v>5113</v>
      </c>
    </row>
    <row r="297" spans="1:9" x14ac:dyDescent="0.25">
      <c r="A297" s="1" t="s">
        <v>2147</v>
      </c>
      <c r="B297" t="s">
        <v>2148</v>
      </c>
      <c r="C297" t="s">
        <v>5</v>
      </c>
      <c r="D297">
        <v>6</v>
      </c>
      <c r="E297" t="s">
        <v>5102</v>
      </c>
      <c r="F297" t="s">
        <v>5103</v>
      </c>
    </row>
    <row r="298" spans="1:9" x14ac:dyDescent="0.25">
      <c r="A298" s="1" t="s">
        <v>1340</v>
      </c>
      <c r="B298" t="s">
        <v>1341</v>
      </c>
      <c r="C298" t="s">
        <v>5</v>
      </c>
      <c r="D298">
        <v>6</v>
      </c>
      <c r="E298" t="s">
        <v>5102</v>
      </c>
      <c r="F298" t="s">
        <v>5103</v>
      </c>
      <c r="G298" t="s">
        <v>5111</v>
      </c>
      <c r="H298" t="s">
        <v>5103</v>
      </c>
    </row>
    <row r="299" spans="1:9" x14ac:dyDescent="0.25">
      <c r="A299" s="1" t="s">
        <v>1342</v>
      </c>
      <c r="B299" t="s">
        <v>1343</v>
      </c>
      <c r="C299" t="s">
        <v>5</v>
      </c>
      <c r="D299">
        <v>6</v>
      </c>
      <c r="E299" t="s">
        <v>5102</v>
      </c>
      <c r="F299" t="s">
        <v>5103</v>
      </c>
      <c r="G299" t="s">
        <v>5111</v>
      </c>
      <c r="H299" t="s">
        <v>5103</v>
      </c>
      <c r="I299" t="s">
        <v>5023</v>
      </c>
    </row>
    <row r="300" spans="1:9" x14ac:dyDescent="0.25">
      <c r="A300" s="1" t="s">
        <v>1344</v>
      </c>
      <c r="B300" t="s">
        <v>1345</v>
      </c>
      <c r="C300" t="s">
        <v>5</v>
      </c>
      <c r="D300">
        <v>6</v>
      </c>
      <c r="G300" t="s">
        <v>5111</v>
      </c>
      <c r="H300" t="s">
        <v>5103</v>
      </c>
      <c r="I300" t="s">
        <v>5113</v>
      </c>
    </row>
    <row r="301" spans="1:9" x14ac:dyDescent="0.25">
      <c r="A301" s="1" t="s">
        <v>1346</v>
      </c>
      <c r="B301" t="s">
        <v>1347</v>
      </c>
      <c r="C301" t="s">
        <v>5</v>
      </c>
      <c r="D301">
        <v>6</v>
      </c>
      <c r="G301" t="s">
        <v>5111</v>
      </c>
      <c r="H301" t="s">
        <v>5103</v>
      </c>
      <c r="I301" t="s">
        <v>5113</v>
      </c>
    </row>
    <row r="302" spans="1:9" x14ac:dyDescent="0.25">
      <c r="A302" s="1" t="s">
        <v>1380</v>
      </c>
      <c r="B302" t="s">
        <v>1381</v>
      </c>
      <c r="C302" t="s">
        <v>5</v>
      </c>
      <c r="D302">
        <v>6</v>
      </c>
      <c r="G302" t="s">
        <v>5111</v>
      </c>
      <c r="H302" t="s">
        <v>5103</v>
      </c>
      <c r="I302" t="s">
        <v>5113</v>
      </c>
    </row>
    <row r="303" spans="1:9" x14ac:dyDescent="0.25">
      <c r="A303" s="1" t="s">
        <v>2159</v>
      </c>
      <c r="B303" t="s">
        <v>2160</v>
      </c>
      <c r="C303" t="s">
        <v>5</v>
      </c>
      <c r="D303">
        <v>6</v>
      </c>
      <c r="I303" t="s">
        <v>5113</v>
      </c>
    </row>
    <row r="304" spans="1:9" x14ac:dyDescent="0.25">
      <c r="A304" s="1" t="s">
        <v>1382</v>
      </c>
      <c r="B304" t="s">
        <v>1383</v>
      </c>
      <c r="C304" t="s">
        <v>5</v>
      </c>
      <c r="D304">
        <v>6</v>
      </c>
      <c r="E304" t="s">
        <v>5102</v>
      </c>
      <c r="F304" t="s">
        <v>5103</v>
      </c>
      <c r="G304" t="s">
        <v>5111</v>
      </c>
      <c r="H304" t="s">
        <v>5103</v>
      </c>
      <c r="I304" t="s">
        <v>4879</v>
      </c>
    </row>
    <row r="305" spans="1:9" x14ac:dyDescent="0.25">
      <c r="A305" s="1" t="s">
        <v>1386</v>
      </c>
      <c r="B305" t="s">
        <v>1387</v>
      </c>
      <c r="C305" t="s">
        <v>5</v>
      </c>
      <c r="D305">
        <v>6</v>
      </c>
      <c r="G305" t="s">
        <v>5111</v>
      </c>
      <c r="H305" t="s">
        <v>5103</v>
      </c>
      <c r="I305" t="s">
        <v>5113</v>
      </c>
    </row>
    <row r="306" spans="1:9" x14ac:dyDescent="0.25">
      <c r="A306" s="1" t="s">
        <v>1418</v>
      </c>
      <c r="B306" t="s">
        <v>1419</v>
      </c>
      <c r="C306" t="s">
        <v>5</v>
      </c>
      <c r="D306">
        <v>6</v>
      </c>
      <c r="G306" t="s">
        <v>5111</v>
      </c>
      <c r="H306" t="s">
        <v>5103</v>
      </c>
      <c r="I306" t="s">
        <v>5113</v>
      </c>
    </row>
    <row r="307" spans="1:9" x14ac:dyDescent="0.25">
      <c r="A307" s="1" t="s">
        <v>1420</v>
      </c>
      <c r="B307" t="s">
        <v>1421</v>
      </c>
      <c r="C307" t="s">
        <v>5</v>
      </c>
      <c r="D307">
        <v>6</v>
      </c>
      <c r="G307" t="s">
        <v>5111</v>
      </c>
      <c r="H307" t="s">
        <v>5103</v>
      </c>
      <c r="I307" t="s">
        <v>5023</v>
      </c>
    </row>
    <row r="308" spans="1:9" x14ac:dyDescent="0.25">
      <c r="A308" s="1" t="s">
        <v>1561</v>
      </c>
      <c r="B308" t="s">
        <v>1562</v>
      </c>
      <c r="C308" t="s">
        <v>5</v>
      </c>
      <c r="D308">
        <v>6</v>
      </c>
      <c r="G308" t="s">
        <v>5111</v>
      </c>
      <c r="H308" t="s">
        <v>5103</v>
      </c>
    </row>
    <row r="309" spans="1:9" x14ac:dyDescent="0.25">
      <c r="A309" s="1" t="s">
        <v>1563</v>
      </c>
      <c r="B309" t="s">
        <v>1564</v>
      </c>
      <c r="C309" t="s">
        <v>5</v>
      </c>
      <c r="D309">
        <v>6</v>
      </c>
      <c r="E309" t="s">
        <v>5102</v>
      </c>
      <c r="F309" t="s">
        <v>5103</v>
      </c>
      <c r="G309" t="s">
        <v>5111</v>
      </c>
      <c r="H309" t="s">
        <v>5103</v>
      </c>
      <c r="I309" t="s">
        <v>5023</v>
      </c>
    </row>
    <row r="310" spans="1:9" x14ac:dyDescent="0.25">
      <c r="A310" s="1" t="s">
        <v>2223</v>
      </c>
      <c r="B310" t="s">
        <v>2224</v>
      </c>
      <c r="C310" t="s">
        <v>5</v>
      </c>
      <c r="D310">
        <v>6</v>
      </c>
      <c r="E310" t="s">
        <v>5102</v>
      </c>
      <c r="F310" t="s">
        <v>5103</v>
      </c>
      <c r="I310" t="s">
        <v>5023</v>
      </c>
    </row>
    <row r="311" spans="1:9" x14ac:dyDescent="0.25">
      <c r="A311" s="1" t="s">
        <v>2225</v>
      </c>
      <c r="B311" t="s">
        <v>2226</v>
      </c>
      <c r="C311" t="s">
        <v>5</v>
      </c>
      <c r="D311">
        <v>6</v>
      </c>
      <c r="E311" t="s">
        <v>5102</v>
      </c>
      <c r="F311" t="s">
        <v>5103</v>
      </c>
      <c r="I311" t="s">
        <v>5113</v>
      </c>
    </row>
    <row r="312" spans="1:9" x14ac:dyDescent="0.25">
      <c r="A312" s="1" t="s">
        <v>1623</v>
      </c>
      <c r="B312" t="s">
        <v>1624</v>
      </c>
      <c r="C312" t="s">
        <v>5</v>
      </c>
      <c r="D312">
        <v>6</v>
      </c>
      <c r="G312" t="s">
        <v>5111</v>
      </c>
      <c r="H312" t="s">
        <v>5103</v>
      </c>
      <c r="I312" t="s">
        <v>5113</v>
      </c>
    </row>
    <row r="313" spans="1:9" x14ac:dyDescent="0.25">
      <c r="A313" s="1" t="s">
        <v>1625</v>
      </c>
      <c r="B313" t="s">
        <v>1626</v>
      </c>
      <c r="C313" t="s">
        <v>5</v>
      </c>
      <c r="D313">
        <v>6</v>
      </c>
      <c r="E313" t="s">
        <v>5102</v>
      </c>
      <c r="F313" t="s">
        <v>5103</v>
      </c>
      <c r="G313" t="s">
        <v>5111</v>
      </c>
      <c r="H313" t="s">
        <v>5103</v>
      </c>
      <c r="I313" t="s">
        <v>5113</v>
      </c>
    </row>
    <row r="314" spans="1:9" x14ac:dyDescent="0.25">
      <c r="A314" s="1" t="s">
        <v>1637</v>
      </c>
      <c r="B314" t="s">
        <v>1638</v>
      </c>
      <c r="C314" t="s">
        <v>5</v>
      </c>
      <c r="D314">
        <v>6</v>
      </c>
      <c r="G314" t="s">
        <v>5111</v>
      </c>
      <c r="H314" t="s">
        <v>5103</v>
      </c>
      <c r="I314" t="s">
        <v>4879</v>
      </c>
    </row>
    <row r="315" spans="1:9" x14ac:dyDescent="0.25">
      <c r="A315" s="1" t="s">
        <v>1639</v>
      </c>
      <c r="B315" t="s">
        <v>1640</v>
      </c>
      <c r="C315" t="s">
        <v>5</v>
      </c>
      <c r="D315">
        <v>6</v>
      </c>
      <c r="E315" t="s">
        <v>5102</v>
      </c>
      <c r="F315" t="s">
        <v>5103</v>
      </c>
      <c r="G315" t="s">
        <v>5111</v>
      </c>
      <c r="H315" t="s">
        <v>5103</v>
      </c>
      <c r="I315" t="s">
        <v>5023</v>
      </c>
    </row>
    <row r="316" spans="1:9" x14ac:dyDescent="0.25">
      <c r="A316" s="1" t="s">
        <v>1744</v>
      </c>
      <c r="B316" t="s">
        <v>1745</v>
      </c>
      <c r="C316" t="s">
        <v>1746</v>
      </c>
      <c r="D316">
        <v>6</v>
      </c>
      <c r="G316" t="s">
        <v>5111</v>
      </c>
      <c r="H316" t="s">
        <v>5103</v>
      </c>
      <c r="I316" t="s">
        <v>5113</v>
      </c>
    </row>
    <row r="317" spans="1:9" x14ac:dyDescent="0.25">
      <c r="A317" s="1" t="s">
        <v>2332</v>
      </c>
      <c r="B317" t="s">
        <v>2333</v>
      </c>
      <c r="C317" t="s">
        <v>1741</v>
      </c>
      <c r="D317">
        <v>6</v>
      </c>
      <c r="E317" t="s">
        <v>5102</v>
      </c>
      <c r="F317" t="s">
        <v>5103</v>
      </c>
      <c r="I317" t="s">
        <v>4879</v>
      </c>
    </row>
    <row r="318" spans="1:9" x14ac:dyDescent="0.25">
      <c r="A318" s="1" t="s">
        <v>2358</v>
      </c>
      <c r="B318" t="s">
        <v>2359</v>
      </c>
      <c r="C318" t="s">
        <v>1746</v>
      </c>
      <c r="D318">
        <v>6</v>
      </c>
      <c r="E318" t="s">
        <v>5102</v>
      </c>
      <c r="F318" t="s">
        <v>5103</v>
      </c>
      <c r="I318" t="s">
        <v>5113</v>
      </c>
    </row>
    <row r="319" spans="1:9" x14ac:dyDescent="0.25">
      <c r="A319" s="1" t="s">
        <v>1761</v>
      </c>
      <c r="B319" t="s">
        <v>1762</v>
      </c>
      <c r="C319" t="s">
        <v>5</v>
      </c>
      <c r="D319">
        <v>6</v>
      </c>
      <c r="E319" t="s">
        <v>5102</v>
      </c>
      <c r="F319" t="s">
        <v>5103</v>
      </c>
      <c r="G319" t="s">
        <v>5111</v>
      </c>
      <c r="H319" t="s">
        <v>5103</v>
      </c>
      <c r="I319" t="s">
        <v>4879</v>
      </c>
    </row>
    <row r="320" spans="1:9" x14ac:dyDescent="0.25">
      <c r="A320" s="1" t="s">
        <v>3</v>
      </c>
      <c r="B320" t="s">
        <v>4</v>
      </c>
      <c r="C320" t="s">
        <v>5</v>
      </c>
      <c r="D320">
        <v>7</v>
      </c>
      <c r="E320" t="s">
        <v>5102</v>
      </c>
      <c r="F320" t="s">
        <v>5103</v>
      </c>
      <c r="G320" t="s">
        <v>5111</v>
      </c>
      <c r="H320" t="s">
        <v>5103</v>
      </c>
      <c r="I320" t="s">
        <v>4879</v>
      </c>
    </row>
    <row r="321" spans="1:9" x14ac:dyDescent="0.25">
      <c r="A321" s="1" t="s">
        <v>8</v>
      </c>
      <c r="B321" t="s">
        <v>9</v>
      </c>
      <c r="C321" t="s">
        <v>5</v>
      </c>
      <c r="D321">
        <v>7</v>
      </c>
      <c r="G321" t="s">
        <v>5111</v>
      </c>
      <c r="H321" t="s">
        <v>5103</v>
      </c>
      <c r="I321" t="s">
        <v>5113</v>
      </c>
    </row>
    <row r="322" spans="1:9" x14ac:dyDescent="0.25">
      <c r="A322" s="1" t="s">
        <v>10</v>
      </c>
      <c r="B322" t="s">
        <v>11</v>
      </c>
      <c r="C322" t="s">
        <v>5</v>
      </c>
      <c r="D322">
        <v>7</v>
      </c>
      <c r="E322" t="s">
        <v>5102</v>
      </c>
      <c r="F322" t="s">
        <v>5103</v>
      </c>
      <c r="G322" t="s">
        <v>5111</v>
      </c>
      <c r="H322" t="s">
        <v>5103</v>
      </c>
    </row>
    <row r="323" spans="1:9" x14ac:dyDescent="0.25">
      <c r="A323" s="1" t="s">
        <v>12</v>
      </c>
      <c r="B323" t="s">
        <v>13</v>
      </c>
      <c r="C323" t="s">
        <v>5</v>
      </c>
      <c r="D323">
        <v>7</v>
      </c>
      <c r="E323" t="s">
        <v>5102</v>
      </c>
      <c r="F323" t="s">
        <v>5103</v>
      </c>
      <c r="G323" t="s">
        <v>5111</v>
      </c>
      <c r="H323" t="s">
        <v>5103</v>
      </c>
      <c r="I323" t="s">
        <v>5113</v>
      </c>
    </row>
    <row r="324" spans="1:9" x14ac:dyDescent="0.25">
      <c r="A324" s="1" t="s">
        <v>14</v>
      </c>
      <c r="B324" t="s">
        <v>15</v>
      </c>
      <c r="C324" t="s">
        <v>5</v>
      </c>
      <c r="D324">
        <v>7</v>
      </c>
      <c r="G324" t="s">
        <v>5111</v>
      </c>
      <c r="H324" t="s">
        <v>5103</v>
      </c>
      <c r="I324" t="s">
        <v>4879</v>
      </c>
    </row>
    <row r="325" spans="1:9" x14ac:dyDescent="0.25">
      <c r="A325" s="1" t="s">
        <v>16</v>
      </c>
      <c r="B325" t="s">
        <v>17</v>
      </c>
      <c r="C325" t="s">
        <v>5</v>
      </c>
      <c r="D325">
        <v>7</v>
      </c>
      <c r="G325" t="s">
        <v>5111</v>
      </c>
      <c r="H325" t="s">
        <v>5103</v>
      </c>
    </row>
    <row r="326" spans="1:9" x14ac:dyDescent="0.25">
      <c r="A326" s="1" t="s">
        <v>18</v>
      </c>
      <c r="B326" t="s">
        <v>19</v>
      </c>
      <c r="C326" t="s">
        <v>5</v>
      </c>
      <c r="D326">
        <v>7</v>
      </c>
      <c r="E326" t="s">
        <v>5102</v>
      </c>
      <c r="F326" t="s">
        <v>5103</v>
      </c>
      <c r="G326" t="s">
        <v>5111</v>
      </c>
      <c r="H326" t="s">
        <v>5103</v>
      </c>
      <c r="I326" t="s">
        <v>4879</v>
      </c>
    </row>
    <row r="327" spans="1:9" x14ac:dyDescent="0.25">
      <c r="A327" s="1" t="s">
        <v>1795</v>
      </c>
      <c r="B327" t="s">
        <v>1796</v>
      </c>
      <c r="C327" t="s">
        <v>5</v>
      </c>
      <c r="D327">
        <v>7</v>
      </c>
      <c r="I327" t="s">
        <v>4879</v>
      </c>
    </row>
    <row r="328" spans="1:9" x14ac:dyDescent="0.25">
      <c r="A328" s="1" t="s">
        <v>24</v>
      </c>
      <c r="B328" t="s">
        <v>25</v>
      </c>
      <c r="C328" t="s">
        <v>5</v>
      </c>
      <c r="D328">
        <v>7</v>
      </c>
      <c r="G328" t="s">
        <v>5111</v>
      </c>
      <c r="H328" t="s">
        <v>5103</v>
      </c>
      <c r="I328" t="s">
        <v>5113</v>
      </c>
    </row>
    <row r="329" spans="1:9" x14ac:dyDescent="0.25">
      <c r="A329" s="1" t="s">
        <v>27</v>
      </c>
      <c r="B329" t="s">
        <v>28</v>
      </c>
      <c r="C329" t="s">
        <v>5</v>
      </c>
      <c r="D329">
        <v>7</v>
      </c>
      <c r="E329" t="s">
        <v>5102</v>
      </c>
      <c r="F329" t="s">
        <v>5103</v>
      </c>
      <c r="G329" t="s">
        <v>5111</v>
      </c>
      <c r="H329" t="s">
        <v>5103</v>
      </c>
      <c r="I329" t="s">
        <v>5113</v>
      </c>
    </row>
    <row r="330" spans="1:9" x14ac:dyDescent="0.25">
      <c r="A330" s="1" t="s">
        <v>29</v>
      </c>
      <c r="B330" t="s">
        <v>30</v>
      </c>
      <c r="C330" t="s">
        <v>5</v>
      </c>
      <c r="D330">
        <v>7</v>
      </c>
      <c r="E330" t="s">
        <v>5102</v>
      </c>
      <c r="F330" t="s">
        <v>5103</v>
      </c>
      <c r="G330" t="s">
        <v>5111</v>
      </c>
      <c r="H330" t="s">
        <v>5103</v>
      </c>
      <c r="I330" t="s">
        <v>5113</v>
      </c>
    </row>
    <row r="331" spans="1:9" x14ac:dyDescent="0.25">
      <c r="A331" s="1" t="s">
        <v>31</v>
      </c>
      <c r="B331" t="s">
        <v>32</v>
      </c>
      <c r="C331" t="s">
        <v>5</v>
      </c>
      <c r="D331">
        <v>7</v>
      </c>
      <c r="G331" t="s">
        <v>5111</v>
      </c>
      <c r="H331" t="s">
        <v>5103</v>
      </c>
      <c r="I331" t="s">
        <v>4879</v>
      </c>
    </row>
    <row r="332" spans="1:9" x14ac:dyDescent="0.25">
      <c r="A332" s="1" t="s">
        <v>33</v>
      </c>
      <c r="B332" t="s">
        <v>34</v>
      </c>
      <c r="C332" t="s">
        <v>5</v>
      </c>
      <c r="D332">
        <v>7</v>
      </c>
      <c r="E332" t="s">
        <v>5102</v>
      </c>
      <c r="F332" t="s">
        <v>5103</v>
      </c>
      <c r="G332" t="s">
        <v>5111</v>
      </c>
      <c r="H332" t="s">
        <v>5103</v>
      </c>
      <c r="I332" t="s">
        <v>5113</v>
      </c>
    </row>
    <row r="333" spans="1:9" x14ac:dyDescent="0.25">
      <c r="A333" s="1" t="s">
        <v>35</v>
      </c>
      <c r="B333" t="s">
        <v>36</v>
      </c>
      <c r="C333" t="s">
        <v>5</v>
      </c>
      <c r="D333">
        <v>7</v>
      </c>
      <c r="E333" t="s">
        <v>5102</v>
      </c>
      <c r="F333" t="s">
        <v>5103</v>
      </c>
      <c r="G333" t="s">
        <v>5111</v>
      </c>
      <c r="H333" t="s">
        <v>5103</v>
      </c>
      <c r="I333" t="s">
        <v>4879</v>
      </c>
    </row>
    <row r="334" spans="1:9" x14ac:dyDescent="0.25">
      <c r="A334" s="1" t="s">
        <v>280</v>
      </c>
      <c r="B334" t="s">
        <v>281</v>
      </c>
      <c r="C334" t="s">
        <v>5</v>
      </c>
      <c r="D334">
        <v>7</v>
      </c>
      <c r="G334" t="s">
        <v>5111</v>
      </c>
      <c r="H334" t="s">
        <v>5103</v>
      </c>
      <c r="I334" t="s">
        <v>4879</v>
      </c>
    </row>
    <row r="335" spans="1:9" x14ac:dyDescent="0.25">
      <c r="A335" s="1" t="s">
        <v>282</v>
      </c>
      <c r="B335" t="s">
        <v>283</v>
      </c>
      <c r="C335" t="s">
        <v>5</v>
      </c>
      <c r="D335">
        <v>7</v>
      </c>
      <c r="E335" t="s">
        <v>5102</v>
      </c>
      <c r="F335" t="s">
        <v>5103</v>
      </c>
      <c r="G335" t="s">
        <v>5111</v>
      </c>
      <c r="H335" t="s">
        <v>5103</v>
      </c>
      <c r="I335" t="s">
        <v>5023</v>
      </c>
    </row>
    <row r="336" spans="1:9" x14ac:dyDescent="0.25">
      <c r="A336" s="1" t="s">
        <v>284</v>
      </c>
      <c r="B336" t="s">
        <v>285</v>
      </c>
      <c r="C336" t="s">
        <v>5</v>
      </c>
      <c r="D336">
        <v>7</v>
      </c>
      <c r="E336" t="s">
        <v>5102</v>
      </c>
      <c r="F336" t="s">
        <v>5103</v>
      </c>
      <c r="G336" t="s">
        <v>5111</v>
      </c>
      <c r="H336" t="s">
        <v>5103</v>
      </c>
      <c r="I336" t="s">
        <v>5113</v>
      </c>
    </row>
    <row r="337" spans="1:9" x14ac:dyDescent="0.25">
      <c r="A337" s="1" t="s">
        <v>286</v>
      </c>
      <c r="B337" t="s">
        <v>287</v>
      </c>
      <c r="C337" t="s">
        <v>5</v>
      </c>
      <c r="D337">
        <v>7</v>
      </c>
      <c r="E337" t="s">
        <v>5102</v>
      </c>
      <c r="F337" t="s">
        <v>5103</v>
      </c>
      <c r="G337" t="s">
        <v>5111</v>
      </c>
      <c r="H337" t="s">
        <v>5103</v>
      </c>
      <c r="I337" t="s">
        <v>5113</v>
      </c>
    </row>
    <row r="338" spans="1:9" x14ac:dyDescent="0.25">
      <c r="A338" s="1" t="s">
        <v>288</v>
      </c>
      <c r="B338" t="s">
        <v>289</v>
      </c>
      <c r="C338" t="s">
        <v>5</v>
      </c>
      <c r="D338">
        <v>7</v>
      </c>
      <c r="E338" t="s">
        <v>5102</v>
      </c>
      <c r="F338" t="s">
        <v>5103</v>
      </c>
      <c r="G338" t="s">
        <v>5111</v>
      </c>
      <c r="H338" t="s">
        <v>5103</v>
      </c>
    </row>
    <row r="339" spans="1:9" x14ac:dyDescent="0.25">
      <c r="A339" s="1" t="s">
        <v>648</v>
      </c>
      <c r="B339" t="s">
        <v>649</v>
      </c>
      <c r="C339" t="s">
        <v>5</v>
      </c>
      <c r="D339">
        <v>7</v>
      </c>
      <c r="E339" t="s">
        <v>5102</v>
      </c>
      <c r="F339" t="s">
        <v>5103</v>
      </c>
      <c r="G339" t="s">
        <v>5111</v>
      </c>
      <c r="H339" t="s">
        <v>5103</v>
      </c>
      <c r="I339" t="s">
        <v>5023</v>
      </c>
    </row>
    <row r="340" spans="1:9" x14ac:dyDescent="0.25">
      <c r="A340" s="1" t="s">
        <v>650</v>
      </c>
      <c r="B340" t="s">
        <v>651</v>
      </c>
      <c r="C340" t="s">
        <v>5</v>
      </c>
      <c r="D340">
        <v>7</v>
      </c>
      <c r="E340" t="s">
        <v>5102</v>
      </c>
      <c r="F340" t="s">
        <v>5103</v>
      </c>
      <c r="G340" t="s">
        <v>5111</v>
      </c>
      <c r="H340" t="s">
        <v>5103</v>
      </c>
    </row>
    <row r="341" spans="1:9" x14ac:dyDescent="0.25">
      <c r="A341" s="1" t="s">
        <v>652</v>
      </c>
      <c r="B341" t="s">
        <v>653</v>
      </c>
      <c r="C341" t="s">
        <v>5</v>
      </c>
      <c r="D341">
        <v>7</v>
      </c>
      <c r="E341" t="s">
        <v>5102</v>
      </c>
      <c r="F341" t="s">
        <v>5103</v>
      </c>
      <c r="G341" t="s">
        <v>5111</v>
      </c>
      <c r="H341" t="s">
        <v>5103</v>
      </c>
      <c r="I341" t="s">
        <v>5023</v>
      </c>
    </row>
    <row r="342" spans="1:9" x14ac:dyDescent="0.25">
      <c r="A342" s="1" t="s">
        <v>654</v>
      </c>
      <c r="B342" t="s">
        <v>655</v>
      </c>
      <c r="C342" t="s">
        <v>5</v>
      </c>
      <c r="D342">
        <v>7</v>
      </c>
      <c r="E342" t="s">
        <v>5102</v>
      </c>
      <c r="F342" t="s">
        <v>5103</v>
      </c>
      <c r="G342" t="s">
        <v>5111</v>
      </c>
      <c r="H342" t="s">
        <v>5103</v>
      </c>
      <c r="I342" t="s">
        <v>4879</v>
      </c>
    </row>
    <row r="343" spans="1:9" x14ac:dyDescent="0.25">
      <c r="A343" s="1" t="s">
        <v>656</v>
      </c>
      <c r="B343" t="s">
        <v>657</v>
      </c>
      <c r="C343" t="s">
        <v>5</v>
      </c>
      <c r="D343">
        <v>7</v>
      </c>
      <c r="E343" t="s">
        <v>5102</v>
      </c>
      <c r="F343" t="s">
        <v>5103</v>
      </c>
      <c r="G343" t="s">
        <v>5111</v>
      </c>
      <c r="H343" t="s">
        <v>5103</v>
      </c>
      <c r="I343" t="s">
        <v>5113</v>
      </c>
    </row>
    <row r="344" spans="1:9" x14ac:dyDescent="0.25">
      <c r="A344" s="1" t="s">
        <v>658</v>
      </c>
      <c r="B344" t="s">
        <v>659</v>
      </c>
      <c r="C344" t="s">
        <v>5</v>
      </c>
      <c r="D344">
        <v>7</v>
      </c>
      <c r="G344" t="s">
        <v>5111</v>
      </c>
      <c r="H344" t="s">
        <v>5103</v>
      </c>
      <c r="I344" t="s">
        <v>4879</v>
      </c>
    </row>
    <row r="345" spans="1:9" x14ac:dyDescent="0.25">
      <c r="A345" s="1" t="s">
        <v>660</v>
      </c>
      <c r="B345" t="s">
        <v>661</v>
      </c>
      <c r="C345" t="s">
        <v>5</v>
      </c>
      <c r="D345">
        <v>7</v>
      </c>
      <c r="E345" t="s">
        <v>5102</v>
      </c>
      <c r="F345" t="s">
        <v>5103</v>
      </c>
      <c r="G345" t="s">
        <v>5111</v>
      </c>
      <c r="H345" t="s">
        <v>5103</v>
      </c>
      <c r="I345" t="s">
        <v>4879</v>
      </c>
    </row>
    <row r="346" spans="1:9" x14ac:dyDescent="0.25">
      <c r="A346" s="1" t="s">
        <v>765</v>
      </c>
      <c r="B346" t="s">
        <v>766</v>
      </c>
      <c r="C346" t="s">
        <v>5</v>
      </c>
      <c r="D346">
        <v>7</v>
      </c>
      <c r="G346" t="s">
        <v>5111</v>
      </c>
      <c r="H346" t="s">
        <v>5103</v>
      </c>
      <c r="I346" t="s">
        <v>4879</v>
      </c>
    </row>
    <row r="347" spans="1:9" x14ac:dyDescent="0.25">
      <c r="A347" s="1" t="s">
        <v>767</v>
      </c>
      <c r="B347" t="s">
        <v>768</v>
      </c>
      <c r="C347" t="s">
        <v>5</v>
      </c>
      <c r="D347">
        <v>7</v>
      </c>
      <c r="G347" t="s">
        <v>5111</v>
      </c>
      <c r="H347" t="s">
        <v>5103</v>
      </c>
      <c r="I347" t="s">
        <v>4879</v>
      </c>
    </row>
    <row r="348" spans="1:9" x14ac:dyDescent="0.25">
      <c r="A348" s="1" t="s">
        <v>769</v>
      </c>
      <c r="B348" t="s">
        <v>770</v>
      </c>
      <c r="C348" t="s">
        <v>5</v>
      </c>
      <c r="D348">
        <v>7</v>
      </c>
      <c r="E348" t="s">
        <v>5102</v>
      </c>
      <c r="F348" t="s">
        <v>5103</v>
      </c>
      <c r="G348" t="s">
        <v>5111</v>
      </c>
      <c r="H348" t="s">
        <v>5103</v>
      </c>
      <c r="I348" t="s">
        <v>5113</v>
      </c>
    </row>
    <row r="349" spans="1:9" x14ac:dyDescent="0.25">
      <c r="A349" s="1" t="s">
        <v>771</v>
      </c>
      <c r="B349" t="s">
        <v>772</v>
      </c>
      <c r="C349" t="s">
        <v>5</v>
      </c>
      <c r="D349">
        <v>7</v>
      </c>
      <c r="G349" t="s">
        <v>5111</v>
      </c>
      <c r="H349" t="s">
        <v>5103</v>
      </c>
    </row>
    <row r="350" spans="1:9" x14ac:dyDescent="0.25">
      <c r="A350" s="1" t="s">
        <v>773</v>
      </c>
      <c r="B350" t="s">
        <v>774</v>
      </c>
      <c r="C350" t="s">
        <v>5</v>
      </c>
      <c r="D350">
        <v>7</v>
      </c>
      <c r="E350" t="s">
        <v>5102</v>
      </c>
      <c r="F350" t="s">
        <v>5103</v>
      </c>
      <c r="G350" t="s">
        <v>5111</v>
      </c>
      <c r="H350" t="s">
        <v>5103</v>
      </c>
      <c r="I350" t="s">
        <v>5113</v>
      </c>
    </row>
    <row r="351" spans="1:9" x14ac:dyDescent="0.25">
      <c r="A351" s="1" t="s">
        <v>775</v>
      </c>
      <c r="B351" t="s">
        <v>776</v>
      </c>
      <c r="C351" t="s">
        <v>5</v>
      </c>
      <c r="D351">
        <v>7</v>
      </c>
      <c r="E351" t="s">
        <v>5102</v>
      </c>
      <c r="F351" t="s">
        <v>5103</v>
      </c>
      <c r="G351" t="s">
        <v>5111</v>
      </c>
      <c r="H351" t="s">
        <v>5103</v>
      </c>
      <c r="I351" t="s">
        <v>5023</v>
      </c>
    </row>
    <row r="352" spans="1:9" x14ac:dyDescent="0.25">
      <c r="A352" s="1" t="s">
        <v>793</v>
      </c>
      <c r="B352" t="s">
        <v>794</v>
      </c>
      <c r="C352" t="s">
        <v>5</v>
      </c>
      <c r="D352">
        <v>7</v>
      </c>
      <c r="G352" t="s">
        <v>5111</v>
      </c>
      <c r="H352" t="s">
        <v>5103</v>
      </c>
      <c r="I352" t="s">
        <v>5113</v>
      </c>
    </row>
    <row r="353" spans="1:9" x14ac:dyDescent="0.25">
      <c r="A353" s="1" t="s">
        <v>795</v>
      </c>
      <c r="B353" t="s">
        <v>796</v>
      </c>
      <c r="C353" t="s">
        <v>5</v>
      </c>
      <c r="D353">
        <v>7</v>
      </c>
      <c r="E353" t="s">
        <v>5102</v>
      </c>
      <c r="F353" t="s">
        <v>5103</v>
      </c>
      <c r="G353" t="s">
        <v>5111</v>
      </c>
      <c r="H353" t="s">
        <v>5103</v>
      </c>
      <c r="I353" t="s">
        <v>5113</v>
      </c>
    </row>
    <row r="354" spans="1:9" x14ac:dyDescent="0.25">
      <c r="A354" s="1" t="s">
        <v>797</v>
      </c>
      <c r="B354" t="s">
        <v>798</v>
      </c>
      <c r="C354" t="s">
        <v>5</v>
      </c>
      <c r="D354">
        <v>7</v>
      </c>
      <c r="E354" t="s">
        <v>5102</v>
      </c>
      <c r="F354" t="s">
        <v>5103</v>
      </c>
      <c r="G354" t="s">
        <v>5111</v>
      </c>
      <c r="H354" t="s">
        <v>5103</v>
      </c>
      <c r="I354" t="s">
        <v>5023</v>
      </c>
    </row>
    <row r="355" spans="1:9" x14ac:dyDescent="0.25">
      <c r="A355" s="1" t="s">
        <v>799</v>
      </c>
      <c r="B355" t="s">
        <v>800</v>
      </c>
      <c r="C355" t="s">
        <v>5</v>
      </c>
      <c r="D355">
        <v>7</v>
      </c>
      <c r="G355" t="s">
        <v>5111</v>
      </c>
      <c r="H355" t="s">
        <v>5103</v>
      </c>
    </row>
    <row r="356" spans="1:9" x14ac:dyDescent="0.25">
      <c r="A356" s="1" t="s">
        <v>801</v>
      </c>
      <c r="B356" t="s">
        <v>802</v>
      </c>
      <c r="C356" t="s">
        <v>5</v>
      </c>
      <c r="D356">
        <v>7</v>
      </c>
      <c r="G356" t="s">
        <v>5111</v>
      </c>
      <c r="H356" t="s">
        <v>5103</v>
      </c>
      <c r="I356" t="s">
        <v>5023</v>
      </c>
    </row>
    <row r="357" spans="1:9" x14ac:dyDescent="0.25">
      <c r="A357" s="1" t="s">
        <v>803</v>
      </c>
      <c r="B357" t="s">
        <v>804</v>
      </c>
      <c r="C357" t="s">
        <v>5</v>
      </c>
      <c r="D357">
        <v>7</v>
      </c>
      <c r="G357" t="s">
        <v>5111</v>
      </c>
      <c r="H357" t="s">
        <v>5103</v>
      </c>
      <c r="I357" t="s">
        <v>5113</v>
      </c>
    </row>
    <row r="358" spans="1:9" x14ac:dyDescent="0.25">
      <c r="A358" s="1" t="s">
        <v>805</v>
      </c>
      <c r="B358" t="s">
        <v>806</v>
      </c>
      <c r="C358" t="s">
        <v>5</v>
      </c>
      <c r="D358">
        <v>7</v>
      </c>
      <c r="G358" t="s">
        <v>5111</v>
      </c>
      <c r="H358" t="s">
        <v>5103</v>
      </c>
      <c r="I358" t="s">
        <v>4879</v>
      </c>
    </row>
    <row r="359" spans="1:9" x14ac:dyDescent="0.25">
      <c r="A359" s="1" t="s">
        <v>807</v>
      </c>
      <c r="B359" t="s">
        <v>808</v>
      </c>
      <c r="C359" t="s">
        <v>5</v>
      </c>
      <c r="D359">
        <v>7</v>
      </c>
      <c r="E359" t="s">
        <v>5102</v>
      </c>
      <c r="F359" t="s">
        <v>5103</v>
      </c>
      <c r="G359" t="s">
        <v>5111</v>
      </c>
      <c r="H359" t="s">
        <v>5103</v>
      </c>
    </row>
    <row r="360" spans="1:9" x14ac:dyDescent="0.25">
      <c r="A360" s="1" t="s">
        <v>1222</v>
      </c>
      <c r="B360" t="s">
        <v>1223</v>
      </c>
      <c r="C360" t="s">
        <v>5</v>
      </c>
      <c r="D360">
        <v>7</v>
      </c>
      <c r="E360" t="s">
        <v>5102</v>
      </c>
      <c r="F360" t="s">
        <v>5103</v>
      </c>
      <c r="G360" t="s">
        <v>5111</v>
      </c>
      <c r="H360" t="s">
        <v>5103</v>
      </c>
      <c r="I360" t="s">
        <v>5113</v>
      </c>
    </row>
    <row r="361" spans="1:9" x14ac:dyDescent="0.25">
      <c r="A361" s="1" t="s">
        <v>1224</v>
      </c>
      <c r="B361" t="s">
        <v>1225</v>
      </c>
      <c r="C361" t="s">
        <v>5</v>
      </c>
      <c r="D361">
        <v>7</v>
      </c>
      <c r="E361" t="s">
        <v>5102</v>
      </c>
      <c r="F361" t="s">
        <v>5103</v>
      </c>
      <c r="G361" t="s">
        <v>5111</v>
      </c>
      <c r="H361" t="s">
        <v>5103</v>
      </c>
      <c r="I361" t="s">
        <v>4879</v>
      </c>
    </row>
    <row r="362" spans="1:9" x14ac:dyDescent="0.25">
      <c r="A362" s="1" t="s">
        <v>1226</v>
      </c>
      <c r="B362" t="s">
        <v>1227</v>
      </c>
      <c r="C362" t="s">
        <v>5</v>
      </c>
      <c r="D362">
        <v>7</v>
      </c>
      <c r="E362" t="s">
        <v>5102</v>
      </c>
      <c r="F362" t="s">
        <v>5103</v>
      </c>
      <c r="G362" t="s">
        <v>5111</v>
      </c>
      <c r="H362" t="s">
        <v>5103</v>
      </c>
      <c r="I362" t="s">
        <v>5113</v>
      </c>
    </row>
    <row r="363" spans="1:9" x14ac:dyDescent="0.25">
      <c r="A363" s="1" t="s">
        <v>1228</v>
      </c>
      <c r="B363" t="s">
        <v>1229</v>
      </c>
      <c r="C363" t="s">
        <v>5</v>
      </c>
      <c r="D363">
        <v>7</v>
      </c>
      <c r="E363" t="s">
        <v>5102</v>
      </c>
      <c r="F363" t="s">
        <v>5103</v>
      </c>
      <c r="G363" t="s">
        <v>5111</v>
      </c>
      <c r="H363" t="s">
        <v>5103</v>
      </c>
      <c r="I363" t="s">
        <v>5113</v>
      </c>
    </row>
    <row r="364" spans="1:9" x14ac:dyDescent="0.25">
      <c r="A364" s="1" t="s">
        <v>1230</v>
      </c>
      <c r="B364" t="s">
        <v>1231</v>
      </c>
      <c r="C364" t="s">
        <v>5</v>
      </c>
      <c r="D364">
        <v>7</v>
      </c>
      <c r="E364" t="s">
        <v>5102</v>
      </c>
      <c r="F364" t="s">
        <v>5103</v>
      </c>
      <c r="G364" t="s">
        <v>5111</v>
      </c>
      <c r="H364" t="s">
        <v>5103</v>
      </c>
    </row>
    <row r="365" spans="1:9" x14ac:dyDescent="0.25">
      <c r="A365" s="1" t="s">
        <v>1232</v>
      </c>
      <c r="B365" t="s">
        <v>1233</v>
      </c>
      <c r="C365" t="s">
        <v>5</v>
      </c>
      <c r="D365">
        <v>7</v>
      </c>
      <c r="E365" t="s">
        <v>5102</v>
      </c>
      <c r="F365" t="s">
        <v>5103</v>
      </c>
      <c r="G365" t="s">
        <v>5111</v>
      </c>
      <c r="H365" t="s">
        <v>5103</v>
      </c>
      <c r="I365" t="s">
        <v>5113</v>
      </c>
    </row>
    <row r="366" spans="1:9" x14ac:dyDescent="0.25">
      <c r="A366" s="1" t="s">
        <v>1234</v>
      </c>
      <c r="B366" t="s">
        <v>1235</v>
      </c>
      <c r="C366" t="s">
        <v>5</v>
      </c>
      <c r="D366">
        <v>7</v>
      </c>
      <c r="E366" t="s">
        <v>5102</v>
      </c>
      <c r="F366" t="s">
        <v>5103</v>
      </c>
      <c r="G366" t="s">
        <v>5111</v>
      </c>
      <c r="H366" t="s">
        <v>5103</v>
      </c>
      <c r="I366" t="s">
        <v>5113</v>
      </c>
    </row>
    <row r="367" spans="1:9" x14ac:dyDescent="0.25">
      <c r="A367" s="1" t="s">
        <v>1236</v>
      </c>
      <c r="B367" t="s">
        <v>1237</v>
      </c>
      <c r="C367" t="s">
        <v>5</v>
      </c>
      <c r="D367">
        <v>7</v>
      </c>
      <c r="G367" t="s">
        <v>5111</v>
      </c>
      <c r="H367" t="s">
        <v>5103</v>
      </c>
      <c r="I367" t="s">
        <v>4879</v>
      </c>
    </row>
    <row r="368" spans="1:9" x14ac:dyDescent="0.25">
      <c r="A368" s="1" t="s">
        <v>1238</v>
      </c>
      <c r="B368" t="s">
        <v>1239</v>
      </c>
      <c r="C368" t="s">
        <v>5</v>
      </c>
      <c r="D368">
        <v>7</v>
      </c>
      <c r="E368" t="s">
        <v>5102</v>
      </c>
      <c r="F368" t="s">
        <v>5103</v>
      </c>
      <c r="G368" t="s">
        <v>5111</v>
      </c>
      <c r="H368" t="s">
        <v>5103</v>
      </c>
      <c r="I368" t="s">
        <v>5113</v>
      </c>
    </row>
    <row r="369" spans="1:9" x14ac:dyDescent="0.25">
      <c r="A369" s="1" t="s">
        <v>1306</v>
      </c>
      <c r="B369" t="s">
        <v>1307</v>
      </c>
      <c r="C369" t="s">
        <v>5</v>
      </c>
      <c r="D369">
        <v>7</v>
      </c>
      <c r="G369" t="s">
        <v>5111</v>
      </c>
      <c r="H369" t="s">
        <v>5103</v>
      </c>
      <c r="I369" t="s">
        <v>5113</v>
      </c>
    </row>
    <row r="370" spans="1:9" x14ac:dyDescent="0.25">
      <c r="A370" s="1" t="s">
        <v>1308</v>
      </c>
      <c r="B370" t="s">
        <v>1309</v>
      </c>
      <c r="C370" t="s">
        <v>5</v>
      </c>
      <c r="D370">
        <v>7</v>
      </c>
      <c r="G370" t="s">
        <v>5111</v>
      </c>
      <c r="H370" t="s">
        <v>5103</v>
      </c>
    </row>
    <row r="371" spans="1:9" x14ac:dyDescent="0.25">
      <c r="A371" s="1" t="s">
        <v>1310</v>
      </c>
      <c r="B371" t="s">
        <v>1311</v>
      </c>
      <c r="C371" t="s">
        <v>5</v>
      </c>
      <c r="D371">
        <v>7</v>
      </c>
      <c r="E371" t="s">
        <v>5102</v>
      </c>
      <c r="F371" t="s">
        <v>5103</v>
      </c>
      <c r="G371" t="s">
        <v>5111</v>
      </c>
      <c r="H371" t="s">
        <v>5103</v>
      </c>
    </row>
    <row r="372" spans="1:9" x14ac:dyDescent="0.25">
      <c r="A372" s="1" t="s">
        <v>1358</v>
      </c>
      <c r="B372" t="s">
        <v>1359</v>
      </c>
      <c r="C372" t="s">
        <v>5</v>
      </c>
      <c r="D372">
        <v>7</v>
      </c>
      <c r="E372" t="s">
        <v>5102</v>
      </c>
      <c r="F372" t="s">
        <v>5103</v>
      </c>
      <c r="G372" t="s">
        <v>5111</v>
      </c>
      <c r="H372" t="s">
        <v>5103</v>
      </c>
      <c r="I372" t="s">
        <v>5113</v>
      </c>
    </row>
    <row r="373" spans="1:9" x14ac:dyDescent="0.25">
      <c r="A373" s="1" t="s">
        <v>1396</v>
      </c>
      <c r="B373" t="s">
        <v>1397</v>
      </c>
      <c r="C373" t="s">
        <v>5</v>
      </c>
      <c r="D373">
        <v>7</v>
      </c>
      <c r="G373" t="s">
        <v>5111</v>
      </c>
      <c r="H373" t="s">
        <v>5103</v>
      </c>
      <c r="I373" t="s">
        <v>5113</v>
      </c>
    </row>
    <row r="374" spans="1:9" x14ac:dyDescent="0.25">
      <c r="A374" s="1" t="s">
        <v>2165</v>
      </c>
      <c r="B374" t="s">
        <v>2166</v>
      </c>
      <c r="C374" t="s">
        <v>5</v>
      </c>
      <c r="D374">
        <v>7</v>
      </c>
      <c r="G374" t="s">
        <v>5111</v>
      </c>
      <c r="H374" t="s">
        <v>5103</v>
      </c>
      <c r="I374" t="s">
        <v>5023</v>
      </c>
    </row>
    <row r="375" spans="1:9" x14ac:dyDescent="0.25">
      <c r="A375" s="1" t="s">
        <v>1398</v>
      </c>
      <c r="B375" t="s">
        <v>1399</v>
      </c>
      <c r="C375" t="s">
        <v>5</v>
      </c>
      <c r="D375">
        <v>7</v>
      </c>
      <c r="E375" t="s">
        <v>5102</v>
      </c>
      <c r="F375" t="s">
        <v>5103</v>
      </c>
      <c r="G375" t="s">
        <v>5111</v>
      </c>
      <c r="H375" t="s">
        <v>5103</v>
      </c>
      <c r="I375" t="s">
        <v>4879</v>
      </c>
    </row>
    <row r="376" spans="1:9" x14ac:dyDescent="0.25">
      <c r="A376" s="1" t="s">
        <v>1400</v>
      </c>
      <c r="B376" t="s">
        <v>1401</v>
      </c>
      <c r="C376" t="s">
        <v>5</v>
      </c>
      <c r="D376">
        <v>7</v>
      </c>
      <c r="E376" t="s">
        <v>5102</v>
      </c>
      <c r="F376" t="s">
        <v>5103</v>
      </c>
      <c r="G376" t="s">
        <v>5111</v>
      </c>
      <c r="H376" t="s">
        <v>5103</v>
      </c>
      <c r="I376" t="s">
        <v>4879</v>
      </c>
    </row>
    <row r="377" spans="1:9" x14ac:dyDescent="0.25">
      <c r="A377" s="1" t="s">
        <v>1402</v>
      </c>
      <c r="B377" t="s">
        <v>1403</v>
      </c>
      <c r="C377" t="s">
        <v>5</v>
      </c>
      <c r="D377">
        <v>7</v>
      </c>
      <c r="E377" t="s">
        <v>5102</v>
      </c>
      <c r="F377" t="s">
        <v>5103</v>
      </c>
      <c r="G377" t="s">
        <v>5111</v>
      </c>
      <c r="H377" t="s">
        <v>5103</v>
      </c>
    </row>
    <row r="378" spans="1:9" x14ac:dyDescent="0.25">
      <c r="A378" s="1" t="s">
        <v>1404</v>
      </c>
      <c r="B378" t="s">
        <v>1405</v>
      </c>
      <c r="C378" t="s">
        <v>5</v>
      </c>
      <c r="D378">
        <v>7</v>
      </c>
      <c r="E378" t="s">
        <v>5102</v>
      </c>
      <c r="F378" t="s">
        <v>5103</v>
      </c>
      <c r="G378" t="s">
        <v>5111</v>
      </c>
      <c r="H378" t="s">
        <v>5103</v>
      </c>
      <c r="I378" t="s">
        <v>5113</v>
      </c>
    </row>
    <row r="379" spans="1:9" x14ac:dyDescent="0.25">
      <c r="A379" s="1" t="s">
        <v>1406</v>
      </c>
      <c r="B379" t="s">
        <v>1407</v>
      </c>
      <c r="C379" t="s">
        <v>5</v>
      </c>
      <c r="D379">
        <v>7</v>
      </c>
      <c r="G379" t="s">
        <v>5111</v>
      </c>
      <c r="H379" t="s">
        <v>5103</v>
      </c>
      <c r="I379" t="s">
        <v>4879</v>
      </c>
    </row>
    <row r="380" spans="1:9" x14ac:dyDescent="0.25">
      <c r="A380" s="1" t="s">
        <v>1408</v>
      </c>
      <c r="B380" t="s">
        <v>1409</v>
      </c>
      <c r="C380" t="s">
        <v>5</v>
      </c>
      <c r="D380">
        <v>7</v>
      </c>
      <c r="E380" t="s">
        <v>5102</v>
      </c>
      <c r="F380" t="s">
        <v>5103</v>
      </c>
      <c r="G380" t="s">
        <v>5111</v>
      </c>
      <c r="H380" t="s">
        <v>5103</v>
      </c>
      <c r="I380" t="s">
        <v>5113</v>
      </c>
    </row>
    <row r="381" spans="1:9" x14ac:dyDescent="0.25">
      <c r="A381" s="1" t="s">
        <v>1410</v>
      </c>
      <c r="B381" t="s">
        <v>1411</v>
      </c>
      <c r="C381" t="s">
        <v>5</v>
      </c>
      <c r="D381">
        <v>7</v>
      </c>
      <c r="E381" t="s">
        <v>5102</v>
      </c>
      <c r="F381" t="s">
        <v>5103</v>
      </c>
      <c r="G381" t="s">
        <v>5111</v>
      </c>
      <c r="H381" t="s">
        <v>5103</v>
      </c>
      <c r="I381" t="s">
        <v>5113</v>
      </c>
    </row>
    <row r="382" spans="1:9" x14ac:dyDescent="0.25">
      <c r="A382" s="1" t="s">
        <v>1412</v>
      </c>
      <c r="B382" t="s">
        <v>1413</v>
      </c>
      <c r="C382" t="s">
        <v>5</v>
      </c>
      <c r="D382">
        <v>7</v>
      </c>
      <c r="E382" t="s">
        <v>5102</v>
      </c>
      <c r="F382" t="s">
        <v>5103</v>
      </c>
      <c r="G382" t="s">
        <v>5111</v>
      </c>
      <c r="H382" t="s">
        <v>5103</v>
      </c>
      <c r="I382" t="s">
        <v>4879</v>
      </c>
    </row>
    <row r="383" spans="1:9" x14ac:dyDescent="0.25">
      <c r="A383" s="1" t="s">
        <v>1414</v>
      </c>
      <c r="B383" t="s">
        <v>1415</v>
      </c>
      <c r="C383" t="s">
        <v>5</v>
      </c>
      <c r="D383">
        <v>7</v>
      </c>
      <c r="E383" t="s">
        <v>5102</v>
      </c>
      <c r="F383" t="s">
        <v>5103</v>
      </c>
      <c r="G383" t="s">
        <v>5111</v>
      </c>
      <c r="H383" t="s">
        <v>5103</v>
      </c>
      <c r="I383" t="s">
        <v>5113</v>
      </c>
    </row>
    <row r="384" spans="1:9" x14ac:dyDescent="0.25">
      <c r="A384" s="1" t="s">
        <v>1416</v>
      </c>
      <c r="B384" t="s">
        <v>1417</v>
      </c>
      <c r="C384" t="s">
        <v>5</v>
      </c>
      <c r="D384">
        <v>7</v>
      </c>
      <c r="E384" t="s">
        <v>5102</v>
      </c>
      <c r="F384" t="s">
        <v>5103</v>
      </c>
      <c r="G384" t="s">
        <v>5111</v>
      </c>
      <c r="H384" t="s">
        <v>5103</v>
      </c>
    </row>
    <row r="385" spans="1:9" x14ac:dyDescent="0.25">
      <c r="A385" s="1" t="s">
        <v>1442</v>
      </c>
      <c r="B385" t="s">
        <v>1443</v>
      </c>
      <c r="C385" t="s">
        <v>5</v>
      </c>
      <c r="D385">
        <v>7</v>
      </c>
      <c r="G385" t="s">
        <v>5111</v>
      </c>
      <c r="H385" t="s">
        <v>5103</v>
      </c>
      <c r="I385" t="s">
        <v>5113</v>
      </c>
    </row>
    <row r="386" spans="1:9" x14ac:dyDescent="0.25">
      <c r="A386" s="1" t="s">
        <v>1444</v>
      </c>
      <c r="B386" t="s">
        <v>1445</v>
      </c>
      <c r="C386" t="s">
        <v>5</v>
      </c>
      <c r="D386">
        <v>7</v>
      </c>
      <c r="E386" t="s">
        <v>5102</v>
      </c>
      <c r="F386" t="s">
        <v>5103</v>
      </c>
      <c r="G386" t="s">
        <v>5111</v>
      </c>
      <c r="H386" t="s">
        <v>5103</v>
      </c>
    </row>
    <row r="387" spans="1:9" x14ac:dyDescent="0.25">
      <c r="A387" s="1" t="s">
        <v>1446</v>
      </c>
      <c r="B387" t="s">
        <v>1447</v>
      </c>
      <c r="C387" t="s">
        <v>5</v>
      </c>
      <c r="D387">
        <v>7</v>
      </c>
      <c r="E387" t="s">
        <v>5102</v>
      </c>
      <c r="F387" t="s">
        <v>5103</v>
      </c>
      <c r="G387" t="s">
        <v>5111</v>
      </c>
      <c r="H387" t="s">
        <v>5103</v>
      </c>
      <c r="I387" t="s">
        <v>5023</v>
      </c>
    </row>
    <row r="388" spans="1:9" x14ac:dyDescent="0.25">
      <c r="A388" s="1" t="s">
        <v>2179</v>
      </c>
      <c r="B388" t="s">
        <v>2180</v>
      </c>
      <c r="C388" t="s">
        <v>5</v>
      </c>
      <c r="D388">
        <v>7</v>
      </c>
      <c r="E388" t="s">
        <v>5102</v>
      </c>
      <c r="F388" t="s">
        <v>5103</v>
      </c>
      <c r="I388" t="s">
        <v>4879</v>
      </c>
    </row>
    <row r="389" spans="1:9" x14ac:dyDescent="0.25">
      <c r="A389" s="1" t="s">
        <v>1448</v>
      </c>
      <c r="B389" t="s">
        <v>1449</v>
      </c>
      <c r="C389" t="s">
        <v>5</v>
      </c>
      <c r="D389">
        <v>7</v>
      </c>
      <c r="E389" t="s">
        <v>5102</v>
      </c>
      <c r="F389" t="s">
        <v>5103</v>
      </c>
      <c r="G389" t="s">
        <v>5111</v>
      </c>
      <c r="H389" t="s">
        <v>5103</v>
      </c>
    </row>
    <row r="390" spans="1:9" x14ac:dyDescent="0.25">
      <c r="A390" s="1" t="s">
        <v>1450</v>
      </c>
      <c r="B390" t="s">
        <v>1451</v>
      </c>
      <c r="C390" t="s">
        <v>5</v>
      </c>
      <c r="D390">
        <v>7</v>
      </c>
      <c r="E390" t="s">
        <v>5102</v>
      </c>
      <c r="F390" t="s">
        <v>5103</v>
      </c>
      <c r="G390" t="s">
        <v>5111</v>
      </c>
      <c r="H390" t="s">
        <v>5103</v>
      </c>
      <c r="I390" t="s">
        <v>5113</v>
      </c>
    </row>
    <row r="391" spans="1:9" x14ac:dyDescent="0.25">
      <c r="A391" s="1" t="s">
        <v>1456</v>
      </c>
      <c r="B391" t="s">
        <v>1457</v>
      </c>
      <c r="C391" t="s">
        <v>5</v>
      </c>
      <c r="D391">
        <v>7</v>
      </c>
      <c r="E391" t="s">
        <v>5102</v>
      </c>
      <c r="F391" t="s">
        <v>5103</v>
      </c>
      <c r="G391" t="s">
        <v>5111</v>
      </c>
      <c r="H391" t="s">
        <v>5103</v>
      </c>
      <c r="I391" t="s">
        <v>5023</v>
      </c>
    </row>
    <row r="392" spans="1:9" x14ac:dyDescent="0.25">
      <c r="A392" s="1" t="s">
        <v>1458</v>
      </c>
      <c r="B392" t="s">
        <v>1459</v>
      </c>
      <c r="C392" t="s">
        <v>5</v>
      </c>
      <c r="D392">
        <v>7</v>
      </c>
      <c r="E392" t="s">
        <v>5102</v>
      </c>
      <c r="F392" t="s">
        <v>5103</v>
      </c>
      <c r="G392" t="s">
        <v>5111</v>
      </c>
      <c r="H392" t="s">
        <v>5103</v>
      </c>
      <c r="I392" t="s">
        <v>4879</v>
      </c>
    </row>
    <row r="393" spans="1:9" x14ac:dyDescent="0.25">
      <c r="A393" s="1" t="s">
        <v>2181</v>
      </c>
      <c r="B393" t="s">
        <v>2182</v>
      </c>
      <c r="C393" t="s">
        <v>5</v>
      </c>
      <c r="D393">
        <v>7</v>
      </c>
      <c r="E393" t="s">
        <v>5102</v>
      </c>
      <c r="F393" t="s">
        <v>5103</v>
      </c>
      <c r="I393" t="s">
        <v>5023</v>
      </c>
    </row>
    <row r="394" spans="1:9" x14ac:dyDescent="0.25">
      <c r="A394" s="1" t="s">
        <v>1460</v>
      </c>
      <c r="B394" t="s">
        <v>1461</v>
      </c>
      <c r="C394" t="s">
        <v>5</v>
      </c>
      <c r="D394">
        <v>7</v>
      </c>
      <c r="E394" t="s">
        <v>5102</v>
      </c>
      <c r="F394" t="s">
        <v>5103</v>
      </c>
      <c r="G394" t="s">
        <v>5111</v>
      </c>
      <c r="H394" t="s">
        <v>5103</v>
      </c>
      <c r="I394" t="s">
        <v>4879</v>
      </c>
    </row>
    <row r="395" spans="1:9" x14ac:dyDescent="0.25">
      <c r="A395" s="1" t="s">
        <v>1462</v>
      </c>
      <c r="B395" t="s">
        <v>1463</v>
      </c>
      <c r="C395" t="s">
        <v>5</v>
      </c>
      <c r="D395">
        <v>7</v>
      </c>
      <c r="E395" t="s">
        <v>5102</v>
      </c>
      <c r="F395" t="s">
        <v>5103</v>
      </c>
      <c r="G395" t="s">
        <v>5111</v>
      </c>
      <c r="H395" t="s">
        <v>5103</v>
      </c>
      <c r="I395" t="s">
        <v>5113</v>
      </c>
    </row>
    <row r="396" spans="1:9" x14ac:dyDescent="0.25">
      <c r="A396" s="1" t="s">
        <v>1464</v>
      </c>
      <c r="B396" t="s">
        <v>1465</v>
      </c>
      <c r="C396" t="s">
        <v>5</v>
      </c>
      <c r="D396">
        <v>7</v>
      </c>
      <c r="E396" t="s">
        <v>5102</v>
      </c>
      <c r="F396" t="s">
        <v>5103</v>
      </c>
      <c r="G396" t="s">
        <v>5111</v>
      </c>
      <c r="H396" t="s">
        <v>5103</v>
      </c>
    </row>
    <row r="397" spans="1:9" x14ac:dyDescent="0.25">
      <c r="A397" s="1" t="s">
        <v>1466</v>
      </c>
      <c r="B397" t="s">
        <v>1467</v>
      </c>
      <c r="C397" t="s">
        <v>5</v>
      </c>
      <c r="D397">
        <v>7</v>
      </c>
      <c r="G397" t="s">
        <v>5111</v>
      </c>
      <c r="H397" t="s">
        <v>5103</v>
      </c>
      <c r="I397" t="s">
        <v>5113</v>
      </c>
    </row>
    <row r="398" spans="1:9" x14ac:dyDescent="0.25">
      <c r="A398" s="1" t="s">
        <v>1468</v>
      </c>
      <c r="B398" t="s">
        <v>1469</v>
      </c>
      <c r="C398" t="s">
        <v>5</v>
      </c>
      <c r="D398">
        <v>7</v>
      </c>
      <c r="E398" t="s">
        <v>5102</v>
      </c>
      <c r="F398" t="s">
        <v>5103</v>
      </c>
      <c r="G398" t="s">
        <v>5111</v>
      </c>
      <c r="H398" t="s">
        <v>5103</v>
      </c>
      <c r="I398" t="s">
        <v>5113</v>
      </c>
    </row>
    <row r="399" spans="1:9" x14ac:dyDescent="0.25">
      <c r="A399" s="1" t="s">
        <v>1470</v>
      </c>
      <c r="B399" t="s">
        <v>1471</v>
      </c>
      <c r="C399" t="s">
        <v>5</v>
      </c>
      <c r="D399">
        <v>7</v>
      </c>
      <c r="G399" t="s">
        <v>5111</v>
      </c>
      <c r="H399" t="s">
        <v>5103</v>
      </c>
      <c r="I399" t="s">
        <v>4879</v>
      </c>
    </row>
    <row r="400" spans="1:9" x14ac:dyDescent="0.25">
      <c r="A400" s="1" t="s">
        <v>1573</v>
      </c>
      <c r="B400" t="s">
        <v>1574</v>
      </c>
      <c r="C400" t="s">
        <v>5</v>
      </c>
      <c r="D400">
        <v>7</v>
      </c>
      <c r="E400" t="s">
        <v>5102</v>
      </c>
      <c r="F400" t="s">
        <v>5103</v>
      </c>
      <c r="G400" t="s">
        <v>5111</v>
      </c>
      <c r="H400" t="s">
        <v>5103</v>
      </c>
      <c r="I400" t="s">
        <v>4879</v>
      </c>
    </row>
    <row r="401" spans="1:9" x14ac:dyDescent="0.25">
      <c r="A401" s="1" t="s">
        <v>1575</v>
      </c>
      <c r="B401" t="s">
        <v>1576</v>
      </c>
      <c r="C401" t="s">
        <v>5</v>
      </c>
      <c r="D401">
        <v>7</v>
      </c>
      <c r="E401" t="s">
        <v>5102</v>
      </c>
      <c r="F401" t="s">
        <v>5103</v>
      </c>
      <c r="G401" t="s">
        <v>5111</v>
      </c>
      <c r="H401" t="s">
        <v>5103</v>
      </c>
      <c r="I401" t="s">
        <v>5113</v>
      </c>
    </row>
    <row r="402" spans="1:9" x14ac:dyDescent="0.25">
      <c r="A402" s="1" t="s">
        <v>1577</v>
      </c>
      <c r="B402" t="s">
        <v>1578</v>
      </c>
      <c r="C402" t="s">
        <v>5</v>
      </c>
      <c r="D402">
        <v>7</v>
      </c>
      <c r="G402" t="s">
        <v>5111</v>
      </c>
      <c r="H402" t="s">
        <v>5103</v>
      </c>
      <c r="I402" t="s">
        <v>5023</v>
      </c>
    </row>
    <row r="403" spans="1:9" x14ac:dyDescent="0.25">
      <c r="A403" s="1" t="s">
        <v>1579</v>
      </c>
      <c r="B403" t="s">
        <v>1580</v>
      </c>
      <c r="C403" t="s">
        <v>5</v>
      </c>
      <c r="D403">
        <v>7</v>
      </c>
      <c r="E403" t="s">
        <v>5102</v>
      </c>
      <c r="F403" t="s">
        <v>5103</v>
      </c>
      <c r="G403" t="s">
        <v>5111</v>
      </c>
      <c r="H403" t="s">
        <v>5103</v>
      </c>
      <c r="I403" t="s">
        <v>5113</v>
      </c>
    </row>
    <row r="404" spans="1:9" x14ac:dyDescent="0.25">
      <c r="A404" s="1" t="s">
        <v>1581</v>
      </c>
      <c r="B404" t="s">
        <v>1582</v>
      </c>
      <c r="C404" t="s">
        <v>5</v>
      </c>
      <c r="D404">
        <v>7</v>
      </c>
      <c r="E404" t="s">
        <v>5102</v>
      </c>
      <c r="F404" t="s">
        <v>5103</v>
      </c>
      <c r="G404" t="s">
        <v>5111</v>
      </c>
      <c r="H404" t="s">
        <v>5103</v>
      </c>
      <c r="I404" t="s">
        <v>5023</v>
      </c>
    </row>
    <row r="405" spans="1:9" x14ac:dyDescent="0.25">
      <c r="A405" s="1" t="s">
        <v>1583</v>
      </c>
      <c r="B405" t="s">
        <v>1584</v>
      </c>
      <c r="C405" t="s">
        <v>5</v>
      </c>
      <c r="D405">
        <v>7</v>
      </c>
      <c r="E405" t="s">
        <v>5102</v>
      </c>
      <c r="F405" t="s">
        <v>5103</v>
      </c>
      <c r="G405" t="s">
        <v>5111</v>
      </c>
      <c r="H405" t="s">
        <v>5103</v>
      </c>
      <c r="I405" t="s">
        <v>5113</v>
      </c>
    </row>
    <row r="406" spans="1:9" x14ac:dyDescent="0.25">
      <c r="A406" s="1" t="s">
        <v>1585</v>
      </c>
      <c r="B406" t="s">
        <v>1586</v>
      </c>
      <c r="C406" t="s">
        <v>5</v>
      </c>
      <c r="D406">
        <v>7</v>
      </c>
      <c r="E406" t="s">
        <v>5102</v>
      </c>
      <c r="F406" t="s">
        <v>5103</v>
      </c>
      <c r="G406" t="s">
        <v>5111</v>
      </c>
      <c r="H406" t="s">
        <v>5103</v>
      </c>
      <c r="I406" t="s">
        <v>4879</v>
      </c>
    </row>
    <row r="407" spans="1:9" x14ac:dyDescent="0.25">
      <c r="A407" s="1" t="s">
        <v>1605</v>
      </c>
      <c r="B407" t="s">
        <v>1606</v>
      </c>
      <c r="C407" t="s">
        <v>5</v>
      </c>
      <c r="D407">
        <v>7</v>
      </c>
      <c r="E407" t="s">
        <v>5102</v>
      </c>
      <c r="F407" t="s">
        <v>5103</v>
      </c>
      <c r="G407" t="s">
        <v>5111</v>
      </c>
      <c r="H407" t="s">
        <v>5103</v>
      </c>
      <c r="I407" t="s">
        <v>5113</v>
      </c>
    </row>
    <row r="408" spans="1:9" x14ac:dyDescent="0.25">
      <c r="A408" s="1" t="s">
        <v>1607</v>
      </c>
      <c r="B408" t="s">
        <v>1608</v>
      </c>
      <c r="C408" t="s">
        <v>5</v>
      </c>
      <c r="D408">
        <v>7</v>
      </c>
      <c r="E408" t="s">
        <v>5102</v>
      </c>
      <c r="F408" t="s">
        <v>5103</v>
      </c>
      <c r="G408" t="s">
        <v>5111</v>
      </c>
      <c r="H408" t="s">
        <v>5103</v>
      </c>
      <c r="I408" t="s">
        <v>5113</v>
      </c>
    </row>
    <row r="409" spans="1:9" x14ac:dyDescent="0.25">
      <c r="A409" s="1" t="s">
        <v>1609</v>
      </c>
      <c r="B409" t="s">
        <v>1610</v>
      </c>
      <c r="C409" t="s">
        <v>5</v>
      </c>
      <c r="D409">
        <v>7</v>
      </c>
      <c r="E409" t="s">
        <v>5102</v>
      </c>
      <c r="F409" t="s">
        <v>5103</v>
      </c>
      <c r="G409" t="s">
        <v>5111</v>
      </c>
      <c r="H409" t="s">
        <v>5103</v>
      </c>
      <c r="I409" t="s">
        <v>4879</v>
      </c>
    </row>
    <row r="410" spans="1:9" x14ac:dyDescent="0.25">
      <c r="A410" s="1" t="s">
        <v>1611</v>
      </c>
      <c r="B410" t="s">
        <v>1612</v>
      </c>
      <c r="C410" t="s">
        <v>5</v>
      </c>
      <c r="D410">
        <v>7</v>
      </c>
      <c r="E410" t="s">
        <v>5102</v>
      </c>
      <c r="F410" t="s">
        <v>5103</v>
      </c>
      <c r="G410" t="s">
        <v>5111</v>
      </c>
      <c r="H410" t="s">
        <v>5103</v>
      </c>
    </row>
    <row r="411" spans="1:9" x14ac:dyDescent="0.25">
      <c r="A411" s="1" t="s">
        <v>1615</v>
      </c>
      <c r="B411" t="s">
        <v>1616</v>
      </c>
      <c r="C411" t="s">
        <v>5</v>
      </c>
      <c r="D411">
        <v>7</v>
      </c>
      <c r="E411" t="s">
        <v>5102</v>
      </c>
      <c r="F411" t="s">
        <v>5103</v>
      </c>
      <c r="G411" t="s">
        <v>5111</v>
      </c>
      <c r="H411" t="s">
        <v>5103</v>
      </c>
      <c r="I411" t="s">
        <v>5023</v>
      </c>
    </row>
    <row r="412" spans="1:9" x14ac:dyDescent="0.25">
      <c r="A412" s="1" t="s">
        <v>1717</v>
      </c>
      <c r="B412" t="s">
        <v>1718</v>
      </c>
      <c r="C412" t="s">
        <v>5</v>
      </c>
      <c r="D412">
        <v>7</v>
      </c>
      <c r="E412" t="s">
        <v>5102</v>
      </c>
      <c r="F412" t="s">
        <v>5103</v>
      </c>
      <c r="G412" t="s">
        <v>5111</v>
      </c>
      <c r="H412" t="s">
        <v>5103</v>
      </c>
      <c r="I412" t="s">
        <v>5113</v>
      </c>
    </row>
    <row r="413" spans="1:9" x14ac:dyDescent="0.25">
      <c r="A413" s="1" t="s">
        <v>1719</v>
      </c>
      <c r="B413" t="s">
        <v>1720</v>
      </c>
      <c r="C413" t="s">
        <v>5</v>
      </c>
      <c r="D413">
        <v>7</v>
      </c>
      <c r="E413" t="s">
        <v>5102</v>
      </c>
      <c r="F413" t="s">
        <v>5103</v>
      </c>
      <c r="G413" t="s">
        <v>5111</v>
      </c>
      <c r="H413" t="s">
        <v>5103</v>
      </c>
      <c r="I413" t="s">
        <v>5023</v>
      </c>
    </row>
    <row r="414" spans="1:9" x14ac:dyDescent="0.25">
      <c r="A414" s="1" t="s">
        <v>1721</v>
      </c>
      <c r="B414" t="s">
        <v>1722</v>
      </c>
      <c r="C414" t="s">
        <v>5</v>
      </c>
      <c r="D414">
        <v>7</v>
      </c>
      <c r="E414" t="s">
        <v>5102</v>
      </c>
      <c r="F414" t="s">
        <v>5103</v>
      </c>
      <c r="G414" t="s">
        <v>5111</v>
      </c>
      <c r="H414" t="s">
        <v>5103</v>
      </c>
      <c r="I414" t="s">
        <v>5113</v>
      </c>
    </row>
    <row r="415" spans="1:9" x14ac:dyDescent="0.25">
      <c r="A415" s="1" t="s">
        <v>2247</v>
      </c>
      <c r="B415" t="s">
        <v>2248</v>
      </c>
      <c r="C415" t="s">
        <v>5</v>
      </c>
      <c r="D415">
        <v>7</v>
      </c>
      <c r="E415" t="s">
        <v>5102</v>
      </c>
      <c r="F415" t="s">
        <v>5103</v>
      </c>
      <c r="I415" t="s">
        <v>5113</v>
      </c>
    </row>
    <row r="416" spans="1:9" x14ac:dyDescent="0.25">
      <c r="A416" s="1" t="s">
        <v>1723</v>
      </c>
      <c r="B416" t="s">
        <v>1724</v>
      </c>
      <c r="C416" t="s">
        <v>5</v>
      </c>
      <c r="D416">
        <v>7</v>
      </c>
      <c r="G416" t="s">
        <v>5111</v>
      </c>
      <c r="H416" t="s">
        <v>5103</v>
      </c>
      <c r="I416" t="s">
        <v>5023</v>
      </c>
    </row>
    <row r="417" spans="1:9" x14ac:dyDescent="0.25">
      <c r="A417" s="1" t="s">
        <v>1725</v>
      </c>
      <c r="B417" t="s">
        <v>1726</v>
      </c>
      <c r="C417" t="s">
        <v>5</v>
      </c>
      <c r="D417">
        <v>7</v>
      </c>
      <c r="G417" t="s">
        <v>5111</v>
      </c>
      <c r="H417" t="s">
        <v>5103</v>
      </c>
      <c r="I417" t="s">
        <v>4879</v>
      </c>
    </row>
    <row r="418" spans="1:9" x14ac:dyDescent="0.25">
      <c r="A418" s="1" t="s">
        <v>2368</v>
      </c>
      <c r="B418" t="s">
        <v>2369</v>
      </c>
      <c r="C418" t="s">
        <v>1746</v>
      </c>
      <c r="D418">
        <v>7</v>
      </c>
      <c r="E418" t="s">
        <v>5102</v>
      </c>
      <c r="F418" t="s">
        <v>5103</v>
      </c>
    </row>
    <row r="419" spans="1:9" x14ac:dyDescent="0.25">
      <c r="A419" s="1" t="s">
        <v>2378</v>
      </c>
      <c r="B419" t="s">
        <v>2379</v>
      </c>
      <c r="C419" t="s">
        <v>1746</v>
      </c>
      <c r="D419">
        <v>7</v>
      </c>
    </row>
    <row r="420" spans="1:9" x14ac:dyDescent="0.25">
      <c r="A420" s="1" t="s">
        <v>166</v>
      </c>
      <c r="B420" t="s">
        <v>167</v>
      </c>
      <c r="C420" t="s">
        <v>5</v>
      </c>
      <c r="D420">
        <v>8</v>
      </c>
      <c r="E420" t="s">
        <v>5102</v>
      </c>
      <c r="F420" t="s">
        <v>5103</v>
      </c>
      <c r="G420" t="s">
        <v>5111</v>
      </c>
      <c r="H420" t="s">
        <v>5103</v>
      </c>
      <c r="I420" t="s">
        <v>5023</v>
      </c>
    </row>
    <row r="421" spans="1:9" x14ac:dyDescent="0.25">
      <c r="A421" s="1" t="s">
        <v>169</v>
      </c>
      <c r="B421" t="s">
        <v>170</v>
      </c>
      <c r="C421" t="s">
        <v>5</v>
      </c>
      <c r="D421">
        <v>8</v>
      </c>
      <c r="G421" t="s">
        <v>5111</v>
      </c>
      <c r="H421" t="s">
        <v>5103</v>
      </c>
    </row>
    <row r="422" spans="1:9" x14ac:dyDescent="0.25">
      <c r="A422" s="1" t="s">
        <v>171</v>
      </c>
      <c r="B422" t="s">
        <v>172</v>
      </c>
      <c r="C422" t="s">
        <v>5</v>
      </c>
      <c r="D422">
        <v>8</v>
      </c>
      <c r="G422" t="s">
        <v>5111</v>
      </c>
      <c r="H422" t="s">
        <v>5103</v>
      </c>
      <c r="I422" t="s">
        <v>4879</v>
      </c>
    </row>
    <row r="423" spans="1:9" x14ac:dyDescent="0.25">
      <c r="A423" s="1" t="s">
        <v>173</v>
      </c>
      <c r="B423" t="s">
        <v>174</v>
      </c>
      <c r="C423" t="s">
        <v>5</v>
      </c>
      <c r="D423">
        <v>8</v>
      </c>
      <c r="E423" t="s">
        <v>5102</v>
      </c>
      <c r="F423" t="s">
        <v>5103</v>
      </c>
      <c r="G423" t="s">
        <v>5111</v>
      </c>
      <c r="H423" t="s">
        <v>5103</v>
      </c>
      <c r="I423" t="s">
        <v>4879</v>
      </c>
    </row>
    <row r="424" spans="1:9" x14ac:dyDescent="0.25">
      <c r="A424" s="1" t="s">
        <v>175</v>
      </c>
      <c r="B424" t="s">
        <v>176</v>
      </c>
      <c r="C424" t="s">
        <v>5</v>
      </c>
      <c r="D424">
        <v>8</v>
      </c>
      <c r="E424" t="s">
        <v>5102</v>
      </c>
      <c r="F424" t="s">
        <v>5103</v>
      </c>
      <c r="G424" t="s">
        <v>5111</v>
      </c>
      <c r="H424" t="s">
        <v>5103</v>
      </c>
      <c r="I424" t="s">
        <v>4879</v>
      </c>
    </row>
    <row r="425" spans="1:9" x14ac:dyDescent="0.25">
      <c r="A425" s="1" t="s">
        <v>1825</v>
      </c>
      <c r="B425" t="s">
        <v>1826</v>
      </c>
      <c r="C425" t="s">
        <v>5</v>
      </c>
      <c r="D425">
        <v>8</v>
      </c>
      <c r="E425" t="s">
        <v>5102</v>
      </c>
      <c r="F425" t="s">
        <v>5103</v>
      </c>
      <c r="I425" t="s">
        <v>5023</v>
      </c>
    </row>
    <row r="426" spans="1:9" x14ac:dyDescent="0.25">
      <c r="A426" s="1" t="s">
        <v>1827</v>
      </c>
      <c r="B426" t="s">
        <v>1828</v>
      </c>
      <c r="C426" t="s">
        <v>5</v>
      </c>
      <c r="D426">
        <v>8</v>
      </c>
      <c r="I426" t="s">
        <v>4879</v>
      </c>
    </row>
    <row r="427" spans="1:9" x14ac:dyDescent="0.25">
      <c r="A427" s="1" t="s">
        <v>1829</v>
      </c>
      <c r="B427" t="s">
        <v>1830</v>
      </c>
      <c r="C427" t="s">
        <v>5</v>
      </c>
      <c r="D427">
        <v>8</v>
      </c>
      <c r="I427" t="s">
        <v>5113</v>
      </c>
    </row>
    <row r="428" spans="1:9" x14ac:dyDescent="0.25">
      <c r="A428" s="1" t="s">
        <v>258</v>
      </c>
      <c r="B428" t="s">
        <v>259</v>
      </c>
      <c r="C428" t="s">
        <v>5</v>
      </c>
      <c r="D428">
        <v>8</v>
      </c>
      <c r="E428" t="s">
        <v>5102</v>
      </c>
      <c r="F428" t="s">
        <v>5103</v>
      </c>
      <c r="G428" t="s">
        <v>5111</v>
      </c>
      <c r="H428" t="s">
        <v>5103</v>
      </c>
      <c r="I428" t="s">
        <v>5113</v>
      </c>
    </row>
    <row r="429" spans="1:9" x14ac:dyDescent="0.25">
      <c r="A429" s="1" t="s">
        <v>262</v>
      </c>
      <c r="B429" t="s">
        <v>263</v>
      </c>
      <c r="C429" t="s">
        <v>5</v>
      </c>
      <c r="D429">
        <v>8</v>
      </c>
      <c r="E429" t="s">
        <v>5102</v>
      </c>
      <c r="F429" t="s">
        <v>5103</v>
      </c>
      <c r="G429" t="s">
        <v>5111</v>
      </c>
      <c r="H429" t="s">
        <v>5103</v>
      </c>
      <c r="I429" t="s">
        <v>5113</v>
      </c>
    </row>
    <row r="430" spans="1:9" x14ac:dyDescent="0.25">
      <c r="A430" s="1" t="s">
        <v>264</v>
      </c>
      <c r="B430" t="s">
        <v>265</v>
      </c>
      <c r="C430" t="s">
        <v>5</v>
      </c>
      <c r="D430">
        <v>8</v>
      </c>
      <c r="E430" t="s">
        <v>5102</v>
      </c>
      <c r="F430" t="s">
        <v>5103</v>
      </c>
      <c r="G430" t="s">
        <v>5111</v>
      </c>
      <c r="H430" t="s">
        <v>5103</v>
      </c>
      <c r="I430" t="s">
        <v>5113</v>
      </c>
    </row>
    <row r="431" spans="1:9" x14ac:dyDescent="0.25">
      <c r="A431" s="1" t="s">
        <v>266</v>
      </c>
      <c r="B431" t="s">
        <v>267</v>
      </c>
      <c r="C431" t="s">
        <v>5</v>
      </c>
      <c r="D431">
        <v>8</v>
      </c>
      <c r="E431" t="s">
        <v>5102</v>
      </c>
      <c r="F431" t="s">
        <v>5103</v>
      </c>
      <c r="G431" t="s">
        <v>5111</v>
      </c>
      <c r="H431" t="s">
        <v>5103</v>
      </c>
      <c r="I431" t="s">
        <v>5023</v>
      </c>
    </row>
    <row r="432" spans="1:9" x14ac:dyDescent="0.25">
      <c r="A432" s="1" t="s">
        <v>268</v>
      </c>
      <c r="B432" t="s">
        <v>269</v>
      </c>
      <c r="C432" t="s">
        <v>5</v>
      </c>
      <c r="D432">
        <v>8</v>
      </c>
      <c r="G432" t="s">
        <v>5111</v>
      </c>
      <c r="H432" t="s">
        <v>5103</v>
      </c>
      <c r="I432" t="s">
        <v>5113</v>
      </c>
    </row>
    <row r="433" spans="1:9" x14ac:dyDescent="0.25">
      <c r="A433" s="1" t="s">
        <v>436</v>
      </c>
      <c r="B433" t="s">
        <v>437</v>
      </c>
      <c r="C433" t="s">
        <v>5</v>
      </c>
      <c r="D433">
        <v>8</v>
      </c>
      <c r="E433" t="s">
        <v>5102</v>
      </c>
      <c r="F433" t="s">
        <v>5103</v>
      </c>
      <c r="G433" t="s">
        <v>5111</v>
      </c>
      <c r="H433" t="s">
        <v>5103</v>
      </c>
    </row>
    <row r="434" spans="1:9" x14ac:dyDescent="0.25">
      <c r="A434" s="1" t="s">
        <v>1905</v>
      </c>
      <c r="B434" t="s">
        <v>1906</v>
      </c>
      <c r="C434" t="s">
        <v>5</v>
      </c>
      <c r="D434">
        <v>8</v>
      </c>
      <c r="E434" t="s">
        <v>5102</v>
      </c>
      <c r="F434" t="s">
        <v>5103</v>
      </c>
      <c r="I434" t="s">
        <v>5023</v>
      </c>
    </row>
    <row r="435" spans="1:9" x14ac:dyDescent="0.25">
      <c r="A435" s="1" t="s">
        <v>548</v>
      </c>
      <c r="B435" t="s">
        <v>549</v>
      </c>
      <c r="C435" t="s">
        <v>5</v>
      </c>
      <c r="D435">
        <v>8</v>
      </c>
      <c r="E435" t="s">
        <v>5102</v>
      </c>
      <c r="F435" t="s">
        <v>5103</v>
      </c>
      <c r="G435" t="s">
        <v>5111</v>
      </c>
      <c r="H435" t="s">
        <v>5103</v>
      </c>
      <c r="I435" t="s">
        <v>4879</v>
      </c>
    </row>
    <row r="436" spans="1:9" x14ac:dyDescent="0.25">
      <c r="A436" s="1" t="s">
        <v>574</v>
      </c>
      <c r="B436" t="s">
        <v>575</v>
      </c>
      <c r="C436" t="s">
        <v>5</v>
      </c>
      <c r="D436">
        <v>8</v>
      </c>
      <c r="G436" t="s">
        <v>5111</v>
      </c>
      <c r="H436" t="s">
        <v>5103</v>
      </c>
      <c r="I436" t="s">
        <v>4879</v>
      </c>
    </row>
    <row r="437" spans="1:9" x14ac:dyDescent="0.25">
      <c r="A437" s="1" t="s">
        <v>871</v>
      </c>
      <c r="B437" t="s">
        <v>872</v>
      </c>
      <c r="C437" t="s">
        <v>5</v>
      </c>
      <c r="D437">
        <v>8</v>
      </c>
      <c r="E437" t="s">
        <v>5102</v>
      </c>
      <c r="F437" t="s">
        <v>5103</v>
      </c>
      <c r="G437" t="s">
        <v>5111</v>
      </c>
      <c r="H437" t="s">
        <v>5103</v>
      </c>
      <c r="I437" t="s">
        <v>5113</v>
      </c>
    </row>
    <row r="438" spans="1:9" x14ac:dyDescent="0.25">
      <c r="A438" s="1" t="s">
        <v>873</v>
      </c>
      <c r="B438" t="s">
        <v>874</v>
      </c>
      <c r="C438" t="s">
        <v>5</v>
      </c>
      <c r="D438">
        <v>8</v>
      </c>
      <c r="E438" t="s">
        <v>5102</v>
      </c>
      <c r="F438" t="s">
        <v>5103</v>
      </c>
      <c r="G438" t="s">
        <v>5111</v>
      </c>
      <c r="H438" t="s">
        <v>5103</v>
      </c>
      <c r="I438" t="s">
        <v>4879</v>
      </c>
    </row>
    <row r="439" spans="1:9" x14ac:dyDescent="0.25">
      <c r="A439" s="1" t="s">
        <v>875</v>
      </c>
      <c r="B439" t="s">
        <v>876</v>
      </c>
      <c r="C439" t="s">
        <v>5</v>
      </c>
      <c r="D439">
        <v>8</v>
      </c>
      <c r="G439" t="s">
        <v>5111</v>
      </c>
      <c r="H439" t="s">
        <v>5103</v>
      </c>
      <c r="I439" t="s">
        <v>5113</v>
      </c>
    </row>
    <row r="440" spans="1:9" x14ac:dyDescent="0.25">
      <c r="A440" s="1" t="s">
        <v>877</v>
      </c>
      <c r="B440" t="s">
        <v>878</v>
      </c>
      <c r="C440" t="s">
        <v>5</v>
      </c>
      <c r="D440">
        <v>8</v>
      </c>
      <c r="E440" t="s">
        <v>5102</v>
      </c>
      <c r="F440" t="s">
        <v>5103</v>
      </c>
      <c r="G440" t="s">
        <v>5111</v>
      </c>
      <c r="H440" t="s">
        <v>5103</v>
      </c>
      <c r="I440" t="s">
        <v>4879</v>
      </c>
    </row>
    <row r="441" spans="1:9" x14ac:dyDescent="0.25">
      <c r="A441" s="1" t="s">
        <v>879</v>
      </c>
      <c r="B441" t="s">
        <v>880</v>
      </c>
      <c r="C441" t="s">
        <v>5</v>
      </c>
      <c r="D441">
        <v>8</v>
      </c>
      <c r="G441" t="s">
        <v>5111</v>
      </c>
      <c r="H441" t="s">
        <v>5103</v>
      </c>
      <c r="I441" t="s">
        <v>4879</v>
      </c>
    </row>
    <row r="442" spans="1:9" x14ac:dyDescent="0.25">
      <c r="A442" s="1" t="s">
        <v>2023</v>
      </c>
      <c r="B442" t="s">
        <v>2024</v>
      </c>
      <c r="C442" t="s">
        <v>5</v>
      </c>
      <c r="D442">
        <v>8</v>
      </c>
      <c r="E442" t="s">
        <v>5102</v>
      </c>
      <c r="F442" t="s">
        <v>5103</v>
      </c>
      <c r="G442" t="s">
        <v>5111</v>
      </c>
      <c r="H442" t="s">
        <v>5103</v>
      </c>
      <c r="I442" t="s">
        <v>4879</v>
      </c>
    </row>
    <row r="443" spans="1:9" x14ac:dyDescent="0.25">
      <c r="A443" s="1" t="s">
        <v>881</v>
      </c>
      <c r="B443" t="s">
        <v>882</v>
      </c>
      <c r="C443" t="s">
        <v>5</v>
      </c>
      <c r="D443">
        <v>8</v>
      </c>
      <c r="E443" t="s">
        <v>5102</v>
      </c>
      <c r="F443" t="s">
        <v>5103</v>
      </c>
      <c r="G443" t="s">
        <v>5111</v>
      </c>
      <c r="H443" t="s">
        <v>5103</v>
      </c>
      <c r="I443" t="s">
        <v>4879</v>
      </c>
    </row>
    <row r="444" spans="1:9" x14ac:dyDescent="0.25">
      <c r="A444" s="1" t="s">
        <v>1021</v>
      </c>
      <c r="B444" t="s">
        <v>1022</v>
      </c>
      <c r="C444" t="s">
        <v>5</v>
      </c>
      <c r="D444">
        <v>8</v>
      </c>
      <c r="G444" t="s">
        <v>5111</v>
      </c>
      <c r="H444" t="s">
        <v>5103</v>
      </c>
      <c r="I444" t="s">
        <v>4879</v>
      </c>
    </row>
    <row r="445" spans="1:9" x14ac:dyDescent="0.25">
      <c r="A445" s="1" t="s">
        <v>1023</v>
      </c>
      <c r="B445" t="s">
        <v>1024</v>
      </c>
      <c r="C445" t="s">
        <v>5</v>
      </c>
      <c r="D445">
        <v>8</v>
      </c>
      <c r="E445" t="s">
        <v>5102</v>
      </c>
      <c r="F445" t="s">
        <v>5103</v>
      </c>
      <c r="G445" t="s">
        <v>5111</v>
      </c>
      <c r="H445" t="s">
        <v>5103</v>
      </c>
      <c r="I445" t="s">
        <v>5023</v>
      </c>
    </row>
    <row r="446" spans="1:9" x14ac:dyDescent="0.25">
      <c r="A446" s="1" t="s">
        <v>1025</v>
      </c>
      <c r="B446" t="s">
        <v>1026</v>
      </c>
      <c r="C446" t="s">
        <v>5</v>
      </c>
      <c r="D446">
        <v>8</v>
      </c>
      <c r="E446" t="s">
        <v>5102</v>
      </c>
      <c r="F446" t="s">
        <v>5103</v>
      </c>
      <c r="G446" t="s">
        <v>5111</v>
      </c>
      <c r="H446" t="s">
        <v>5103</v>
      </c>
      <c r="I446" t="s">
        <v>5113</v>
      </c>
    </row>
    <row r="447" spans="1:9" x14ac:dyDescent="0.25">
      <c r="A447" s="1" t="s">
        <v>1027</v>
      </c>
      <c r="B447" t="s">
        <v>1028</v>
      </c>
      <c r="C447" t="s">
        <v>5</v>
      </c>
      <c r="D447">
        <v>8</v>
      </c>
      <c r="E447" t="s">
        <v>5102</v>
      </c>
      <c r="F447" t="s">
        <v>5103</v>
      </c>
      <c r="G447" t="s">
        <v>5111</v>
      </c>
      <c r="H447" t="s">
        <v>5103</v>
      </c>
      <c r="I447" t="s">
        <v>5113</v>
      </c>
    </row>
    <row r="448" spans="1:9" x14ac:dyDescent="0.25">
      <c r="A448" s="1" t="s">
        <v>1101</v>
      </c>
      <c r="B448" t="s">
        <v>1102</v>
      </c>
      <c r="C448" t="s">
        <v>5</v>
      </c>
      <c r="D448">
        <v>8</v>
      </c>
      <c r="G448" t="s">
        <v>5111</v>
      </c>
      <c r="H448" t="s">
        <v>5103</v>
      </c>
      <c r="I448" t="s">
        <v>4879</v>
      </c>
    </row>
    <row r="449" spans="1:9" x14ac:dyDescent="0.25">
      <c r="A449" s="1" t="s">
        <v>1218</v>
      </c>
      <c r="B449" t="s">
        <v>1219</v>
      </c>
      <c r="C449" t="s">
        <v>5</v>
      </c>
      <c r="D449">
        <v>8</v>
      </c>
      <c r="G449" t="s">
        <v>5111</v>
      </c>
      <c r="H449" t="s">
        <v>5103</v>
      </c>
      <c r="I449" t="s">
        <v>4879</v>
      </c>
    </row>
    <row r="450" spans="1:9" x14ac:dyDescent="0.25">
      <c r="A450" s="1" t="s">
        <v>1220</v>
      </c>
      <c r="B450" t="s">
        <v>1221</v>
      </c>
      <c r="C450" t="s">
        <v>5</v>
      </c>
      <c r="D450">
        <v>8</v>
      </c>
      <c r="G450" t="s">
        <v>5111</v>
      </c>
      <c r="H450" t="s">
        <v>5103</v>
      </c>
      <c r="I450" t="s">
        <v>5113</v>
      </c>
    </row>
    <row r="451" spans="1:9" x14ac:dyDescent="0.25">
      <c r="A451" s="1" t="s">
        <v>2151</v>
      </c>
      <c r="B451" t="s">
        <v>2152</v>
      </c>
      <c r="C451" t="s">
        <v>5</v>
      </c>
      <c r="D451">
        <v>8</v>
      </c>
      <c r="E451" t="s">
        <v>5102</v>
      </c>
      <c r="F451" t="s">
        <v>5103</v>
      </c>
      <c r="I451" t="s">
        <v>5023</v>
      </c>
    </row>
    <row r="452" spans="1:9" x14ac:dyDescent="0.25">
      <c r="A452" s="1" t="s">
        <v>2153</v>
      </c>
      <c r="B452" t="s">
        <v>2154</v>
      </c>
      <c r="C452" t="s">
        <v>5</v>
      </c>
      <c r="D452">
        <v>8</v>
      </c>
      <c r="E452" t="s">
        <v>5102</v>
      </c>
      <c r="F452" t="s">
        <v>5103</v>
      </c>
      <c r="I452" t="s">
        <v>5113</v>
      </c>
    </row>
    <row r="453" spans="1:9" x14ac:dyDescent="0.25">
      <c r="A453" s="1" t="s">
        <v>1368</v>
      </c>
      <c r="B453" t="s">
        <v>1369</v>
      </c>
      <c r="C453" t="s">
        <v>5</v>
      </c>
      <c r="D453">
        <v>8</v>
      </c>
      <c r="E453" t="s">
        <v>5102</v>
      </c>
      <c r="F453" t="s">
        <v>5103</v>
      </c>
      <c r="G453" t="s">
        <v>5111</v>
      </c>
      <c r="H453" t="s">
        <v>5103</v>
      </c>
      <c r="I453" t="s">
        <v>5023</v>
      </c>
    </row>
    <row r="454" spans="1:9" x14ac:dyDescent="0.25">
      <c r="A454" s="1" t="s">
        <v>1370</v>
      </c>
      <c r="B454" t="s">
        <v>1371</v>
      </c>
      <c r="C454" t="s">
        <v>5</v>
      </c>
      <c r="D454">
        <v>8</v>
      </c>
      <c r="G454" t="s">
        <v>5111</v>
      </c>
      <c r="H454" t="s">
        <v>5103</v>
      </c>
    </row>
    <row r="455" spans="1:9" x14ac:dyDescent="0.25">
      <c r="A455" s="1" t="s">
        <v>1528</v>
      </c>
      <c r="B455" t="s">
        <v>1529</v>
      </c>
      <c r="C455" t="s">
        <v>5</v>
      </c>
      <c r="D455">
        <v>8</v>
      </c>
      <c r="G455" t="s">
        <v>5111</v>
      </c>
      <c r="H455" t="s">
        <v>5103</v>
      </c>
      <c r="I455" t="s">
        <v>4879</v>
      </c>
    </row>
    <row r="456" spans="1:9" x14ac:dyDescent="0.25">
      <c r="A456" s="1" t="s">
        <v>1530</v>
      </c>
      <c r="B456" t="s">
        <v>1531</v>
      </c>
      <c r="C456" t="s">
        <v>5</v>
      </c>
      <c r="D456">
        <v>8</v>
      </c>
      <c r="G456" t="s">
        <v>5111</v>
      </c>
      <c r="H456" t="s">
        <v>5103</v>
      </c>
      <c r="I456" t="s">
        <v>4879</v>
      </c>
    </row>
    <row r="457" spans="1:9" x14ac:dyDescent="0.25">
      <c r="A457" s="1" t="s">
        <v>1532</v>
      </c>
      <c r="B457" t="s">
        <v>1533</v>
      </c>
      <c r="C457" t="s">
        <v>5</v>
      </c>
      <c r="D457">
        <v>8</v>
      </c>
      <c r="G457" t="s">
        <v>5111</v>
      </c>
      <c r="H457" t="s">
        <v>5103</v>
      </c>
      <c r="I457" t="s">
        <v>4879</v>
      </c>
    </row>
    <row r="458" spans="1:9" x14ac:dyDescent="0.25">
      <c r="A458" s="1" t="s">
        <v>40</v>
      </c>
      <c r="B458" t="s">
        <v>41</v>
      </c>
      <c r="C458" t="s">
        <v>5</v>
      </c>
      <c r="D458">
        <v>9</v>
      </c>
      <c r="E458" t="s">
        <v>5102</v>
      </c>
      <c r="F458" t="s">
        <v>5103</v>
      </c>
      <c r="G458" t="s">
        <v>5111</v>
      </c>
      <c r="H458" t="s">
        <v>5103</v>
      </c>
      <c r="I458" t="s">
        <v>5113</v>
      </c>
    </row>
    <row r="459" spans="1:9" x14ac:dyDescent="0.25">
      <c r="A459" s="1" t="s">
        <v>43</v>
      </c>
      <c r="B459" t="s">
        <v>44</v>
      </c>
      <c r="C459" t="s">
        <v>5</v>
      </c>
      <c r="D459">
        <v>9</v>
      </c>
      <c r="E459" t="s">
        <v>5102</v>
      </c>
      <c r="F459" t="s">
        <v>5103</v>
      </c>
      <c r="G459" t="s">
        <v>5111</v>
      </c>
      <c r="H459" t="s">
        <v>5103</v>
      </c>
    </row>
    <row r="460" spans="1:9" x14ac:dyDescent="0.25">
      <c r="A460" s="1" t="s">
        <v>45</v>
      </c>
      <c r="B460" t="s">
        <v>46</v>
      </c>
      <c r="C460" t="s">
        <v>5</v>
      </c>
      <c r="D460">
        <v>9</v>
      </c>
      <c r="E460" t="s">
        <v>5102</v>
      </c>
      <c r="F460" t="s">
        <v>5103</v>
      </c>
      <c r="G460" t="s">
        <v>5111</v>
      </c>
      <c r="H460" t="s">
        <v>5103</v>
      </c>
      <c r="I460" t="s">
        <v>4879</v>
      </c>
    </row>
    <row r="461" spans="1:9" x14ac:dyDescent="0.25">
      <c r="A461" s="1" t="s">
        <v>73</v>
      </c>
      <c r="B461" t="s">
        <v>74</v>
      </c>
      <c r="C461" t="s">
        <v>5</v>
      </c>
      <c r="D461">
        <v>9</v>
      </c>
      <c r="E461" t="s">
        <v>5102</v>
      </c>
      <c r="F461" t="s">
        <v>5103</v>
      </c>
      <c r="G461" t="s">
        <v>5111</v>
      </c>
      <c r="H461" t="s">
        <v>5103</v>
      </c>
      <c r="I461" t="s">
        <v>5113</v>
      </c>
    </row>
    <row r="462" spans="1:9" x14ac:dyDescent="0.25">
      <c r="A462" s="1" t="s">
        <v>292</v>
      </c>
      <c r="B462" t="s">
        <v>293</v>
      </c>
      <c r="C462" t="s">
        <v>5</v>
      </c>
      <c r="D462">
        <v>9</v>
      </c>
      <c r="E462" t="s">
        <v>5102</v>
      </c>
      <c r="F462" t="s">
        <v>5103</v>
      </c>
      <c r="G462" t="s">
        <v>5111</v>
      </c>
      <c r="H462" t="s">
        <v>5103</v>
      </c>
      <c r="I462" t="s">
        <v>5023</v>
      </c>
    </row>
    <row r="463" spans="1:9" x14ac:dyDescent="0.25">
      <c r="A463" s="1" t="s">
        <v>294</v>
      </c>
      <c r="B463" t="s">
        <v>295</v>
      </c>
      <c r="C463" t="s">
        <v>5</v>
      </c>
      <c r="D463">
        <v>9</v>
      </c>
      <c r="E463" t="s">
        <v>5102</v>
      </c>
      <c r="F463" t="s">
        <v>5103</v>
      </c>
      <c r="G463" t="s">
        <v>5111</v>
      </c>
      <c r="H463" t="s">
        <v>5103</v>
      </c>
      <c r="I463" t="s">
        <v>4879</v>
      </c>
    </row>
    <row r="464" spans="1:9" x14ac:dyDescent="0.25">
      <c r="A464" s="1" t="s">
        <v>1851</v>
      </c>
      <c r="B464" t="s">
        <v>1852</v>
      </c>
      <c r="C464" t="s">
        <v>5</v>
      </c>
      <c r="D464">
        <v>9</v>
      </c>
      <c r="E464" t="s">
        <v>5102</v>
      </c>
      <c r="F464" t="s">
        <v>5103</v>
      </c>
      <c r="I464" t="s">
        <v>5113</v>
      </c>
    </row>
    <row r="465" spans="1:9" x14ac:dyDescent="0.25">
      <c r="A465" s="1" t="s">
        <v>296</v>
      </c>
      <c r="B465" t="s">
        <v>297</v>
      </c>
      <c r="C465" t="s">
        <v>5</v>
      </c>
      <c r="D465">
        <v>9</v>
      </c>
      <c r="E465" t="s">
        <v>5102</v>
      </c>
      <c r="F465" t="s">
        <v>5103</v>
      </c>
      <c r="G465" t="s">
        <v>5111</v>
      </c>
      <c r="H465" t="s">
        <v>5103</v>
      </c>
    </row>
    <row r="466" spans="1:9" x14ac:dyDescent="0.25">
      <c r="A466" s="1" t="s">
        <v>566</v>
      </c>
      <c r="B466" t="s">
        <v>567</v>
      </c>
      <c r="C466" t="s">
        <v>5</v>
      </c>
      <c r="D466">
        <v>9</v>
      </c>
      <c r="E466" t="s">
        <v>5102</v>
      </c>
      <c r="F466" t="s">
        <v>5103</v>
      </c>
      <c r="G466" t="s">
        <v>5111</v>
      </c>
      <c r="H466" t="s">
        <v>5103</v>
      </c>
      <c r="I466" t="s">
        <v>5113</v>
      </c>
    </row>
    <row r="467" spans="1:9" x14ac:dyDescent="0.25">
      <c r="A467" s="1" t="s">
        <v>690</v>
      </c>
      <c r="B467" t="s">
        <v>691</v>
      </c>
      <c r="C467" t="s">
        <v>5</v>
      </c>
      <c r="D467">
        <v>9</v>
      </c>
      <c r="E467" t="s">
        <v>5102</v>
      </c>
      <c r="F467" t="s">
        <v>5103</v>
      </c>
      <c r="G467" t="s">
        <v>5111</v>
      </c>
      <c r="H467" t="s">
        <v>5103</v>
      </c>
    </row>
    <row r="468" spans="1:9" x14ac:dyDescent="0.25">
      <c r="A468" s="1" t="s">
        <v>692</v>
      </c>
      <c r="B468" t="s">
        <v>693</v>
      </c>
      <c r="C468" t="s">
        <v>5</v>
      </c>
      <c r="D468">
        <v>9</v>
      </c>
      <c r="E468" t="s">
        <v>5102</v>
      </c>
      <c r="F468" t="s">
        <v>5103</v>
      </c>
      <c r="G468" t="s">
        <v>5111</v>
      </c>
      <c r="H468" t="s">
        <v>5103</v>
      </c>
      <c r="I468" t="s">
        <v>5113</v>
      </c>
    </row>
    <row r="469" spans="1:9" x14ac:dyDescent="0.25">
      <c r="A469" s="1" t="s">
        <v>923</v>
      </c>
      <c r="B469" t="s">
        <v>924</v>
      </c>
      <c r="C469" t="s">
        <v>5</v>
      </c>
      <c r="D469">
        <v>9</v>
      </c>
      <c r="E469" t="s">
        <v>5102</v>
      </c>
      <c r="F469" t="s">
        <v>5103</v>
      </c>
      <c r="G469" t="s">
        <v>5111</v>
      </c>
      <c r="H469" t="s">
        <v>5103</v>
      </c>
      <c r="I469" t="s">
        <v>5023</v>
      </c>
    </row>
    <row r="470" spans="1:9" x14ac:dyDescent="0.25">
      <c r="A470" s="1" t="s">
        <v>925</v>
      </c>
      <c r="B470" t="s">
        <v>926</v>
      </c>
      <c r="C470" t="s">
        <v>5</v>
      </c>
      <c r="D470">
        <v>9</v>
      </c>
      <c r="E470" t="s">
        <v>5102</v>
      </c>
      <c r="F470" t="s">
        <v>5103</v>
      </c>
      <c r="G470" t="s">
        <v>5111</v>
      </c>
      <c r="H470" t="s">
        <v>5103</v>
      </c>
      <c r="I470" t="s">
        <v>4879</v>
      </c>
    </row>
    <row r="471" spans="1:9" x14ac:dyDescent="0.25">
      <c r="A471" s="1" t="s">
        <v>927</v>
      </c>
      <c r="B471" t="s">
        <v>928</v>
      </c>
      <c r="C471" t="s">
        <v>5</v>
      </c>
      <c r="D471">
        <v>9</v>
      </c>
      <c r="E471" t="s">
        <v>5102</v>
      </c>
      <c r="F471" t="s">
        <v>5103</v>
      </c>
      <c r="G471" t="s">
        <v>5111</v>
      </c>
      <c r="H471" t="s">
        <v>5103</v>
      </c>
      <c r="I471" t="s">
        <v>5113</v>
      </c>
    </row>
    <row r="472" spans="1:9" x14ac:dyDescent="0.25">
      <c r="A472" s="1" t="s">
        <v>1015</v>
      </c>
      <c r="B472" t="s">
        <v>1016</v>
      </c>
      <c r="C472" t="s">
        <v>5</v>
      </c>
      <c r="D472">
        <v>9</v>
      </c>
      <c r="E472" t="s">
        <v>5102</v>
      </c>
      <c r="F472" t="s">
        <v>5103</v>
      </c>
      <c r="G472" t="s">
        <v>5111</v>
      </c>
      <c r="H472" t="s">
        <v>5103</v>
      </c>
      <c r="I472" t="s">
        <v>5113</v>
      </c>
    </row>
    <row r="473" spans="1:9" x14ac:dyDescent="0.25">
      <c r="A473" s="1" t="s">
        <v>1017</v>
      </c>
      <c r="B473" t="s">
        <v>1018</v>
      </c>
      <c r="C473" t="s">
        <v>5</v>
      </c>
      <c r="D473">
        <v>9</v>
      </c>
      <c r="E473" t="s">
        <v>5102</v>
      </c>
      <c r="F473" t="s">
        <v>5103</v>
      </c>
      <c r="G473" t="s">
        <v>5111</v>
      </c>
      <c r="H473" t="s">
        <v>5103</v>
      </c>
      <c r="I473" t="s">
        <v>5113</v>
      </c>
    </row>
    <row r="474" spans="1:9" x14ac:dyDescent="0.25">
      <c r="A474" s="1" t="s">
        <v>1019</v>
      </c>
      <c r="B474" t="s">
        <v>1020</v>
      </c>
      <c r="C474" t="s">
        <v>5</v>
      </c>
      <c r="D474">
        <v>9</v>
      </c>
      <c r="E474" t="s">
        <v>5102</v>
      </c>
      <c r="F474" t="s">
        <v>5103</v>
      </c>
      <c r="G474" t="s">
        <v>5111</v>
      </c>
      <c r="H474" t="s">
        <v>5103</v>
      </c>
    </row>
    <row r="475" spans="1:9" x14ac:dyDescent="0.25">
      <c r="A475" s="1" t="s">
        <v>1188</v>
      </c>
      <c r="B475" t="s">
        <v>1189</v>
      </c>
      <c r="C475" t="s">
        <v>5</v>
      </c>
      <c r="D475">
        <v>9</v>
      </c>
      <c r="E475" t="s">
        <v>5102</v>
      </c>
      <c r="F475" t="s">
        <v>5103</v>
      </c>
      <c r="G475" t="s">
        <v>5111</v>
      </c>
      <c r="H475" t="s">
        <v>5103</v>
      </c>
      <c r="I475" t="s">
        <v>4879</v>
      </c>
    </row>
    <row r="476" spans="1:9" x14ac:dyDescent="0.25">
      <c r="A476" s="1" t="s">
        <v>1190</v>
      </c>
      <c r="B476" t="s">
        <v>1191</v>
      </c>
      <c r="C476" t="s">
        <v>5</v>
      </c>
      <c r="D476">
        <v>9</v>
      </c>
      <c r="E476" t="s">
        <v>5102</v>
      </c>
      <c r="F476" t="s">
        <v>5103</v>
      </c>
      <c r="G476" t="s">
        <v>5111</v>
      </c>
      <c r="H476" t="s">
        <v>5103</v>
      </c>
      <c r="I476" t="s">
        <v>5023</v>
      </c>
    </row>
    <row r="477" spans="1:9" x14ac:dyDescent="0.25">
      <c r="A477" s="1" t="s">
        <v>2123</v>
      </c>
      <c r="B477" t="s">
        <v>2124</v>
      </c>
      <c r="C477" t="s">
        <v>5</v>
      </c>
      <c r="D477">
        <v>9</v>
      </c>
      <c r="E477" t="s">
        <v>5102</v>
      </c>
      <c r="F477" t="s">
        <v>5103</v>
      </c>
      <c r="I477" t="s">
        <v>5113</v>
      </c>
    </row>
    <row r="478" spans="1:9" x14ac:dyDescent="0.25">
      <c r="A478" s="1" t="s">
        <v>1192</v>
      </c>
      <c r="B478" t="s">
        <v>1193</v>
      </c>
      <c r="C478" t="s">
        <v>5</v>
      </c>
      <c r="D478">
        <v>9</v>
      </c>
      <c r="E478" t="s">
        <v>5102</v>
      </c>
      <c r="F478" t="s">
        <v>5103</v>
      </c>
      <c r="G478" t="s">
        <v>5111</v>
      </c>
      <c r="H478" t="s">
        <v>5103</v>
      </c>
      <c r="I478" t="s">
        <v>5113</v>
      </c>
    </row>
    <row r="479" spans="1:9" x14ac:dyDescent="0.25">
      <c r="A479" s="1" t="s">
        <v>1194</v>
      </c>
      <c r="B479" t="s">
        <v>1195</v>
      </c>
      <c r="C479" t="s">
        <v>5</v>
      </c>
      <c r="D479">
        <v>9</v>
      </c>
      <c r="E479" t="s">
        <v>5102</v>
      </c>
      <c r="F479" t="s">
        <v>5103</v>
      </c>
      <c r="G479" t="s">
        <v>5111</v>
      </c>
      <c r="H479" t="s">
        <v>5103</v>
      </c>
      <c r="I479" t="s">
        <v>5113</v>
      </c>
    </row>
    <row r="480" spans="1:9" x14ac:dyDescent="0.25">
      <c r="A480" s="1" t="s">
        <v>1196</v>
      </c>
      <c r="B480" t="s">
        <v>1197</v>
      </c>
      <c r="C480" t="s">
        <v>5</v>
      </c>
      <c r="D480">
        <v>9</v>
      </c>
      <c r="E480" t="s">
        <v>5102</v>
      </c>
      <c r="F480" t="s">
        <v>5103</v>
      </c>
      <c r="G480" t="s">
        <v>5111</v>
      </c>
      <c r="H480" t="s">
        <v>5103</v>
      </c>
    </row>
    <row r="481" spans="1:9" x14ac:dyDescent="0.25">
      <c r="A481" s="1" t="s">
        <v>1198</v>
      </c>
      <c r="B481" t="s">
        <v>1199</v>
      </c>
      <c r="C481" t="s">
        <v>5</v>
      </c>
      <c r="D481">
        <v>9</v>
      </c>
      <c r="E481" t="s">
        <v>5102</v>
      </c>
      <c r="F481" t="s">
        <v>5103</v>
      </c>
      <c r="G481" t="s">
        <v>5111</v>
      </c>
      <c r="H481" t="s">
        <v>5103</v>
      </c>
    </row>
    <row r="482" spans="1:9" x14ac:dyDescent="0.25">
      <c r="A482" s="1" t="s">
        <v>1524</v>
      </c>
      <c r="B482" t="s">
        <v>1525</v>
      </c>
      <c r="C482" t="s">
        <v>5</v>
      </c>
      <c r="D482">
        <v>9</v>
      </c>
      <c r="E482" t="s">
        <v>5102</v>
      </c>
      <c r="F482" t="s">
        <v>5103</v>
      </c>
      <c r="G482" t="s">
        <v>5111</v>
      </c>
      <c r="H482" t="s">
        <v>5103</v>
      </c>
      <c r="I482" t="s">
        <v>5113</v>
      </c>
    </row>
    <row r="483" spans="1:9" x14ac:dyDescent="0.25">
      <c r="A483" s="1" t="s">
        <v>1526</v>
      </c>
      <c r="B483" t="s">
        <v>1527</v>
      </c>
      <c r="C483" t="s">
        <v>5</v>
      </c>
      <c r="D483">
        <v>9</v>
      </c>
      <c r="E483" t="s">
        <v>5102</v>
      </c>
      <c r="F483" t="s">
        <v>5103</v>
      </c>
      <c r="G483" t="s">
        <v>5111</v>
      </c>
      <c r="H483" t="s">
        <v>5103</v>
      </c>
      <c r="I483" t="s">
        <v>4879</v>
      </c>
    </row>
    <row r="484" spans="1:9" x14ac:dyDescent="0.25">
      <c r="A484" s="1" t="s">
        <v>1653</v>
      </c>
      <c r="B484" t="s">
        <v>1654</v>
      </c>
      <c r="C484" t="s">
        <v>5</v>
      </c>
      <c r="D484">
        <v>9</v>
      </c>
      <c r="E484" t="s">
        <v>5102</v>
      </c>
      <c r="F484" t="s">
        <v>5103</v>
      </c>
      <c r="G484" t="s">
        <v>5111</v>
      </c>
      <c r="H484" t="s">
        <v>5103</v>
      </c>
    </row>
    <row r="485" spans="1:9" x14ac:dyDescent="0.25">
      <c r="A485" s="1" t="s">
        <v>1655</v>
      </c>
      <c r="B485" t="s">
        <v>1656</v>
      </c>
      <c r="C485" t="s">
        <v>5</v>
      </c>
      <c r="D485">
        <v>9</v>
      </c>
      <c r="E485" t="s">
        <v>5102</v>
      </c>
      <c r="F485" t="s">
        <v>5103</v>
      </c>
      <c r="G485" t="s">
        <v>5111</v>
      </c>
      <c r="H485" t="s">
        <v>5103</v>
      </c>
      <c r="I485" t="s">
        <v>4879</v>
      </c>
    </row>
    <row r="486" spans="1:9" x14ac:dyDescent="0.25">
      <c r="A486" s="1" t="s">
        <v>1657</v>
      </c>
      <c r="B486" t="s">
        <v>1658</v>
      </c>
      <c r="C486" t="s">
        <v>5</v>
      </c>
      <c r="D486">
        <v>9</v>
      </c>
      <c r="E486" t="s">
        <v>5102</v>
      </c>
      <c r="F486" t="s">
        <v>5103</v>
      </c>
      <c r="G486" t="s">
        <v>5111</v>
      </c>
      <c r="H486" t="s">
        <v>5103</v>
      </c>
      <c r="I486" t="s">
        <v>4879</v>
      </c>
    </row>
    <row r="487" spans="1:9" x14ac:dyDescent="0.25">
      <c r="A487" s="1" t="s">
        <v>1659</v>
      </c>
      <c r="B487" t="s">
        <v>1660</v>
      </c>
      <c r="C487" t="s">
        <v>5</v>
      </c>
      <c r="D487">
        <v>9</v>
      </c>
      <c r="E487" t="s">
        <v>5102</v>
      </c>
      <c r="F487" t="s">
        <v>5103</v>
      </c>
      <c r="G487" t="s">
        <v>5111</v>
      </c>
      <c r="H487" t="s">
        <v>5103</v>
      </c>
    </row>
    <row r="488" spans="1:9" x14ac:dyDescent="0.25">
      <c r="A488" s="1" t="s">
        <v>1661</v>
      </c>
      <c r="B488" t="s">
        <v>1662</v>
      </c>
      <c r="C488" t="s">
        <v>5</v>
      </c>
      <c r="D488">
        <v>9</v>
      </c>
      <c r="E488" t="s">
        <v>5102</v>
      </c>
      <c r="F488" t="s">
        <v>5103</v>
      </c>
      <c r="G488" t="s">
        <v>5111</v>
      </c>
      <c r="H488" t="s">
        <v>5103</v>
      </c>
      <c r="I488" t="s">
        <v>4879</v>
      </c>
    </row>
    <row r="489" spans="1:9" x14ac:dyDescent="0.25">
      <c r="A489" s="1" t="s">
        <v>1663</v>
      </c>
      <c r="B489" t="s">
        <v>1664</v>
      </c>
      <c r="C489" t="s">
        <v>5</v>
      </c>
      <c r="D489">
        <v>9</v>
      </c>
      <c r="E489" t="s">
        <v>5102</v>
      </c>
      <c r="F489" t="s">
        <v>5103</v>
      </c>
      <c r="G489" t="s">
        <v>5111</v>
      </c>
      <c r="H489" t="s">
        <v>5103</v>
      </c>
      <c r="I489" t="s">
        <v>4879</v>
      </c>
    </row>
    <row r="490" spans="1:9" x14ac:dyDescent="0.25">
      <c r="A490" s="1" t="s">
        <v>1665</v>
      </c>
      <c r="B490" t="s">
        <v>1666</v>
      </c>
      <c r="C490" t="s">
        <v>5</v>
      </c>
      <c r="D490">
        <v>9</v>
      </c>
      <c r="E490" t="s">
        <v>5102</v>
      </c>
      <c r="F490" t="s">
        <v>5103</v>
      </c>
      <c r="G490" t="s">
        <v>5111</v>
      </c>
      <c r="H490" t="s">
        <v>5103</v>
      </c>
      <c r="I490" t="s">
        <v>4879</v>
      </c>
    </row>
    <row r="491" spans="1:9" x14ac:dyDescent="0.25">
      <c r="A491" s="1" t="s">
        <v>1667</v>
      </c>
      <c r="B491" t="s">
        <v>1668</v>
      </c>
      <c r="C491" t="s">
        <v>5</v>
      </c>
      <c r="D491">
        <v>9</v>
      </c>
      <c r="E491" t="s">
        <v>5102</v>
      </c>
      <c r="F491" t="s">
        <v>5103</v>
      </c>
      <c r="G491" t="s">
        <v>5111</v>
      </c>
      <c r="H491" t="s">
        <v>5103</v>
      </c>
      <c r="I491" t="s">
        <v>5113</v>
      </c>
    </row>
    <row r="492" spans="1:9" x14ac:dyDescent="0.25">
      <c r="A492" s="1" t="s">
        <v>1729</v>
      </c>
      <c r="B492" t="s">
        <v>1730</v>
      </c>
      <c r="C492" t="s">
        <v>5</v>
      </c>
      <c r="D492">
        <v>9</v>
      </c>
      <c r="E492" t="s">
        <v>5102</v>
      </c>
      <c r="F492" t="s">
        <v>5103</v>
      </c>
      <c r="G492" t="s">
        <v>5111</v>
      </c>
      <c r="H492" t="s">
        <v>5103</v>
      </c>
      <c r="I492" t="s">
        <v>5113</v>
      </c>
    </row>
    <row r="493" spans="1:9" x14ac:dyDescent="0.25">
      <c r="A493" s="1" t="s">
        <v>1731</v>
      </c>
      <c r="B493" t="s">
        <v>1732</v>
      </c>
      <c r="C493" t="s">
        <v>5</v>
      </c>
      <c r="D493">
        <v>9</v>
      </c>
      <c r="E493" t="s">
        <v>5102</v>
      </c>
      <c r="F493" t="s">
        <v>5103</v>
      </c>
      <c r="G493" t="s">
        <v>5111</v>
      </c>
      <c r="H493" t="s">
        <v>5103</v>
      </c>
      <c r="I493" t="s">
        <v>5113</v>
      </c>
    </row>
    <row r="494" spans="1:9" x14ac:dyDescent="0.25">
      <c r="A494" s="1" t="s">
        <v>1733</v>
      </c>
      <c r="B494" t="s">
        <v>1734</v>
      </c>
      <c r="C494" t="s">
        <v>5</v>
      </c>
      <c r="D494">
        <v>9</v>
      </c>
      <c r="E494" t="s">
        <v>5102</v>
      </c>
      <c r="F494" t="s">
        <v>5103</v>
      </c>
      <c r="G494" t="s">
        <v>5111</v>
      </c>
      <c r="H494" t="s">
        <v>5103</v>
      </c>
    </row>
    <row r="495" spans="1:9" x14ac:dyDescent="0.25">
      <c r="A495" s="1" t="s">
        <v>1755</v>
      </c>
      <c r="B495" t="s">
        <v>1756</v>
      </c>
      <c r="C495" t="s">
        <v>1741</v>
      </c>
      <c r="D495">
        <v>9</v>
      </c>
      <c r="E495" t="s">
        <v>5102</v>
      </c>
      <c r="F495" t="s">
        <v>5103</v>
      </c>
      <c r="G495" t="s">
        <v>5111</v>
      </c>
      <c r="H495" t="s">
        <v>5103</v>
      </c>
      <c r="I495" t="s">
        <v>5113</v>
      </c>
    </row>
    <row r="496" spans="1:9" x14ac:dyDescent="0.25">
      <c r="A496" s="1" t="s">
        <v>308</v>
      </c>
      <c r="B496" t="s">
        <v>309</v>
      </c>
      <c r="C496" t="s">
        <v>5</v>
      </c>
      <c r="D496">
        <v>10</v>
      </c>
      <c r="G496" t="s">
        <v>5111</v>
      </c>
      <c r="H496" t="s">
        <v>5103</v>
      </c>
      <c r="I496" t="s">
        <v>4879</v>
      </c>
    </row>
    <row r="497" spans="1:9" x14ac:dyDescent="0.25">
      <c r="A497" s="1" t="s">
        <v>1857</v>
      </c>
      <c r="B497" t="s">
        <v>1858</v>
      </c>
      <c r="C497" t="s">
        <v>5</v>
      </c>
      <c r="D497">
        <v>10</v>
      </c>
      <c r="E497" t="s">
        <v>5102</v>
      </c>
      <c r="F497" t="s">
        <v>5103</v>
      </c>
    </row>
    <row r="498" spans="1:9" x14ac:dyDescent="0.25">
      <c r="A498" s="1" t="s">
        <v>311</v>
      </c>
      <c r="B498" t="s">
        <v>312</v>
      </c>
      <c r="C498" t="s">
        <v>5</v>
      </c>
      <c r="D498">
        <v>10</v>
      </c>
      <c r="E498" t="s">
        <v>5102</v>
      </c>
      <c r="F498" t="s">
        <v>5103</v>
      </c>
      <c r="G498" t="s">
        <v>5111</v>
      </c>
      <c r="H498" t="s">
        <v>5103</v>
      </c>
      <c r="I498" t="s">
        <v>5113</v>
      </c>
    </row>
    <row r="499" spans="1:9" x14ac:dyDescent="0.25">
      <c r="A499" s="1" t="s">
        <v>313</v>
      </c>
      <c r="B499" t="s">
        <v>314</v>
      </c>
      <c r="C499" t="s">
        <v>5</v>
      </c>
      <c r="D499">
        <v>10</v>
      </c>
      <c r="G499" t="s">
        <v>5111</v>
      </c>
      <c r="H499" t="s">
        <v>5103</v>
      </c>
      <c r="I499" t="s">
        <v>4879</v>
      </c>
    </row>
    <row r="500" spans="1:9" x14ac:dyDescent="0.25">
      <c r="A500" s="1" t="s">
        <v>315</v>
      </c>
      <c r="B500" t="s">
        <v>316</v>
      </c>
      <c r="C500" t="s">
        <v>5</v>
      </c>
      <c r="D500">
        <v>10</v>
      </c>
      <c r="G500" t="s">
        <v>5111</v>
      </c>
      <c r="H500" t="s">
        <v>5103</v>
      </c>
      <c r="I500" t="s">
        <v>5023</v>
      </c>
    </row>
    <row r="501" spans="1:9" x14ac:dyDescent="0.25">
      <c r="A501" s="1" t="s">
        <v>317</v>
      </c>
      <c r="B501" t="s">
        <v>318</v>
      </c>
      <c r="C501" t="s">
        <v>5</v>
      </c>
      <c r="D501">
        <v>10</v>
      </c>
      <c r="G501" t="s">
        <v>5111</v>
      </c>
      <c r="H501" t="s">
        <v>5103</v>
      </c>
      <c r="I501" t="s">
        <v>4879</v>
      </c>
    </row>
    <row r="502" spans="1:9" x14ac:dyDescent="0.25">
      <c r="A502" s="1" t="s">
        <v>319</v>
      </c>
      <c r="B502" t="s">
        <v>320</v>
      </c>
      <c r="C502" t="s">
        <v>5</v>
      </c>
      <c r="D502">
        <v>10</v>
      </c>
      <c r="G502" t="s">
        <v>5111</v>
      </c>
      <c r="H502" t="s">
        <v>5103</v>
      </c>
      <c r="I502" t="s">
        <v>4879</v>
      </c>
    </row>
    <row r="503" spans="1:9" x14ac:dyDescent="0.25">
      <c r="A503" s="1" t="s">
        <v>321</v>
      </c>
      <c r="B503" t="s">
        <v>322</v>
      </c>
      <c r="C503" t="s">
        <v>5</v>
      </c>
      <c r="D503">
        <v>10</v>
      </c>
      <c r="E503" t="s">
        <v>5102</v>
      </c>
      <c r="F503" t="s">
        <v>5103</v>
      </c>
      <c r="G503" t="s">
        <v>5111</v>
      </c>
      <c r="H503" t="s">
        <v>5103</v>
      </c>
      <c r="I503" t="s">
        <v>5113</v>
      </c>
    </row>
    <row r="504" spans="1:9" x14ac:dyDescent="0.25">
      <c r="A504" s="1" t="s">
        <v>323</v>
      </c>
      <c r="B504" t="s">
        <v>324</v>
      </c>
      <c r="C504" t="s">
        <v>5</v>
      </c>
      <c r="D504">
        <v>10</v>
      </c>
      <c r="G504" t="s">
        <v>5111</v>
      </c>
      <c r="H504" t="s">
        <v>5103</v>
      </c>
    </row>
    <row r="505" spans="1:9" x14ac:dyDescent="0.25">
      <c r="A505" s="1" t="s">
        <v>1859</v>
      </c>
      <c r="B505" t="s">
        <v>1860</v>
      </c>
      <c r="C505" t="s">
        <v>5</v>
      </c>
      <c r="D505">
        <v>10</v>
      </c>
      <c r="E505" t="s">
        <v>5102</v>
      </c>
      <c r="F505" t="s">
        <v>5103</v>
      </c>
      <c r="I505" t="s">
        <v>4879</v>
      </c>
    </row>
    <row r="506" spans="1:9" x14ac:dyDescent="0.25">
      <c r="A506" s="1" t="s">
        <v>325</v>
      </c>
      <c r="B506" t="s">
        <v>326</v>
      </c>
      <c r="C506" t="s">
        <v>5</v>
      </c>
      <c r="D506">
        <v>10</v>
      </c>
      <c r="E506" t="s">
        <v>5102</v>
      </c>
      <c r="F506" t="s">
        <v>5103</v>
      </c>
      <c r="G506" t="s">
        <v>5111</v>
      </c>
      <c r="H506" t="s">
        <v>5103</v>
      </c>
      <c r="I506" t="s">
        <v>5023</v>
      </c>
    </row>
    <row r="507" spans="1:9" x14ac:dyDescent="0.25">
      <c r="A507" s="1" t="s">
        <v>327</v>
      </c>
      <c r="B507" t="s">
        <v>328</v>
      </c>
      <c r="C507" t="s">
        <v>5</v>
      </c>
      <c r="D507">
        <v>10</v>
      </c>
      <c r="E507" t="s">
        <v>5102</v>
      </c>
      <c r="F507" t="s">
        <v>5103</v>
      </c>
      <c r="G507" t="s">
        <v>5111</v>
      </c>
      <c r="H507" t="s">
        <v>5103</v>
      </c>
      <c r="I507" t="s">
        <v>4879</v>
      </c>
    </row>
    <row r="508" spans="1:9" x14ac:dyDescent="0.25">
      <c r="A508" s="1" t="s">
        <v>329</v>
      </c>
      <c r="B508" t="s">
        <v>330</v>
      </c>
      <c r="C508" t="s">
        <v>5</v>
      </c>
      <c r="D508">
        <v>10</v>
      </c>
      <c r="G508" t="s">
        <v>5111</v>
      </c>
      <c r="H508" t="s">
        <v>5103</v>
      </c>
      <c r="I508" t="s">
        <v>4879</v>
      </c>
    </row>
    <row r="509" spans="1:9" x14ac:dyDescent="0.25">
      <c r="A509" s="1" t="s">
        <v>331</v>
      </c>
      <c r="B509" t="s">
        <v>332</v>
      </c>
      <c r="C509" t="s">
        <v>5</v>
      </c>
      <c r="D509">
        <v>10</v>
      </c>
      <c r="G509" t="s">
        <v>5111</v>
      </c>
      <c r="H509" t="s">
        <v>5103</v>
      </c>
      <c r="I509" t="s">
        <v>4879</v>
      </c>
    </row>
    <row r="510" spans="1:9" x14ac:dyDescent="0.25">
      <c r="A510" s="1" t="s">
        <v>1873</v>
      </c>
      <c r="B510" t="s">
        <v>1874</v>
      </c>
      <c r="C510" t="s">
        <v>5</v>
      </c>
      <c r="D510">
        <v>10</v>
      </c>
      <c r="I510" t="s">
        <v>4879</v>
      </c>
    </row>
    <row r="511" spans="1:9" x14ac:dyDescent="0.25">
      <c r="A511" s="1" t="s">
        <v>390</v>
      </c>
      <c r="B511" t="s">
        <v>391</v>
      </c>
      <c r="C511" t="s">
        <v>5</v>
      </c>
      <c r="D511">
        <v>10</v>
      </c>
      <c r="E511" t="s">
        <v>5102</v>
      </c>
      <c r="F511" t="s">
        <v>5103</v>
      </c>
      <c r="G511" t="s">
        <v>5111</v>
      </c>
      <c r="H511" t="s">
        <v>5103</v>
      </c>
    </row>
    <row r="512" spans="1:9" x14ac:dyDescent="0.25">
      <c r="A512" s="1" t="s">
        <v>1875</v>
      </c>
      <c r="B512" t="s">
        <v>1876</v>
      </c>
      <c r="C512" t="s">
        <v>5</v>
      </c>
      <c r="D512">
        <v>10</v>
      </c>
      <c r="I512" t="s">
        <v>4879</v>
      </c>
    </row>
    <row r="513" spans="1:9" x14ac:dyDescent="0.25">
      <c r="A513" s="1" t="s">
        <v>1877</v>
      </c>
      <c r="B513" t="s">
        <v>1878</v>
      </c>
      <c r="C513" t="s">
        <v>5</v>
      </c>
      <c r="D513">
        <v>10</v>
      </c>
      <c r="E513" t="s">
        <v>5102</v>
      </c>
      <c r="F513" t="s">
        <v>5103</v>
      </c>
      <c r="I513" t="s">
        <v>5113</v>
      </c>
    </row>
    <row r="514" spans="1:9" x14ac:dyDescent="0.25">
      <c r="A514" s="1" t="s">
        <v>392</v>
      </c>
      <c r="B514" t="s">
        <v>393</v>
      </c>
      <c r="C514" t="s">
        <v>5</v>
      </c>
      <c r="D514">
        <v>10</v>
      </c>
      <c r="E514" t="s">
        <v>5102</v>
      </c>
      <c r="F514" t="s">
        <v>5103</v>
      </c>
      <c r="G514" t="s">
        <v>5111</v>
      </c>
      <c r="H514" t="s">
        <v>5103</v>
      </c>
    </row>
    <row r="515" spans="1:9" x14ac:dyDescent="0.25">
      <c r="A515" s="1" t="s">
        <v>1879</v>
      </c>
      <c r="B515" t="s">
        <v>1880</v>
      </c>
      <c r="C515" t="s">
        <v>5</v>
      </c>
      <c r="D515">
        <v>10</v>
      </c>
      <c r="I515" t="s">
        <v>5113</v>
      </c>
    </row>
    <row r="516" spans="1:9" x14ac:dyDescent="0.25">
      <c r="A516" s="1" t="s">
        <v>1881</v>
      </c>
      <c r="B516" t="s">
        <v>1882</v>
      </c>
      <c r="C516" t="s">
        <v>5</v>
      </c>
      <c r="D516">
        <v>10</v>
      </c>
      <c r="I516" t="s">
        <v>5113</v>
      </c>
    </row>
    <row r="517" spans="1:9" x14ac:dyDescent="0.25">
      <c r="A517" s="1" t="s">
        <v>394</v>
      </c>
      <c r="B517" t="s">
        <v>395</v>
      </c>
      <c r="C517" t="s">
        <v>5</v>
      </c>
      <c r="D517">
        <v>10</v>
      </c>
      <c r="E517" t="s">
        <v>5102</v>
      </c>
      <c r="F517" t="s">
        <v>5103</v>
      </c>
      <c r="G517" t="s">
        <v>5111</v>
      </c>
      <c r="H517" t="s">
        <v>5103</v>
      </c>
      <c r="I517" t="s">
        <v>5113</v>
      </c>
    </row>
    <row r="518" spans="1:9" x14ac:dyDescent="0.25">
      <c r="A518" s="1" t="s">
        <v>396</v>
      </c>
      <c r="B518" t="s">
        <v>397</v>
      </c>
      <c r="C518" t="s">
        <v>5</v>
      </c>
      <c r="D518">
        <v>10</v>
      </c>
      <c r="E518" t="s">
        <v>5102</v>
      </c>
      <c r="F518" t="s">
        <v>5103</v>
      </c>
      <c r="G518" t="s">
        <v>5111</v>
      </c>
      <c r="H518" t="s">
        <v>5103</v>
      </c>
      <c r="I518" t="s">
        <v>5023</v>
      </c>
    </row>
    <row r="519" spans="1:9" x14ac:dyDescent="0.25">
      <c r="A519" s="1" t="s">
        <v>1883</v>
      </c>
      <c r="B519" t="s">
        <v>1884</v>
      </c>
      <c r="C519" t="s">
        <v>5</v>
      </c>
      <c r="D519">
        <v>10</v>
      </c>
      <c r="E519" t="s">
        <v>5102</v>
      </c>
      <c r="F519" t="s">
        <v>5103</v>
      </c>
      <c r="I519" t="s">
        <v>5113</v>
      </c>
    </row>
    <row r="520" spans="1:9" x14ac:dyDescent="0.25">
      <c r="A520" s="1" t="s">
        <v>1885</v>
      </c>
      <c r="B520" t="s">
        <v>1886</v>
      </c>
      <c r="C520" t="s">
        <v>5</v>
      </c>
      <c r="D520">
        <v>10</v>
      </c>
      <c r="E520" t="s">
        <v>5102</v>
      </c>
      <c r="F520" t="s">
        <v>5103</v>
      </c>
      <c r="I520" t="s">
        <v>4879</v>
      </c>
    </row>
    <row r="521" spans="1:9" x14ac:dyDescent="0.25">
      <c r="A521" s="1" t="s">
        <v>398</v>
      </c>
      <c r="B521" t="s">
        <v>399</v>
      </c>
      <c r="C521" t="s">
        <v>5</v>
      </c>
      <c r="D521">
        <v>10</v>
      </c>
      <c r="G521" t="s">
        <v>5111</v>
      </c>
      <c r="H521" t="s">
        <v>5103</v>
      </c>
      <c r="I521" t="s">
        <v>5113</v>
      </c>
    </row>
    <row r="522" spans="1:9" x14ac:dyDescent="0.25">
      <c r="A522" s="1" t="s">
        <v>400</v>
      </c>
      <c r="B522" t="s">
        <v>401</v>
      </c>
      <c r="C522" t="s">
        <v>5</v>
      </c>
      <c r="D522">
        <v>10</v>
      </c>
      <c r="G522" t="s">
        <v>5111</v>
      </c>
      <c r="H522" t="s">
        <v>5103</v>
      </c>
      <c r="I522" t="s">
        <v>4879</v>
      </c>
    </row>
    <row r="523" spans="1:9" x14ac:dyDescent="0.25">
      <c r="A523" s="1" t="s">
        <v>1887</v>
      </c>
      <c r="B523" t="s">
        <v>1888</v>
      </c>
      <c r="C523" t="s">
        <v>5</v>
      </c>
      <c r="D523">
        <v>10</v>
      </c>
      <c r="I523" t="s">
        <v>5113</v>
      </c>
    </row>
    <row r="524" spans="1:9" x14ac:dyDescent="0.25">
      <c r="A524" s="1" t="s">
        <v>1889</v>
      </c>
      <c r="B524" t="s">
        <v>1890</v>
      </c>
      <c r="C524" t="s">
        <v>5</v>
      </c>
      <c r="D524">
        <v>10</v>
      </c>
    </row>
    <row r="525" spans="1:9" x14ac:dyDescent="0.25">
      <c r="A525" s="1" t="s">
        <v>1891</v>
      </c>
      <c r="B525" t="s">
        <v>1892</v>
      </c>
      <c r="C525" t="s">
        <v>5</v>
      </c>
      <c r="D525">
        <v>10</v>
      </c>
      <c r="E525" t="s">
        <v>5102</v>
      </c>
      <c r="F525" t="s">
        <v>5103</v>
      </c>
    </row>
    <row r="526" spans="1:9" x14ac:dyDescent="0.25">
      <c r="A526" s="1" t="s">
        <v>1893</v>
      </c>
      <c r="B526" t="s">
        <v>2297</v>
      </c>
      <c r="C526" t="s">
        <v>5</v>
      </c>
      <c r="D526">
        <v>10</v>
      </c>
      <c r="I526" t="s">
        <v>4879</v>
      </c>
    </row>
    <row r="527" spans="1:9" x14ac:dyDescent="0.25">
      <c r="A527" s="1" t="s">
        <v>1895</v>
      </c>
      <c r="B527" t="s">
        <v>1896</v>
      </c>
      <c r="C527" t="s">
        <v>5</v>
      </c>
      <c r="D527">
        <v>10</v>
      </c>
      <c r="E527" t="s">
        <v>5102</v>
      </c>
      <c r="F527" t="s">
        <v>5103</v>
      </c>
      <c r="I527" t="s">
        <v>4879</v>
      </c>
    </row>
    <row r="528" spans="1:9" x14ac:dyDescent="0.25">
      <c r="A528" s="1" t="s">
        <v>402</v>
      </c>
      <c r="B528" t="s">
        <v>403</v>
      </c>
      <c r="C528" t="s">
        <v>5</v>
      </c>
      <c r="D528">
        <v>10</v>
      </c>
      <c r="G528" t="s">
        <v>5111</v>
      </c>
      <c r="H528" t="s">
        <v>5103</v>
      </c>
      <c r="I528" t="s">
        <v>5113</v>
      </c>
    </row>
    <row r="529" spans="1:9" x14ac:dyDescent="0.25">
      <c r="A529" s="1" t="s">
        <v>404</v>
      </c>
      <c r="B529" t="s">
        <v>405</v>
      </c>
      <c r="C529" t="s">
        <v>5</v>
      </c>
      <c r="D529">
        <v>10</v>
      </c>
      <c r="G529" t="s">
        <v>5111</v>
      </c>
      <c r="H529" t="s">
        <v>5103</v>
      </c>
      <c r="I529" t="s">
        <v>4879</v>
      </c>
    </row>
    <row r="530" spans="1:9" x14ac:dyDescent="0.25">
      <c r="A530" s="1" t="s">
        <v>406</v>
      </c>
      <c r="B530" t="s">
        <v>407</v>
      </c>
      <c r="C530" t="s">
        <v>5</v>
      </c>
      <c r="D530">
        <v>10</v>
      </c>
      <c r="G530" t="s">
        <v>5111</v>
      </c>
      <c r="H530" t="s">
        <v>5103</v>
      </c>
      <c r="I530" t="s">
        <v>5113</v>
      </c>
    </row>
    <row r="531" spans="1:9" x14ac:dyDescent="0.25">
      <c r="A531" s="1" t="s">
        <v>408</v>
      </c>
      <c r="B531" t="s">
        <v>409</v>
      </c>
      <c r="C531" t="s">
        <v>5</v>
      </c>
      <c r="D531">
        <v>10</v>
      </c>
      <c r="G531" t="s">
        <v>5111</v>
      </c>
      <c r="H531" t="s">
        <v>5103</v>
      </c>
      <c r="I531" t="s">
        <v>4879</v>
      </c>
    </row>
    <row r="532" spans="1:9" x14ac:dyDescent="0.25">
      <c r="A532" s="1" t="s">
        <v>410</v>
      </c>
      <c r="B532" t="s">
        <v>411</v>
      </c>
      <c r="C532" t="s">
        <v>5</v>
      </c>
      <c r="D532">
        <v>10</v>
      </c>
      <c r="G532" t="s">
        <v>5111</v>
      </c>
      <c r="H532" t="s">
        <v>5103</v>
      </c>
      <c r="I532" t="s">
        <v>5113</v>
      </c>
    </row>
    <row r="533" spans="1:9" x14ac:dyDescent="0.25">
      <c r="A533" s="1" t="s">
        <v>412</v>
      </c>
      <c r="B533" t="s">
        <v>413</v>
      </c>
      <c r="C533" t="s">
        <v>5</v>
      </c>
      <c r="D533">
        <v>10</v>
      </c>
      <c r="G533" t="s">
        <v>5111</v>
      </c>
      <c r="H533" t="s">
        <v>5103</v>
      </c>
      <c r="I533" t="s">
        <v>5113</v>
      </c>
    </row>
    <row r="534" spans="1:9" x14ac:dyDescent="0.25">
      <c r="A534" s="1" t="s">
        <v>414</v>
      </c>
      <c r="B534" t="s">
        <v>415</v>
      </c>
      <c r="C534" t="s">
        <v>5</v>
      </c>
      <c r="D534">
        <v>10</v>
      </c>
      <c r="E534" t="s">
        <v>5102</v>
      </c>
      <c r="F534" t="s">
        <v>5103</v>
      </c>
      <c r="G534" t="s">
        <v>5111</v>
      </c>
      <c r="H534" t="s">
        <v>5103</v>
      </c>
      <c r="I534" t="s">
        <v>5113</v>
      </c>
    </row>
    <row r="535" spans="1:9" x14ac:dyDescent="0.25">
      <c r="A535" s="1" t="s">
        <v>416</v>
      </c>
      <c r="B535" t="s">
        <v>417</v>
      </c>
      <c r="C535" t="s">
        <v>5</v>
      </c>
      <c r="D535">
        <v>10</v>
      </c>
      <c r="E535" t="s">
        <v>5102</v>
      </c>
      <c r="F535" t="s">
        <v>5103</v>
      </c>
      <c r="G535" t="s">
        <v>5111</v>
      </c>
      <c r="H535" t="s">
        <v>5103</v>
      </c>
      <c r="I535" t="s">
        <v>5113</v>
      </c>
    </row>
    <row r="536" spans="1:9" x14ac:dyDescent="0.25">
      <c r="A536" s="1" t="s">
        <v>418</v>
      </c>
      <c r="B536" t="s">
        <v>419</v>
      </c>
      <c r="C536" t="s">
        <v>5</v>
      </c>
      <c r="D536">
        <v>10</v>
      </c>
      <c r="G536" t="s">
        <v>5111</v>
      </c>
      <c r="H536" t="s">
        <v>5103</v>
      </c>
      <c r="I536" t="s">
        <v>5113</v>
      </c>
    </row>
    <row r="537" spans="1:9" x14ac:dyDescent="0.25">
      <c r="A537" s="1" t="s">
        <v>420</v>
      </c>
      <c r="B537" t="s">
        <v>421</v>
      </c>
      <c r="C537" t="s">
        <v>5</v>
      </c>
      <c r="D537">
        <v>10</v>
      </c>
      <c r="G537" t="s">
        <v>5111</v>
      </c>
      <c r="H537" t="s">
        <v>5103</v>
      </c>
      <c r="I537" t="s">
        <v>4879</v>
      </c>
    </row>
    <row r="538" spans="1:9" x14ac:dyDescent="0.25">
      <c r="A538" s="1" t="s">
        <v>422</v>
      </c>
      <c r="B538" t="s">
        <v>423</v>
      </c>
      <c r="C538" t="s">
        <v>5</v>
      </c>
      <c r="D538">
        <v>10</v>
      </c>
      <c r="G538" t="s">
        <v>5111</v>
      </c>
      <c r="H538" t="s">
        <v>5103</v>
      </c>
      <c r="I538" t="s">
        <v>4879</v>
      </c>
    </row>
    <row r="539" spans="1:9" x14ac:dyDescent="0.25">
      <c r="A539" s="1" t="s">
        <v>1897</v>
      </c>
      <c r="B539" t="s">
        <v>1898</v>
      </c>
      <c r="C539" t="s">
        <v>5</v>
      </c>
      <c r="D539">
        <v>10</v>
      </c>
      <c r="E539" t="s">
        <v>5102</v>
      </c>
      <c r="F539" t="s">
        <v>5103</v>
      </c>
      <c r="I539" t="s">
        <v>5113</v>
      </c>
    </row>
    <row r="540" spans="1:9" x14ac:dyDescent="0.25">
      <c r="A540" s="1" t="s">
        <v>424</v>
      </c>
      <c r="B540" t="s">
        <v>425</v>
      </c>
      <c r="C540" t="s">
        <v>5</v>
      </c>
      <c r="D540">
        <v>10</v>
      </c>
      <c r="E540" t="s">
        <v>5102</v>
      </c>
      <c r="F540" t="s">
        <v>5103</v>
      </c>
      <c r="G540" t="s">
        <v>5111</v>
      </c>
      <c r="H540" t="s">
        <v>5103</v>
      </c>
      <c r="I540" t="s">
        <v>4879</v>
      </c>
    </row>
    <row r="541" spans="1:9" x14ac:dyDescent="0.25">
      <c r="A541" s="1" t="s">
        <v>1899</v>
      </c>
      <c r="B541" t="s">
        <v>1900</v>
      </c>
      <c r="C541" t="s">
        <v>5</v>
      </c>
      <c r="D541">
        <v>10</v>
      </c>
      <c r="E541" t="s">
        <v>5102</v>
      </c>
      <c r="F541" t="s">
        <v>5103</v>
      </c>
      <c r="I541" t="s">
        <v>5023</v>
      </c>
    </row>
    <row r="542" spans="1:9" x14ac:dyDescent="0.25">
      <c r="A542" s="1" t="s">
        <v>426</v>
      </c>
      <c r="B542" t="s">
        <v>427</v>
      </c>
      <c r="C542" t="s">
        <v>5</v>
      </c>
      <c r="D542">
        <v>10</v>
      </c>
      <c r="E542" t="s">
        <v>5102</v>
      </c>
      <c r="F542" t="s">
        <v>5103</v>
      </c>
      <c r="G542" t="s">
        <v>5111</v>
      </c>
      <c r="H542" t="s">
        <v>5103</v>
      </c>
      <c r="I542" t="s">
        <v>4879</v>
      </c>
    </row>
    <row r="543" spans="1:9" x14ac:dyDescent="0.25">
      <c r="A543" s="1" t="s">
        <v>492</v>
      </c>
      <c r="B543" t="s">
        <v>5646</v>
      </c>
      <c r="C543" t="s">
        <v>5</v>
      </c>
      <c r="D543">
        <v>10</v>
      </c>
      <c r="G543" t="s">
        <v>5111</v>
      </c>
      <c r="H543" t="s">
        <v>5103</v>
      </c>
      <c r="I543" t="s">
        <v>5113</v>
      </c>
    </row>
    <row r="544" spans="1:9" x14ac:dyDescent="0.25">
      <c r="A544" s="1" t="s">
        <v>494</v>
      </c>
      <c r="B544" t="s">
        <v>495</v>
      </c>
      <c r="C544" t="s">
        <v>5</v>
      </c>
      <c r="D544">
        <v>10</v>
      </c>
      <c r="G544" t="s">
        <v>5111</v>
      </c>
      <c r="H544" t="s">
        <v>5103</v>
      </c>
      <c r="I544" t="s">
        <v>4879</v>
      </c>
    </row>
    <row r="545" spans="1:9" x14ac:dyDescent="0.25">
      <c r="A545" s="1" t="s">
        <v>496</v>
      </c>
      <c r="B545" t="s">
        <v>497</v>
      </c>
      <c r="C545" t="s">
        <v>5</v>
      </c>
      <c r="D545">
        <v>10</v>
      </c>
      <c r="G545" t="s">
        <v>5111</v>
      </c>
      <c r="H545" t="s">
        <v>5103</v>
      </c>
      <c r="I545" t="s">
        <v>4879</v>
      </c>
    </row>
    <row r="546" spans="1:9" x14ac:dyDescent="0.25">
      <c r="A546" s="1" t="s">
        <v>1923</v>
      </c>
      <c r="B546" t="s">
        <v>1924</v>
      </c>
      <c r="C546" t="s">
        <v>5</v>
      </c>
      <c r="D546">
        <v>10</v>
      </c>
      <c r="E546" t="s">
        <v>5102</v>
      </c>
      <c r="F546" t="s">
        <v>5103</v>
      </c>
    </row>
    <row r="547" spans="1:9" x14ac:dyDescent="0.25">
      <c r="A547" s="1" t="s">
        <v>498</v>
      </c>
      <c r="B547" t="s">
        <v>499</v>
      </c>
      <c r="C547" t="s">
        <v>5</v>
      </c>
      <c r="D547">
        <v>10</v>
      </c>
      <c r="G547" t="s">
        <v>5111</v>
      </c>
      <c r="H547" t="s">
        <v>5103</v>
      </c>
    </row>
    <row r="548" spans="1:9" x14ac:dyDescent="0.25">
      <c r="A548" s="1" t="s">
        <v>1925</v>
      </c>
      <c r="B548" t="s">
        <v>1926</v>
      </c>
      <c r="C548" t="s">
        <v>5</v>
      </c>
      <c r="D548">
        <v>10</v>
      </c>
      <c r="E548" t="s">
        <v>5102</v>
      </c>
      <c r="F548" t="s">
        <v>5103</v>
      </c>
      <c r="I548" t="s">
        <v>5023</v>
      </c>
    </row>
    <row r="549" spans="1:9" x14ac:dyDescent="0.25">
      <c r="A549" s="1" t="s">
        <v>500</v>
      </c>
      <c r="B549" t="s">
        <v>501</v>
      </c>
      <c r="C549" t="s">
        <v>5</v>
      </c>
      <c r="D549">
        <v>10</v>
      </c>
      <c r="E549" t="s">
        <v>5102</v>
      </c>
      <c r="F549" t="s">
        <v>5103</v>
      </c>
      <c r="G549" t="s">
        <v>5111</v>
      </c>
      <c r="H549" t="s">
        <v>5103</v>
      </c>
      <c r="I549" t="s">
        <v>4879</v>
      </c>
    </row>
    <row r="550" spans="1:9" x14ac:dyDescent="0.25">
      <c r="A550" s="1" t="s">
        <v>502</v>
      </c>
      <c r="B550" t="s">
        <v>503</v>
      </c>
      <c r="C550" t="s">
        <v>5</v>
      </c>
      <c r="D550">
        <v>10</v>
      </c>
      <c r="E550" t="s">
        <v>5102</v>
      </c>
      <c r="F550" t="s">
        <v>5103</v>
      </c>
      <c r="G550" t="s">
        <v>5111</v>
      </c>
      <c r="H550" t="s">
        <v>5103</v>
      </c>
      <c r="I550" t="s">
        <v>5023</v>
      </c>
    </row>
    <row r="551" spans="1:9" x14ac:dyDescent="0.25">
      <c r="A551" s="1" t="s">
        <v>504</v>
      </c>
      <c r="B551" t="s">
        <v>505</v>
      </c>
      <c r="C551" t="s">
        <v>5</v>
      </c>
      <c r="D551">
        <v>10</v>
      </c>
      <c r="E551" t="s">
        <v>5102</v>
      </c>
      <c r="F551" t="s">
        <v>5103</v>
      </c>
      <c r="G551" t="s">
        <v>5111</v>
      </c>
      <c r="H551" t="s">
        <v>5103</v>
      </c>
      <c r="I551" t="s">
        <v>5113</v>
      </c>
    </row>
    <row r="552" spans="1:9" x14ac:dyDescent="0.25">
      <c r="A552" s="1" t="s">
        <v>506</v>
      </c>
      <c r="B552" t="s">
        <v>507</v>
      </c>
      <c r="C552" t="s">
        <v>5</v>
      </c>
      <c r="D552">
        <v>10</v>
      </c>
      <c r="E552" t="s">
        <v>5102</v>
      </c>
      <c r="F552" t="s">
        <v>5103</v>
      </c>
      <c r="G552" t="s">
        <v>5111</v>
      </c>
      <c r="H552" t="s">
        <v>5103</v>
      </c>
      <c r="I552" t="s">
        <v>5113</v>
      </c>
    </row>
    <row r="553" spans="1:9" x14ac:dyDescent="0.25">
      <c r="A553" s="1" t="s">
        <v>544</v>
      </c>
      <c r="B553" t="s">
        <v>545</v>
      </c>
      <c r="C553" t="s">
        <v>5</v>
      </c>
      <c r="D553">
        <v>10</v>
      </c>
      <c r="G553" t="s">
        <v>5111</v>
      </c>
      <c r="H553" t="s">
        <v>5103</v>
      </c>
      <c r="I553" t="s">
        <v>4879</v>
      </c>
    </row>
    <row r="554" spans="1:9" x14ac:dyDescent="0.25">
      <c r="A554" s="1" t="s">
        <v>546</v>
      </c>
      <c r="B554" t="s">
        <v>547</v>
      </c>
      <c r="C554" t="s">
        <v>5</v>
      </c>
      <c r="D554">
        <v>10</v>
      </c>
      <c r="E554" t="s">
        <v>5102</v>
      </c>
      <c r="F554" t="s">
        <v>5103</v>
      </c>
      <c r="G554" t="s">
        <v>5111</v>
      </c>
      <c r="H554" t="s">
        <v>5103</v>
      </c>
      <c r="I554" t="s">
        <v>5113</v>
      </c>
    </row>
    <row r="555" spans="1:9" x14ac:dyDescent="0.25">
      <c r="A555" s="1" t="s">
        <v>1937</v>
      </c>
      <c r="B555" t="s">
        <v>1938</v>
      </c>
      <c r="C555" t="s">
        <v>5</v>
      </c>
      <c r="D555">
        <v>10</v>
      </c>
      <c r="I555" t="s">
        <v>5113</v>
      </c>
    </row>
    <row r="556" spans="1:9" x14ac:dyDescent="0.25">
      <c r="A556" s="1" t="s">
        <v>550</v>
      </c>
      <c r="B556" t="s">
        <v>551</v>
      </c>
      <c r="C556" t="s">
        <v>5</v>
      </c>
      <c r="D556">
        <v>10</v>
      </c>
      <c r="G556" t="s">
        <v>5111</v>
      </c>
      <c r="H556" t="s">
        <v>5103</v>
      </c>
      <c r="I556" t="s">
        <v>4879</v>
      </c>
    </row>
    <row r="557" spans="1:9" x14ac:dyDescent="0.25">
      <c r="A557" s="1" t="s">
        <v>552</v>
      </c>
      <c r="B557" t="s">
        <v>553</v>
      </c>
      <c r="C557" t="s">
        <v>5</v>
      </c>
      <c r="D557">
        <v>10</v>
      </c>
      <c r="E557" t="s">
        <v>5102</v>
      </c>
      <c r="F557" t="s">
        <v>5103</v>
      </c>
      <c r="G557" t="s">
        <v>5111</v>
      </c>
      <c r="H557" t="s">
        <v>5103</v>
      </c>
      <c r="I557" t="s">
        <v>4879</v>
      </c>
    </row>
    <row r="558" spans="1:9" x14ac:dyDescent="0.25">
      <c r="A558" s="1" t="s">
        <v>554</v>
      </c>
      <c r="B558" t="s">
        <v>555</v>
      </c>
      <c r="C558" t="s">
        <v>5</v>
      </c>
      <c r="D558">
        <v>10</v>
      </c>
      <c r="E558" t="s">
        <v>5102</v>
      </c>
      <c r="F558" t="s">
        <v>5103</v>
      </c>
      <c r="G558" t="s">
        <v>5111</v>
      </c>
      <c r="H558" t="s">
        <v>5103</v>
      </c>
    </row>
    <row r="559" spans="1:9" x14ac:dyDescent="0.25">
      <c r="A559" s="1" t="s">
        <v>556</v>
      </c>
      <c r="B559" t="s">
        <v>557</v>
      </c>
      <c r="C559" t="s">
        <v>5</v>
      </c>
      <c r="D559">
        <v>10</v>
      </c>
      <c r="E559" t="s">
        <v>5102</v>
      </c>
      <c r="F559" t="s">
        <v>5103</v>
      </c>
      <c r="G559" t="s">
        <v>5111</v>
      </c>
      <c r="H559" t="s">
        <v>5103</v>
      </c>
      <c r="I559" t="s">
        <v>5023</v>
      </c>
    </row>
    <row r="560" spans="1:9" x14ac:dyDescent="0.25">
      <c r="A560" s="1" t="s">
        <v>624</v>
      </c>
      <c r="B560" t="s">
        <v>625</v>
      </c>
      <c r="C560" t="s">
        <v>5</v>
      </c>
      <c r="D560">
        <v>10</v>
      </c>
      <c r="E560" t="s">
        <v>5102</v>
      </c>
      <c r="F560" t="s">
        <v>5103</v>
      </c>
      <c r="G560" t="s">
        <v>5111</v>
      </c>
      <c r="H560" t="s">
        <v>5103</v>
      </c>
    </row>
    <row r="561" spans="1:9" x14ac:dyDescent="0.25">
      <c r="A561" s="1" t="s">
        <v>626</v>
      </c>
      <c r="B561" t="s">
        <v>627</v>
      </c>
      <c r="C561" t="s">
        <v>5</v>
      </c>
      <c r="D561">
        <v>10</v>
      </c>
      <c r="E561" t="s">
        <v>5102</v>
      </c>
      <c r="F561" t="s">
        <v>5103</v>
      </c>
      <c r="G561" t="s">
        <v>5111</v>
      </c>
      <c r="H561" t="s">
        <v>5103</v>
      </c>
      <c r="I561" t="s">
        <v>5023</v>
      </c>
    </row>
    <row r="562" spans="1:9" x14ac:dyDescent="0.25">
      <c r="A562" s="1" t="s">
        <v>628</v>
      </c>
      <c r="B562" t="s">
        <v>629</v>
      </c>
      <c r="C562" t="s">
        <v>5</v>
      </c>
      <c r="D562">
        <v>10</v>
      </c>
      <c r="E562" t="s">
        <v>5102</v>
      </c>
      <c r="F562" t="s">
        <v>5103</v>
      </c>
      <c r="G562" t="s">
        <v>5111</v>
      </c>
      <c r="H562" t="s">
        <v>5103</v>
      </c>
      <c r="I562" t="s">
        <v>5113</v>
      </c>
    </row>
    <row r="563" spans="1:9" x14ac:dyDescent="0.25">
      <c r="A563" s="1" t="s">
        <v>630</v>
      </c>
      <c r="B563" t="s">
        <v>631</v>
      </c>
      <c r="C563" t="s">
        <v>5</v>
      </c>
      <c r="D563">
        <v>10</v>
      </c>
      <c r="E563" t="s">
        <v>5102</v>
      </c>
      <c r="F563" t="s">
        <v>5103</v>
      </c>
      <c r="G563" t="s">
        <v>5111</v>
      </c>
      <c r="H563" t="s">
        <v>5103</v>
      </c>
    </row>
    <row r="564" spans="1:9" x14ac:dyDescent="0.25">
      <c r="A564" s="1" t="s">
        <v>632</v>
      </c>
      <c r="B564" t="s">
        <v>633</v>
      </c>
      <c r="C564" t="s">
        <v>5</v>
      </c>
      <c r="D564">
        <v>10</v>
      </c>
      <c r="E564" t="s">
        <v>5102</v>
      </c>
      <c r="F564" t="s">
        <v>5103</v>
      </c>
      <c r="G564" t="s">
        <v>5111</v>
      </c>
      <c r="H564" t="s">
        <v>5103</v>
      </c>
      <c r="I564" t="s">
        <v>5113</v>
      </c>
    </row>
    <row r="565" spans="1:9" x14ac:dyDescent="0.25">
      <c r="A565" s="1" t="s">
        <v>1965</v>
      </c>
      <c r="B565" t="s">
        <v>1966</v>
      </c>
      <c r="C565" t="s">
        <v>5</v>
      </c>
      <c r="D565">
        <v>10</v>
      </c>
      <c r="I565" t="s">
        <v>4879</v>
      </c>
    </row>
    <row r="566" spans="1:9" x14ac:dyDescent="0.25">
      <c r="A566" s="1" t="s">
        <v>634</v>
      </c>
      <c r="B566" t="s">
        <v>635</v>
      </c>
      <c r="C566" t="s">
        <v>5</v>
      </c>
      <c r="D566">
        <v>10</v>
      </c>
      <c r="E566" t="s">
        <v>5102</v>
      </c>
      <c r="F566" t="s">
        <v>5103</v>
      </c>
      <c r="G566" t="s">
        <v>5111</v>
      </c>
      <c r="H566" t="s">
        <v>5103</v>
      </c>
      <c r="I566" t="s">
        <v>5113</v>
      </c>
    </row>
    <row r="567" spans="1:9" x14ac:dyDescent="0.25">
      <c r="A567" s="1" t="s">
        <v>636</v>
      </c>
      <c r="B567" t="s">
        <v>637</v>
      </c>
      <c r="C567" t="s">
        <v>5</v>
      </c>
      <c r="D567">
        <v>10</v>
      </c>
      <c r="E567" t="s">
        <v>5102</v>
      </c>
      <c r="F567" t="s">
        <v>5103</v>
      </c>
      <c r="G567" t="s">
        <v>5111</v>
      </c>
      <c r="H567" t="s">
        <v>5103</v>
      </c>
      <c r="I567" t="s">
        <v>5113</v>
      </c>
    </row>
    <row r="568" spans="1:9" x14ac:dyDescent="0.25">
      <c r="A568" s="1" t="s">
        <v>638</v>
      </c>
      <c r="B568" t="s">
        <v>639</v>
      </c>
      <c r="C568" t="s">
        <v>5</v>
      </c>
      <c r="D568">
        <v>10</v>
      </c>
      <c r="E568" t="s">
        <v>5102</v>
      </c>
      <c r="F568" t="s">
        <v>5103</v>
      </c>
      <c r="G568" t="s">
        <v>5111</v>
      </c>
      <c r="H568" t="s">
        <v>5103</v>
      </c>
      <c r="I568" t="s">
        <v>4879</v>
      </c>
    </row>
    <row r="569" spans="1:9" x14ac:dyDescent="0.25">
      <c r="A569" s="1" t="s">
        <v>640</v>
      </c>
      <c r="B569" t="s">
        <v>641</v>
      </c>
      <c r="C569" t="s">
        <v>5</v>
      </c>
      <c r="D569">
        <v>10</v>
      </c>
      <c r="E569" t="s">
        <v>5102</v>
      </c>
      <c r="F569" t="s">
        <v>5103</v>
      </c>
      <c r="G569" t="s">
        <v>5111</v>
      </c>
      <c r="H569" t="s">
        <v>5103</v>
      </c>
      <c r="I569" t="s">
        <v>4879</v>
      </c>
    </row>
    <row r="570" spans="1:9" x14ac:dyDescent="0.25">
      <c r="A570" s="1" t="s">
        <v>642</v>
      </c>
      <c r="B570" t="s">
        <v>643</v>
      </c>
      <c r="C570" t="s">
        <v>5</v>
      </c>
      <c r="D570">
        <v>10</v>
      </c>
      <c r="E570" t="s">
        <v>5102</v>
      </c>
      <c r="F570" t="s">
        <v>5103</v>
      </c>
      <c r="G570" t="s">
        <v>5111</v>
      </c>
      <c r="H570" t="s">
        <v>5103</v>
      </c>
      <c r="I570" t="s">
        <v>4879</v>
      </c>
    </row>
    <row r="571" spans="1:9" x14ac:dyDescent="0.25">
      <c r="A571" s="1" t="s">
        <v>644</v>
      </c>
      <c r="B571" t="s">
        <v>645</v>
      </c>
      <c r="C571" t="s">
        <v>5</v>
      </c>
      <c r="D571">
        <v>10</v>
      </c>
      <c r="E571" t="s">
        <v>5102</v>
      </c>
      <c r="F571" t="s">
        <v>5103</v>
      </c>
      <c r="G571" t="s">
        <v>5111</v>
      </c>
      <c r="H571" t="s">
        <v>5103</v>
      </c>
      <c r="I571" t="s">
        <v>5113</v>
      </c>
    </row>
    <row r="572" spans="1:9" x14ac:dyDescent="0.25">
      <c r="A572" s="1" t="s">
        <v>646</v>
      </c>
      <c r="B572" t="s">
        <v>647</v>
      </c>
      <c r="C572" t="s">
        <v>5</v>
      </c>
      <c r="D572">
        <v>10</v>
      </c>
      <c r="G572" t="s">
        <v>5111</v>
      </c>
      <c r="H572" t="s">
        <v>5103</v>
      </c>
      <c r="I572" t="s">
        <v>4879</v>
      </c>
    </row>
    <row r="573" spans="1:9" x14ac:dyDescent="0.25">
      <c r="A573" s="1" t="s">
        <v>897</v>
      </c>
      <c r="B573" t="s">
        <v>898</v>
      </c>
      <c r="C573" t="s">
        <v>5</v>
      </c>
      <c r="D573">
        <v>10</v>
      </c>
      <c r="E573" t="s">
        <v>5102</v>
      </c>
      <c r="F573" t="s">
        <v>5103</v>
      </c>
      <c r="G573" t="s">
        <v>5111</v>
      </c>
      <c r="H573" t="s">
        <v>5103</v>
      </c>
      <c r="I573" t="s">
        <v>5113</v>
      </c>
    </row>
    <row r="574" spans="1:9" x14ac:dyDescent="0.25">
      <c r="A574" s="1" t="s">
        <v>899</v>
      </c>
      <c r="B574" t="s">
        <v>900</v>
      </c>
      <c r="C574" t="s">
        <v>5</v>
      </c>
      <c r="D574">
        <v>10</v>
      </c>
      <c r="G574" t="s">
        <v>5111</v>
      </c>
      <c r="H574" t="s">
        <v>5103</v>
      </c>
      <c r="I574" t="s">
        <v>5113</v>
      </c>
    </row>
    <row r="575" spans="1:9" x14ac:dyDescent="0.25">
      <c r="A575" s="1" t="s">
        <v>901</v>
      </c>
      <c r="B575" t="s">
        <v>902</v>
      </c>
      <c r="C575" t="s">
        <v>5</v>
      </c>
      <c r="D575">
        <v>10</v>
      </c>
      <c r="G575" t="s">
        <v>5111</v>
      </c>
      <c r="H575" t="s">
        <v>5103</v>
      </c>
      <c r="I575" t="s">
        <v>5113</v>
      </c>
    </row>
    <row r="576" spans="1:9" x14ac:dyDescent="0.25">
      <c r="A576" s="1" t="s">
        <v>903</v>
      </c>
      <c r="B576" t="s">
        <v>904</v>
      </c>
      <c r="C576" t="s">
        <v>5</v>
      </c>
      <c r="D576">
        <v>10</v>
      </c>
      <c r="G576" t="s">
        <v>5111</v>
      </c>
      <c r="H576" t="s">
        <v>5103</v>
      </c>
    </row>
    <row r="577" spans="1:9" x14ac:dyDescent="0.25">
      <c r="A577" s="1" t="s">
        <v>905</v>
      </c>
      <c r="B577" t="s">
        <v>906</v>
      </c>
      <c r="C577" t="s">
        <v>5</v>
      </c>
      <c r="D577">
        <v>10</v>
      </c>
      <c r="G577" t="s">
        <v>5111</v>
      </c>
      <c r="H577" t="s">
        <v>5103</v>
      </c>
      <c r="I577" t="s">
        <v>4879</v>
      </c>
    </row>
    <row r="578" spans="1:9" x14ac:dyDescent="0.25">
      <c r="A578" s="1" t="s">
        <v>907</v>
      </c>
      <c r="B578" t="s">
        <v>908</v>
      </c>
      <c r="C578" t="s">
        <v>5</v>
      </c>
      <c r="D578">
        <v>10</v>
      </c>
      <c r="G578" t="s">
        <v>5111</v>
      </c>
      <c r="H578" t="s">
        <v>5103</v>
      </c>
      <c r="I578" t="s">
        <v>5113</v>
      </c>
    </row>
    <row r="579" spans="1:9" x14ac:dyDescent="0.25">
      <c r="A579" s="1" t="s">
        <v>909</v>
      </c>
      <c r="B579" t="s">
        <v>910</v>
      </c>
      <c r="C579" t="s">
        <v>5</v>
      </c>
      <c r="D579">
        <v>10</v>
      </c>
      <c r="E579" t="s">
        <v>5102</v>
      </c>
      <c r="F579" t="s">
        <v>5103</v>
      </c>
      <c r="G579" t="s">
        <v>5111</v>
      </c>
      <c r="H579" t="s">
        <v>5103</v>
      </c>
      <c r="I579" t="s">
        <v>4879</v>
      </c>
    </row>
    <row r="580" spans="1:9" x14ac:dyDescent="0.25">
      <c r="A580" s="1" t="s">
        <v>911</v>
      </c>
      <c r="B580" t="s">
        <v>912</v>
      </c>
      <c r="C580" t="s">
        <v>5</v>
      </c>
      <c r="D580">
        <v>10</v>
      </c>
      <c r="G580" t="s">
        <v>5111</v>
      </c>
      <c r="H580" t="s">
        <v>5103</v>
      </c>
      <c r="I580" t="s">
        <v>5023</v>
      </c>
    </row>
    <row r="581" spans="1:9" x14ac:dyDescent="0.25">
      <c r="A581" s="1" t="s">
        <v>913</v>
      </c>
      <c r="B581" t="s">
        <v>914</v>
      </c>
      <c r="C581" t="s">
        <v>5</v>
      </c>
      <c r="D581">
        <v>10</v>
      </c>
      <c r="G581" t="s">
        <v>5111</v>
      </c>
      <c r="H581" t="s">
        <v>5103</v>
      </c>
      <c r="I581" t="s">
        <v>5113</v>
      </c>
    </row>
    <row r="582" spans="1:9" x14ac:dyDescent="0.25">
      <c r="A582" s="1" t="s">
        <v>915</v>
      </c>
      <c r="B582" t="s">
        <v>916</v>
      </c>
      <c r="C582" t="s">
        <v>5</v>
      </c>
      <c r="D582">
        <v>10</v>
      </c>
      <c r="E582" t="s">
        <v>5102</v>
      </c>
      <c r="F582" t="s">
        <v>5103</v>
      </c>
      <c r="G582" t="s">
        <v>5111</v>
      </c>
      <c r="H582" t="s">
        <v>5103</v>
      </c>
      <c r="I582" t="s">
        <v>5113</v>
      </c>
    </row>
    <row r="583" spans="1:9" x14ac:dyDescent="0.25">
      <c r="A583" s="1" t="s">
        <v>995</v>
      </c>
      <c r="B583" t="s">
        <v>996</v>
      </c>
      <c r="C583" t="s">
        <v>5</v>
      </c>
      <c r="D583">
        <v>10</v>
      </c>
      <c r="G583" t="s">
        <v>5111</v>
      </c>
      <c r="H583" t="s">
        <v>5103</v>
      </c>
      <c r="I583" t="s">
        <v>4879</v>
      </c>
    </row>
    <row r="584" spans="1:9" x14ac:dyDescent="0.25">
      <c r="A584" s="1" t="s">
        <v>997</v>
      </c>
      <c r="B584" t="s">
        <v>998</v>
      </c>
      <c r="C584" t="s">
        <v>5</v>
      </c>
      <c r="D584">
        <v>10</v>
      </c>
      <c r="G584" t="s">
        <v>5111</v>
      </c>
      <c r="H584" t="s">
        <v>5103</v>
      </c>
    </row>
    <row r="585" spans="1:9" x14ac:dyDescent="0.25">
      <c r="A585" s="1" t="s">
        <v>999</v>
      </c>
      <c r="B585" t="s">
        <v>1000</v>
      </c>
      <c r="C585" t="s">
        <v>5</v>
      </c>
      <c r="D585">
        <v>10</v>
      </c>
      <c r="E585" t="s">
        <v>5102</v>
      </c>
      <c r="F585" t="s">
        <v>5103</v>
      </c>
      <c r="G585" t="s">
        <v>5111</v>
      </c>
      <c r="H585" t="s">
        <v>5103</v>
      </c>
      <c r="I585" t="s">
        <v>4879</v>
      </c>
    </row>
    <row r="586" spans="1:9" x14ac:dyDescent="0.25">
      <c r="A586" s="1" t="s">
        <v>1001</v>
      </c>
      <c r="B586" t="s">
        <v>1002</v>
      </c>
      <c r="C586" t="s">
        <v>5</v>
      </c>
      <c r="D586">
        <v>10</v>
      </c>
      <c r="E586" t="s">
        <v>5102</v>
      </c>
      <c r="F586" t="s">
        <v>5103</v>
      </c>
      <c r="G586" t="s">
        <v>5111</v>
      </c>
      <c r="H586" t="s">
        <v>5103</v>
      </c>
      <c r="I586" t="s">
        <v>5113</v>
      </c>
    </row>
    <row r="587" spans="1:9" x14ac:dyDescent="0.25">
      <c r="A587" s="1" t="s">
        <v>1003</v>
      </c>
      <c r="B587" t="s">
        <v>1004</v>
      </c>
      <c r="C587" t="s">
        <v>5</v>
      </c>
      <c r="D587">
        <v>10</v>
      </c>
      <c r="E587" t="s">
        <v>5102</v>
      </c>
      <c r="F587" t="s">
        <v>5103</v>
      </c>
      <c r="G587" t="s">
        <v>5111</v>
      </c>
      <c r="H587" t="s">
        <v>5103</v>
      </c>
      <c r="I587" t="s">
        <v>4879</v>
      </c>
    </row>
    <row r="588" spans="1:9" x14ac:dyDescent="0.25">
      <c r="A588" s="1" t="s">
        <v>2051</v>
      </c>
      <c r="B588" t="s">
        <v>2052</v>
      </c>
      <c r="C588" t="s">
        <v>5</v>
      </c>
      <c r="D588">
        <v>10</v>
      </c>
      <c r="I588" t="s">
        <v>4879</v>
      </c>
    </row>
    <row r="589" spans="1:9" x14ac:dyDescent="0.25">
      <c r="A589" s="1" t="s">
        <v>2053</v>
      </c>
      <c r="B589" t="s">
        <v>2054</v>
      </c>
      <c r="C589" t="s">
        <v>5</v>
      </c>
      <c r="D589">
        <v>10</v>
      </c>
      <c r="I589" t="s">
        <v>5113</v>
      </c>
    </row>
    <row r="590" spans="1:9" x14ac:dyDescent="0.25">
      <c r="A590" s="1" t="s">
        <v>1388</v>
      </c>
      <c r="B590" t="s">
        <v>1389</v>
      </c>
      <c r="C590" t="s">
        <v>5</v>
      </c>
      <c r="D590">
        <v>10</v>
      </c>
      <c r="E590" t="s">
        <v>5102</v>
      </c>
      <c r="F590" t="s">
        <v>5103</v>
      </c>
      <c r="G590" t="s">
        <v>5111</v>
      </c>
      <c r="H590" t="s">
        <v>5103</v>
      </c>
      <c r="I590" t="s">
        <v>5113</v>
      </c>
    </row>
    <row r="591" spans="1:9" x14ac:dyDescent="0.25">
      <c r="A591" s="1" t="s">
        <v>2161</v>
      </c>
      <c r="B591" t="s">
        <v>2162</v>
      </c>
      <c r="C591" t="s">
        <v>5</v>
      </c>
      <c r="D591">
        <v>10</v>
      </c>
      <c r="I591" t="s">
        <v>4879</v>
      </c>
    </row>
    <row r="592" spans="1:9" x14ac:dyDescent="0.25">
      <c r="A592" s="1" t="s">
        <v>1603</v>
      </c>
      <c r="B592" t="s">
        <v>1604</v>
      </c>
      <c r="C592" t="s">
        <v>5</v>
      </c>
      <c r="D592">
        <v>10</v>
      </c>
      <c r="E592" t="s">
        <v>5102</v>
      </c>
      <c r="F592" t="s">
        <v>5103</v>
      </c>
      <c r="G592" t="s">
        <v>5111</v>
      </c>
      <c r="H592" t="s">
        <v>5103</v>
      </c>
      <c r="I592" t="s">
        <v>5023</v>
      </c>
    </row>
    <row r="593" spans="1:9" x14ac:dyDescent="0.25">
      <c r="A593" s="1" t="s">
        <v>1613</v>
      </c>
      <c r="B593" t="s">
        <v>1614</v>
      </c>
      <c r="C593" t="s">
        <v>5</v>
      </c>
      <c r="D593">
        <v>10</v>
      </c>
      <c r="G593" t="s">
        <v>5111</v>
      </c>
      <c r="H593" t="s">
        <v>5103</v>
      </c>
      <c r="I593" t="s">
        <v>5113</v>
      </c>
    </row>
    <row r="594" spans="1:9" x14ac:dyDescent="0.25">
      <c r="A594" s="1" t="s">
        <v>2280</v>
      </c>
      <c r="B594" t="s">
        <v>2281</v>
      </c>
      <c r="C594" t="s">
        <v>1746</v>
      </c>
      <c r="D594">
        <v>10</v>
      </c>
      <c r="E594" t="s">
        <v>5102</v>
      </c>
      <c r="F594" t="s">
        <v>5103</v>
      </c>
      <c r="I594" t="s">
        <v>4879</v>
      </c>
    </row>
    <row r="595" spans="1:9" x14ac:dyDescent="0.25">
      <c r="A595" s="1" t="s">
        <v>2282</v>
      </c>
      <c r="B595" t="s">
        <v>2283</v>
      </c>
      <c r="C595" t="s">
        <v>1746</v>
      </c>
      <c r="D595">
        <v>10</v>
      </c>
      <c r="I595" t="s">
        <v>5113</v>
      </c>
    </row>
    <row r="596" spans="1:9" x14ac:dyDescent="0.25">
      <c r="A596" s="1" t="s">
        <v>2304</v>
      </c>
      <c r="B596" t="s">
        <v>2305</v>
      </c>
      <c r="C596" t="s">
        <v>1741</v>
      </c>
      <c r="D596">
        <v>10</v>
      </c>
      <c r="I596" t="s">
        <v>5113</v>
      </c>
    </row>
    <row r="597" spans="1:9" x14ac:dyDescent="0.25">
      <c r="A597" s="1" t="s">
        <v>2360</v>
      </c>
      <c r="B597" t="s">
        <v>2361</v>
      </c>
      <c r="C597" t="s">
        <v>1746</v>
      </c>
      <c r="D597">
        <v>10</v>
      </c>
      <c r="I597" t="s">
        <v>4879</v>
      </c>
    </row>
    <row r="598" spans="1:9" x14ac:dyDescent="0.25">
      <c r="A598" s="1" t="s">
        <v>2366</v>
      </c>
      <c r="B598" t="s">
        <v>2367</v>
      </c>
      <c r="C598" t="s">
        <v>1741</v>
      </c>
      <c r="D598">
        <v>10</v>
      </c>
    </row>
    <row r="599" spans="1:9" x14ac:dyDescent="0.25">
      <c r="A599" s="1" t="s">
        <v>2376</v>
      </c>
      <c r="B599" t="s">
        <v>2377</v>
      </c>
      <c r="C599" t="s">
        <v>1741</v>
      </c>
      <c r="D599">
        <v>10</v>
      </c>
      <c r="E599" t="s">
        <v>5102</v>
      </c>
      <c r="F599" t="s">
        <v>5103</v>
      </c>
      <c r="I599" t="s">
        <v>5113</v>
      </c>
    </row>
    <row r="600" spans="1:9" x14ac:dyDescent="0.25">
      <c r="A600" s="1" t="s">
        <v>2390</v>
      </c>
      <c r="B600" t="s">
        <v>2391</v>
      </c>
      <c r="C600" t="s">
        <v>1741</v>
      </c>
      <c r="D600">
        <v>10</v>
      </c>
      <c r="E600" t="s">
        <v>5102</v>
      </c>
      <c r="F600" t="s">
        <v>5103</v>
      </c>
      <c r="I600" t="s">
        <v>5113</v>
      </c>
    </row>
    <row r="601" spans="1:9" x14ac:dyDescent="0.25">
      <c r="A601" s="1" t="s">
        <v>2398</v>
      </c>
      <c r="B601" t="s">
        <v>2399</v>
      </c>
      <c r="C601" t="s">
        <v>1741</v>
      </c>
      <c r="D601">
        <v>10</v>
      </c>
      <c r="E601" t="s">
        <v>5102</v>
      </c>
      <c r="F601" t="s">
        <v>5103</v>
      </c>
    </row>
    <row r="602" spans="1:9" x14ac:dyDescent="0.25">
      <c r="A602" s="1" t="s">
        <v>1759</v>
      </c>
      <c r="B602" t="s">
        <v>1760</v>
      </c>
      <c r="C602" t="s">
        <v>5</v>
      </c>
      <c r="D602">
        <v>10</v>
      </c>
      <c r="E602" t="s">
        <v>5102</v>
      </c>
      <c r="F602" t="s">
        <v>5103</v>
      </c>
      <c r="G602" t="s">
        <v>5111</v>
      </c>
      <c r="H602" t="s">
        <v>5103</v>
      </c>
      <c r="I602" t="s">
        <v>5113</v>
      </c>
    </row>
    <row r="603" spans="1:9" x14ac:dyDescent="0.25">
      <c r="A603" s="1" t="s">
        <v>2406</v>
      </c>
      <c r="B603" t="s">
        <v>2407</v>
      </c>
      <c r="C603" t="s">
        <v>5</v>
      </c>
      <c r="D603">
        <v>10</v>
      </c>
      <c r="E603" t="s">
        <v>5102</v>
      </c>
      <c r="F603" t="s">
        <v>5103</v>
      </c>
      <c r="I603" t="s">
        <v>5113</v>
      </c>
    </row>
    <row r="604" spans="1:9" x14ac:dyDescent="0.25">
      <c r="A604" s="1" t="s">
        <v>2412</v>
      </c>
      <c r="B604" t="s">
        <v>2413</v>
      </c>
      <c r="C604" t="s">
        <v>5</v>
      </c>
      <c r="D604">
        <v>10</v>
      </c>
      <c r="E604" t="s">
        <v>5102</v>
      </c>
      <c r="F604" t="s">
        <v>5103</v>
      </c>
      <c r="I604" t="s">
        <v>5113</v>
      </c>
    </row>
    <row r="605" spans="1:9" x14ac:dyDescent="0.25">
      <c r="A605" s="1" t="s">
        <v>1767</v>
      </c>
      <c r="B605" t="s">
        <v>1768</v>
      </c>
      <c r="C605" t="s">
        <v>5</v>
      </c>
      <c r="D605">
        <v>10</v>
      </c>
      <c r="E605" t="s">
        <v>5102</v>
      </c>
      <c r="F605" t="s">
        <v>5103</v>
      </c>
      <c r="G605" t="s">
        <v>5111</v>
      </c>
      <c r="H605" t="s">
        <v>5103</v>
      </c>
      <c r="I605" t="s">
        <v>4879</v>
      </c>
    </row>
    <row r="606" spans="1:9" x14ac:dyDescent="0.25">
      <c r="A606" s="1" t="s">
        <v>1771</v>
      </c>
      <c r="B606" t="s">
        <v>1772</v>
      </c>
      <c r="C606" t="s">
        <v>5</v>
      </c>
      <c r="D606">
        <v>10</v>
      </c>
      <c r="E606" t="s">
        <v>5102</v>
      </c>
      <c r="F606" t="s">
        <v>5103</v>
      </c>
      <c r="G606" t="s">
        <v>5111</v>
      </c>
      <c r="H606" t="s">
        <v>5103</v>
      </c>
      <c r="I606" t="s">
        <v>4879</v>
      </c>
    </row>
    <row r="607" spans="1:9" x14ac:dyDescent="0.25">
      <c r="A607" s="1" t="s">
        <v>1773</v>
      </c>
      <c r="B607" t="s">
        <v>5504</v>
      </c>
      <c r="C607" t="s">
        <v>5</v>
      </c>
      <c r="D607">
        <v>10</v>
      </c>
      <c r="G607" t="s">
        <v>5111</v>
      </c>
      <c r="H607" t="s">
        <v>5103</v>
      </c>
      <c r="I607" t="s">
        <v>4879</v>
      </c>
    </row>
    <row r="608" spans="1:9" x14ac:dyDescent="0.25">
      <c r="A608" s="1" t="s">
        <v>2432</v>
      </c>
      <c r="B608" t="s">
        <v>2433</v>
      </c>
      <c r="C608" t="s">
        <v>5</v>
      </c>
      <c r="D608">
        <v>10</v>
      </c>
      <c r="I608" t="s">
        <v>4879</v>
      </c>
    </row>
    <row r="609" spans="1:9" x14ac:dyDescent="0.25">
      <c r="A609" s="1" t="s">
        <v>1779</v>
      </c>
      <c r="B609" t="s">
        <v>1780</v>
      </c>
      <c r="C609" t="s">
        <v>5</v>
      </c>
      <c r="D609">
        <v>10</v>
      </c>
      <c r="E609" t="s">
        <v>5102</v>
      </c>
      <c r="F609" t="s">
        <v>5103</v>
      </c>
      <c r="G609" t="s">
        <v>5111</v>
      </c>
      <c r="H609" t="s">
        <v>5103</v>
      </c>
    </row>
    <row r="610" spans="1:9" x14ac:dyDescent="0.25">
      <c r="A610" s="1" t="s">
        <v>2444</v>
      </c>
      <c r="B610" t="s">
        <v>2445</v>
      </c>
      <c r="C610" t="s">
        <v>5</v>
      </c>
      <c r="D610">
        <v>10</v>
      </c>
      <c r="E610" t="s">
        <v>5102</v>
      </c>
      <c r="F610" t="s">
        <v>5103</v>
      </c>
      <c r="I610" t="s">
        <v>5113</v>
      </c>
    </row>
    <row r="611" spans="1:9" x14ac:dyDescent="0.25">
      <c r="A611" s="1" t="s">
        <v>5647</v>
      </c>
      <c r="B611" t="s">
        <v>5648</v>
      </c>
      <c r="C611" t="s">
        <v>5</v>
      </c>
      <c r="D611">
        <v>10</v>
      </c>
      <c r="I611" t="s">
        <v>5113</v>
      </c>
    </row>
    <row r="612" spans="1:9" x14ac:dyDescent="0.25">
      <c r="A612" s="1" t="s">
        <v>2464</v>
      </c>
      <c r="B612" t="s">
        <v>2465</v>
      </c>
      <c r="C612" t="s">
        <v>5</v>
      </c>
      <c r="D612">
        <v>10</v>
      </c>
      <c r="E612" t="s">
        <v>5102</v>
      </c>
      <c r="F612" t="s">
        <v>5103</v>
      </c>
      <c r="I612" t="s">
        <v>5113</v>
      </c>
    </row>
    <row r="613" spans="1:9" x14ac:dyDescent="0.25">
      <c r="A613" s="1" t="s">
        <v>5502</v>
      </c>
      <c r="B613" t="s">
        <v>5503</v>
      </c>
      <c r="C613" t="s">
        <v>5</v>
      </c>
      <c r="D613">
        <v>10</v>
      </c>
    </row>
    <row r="614" spans="1:9" x14ac:dyDescent="0.25">
      <c r="A614" s="1" t="s">
        <v>351</v>
      </c>
      <c r="B614" t="s">
        <v>352</v>
      </c>
      <c r="C614" t="s">
        <v>5</v>
      </c>
      <c r="D614">
        <v>11</v>
      </c>
      <c r="E614" t="s">
        <v>5102</v>
      </c>
      <c r="F614" t="s">
        <v>5103</v>
      </c>
      <c r="G614" t="s">
        <v>5111</v>
      </c>
      <c r="H614" t="s">
        <v>5103</v>
      </c>
    </row>
    <row r="615" spans="1:9" x14ac:dyDescent="0.25">
      <c r="A615" s="1" t="s">
        <v>354</v>
      </c>
      <c r="B615" t="s">
        <v>355</v>
      </c>
      <c r="C615" t="s">
        <v>5</v>
      </c>
      <c r="D615">
        <v>11</v>
      </c>
      <c r="E615" t="s">
        <v>5102</v>
      </c>
      <c r="F615" t="s">
        <v>5103</v>
      </c>
      <c r="G615" t="s">
        <v>5111</v>
      </c>
      <c r="H615" t="s">
        <v>5103</v>
      </c>
    </row>
    <row r="616" spans="1:9" x14ac:dyDescent="0.25">
      <c r="A616" s="1" t="s">
        <v>356</v>
      </c>
      <c r="B616" t="s">
        <v>357</v>
      </c>
      <c r="C616" t="s">
        <v>5</v>
      </c>
      <c r="D616">
        <v>11</v>
      </c>
      <c r="G616" t="s">
        <v>5111</v>
      </c>
      <c r="H616" t="s">
        <v>5103</v>
      </c>
      <c r="I616" t="s">
        <v>4879</v>
      </c>
    </row>
    <row r="617" spans="1:9" x14ac:dyDescent="0.25">
      <c r="A617" s="1" t="s">
        <v>358</v>
      </c>
      <c r="B617" t="s">
        <v>359</v>
      </c>
      <c r="C617" t="s">
        <v>5</v>
      </c>
      <c r="D617">
        <v>11</v>
      </c>
      <c r="E617" t="s">
        <v>5102</v>
      </c>
      <c r="F617" t="s">
        <v>5103</v>
      </c>
      <c r="G617" t="s">
        <v>5111</v>
      </c>
      <c r="H617" t="s">
        <v>5103</v>
      </c>
      <c r="I617" t="s">
        <v>4879</v>
      </c>
    </row>
    <row r="618" spans="1:9" x14ac:dyDescent="0.25">
      <c r="A618" s="1" t="s">
        <v>360</v>
      </c>
      <c r="B618" t="s">
        <v>361</v>
      </c>
      <c r="C618" t="s">
        <v>5</v>
      </c>
      <c r="D618">
        <v>11</v>
      </c>
      <c r="E618" t="s">
        <v>5102</v>
      </c>
      <c r="F618" t="s">
        <v>5103</v>
      </c>
      <c r="G618" t="s">
        <v>5111</v>
      </c>
      <c r="H618" t="s">
        <v>5103</v>
      </c>
      <c r="I618" t="s">
        <v>4879</v>
      </c>
    </row>
    <row r="619" spans="1:9" x14ac:dyDescent="0.25">
      <c r="A619" s="1" t="s">
        <v>362</v>
      </c>
      <c r="B619" t="s">
        <v>363</v>
      </c>
      <c r="C619" t="s">
        <v>5</v>
      </c>
      <c r="D619">
        <v>11</v>
      </c>
      <c r="G619" t="s">
        <v>5111</v>
      </c>
      <c r="H619" t="s">
        <v>5103</v>
      </c>
    </row>
    <row r="620" spans="1:9" x14ac:dyDescent="0.25">
      <c r="A620" s="1" t="s">
        <v>364</v>
      </c>
      <c r="B620" t="s">
        <v>365</v>
      </c>
      <c r="C620" t="s">
        <v>5</v>
      </c>
      <c r="D620">
        <v>11</v>
      </c>
      <c r="G620" t="s">
        <v>5111</v>
      </c>
      <c r="H620" t="s">
        <v>5103</v>
      </c>
      <c r="I620" t="s">
        <v>5113</v>
      </c>
    </row>
    <row r="621" spans="1:9" x14ac:dyDescent="0.25">
      <c r="A621" s="1" t="s">
        <v>1867</v>
      </c>
      <c r="B621" t="s">
        <v>1868</v>
      </c>
      <c r="C621" t="s">
        <v>5</v>
      </c>
      <c r="D621">
        <v>11</v>
      </c>
      <c r="I621" t="s">
        <v>5113</v>
      </c>
    </row>
    <row r="622" spans="1:9" x14ac:dyDescent="0.25">
      <c r="A622" s="1" t="s">
        <v>1907</v>
      </c>
      <c r="B622" t="s">
        <v>1908</v>
      </c>
      <c r="C622" t="s">
        <v>5</v>
      </c>
      <c r="D622">
        <v>11</v>
      </c>
      <c r="E622" t="s">
        <v>5102</v>
      </c>
      <c r="F622" t="s">
        <v>5103</v>
      </c>
      <c r="I622" t="s">
        <v>4879</v>
      </c>
    </row>
    <row r="623" spans="1:9" x14ac:dyDescent="0.25">
      <c r="A623" s="1" t="s">
        <v>438</v>
      </c>
      <c r="B623" t="s">
        <v>439</v>
      </c>
      <c r="C623" t="s">
        <v>5</v>
      </c>
      <c r="D623">
        <v>11</v>
      </c>
      <c r="G623" t="s">
        <v>5111</v>
      </c>
      <c r="H623" t="s">
        <v>5103</v>
      </c>
    </row>
    <row r="624" spans="1:9" x14ac:dyDescent="0.25">
      <c r="A624" s="1" t="s">
        <v>440</v>
      </c>
      <c r="B624" t="s">
        <v>441</v>
      </c>
      <c r="C624" t="s">
        <v>5</v>
      </c>
      <c r="D624">
        <v>11</v>
      </c>
      <c r="E624" t="s">
        <v>5102</v>
      </c>
      <c r="F624" t="s">
        <v>5103</v>
      </c>
      <c r="G624" t="s">
        <v>5111</v>
      </c>
      <c r="H624" t="s">
        <v>5103</v>
      </c>
      <c r="I624" t="s">
        <v>5113</v>
      </c>
    </row>
    <row r="625" spans="1:9" x14ac:dyDescent="0.25">
      <c r="A625" s="1" t="s">
        <v>442</v>
      </c>
      <c r="B625" t="s">
        <v>443</v>
      </c>
      <c r="C625" t="s">
        <v>5</v>
      </c>
      <c r="D625">
        <v>11</v>
      </c>
      <c r="E625" t="s">
        <v>5102</v>
      </c>
      <c r="F625" t="s">
        <v>5103</v>
      </c>
      <c r="G625" t="s">
        <v>5111</v>
      </c>
      <c r="H625" t="s">
        <v>5103</v>
      </c>
      <c r="I625" t="s">
        <v>5023</v>
      </c>
    </row>
    <row r="626" spans="1:9" x14ac:dyDescent="0.25">
      <c r="A626" s="1" t="s">
        <v>444</v>
      </c>
      <c r="B626" t="s">
        <v>445</v>
      </c>
      <c r="C626" t="s">
        <v>5</v>
      </c>
      <c r="D626">
        <v>11</v>
      </c>
      <c r="G626" t="s">
        <v>5111</v>
      </c>
      <c r="H626" t="s">
        <v>5103</v>
      </c>
      <c r="I626" t="s">
        <v>4879</v>
      </c>
    </row>
    <row r="627" spans="1:9" x14ac:dyDescent="0.25">
      <c r="A627" s="1" t="s">
        <v>446</v>
      </c>
      <c r="B627" t="s">
        <v>447</v>
      </c>
      <c r="C627" t="s">
        <v>5</v>
      </c>
      <c r="D627">
        <v>11</v>
      </c>
      <c r="E627" t="s">
        <v>5102</v>
      </c>
      <c r="F627" t="s">
        <v>5103</v>
      </c>
      <c r="G627" t="s">
        <v>5111</v>
      </c>
      <c r="H627" t="s">
        <v>5103</v>
      </c>
      <c r="I627" t="s">
        <v>4879</v>
      </c>
    </row>
    <row r="628" spans="1:9" x14ac:dyDescent="0.25">
      <c r="A628" s="1" t="s">
        <v>448</v>
      </c>
      <c r="B628" t="s">
        <v>449</v>
      </c>
      <c r="C628" t="s">
        <v>5</v>
      </c>
      <c r="D628">
        <v>11</v>
      </c>
      <c r="E628" t="s">
        <v>5102</v>
      </c>
      <c r="F628" t="s">
        <v>5103</v>
      </c>
      <c r="G628" t="s">
        <v>5111</v>
      </c>
      <c r="H628" t="s">
        <v>5103</v>
      </c>
      <c r="I628" t="s">
        <v>5113</v>
      </c>
    </row>
    <row r="629" spans="1:9" x14ac:dyDescent="0.25">
      <c r="A629" s="1" t="s">
        <v>450</v>
      </c>
      <c r="B629" t="s">
        <v>451</v>
      </c>
      <c r="C629" t="s">
        <v>5</v>
      </c>
      <c r="D629">
        <v>11</v>
      </c>
      <c r="G629" t="s">
        <v>5111</v>
      </c>
      <c r="H629" t="s">
        <v>5103</v>
      </c>
      <c r="I629" t="s">
        <v>5023</v>
      </c>
    </row>
    <row r="630" spans="1:9" x14ac:dyDescent="0.25">
      <c r="A630" s="1" t="s">
        <v>452</v>
      </c>
      <c r="B630" t="s">
        <v>453</v>
      </c>
      <c r="C630" t="s">
        <v>5</v>
      </c>
      <c r="D630">
        <v>11</v>
      </c>
      <c r="E630" t="s">
        <v>5102</v>
      </c>
      <c r="F630" t="s">
        <v>5103</v>
      </c>
      <c r="G630" t="s">
        <v>5111</v>
      </c>
      <c r="H630" t="s">
        <v>5103</v>
      </c>
      <c r="I630" t="s">
        <v>5113</v>
      </c>
    </row>
    <row r="631" spans="1:9" x14ac:dyDescent="0.25">
      <c r="A631" s="1" t="s">
        <v>454</v>
      </c>
      <c r="B631" t="s">
        <v>455</v>
      </c>
      <c r="C631" t="s">
        <v>5</v>
      </c>
      <c r="D631">
        <v>11</v>
      </c>
      <c r="E631" t="s">
        <v>5102</v>
      </c>
      <c r="F631" t="s">
        <v>5103</v>
      </c>
      <c r="G631" t="s">
        <v>5111</v>
      </c>
      <c r="H631" t="s">
        <v>5103</v>
      </c>
      <c r="I631" t="s">
        <v>5113</v>
      </c>
    </row>
    <row r="632" spans="1:9" x14ac:dyDescent="0.25">
      <c r="A632" s="1" t="s">
        <v>456</v>
      </c>
      <c r="B632" t="s">
        <v>457</v>
      </c>
      <c r="C632" t="s">
        <v>5</v>
      </c>
      <c r="D632">
        <v>11</v>
      </c>
      <c r="E632" t="s">
        <v>5102</v>
      </c>
      <c r="F632" t="s">
        <v>5103</v>
      </c>
      <c r="G632" t="s">
        <v>5111</v>
      </c>
      <c r="H632" t="s">
        <v>5103</v>
      </c>
      <c r="I632" t="s">
        <v>5113</v>
      </c>
    </row>
    <row r="633" spans="1:9" x14ac:dyDescent="0.25">
      <c r="A633" s="1" t="s">
        <v>458</v>
      </c>
      <c r="B633" t="s">
        <v>459</v>
      </c>
      <c r="C633" t="s">
        <v>5</v>
      </c>
      <c r="D633">
        <v>11</v>
      </c>
      <c r="E633" t="s">
        <v>5102</v>
      </c>
      <c r="F633" t="s">
        <v>5103</v>
      </c>
      <c r="G633" t="s">
        <v>5111</v>
      </c>
      <c r="H633" t="s">
        <v>5103</v>
      </c>
      <c r="I633" t="s">
        <v>5113</v>
      </c>
    </row>
    <row r="634" spans="1:9" x14ac:dyDescent="0.25">
      <c r="A634" s="1" t="s">
        <v>528</v>
      </c>
      <c r="B634" t="s">
        <v>529</v>
      </c>
      <c r="C634" t="s">
        <v>5</v>
      </c>
      <c r="D634">
        <v>11</v>
      </c>
      <c r="E634" t="s">
        <v>5102</v>
      </c>
      <c r="F634" t="s">
        <v>5103</v>
      </c>
      <c r="G634" t="s">
        <v>5111</v>
      </c>
      <c r="H634" t="s">
        <v>5103</v>
      </c>
    </row>
    <row r="635" spans="1:9" x14ac:dyDescent="0.25">
      <c r="A635" s="1" t="s">
        <v>1931</v>
      </c>
      <c r="B635" t="s">
        <v>1932</v>
      </c>
      <c r="C635" t="s">
        <v>5</v>
      </c>
      <c r="D635">
        <v>11</v>
      </c>
      <c r="E635" t="s">
        <v>5102</v>
      </c>
      <c r="F635" t="s">
        <v>5103</v>
      </c>
      <c r="I635" t="s">
        <v>5113</v>
      </c>
    </row>
    <row r="636" spans="1:9" x14ac:dyDescent="0.25">
      <c r="A636" s="1" t="s">
        <v>530</v>
      </c>
      <c r="B636" t="s">
        <v>531</v>
      </c>
      <c r="C636" t="s">
        <v>5</v>
      </c>
      <c r="D636">
        <v>11</v>
      </c>
      <c r="G636" t="s">
        <v>5111</v>
      </c>
      <c r="H636" t="s">
        <v>5103</v>
      </c>
      <c r="I636" t="s">
        <v>5023</v>
      </c>
    </row>
    <row r="637" spans="1:9" x14ac:dyDescent="0.25">
      <c r="A637" s="1" t="s">
        <v>532</v>
      </c>
      <c r="B637" t="s">
        <v>533</v>
      </c>
      <c r="C637" t="s">
        <v>5</v>
      </c>
      <c r="D637">
        <v>11</v>
      </c>
      <c r="G637" t="s">
        <v>5111</v>
      </c>
      <c r="H637" t="s">
        <v>5103</v>
      </c>
      <c r="I637" t="s">
        <v>5113</v>
      </c>
    </row>
    <row r="638" spans="1:9" x14ac:dyDescent="0.25">
      <c r="A638" s="1" t="s">
        <v>1933</v>
      </c>
      <c r="B638" t="s">
        <v>1934</v>
      </c>
      <c r="C638" t="s">
        <v>5</v>
      </c>
      <c r="D638">
        <v>11</v>
      </c>
      <c r="E638" t="s">
        <v>5102</v>
      </c>
      <c r="F638" t="s">
        <v>5103</v>
      </c>
      <c r="I638" t="s">
        <v>5113</v>
      </c>
    </row>
    <row r="639" spans="1:9" x14ac:dyDescent="0.25">
      <c r="A639" s="1" t="s">
        <v>534</v>
      </c>
      <c r="B639" t="s">
        <v>535</v>
      </c>
      <c r="C639" t="s">
        <v>5</v>
      </c>
      <c r="D639">
        <v>11</v>
      </c>
      <c r="E639" t="s">
        <v>5102</v>
      </c>
      <c r="F639" t="s">
        <v>5103</v>
      </c>
      <c r="G639" t="s">
        <v>5111</v>
      </c>
      <c r="H639" t="s">
        <v>5103</v>
      </c>
      <c r="I639" t="s">
        <v>5113</v>
      </c>
    </row>
    <row r="640" spans="1:9" x14ac:dyDescent="0.25">
      <c r="A640" s="1" t="s">
        <v>536</v>
      </c>
      <c r="B640" t="s">
        <v>537</v>
      </c>
      <c r="C640" t="s">
        <v>5</v>
      </c>
      <c r="D640">
        <v>11</v>
      </c>
      <c r="G640" t="s">
        <v>5111</v>
      </c>
      <c r="H640" t="s">
        <v>5103</v>
      </c>
      <c r="I640" t="s">
        <v>5023</v>
      </c>
    </row>
    <row r="641" spans="1:9" x14ac:dyDescent="0.25">
      <c r="A641" s="1" t="s">
        <v>869</v>
      </c>
      <c r="B641" t="s">
        <v>870</v>
      </c>
      <c r="C641" t="s">
        <v>5</v>
      </c>
      <c r="D641">
        <v>11</v>
      </c>
      <c r="G641" t="s">
        <v>5111</v>
      </c>
      <c r="H641" t="s">
        <v>5103</v>
      </c>
      <c r="I641" t="s">
        <v>5023</v>
      </c>
    </row>
    <row r="642" spans="1:9" x14ac:dyDescent="0.25">
      <c r="A642" s="1" t="s">
        <v>2019</v>
      </c>
      <c r="B642" t="s">
        <v>2020</v>
      </c>
      <c r="C642" t="s">
        <v>5</v>
      </c>
      <c r="D642">
        <v>11</v>
      </c>
      <c r="E642" t="s">
        <v>5102</v>
      </c>
      <c r="F642" t="s">
        <v>5103</v>
      </c>
      <c r="I642" t="s">
        <v>5113</v>
      </c>
    </row>
    <row r="643" spans="1:9" x14ac:dyDescent="0.25">
      <c r="A643" s="1" t="s">
        <v>2021</v>
      </c>
      <c r="B643" t="s">
        <v>2022</v>
      </c>
      <c r="C643" t="s">
        <v>5</v>
      </c>
      <c r="D643">
        <v>11</v>
      </c>
      <c r="E643" t="s">
        <v>5102</v>
      </c>
      <c r="F643" t="s">
        <v>5103</v>
      </c>
      <c r="I643" t="s">
        <v>5113</v>
      </c>
    </row>
    <row r="644" spans="1:9" x14ac:dyDescent="0.25">
      <c r="A644" s="1" t="s">
        <v>963</v>
      </c>
      <c r="B644" t="s">
        <v>964</v>
      </c>
      <c r="C644" t="s">
        <v>5</v>
      </c>
      <c r="D644">
        <v>11</v>
      </c>
      <c r="E644" t="s">
        <v>5102</v>
      </c>
      <c r="F644" t="s">
        <v>5103</v>
      </c>
      <c r="G644" t="s">
        <v>5111</v>
      </c>
      <c r="H644" t="s">
        <v>5103</v>
      </c>
      <c r="I644" t="s">
        <v>4879</v>
      </c>
    </row>
    <row r="645" spans="1:9" x14ac:dyDescent="0.25">
      <c r="A645" s="1" t="s">
        <v>965</v>
      </c>
      <c r="B645" t="s">
        <v>966</v>
      </c>
      <c r="C645" t="s">
        <v>5</v>
      </c>
      <c r="D645">
        <v>11</v>
      </c>
      <c r="E645" t="s">
        <v>5102</v>
      </c>
      <c r="F645" t="s">
        <v>5103</v>
      </c>
      <c r="G645" t="s">
        <v>5111</v>
      </c>
      <c r="H645" t="s">
        <v>5103</v>
      </c>
      <c r="I645" t="s">
        <v>4879</v>
      </c>
    </row>
    <row r="646" spans="1:9" x14ac:dyDescent="0.25">
      <c r="A646" s="1" t="s">
        <v>967</v>
      </c>
      <c r="B646" t="s">
        <v>968</v>
      </c>
      <c r="C646" t="s">
        <v>5</v>
      </c>
      <c r="D646">
        <v>11</v>
      </c>
      <c r="G646" t="s">
        <v>5111</v>
      </c>
      <c r="H646" t="s">
        <v>5103</v>
      </c>
      <c r="I646" t="s">
        <v>4879</v>
      </c>
    </row>
    <row r="647" spans="1:9" x14ac:dyDescent="0.25">
      <c r="A647" s="1" t="s">
        <v>2047</v>
      </c>
      <c r="B647" t="s">
        <v>2048</v>
      </c>
      <c r="C647" t="s">
        <v>5</v>
      </c>
      <c r="D647">
        <v>11</v>
      </c>
      <c r="E647" t="s">
        <v>5102</v>
      </c>
      <c r="F647" t="s">
        <v>5103</v>
      </c>
      <c r="I647" t="s">
        <v>5113</v>
      </c>
    </row>
    <row r="648" spans="1:9" x14ac:dyDescent="0.25">
      <c r="A648" s="1" t="s">
        <v>969</v>
      </c>
      <c r="B648" t="s">
        <v>970</v>
      </c>
      <c r="C648" t="s">
        <v>5</v>
      </c>
      <c r="D648">
        <v>11</v>
      </c>
      <c r="E648" t="s">
        <v>5102</v>
      </c>
      <c r="F648" t="s">
        <v>5103</v>
      </c>
      <c r="G648" t="s">
        <v>5111</v>
      </c>
      <c r="H648" t="s">
        <v>5103</v>
      </c>
      <c r="I648" t="s">
        <v>5023</v>
      </c>
    </row>
    <row r="649" spans="1:9" x14ac:dyDescent="0.25">
      <c r="A649" s="1" t="s">
        <v>971</v>
      </c>
      <c r="B649" t="s">
        <v>972</v>
      </c>
      <c r="C649" t="s">
        <v>5</v>
      </c>
      <c r="D649">
        <v>11</v>
      </c>
      <c r="E649" t="s">
        <v>5102</v>
      </c>
      <c r="F649" t="s">
        <v>5103</v>
      </c>
      <c r="G649" t="s">
        <v>5111</v>
      </c>
      <c r="H649" t="s">
        <v>5103</v>
      </c>
      <c r="I649" t="s">
        <v>5113</v>
      </c>
    </row>
    <row r="650" spans="1:9" x14ac:dyDescent="0.25">
      <c r="A650" s="1" t="s">
        <v>973</v>
      </c>
      <c r="B650" t="s">
        <v>974</v>
      </c>
      <c r="C650" t="s">
        <v>5</v>
      </c>
      <c r="D650">
        <v>11</v>
      </c>
      <c r="E650" t="s">
        <v>5102</v>
      </c>
      <c r="F650" t="s">
        <v>5103</v>
      </c>
      <c r="G650" t="s">
        <v>5111</v>
      </c>
      <c r="H650" t="s">
        <v>5103</v>
      </c>
      <c r="I650" t="s">
        <v>5023</v>
      </c>
    </row>
    <row r="651" spans="1:9" x14ac:dyDescent="0.25">
      <c r="A651" s="1" t="s">
        <v>975</v>
      </c>
      <c r="B651" t="s">
        <v>976</v>
      </c>
      <c r="C651" t="s">
        <v>5</v>
      </c>
      <c r="D651">
        <v>11</v>
      </c>
      <c r="E651" t="s">
        <v>5102</v>
      </c>
      <c r="F651" t="s">
        <v>5103</v>
      </c>
      <c r="G651" t="s">
        <v>5111</v>
      </c>
      <c r="H651" t="s">
        <v>5103</v>
      </c>
      <c r="I651" t="s">
        <v>5113</v>
      </c>
    </row>
    <row r="652" spans="1:9" x14ac:dyDescent="0.25">
      <c r="A652" s="1" t="s">
        <v>977</v>
      </c>
      <c r="B652" t="s">
        <v>978</v>
      </c>
      <c r="C652" t="s">
        <v>5</v>
      </c>
      <c r="D652">
        <v>11</v>
      </c>
      <c r="E652" t="s">
        <v>5102</v>
      </c>
      <c r="F652" t="s">
        <v>5103</v>
      </c>
      <c r="G652" t="s">
        <v>5111</v>
      </c>
      <c r="H652" t="s">
        <v>5103</v>
      </c>
      <c r="I652" t="s">
        <v>5113</v>
      </c>
    </row>
    <row r="653" spans="1:9" x14ac:dyDescent="0.25">
      <c r="A653" s="1" t="s">
        <v>1294</v>
      </c>
      <c r="B653" t="s">
        <v>1295</v>
      </c>
      <c r="C653" t="s">
        <v>5</v>
      </c>
      <c r="D653">
        <v>11</v>
      </c>
      <c r="E653" t="s">
        <v>5102</v>
      </c>
      <c r="F653" t="s">
        <v>5103</v>
      </c>
      <c r="G653" t="s">
        <v>5111</v>
      </c>
      <c r="H653" t="s">
        <v>5103</v>
      </c>
      <c r="I653" t="s">
        <v>5113</v>
      </c>
    </row>
    <row r="654" spans="1:9" x14ac:dyDescent="0.25">
      <c r="A654" s="1" t="s">
        <v>1296</v>
      </c>
      <c r="B654" t="s">
        <v>1297</v>
      </c>
      <c r="C654" t="s">
        <v>5</v>
      </c>
      <c r="D654">
        <v>11</v>
      </c>
      <c r="E654" t="s">
        <v>5102</v>
      </c>
      <c r="F654" t="s">
        <v>5103</v>
      </c>
      <c r="G654" t="s">
        <v>5111</v>
      </c>
      <c r="H654" t="s">
        <v>5103</v>
      </c>
      <c r="I654" t="s">
        <v>5113</v>
      </c>
    </row>
    <row r="655" spans="1:9" x14ac:dyDescent="0.25">
      <c r="A655" s="1" t="s">
        <v>1298</v>
      </c>
      <c r="B655" t="s">
        <v>1299</v>
      </c>
      <c r="C655" t="s">
        <v>5</v>
      </c>
      <c r="D655">
        <v>11</v>
      </c>
      <c r="E655" t="s">
        <v>5102</v>
      </c>
      <c r="F655" t="s">
        <v>5103</v>
      </c>
      <c r="G655" t="s">
        <v>5111</v>
      </c>
      <c r="H655" t="s">
        <v>5103</v>
      </c>
    </row>
    <row r="656" spans="1:9" x14ac:dyDescent="0.25">
      <c r="A656" s="1" t="s">
        <v>1300</v>
      </c>
      <c r="B656" t="s">
        <v>1301</v>
      </c>
      <c r="C656" t="s">
        <v>5</v>
      </c>
      <c r="D656">
        <v>11</v>
      </c>
      <c r="E656" t="s">
        <v>5102</v>
      </c>
      <c r="F656" t="s">
        <v>5103</v>
      </c>
      <c r="G656" t="s">
        <v>5111</v>
      </c>
      <c r="H656" t="s">
        <v>5103</v>
      </c>
      <c r="I656" t="s">
        <v>5023</v>
      </c>
    </row>
    <row r="657" spans="1:9" x14ac:dyDescent="0.25">
      <c r="A657" s="1" t="s">
        <v>1302</v>
      </c>
      <c r="B657" t="s">
        <v>1303</v>
      </c>
      <c r="C657" t="s">
        <v>5</v>
      </c>
      <c r="D657">
        <v>11</v>
      </c>
      <c r="G657" t="s">
        <v>5111</v>
      </c>
      <c r="H657" t="s">
        <v>5103</v>
      </c>
      <c r="I657" t="s">
        <v>5113</v>
      </c>
    </row>
    <row r="658" spans="1:9" x14ac:dyDescent="0.25">
      <c r="A658" s="1" t="s">
        <v>1304</v>
      </c>
      <c r="B658" t="s">
        <v>1305</v>
      </c>
      <c r="C658" t="s">
        <v>5</v>
      </c>
      <c r="D658">
        <v>11</v>
      </c>
      <c r="E658" t="s">
        <v>5102</v>
      </c>
      <c r="F658" t="s">
        <v>5103</v>
      </c>
      <c r="G658" t="s">
        <v>5111</v>
      </c>
      <c r="H658" t="s">
        <v>5103</v>
      </c>
      <c r="I658" t="s">
        <v>5113</v>
      </c>
    </row>
    <row r="659" spans="1:9" x14ac:dyDescent="0.25">
      <c r="A659" s="1" t="s">
        <v>1312</v>
      </c>
      <c r="B659" t="s">
        <v>1313</v>
      </c>
      <c r="C659" t="s">
        <v>5</v>
      </c>
      <c r="D659">
        <v>11</v>
      </c>
      <c r="G659" t="s">
        <v>5111</v>
      </c>
      <c r="H659" t="s">
        <v>5103</v>
      </c>
      <c r="I659" t="s">
        <v>4879</v>
      </c>
    </row>
    <row r="660" spans="1:9" x14ac:dyDescent="0.25">
      <c r="A660" s="1" t="s">
        <v>1314</v>
      </c>
      <c r="B660" t="s">
        <v>1315</v>
      </c>
      <c r="C660" t="s">
        <v>5</v>
      </c>
      <c r="D660">
        <v>11</v>
      </c>
      <c r="E660" t="s">
        <v>5102</v>
      </c>
      <c r="F660" t="s">
        <v>5103</v>
      </c>
      <c r="G660" t="s">
        <v>5111</v>
      </c>
      <c r="H660" t="s">
        <v>5103</v>
      </c>
      <c r="I660" t="s">
        <v>5023</v>
      </c>
    </row>
    <row r="661" spans="1:9" x14ac:dyDescent="0.25">
      <c r="A661" s="1" t="s">
        <v>1316</v>
      </c>
      <c r="B661" t="s">
        <v>1317</v>
      </c>
      <c r="C661" t="s">
        <v>5</v>
      </c>
      <c r="D661">
        <v>11</v>
      </c>
      <c r="E661" t="s">
        <v>5102</v>
      </c>
      <c r="F661" t="s">
        <v>5103</v>
      </c>
      <c r="G661" t="s">
        <v>5111</v>
      </c>
      <c r="H661" t="s">
        <v>5103</v>
      </c>
      <c r="I661" t="s">
        <v>4879</v>
      </c>
    </row>
    <row r="662" spans="1:9" x14ac:dyDescent="0.25">
      <c r="A662" s="1" t="s">
        <v>1318</v>
      </c>
      <c r="B662" t="s">
        <v>1319</v>
      </c>
      <c r="C662" t="s">
        <v>5</v>
      </c>
      <c r="D662">
        <v>11</v>
      </c>
      <c r="E662" t="s">
        <v>5102</v>
      </c>
      <c r="F662" t="s">
        <v>5103</v>
      </c>
      <c r="G662" t="s">
        <v>5111</v>
      </c>
      <c r="H662" t="s">
        <v>5103</v>
      </c>
      <c r="I662" t="s">
        <v>5113</v>
      </c>
    </row>
    <row r="663" spans="1:9" x14ac:dyDescent="0.25">
      <c r="A663" s="1" t="s">
        <v>1320</v>
      </c>
      <c r="B663" t="s">
        <v>1321</v>
      </c>
      <c r="C663" t="s">
        <v>5</v>
      </c>
      <c r="D663">
        <v>11</v>
      </c>
      <c r="G663" t="s">
        <v>5111</v>
      </c>
      <c r="H663" t="s">
        <v>5103</v>
      </c>
      <c r="I663" t="s">
        <v>4879</v>
      </c>
    </row>
    <row r="664" spans="1:9" x14ac:dyDescent="0.25">
      <c r="A664" s="1" t="s">
        <v>1322</v>
      </c>
      <c r="B664" t="s">
        <v>1323</v>
      </c>
      <c r="C664" t="s">
        <v>5</v>
      </c>
      <c r="D664">
        <v>11</v>
      </c>
      <c r="E664" t="s">
        <v>5102</v>
      </c>
      <c r="F664" t="s">
        <v>5103</v>
      </c>
      <c r="G664" t="s">
        <v>5111</v>
      </c>
      <c r="H664" t="s">
        <v>5103</v>
      </c>
      <c r="I664" t="s">
        <v>4879</v>
      </c>
    </row>
    <row r="665" spans="1:9" x14ac:dyDescent="0.25">
      <c r="A665" s="1" t="s">
        <v>2143</v>
      </c>
      <c r="B665" t="s">
        <v>2144</v>
      </c>
      <c r="C665" t="s">
        <v>5</v>
      </c>
      <c r="D665">
        <v>11</v>
      </c>
      <c r="I665" t="s">
        <v>5113</v>
      </c>
    </row>
    <row r="666" spans="1:9" x14ac:dyDescent="0.25">
      <c r="A666" s="1" t="s">
        <v>1324</v>
      </c>
      <c r="B666" t="s">
        <v>1325</v>
      </c>
      <c r="C666" t="s">
        <v>5</v>
      </c>
      <c r="D666">
        <v>11</v>
      </c>
      <c r="E666" t="s">
        <v>5102</v>
      </c>
      <c r="F666" t="s">
        <v>5103</v>
      </c>
      <c r="G666" t="s">
        <v>5111</v>
      </c>
      <c r="H666" t="s">
        <v>5103</v>
      </c>
      <c r="I666" t="s">
        <v>5113</v>
      </c>
    </row>
    <row r="667" spans="1:9" x14ac:dyDescent="0.25">
      <c r="A667" s="1" t="s">
        <v>1472</v>
      </c>
      <c r="B667" t="s">
        <v>1473</v>
      </c>
      <c r="C667" t="s">
        <v>5</v>
      </c>
      <c r="D667">
        <v>11</v>
      </c>
      <c r="E667" t="s">
        <v>5102</v>
      </c>
      <c r="F667" t="s">
        <v>5103</v>
      </c>
      <c r="G667" t="s">
        <v>5111</v>
      </c>
      <c r="H667" t="s">
        <v>5103</v>
      </c>
      <c r="I667" t="s">
        <v>4879</v>
      </c>
    </row>
    <row r="668" spans="1:9" x14ac:dyDescent="0.25">
      <c r="A668" s="1" t="s">
        <v>1484</v>
      </c>
      <c r="B668" t="s">
        <v>1485</v>
      </c>
      <c r="C668" t="s">
        <v>5</v>
      </c>
      <c r="D668">
        <v>11</v>
      </c>
      <c r="E668" t="s">
        <v>5102</v>
      </c>
      <c r="F668" t="s">
        <v>5103</v>
      </c>
      <c r="G668" t="s">
        <v>5111</v>
      </c>
      <c r="H668" t="s">
        <v>5103</v>
      </c>
      <c r="I668" t="s">
        <v>5113</v>
      </c>
    </row>
    <row r="669" spans="1:9" x14ac:dyDescent="0.25">
      <c r="A669" s="1" t="s">
        <v>1486</v>
      </c>
      <c r="B669" t="s">
        <v>1487</v>
      </c>
      <c r="C669" t="s">
        <v>5</v>
      </c>
      <c r="D669">
        <v>11</v>
      </c>
      <c r="G669" t="s">
        <v>5111</v>
      </c>
      <c r="H669" t="s">
        <v>5103</v>
      </c>
    </row>
    <row r="670" spans="1:9" x14ac:dyDescent="0.25">
      <c r="A670" s="1" t="s">
        <v>2193</v>
      </c>
      <c r="B670" t="s">
        <v>2194</v>
      </c>
      <c r="C670" t="s">
        <v>5</v>
      </c>
      <c r="D670">
        <v>11</v>
      </c>
      <c r="E670" t="s">
        <v>5102</v>
      </c>
      <c r="F670" t="s">
        <v>5103</v>
      </c>
      <c r="G670" t="s">
        <v>5111</v>
      </c>
      <c r="H670" t="s">
        <v>5103</v>
      </c>
      <c r="I670" t="s">
        <v>5113</v>
      </c>
    </row>
    <row r="671" spans="1:9" x14ac:dyDescent="0.25">
      <c r="A671" s="1" t="s">
        <v>1488</v>
      </c>
      <c r="B671" t="s">
        <v>1489</v>
      </c>
      <c r="C671" t="s">
        <v>5</v>
      </c>
      <c r="D671">
        <v>11</v>
      </c>
      <c r="E671" t="s">
        <v>5102</v>
      </c>
      <c r="F671" t="s">
        <v>5103</v>
      </c>
      <c r="G671" t="s">
        <v>5111</v>
      </c>
      <c r="H671" t="s">
        <v>5103</v>
      </c>
      <c r="I671" t="s">
        <v>4879</v>
      </c>
    </row>
    <row r="672" spans="1:9" x14ac:dyDescent="0.25">
      <c r="A672" s="1" t="s">
        <v>1490</v>
      </c>
      <c r="B672" t="s">
        <v>1491</v>
      </c>
      <c r="C672" t="s">
        <v>5</v>
      </c>
      <c r="D672">
        <v>11</v>
      </c>
      <c r="E672" t="s">
        <v>5102</v>
      </c>
      <c r="F672" t="s">
        <v>5103</v>
      </c>
      <c r="G672" t="s">
        <v>5111</v>
      </c>
      <c r="H672" t="s">
        <v>5103</v>
      </c>
    </row>
    <row r="673" spans="1:9" x14ac:dyDescent="0.25">
      <c r="A673" s="1" t="s">
        <v>1492</v>
      </c>
      <c r="B673" t="s">
        <v>1493</v>
      </c>
      <c r="C673" t="s">
        <v>5</v>
      </c>
      <c r="D673">
        <v>11</v>
      </c>
      <c r="G673" t="s">
        <v>5111</v>
      </c>
      <c r="H673" t="s">
        <v>5103</v>
      </c>
      <c r="I673" t="s">
        <v>5113</v>
      </c>
    </row>
    <row r="674" spans="1:9" x14ac:dyDescent="0.25">
      <c r="A674" s="1" t="s">
        <v>1494</v>
      </c>
      <c r="B674" t="s">
        <v>1495</v>
      </c>
      <c r="C674" t="s">
        <v>5</v>
      </c>
      <c r="D674">
        <v>11</v>
      </c>
      <c r="E674" t="s">
        <v>5102</v>
      </c>
      <c r="F674" t="s">
        <v>5103</v>
      </c>
      <c r="G674" t="s">
        <v>5111</v>
      </c>
      <c r="H674" t="s">
        <v>5103</v>
      </c>
      <c r="I674" t="s">
        <v>5113</v>
      </c>
    </row>
    <row r="675" spans="1:9" x14ac:dyDescent="0.25">
      <c r="A675" s="1" t="s">
        <v>1496</v>
      </c>
      <c r="B675" t="s">
        <v>1497</v>
      </c>
      <c r="C675" t="s">
        <v>5</v>
      </c>
      <c r="D675">
        <v>11</v>
      </c>
      <c r="E675" t="s">
        <v>5102</v>
      </c>
      <c r="F675" t="s">
        <v>5103</v>
      </c>
      <c r="G675" t="s">
        <v>5111</v>
      </c>
      <c r="H675" t="s">
        <v>5103</v>
      </c>
      <c r="I675" t="s">
        <v>4879</v>
      </c>
    </row>
    <row r="676" spans="1:9" x14ac:dyDescent="0.25">
      <c r="A676" s="1" t="s">
        <v>1498</v>
      </c>
      <c r="B676" t="s">
        <v>1499</v>
      </c>
      <c r="C676" t="s">
        <v>5</v>
      </c>
      <c r="D676">
        <v>11</v>
      </c>
      <c r="E676" t="s">
        <v>5102</v>
      </c>
      <c r="F676" t="s">
        <v>5103</v>
      </c>
      <c r="G676" t="s">
        <v>5111</v>
      </c>
      <c r="H676" t="s">
        <v>5103</v>
      </c>
    </row>
    <row r="677" spans="1:9" x14ac:dyDescent="0.25">
      <c r="A677" s="1" t="s">
        <v>2195</v>
      </c>
      <c r="B677" t="s">
        <v>2196</v>
      </c>
      <c r="C677" t="s">
        <v>5</v>
      </c>
      <c r="D677">
        <v>11</v>
      </c>
      <c r="I677" t="s">
        <v>5113</v>
      </c>
    </row>
    <row r="678" spans="1:9" x14ac:dyDescent="0.25">
      <c r="A678" s="1" t="s">
        <v>1500</v>
      </c>
      <c r="B678" t="s">
        <v>1501</v>
      </c>
      <c r="C678" t="s">
        <v>5</v>
      </c>
      <c r="D678">
        <v>11</v>
      </c>
      <c r="E678" t="s">
        <v>5102</v>
      </c>
      <c r="F678" t="s">
        <v>5103</v>
      </c>
      <c r="G678" t="s">
        <v>5111</v>
      </c>
      <c r="H678" t="s">
        <v>5103</v>
      </c>
      <c r="I678" t="s">
        <v>4879</v>
      </c>
    </row>
    <row r="679" spans="1:9" x14ac:dyDescent="0.25">
      <c r="A679" s="1" t="s">
        <v>1502</v>
      </c>
      <c r="B679" t="s">
        <v>1503</v>
      </c>
      <c r="C679" t="s">
        <v>5</v>
      </c>
      <c r="D679">
        <v>11</v>
      </c>
      <c r="E679" t="s">
        <v>5102</v>
      </c>
      <c r="F679" t="s">
        <v>5103</v>
      </c>
      <c r="G679" t="s">
        <v>5111</v>
      </c>
      <c r="H679" t="s">
        <v>5103</v>
      </c>
      <c r="I679" t="s">
        <v>5113</v>
      </c>
    </row>
    <row r="680" spans="1:9" x14ac:dyDescent="0.25">
      <c r="A680" s="1" t="s">
        <v>1504</v>
      </c>
      <c r="B680" t="s">
        <v>1505</v>
      </c>
      <c r="C680" t="s">
        <v>5</v>
      </c>
      <c r="D680">
        <v>11</v>
      </c>
      <c r="G680" t="s">
        <v>5111</v>
      </c>
      <c r="H680" t="s">
        <v>5103</v>
      </c>
      <c r="I680" t="s">
        <v>4879</v>
      </c>
    </row>
    <row r="681" spans="1:9" x14ac:dyDescent="0.25">
      <c r="A681" s="1" t="s">
        <v>1506</v>
      </c>
      <c r="B681" t="s">
        <v>1507</v>
      </c>
      <c r="C681" t="s">
        <v>5</v>
      </c>
      <c r="D681">
        <v>11</v>
      </c>
      <c r="E681" t="s">
        <v>5102</v>
      </c>
      <c r="F681" t="s">
        <v>5103</v>
      </c>
      <c r="G681" t="s">
        <v>5111</v>
      </c>
      <c r="H681" t="s">
        <v>5103</v>
      </c>
      <c r="I681" t="s">
        <v>5113</v>
      </c>
    </row>
    <row r="682" spans="1:9" x14ac:dyDescent="0.25">
      <c r="A682" s="1" t="s">
        <v>1508</v>
      </c>
      <c r="B682" t="s">
        <v>1509</v>
      </c>
      <c r="C682" t="s">
        <v>5</v>
      </c>
      <c r="D682">
        <v>11</v>
      </c>
      <c r="E682" t="s">
        <v>5102</v>
      </c>
      <c r="F682" t="s">
        <v>5103</v>
      </c>
      <c r="G682" t="s">
        <v>5111</v>
      </c>
      <c r="H682" t="s">
        <v>5103</v>
      </c>
      <c r="I682" t="s">
        <v>5113</v>
      </c>
    </row>
    <row r="683" spans="1:9" x14ac:dyDescent="0.25">
      <c r="A683" s="1" t="s">
        <v>1510</v>
      </c>
      <c r="B683" t="s">
        <v>1511</v>
      </c>
      <c r="C683" t="s">
        <v>5</v>
      </c>
      <c r="D683">
        <v>11</v>
      </c>
      <c r="E683" t="s">
        <v>5102</v>
      </c>
      <c r="F683" t="s">
        <v>5103</v>
      </c>
      <c r="G683" t="s">
        <v>5111</v>
      </c>
      <c r="H683" t="s">
        <v>5103</v>
      </c>
      <c r="I683" t="s">
        <v>4879</v>
      </c>
    </row>
    <row r="684" spans="1:9" x14ac:dyDescent="0.25">
      <c r="A684" s="1" t="s">
        <v>1512</v>
      </c>
      <c r="B684" t="s">
        <v>1513</v>
      </c>
      <c r="C684" t="s">
        <v>5</v>
      </c>
      <c r="D684">
        <v>11</v>
      </c>
      <c r="E684" t="s">
        <v>5102</v>
      </c>
      <c r="F684" t="s">
        <v>5103</v>
      </c>
      <c r="G684" t="s">
        <v>5111</v>
      </c>
      <c r="H684" t="s">
        <v>5103</v>
      </c>
      <c r="I684" t="s">
        <v>5113</v>
      </c>
    </row>
    <row r="685" spans="1:9" x14ac:dyDescent="0.25">
      <c r="A685" s="1" t="s">
        <v>1703</v>
      </c>
      <c r="B685" t="s">
        <v>1704</v>
      </c>
      <c r="C685" t="s">
        <v>5</v>
      </c>
      <c r="D685">
        <v>11</v>
      </c>
      <c r="G685" t="s">
        <v>5111</v>
      </c>
      <c r="H685" t="s">
        <v>5103</v>
      </c>
      <c r="I685" t="s">
        <v>5113</v>
      </c>
    </row>
    <row r="686" spans="1:9" x14ac:dyDescent="0.25">
      <c r="A686" s="1" t="s">
        <v>1705</v>
      </c>
      <c r="B686" t="s">
        <v>1706</v>
      </c>
      <c r="C686" t="s">
        <v>5</v>
      </c>
      <c r="D686">
        <v>11</v>
      </c>
      <c r="G686" t="s">
        <v>5111</v>
      </c>
      <c r="H686" t="s">
        <v>5103</v>
      </c>
      <c r="I686" t="s">
        <v>4879</v>
      </c>
    </row>
    <row r="687" spans="1:9" x14ac:dyDescent="0.25">
      <c r="A687" s="1" t="s">
        <v>1707</v>
      </c>
      <c r="B687" t="s">
        <v>1708</v>
      </c>
      <c r="C687" t="s">
        <v>5</v>
      </c>
      <c r="D687">
        <v>11</v>
      </c>
      <c r="G687" t="s">
        <v>5111</v>
      </c>
      <c r="H687" t="s">
        <v>5103</v>
      </c>
    </row>
    <row r="688" spans="1:9" x14ac:dyDescent="0.25">
      <c r="A688" s="1" t="s">
        <v>1709</v>
      </c>
      <c r="B688" t="s">
        <v>1710</v>
      </c>
      <c r="C688" t="s">
        <v>5</v>
      </c>
      <c r="D688">
        <v>11</v>
      </c>
      <c r="G688" t="s">
        <v>5111</v>
      </c>
      <c r="H688" t="s">
        <v>5103</v>
      </c>
      <c r="I688" t="s">
        <v>4879</v>
      </c>
    </row>
    <row r="689" spans="1:9" x14ac:dyDescent="0.25">
      <c r="A689" s="1" t="s">
        <v>1711</v>
      </c>
      <c r="B689" t="s">
        <v>1712</v>
      </c>
      <c r="C689" t="s">
        <v>5</v>
      </c>
      <c r="D689">
        <v>11</v>
      </c>
      <c r="G689" t="s">
        <v>5111</v>
      </c>
      <c r="H689" t="s">
        <v>5103</v>
      </c>
      <c r="I689" t="s">
        <v>5113</v>
      </c>
    </row>
    <row r="690" spans="1:9" x14ac:dyDescent="0.25">
      <c r="A690" s="1" t="s">
        <v>1713</v>
      </c>
      <c r="B690" t="s">
        <v>1714</v>
      </c>
      <c r="C690" t="s">
        <v>5</v>
      </c>
      <c r="D690">
        <v>11</v>
      </c>
      <c r="G690" t="s">
        <v>5111</v>
      </c>
      <c r="H690" t="s">
        <v>5103</v>
      </c>
      <c r="I690" t="s">
        <v>5113</v>
      </c>
    </row>
    <row r="691" spans="1:9" x14ac:dyDescent="0.25">
      <c r="A691" s="1" t="s">
        <v>1715</v>
      </c>
      <c r="B691" t="s">
        <v>1716</v>
      </c>
      <c r="C691" t="s">
        <v>5</v>
      </c>
      <c r="D691">
        <v>11</v>
      </c>
      <c r="E691" t="s">
        <v>5102</v>
      </c>
      <c r="F691" t="s">
        <v>5103</v>
      </c>
      <c r="G691" t="s">
        <v>5111</v>
      </c>
      <c r="H691" t="s">
        <v>5103</v>
      </c>
      <c r="I691" t="s">
        <v>5023</v>
      </c>
    </row>
    <row r="692" spans="1:9" x14ac:dyDescent="0.25">
      <c r="A692" s="1" t="s">
        <v>2370</v>
      </c>
      <c r="B692" t="s">
        <v>2371</v>
      </c>
      <c r="C692" t="s">
        <v>1746</v>
      </c>
      <c r="D692">
        <v>11</v>
      </c>
      <c r="E692" t="s">
        <v>5102</v>
      </c>
      <c r="F692" t="s">
        <v>5103</v>
      </c>
      <c r="I692" t="s">
        <v>5113</v>
      </c>
    </row>
    <row r="693" spans="1:9" x14ac:dyDescent="0.25">
      <c r="A693" s="1" t="s">
        <v>2402</v>
      </c>
      <c r="B693" t="s">
        <v>2403</v>
      </c>
      <c r="C693" t="s">
        <v>5</v>
      </c>
      <c r="D693">
        <v>11</v>
      </c>
      <c r="E693" t="s">
        <v>5102</v>
      </c>
      <c r="F693" t="s">
        <v>5103</v>
      </c>
    </row>
    <row r="694" spans="1:9" x14ac:dyDescent="0.25">
      <c r="A694" s="1" t="s">
        <v>2416</v>
      </c>
      <c r="B694" t="s">
        <v>2417</v>
      </c>
      <c r="C694" t="s">
        <v>5</v>
      </c>
      <c r="D694">
        <v>11</v>
      </c>
      <c r="E694" t="s">
        <v>5102</v>
      </c>
      <c r="F694" t="s">
        <v>5103</v>
      </c>
      <c r="G694" t="s">
        <v>5111</v>
      </c>
      <c r="H694" t="s">
        <v>5103</v>
      </c>
      <c r="I694" t="s">
        <v>5023</v>
      </c>
    </row>
    <row r="695" spans="1:9" x14ac:dyDescent="0.25">
      <c r="A695" s="1" t="s">
        <v>2436</v>
      </c>
      <c r="B695" t="s">
        <v>2437</v>
      </c>
      <c r="C695" t="s">
        <v>5</v>
      </c>
      <c r="D695">
        <v>11</v>
      </c>
    </row>
    <row r="696" spans="1:9" x14ac:dyDescent="0.25">
      <c r="A696" s="1" t="s">
        <v>2448</v>
      </c>
      <c r="B696" t="s">
        <v>2449</v>
      </c>
      <c r="C696" t="s">
        <v>1741</v>
      </c>
      <c r="D696">
        <v>11</v>
      </c>
      <c r="E696" t="s">
        <v>5102</v>
      </c>
      <c r="F696" t="s">
        <v>5103</v>
      </c>
      <c r="I696" t="s">
        <v>5113</v>
      </c>
    </row>
    <row r="697" spans="1:9" x14ac:dyDescent="0.25">
      <c r="A697" s="1" t="s">
        <v>2454</v>
      </c>
      <c r="B697" t="s">
        <v>2455</v>
      </c>
      <c r="C697" t="s">
        <v>5</v>
      </c>
      <c r="D697">
        <v>11</v>
      </c>
    </row>
    <row r="698" spans="1:9" x14ac:dyDescent="0.25">
      <c r="A698" s="1" t="s">
        <v>83</v>
      </c>
      <c r="B698" t="s">
        <v>84</v>
      </c>
      <c r="C698" t="s">
        <v>5</v>
      </c>
      <c r="D698">
        <v>12</v>
      </c>
      <c r="G698" t="s">
        <v>5111</v>
      </c>
      <c r="H698" t="s">
        <v>5103</v>
      </c>
      <c r="I698" t="s">
        <v>5113</v>
      </c>
    </row>
    <row r="699" spans="1:9" x14ac:dyDescent="0.25">
      <c r="A699" s="1" t="s">
        <v>86</v>
      </c>
      <c r="B699" t="s">
        <v>87</v>
      </c>
      <c r="C699" t="s">
        <v>5</v>
      </c>
      <c r="D699">
        <v>12</v>
      </c>
      <c r="E699" t="s">
        <v>5102</v>
      </c>
      <c r="F699" t="s">
        <v>5103</v>
      </c>
      <c r="G699" t="s">
        <v>5111</v>
      </c>
      <c r="H699" t="s">
        <v>5103</v>
      </c>
      <c r="I699" t="s">
        <v>5113</v>
      </c>
    </row>
    <row r="700" spans="1:9" x14ac:dyDescent="0.25">
      <c r="A700" s="1" t="s">
        <v>88</v>
      </c>
      <c r="B700" t="s">
        <v>89</v>
      </c>
      <c r="C700" t="s">
        <v>5</v>
      </c>
      <c r="D700">
        <v>12</v>
      </c>
      <c r="G700" t="s">
        <v>5111</v>
      </c>
      <c r="H700" t="s">
        <v>5103</v>
      </c>
      <c r="I700" t="s">
        <v>5113</v>
      </c>
    </row>
    <row r="701" spans="1:9" x14ac:dyDescent="0.25">
      <c r="A701" s="1" t="s">
        <v>90</v>
      </c>
      <c r="B701" t="s">
        <v>91</v>
      </c>
      <c r="C701" t="s">
        <v>5</v>
      </c>
      <c r="D701">
        <v>12</v>
      </c>
      <c r="G701" t="s">
        <v>5111</v>
      </c>
      <c r="H701" t="s">
        <v>5103</v>
      </c>
      <c r="I701" t="s">
        <v>4879</v>
      </c>
    </row>
    <row r="702" spans="1:9" x14ac:dyDescent="0.25">
      <c r="A702" s="1" t="s">
        <v>1809</v>
      </c>
      <c r="B702" t="s">
        <v>1810</v>
      </c>
      <c r="C702" t="s">
        <v>5</v>
      </c>
      <c r="D702">
        <v>12</v>
      </c>
      <c r="E702" t="s">
        <v>5102</v>
      </c>
      <c r="F702" t="s">
        <v>5103</v>
      </c>
      <c r="I702" t="s">
        <v>4879</v>
      </c>
    </row>
    <row r="703" spans="1:9" x14ac:dyDescent="0.25">
      <c r="A703" s="1" t="s">
        <v>92</v>
      </c>
      <c r="B703" t="s">
        <v>93</v>
      </c>
      <c r="C703" t="s">
        <v>5</v>
      </c>
      <c r="D703">
        <v>12</v>
      </c>
      <c r="E703" t="s">
        <v>5102</v>
      </c>
      <c r="F703" t="s">
        <v>5103</v>
      </c>
      <c r="G703" t="s">
        <v>5111</v>
      </c>
      <c r="H703" t="s">
        <v>5103</v>
      </c>
      <c r="I703" t="s">
        <v>4879</v>
      </c>
    </row>
    <row r="704" spans="1:9" x14ac:dyDescent="0.25">
      <c r="A704" s="1" t="s">
        <v>94</v>
      </c>
      <c r="B704" t="s">
        <v>95</v>
      </c>
      <c r="C704" t="s">
        <v>5</v>
      </c>
      <c r="D704">
        <v>12</v>
      </c>
      <c r="G704" t="s">
        <v>5111</v>
      </c>
      <c r="H704" t="s">
        <v>5103</v>
      </c>
      <c r="I704" t="s">
        <v>4879</v>
      </c>
    </row>
    <row r="705" spans="1:9" x14ac:dyDescent="0.25">
      <c r="A705" s="1" t="s">
        <v>96</v>
      </c>
      <c r="B705" t="s">
        <v>97</v>
      </c>
      <c r="C705" t="s">
        <v>5</v>
      </c>
      <c r="D705">
        <v>12</v>
      </c>
      <c r="G705" t="s">
        <v>5111</v>
      </c>
      <c r="H705" t="s">
        <v>5103</v>
      </c>
      <c r="I705" t="s">
        <v>4879</v>
      </c>
    </row>
    <row r="706" spans="1:9" x14ac:dyDescent="0.25">
      <c r="A706" s="1" t="s">
        <v>98</v>
      </c>
      <c r="B706" t="s">
        <v>99</v>
      </c>
      <c r="C706" t="s">
        <v>5</v>
      </c>
      <c r="D706">
        <v>12</v>
      </c>
      <c r="G706" t="s">
        <v>5111</v>
      </c>
      <c r="H706" t="s">
        <v>5103</v>
      </c>
      <c r="I706" t="s">
        <v>5113</v>
      </c>
    </row>
    <row r="707" spans="1:9" x14ac:dyDescent="0.25">
      <c r="A707" s="1" t="s">
        <v>100</v>
      </c>
      <c r="B707" t="s">
        <v>101</v>
      </c>
      <c r="C707" t="s">
        <v>5</v>
      </c>
      <c r="D707">
        <v>12</v>
      </c>
      <c r="E707" t="s">
        <v>5102</v>
      </c>
      <c r="F707" t="s">
        <v>5103</v>
      </c>
      <c r="G707" t="s">
        <v>5111</v>
      </c>
      <c r="H707" t="s">
        <v>5103</v>
      </c>
      <c r="I707" t="s">
        <v>5113</v>
      </c>
    </row>
    <row r="708" spans="1:9" x14ac:dyDescent="0.25">
      <c r="A708" s="1" t="s">
        <v>152</v>
      </c>
      <c r="B708" t="s">
        <v>153</v>
      </c>
      <c r="C708" t="s">
        <v>5</v>
      </c>
      <c r="D708">
        <v>12</v>
      </c>
      <c r="G708" t="s">
        <v>5111</v>
      </c>
      <c r="H708" t="s">
        <v>5103</v>
      </c>
      <c r="I708" t="s">
        <v>5113</v>
      </c>
    </row>
    <row r="709" spans="1:9" x14ac:dyDescent="0.25">
      <c r="A709" s="1" t="s">
        <v>154</v>
      </c>
      <c r="B709" t="s">
        <v>155</v>
      </c>
      <c r="C709" t="s">
        <v>5</v>
      </c>
      <c r="D709">
        <v>12</v>
      </c>
      <c r="E709" t="s">
        <v>5102</v>
      </c>
      <c r="F709" t="s">
        <v>5103</v>
      </c>
      <c r="G709" t="s">
        <v>5111</v>
      </c>
      <c r="H709" t="s">
        <v>5103</v>
      </c>
      <c r="I709" t="s">
        <v>5113</v>
      </c>
    </row>
    <row r="710" spans="1:9" x14ac:dyDescent="0.25">
      <c r="A710" s="1" t="s">
        <v>156</v>
      </c>
      <c r="B710" t="s">
        <v>157</v>
      </c>
      <c r="C710" t="s">
        <v>5</v>
      </c>
      <c r="D710">
        <v>12</v>
      </c>
      <c r="G710" t="s">
        <v>5111</v>
      </c>
      <c r="H710" t="s">
        <v>5103</v>
      </c>
      <c r="I710" t="s">
        <v>5023</v>
      </c>
    </row>
    <row r="711" spans="1:9" x14ac:dyDescent="0.25">
      <c r="A711" s="1" t="s">
        <v>158</v>
      </c>
      <c r="B711" t="s">
        <v>159</v>
      </c>
      <c r="C711" t="s">
        <v>5</v>
      </c>
      <c r="D711">
        <v>12</v>
      </c>
      <c r="G711" t="s">
        <v>5111</v>
      </c>
      <c r="H711" t="s">
        <v>5103</v>
      </c>
      <c r="I711" t="s">
        <v>5113</v>
      </c>
    </row>
    <row r="712" spans="1:9" x14ac:dyDescent="0.25">
      <c r="A712" s="1" t="s">
        <v>160</v>
      </c>
      <c r="B712" t="s">
        <v>161</v>
      </c>
      <c r="C712" t="s">
        <v>5</v>
      </c>
      <c r="D712">
        <v>12</v>
      </c>
      <c r="E712" t="s">
        <v>5102</v>
      </c>
      <c r="F712" t="s">
        <v>5103</v>
      </c>
      <c r="G712" t="s">
        <v>5111</v>
      </c>
      <c r="H712" t="s">
        <v>5103</v>
      </c>
      <c r="I712" t="s">
        <v>5113</v>
      </c>
    </row>
    <row r="713" spans="1:9" x14ac:dyDescent="0.25">
      <c r="A713" s="1" t="s">
        <v>162</v>
      </c>
      <c r="B713" t="s">
        <v>163</v>
      </c>
      <c r="C713" t="s">
        <v>5</v>
      </c>
      <c r="D713">
        <v>12</v>
      </c>
      <c r="E713" t="s">
        <v>5102</v>
      </c>
      <c r="F713" t="s">
        <v>5103</v>
      </c>
      <c r="G713" t="s">
        <v>5111</v>
      </c>
      <c r="H713" t="s">
        <v>5103</v>
      </c>
      <c r="I713" t="s">
        <v>5113</v>
      </c>
    </row>
    <row r="714" spans="1:9" x14ac:dyDescent="0.25">
      <c r="A714" s="1" t="s">
        <v>164</v>
      </c>
      <c r="B714" t="s">
        <v>165</v>
      </c>
      <c r="C714" t="s">
        <v>5</v>
      </c>
      <c r="D714">
        <v>12</v>
      </c>
      <c r="E714" t="s">
        <v>5102</v>
      </c>
      <c r="F714" t="s">
        <v>5103</v>
      </c>
      <c r="G714" t="s">
        <v>5111</v>
      </c>
      <c r="H714" t="s">
        <v>5103</v>
      </c>
      <c r="I714" t="s">
        <v>5113</v>
      </c>
    </row>
    <row r="715" spans="1:9" x14ac:dyDescent="0.25">
      <c r="A715" s="1" t="s">
        <v>1823</v>
      </c>
      <c r="B715" t="s">
        <v>1824</v>
      </c>
      <c r="C715" t="s">
        <v>5</v>
      </c>
      <c r="D715">
        <v>12</v>
      </c>
      <c r="I715" t="s">
        <v>5113</v>
      </c>
    </row>
    <row r="716" spans="1:9" x14ac:dyDescent="0.25">
      <c r="A716" s="1" t="s">
        <v>366</v>
      </c>
      <c r="B716" t="s">
        <v>367</v>
      </c>
      <c r="C716" t="s">
        <v>5</v>
      </c>
      <c r="D716">
        <v>12</v>
      </c>
      <c r="E716" t="s">
        <v>5102</v>
      </c>
      <c r="F716" t="s">
        <v>5103</v>
      </c>
      <c r="G716" t="s">
        <v>5111</v>
      </c>
      <c r="H716" t="s">
        <v>5103</v>
      </c>
      <c r="I716" t="s">
        <v>5023</v>
      </c>
    </row>
    <row r="717" spans="1:9" x14ac:dyDescent="0.25">
      <c r="A717" s="1" t="s">
        <v>368</v>
      </c>
      <c r="B717" t="s">
        <v>369</v>
      </c>
      <c r="C717" t="s">
        <v>5</v>
      </c>
      <c r="D717">
        <v>12</v>
      </c>
      <c r="E717" t="s">
        <v>5102</v>
      </c>
      <c r="F717" t="s">
        <v>5103</v>
      </c>
      <c r="G717" t="s">
        <v>5111</v>
      </c>
      <c r="H717" t="s">
        <v>5103</v>
      </c>
    </row>
    <row r="718" spans="1:9" x14ac:dyDescent="0.25">
      <c r="A718" s="1" t="s">
        <v>1869</v>
      </c>
      <c r="B718" t="s">
        <v>1870</v>
      </c>
      <c r="C718" t="s">
        <v>5</v>
      </c>
      <c r="D718">
        <v>12</v>
      </c>
      <c r="I718" t="s">
        <v>5113</v>
      </c>
    </row>
    <row r="719" spans="1:9" x14ac:dyDescent="0.25">
      <c r="A719" s="1" t="s">
        <v>370</v>
      </c>
      <c r="B719" t="s">
        <v>371</v>
      </c>
      <c r="C719" t="s">
        <v>5</v>
      </c>
      <c r="D719">
        <v>12</v>
      </c>
      <c r="G719" t="s">
        <v>5111</v>
      </c>
      <c r="H719" t="s">
        <v>5103</v>
      </c>
      <c r="I719" t="s">
        <v>5113</v>
      </c>
    </row>
    <row r="720" spans="1:9" x14ac:dyDescent="0.25">
      <c r="A720" s="1" t="s">
        <v>372</v>
      </c>
      <c r="B720" t="s">
        <v>373</v>
      </c>
      <c r="C720" t="s">
        <v>5</v>
      </c>
      <c r="D720">
        <v>12</v>
      </c>
      <c r="E720" t="s">
        <v>5102</v>
      </c>
      <c r="F720" t="s">
        <v>5103</v>
      </c>
      <c r="G720" t="s">
        <v>5111</v>
      </c>
      <c r="H720" t="s">
        <v>5103</v>
      </c>
    </row>
    <row r="721" spans="1:9" x14ac:dyDescent="0.25">
      <c r="A721" s="1" t="s">
        <v>538</v>
      </c>
      <c r="B721" t="s">
        <v>539</v>
      </c>
      <c r="C721" t="s">
        <v>5</v>
      </c>
      <c r="D721">
        <v>12</v>
      </c>
      <c r="G721" t="s">
        <v>5111</v>
      </c>
      <c r="H721" t="s">
        <v>5103</v>
      </c>
      <c r="I721" t="s">
        <v>4879</v>
      </c>
    </row>
    <row r="722" spans="1:9" x14ac:dyDescent="0.25">
      <c r="A722" s="1" t="s">
        <v>540</v>
      </c>
      <c r="B722" t="s">
        <v>541</v>
      </c>
      <c r="C722" t="s">
        <v>5</v>
      </c>
      <c r="D722">
        <v>12</v>
      </c>
      <c r="E722" t="s">
        <v>5102</v>
      </c>
      <c r="F722" t="s">
        <v>5103</v>
      </c>
      <c r="G722" t="s">
        <v>5111</v>
      </c>
      <c r="H722" t="s">
        <v>5103</v>
      </c>
      <c r="I722" t="s">
        <v>5113</v>
      </c>
    </row>
    <row r="723" spans="1:9" x14ac:dyDescent="0.25">
      <c r="A723" s="1" t="s">
        <v>1935</v>
      </c>
      <c r="B723" t="s">
        <v>1936</v>
      </c>
      <c r="C723" t="s">
        <v>5</v>
      </c>
      <c r="D723">
        <v>12</v>
      </c>
      <c r="E723" t="s">
        <v>5102</v>
      </c>
      <c r="F723" t="s">
        <v>5103</v>
      </c>
      <c r="G723" t="s">
        <v>5111</v>
      </c>
      <c r="H723" t="s">
        <v>5103</v>
      </c>
    </row>
    <row r="724" spans="1:9" x14ac:dyDescent="0.25">
      <c r="A724" s="1" t="s">
        <v>542</v>
      </c>
      <c r="B724" t="s">
        <v>543</v>
      </c>
      <c r="C724" t="s">
        <v>5</v>
      </c>
      <c r="D724">
        <v>12</v>
      </c>
      <c r="E724" t="s">
        <v>5102</v>
      </c>
      <c r="F724" t="s">
        <v>5103</v>
      </c>
      <c r="G724" t="s">
        <v>5111</v>
      </c>
      <c r="H724" t="s">
        <v>5103</v>
      </c>
      <c r="I724" t="s">
        <v>5113</v>
      </c>
    </row>
    <row r="725" spans="1:9" x14ac:dyDescent="0.25">
      <c r="A725" s="1" t="s">
        <v>576</v>
      </c>
      <c r="B725" t="s">
        <v>577</v>
      </c>
      <c r="C725" t="s">
        <v>5</v>
      </c>
      <c r="D725">
        <v>12</v>
      </c>
      <c r="E725" t="s">
        <v>5102</v>
      </c>
      <c r="F725" t="s">
        <v>5103</v>
      </c>
      <c r="G725" t="s">
        <v>5111</v>
      </c>
      <c r="H725" t="s">
        <v>5103</v>
      </c>
      <c r="I725" t="s">
        <v>4879</v>
      </c>
    </row>
    <row r="726" spans="1:9" x14ac:dyDescent="0.25">
      <c r="A726" s="1" t="s">
        <v>578</v>
      </c>
      <c r="B726" t="s">
        <v>579</v>
      </c>
      <c r="C726" t="s">
        <v>5</v>
      </c>
      <c r="D726">
        <v>12</v>
      </c>
      <c r="E726" t="s">
        <v>5102</v>
      </c>
      <c r="F726" t="s">
        <v>5103</v>
      </c>
      <c r="G726" t="s">
        <v>5111</v>
      </c>
      <c r="H726" t="s">
        <v>5103</v>
      </c>
      <c r="I726" t="s">
        <v>4879</v>
      </c>
    </row>
    <row r="727" spans="1:9" x14ac:dyDescent="0.25">
      <c r="A727" s="1" t="s">
        <v>580</v>
      </c>
      <c r="B727" t="s">
        <v>581</v>
      </c>
      <c r="C727" t="s">
        <v>5</v>
      </c>
      <c r="D727">
        <v>12</v>
      </c>
      <c r="E727" t="s">
        <v>5102</v>
      </c>
      <c r="F727" t="s">
        <v>5103</v>
      </c>
      <c r="G727" t="s">
        <v>5111</v>
      </c>
      <c r="H727" t="s">
        <v>5103</v>
      </c>
      <c r="I727" t="s">
        <v>5023</v>
      </c>
    </row>
    <row r="728" spans="1:9" x14ac:dyDescent="0.25">
      <c r="A728" s="1" t="s">
        <v>582</v>
      </c>
      <c r="B728" t="s">
        <v>583</v>
      </c>
      <c r="C728" t="s">
        <v>5</v>
      </c>
      <c r="D728">
        <v>12</v>
      </c>
      <c r="E728" t="s">
        <v>5102</v>
      </c>
      <c r="F728" t="s">
        <v>5103</v>
      </c>
      <c r="G728" t="s">
        <v>5111</v>
      </c>
      <c r="H728" t="s">
        <v>5103</v>
      </c>
      <c r="I728" t="s">
        <v>4879</v>
      </c>
    </row>
    <row r="729" spans="1:9" x14ac:dyDescent="0.25">
      <c r="A729" s="1" t="s">
        <v>682</v>
      </c>
      <c r="B729" t="s">
        <v>683</v>
      </c>
      <c r="C729" t="s">
        <v>5</v>
      </c>
      <c r="D729">
        <v>12</v>
      </c>
      <c r="G729" t="s">
        <v>5111</v>
      </c>
      <c r="H729" t="s">
        <v>5103</v>
      </c>
      <c r="I729" t="s">
        <v>4879</v>
      </c>
    </row>
    <row r="730" spans="1:9" x14ac:dyDescent="0.25">
      <c r="A730" s="1" t="s">
        <v>684</v>
      </c>
      <c r="B730" t="s">
        <v>685</v>
      </c>
      <c r="C730" t="s">
        <v>5</v>
      </c>
      <c r="D730">
        <v>12</v>
      </c>
      <c r="E730" t="s">
        <v>5102</v>
      </c>
      <c r="F730" t="s">
        <v>5103</v>
      </c>
      <c r="G730" t="s">
        <v>5111</v>
      </c>
      <c r="H730" t="s">
        <v>5103</v>
      </c>
    </row>
    <row r="731" spans="1:9" x14ac:dyDescent="0.25">
      <c r="A731" s="1" t="s">
        <v>2007</v>
      </c>
      <c r="B731" t="s">
        <v>2008</v>
      </c>
      <c r="C731" t="s">
        <v>5</v>
      </c>
      <c r="D731">
        <v>12</v>
      </c>
      <c r="E731" t="s">
        <v>5102</v>
      </c>
      <c r="F731" t="s">
        <v>5103</v>
      </c>
      <c r="I731" t="s">
        <v>5113</v>
      </c>
    </row>
    <row r="732" spans="1:9" x14ac:dyDescent="0.25">
      <c r="A732" s="1" t="s">
        <v>2009</v>
      </c>
      <c r="B732" t="s">
        <v>2010</v>
      </c>
      <c r="C732" t="s">
        <v>5</v>
      </c>
      <c r="D732">
        <v>12</v>
      </c>
      <c r="I732" t="s">
        <v>5023</v>
      </c>
    </row>
    <row r="733" spans="1:9" x14ac:dyDescent="0.25">
      <c r="A733" s="1" t="s">
        <v>845</v>
      </c>
      <c r="B733" t="s">
        <v>846</v>
      </c>
      <c r="C733" t="s">
        <v>5</v>
      </c>
      <c r="D733">
        <v>12</v>
      </c>
      <c r="G733" t="s">
        <v>5111</v>
      </c>
      <c r="H733" t="s">
        <v>5103</v>
      </c>
      <c r="I733" t="s">
        <v>4879</v>
      </c>
    </row>
    <row r="734" spans="1:9" x14ac:dyDescent="0.25">
      <c r="A734" s="1" t="s">
        <v>847</v>
      </c>
      <c r="B734" t="s">
        <v>848</v>
      </c>
      <c r="C734" t="s">
        <v>5</v>
      </c>
      <c r="D734">
        <v>12</v>
      </c>
      <c r="E734" t="s">
        <v>5102</v>
      </c>
      <c r="F734" t="s">
        <v>5103</v>
      </c>
      <c r="G734" t="s">
        <v>5111</v>
      </c>
      <c r="H734" t="s">
        <v>5103</v>
      </c>
      <c r="I734" t="s">
        <v>5113</v>
      </c>
    </row>
    <row r="735" spans="1:9" x14ac:dyDescent="0.25">
      <c r="A735" s="1" t="s">
        <v>849</v>
      </c>
      <c r="B735" t="s">
        <v>850</v>
      </c>
      <c r="C735" t="s">
        <v>5</v>
      </c>
      <c r="D735">
        <v>12</v>
      </c>
      <c r="E735" t="s">
        <v>5102</v>
      </c>
      <c r="F735" t="s">
        <v>5103</v>
      </c>
      <c r="G735" t="s">
        <v>5111</v>
      </c>
      <c r="H735" t="s">
        <v>5103</v>
      </c>
      <c r="I735" t="s">
        <v>5113</v>
      </c>
    </row>
    <row r="736" spans="1:9" x14ac:dyDescent="0.25">
      <c r="A736" s="1" t="s">
        <v>851</v>
      </c>
      <c r="B736" t="s">
        <v>852</v>
      </c>
      <c r="C736" t="s">
        <v>5</v>
      </c>
      <c r="D736">
        <v>12</v>
      </c>
      <c r="G736" t="s">
        <v>5111</v>
      </c>
      <c r="H736" t="s">
        <v>5103</v>
      </c>
      <c r="I736" t="s">
        <v>5023</v>
      </c>
    </row>
    <row r="737" spans="1:9" x14ac:dyDescent="0.25">
      <c r="A737" s="1" t="s">
        <v>853</v>
      </c>
      <c r="B737" t="s">
        <v>854</v>
      </c>
      <c r="C737" t="s">
        <v>5</v>
      </c>
      <c r="D737">
        <v>12</v>
      </c>
      <c r="E737" t="s">
        <v>5102</v>
      </c>
      <c r="F737" t="s">
        <v>5103</v>
      </c>
      <c r="G737" t="s">
        <v>5111</v>
      </c>
      <c r="H737" t="s">
        <v>5103</v>
      </c>
      <c r="I737" t="s">
        <v>5113</v>
      </c>
    </row>
    <row r="738" spans="1:9" x14ac:dyDescent="0.25">
      <c r="A738" s="1" t="s">
        <v>855</v>
      </c>
      <c r="B738" t="s">
        <v>856</v>
      </c>
      <c r="C738" t="s">
        <v>5</v>
      </c>
      <c r="D738">
        <v>12</v>
      </c>
      <c r="E738" t="s">
        <v>5102</v>
      </c>
      <c r="F738" t="s">
        <v>5103</v>
      </c>
      <c r="G738" t="s">
        <v>5111</v>
      </c>
      <c r="H738" t="s">
        <v>5103</v>
      </c>
    </row>
    <row r="739" spans="1:9" x14ac:dyDescent="0.25">
      <c r="A739" s="1" t="s">
        <v>857</v>
      </c>
      <c r="B739" t="s">
        <v>858</v>
      </c>
      <c r="C739" t="s">
        <v>5</v>
      </c>
      <c r="D739">
        <v>12</v>
      </c>
      <c r="E739" t="s">
        <v>5102</v>
      </c>
      <c r="F739" t="s">
        <v>5103</v>
      </c>
      <c r="G739" t="s">
        <v>5111</v>
      </c>
      <c r="H739" t="s">
        <v>5103</v>
      </c>
      <c r="I739" t="s">
        <v>5113</v>
      </c>
    </row>
    <row r="740" spans="1:9" x14ac:dyDescent="0.25">
      <c r="A740" s="1" t="s">
        <v>859</v>
      </c>
      <c r="B740" t="s">
        <v>860</v>
      </c>
      <c r="C740" t="s">
        <v>5</v>
      </c>
      <c r="D740">
        <v>12</v>
      </c>
      <c r="E740" t="s">
        <v>5102</v>
      </c>
      <c r="F740" t="s">
        <v>5103</v>
      </c>
      <c r="G740" t="s">
        <v>5111</v>
      </c>
      <c r="H740" t="s">
        <v>5103</v>
      </c>
      <c r="I740" t="s">
        <v>5023</v>
      </c>
    </row>
    <row r="741" spans="1:9" x14ac:dyDescent="0.25">
      <c r="A741" s="1" t="s">
        <v>861</v>
      </c>
      <c r="B741" t="s">
        <v>862</v>
      </c>
      <c r="C741" t="s">
        <v>5</v>
      </c>
      <c r="D741">
        <v>12</v>
      </c>
      <c r="G741" t="s">
        <v>5111</v>
      </c>
      <c r="H741" t="s">
        <v>5103</v>
      </c>
    </row>
    <row r="742" spans="1:9" x14ac:dyDescent="0.25">
      <c r="A742" s="1" t="s">
        <v>863</v>
      </c>
      <c r="B742" t="s">
        <v>864</v>
      </c>
      <c r="C742" t="s">
        <v>5</v>
      </c>
      <c r="D742">
        <v>12</v>
      </c>
      <c r="G742" t="s">
        <v>5111</v>
      </c>
      <c r="H742" t="s">
        <v>5103</v>
      </c>
      <c r="I742" t="s">
        <v>5023</v>
      </c>
    </row>
    <row r="743" spans="1:9" x14ac:dyDescent="0.25">
      <c r="A743" s="1" t="s">
        <v>1029</v>
      </c>
      <c r="B743" t="s">
        <v>1030</v>
      </c>
      <c r="C743" t="s">
        <v>5</v>
      </c>
      <c r="D743">
        <v>12</v>
      </c>
      <c r="E743" t="s">
        <v>5102</v>
      </c>
      <c r="F743" t="s">
        <v>5103</v>
      </c>
      <c r="G743" t="s">
        <v>5111</v>
      </c>
      <c r="H743" t="s">
        <v>5103</v>
      </c>
      <c r="I743" t="s">
        <v>5113</v>
      </c>
    </row>
    <row r="744" spans="1:9" x14ac:dyDescent="0.25">
      <c r="A744" s="1" t="s">
        <v>1031</v>
      </c>
      <c r="B744" t="s">
        <v>1032</v>
      </c>
      <c r="C744" t="s">
        <v>5</v>
      </c>
      <c r="D744">
        <v>12</v>
      </c>
      <c r="E744" t="s">
        <v>5102</v>
      </c>
      <c r="F744" t="s">
        <v>5103</v>
      </c>
      <c r="G744" t="s">
        <v>5111</v>
      </c>
      <c r="H744" t="s">
        <v>5103</v>
      </c>
      <c r="I744" t="s">
        <v>5113</v>
      </c>
    </row>
    <row r="745" spans="1:9" x14ac:dyDescent="0.25">
      <c r="A745" s="1" t="s">
        <v>2089</v>
      </c>
      <c r="B745" t="s">
        <v>2090</v>
      </c>
      <c r="C745" t="s">
        <v>5</v>
      </c>
      <c r="D745">
        <v>12</v>
      </c>
      <c r="E745" t="s">
        <v>5102</v>
      </c>
      <c r="F745" t="s">
        <v>5103</v>
      </c>
      <c r="I745" t="s">
        <v>4879</v>
      </c>
    </row>
    <row r="746" spans="1:9" x14ac:dyDescent="0.25">
      <c r="A746" s="1" t="s">
        <v>1069</v>
      </c>
      <c r="B746" t="s">
        <v>1070</v>
      </c>
      <c r="C746" t="s">
        <v>5</v>
      </c>
      <c r="D746">
        <v>12</v>
      </c>
      <c r="G746" t="s">
        <v>5111</v>
      </c>
      <c r="H746" t="s">
        <v>5103</v>
      </c>
      <c r="I746" t="s">
        <v>5113</v>
      </c>
    </row>
    <row r="747" spans="1:9" x14ac:dyDescent="0.25">
      <c r="A747" s="1" t="s">
        <v>1071</v>
      </c>
      <c r="B747" t="s">
        <v>1072</v>
      </c>
      <c r="C747" t="s">
        <v>5</v>
      </c>
      <c r="D747">
        <v>12</v>
      </c>
      <c r="G747" t="s">
        <v>5111</v>
      </c>
      <c r="H747" t="s">
        <v>5103</v>
      </c>
      <c r="I747" t="s">
        <v>4879</v>
      </c>
    </row>
    <row r="748" spans="1:9" x14ac:dyDescent="0.25">
      <c r="A748" s="1" t="s">
        <v>1117</v>
      </c>
      <c r="B748" t="s">
        <v>1118</v>
      </c>
      <c r="C748" t="s">
        <v>5</v>
      </c>
      <c r="D748">
        <v>12</v>
      </c>
      <c r="G748" t="s">
        <v>5111</v>
      </c>
      <c r="H748" t="s">
        <v>5103</v>
      </c>
      <c r="I748" t="s">
        <v>5113</v>
      </c>
    </row>
    <row r="749" spans="1:9" x14ac:dyDescent="0.25">
      <c r="A749" s="1" t="s">
        <v>1119</v>
      </c>
      <c r="B749" t="s">
        <v>1120</v>
      </c>
      <c r="C749" t="s">
        <v>5</v>
      </c>
      <c r="D749">
        <v>12</v>
      </c>
      <c r="G749" t="s">
        <v>5111</v>
      </c>
      <c r="H749" t="s">
        <v>5103</v>
      </c>
      <c r="I749" t="s">
        <v>5113</v>
      </c>
    </row>
    <row r="750" spans="1:9" x14ac:dyDescent="0.25">
      <c r="A750" s="1" t="s">
        <v>1121</v>
      </c>
      <c r="B750" t="s">
        <v>115</v>
      </c>
      <c r="C750" t="s">
        <v>5</v>
      </c>
      <c r="D750">
        <v>12</v>
      </c>
      <c r="E750" t="s">
        <v>5102</v>
      </c>
      <c r="F750" t="s">
        <v>5103</v>
      </c>
      <c r="G750" t="s">
        <v>5111</v>
      </c>
      <c r="H750" t="s">
        <v>5103</v>
      </c>
      <c r="I750" t="s">
        <v>5113</v>
      </c>
    </row>
    <row r="751" spans="1:9" x14ac:dyDescent="0.25">
      <c r="A751" s="1" t="s">
        <v>2113</v>
      </c>
      <c r="B751" t="s">
        <v>2114</v>
      </c>
      <c r="C751" t="s">
        <v>5</v>
      </c>
      <c r="D751">
        <v>12</v>
      </c>
      <c r="I751" t="s">
        <v>4879</v>
      </c>
    </row>
    <row r="752" spans="1:9" x14ac:dyDescent="0.25">
      <c r="A752" s="1" t="s">
        <v>1122</v>
      </c>
      <c r="B752" t="s">
        <v>1123</v>
      </c>
      <c r="C752" t="s">
        <v>5</v>
      </c>
      <c r="D752">
        <v>12</v>
      </c>
      <c r="E752" t="s">
        <v>5102</v>
      </c>
      <c r="F752" t="s">
        <v>5103</v>
      </c>
      <c r="G752" t="s">
        <v>5111</v>
      </c>
      <c r="H752" t="s">
        <v>5103</v>
      </c>
      <c r="I752" t="s">
        <v>5023</v>
      </c>
    </row>
    <row r="753" spans="1:9" x14ac:dyDescent="0.25">
      <c r="A753" s="1" t="s">
        <v>1124</v>
      </c>
      <c r="B753" t="s">
        <v>1125</v>
      </c>
      <c r="C753" t="s">
        <v>5</v>
      </c>
      <c r="D753">
        <v>12</v>
      </c>
      <c r="G753" t="s">
        <v>5111</v>
      </c>
      <c r="H753" t="s">
        <v>5103</v>
      </c>
      <c r="I753" t="s">
        <v>5023</v>
      </c>
    </row>
    <row r="754" spans="1:9" x14ac:dyDescent="0.25">
      <c r="A754" s="1" t="s">
        <v>1126</v>
      </c>
      <c r="B754" t="s">
        <v>1127</v>
      </c>
      <c r="C754" t="s">
        <v>5</v>
      </c>
      <c r="D754">
        <v>12</v>
      </c>
      <c r="G754" t="s">
        <v>5111</v>
      </c>
      <c r="H754" t="s">
        <v>5103</v>
      </c>
      <c r="I754" t="s">
        <v>4879</v>
      </c>
    </row>
    <row r="755" spans="1:9" x14ac:dyDescent="0.25">
      <c r="A755" s="1" t="s">
        <v>1128</v>
      </c>
      <c r="B755" t="s">
        <v>1129</v>
      </c>
      <c r="C755" t="s">
        <v>5</v>
      </c>
      <c r="D755">
        <v>12</v>
      </c>
      <c r="G755" t="s">
        <v>5111</v>
      </c>
      <c r="H755" t="s">
        <v>5103</v>
      </c>
    </row>
    <row r="756" spans="1:9" x14ac:dyDescent="0.25">
      <c r="A756" s="1" t="s">
        <v>1130</v>
      </c>
      <c r="B756" t="s">
        <v>1131</v>
      </c>
      <c r="C756" t="s">
        <v>5</v>
      </c>
      <c r="D756">
        <v>12</v>
      </c>
      <c r="E756" t="s">
        <v>5102</v>
      </c>
      <c r="F756" t="s">
        <v>5103</v>
      </c>
      <c r="G756" t="s">
        <v>5111</v>
      </c>
      <c r="H756" t="s">
        <v>5103</v>
      </c>
      <c r="I756" t="s">
        <v>4879</v>
      </c>
    </row>
    <row r="757" spans="1:9" x14ac:dyDescent="0.25">
      <c r="A757" s="1" t="s">
        <v>1132</v>
      </c>
      <c r="B757" t="s">
        <v>1133</v>
      </c>
      <c r="C757" t="s">
        <v>5</v>
      </c>
      <c r="D757">
        <v>12</v>
      </c>
      <c r="G757" t="s">
        <v>5111</v>
      </c>
      <c r="H757" t="s">
        <v>5103</v>
      </c>
      <c r="I757" t="s">
        <v>5113</v>
      </c>
    </row>
    <row r="758" spans="1:9" x14ac:dyDescent="0.25">
      <c r="A758" s="1" t="s">
        <v>1134</v>
      </c>
      <c r="B758" t="s">
        <v>1135</v>
      </c>
      <c r="C758" t="s">
        <v>5</v>
      </c>
      <c r="D758">
        <v>12</v>
      </c>
      <c r="G758" t="s">
        <v>5111</v>
      </c>
      <c r="H758" t="s">
        <v>5103</v>
      </c>
      <c r="I758" t="s">
        <v>4879</v>
      </c>
    </row>
    <row r="759" spans="1:9" x14ac:dyDescent="0.25">
      <c r="A759" s="1" t="s">
        <v>2115</v>
      </c>
      <c r="B759" t="s">
        <v>2116</v>
      </c>
      <c r="C759" t="s">
        <v>5</v>
      </c>
      <c r="D759">
        <v>12</v>
      </c>
      <c r="I759" t="s">
        <v>4879</v>
      </c>
    </row>
    <row r="760" spans="1:9" x14ac:dyDescent="0.25">
      <c r="A760" s="1" t="s">
        <v>1136</v>
      </c>
      <c r="B760" t="s">
        <v>1137</v>
      </c>
      <c r="C760" t="s">
        <v>5</v>
      </c>
      <c r="D760">
        <v>12</v>
      </c>
      <c r="E760" t="s">
        <v>5102</v>
      </c>
      <c r="F760" t="s">
        <v>5103</v>
      </c>
      <c r="G760" t="s">
        <v>5111</v>
      </c>
      <c r="H760" t="s">
        <v>5103</v>
      </c>
    </row>
    <row r="761" spans="1:9" x14ac:dyDescent="0.25">
      <c r="A761" s="1" t="s">
        <v>1138</v>
      </c>
      <c r="B761" t="s">
        <v>1139</v>
      </c>
      <c r="C761" t="s">
        <v>5</v>
      </c>
      <c r="D761">
        <v>12</v>
      </c>
      <c r="E761" t="s">
        <v>5102</v>
      </c>
      <c r="F761" t="s">
        <v>5103</v>
      </c>
      <c r="G761" t="s">
        <v>5111</v>
      </c>
      <c r="H761" t="s">
        <v>5103</v>
      </c>
      <c r="I761" t="s">
        <v>4879</v>
      </c>
    </row>
    <row r="762" spans="1:9" x14ac:dyDescent="0.25">
      <c r="A762" s="1" t="s">
        <v>1140</v>
      </c>
      <c r="B762" t="s">
        <v>1141</v>
      </c>
      <c r="C762" t="s">
        <v>5</v>
      </c>
      <c r="D762">
        <v>12</v>
      </c>
      <c r="E762" t="s">
        <v>5102</v>
      </c>
      <c r="F762" t="s">
        <v>5103</v>
      </c>
      <c r="G762" t="s">
        <v>5111</v>
      </c>
      <c r="H762" t="s">
        <v>5103</v>
      </c>
      <c r="I762" t="s">
        <v>5113</v>
      </c>
    </row>
    <row r="763" spans="1:9" x14ac:dyDescent="0.25">
      <c r="A763" s="1" t="s">
        <v>2117</v>
      </c>
      <c r="B763" t="s">
        <v>2118</v>
      </c>
      <c r="C763" t="s">
        <v>5</v>
      </c>
      <c r="D763">
        <v>12</v>
      </c>
      <c r="I763" t="s">
        <v>5113</v>
      </c>
    </row>
    <row r="764" spans="1:9" x14ac:dyDescent="0.25">
      <c r="A764" s="1" t="s">
        <v>1142</v>
      </c>
      <c r="B764" t="s">
        <v>1143</v>
      </c>
      <c r="C764" t="s">
        <v>5</v>
      </c>
      <c r="D764">
        <v>12</v>
      </c>
      <c r="E764" t="s">
        <v>5102</v>
      </c>
      <c r="F764" t="s">
        <v>5103</v>
      </c>
      <c r="G764" t="s">
        <v>5111</v>
      </c>
      <c r="H764" t="s">
        <v>5103</v>
      </c>
      <c r="I764" t="s">
        <v>4879</v>
      </c>
    </row>
    <row r="765" spans="1:9" x14ac:dyDescent="0.25">
      <c r="A765" s="1" t="s">
        <v>1144</v>
      </c>
      <c r="B765" t="s">
        <v>1145</v>
      </c>
      <c r="C765" t="s">
        <v>5</v>
      </c>
      <c r="D765">
        <v>12</v>
      </c>
      <c r="G765" t="s">
        <v>5111</v>
      </c>
      <c r="H765" t="s">
        <v>5103</v>
      </c>
    </row>
    <row r="766" spans="1:9" x14ac:dyDescent="0.25">
      <c r="A766" s="1" t="s">
        <v>1146</v>
      </c>
      <c r="B766" t="s">
        <v>1147</v>
      </c>
      <c r="C766" t="s">
        <v>5</v>
      </c>
      <c r="D766">
        <v>12</v>
      </c>
      <c r="E766" t="s">
        <v>5102</v>
      </c>
      <c r="F766" t="s">
        <v>5103</v>
      </c>
      <c r="G766" t="s">
        <v>5111</v>
      </c>
      <c r="H766" t="s">
        <v>5103</v>
      </c>
      <c r="I766" t="s">
        <v>4879</v>
      </c>
    </row>
    <row r="767" spans="1:9" x14ac:dyDescent="0.25">
      <c r="A767" s="1" t="s">
        <v>1148</v>
      </c>
      <c r="B767" t="s">
        <v>1149</v>
      </c>
      <c r="C767" t="s">
        <v>5</v>
      </c>
      <c r="D767">
        <v>12</v>
      </c>
      <c r="E767" t="s">
        <v>5102</v>
      </c>
      <c r="F767" t="s">
        <v>5103</v>
      </c>
      <c r="G767" t="s">
        <v>5111</v>
      </c>
      <c r="H767" t="s">
        <v>5103</v>
      </c>
      <c r="I767" t="s">
        <v>5023</v>
      </c>
    </row>
    <row r="768" spans="1:9" x14ac:dyDescent="0.25">
      <c r="A768" s="1" t="s">
        <v>1150</v>
      </c>
      <c r="B768" t="s">
        <v>1151</v>
      </c>
      <c r="C768" t="s">
        <v>5</v>
      </c>
      <c r="D768">
        <v>12</v>
      </c>
      <c r="G768" t="s">
        <v>5111</v>
      </c>
      <c r="H768" t="s">
        <v>5103</v>
      </c>
    </row>
    <row r="769" spans="1:9" x14ac:dyDescent="0.25">
      <c r="A769" s="1" t="s">
        <v>1176</v>
      </c>
      <c r="B769" t="s">
        <v>1177</v>
      </c>
      <c r="C769" t="s">
        <v>5</v>
      </c>
      <c r="D769">
        <v>12</v>
      </c>
      <c r="E769" t="s">
        <v>5102</v>
      </c>
      <c r="F769" t="s">
        <v>5103</v>
      </c>
      <c r="G769" t="s">
        <v>5111</v>
      </c>
      <c r="H769" t="s">
        <v>5103</v>
      </c>
      <c r="I769" t="s">
        <v>4879</v>
      </c>
    </row>
    <row r="770" spans="1:9" x14ac:dyDescent="0.25">
      <c r="A770" s="1" t="s">
        <v>1178</v>
      </c>
      <c r="B770" t="s">
        <v>1179</v>
      </c>
      <c r="C770" t="s">
        <v>5</v>
      </c>
      <c r="D770">
        <v>12</v>
      </c>
      <c r="G770" t="s">
        <v>5111</v>
      </c>
      <c r="H770" t="s">
        <v>5103</v>
      </c>
      <c r="I770" t="s">
        <v>5023</v>
      </c>
    </row>
    <row r="771" spans="1:9" x14ac:dyDescent="0.25">
      <c r="A771" s="1" t="s">
        <v>1180</v>
      </c>
      <c r="B771" t="s">
        <v>1181</v>
      </c>
      <c r="C771" t="s">
        <v>5</v>
      </c>
      <c r="D771">
        <v>12</v>
      </c>
      <c r="E771" t="s">
        <v>5102</v>
      </c>
      <c r="F771" t="s">
        <v>5103</v>
      </c>
      <c r="G771" t="s">
        <v>5111</v>
      </c>
      <c r="H771" t="s">
        <v>5103</v>
      </c>
      <c r="I771" t="s">
        <v>5113</v>
      </c>
    </row>
    <row r="772" spans="1:9" x14ac:dyDescent="0.25">
      <c r="A772" s="1" t="s">
        <v>1182</v>
      </c>
      <c r="B772" t="s">
        <v>1183</v>
      </c>
      <c r="C772" t="s">
        <v>5</v>
      </c>
      <c r="D772">
        <v>12</v>
      </c>
      <c r="G772" t="s">
        <v>5111</v>
      </c>
      <c r="H772" t="s">
        <v>5103</v>
      </c>
      <c r="I772" t="s">
        <v>5023</v>
      </c>
    </row>
    <row r="773" spans="1:9" x14ac:dyDescent="0.25">
      <c r="A773" s="1" t="s">
        <v>1240</v>
      </c>
      <c r="B773" t="s">
        <v>1241</v>
      </c>
      <c r="C773" t="s">
        <v>5</v>
      </c>
      <c r="D773">
        <v>12</v>
      </c>
      <c r="G773" t="s">
        <v>5111</v>
      </c>
      <c r="H773" t="s">
        <v>5103</v>
      </c>
      <c r="I773" t="s">
        <v>5113</v>
      </c>
    </row>
    <row r="774" spans="1:9" x14ac:dyDescent="0.25">
      <c r="A774" s="1" t="s">
        <v>1242</v>
      </c>
      <c r="B774" t="s">
        <v>1243</v>
      </c>
      <c r="C774" t="s">
        <v>5</v>
      </c>
      <c r="D774">
        <v>12</v>
      </c>
      <c r="G774" t="s">
        <v>5111</v>
      </c>
      <c r="H774" t="s">
        <v>5103</v>
      </c>
      <c r="I774" t="s">
        <v>4879</v>
      </c>
    </row>
    <row r="775" spans="1:9" x14ac:dyDescent="0.25">
      <c r="A775" s="1" t="s">
        <v>1244</v>
      </c>
      <c r="B775" t="s">
        <v>1245</v>
      </c>
      <c r="C775" t="s">
        <v>5</v>
      </c>
      <c r="D775">
        <v>12</v>
      </c>
      <c r="E775" t="s">
        <v>5102</v>
      </c>
      <c r="F775" t="s">
        <v>5103</v>
      </c>
      <c r="G775" t="s">
        <v>5111</v>
      </c>
      <c r="H775" t="s">
        <v>5103</v>
      </c>
      <c r="I775" t="s">
        <v>5113</v>
      </c>
    </row>
    <row r="776" spans="1:9" x14ac:dyDescent="0.25">
      <c r="A776" s="1" t="s">
        <v>1246</v>
      </c>
      <c r="B776" t="s">
        <v>1247</v>
      </c>
      <c r="C776" t="s">
        <v>5</v>
      </c>
      <c r="D776">
        <v>12</v>
      </c>
      <c r="E776" t="s">
        <v>5102</v>
      </c>
      <c r="F776" t="s">
        <v>5103</v>
      </c>
      <c r="G776" t="s">
        <v>5111</v>
      </c>
      <c r="H776" t="s">
        <v>5103</v>
      </c>
      <c r="I776" t="s">
        <v>4879</v>
      </c>
    </row>
    <row r="777" spans="1:9" x14ac:dyDescent="0.25">
      <c r="A777" s="1" t="s">
        <v>1248</v>
      </c>
      <c r="B777" t="s">
        <v>1249</v>
      </c>
      <c r="C777" t="s">
        <v>5</v>
      </c>
      <c r="D777">
        <v>12</v>
      </c>
      <c r="E777" t="s">
        <v>5102</v>
      </c>
      <c r="F777" t="s">
        <v>5103</v>
      </c>
      <c r="G777" t="s">
        <v>5111</v>
      </c>
      <c r="H777" t="s">
        <v>5103</v>
      </c>
      <c r="I777" t="s">
        <v>5113</v>
      </c>
    </row>
    <row r="778" spans="1:9" x14ac:dyDescent="0.25">
      <c r="A778" s="1" t="s">
        <v>1250</v>
      </c>
      <c r="B778" t="s">
        <v>1251</v>
      </c>
      <c r="C778" t="s">
        <v>5</v>
      </c>
      <c r="D778">
        <v>12</v>
      </c>
      <c r="G778" t="s">
        <v>5111</v>
      </c>
      <c r="H778" t="s">
        <v>5103</v>
      </c>
      <c r="I778" t="s">
        <v>5023</v>
      </c>
    </row>
    <row r="779" spans="1:9" x14ac:dyDescent="0.25">
      <c r="A779" s="1" t="s">
        <v>1252</v>
      </c>
      <c r="B779" t="s">
        <v>1253</v>
      </c>
      <c r="C779" t="s">
        <v>5</v>
      </c>
      <c r="D779">
        <v>12</v>
      </c>
      <c r="E779" t="s">
        <v>5102</v>
      </c>
      <c r="F779" t="s">
        <v>5103</v>
      </c>
      <c r="G779" t="s">
        <v>5111</v>
      </c>
      <c r="H779" t="s">
        <v>5103</v>
      </c>
      <c r="I779" t="s">
        <v>4879</v>
      </c>
    </row>
    <row r="780" spans="1:9" x14ac:dyDescent="0.25">
      <c r="A780" s="1" t="s">
        <v>2257</v>
      </c>
      <c r="B780" t="s">
        <v>2258</v>
      </c>
      <c r="C780" t="s">
        <v>1741</v>
      </c>
      <c r="D780">
        <v>12</v>
      </c>
      <c r="I780" t="s">
        <v>5113</v>
      </c>
    </row>
    <row r="781" spans="1:9" x14ac:dyDescent="0.25">
      <c r="A781" s="1" t="s">
        <v>2328</v>
      </c>
      <c r="B781" t="s">
        <v>2329</v>
      </c>
      <c r="C781" t="s">
        <v>1741</v>
      </c>
      <c r="D781">
        <v>12</v>
      </c>
    </row>
    <row r="782" spans="1:9" x14ac:dyDescent="0.25">
      <c r="A782" s="1" t="s">
        <v>2362</v>
      </c>
      <c r="B782" t="s">
        <v>2363</v>
      </c>
      <c r="C782" t="s">
        <v>1746</v>
      </c>
      <c r="D782">
        <v>12</v>
      </c>
      <c r="E782" t="s">
        <v>5102</v>
      </c>
      <c r="F782" t="s">
        <v>5103</v>
      </c>
      <c r="I782" t="s">
        <v>4879</v>
      </c>
    </row>
    <row r="783" spans="1:9" x14ac:dyDescent="0.25">
      <c r="A783" s="1" t="s">
        <v>66</v>
      </c>
      <c r="B783" t="s">
        <v>67</v>
      </c>
      <c r="C783" t="s">
        <v>5</v>
      </c>
      <c r="D783">
        <v>13</v>
      </c>
      <c r="G783" t="s">
        <v>5111</v>
      </c>
      <c r="H783" t="s">
        <v>5103</v>
      </c>
      <c r="I783" t="s">
        <v>4879</v>
      </c>
    </row>
    <row r="784" spans="1:9" x14ac:dyDescent="0.25">
      <c r="A784" s="1" t="s">
        <v>69</v>
      </c>
      <c r="B784" t="s">
        <v>70</v>
      </c>
      <c r="C784" t="s">
        <v>5</v>
      </c>
      <c r="D784">
        <v>13</v>
      </c>
      <c r="E784" t="s">
        <v>5102</v>
      </c>
      <c r="F784" t="s">
        <v>5103</v>
      </c>
      <c r="G784" t="s">
        <v>5111</v>
      </c>
      <c r="H784" t="s">
        <v>5103</v>
      </c>
      <c r="I784" t="s">
        <v>4879</v>
      </c>
    </row>
    <row r="785" spans="1:9" x14ac:dyDescent="0.25">
      <c r="A785" s="1" t="s">
        <v>71</v>
      </c>
      <c r="B785" t="s">
        <v>72</v>
      </c>
      <c r="C785" t="s">
        <v>5</v>
      </c>
      <c r="D785">
        <v>13</v>
      </c>
      <c r="G785" t="s">
        <v>5111</v>
      </c>
      <c r="H785" t="s">
        <v>5103</v>
      </c>
      <c r="I785" t="s">
        <v>5113</v>
      </c>
    </row>
    <row r="786" spans="1:9" x14ac:dyDescent="0.25">
      <c r="A786" s="1" t="s">
        <v>1805</v>
      </c>
      <c r="B786" t="s">
        <v>1806</v>
      </c>
      <c r="C786" t="s">
        <v>5</v>
      </c>
      <c r="D786">
        <v>13</v>
      </c>
      <c r="I786" t="s">
        <v>5113</v>
      </c>
    </row>
    <row r="787" spans="1:9" x14ac:dyDescent="0.25">
      <c r="A787" s="1" t="s">
        <v>1821</v>
      </c>
      <c r="B787" t="s">
        <v>1822</v>
      </c>
      <c r="C787" t="s">
        <v>5</v>
      </c>
      <c r="D787">
        <v>13</v>
      </c>
      <c r="I787" t="s">
        <v>5113</v>
      </c>
    </row>
    <row r="788" spans="1:9" x14ac:dyDescent="0.25">
      <c r="A788" s="1" t="s">
        <v>147</v>
      </c>
      <c r="B788" t="s">
        <v>148</v>
      </c>
      <c r="C788" t="s">
        <v>5</v>
      </c>
      <c r="D788">
        <v>13</v>
      </c>
      <c r="E788" t="s">
        <v>5102</v>
      </c>
      <c r="F788" t="s">
        <v>5103</v>
      </c>
      <c r="G788" t="s">
        <v>5111</v>
      </c>
      <c r="H788" t="s">
        <v>5103</v>
      </c>
      <c r="I788" t="s">
        <v>5113</v>
      </c>
    </row>
    <row r="789" spans="1:9" x14ac:dyDescent="0.25">
      <c r="A789" s="1" t="s">
        <v>221</v>
      </c>
      <c r="B789" t="s">
        <v>222</v>
      </c>
      <c r="C789" t="s">
        <v>5</v>
      </c>
      <c r="D789">
        <v>13</v>
      </c>
      <c r="E789" t="s">
        <v>5102</v>
      </c>
      <c r="F789" t="s">
        <v>5103</v>
      </c>
      <c r="G789" t="s">
        <v>5111</v>
      </c>
      <c r="H789" t="s">
        <v>5103</v>
      </c>
      <c r="I789" t="s">
        <v>5113</v>
      </c>
    </row>
    <row r="790" spans="1:9" x14ac:dyDescent="0.25">
      <c r="A790" s="1" t="s">
        <v>223</v>
      </c>
      <c r="B790" t="s">
        <v>224</v>
      </c>
      <c r="C790" t="s">
        <v>5</v>
      </c>
      <c r="D790">
        <v>13</v>
      </c>
      <c r="G790" t="s">
        <v>5111</v>
      </c>
      <c r="H790" t="s">
        <v>5103</v>
      </c>
      <c r="I790" t="s">
        <v>4879</v>
      </c>
    </row>
    <row r="791" spans="1:9" x14ac:dyDescent="0.25">
      <c r="A791" s="1" t="s">
        <v>225</v>
      </c>
      <c r="B791" t="s">
        <v>226</v>
      </c>
      <c r="C791" t="s">
        <v>5</v>
      </c>
      <c r="D791">
        <v>13</v>
      </c>
      <c r="G791" t="s">
        <v>5111</v>
      </c>
      <c r="H791" t="s">
        <v>5103</v>
      </c>
      <c r="I791" t="s">
        <v>5113</v>
      </c>
    </row>
    <row r="792" spans="1:9" x14ac:dyDescent="0.25">
      <c r="A792" s="1" t="s">
        <v>1841</v>
      </c>
      <c r="B792" t="s">
        <v>1842</v>
      </c>
      <c r="C792" t="s">
        <v>5</v>
      </c>
      <c r="D792">
        <v>13</v>
      </c>
      <c r="E792" t="s">
        <v>5102</v>
      </c>
      <c r="F792" t="s">
        <v>5103</v>
      </c>
      <c r="I792" t="s">
        <v>4879</v>
      </c>
    </row>
    <row r="793" spans="1:9" x14ac:dyDescent="0.25">
      <c r="A793" s="1" t="s">
        <v>227</v>
      </c>
      <c r="B793" t="s">
        <v>228</v>
      </c>
      <c r="C793" t="s">
        <v>5</v>
      </c>
      <c r="D793">
        <v>13</v>
      </c>
      <c r="E793" t="s">
        <v>5102</v>
      </c>
      <c r="F793" t="s">
        <v>5103</v>
      </c>
      <c r="G793" t="s">
        <v>5111</v>
      </c>
      <c r="H793" t="s">
        <v>5103</v>
      </c>
      <c r="I793" t="s">
        <v>5023</v>
      </c>
    </row>
    <row r="794" spans="1:9" x14ac:dyDescent="0.25">
      <c r="A794" s="1" t="s">
        <v>339</v>
      </c>
      <c r="B794" t="s">
        <v>340</v>
      </c>
      <c r="C794" t="s">
        <v>5</v>
      </c>
      <c r="D794">
        <v>13</v>
      </c>
      <c r="G794" t="s">
        <v>5111</v>
      </c>
      <c r="H794" t="s">
        <v>5103</v>
      </c>
      <c r="I794" t="s">
        <v>4879</v>
      </c>
    </row>
    <row r="795" spans="1:9" x14ac:dyDescent="0.25">
      <c r="A795" s="1" t="s">
        <v>558</v>
      </c>
      <c r="B795" t="s">
        <v>559</v>
      </c>
      <c r="C795" t="s">
        <v>5</v>
      </c>
      <c r="D795">
        <v>13</v>
      </c>
      <c r="E795" t="s">
        <v>5102</v>
      </c>
      <c r="F795" t="s">
        <v>5103</v>
      </c>
      <c r="G795" t="s">
        <v>5111</v>
      </c>
      <c r="H795" t="s">
        <v>5103</v>
      </c>
      <c r="I795" t="s">
        <v>5113</v>
      </c>
    </row>
    <row r="796" spans="1:9" x14ac:dyDescent="0.25">
      <c r="A796" s="1" t="s">
        <v>560</v>
      </c>
      <c r="B796" t="s">
        <v>561</v>
      </c>
      <c r="C796" t="s">
        <v>5</v>
      </c>
      <c r="D796">
        <v>13</v>
      </c>
      <c r="E796" t="s">
        <v>5102</v>
      </c>
      <c r="F796" t="s">
        <v>5103</v>
      </c>
      <c r="G796" t="s">
        <v>5111</v>
      </c>
      <c r="H796" t="s">
        <v>5103</v>
      </c>
      <c r="I796" t="s">
        <v>4879</v>
      </c>
    </row>
    <row r="797" spans="1:9" x14ac:dyDescent="0.25">
      <c r="A797" s="1" t="s">
        <v>1939</v>
      </c>
      <c r="B797" t="s">
        <v>1940</v>
      </c>
      <c r="C797" t="s">
        <v>5</v>
      </c>
      <c r="D797">
        <v>13</v>
      </c>
      <c r="E797" t="s">
        <v>5102</v>
      </c>
      <c r="F797" t="s">
        <v>5103</v>
      </c>
      <c r="I797" t="s">
        <v>5113</v>
      </c>
    </row>
    <row r="798" spans="1:9" x14ac:dyDescent="0.25">
      <c r="A798" s="1" t="s">
        <v>1941</v>
      </c>
      <c r="B798" t="s">
        <v>1942</v>
      </c>
      <c r="C798" t="s">
        <v>5</v>
      </c>
      <c r="D798">
        <v>13</v>
      </c>
      <c r="E798" t="s">
        <v>5102</v>
      </c>
      <c r="F798" t="s">
        <v>5103</v>
      </c>
    </row>
    <row r="799" spans="1:9" x14ac:dyDescent="0.25">
      <c r="A799" s="1" t="s">
        <v>1943</v>
      </c>
      <c r="B799" t="s">
        <v>1944</v>
      </c>
      <c r="C799" t="s">
        <v>5</v>
      </c>
      <c r="D799">
        <v>13</v>
      </c>
      <c r="I799" t="s">
        <v>5023</v>
      </c>
    </row>
    <row r="800" spans="1:9" x14ac:dyDescent="0.25">
      <c r="A800" s="1" t="s">
        <v>1959</v>
      </c>
      <c r="B800" t="s">
        <v>1960</v>
      </c>
      <c r="C800" t="s">
        <v>5</v>
      </c>
      <c r="D800">
        <v>13</v>
      </c>
      <c r="I800" t="s">
        <v>5113</v>
      </c>
    </row>
    <row r="801" spans="1:9" x14ac:dyDescent="0.25">
      <c r="A801" s="1" t="s">
        <v>1961</v>
      </c>
      <c r="B801" t="s">
        <v>1962</v>
      </c>
      <c r="C801" t="s">
        <v>5</v>
      </c>
      <c r="D801">
        <v>13</v>
      </c>
      <c r="E801" t="s">
        <v>5102</v>
      </c>
      <c r="F801" t="s">
        <v>5103</v>
      </c>
      <c r="I801" t="s">
        <v>5113</v>
      </c>
    </row>
    <row r="802" spans="1:9" x14ac:dyDescent="0.25">
      <c r="A802" s="1" t="s">
        <v>612</v>
      </c>
      <c r="B802" t="s">
        <v>613</v>
      </c>
      <c r="C802" t="s">
        <v>5</v>
      </c>
      <c r="D802">
        <v>13</v>
      </c>
      <c r="E802" t="s">
        <v>5102</v>
      </c>
      <c r="F802" t="s">
        <v>5103</v>
      </c>
      <c r="G802" t="s">
        <v>5111</v>
      </c>
      <c r="H802" t="s">
        <v>5103</v>
      </c>
      <c r="I802" t="s">
        <v>5113</v>
      </c>
    </row>
    <row r="803" spans="1:9" x14ac:dyDescent="0.25">
      <c r="A803" s="1" t="s">
        <v>614</v>
      </c>
      <c r="B803" t="s">
        <v>615</v>
      </c>
      <c r="C803" t="s">
        <v>5</v>
      </c>
      <c r="D803">
        <v>13</v>
      </c>
      <c r="E803" t="s">
        <v>5102</v>
      </c>
      <c r="F803" t="s">
        <v>5103</v>
      </c>
      <c r="G803" t="s">
        <v>5111</v>
      </c>
      <c r="H803" t="s">
        <v>5103</v>
      </c>
      <c r="I803" t="s">
        <v>4879</v>
      </c>
    </row>
    <row r="804" spans="1:9" x14ac:dyDescent="0.25">
      <c r="A804" s="1" t="s">
        <v>616</v>
      </c>
      <c r="B804" t="s">
        <v>617</v>
      </c>
      <c r="C804" t="s">
        <v>5</v>
      </c>
      <c r="D804">
        <v>13</v>
      </c>
      <c r="E804" t="s">
        <v>5102</v>
      </c>
      <c r="F804" t="s">
        <v>5103</v>
      </c>
      <c r="G804" t="s">
        <v>5111</v>
      </c>
      <c r="H804" t="s">
        <v>5103</v>
      </c>
    </row>
    <row r="805" spans="1:9" x14ac:dyDescent="0.25">
      <c r="A805" s="1" t="s">
        <v>668</v>
      </c>
      <c r="B805" t="s">
        <v>669</v>
      </c>
      <c r="C805" t="s">
        <v>5</v>
      </c>
      <c r="D805">
        <v>13</v>
      </c>
      <c r="G805" t="s">
        <v>5111</v>
      </c>
      <c r="H805" t="s">
        <v>5103</v>
      </c>
      <c r="I805" t="s">
        <v>5023</v>
      </c>
    </row>
    <row r="806" spans="1:9" x14ac:dyDescent="0.25">
      <c r="A806" s="1" t="s">
        <v>2003</v>
      </c>
      <c r="B806" t="s">
        <v>2004</v>
      </c>
      <c r="C806" t="s">
        <v>5</v>
      </c>
      <c r="D806">
        <v>13</v>
      </c>
      <c r="E806" t="s">
        <v>5102</v>
      </c>
      <c r="F806" t="s">
        <v>5103</v>
      </c>
      <c r="I806" t="s">
        <v>4879</v>
      </c>
    </row>
    <row r="807" spans="1:9" x14ac:dyDescent="0.25">
      <c r="A807" s="1" t="s">
        <v>783</v>
      </c>
      <c r="B807" t="s">
        <v>784</v>
      </c>
      <c r="C807" t="s">
        <v>5</v>
      </c>
      <c r="D807">
        <v>13</v>
      </c>
      <c r="G807" t="s">
        <v>5111</v>
      </c>
      <c r="H807" t="s">
        <v>5103</v>
      </c>
      <c r="I807" t="s">
        <v>5113</v>
      </c>
    </row>
    <row r="808" spans="1:9" x14ac:dyDescent="0.25">
      <c r="A808" s="1" t="s">
        <v>785</v>
      </c>
      <c r="B808" t="s">
        <v>786</v>
      </c>
      <c r="C808" t="s">
        <v>5</v>
      </c>
      <c r="D808">
        <v>13</v>
      </c>
      <c r="E808" t="s">
        <v>5102</v>
      </c>
      <c r="F808" t="s">
        <v>5103</v>
      </c>
      <c r="G808" t="s">
        <v>5111</v>
      </c>
      <c r="H808" t="s">
        <v>5103</v>
      </c>
      <c r="I808" t="s">
        <v>4879</v>
      </c>
    </row>
    <row r="809" spans="1:9" x14ac:dyDescent="0.25">
      <c r="A809" s="1" t="s">
        <v>2005</v>
      </c>
      <c r="B809" t="s">
        <v>2006</v>
      </c>
      <c r="C809" t="s">
        <v>5</v>
      </c>
      <c r="D809">
        <v>13</v>
      </c>
    </row>
    <row r="810" spans="1:9" x14ac:dyDescent="0.25">
      <c r="A810" s="1" t="s">
        <v>787</v>
      </c>
      <c r="B810" t="s">
        <v>788</v>
      </c>
      <c r="C810" t="s">
        <v>5</v>
      </c>
      <c r="D810">
        <v>13</v>
      </c>
      <c r="E810" t="s">
        <v>5102</v>
      </c>
      <c r="F810" t="s">
        <v>5103</v>
      </c>
      <c r="G810" t="s">
        <v>5111</v>
      </c>
      <c r="H810" t="s">
        <v>5103</v>
      </c>
      <c r="I810" t="s">
        <v>5023</v>
      </c>
    </row>
    <row r="811" spans="1:9" x14ac:dyDescent="0.25">
      <c r="A811" s="1" t="s">
        <v>789</v>
      </c>
      <c r="B811" t="s">
        <v>790</v>
      </c>
      <c r="C811" t="s">
        <v>5</v>
      </c>
      <c r="D811">
        <v>13</v>
      </c>
      <c r="G811" t="s">
        <v>5111</v>
      </c>
      <c r="H811" t="s">
        <v>5103</v>
      </c>
      <c r="I811" t="s">
        <v>5113</v>
      </c>
    </row>
    <row r="812" spans="1:9" x14ac:dyDescent="0.25">
      <c r="A812" s="1" t="s">
        <v>2057</v>
      </c>
      <c r="B812" t="s">
        <v>2058</v>
      </c>
      <c r="C812" t="s">
        <v>5</v>
      </c>
      <c r="D812">
        <v>13</v>
      </c>
      <c r="I812" t="s">
        <v>4879</v>
      </c>
    </row>
    <row r="813" spans="1:9" x14ac:dyDescent="0.25">
      <c r="A813" s="1" t="s">
        <v>1045</v>
      </c>
      <c r="B813" t="s">
        <v>1046</v>
      </c>
      <c r="C813" t="s">
        <v>5</v>
      </c>
      <c r="D813">
        <v>13</v>
      </c>
      <c r="E813" t="s">
        <v>5102</v>
      </c>
      <c r="F813" t="s">
        <v>5103</v>
      </c>
      <c r="G813" t="s">
        <v>5111</v>
      </c>
      <c r="H813" t="s">
        <v>5103</v>
      </c>
      <c r="I813" t="s">
        <v>4879</v>
      </c>
    </row>
    <row r="814" spans="1:9" x14ac:dyDescent="0.25">
      <c r="A814" s="1" t="s">
        <v>1047</v>
      </c>
      <c r="B814" t="s">
        <v>1048</v>
      </c>
      <c r="C814" t="s">
        <v>5</v>
      </c>
      <c r="D814">
        <v>13</v>
      </c>
      <c r="E814" t="s">
        <v>5102</v>
      </c>
      <c r="F814" t="s">
        <v>5103</v>
      </c>
      <c r="G814" t="s">
        <v>5111</v>
      </c>
      <c r="H814" t="s">
        <v>5103</v>
      </c>
      <c r="I814" t="s">
        <v>5113</v>
      </c>
    </row>
    <row r="815" spans="1:9" x14ac:dyDescent="0.25">
      <c r="A815" s="1" t="s">
        <v>1049</v>
      </c>
      <c r="B815" t="s">
        <v>1050</v>
      </c>
      <c r="C815" t="s">
        <v>5</v>
      </c>
      <c r="D815">
        <v>13</v>
      </c>
      <c r="G815" t="s">
        <v>5111</v>
      </c>
      <c r="H815" t="s">
        <v>5103</v>
      </c>
      <c r="I815" t="s">
        <v>4879</v>
      </c>
    </row>
    <row r="816" spans="1:9" x14ac:dyDescent="0.25">
      <c r="A816" s="1" t="s">
        <v>1079</v>
      </c>
      <c r="B816" t="s">
        <v>1080</v>
      </c>
      <c r="C816" t="s">
        <v>5</v>
      </c>
      <c r="D816">
        <v>13</v>
      </c>
      <c r="G816" t="s">
        <v>5111</v>
      </c>
      <c r="H816" t="s">
        <v>5103</v>
      </c>
      <c r="I816" t="s">
        <v>4879</v>
      </c>
    </row>
    <row r="817" spans="1:9" x14ac:dyDescent="0.25">
      <c r="A817" s="1" t="s">
        <v>1174</v>
      </c>
      <c r="B817" t="s">
        <v>1175</v>
      </c>
      <c r="C817" t="s">
        <v>5</v>
      </c>
      <c r="D817">
        <v>13</v>
      </c>
      <c r="G817" t="s">
        <v>5111</v>
      </c>
      <c r="H817" t="s">
        <v>5103</v>
      </c>
      <c r="I817" t="s">
        <v>5023</v>
      </c>
    </row>
    <row r="818" spans="1:9" x14ac:dyDescent="0.25">
      <c r="A818" s="1" t="s">
        <v>1384</v>
      </c>
      <c r="B818" t="s">
        <v>1385</v>
      </c>
      <c r="C818" t="s">
        <v>5</v>
      </c>
      <c r="D818">
        <v>13</v>
      </c>
      <c r="G818" t="s">
        <v>5111</v>
      </c>
      <c r="H818" t="s">
        <v>5103</v>
      </c>
      <c r="I818" t="s">
        <v>4879</v>
      </c>
    </row>
    <row r="819" spans="1:9" x14ac:dyDescent="0.25">
      <c r="A819" s="1" t="s">
        <v>2213</v>
      </c>
      <c r="B819" t="s">
        <v>2214</v>
      </c>
      <c r="C819" t="s">
        <v>5</v>
      </c>
      <c r="D819">
        <v>13</v>
      </c>
      <c r="I819" t="s">
        <v>5023</v>
      </c>
    </row>
    <row r="820" spans="1:9" x14ac:dyDescent="0.25">
      <c r="A820" s="1" t="s">
        <v>2215</v>
      </c>
      <c r="B820" t="s">
        <v>2216</v>
      </c>
      <c r="C820" t="s">
        <v>5</v>
      </c>
      <c r="D820">
        <v>13</v>
      </c>
      <c r="I820" t="s">
        <v>5113</v>
      </c>
    </row>
    <row r="821" spans="1:9" x14ac:dyDescent="0.25">
      <c r="A821" s="1" t="s">
        <v>1542</v>
      </c>
      <c r="B821" t="s">
        <v>1543</v>
      </c>
      <c r="C821" t="s">
        <v>5</v>
      </c>
      <c r="D821">
        <v>13</v>
      </c>
      <c r="E821" t="s">
        <v>5102</v>
      </c>
      <c r="F821" t="s">
        <v>5103</v>
      </c>
      <c r="G821" t="s">
        <v>5111</v>
      </c>
      <c r="H821" t="s">
        <v>5103</v>
      </c>
      <c r="I821" t="s">
        <v>4879</v>
      </c>
    </row>
    <row r="822" spans="1:9" x14ac:dyDescent="0.25">
      <c r="A822" s="1" t="s">
        <v>1544</v>
      </c>
      <c r="B822" t="s">
        <v>115</v>
      </c>
      <c r="C822" t="s">
        <v>5</v>
      </c>
      <c r="D822">
        <v>13</v>
      </c>
      <c r="G822" t="s">
        <v>5111</v>
      </c>
      <c r="H822" t="s">
        <v>5103</v>
      </c>
      <c r="I822" t="s">
        <v>5113</v>
      </c>
    </row>
    <row r="823" spans="1:9" x14ac:dyDescent="0.25">
      <c r="A823" s="1" t="s">
        <v>1545</v>
      </c>
      <c r="B823" t="s">
        <v>1546</v>
      </c>
      <c r="C823" t="s">
        <v>5</v>
      </c>
      <c r="D823">
        <v>13</v>
      </c>
      <c r="G823" t="s">
        <v>5111</v>
      </c>
      <c r="H823" t="s">
        <v>5103</v>
      </c>
      <c r="I823" t="s">
        <v>5023</v>
      </c>
    </row>
    <row r="824" spans="1:9" x14ac:dyDescent="0.25">
      <c r="A824" s="1" t="s">
        <v>2217</v>
      </c>
      <c r="B824" t="s">
        <v>2218</v>
      </c>
      <c r="C824" t="s">
        <v>5</v>
      </c>
      <c r="D824">
        <v>13</v>
      </c>
      <c r="I824" t="s">
        <v>5113</v>
      </c>
    </row>
    <row r="825" spans="1:9" x14ac:dyDescent="0.25">
      <c r="A825" s="1" t="s">
        <v>1547</v>
      </c>
      <c r="B825" t="s">
        <v>1548</v>
      </c>
      <c r="C825" t="s">
        <v>5</v>
      </c>
      <c r="D825">
        <v>13</v>
      </c>
      <c r="E825" t="s">
        <v>5102</v>
      </c>
      <c r="F825" t="s">
        <v>5103</v>
      </c>
      <c r="G825" t="s">
        <v>5111</v>
      </c>
      <c r="H825" t="s">
        <v>5103</v>
      </c>
      <c r="I825" t="s">
        <v>5113</v>
      </c>
    </row>
    <row r="826" spans="1:9" x14ac:dyDescent="0.25">
      <c r="A826" s="1" t="s">
        <v>1549</v>
      </c>
      <c r="B826" t="s">
        <v>1550</v>
      </c>
      <c r="C826" t="s">
        <v>5</v>
      </c>
      <c r="D826">
        <v>13</v>
      </c>
      <c r="G826" t="s">
        <v>5111</v>
      </c>
      <c r="H826" t="s">
        <v>5103</v>
      </c>
      <c r="I826" t="s">
        <v>4879</v>
      </c>
    </row>
    <row r="827" spans="1:9" x14ac:dyDescent="0.25">
      <c r="A827" s="1" t="s">
        <v>1551</v>
      </c>
      <c r="B827" t="s">
        <v>1552</v>
      </c>
      <c r="C827" t="s">
        <v>5</v>
      </c>
      <c r="D827">
        <v>13</v>
      </c>
      <c r="G827" t="s">
        <v>5111</v>
      </c>
      <c r="H827" t="s">
        <v>5103</v>
      </c>
    </row>
    <row r="828" spans="1:9" x14ac:dyDescent="0.25">
      <c r="A828" s="1" t="s">
        <v>1553</v>
      </c>
      <c r="B828" t="s">
        <v>1554</v>
      </c>
      <c r="C828" t="s">
        <v>5</v>
      </c>
      <c r="D828">
        <v>13</v>
      </c>
      <c r="E828" t="s">
        <v>5102</v>
      </c>
      <c r="F828" t="s">
        <v>5103</v>
      </c>
      <c r="G828" t="s">
        <v>5111</v>
      </c>
      <c r="H828" t="s">
        <v>5103</v>
      </c>
      <c r="I828" t="s">
        <v>5113</v>
      </c>
    </row>
    <row r="829" spans="1:9" x14ac:dyDescent="0.25">
      <c r="A829" s="1" t="s">
        <v>1555</v>
      </c>
      <c r="B829" t="s">
        <v>1556</v>
      </c>
      <c r="C829" t="s">
        <v>5</v>
      </c>
      <c r="D829">
        <v>13</v>
      </c>
      <c r="G829" t="s">
        <v>5111</v>
      </c>
      <c r="H829" t="s">
        <v>5103</v>
      </c>
      <c r="I829" t="s">
        <v>5113</v>
      </c>
    </row>
    <row r="830" spans="1:9" x14ac:dyDescent="0.25">
      <c r="A830" s="1" t="s">
        <v>1557</v>
      </c>
      <c r="B830" t="s">
        <v>1558</v>
      </c>
      <c r="C830" t="s">
        <v>5</v>
      </c>
      <c r="D830">
        <v>13</v>
      </c>
      <c r="E830" t="s">
        <v>5102</v>
      </c>
      <c r="F830" t="s">
        <v>5103</v>
      </c>
      <c r="G830" t="s">
        <v>5111</v>
      </c>
      <c r="H830" t="s">
        <v>5103</v>
      </c>
      <c r="I830" t="s">
        <v>5023</v>
      </c>
    </row>
    <row r="831" spans="1:9" x14ac:dyDescent="0.25">
      <c r="A831" s="1" t="s">
        <v>1559</v>
      </c>
      <c r="B831" t="s">
        <v>1560</v>
      </c>
      <c r="C831" t="s">
        <v>5</v>
      </c>
      <c r="D831">
        <v>13</v>
      </c>
      <c r="E831" t="s">
        <v>5102</v>
      </c>
      <c r="F831" t="s">
        <v>5103</v>
      </c>
      <c r="G831" t="s">
        <v>5111</v>
      </c>
      <c r="H831" t="s">
        <v>5103</v>
      </c>
      <c r="I831" t="s">
        <v>5113</v>
      </c>
    </row>
    <row r="832" spans="1:9" x14ac:dyDescent="0.25">
      <c r="A832" s="1" t="s">
        <v>2219</v>
      </c>
      <c r="B832" t="s">
        <v>2220</v>
      </c>
      <c r="C832" t="s">
        <v>5</v>
      </c>
      <c r="D832">
        <v>13</v>
      </c>
      <c r="I832" t="s">
        <v>4879</v>
      </c>
    </row>
    <row r="833" spans="1:9" x14ac:dyDescent="0.25">
      <c r="A833" s="1" t="s">
        <v>2221</v>
      </c>
      <c r="B833" t="s">
        <v>2222</v>
      </c>
      <c r="C833" t="s">
        <v>5</v>
      </c>
      <c r="D833">
        <v>13</v>
      </c>
      <c r="E833" t="s">
        <v>5102</v>
      </c>
      <c r="F833" t="s">
        <v>5103</v>
      </c>
      <c r="G833" t="s">
        <v>5111</v>
      </c>
      <c r="H833" t="s">
        <v>5103</v>
      </c>
      <c r="I833" t="s">
        <v>4879</v>
      </c>
    </row>
    <row r="834" spans="1:9" x14ac:dyDescent="0.25">
      <c r="A834" s="1" t="s">
        <v>1677</v>
      </c>
      <c r="B834" t="s">
        <v>1678</v>
      </c>
      <c r="C834" t="s">
        <v>5</v>
      </c>
      <c r="D834">
        <v>13</v>
      </c>
      <c r="G834" t="s">
        <v>5111</v>
      </c>
      <c r="H834" t="s">
        <v>5103</v>
      </c>
      <c r="I834" t="s">
        <v>4879</v>
      </c>
    </row>
    <row r="835" spans="1:9" x14ac:dyDescent="0.25">
      <c r="A835" s="1" t="s">
        <v>1679</v>
      </c>
      <c r="B835" t="s">
        <v>1680</v>
      </c>
      <c r="C835" t="s">
        <v>5</v>
      </c>
      <c r="D835">
        <v>13</v>
      </c>
      <c r="E835" t="s">
        <v>5102</v>
      </c>
      <c r="F835" t="s">
        <v>5103</v>
      </c>
      <c r="G835" t="s">
        <v>5111</v>
      </c>
      <c r="H835" t="s">
        <v>5103</v>
      </c>
      <c r="I835" t="s">
        <v>5113</v>
      </c>
    </row>
    <row r="836" spans="1:9" x14ac:dyDescent="0.25">
      <c r="A836" s="1" t="s">
        <v>2239</v>
      </c>
      <c r="B836" t="s">
        <v>2240</v>
      </c>
      <c r="C836" t="s">
        <v>5</v>
      </c>
      <c r="D836">
        <v>13</v>
      </c>
      <c r="E836" t="s">
        <v>5102</v>
      </c>
      <c r="F836" t="s">
        <v>5103</v>
      </c>
      <c r="I836" t="s">
        <v>5023</v>
      </c>
    </row>
    <row r="837" spans="1:9" x14ac:dyDescent="0.25">
      <c r="A837" s="1" t="s">
        <v>1681</v>
      </c>
      <c r="B837" t="s">
        <v>1682</v>
      </c>
      <c r="C837" t="s">
        <v>5</v>
      </c>
      <c r="D837">
        <v>13</v>
      </c>
      <c r="G837" t="s">
        <v>5111</v>
      </c>
      <c r="H837" t="s">
        <v>5103</v>
      </c>
    </row>
    <row r="838" spans="1:9" x14ac:dyDescent="0.25">
      <c r="A838" s="1" t="s">
        <v>1683</v>
      </c>
      <c r="B838" t="s">
        <v>1684</v>
      </c>
      <c r="C838" t="s">
        <v>5</v>
      </c>
      <c r="D838">
        <v>13</v>
      </c>
      <c r="G838" t="s">
        <v>5111</v>
      </c>
      <c r="H838" t="s">
        <v>5103</v>
      </c>
      <c r="I838" t="s">
        <v>5113</v>
      </c>
    </row>
    <row r="839" spans="1:9" x14ac:dyDescent="0.25">
      <c r="A839" s="1" t="s">
        <v>2241</v>
      </c>
      <c r="B839" t="s">
        <v>2242</v>
      </c>
      <c r="C839" t="s">
        <v>5</v>
      </c>
      <c r="D839">
        <v>13</v>
      </c>
      <c r="I839" t="s">
        <v>4879</v>
      </c>
    </row>
    <row r="840" spans="1:9" x14ac:dyDescent="0.25">
      <c r="A840" s="1" t="s">
        <v>1685</v>
      </c>
      <c r="B840" t="s">
        <v>1686</v>
      </c>
      <c r="C840" t="s">
        <v>5</v>
      </c>
      <c r="D840">
        <v>13</v>
      </c>
      <c r="E840" t="s">
        <v>5102</v>
      </c>
      <c r="F840" t="s">
        <v>5103</v>
      </c>
      <c r="G840" t="s">
        <v>5111</v>
      </c>
      <c r="H840" t="s">
        <v>5103</v>
      </c>
      <c r="I840" t="s">
        <v>4879</v>
      </c>
    </row>
    <row r="841" spans="1:9" x14ac:dyDescent="0.25">
      <c r="A841" s="1" t="s">
        <v>1687</v>
      </c>
      <c r="B841" t="s">
        <v>1688</v>
      </c>
      <c r="C841" t="s">
        <v>5</v>
      </c>
      <c r="D841">
        <v>13</v>
      </c>
      <c r="G841" t="s">
        <v>5111</v>
      </c>
      <c r="H841" t="s">
        <v>5103</v>
      </c>
      <c r="I841" t="s">
        <v>5113</v>
      </c>
    </row>
    <row r="842" spans="1:9" x14ac:dyDescent="0.25">
      <c r="A842" s="1" t="s">
        <v>1689</v>
      </c>
      <c r="B842" t="s">
        <v>1690</v>
      </c>
      <c r="C842" t="s">
        <v>5</v>
      </c>
      <c r="D842">
        <v>13</v>
      </c>
      <c r="G842" t="s">
        <v>5111</v>
      </c>
      <c r="H842" t="s">
        <v>5103</v>
      </c>
    </row>
    <row r="843" spans="1:9" x14ac:dyDescent="0.25">
      <c r="A843" s="1" t="s">
        <v>1691</v>
      </c>
      <c r="B843" t="s">
        <v>1692</v>
      </c>
      <c r="C843" t="s">
        <v>5</v>
      </c>
      <c r="D843">
        <v>13</v>
      </c>
      <c r="G843" t="s">
        <v>5111</v>
      </c>
      <c r="H843" t="s">
        <v>5103</v>
      </c>
      <c r="I843" t="s">
        <v>5113</v>
      </c>
    </row>
    <row r="844" spans="1:9" x14ac:dyDescent="0.25">
      <c r="A844" s="1" t="s">
        <v>2243</v>
      </c>
      <c r="B844" t="s">
        <v>2244</v>
      </c>
      <c r="C844" t="s">
        <v>5</v>
      </c>
      <c r="D844">
        <v>13</v>
      </c>
      <c r="I844" t="s">
        <v>5113</v>
      </c>
    </row>
    <row r="845" spans="1:9" x14ac:dyDescent="0.25">
      <c r="A845" s="1" t="s">
        <v>2290</v>
      </c>
      <c r="B845" t="s">
        <v>2291</v>
      </c>
      <c r="C845" t="s">
        <v>1741</v>
      </c>
      <c r="D845">
        <v>13</v>
      </c>
      <c r="E845" t="s">
        <v>5102</v>
      </c>
      <c r="F845" t="s">
        <v>5103</v>
      </c>
      <c r="I845" t="s">
        <v>5113</v>
      </c>
    </row>
    <row r="846" spans="1:9" x14ac:dyDescent="0.25">
      <c r="A846" s="1" t="s">
        <v>1747</v>
      </c>
      <c r="B846" t="s">
        <v>1748</v>
      </c>
      <c r="C846" t="s">
        <v>1741</v>
      </c>
      <c r="D846">
        <v>13</v>
      </c>
      <c r="E846" t="s">
        <v>5102</v>
      </c>
      <c r="F846" t="s">
        <v>5103</v>
      </c>
      <c r="G846" t="s">
        <v>5111</v>
      </c>
      <c r="H846" t="s">
        <v>5103</v>
      </c>
      <c r="I846" t="s">
        <v>4879</v>
      </c>
    </row>
    <row r="847" spans="1:9" x14ac:dyDescent="0.25">
      <c r="A847" s="1" t="s">
        <v>1749</v>
      </c>
      <c r="B847" t="s">
        <v>1750</v>
      </c>
      <c r="C847" t="s">
        <v>1746</v>
      </c>
      <c r="D847">
        <v>13</v>
      </c>
      <c r="E847" t="s">
        <v>5102</v>
      </c>
      <c r="F847" t="s">
        <v>5103</v>
      </c>
      <c r="G847" t="s">
        <v>5111</v>
      </c>
      <c r="H847" t="s">
        <v>5103</v>
      </c>
      <c r="I847" t="s">
        <v>5023</v>
      </c>
    </row>
    <row r="848" spans="1:9" x14ac:dyDescent="0.25">
      <c r="A848" s="1" t="s">
        <v>2318</v>
      </c>
      <c r="B848" t="s">
        <v>2319</v>
      </c>
      <c r="C848" t="s">
        <v>1741</v>
      </c>
      <c r="D848">
        <v>13</v>
      </c>
      <c r="E848" t="s">
        <v>5102</v>
      </c>
      <c r="F848" t="s">
        <v>5103</v>
      </c>
      <c r="I848" t="s">
        <v>5113</v>
      </c>
    </row>
    <row r="849" spans="1:9" x14ac:dyDescent="0.25">
      <c r="A849" s="1" t="s">
        <v>2322</v>
      </c>
      <c r="B849" t="s">
        <v>2323</v>
      </c>
      <c r="C849" t="s">
        <v>1746</v>
      </c>
      <c r="D849">
        <v>13</v>
      </c>
      <c r="E849" t="s">
        <v>5102</v>
      </c>
      <c r="F849" t="s">
        <v>5103</v>
      </c>
      <c r="I849" t="s">
        <v>5113</v>
      </c>
    </row>
    <row r="850" spans="1:9" x14ac:dyDescent="0.25">
      <c r="A850" s="1" t="s">
        <v>2324</v>
      </c>
      <c r="B850" t="s">
        <v>2325</v>
      </c>
      <c r="C850" t="s">
        <v>1746</v>
      </c>
      <c r="D850">
        <v>13</v>
      </c>
      <c r="I850" t="s">
        <v>5113</v>
      </c>
    </row>
    <row r="851" spans="1:9" x14ac:dyDescent="0.25">
      <c r="A851" s="1" t="s">
        <v>2326</v>
      </c>
      <c r="B851" t="s">
        <v>2327</v>
      </c>
      <c r="C851" t="s">
        <v>1746</v>
      </c>
      <c r="D851">
        <v>13</v>
      </c>
      <c r="E851" t="s">
        <v>5102</v>
      </c>
      <c r="F851" t="s">
        <v>5103</v>
      </c>
      <c r="I851" t="s">
        <v>5113</v>
      </c>
    </row>
    <row r="852" spans="1:9" x14ac:dyDescent="0.25">
      <c r="A852" s="1" t="s">
        <v>2330</v>
      </c>
      <c r="B852" t="s">
        <v>2331</v>
      </c>
      <c r="C852" t="s">
        <v>1741</v>
      </c>
      <c r="D852">
        <v>13</v>
      </c>
      <c r="E852" t="s">
        <v>5102</v>
      </c>
      <c r="F852" t="s">
        <v>5103</v>
      </c>
      <c r="I852" t="s">
        <v>4879</v>
      </c>
    </row>
    <row r="853" spans="1:9" x14ac:dyDescent="0.25">
      <c r="A853" s="1" t="s">
        <v>2334</v>
      </c>
      <c r="B853" t="s">
        <v>2335</v>
      </c>
      <c r="C853" t="s">
        <v>1741</v>
      </c>
      <c r="D853">
        <v>13</v>
      </c>
      <c r="E853" t="s">
        <v>5102</v>
      </c>
      <c r="F853" t="s">
        <v>5103</v>
      </c>
      <c r="I853" t="s">
        <v>5113</v>
      </c>
    </row>
    <row r="854" spans="1:9" x14ac:dyDescent="0.25">
      <c r="A854" s="1" t="s">
        <v>2336</v>
      </c>
      <c r="B854" t="s">
        <v>2337</v>
      </c>
      <c r="C854" t="s">
        <v>1741</v>
      </c>
      <c r="D854">
        <v>13</v>
      </c>
      <c r="E854" t="s">
        <v>5102</v>
      </c>
      <c r="F854" t="s">
        <v>5103</v>
      </c>
    </row>
    <row r="855" spans="1:9" x14ac:dyDescent="0.25">
      <c r="A855" s="1" t="s">
        <v>2372</v>
      </c>
      <c r="B855" t="s">
        <v>2373</v>
      </c>
      <c r="C855" t="s">
        <v>1746</v>
      </c>
      <c r="D855">
        <v>13</v>
      </c>
      <c r="I855" t="s">
        <v>4879</v>
      </c>
    </row>
    <row r="856" spans="1:9" x14ac:dyDescent="0.25">
      <c r="A856" s="1" t="s">
        <v>2380</v>
      </c>
      <c r="B856" t="s">
        <v>2381</v>
      </c>
      <c r="C856" t="s">
        <v>1741</v>
      </c>
      <c r="D856">
        <v>13</v>
      </c>
      <c r="I856" t="s">
        <v>4879</v>
      </c>
    </row>
    <row r="857" spans="1:9" x14ac:dyDescent="0.25">
      <c r="A857" s="1" t="s">
        <v>2384</v>
      </c>
      <c r="B857" t="s">
        <v>2385</v>
      </c>
      <c r="C857" t="s">
        <v>1741</v>
      </c>
      <c r="D857">
        <v>13</v>
      </c>
    </row>
    <row r="858" spans="1:9" x14ac:dyDescent="0.25">
      <c r="A858" s="1" t="s">
        <v>2400</v>
      </c>
      <c r="B858" t="s">
        <v>2401</v>
      </c>
      <c r="C858" t="s">
        <v>1741</v>
      </c>
      <c r="D858">
        <v>13</v>
      </c>
      <c r="I858" t="s">
        <v>5113</v>
      </c>
    </row>
    <row r="859" spans="1:9" x14ac:dyDescent="0.25">
      <c r="A859" s="1" t="s">
        <v>1765</v>
      </c>
      <c r="B859" t="s">
        <v>1766</v>
      </c>
      <c r="C859" t="s">
        <v>5</v>
      </c>
      <c r="D859">
        <v>13</v>
      </c>
      <c r="E859" t="s">
        <v>5102</v>
      </c>
      <c r="F859" t="s">
        <v>5103</v>
      </c>
      <c r="G859" t="s">
        <v>5111</v>
      </c>
      <c r="H859" t="s">
        <v>5103</v>
      </c>
      <c r="I859" t="s">
        <v>5113</v>
      </c>
    </row>
    <row r="860" spans="1:9" x14ac:dyDescent="0.25">
      <c r="A860" s="1" t="s">
        <v>1769</v>
      </c>
      <c r="B860" t="s">
        <v>1770</v>
      </c>
      <c r="C860" t="s">
        <v>5</v>
      </c>
      <c r="D860">
        <v>13</v>
      </c>
      <c r="G860" t="s">
        <v>5111</v>
      </c>
      <c r="H860" t="s">
        <v>5103</v>
      </c>
      <c r="I860" t="s">
        <v>5113</v>
      </c>
    </row>
    <row r="861" spans="1:9" x14ac:dyDescent="0.25">
      <c r="A861" s="1" t="s">
        <v>1775</v>
      </c>
      <c r="B861" t="s">
        <v>1776</v>
      </c>
      <c r="C861" t="s">
        <v>5</v>
      </c>
      <c r="D861">
        <v>13</v>
      </c>
      <c r="G861" t="s">
        <v>5111</v>
      </c>
      <c r="H861" t="s">
        <v>5103</v>
      </c>
      <c r="I861" t="s">
        <v>4879</v>
      </c>
    </row>
    <row r="862" spans="1:9" x14ac:dyDescent="0.25">
      <c r="A862" s="1" t="s">
        <v>2430</v>
      </c>
      <c r="B862" t="s">
        <v>2431</v>
      </c>
      <c r="C862" t="s">
        <v>5</v>
      </c>
      <c r="D862">
        <v>13</v>
      </c>
      <c r="E862" t="s">
        <v>5102</v>
      </c>
      <c r="F862" t="s">
        <v>5103</v>
      </c>
      <c r="I862" t="s">
        <v>5113</v>
      </c>
    </row>
    <row r="863" spans="1:9" x14ac:dyDescent="0.25">
      <c r="A863" s="1" t="s">
        <v>2438</v>
      </c>
      <c r="B863" t="s">
        <v>2439</v>
      </c>
      <c r="C863" t="s">
        <v>2279</v>
      </c>
      <c r="D863">
        <v>13</v>
      </c>
      <c r="I863" t="s">
        <v>5113</v>
      </c>
    </row>
    <row r="864" spans="1:9" x14ac:dyDescent="0.25">
      <c r="A864" s="1" t="s">
        <v>2440</v>
      </c>
      <c r="B864" t="s">
        <v>2441</v>
      </c>
      <c r="C864" t="s">
        <v>2279</v>
      </c>
      <c r="D864">
        <v>13</v>
      </c>
    </row>
    <row r="865" spans="1:9" x14ac:dyDescent="0.25">
      <c r="A865" s="1" t="s">
        <v>2450</v>
      </c>
      <c r="B865" t="s">
        <v>2451</v>
      </c>
      <c r="C865" t="s">
        <v>5</v>
      </c>
      <c r="D865">
        <v>13</v>
      </c>
      <c r="I865" t="s">
        <v>4879</v>
      </c>
    </row>
    <row r="866" spans="1:9" x14ac:dyDescent="0.25">
      <c r="A866" s="1" t="s">
        <v>2452</v>
      </c>
      <c r="B866" t="s">
        <v>2453</v>
      </c>
      <c r="C866" t="s">
        <v>5</v>
      </c>
      <c r="D866">
        <v>13</v>
      </c>
      <c r="I866" t="s">
        <v>5113</v>
      </c>
    </row>
    <row r="867" spans="1:9" x14ac:dyDescent="0.25">
      <c r="A867" s="1" t="s">
        <v>2462</v>
      </c>
      <c r="B867" t="s">
        <v>2463</v>
      </c>
      <c r="C867" t="s">
        <v>1741</v>
      </c>
      <c r="D867">
        <v>13</v>
      </c>
      <c r="I867" t="s">
        <v>4879</v>
      </c>
    </row>
    <row r="868" spans="1:9" x14ac:dyDescent="0.25">
      <c r="A868" s="1" t="s">
        <v>1843</v>
      </c>
      <c r="B868" t="s">
        <v>1844</v>
      </c>
      <c r="C868" t="s">
        <v>5</v>
      </c>
      <c r="D868">
        <v>14</v>
      </c>
      <c r="I868" t="s">
        <v>5113</v>
      </c>
    </row>
    <row r="869" spans="1:9" x14ac:dyDescent="0.25">
      <c r="A869" s="1" t="s">
        <v>231</v>
      </c>
      <c r="B869" t="s">
        <v>232</v>
      </c>
      <c r="C869" t="s">
        <v>5</v>
      </c>
      <c r="D869">
        <v>14</v>
      </c>
      <c r="E869" t="s">
        <v>5102</v>
      </c>
      <c r="F869" t="s">
        <v>5103</v>
      </c>
      <c r="G869" t="s">
        <v>5111</v>
      </c>
      <c r="H869" t="s">
        <v>5103</v>
      </c>
      <c r="I869" t="s">
        <v>5113</v>
      </c>
    </row>
    <row r="870" spans="1:9" x14ac:dyDescent="0.25">
      <c r="A870" s="1" t="s">
        <v>234</v>
      </c>
      <c r="B870" t="s">
        <v>235</v>
      </c>
      <c r="C870" t="s">
        <v>5</v>
      </c>
      <c r="D870">
        <v>14</v>
      </c>
      <c r="E870" t="s">
        <v>5102</v>
      </c>
      <c r="F870" t="s">
        <v>5103</v>
      </c>
      <c r="G870" t="s">
        <v>5111</v>
      </c>
      <c r="H870" t="s">
        <v>5103</v>
      </c>
      <c r="I870" t="s">
        <v>4879</v>
      </c>
    </row>
    <row r="871" spans="1:9" x14ac:dyDescent="0.25">
      <c r="A871" s="1" t="s">
        <v>236</v>
      </c>
      <c r="B871" t="s">
        <v>237</v>
      </c>
      <c r="C871" t="s">
        <v>5</v>
      </c>
      <c r="D871">
        <v>14</v>
      </c>
      <c r="G871" t="s">
        <v>5111</v>
      </c>
      <c r="H871" t="s">
        <v>5103</v>
      </c>
      <c r="I871" t="s">
        <v>5113</v>
      </c>
    </row>
    <row r="872" spans="1:9" x14ac:dyDescent="0.25">
      <c r="A872" s="1" t="s">
        <v>343</v>
      </c>
      <c r="B872" t="s">
        <v>344</v>
      </c>
      <c r="C872" t="s">
        <v>5</v>
      </c>
      <c r="D872">
        <v>14</v>
      </c>
      <c r="E872" t="s">
        <v>5102</v>
      </c>
      <c r="F872" t="s">
        <v>5103</v>
      </c>
      <c r="G872" t="s">
        <v>5111</v>
      </c>
      <c r="H872" t="s">
        <v>5103</v>
      </c>
      <c r="I872" t="s">
        <v>5023</v>
      </c>
    </row>
    <row r="873" spans="1:9" x14ac:dyDescent="0.25">
      <c r="A873" s="1" t="s">
        <v>345</v>
      </c>
      <c r="B873" t="s">
        <v>346</v>
      </c>
      <c r="C873" t="s">
        <v>5</v>
      </c>
      <c r="D873">
        <v>14</v>
      </c>
      <c r="E873" t="s">
        <v>5102</v>
      </c>
      <c r="F873" t="s">
        <v>5103</v>
      </c>
      <c r="G873" t="s">
        <v>5111</v>
      </c>
      <c r="H873" t="s">
        <v>5103</v>
      </c>
      <c r="I873" t="s">
        <v>4879</v>
      </c>
    </row>
    <row r="874" spans="1:9" x14ac:dyDescent="0.25">
      <c r="A874" s="1" t="s">
        <v>1863</v>
      </c>
      <c r="B874" t="s">
        <v>1864</v>
      </c>
      <c r="C874" t="s">
        <v>5</v>
      </c>
      <c r="D874">
        <v>14</v>
      </c>
      <c r="E874" t="s">
        <v>5102</v>
      </c>
      <c r="F874" t="s">
        <v>5103</v>
      </c>
      <c r="I874" t="s">
        <v>4879</v>
      </c>
    </row>
    <row r="875" spans="1:9" x14ac:dyDescent="0.25">
      <c r="A875" s="1" t="s">
        <v>1865</v>
      </c>
      <c r="B875" t="s">
        <v>1866</v>
      </c>
      <c r="C875" t="s">
        <v>5</v>
      </c>
      <c r="D875">
        <v>14</v>
      </c>
      <c r="E875" t="s">
        <v>5102</v>
      </c>
      <c r="F875" t="s">
        <v>5103</v>
      </c>
      <c r="G875" t="s">
        <v>5111</v>
      </c>
      <c r="H875" t="s">
        <v>5103</v>
      </c>
      <c r="I875" t="s">
        <v>4879</v>
      </c>
    </row>
    <row r="876" spans="1:9" x14ac:dyDescent="0.25">
      <c r="A876" s="1" t="s">
        <v>480</v>
      </c>
      <c r="B876" t="s">
        <v>481</v>
      </c>
      <c r="C876" t="s">
        <v>5</v>
      </c>
      <c r="D876">
        <v>14</v>
      </c>
      <c r="E876" t="s">
        <v>5102</v>
      </c>
      <c r="F876" t="s">
        <v>5103</v>
      </c>
      <c r="G876" t="s">
        <v>5111</v>
      </c>
      <c r="H876" t="s">
        <v>5103</v>
      </c>
      <c r="I876" t="s">
        <v>5113</v>
      </c>
    </row>
    <row r="877" spans="1:9" x14ac:dyDescent="0.25">
      <c r="A877" s="1" t="s">
        <v>1919</v>
      </c>
      <c r="B877" t="s">
        <v>1920</v>
      </c>
      <c r="C877" t="s">
        <v>5</v>
      </c>
      <c r="D877">
        <v>14</v>
      </c>
      <c r="G877" t="s">
        <v>5111</v>
      </c>
      <c r="H877" t="s">
        <v>5103</v>
      </c>
      <c r="I877" t="s">
        <v>4879</v>
      </c>
    </row>
    <row r="878" spans="1:9" x14ac:dyDescent="0.25">
      <c r="A878" s="1" t="s">
        <v>482</v>
      </c>
      <c r="B878" t="s">
        <v>483</v>
      </c>
      <c r="C878" t="s">
        <v>5</v>
      </c>
      <c r="D878">
        <v>14</v>
      </c>
      <c r="E878" t="s">
        <v>5102</v>
      </c>
      <c r="F878" t="s">
        <v>5103</v>
      </c>
      <c r="G878" t="s">
        <v>5111</v>
      </c>
      <c r="H878" t="s">
        <v>5103</v>
      </c>
      <c r="I878" t="s">
        <v>5113</v>
      </c>
    </row>
    <row r="879" spans="1:9" x14ac:dyDescent="0.25">
      <c r="A879" s="1" t="s">
        <v>484</v>
      </c>
      <c r="B879" t="s">
        <v>485</v>
      </c>
      <c r="C879" t="s">
        <v>5</v>
      </c>
      <c r="D879">
        <v>14</v>
      </c>
      <c r="G879" t="s">
        <v>5111</v>
      </c>
      <c r="H879" t="s">
        <v>5103</v>
      </c>
      <c r="I879" t="s">
        <v>4879</v>
      </c>
    </row>
    <row r="880" spans="1:9" x14ac:dyDescent="0.25">
      <c r="A880" s="1" t="s">
        <v>486</v>
      </c>
      <c r="B880" t="s">
        <v>487</v>
      </c>
      <c r="C880" t="s">
        <v>5</v>
      </c>
      <c r="D880">
        <v>14</v>
      </c>
      <c r="G880" t="s">
        <v>5111</v>
      </c>
      <c r="H880" t="s">
        <v>5103</v>
      </c>
      <c r="I880" t="s">
        <v>5023</v>
      </c>
    </row>
    <row r="881" spans="1:9" x14ac:dyDescent="0.25">
      <c r="A881" s="1" t="s">
        <v>562</v>
      </c>
      <c r="B881" t="s">
        <v>563</v>
      </c>
      <c r="C881" t="s">
        <v>5</v>
      </c>
      <c r="D881">
        <v>14</v>
      </c>
      <c r="E881" t="s">
        <v>5102</v>
      </c>
      <c r="F881" t="s">
        <v>5103</v>
      </c>
      <c r="G881" t="s">
        <v>5111</v>
      </c>
      <c r="H881" t="s">
        <v>5103</v>
      </c>
      <c r="I881" t="s">
        <v>5023</v>
      </c>
    </row>
    <row r="882" spans="1:9" x14ac:dyDescent="0.25">
      <c r="A882" s="1" t="s">
        <v>1945</v>
      </c>
      <c r="B882" t="s">
        <v>1946</v>
      </c>
      <c r="C882" t="s">
        <v>5</v>
      </c>
      <c r="D882">
        <v>14</v>
      </c>
      <c r="I882" t="s">
        <v>5023</v>
      </c>
    </row>
    <row r="883" spans="1:9" x14ac:dyDescent="0.25">
      <c r="A883" s="1" t="s">
        <v>779</v>
      </c>
      <c r="B883" t="s">
        <v>780</v>
      </c>
      <c r="C883" t="s">
        <v>5</v>
      </c>
      <c r="D883">
        <v>14</v>
      </c>
      <c r="E883" t="s">
        <v>5102</v>
      </c>
      <c r="F883" t="s">
        <v>5103</v>
      </c>
      <c r="G883" t="s">
        <v>5111</v>
      </c>
      <c r="H883" t="s">
        <v>5103</v>
      </c>
      <c r="I883" t="s">
        <v>5113</v>
      </c>
    </row>
    <row r="884" spans="1:9" x14ac:dyDescent="0.25">
      <c r="A884" s="1" t="s">
        <v>781</v>
      </c>
      <c r="B884" t="s">
        <v>782</v>
      </c>
      <c r="C884" t="s">
        <v>5</v>
      </c>
      <c r="D884">
        <v>14</v>
      </c>
      <c r="E884" t="s">
        <v>5102</v>
      </c>
      <c r="F884" t="s">
        <v>5103</v>
      </c>
      <c r="G884" t="s">
        <v>5111</v>
      </c>
      <c r="H884" t="s">
        <v>5103</v>
      </c>
    </row>
    <row r="885" spans="1:9" x14ac:dyDescent="0.25">
      <c r="A885" s="1" t="s">
        <v>2001</v>
      </c>
      <c r="B885" t="s">
        <v>2002</v>
      </c>
      <c r="C885" t="s">
        <v>5</v>
      </c>
      <c r="D885">
        <v>14</v>
      </c>
      <c r="I885" t="s">
        <v>5113</v>
      </c>
    </row>
    <row r="886" spans="1:9" x14ac:dyDescent="0.25">
      <c r="A886" s="1" t="s">
        <v>979</v>
      </c>
      <c r="B886" t="s">
        <v>980</v>
      </c>
      <c r="C886" t="s">
        <v>5</v>
      </c>
      <c r="D886">
        <v>14</v>
      </c>
      <c r="E886" t="s">
        <v>5102</v>
      </c>
      <c r="F886" t="s">
        <v>5103</v>
      </c>
      <c r="G886" t="s">
        <v>5111</v>
      </c>
      <c r="H886" t="s">
        <v>5103</v>
      </c>
      <c r="I886" t="s">
        <v>4879</v>
      </c>
    </row>
    <row r="887" spans="1:9" x14ac:dyDescent="0.25">
      <c r="A887" s="1" t="s">
        <v>981</v>
      </c>
      <c r="B887" t="s">
        <v>982</v>
      </c>
      <c r="C887" t="s">
        <v>5</v>
      </c>
      <c r="D887">
        <v>14</v>
      </c>
      <c r="E887" t="s">
        <v>5102</v>
      </c>
      <c r="F887" t="s">
        <v>5103</v>
      </c>
      <c r="G887" t="s">
        <v>5111</v>
      </c>
      <c r="H887" t="s">
        <v>5103</v>
      </c>
      <c r="I887" t="s">
        <v>5113</v>
      </c>
    </row>
    <row r="888" spans="1:9" x14ac:dyDescent="0.25">
      <c r="A888" s="1" t="s">
        <v>983</v>
      </c>
      <c r="B888" t="s">
        <v>984</v>
      </c>
      <c r="C888" t="s">
        <v>5</v>
      </c>
      <c r="D888">
        <v>14</v>
      </c>
      <c r="E888" t="s">
        <v>5102</v>
      </c>
      <c r="F888" t="s">
        <v>5103</v>
      </c>
      <c r="G888" t="s">
        <v>5111</v>
      </c>
      <c r="H888" t="s">
        <v>5103</v>
      </c>
      <c r="I888" t="s">
        <v>5023</v>
      </c>
    </row>
    <row r="889" spans="1:9" x14ac:dyDescent="0.25">
      <c r="A889" s="1" t="s">
        <v>2049</v>
      </c>
      <c r="B889" t="s">
        <v>2050</v>
      </c>
      <c r="C889" t="s">
        <v>5</v>
      </c>
      <c r="D889">
        <v>14</v>
      </c>
      <c r="I889" t="s">
        <v>4879</v>
      </c>
    </row>
    <row r="890" spans="1:9" x14ac:dyDescent="0.25">
      <c r="A890" s="1" t="s">
        <v>985</v>
      </c>
      <c r="B890" t="s">
        <v>986</v>
      </c>
      <c r="C890" t="s">
        <v>5</v>
      </c>
      <c r="D890">
        <v>14</v>
      </c>
      <c r="E890" t="s">
        <v>5102</v>
      </c>
      <c r="F890" t="s">
        <v>5103</v>
      </c>
      <c r="G890" t="s">
        <v>5111</v>
      </c>
      <c r="H890" t="s">
        <v>5103</v>
      </c>
      <c r="I890" t="s">
        <v>5113</v>
      </c>
    </row>
    <row r="891" spans="1:9" x14ac:dyDescent="0.25">
      <c r="A891" s="1" t="s">
        <v>1184</v>
      </c>
      <c r="B891" t="s">
        <v>1185</v>
      </c>
      <c r="C891" t="s">
        <v>5</v>
      </c>
      <c r="D891">
        <v>14</v>
      </c>
      <c r="G891" t="s">
        <v>5111</v>
      </c>
      <c r="H891" t="s">
        <v>5103</v>
      </c>
      <c r="I891" t="s">
        <v>4879</v>
      </c>
    </row>
    <row r="892" spans="1:9" x14ac:dyDescent="0.25">
      <c r="A892" s="1" t="s">
        <v>1186</v>
      </c>
      <c r="B892" t="s">
        <v>1187</v>
      </c>
      <c r="C892" t="s">
        <v>5</v>
      </c>
      <c r="D892">
        <v>14</v>
      </c>
      <c r="G892" t="s">
        <v>5111</v>
      </c>
      <c r="H892" t="s">
        <v>5103</v>
      </c>
    </row>
    <row r="893" spans="1:9" x14ac:dyDescent="0.25">
      <c r="A893" s="1" t="s">
        <v>2131</v>
      </c>
      <c r="B893" t="s">
        <v>2132</v>
      </c>
      <c r="C893" t="s">
        <v>5</v>
      </c>
      <c r="D893">
        <v>14</v>
      </c>
      <c r="E893" t="s">
        <v>5102</v>
      </c>
      <c r="F893" t="s">
        <v>5103</v>
      </c>
      <c r="I893" t="s">
        <v>4879</v>
      </c>
    </row>
    <row r="894" spans="1:9" x14ac:dyDescent="0.25">
      <c r="A894" s="1" t="s">
        <v>1256</v>
      </c>
      <c r="B894" t="s">
        <v>1257</v>
      </c>
      <c r="C894" t="s">
        <v>5</v>
      </c>
      <c r="D894">
        <v>14</v>
      </c>
      <c r="G894" t="s">
        <v>5111</v>
      </c>
      <c r="H894" t="s">
        <v>5103</v>
      </c>
      <c r="I894" t="s">
        <v>5113</v>
      </c>
    </row>
    <row r="895" spans="1:9" x14ac:dyDescent="0.25">
      <c r="A895" s="1" t="s">
        <v>2133</v>
      </c>
      <c r="B895" t="s">
        <v>2134</v>
      </c>
      <c r="C895" t="s">
        <v>5</v>
      </c>
      <c r="D895">
        <v>14</v>
      </c>
      <c r="I895" t="s">
        <v>4879</v>
      </c>
    </row>
    <row r="896" spans="1:9" x14ac:dyDescent="0.25">
      <c r="A896" s="1" t="s">
        <v>1438</v>
      </c>
      <c r="B896" t="s">
        <v>1439</v>
      </c>
      <c r="C896" t="s">
        <v>5</v>
      </c>
      <c r="D896">
        <v>14</v>
      </c>
      <c r="E896" t="s">
        <v>5102</v>
      </c>
      <c r="F896" t="s">
        <v>5103</v>
      </c>
      <c r="G896" t="s">
        <v>5111</v>
      </c>
      <c r="H896" t="s">
        <v>5103</v>
      </c>
      <c r="I896" t="s">
        <v>5113</v>
      </c>
    </row>
    <row r="897" spans="1:9" x14ac:dyDescent="0.25">
      <c r="A897" s="1" t="s">
        <v>1440</v>
      </c>
      <c r="B897" t="s">
        <v>1441</v>
      </c>
      <c r="C897" t="s">
        <v>5</v>
      </c>
      <c r="D897">
        <v>14</v>
      </c>
      <c r="E897" t="s">
        <v>5102</v>
      </c>
      <c r="F897" t="s">
        <v>5103</v>
      </c>
      <c r="G897" t="s">
        <v>5111</v>
      </c>
      <c r="H897" t="s">
        <v>5103</v>
      </c>
      <c r="I897" t="s">
        <v>4879</v>
      </c>
    </row>
    <row r="898" spans="1:9" x14ac:dyDescent="0.25">
      <c r="A898" s="1" t="s">
        <v>2173</v>
      </c>
      <c r="B898" t="s">
        <v>2174</v>
      </c>
      <c r="C898" t="s">
        <v>5</v>
      </c>
      <c r="D898">
        <v>14</v>
      </c>
      <c r="E898" t="s">
        <v>5102</v>
      </c>
      <c r="F898" t="s">
        <v>5103</v>
      </c>
      <c r="I898" t="s">
        <v>5113</v>
      </c>
    </row>
    <row r="899" spans="1:9" x14ac:dyDescent="0.25">
      <c r="A899" s="1" t="s">
        <v>2175</v>
      </c>
      <c r="B899" t="s">
        <v>2176</v>
      </c>
      <c r="C899" t="s">
        <v>5</v>
      </c>
      <c r="D899">
        <v>14</v>
      </c>
      <c r="G899" t="s">
        <v>5111</v>
      </c>
      <c r="H899" t="s">
        <v>5103</v>
      </c>
      <c r="I899" t="s">
        <v>4879</v>
      </c>
    </row>
    <row r="900" spans="1:9" x14ac:dyDescent="0.25">
      <c r="A900" s="1" t="s">
        <v>2177</v>
      </c>
      <c r="B900" t="s">
        <v>2178</v>
      </c>
      <c r="C900" t="s">
        <v>5</v>
      </c>
      <c r="D900">
        <v>14</v>
      </c>
      <c r="G900" t="s">
        <v>5111</v>
      </c>
      <c r="H900" t="s">
        <v>5103</v>
      </c>
      <c r="I900" t="s">
        <v>5023</v>
      </c>
    </row>
    <row r="901" spans="1:9" x14ac:dyDescent="0.25">
      <c r="A901" s="1" t="s">
        <v>1478</v>
      </c>
      <c r="B901" t="s">
        <v>1479</v>
      </c>
      <c r="C901" t="s">
        <v>5</v>
      </c>
      <c r="D901">
        <v>14</v>
      </c>
      <c r="G901" t="s">
        <v>5111</v>
      </c>
      <c r="H901" t="s">
        <v>5103</v>
      </c>
      <c r="I901" t="s">
        <v>5113</v>
      </c>
    </row>
    <row r="902" spans="1:9" x14ac:dyDescent="0.25">
      <c r="A902" s="1" t="s">
        <v>2187</v>
      </c>
      <c r="B902" t="s">
        <v>2188</v>
      </c>
      <c r="C902" t="s">
        <v>5</v>
      </c>
      <c r="D902">
        <v>14</v>
      </c>
    </row>
    <row r="903" spans="1:9" x14ac:dyDescent="0.25">
      <c r="A903" s="1" t="s">
        <v>1514</v>
      </c>
      <c r="B903" t="s">
        <v>1515</v>
      </c>
      <c r="C903" t="s">
        <v>5</v>
      </c>
      <c r="D903">
        <v>14</v>
      </c>
      <c r="E903" t="s">
        <v>5102</v>
      </c>
      <c r="F903" t="s">
        <v>5103</v>
      </c>
      <c r="G903" t="s">
        <v>5111</v>
      </c>
      <c r="H903" t="s">
        <v>5103</v>
      </c>
      <c r="I903" t="s">
        <v>5113</v>
      </c>
    </row>
    <row r="904" spans="1:9" x14ac:dyDescent="0.25">
      <c r="A904" s="1" t="s">
        <v>1516</v>
      </c>
      <c r="B904" t="s">
        <v>1517</v>
      </c>
      <c r="C904" t="s">
        <v>5</v>
      </c>
      <c r="D904">
        <v>14</v>
      </c>
      <c r="E904" t="s">
        <v>5102</v>
      </c>
      <c r="F904" t="s">
        <v>5103</v>
      </c>
      <c r="G904" t="s">
        <v>5111</v>
      </c>
      <c r="H904" t="s">
        <v>5103</v>
      </c>
      <c r="I904" t="s">
        <v>5023</v>
      </c>
    </row>
    <row r="905" spans="1:9" x14ac:dyDescent="0.25">
      <c r="A905" s="1" t="s">
        <v>1518</v>
      </c>
      <c r="B905" t="s">
        <v>1519</v>
      </c>
      <c r="C905" t="s">
        <v>5</v>
      </c>
      <c r="D905">
        <v>14</v>
      </c>
      <c r="E905" t="s">
        <v>5102</v>
      </c>
      <c r="F905" t="s">
        <v>5103</v>
      </c>
      <c r="G905" t="s">
        <v>5111</v>
      </c>
      <c r="H905" t="s">
        <v>5103</v>
      </c>
      <c r="I905" t="s">
        <v>5113</v>
      </c>
    </row>
    <row r="906" spans="1:9" x14ac:dyDescent="0.25">
      <c r="A906" s="1" t="s">
        <v>2197</v>
      </c>
      <c r="B906" t="s">
        <v>2198</v>
      </c>
      <c r="C906" t="s">
        <v>5</v>
      </c>
      <c r="D906">
        <v>14</v>
      </c>
      <c r="G906" t="s">
        <v>5111</v>
      </c>
      <c r="H906" t="s">
        <v>5103</v>
      </c>
    </row>
    <row r="907" spans="1:9" x14ac:dyDescent="0.25">
      <c r="A907" s="1" t="s">
        <v>2199</v>
      </c>
      <c r="B907" t="s">
        <v>2200</v>
      </c>
      <c r="C907" t="s">
        <v>5</v>
      </c>
      <c r="D907">
        <v>14</v>
      </c>
      <c r="E907" t="s">
        <v>5102</v>
      </c>
      <c r="F907" t="s">
        <v>5103</v>
      </c>
      <c r="G907" t="s">
        <v>5111</v>
      </c>
      <c r="H907" t="s">
        <v>5103</v>
      </c>
      <c r="I907" t="s">
        <v>5023</v>
      </c>
    </row>
    <row r="908" spans="1:9" x14ac:dyDescent="0.25">
      <c r="A908" s="1" t="s">
        <v>1520</v>
      </c>
      <c r="B908" t="s">
        <v>1521</v>
      </c>
      <c r="C908" t="s">
        <v>5</v>
      </c>
      <c r="D908">
        <v>14</v>
      </c>
      <c r="E908" t="s">
        <v>5102</v>
      </c>
      <c r="F908" t="s">
        <v>5103</v>
      </c>
      <c r="G908" t="s">
        <v>5111</v>
      </c>
      <c r="H908" t="s">
        <v>5103</v>
      </c>
      <c r="I908" t="s">
        <v>5023</v>
      </c>
    </row>
    <row r="909" spans="1:9" x14ac:dyDescent="0.25">
      <c r="A909" s="1" t="s">
        <v>2273</v>
      </c>
      <c r="B909" t="s">
        <v>2274</v>
      </c>
      <c r="C909" t="s">
        <v>1746</v>
      </c>
      <c r="D909">
        <v>14</v>
      </c>
      <c r="E909" t="s">
        <v>5102</v>
      </c>
      <c r="F909" t="s">
        <v>5103</v>
      </c>
      <c r="I909" t="s">
        <v>4879</v>
      </c>
    </row>
    <row r="910" spans="1:9" x14ac:dyDescent="0.25">
      <c r="A910" s="1" t="s">
        <v>2314</v>
      </c>
      <c r="B910" t="s">
        <v>2315</v>
      </c>
      <c r="C910" t="s">
        <v>1741</v>
      </c>
      <c r="D910">
        <v>14</v>
      </c>
      <c r="I910" t="s">
        <v>4879</v>
      </c>
    </row>
    <row r="911" spans="1:9" x14ac:dyDescent="0.25">
      <c r="A911" s="1" t="s">
        <v>5116</v>
      </c>
      <c r="B911" t="s">
        <v>5117</v>
      </c>
      <c r="C911" t="s">
        <v>5</v>
      </c>
      <c r="D911">
        <v>14</v>
      </c>
    </row>
    <row r="912" spans="1:9" x14ac:dyDescent="0.25">
      <c r="A912" s="1" t="s">
        <v>1833</v>
      </c>
      <c r="B912" t="s">
        <v>1834</v>
      </c>
      <c r="C912" t="s">
        <v>5</v>
      </c>
      <c r="D912">
        <v>15</v>
      </c>
      <c r="E912" t="s">
        <v>5102</v>
      </c>
      <c r="F912" t="s">
        <v>5103</v>
      </c>
    </row>
    <row r="913" spans="1:9" x14ac:dyDescent="0.25">
      <c r="A913" s="1" t="s">
        <v>208</v>
      </c>
      <c r="B913" t="s">
        <v>209</v>
      </c>
      <c r="C913" t="s">
        <v>5</v>
      </c>
      <c r="D913">
        <v>15</v>
      </c>
      <c r="E913" t="s">
        <v>5102</v>
      </c>
      <c r="F913" t="s">
        <v>5103</v>
      </c>
      <c r="G913" t="s">
        <v>5111</v>
      </c>
      <c r="H913" t="s">
        <v>5103</v>
      </c>
      <c r="I913" t="s">
        <v>4879</v>
      </c>
    </row>
    <row r="914" spans="1:9" x14ac:dyDescent="0.25">
      <c r="A914" s="1" t="s">
        <v>211</v>
      </c>
      <c r="B914" t="s">
        <v>212</v>
      </c>
      <c r="C914" t="s">
        <v>5</v>
      </c>
      <c r="D914">
        <v>15</v>
      </c>
      <c r="E914" t="s">
        <v>5102</v>
      </c>
      <c r="F914" t="s">
        <v>5103</v>
      </c>
      <c r="G914" t="s">
        <v>5111</v>
      </c>
      <c r="H914" t="s">
        <v>5103</v>
      </c>
      <c r="I914" t="s">
        <v>5113</v>
      </c>
    </row>
    <row r="915" spans="1:9" x14ac:dyDescent="0.25">
      <c r="A915" s="1" t="s">
        <v>213</v>
      </c>
      <c r="B915" t="s">
        <v>214</v>
      </c>
      <c r="C915" t="s">
        <v>5</v>
      </c>
      <c r="D915">
        <v>15</v>
      </c>
      <c r="E915" t="s">
        <v>5102</v>
      </c>
      <c r="F915" t="s">
        <v>5103</v>
      </c>
      <c r="G915" t="s">
        <v>5111</v>
      </c>
      <c r="H915" t="s">
        <v>5103</v>
      </c>
      <c r="I915" t="s">
        <v>4879</v>
      </c>
    </row>
    <row r="916" spans="1:9" x14ac:dyDescent="0.25">
      <c r="A916" s="1" t="s">
        <v>215</v>
      </c>
      <c r="B916" t="s">
        <v>216</v>
      </c>
      <c r="C916" t="s">
        <v>5</v>
      </c>
      <c r="D916">
        <v>15</v>
      </c>
      <c r="E916" t="s">
        <v>5102</v>
      </c>
      <c r="F916" t="s">
        <v>5103</v>
      </c>
      <c r="G916" t="s">
        <v>5111</v>
      </c>
      <c r="H916" t="s">
        <v>5103</v>
      </c>
      <c r="I916" t="s">
        <v>5113</v>
      </c>
    </row>
    <row r="917" spans="1:9" x14ac:dyDescent="0.25">
      <c r="A917" s="1" t="s">
        <v>1835</v>
      </c>
      <c r="B917" t="s">
        <v>1836</v>
      </c>
      <c r="C917" t="s">
        <v>5</v>
      </c>
      <c r="D917">
        <v>15</v>
      </c>
      <c r="E917" t="s">
        <v>5102</v>
      </c>
      <c r="F917" t="s">
        <v>5103</v>
      </c>
      <c r="I917" t="s">
        <v>5113</v>
      </c>
    </row>
    <row r="918" spans="1:9" x14ac:dyDescent="0.25">
      <c r="A918" s="1" t="s">
        <v>1837</v>
      </c>
      <c r="B918" t="s">
        <v>1838</v>
      </c>
      <c r="C918" t="s">
        <v>5</v>
      </c>
      <c r="D918">
        <v>15</v>
      </c>
      <c r="E918" t="s">
        <v>5102</v>
      </c>
      <c r="F918" t="s">
        <v>5103</v>
      </c>
      <c r="G918" t="s">
        <v>5111</v>
      </c>
      <c r="H918" t="s">
        <v>5103</v>
      </c>
      <c r="I918" t="s">
        <v>5023</v>
      </c>
    </row>
    <row r="919" spans="1:9" x14ac:dyDescent="0.25">
      <c r="A919" s="1" t="s">
        <v>298</v>
      </c>
      <c r="B919" t="s">
        <v>299</v>
      </c>
      <c r="C919" t="s">
        <v>5</v>
      </c>
      <c r="D919">
        <v>15</v>
      </c>
      <c r="E919" t="s">
        <v>5102</v>
      </c>
      <c r="F919" t="s">
        <v>5103</v>
      </c>
      <c r="G919" t="s">
        <v>5111</v>
      </c>
      <c r="H919" t="s">
        <v>5103</v>
      </c>
      <c r="I919" t="s">
        <v>4879</v>
      </c>
    </row>
    <row r="920" spans="1:9" x14ac:dyDescent="0.25">
      <c r="A920" s="1" t="s">
        <v>300</v>
      </c>
      <c r="B920" t="s">
        <v>301</v>
      </c>
      <c r="C920" t="s">
        <v>5</v>
      </c>
      <c r="D920">
        <v>15</v>
      </c>
      <c r="E920" t="s">
        <v>5102</v>
      </c>
      <c r="F920" t="s">
        <v>5103</v>
      </c>
      <c r="G920" t="s">
        <v>5111</v>
      </c>
      <c r="H920" t="s">
        <v>5103</v>
      </c>
      <c r="I920" t="s">
        <v>4879</v>
      </c>
    </row>
    <row r="921" spans="1:9" x14ac:dyDescent="0.25">
      <c r="A921" s="1" t="s">
        <v>302</v>
      </c>
      <c r="B921" t="s">
        <v>303</v>
      </c>
      <c r="C921" t="s">
        <v>5</v>
      </c>
      <c r="D921">
        <v>15</v>
      </c>
      <c r="E921" t="s">
        <v>5102</v>
      </c>
      <c r="F921" t="s">
        <v>5103</v>
      </c>
      <c r="G921" t="s">
        <v>5111</v>
      </c>
      <c r="H921" t="s">
        <v>5103</v>
      </c>
    </row>
    <row r="922" spans="1:9" x14ac:dyDescent="0.25">
      <c r="A922" s="1" t="s">
        <v>304</v>
      </c>
      <c r="B922" t="s">
        <v>305</v>
      </c>
      <c r="C922" t="s">
        <v>5</v>
      </c>
      <c r="D922">
        <v>15</v>
      </c>
      <c r="E922" t="s">
        <v>5102</v>
      </c>
      <c r="F922" t="s">
        <v>5103</v>
      </c>
      <c r="G922" t="s">
        <v>5111</v>
      </c>
      <c r="H922" t="s">
        <v>5103</v>
      </c>
      <c r="I922" t="s">
        <v>5113</v>
      </c>
    </row>
    <row r="923" spans="1:9" x14ac:dyDescent="0.25">
      <c r="A923" s="1" t="s">
        <v>306</v>
      </c>
      <c r="B923" t="s">
        <v>307</v>
      </c>
      <c r="C923" t="s">
        <v>5</v>
      </c>
      <c r="D923">
        <v>15</v>
      </c>
      <c r="E923" t="s">
        <v>5102</v>
      </c>
      <c r="F923" t="s">
        <v>5103</v>
      </c>
      <c r="G923" t="s">
        <v>5111</v>
      </c>
      <c r="H923" t="s">
        <v>5103</v>
      </c>
      <c r="I923" t="s">
        <v>5113</v>
      </c>
    </row>
    <row r="924" spans="1:9" x14ac:dyDescent="0.25">
      <c r="A924" s="1" t="s">
        <v>347</v>
      </c>
      <c r="B924" t="s">
        <v>348</v>
      </c>
      <c r="C924" t="s">
        <v>5</v>
      </c>
      <c r="D924">
        <v>15</v>
      </c>
      <c r="E924" t="s">
        <v>5102</v>
      </c>
      <c r="F924" t="s">
        <v>5103</v>
      </c>
      <c r="G924" t="s">
        <v>5111</v>
      </c>
      <c r="H924" t="s">
        <v>5103</v>
      </c>
      <c r="I924" t="s">
        <v>4879</v>
      </c>
    </row>
    <row r="925" spans="1:9" x14ac:dyDescent="0.25">
      <c r="A925" s="1" t="s">
        <v>349</v>
      </c>
      <c r="B925" t="s">
        <v>350</v>
      </c>
      <c r="C925" t="s">
        <v>5</v>
      </c>
      <c r="D925">
        <v>15</v>
      </c>
      <c r="E925" t="s">
        <v>5102</v>
      </c>
      <c r="F925" t="s">
        <v>5103</v>
      </c>
      <c r="G925" t="s">
        <v>5111</v>
      </c>
      <c r="H925" t="s">
        <v>5103</v>
      </c>
      <c r="I925" t="s">
        <v>5113</v>
      </c>
    </row>
    <row r="926" spans="1:9" x14ac:dyDescent="0.25">
      <c r="A926" s="1" t="s">
        <v>374</v>
      </c>
      <c r="B926" t="s">
        <v>375</v>
      </c>
      <c r="C926" t="s">
        <v>5</v>
      </c>
      <c r="D926">
        <v>15</v>
      </c>
      <c r="E926" t="s">
        <v>5102</v>
      </c>
      <c r="F926" t="s">
        <v>5103</v>
      </c>
      <c r="G926" t="s">
        <v>5111</v>
      </c>
      <c r="H926" t="s">
        <v>5103</v>
      </c>
      <c r="I926" t="s">
        <v>4879</v>
      </c>
    </row>
    <row r="927" spans="1:9" x14ac:dyDescent="0.25">
      <c r="A927" s="1" t="s">
        <v>376</v>
      </c>
      <c r="B927" t="s">
        <v>377</v>
      </c>
      <c r="C927" t="s">
        <v>5</v>
      </c>
      <c r="D927">
        <v>15</v>
      </c>
      <c r="E927" t="s">
        <v>5102</v>
      </c>
      <c r="F927" t="s">
        <v>5103</v>
      </c>
      <c r="G927" t="s">
        <v>5111</v>
      </c>
      <c r="H927" t="s">
        <v>5103</v>
      </c>
      <c r="I927" t="s">
        <v>4879</v>
      </c>
    </row>
    <row r="928" spans="1:9" x14ac:dyDescent="0.25">
      <c r="A928" s="1" t="s">
        <v>490</v>
      </c>
      <c r="B928" t="s">
        <v>491</v>
      </c>
      <c r="C928" t="s">
        <v>5</v>
      </c>
      <c r="D928">
        <v>15</v>
      </c>
      <c r="E928" t="s">
        <v>5102</v>
      </c>
      <c r="F928" t="s">
        <v>5103</v>
      </c>
      <c r="G928" t="s">
        <v>5111</v>
      </c>
      <c r="H928" t="s">
        <v>5103</v>
      </c>
      <c r="I928" t="s">
        <v>5113</v>
      </c>
    </row>
    <row r="929" spans="1:9" x14ac:dyDescent="0.25">
      <c r="A929" s="1" t="s">
        <v>1921</v>
      </c>
      <c r="B929" t="s">
        <v>1922</v>
      </c>
      <c r="C929" t="s">
        <v>5</v>
      </c>
      <c r="D929">
        <v>15</v>
      </c>
      <c r="E929" t="s">
        <v>5102</v>
      </c>
      <c r="F929" t="s">
        <v>5103</v>
      </c>
      <c r="I929" t="s">
        <v>4879</v>
      </c>
    </row>
    <row r="930" spans="1:9" x14ac:dyDescent="0.25">
      <c r="A930" s="1" t="s">
        <v>2033</v>
      </c>
      <c r="B930" t="s">
        <v>2034</v>
      </c>
      <c r="C930" t="s">
        <v>5</v>
      </c>
      <c r="D930">
        <v>15</v>
      </c>
      <c r="E930" t="s">
        <v>5102</v>
      </c>
      <c r="F930" t="s">
        <v>5103</v>
      </c>
    </row>
    <row r="931" spans="1:9" x14ac:dyDescent="0.25">
      <c r="A931" s="1" t="s">
        <v>2065</v>
      </c>
      <c r="B931" t="s">
        <v>2066</v>
      </c>
      <c r="C931" t="s">
        <v>5</v>
      </c>
      <c r="D931">
        <v>15</v>
      </c>
      <c r="E931" t="s">
        <v>5102</v>
      </c>
      <c r="F931" t="s">
        <v>5103</v>
      </c>
      <c r="I931" t="s">
        <v>5113</v>
      </c>
    </row>
    <row r="932" spans="1:9" x14ac:dyDescent="0.25">
      <c r="A932" s="1" t="s">
        <v>1107</v>
      </c>
      <c r="B932" t="s">
        <v>1108</v>
      </c>
      <c r="C932" t="s">
        <v>5</v>
      </c>
      <c r="D932">
        <v>15</v>
      </c>
      <c r="E932" t="s">
        <v>5102</v>
      </c>
      <c r="F932" t="s">
        <v>5103</v>
      </c>
      <c r="G932" t="s">
        <v>5111</v>
      </c>
      <c r="H932" t="s">
        <v>5103</v>
      </c>
    </row>
    <row r="933" spans="1:9" x14ac:dyDescent="0.25">
      <c r="A933" s="1" t="s">
        <v>1115</v>
      </c>
      <c r="B933" t="s">
        <v>1116</v>
      </c>
      <c r="C933" t="s">
        <v>5</v>
      </c>
      <c r="D933">
        <v>15</v>
      </c>
      <c r="E933" t="s">
        <v>5102</v>
      </c>
      <c r="F933" t="s">
        <v>5103</v>
      </c>
      <c r="G933" t="s">
        <v>5111</v>
      </c>
      <c r="H933" t="s">
        <v>5103</v>
      </c>
      <c r="I933" t="s">
        <v>4879</v>
      </c>
    </row>
    <row r="934" spans="1:9" x14ac:dyDescent="0.25">
      <c r="A934" s="1" t="s">
        <v>2109</v>
      </c>
      <c r="B934" t="s">
        <v>2110</v>
      </c>
      <c r="C934" t="s">
        <v>5</v>
      </c>
      <c r="D934">
        <v>15</v>
      </c>
      <c r="E934" t="s">
        <v>5102</v>
      </c>
      <c r="F934" t="s">
        <v>5103</v>
      </c>
      <c r="G934" t="s">
        <v>5111</v>
      </c>
      <c r="H934" t="s">
        <v>5103</v>
      </c>
      <c r="I934" t="s">
        <v>5023</v>
      </c>
    </row>
    <row r="935" spans="1:9" x14ac:dyDescent="0.25">
      <c r="A935" s="1" t="s">
        <v>2111</v>
      </c>
      <c r="B935" t="s">
        <v>2112</v>
      </c>
      <c r="C935" t="s">
        <v>5</v>
      </c>
      <c r="D935">
        <v>15</v>
      </c>
      <c r="E935" t="s">
        <v>5102</v>
      </c>
      <c r="F935" t="s">
        <v>5103</v>
      </c>
      <c r="I935" t="s">
        <v>4879</v>
      </c>
    </row>
    <row r="936" spans="1:9" x14ac:dyDescent="0.25">
      <c r="A936" s="1" t="s">
        <v>1160</v>
      </c>
      <c r="B936" t="s">
        <v>1161</v>
      </c>
      <c r="C936" t="s">
        <v>5</v>
      </c>
      <c r="D936">
        <v>15</v>
      </c>
      <c r="E936" t="s">
        <v>5102</v>
      </c>
      <c r="F936" t="s">
        <v>5103</v>
      </c>
      <c r="G936" t="s">
        <v>5111</v>
      </c>
      <c r="H936" t="s">
        <v>5103</v>
      </c>
      <c r="I936" t="s">
        <v>4879</v>
      </c>
    </row>
    <row r="937" spans="1:9" x14ac:dyDescent="0.25">
      <c r="A937" s="1" t="s">
        <v>1390</v>
      </c>
      <c r="B937" t="s">
        <v>1391</v>
      </c>
      <c r="C937" t="s">
        <v>5</v>
      </c>
      <c r="D937">
        <v>15</v>
      </c>
      <c r="E937" t="s">
        <v>5102</v>
      </c>
      <c r="F937" t="s">
        <v>5103</v>
      </c>
      <c r="G937" t="s">
        <v>5111</v>
      </c>
      <c r="H937" t="s">
        <v>5103</v>
      </c>
      <c r="I937" t="s">
        <v>5113</v>
      </c>
    </row>
    <row r="938" spans="1:9" x14ac:dyDescent="0.25">
      <c r="A938" s="1" t="s">
        <v>1392</v>
      </c>
      <c r="B938" t="s">
        <v>1393</v>
      </c>
      <c r="C938" t="s">
        <v>5</v>
      </c>
      <c r="D938">
        <v>15</v>
      </c>
      <c r="E938" t="s">
        <v>5102</v>
      </c>
      <c r="F938" t="s">
        <v>5103</v>
      </c>
      <c r="G938" t="s">
        <v>5111</v>
      </c>
      <c r="H938" t="s">
        <v>5103</v>
      </c>
      <c r="I938" t="s">
        <v>5023</v>
      </c>
    </row>
    <row r="939" spans="1:9" x14ac:dyDescent="0.25">
      <c r="A939" s="1" t="s">
        <v>1394</v>
      </c>
      <c r="B939" t="s">
        <v>1395</v>
      </c>
      <c r="C939" t="s">
        <v>5</v>
      </c>
      <c r="D939">
        <v>15</v>
      </c>
      <c r="E939" t="s">
        <v>5102</v>
      </c>
      <c r="F939" t="s">
        <v>5103</v>
      </c>
      <c r="G939" t="s">
        <v>5111</v>
      </c>
      <c r="H939" t="s">
        <v>5103</v>
      </c>
      <c r="I939" t="s">
        <v>5023</v>
      </c>
    </row>
    <row r="940" spans="1:9" x14ac:dyDescent="0.25">
      <c r="A940" s="1" t="s">
        <v>2163</v>
      </c>
      <c r="B940" t="s">
        <v>2164</v>
      </c>
      <c r="C940" t="s">
        <v>5</v>
      </c>
      <c r="D940">
        <v>15</v>
      </c>
      <c r="E940" t="s">
        <v>5102</v>
      </c>
      <c r="F940" t="s">
        <v>5103</v>
      </c>
      <c r="I940" t="s">
        <v>5113</v>
      </c>
    </row>
    <row r="941" spans="1:9" x14ac:dyDescent="0.25">
      <c r="A941" s="1" t="s">
        <v>1434</v>
      </c>
      <c r="B941" t="s">
        <v>1435</v>
      </c>
      <c r="C941" t="s">
        <v>5</v>
      </c>
      <c r="D941">
        <v>15</v>
      </c>
      <c r="E941" t="s">
        <v>5102</v>
      </c>
      <c r="F941" t="s">
        <v>5103</v>
      </c>
      <c r="G941" t="s">
        <v>5111</v>
      </c>
      <c r="H941" t="s">
        <v>5103</v>
      </c>
      <c r="I941" t="s">
        <v>5113</v>
      </c>
    </row>
    <row r="942" spans="1:9" x14ac:dyDescent="0.25">
      <c r="A942" s="1" t="s">
        <v>2169</v>
      </c>
      <c r="B942" t="s">
        <v>2170</v>
      </c>
      <c r="C942" t="s">
        <v>5</v>
      </c>
      <c r="D942">
        <v>15</v>
      </c>
      <c r="E942" t="s">
        <v>5102</v>
      </c>
      <c r="F942" t="s">
        <v>5103</v>
      </c>
      <c r="I942" t="s">
        <v>5113</v>
      </c>
    </row>
    <row r="943" spans="1:9" x14ac:dyDescent="0.25">
      <c r="A943" s="1" t="s">
        <v>1436</v>
      </c>
      <c r="B943" t="s">
        <v>1437</v>
      </c>
      <c r="C943" t="s">
        <v>5</v>
      </c>
      <c r="D943">
        <v>15</v>
      </c>
      <c r="E943" t="s">
        <v>5102</v>
      </c>
      <c r="F943" t="s">
        <v>5103</v>
      </c>
      <c r="G943" t="s">
        <v>5111</v>
      </c>
      <c r="H943" t="s">
        <v>5103</v>
      </c>
    </row>
    <row r="944" spans="1:9" x14ac:dyDescent="0.25">
      <c r="A944" s="1" t="s">
        <v>2171</v>
      </c>
      <c r="B944" t="s">
        <v>2172</v>
      </c>
      <c r="C944" t="s">
        <v>5</v>
      </c>
      <c r="D944">
        <v>15</v>
      </c>
      <c r="E944" t="s">
        <v>5102</v>
      </c>
      <c r="F944" t="s">
        <v>5103</v>
      </c>
      <c r="I944" t="s">
        <v>5113</v>
      </c>
    </row>
    <row r="945" spans="1:9" x14ac:dyDescent="0.25">
      <c r="A945" s="1" t="s">
        <v>2185</v>
      </c>
      <c r="B945" t="s">
        <v>2186</v>
      </c>
      <c r="C945" t="s">
        <v>5</v>
      </c>
      <c r="D945">
        <v>15</v>
      </c>
      <c r="E945" t="s">
        <v>5102</v>
      </c>
      <c r="F945" t="s">
        <v>5103</v>
      </c>
      <c r="I945" t="s">
        <v>5113</v>
      </c>
    </row>
    <row r="946" spans="1:9" x14ac:dyDescent="0.25">
      <c r="A946" s="1" t="s">
        <v>1480</v>
      </c>
      <c r="B946" t="s">
        <v>1481</v>
      </c>
      <c r="C946" t="s">
        <v>5</v>
      </c>
      <c r="D946">
        <v>15</v>
      </c>
      <c r="E946" t="s">
        <v>5102</v>
      </c>
      <c r="F946" t="s">
        <v>5103</v>
      </c>
      <c r="G946" t="s">
        <v>5111</v>
      </c>
      <c r="H946" t="s">
        <v>5103</v>
      </c>
      <c r="I946" t="s">
        <v>4879</v>
      </c>
    </row>
    <row r="947" spans="1:9" x14ac:dyDescent="0.25">
      <c r="A947" s="1" t="s">
        <v>1534</v>
      </c>
      <c r="B947" t="s">
        <v>1535</v>
      </c>
      <c r="C947" t="s">
        <v>5</v>
      </c>
      <c r="D947">
        <v>15</v>
      </c>
      <c r="E947" t="s">
        <v>5102</v>
      </c>
      <c r="F947" t="s">
        <v>5103</v>
      </c>
      <c r="G947" t="s">
        <v>5111</v>
      </c>
      <c r="H947" t="s">
        <v>5103</v>
      </c>
      <c r="I947" t="s">
        <v>5113</v>
      </c>
    </row>
    <row r="948" spans="1:9" x14ac:dyDescent="0.25">
      <c r="A948" s="1" t="s">
        <v>2207</v>
      </c>
      <c r="B948" t="s">
        <v>2208</v>
      </c>
      <c r="C948" t="s">
        <v>5</v>
      </c>
      <c r="D948">
        <v>15</v>
      </c>
      <c r="E948" t="s">
        <v>5102</v>
      </c>
      <c r="F948" t="s">
        <v>5103</v>
      </c>
    </row>
    <row r="949" spans="1:9" x14ac:dyDescent="0.25">
      <c r="A949" s="1" t="s">
        <v>1536</v>
      </c>
      <c r="B949" t="s">
        <v>1537</v>
      </c>
      <c r="C949" t="s">
        <v>5</v>
      </c>
      <c r="D949">
        <v>15</v>
      </c>
      <c r="E949" t="s">
        <v>5102</v>
      </c>
      <c r="F949" t="s">
        <v>5103</v>
      </c>
      <c r="G949" t="s">
        <v>5111</v>
      </c>
      <c r="H949" t="s">
        <v>5103</v>
      </c>
      <c r="I949" t="s">
        <v>4879</v>
      </c>
    </row>
    <row r="950" spans="1:9" x14ac:dyDescent="0.25">
      <c r="A950" s="1" t="s">
        <v>1538</v>
      </c>
      <c r="B950" t="s">
        <v>1539</v>
      </c>
      <c r="C950" t="s">
        <v>5</v>
      </c>
      <c r="D950">
        <v>15</v>
      </c>
      <c r="E950" t="s">
        <v>5102</v>
      </c>
      <c r="F950" t="s">
        <v>5103</v>
      </c>
      <c r="G950" t="s">
        <v>5111</v>
      </c>
      <c r="H950" t="s">
        <v>5103</v>
      </c>
      <c r="I950" t="s">
        <v>4879</v>
      </c>
    </row>
    <row r="951" spans="1:9" x14ac:dyDescent="0.25">
      <c r="A951" s="1" t="s">
        <v>2209</v>
      </c>
      <c r="B951" t="s">
        <v>2210</v>
      </c>
      <c r="C951" t="s">
        <v>5</v>
      </c>
      <c r="D951">
        <v>15</v>
      </c>
      <c r="E951" t="s">
        <v>5102</v>
      </c>
      <c r="F951" t="s">
        <v>5103</v>
      </c>
      <c r="I951" t="s">
        <v>5113</v>
      </c>
    </row>
    <row r="952" spans="1:9" x14ac:dyDescent="0.25">
      <c r="A952" s="1" t="s">
        <v>2211</v>
      </c>
      <c r="B952" t="s">
        <v>2212</v>
      </c>
      <c r="C952" t="s">
        <v>5</v>
      </c>
      <c r="D952">
        <v>15</v>
      </c>
      <c r="E952" t="s">
        <v>5102</v>
      </c>
      <c r="F952" t="s">
        <v>5103</v>
      </c>
      <c r="I952" t="s">
        <v>4879</v>
      </c>
    </row>
    <row r="953" spans="1:9" x14ac:dyDescent="0.25">
      <c r="A953" s="1" t="s">
        <v>1540</v>
      </c>
      <c r="B953" t="s">
        <v>1541</v>
      </c>
      <c r="C953" t="s">
        <v>5</v>
      </c>
      <c r="D953">
        <v>15</v>
      </c>
      <c r="E953" t="s">
        <v>5102</v>
      </c>
      <c r="F953" t="s">
        <v>5103</v>
      </c>
      <c r="G953" t="s">
        <v>5111</v>
      </c>
      <c r="H953" t="s">
        <v>5103</v>
      </c>
      <c r="I953" t="s">
        <v>5113</v>
      </c>
    </row>
    <row r="954" spans="1:9" x14ac:dyDescent="0.25">
      <c r="A954" s="1" t="s">
        <v>1599</v>
      </c>
      <c r="B954" t="s">
        <v>1600</v>
      </c>
      <c r="C954" t="s">
        <v>5</v>
      </c>
      <c r="D954">
        <v>15</v>
      </c>
      <c r="E954" t="s">
        <v>5102</v>
      </c>
      <c r="F954" t="s">
        <v>5103</v>
      </c>
      <c r="G954" t="s">
        <v>5111</v>
      </c>
      <c r="H954" t="s">
        <v>5103</v>
      </c>
      <c r="I954" t="s">
        <v>4879</v>
      </c>
    </row>
    <row r="955" spans="1:9" x14ac:dyDescent="0.25">
      <c r="A955" s="1" t="s">
        <v>1601</v>
      </c>
      <c r="B955" t="s">
        <v>1602</v>
      </c>
      <c r="C955" t="s">
        <v>5</v>
      </c>
      <c r="D955">
        <v>15</v>
      </c>
      <c r="E955" t="s">
        <v>5102</v>
      </c>
      <c r="F955" t="s">
        <v>5103</v>
      </c>
      <c r="G955" t="s">
        <v>5111</v>
      </c>
      <c r="H955" t="s">
        <v>5103</v>
      </c>
      <c r="I955" t="s">
        <v>5113</v>
      </c>
    </row>
    <row r="956" spans="1:9" x14ac:dyDescent="0.25">
      <c r="A956" s="1" t="s">
        <v>2261</v>
      </c>
      <c r="B956" t="s">
        <v>2262</v>
      </c>
      <c r="C956" t="s">
        <v>1746</v>
      </c>
      <c r="D956">
        <v>15</v>
      </c>
      <c r="E956" t="s">
        <v>5102</v>
      </c>
      <c r="F956" t="s">
        <v>5103</v>
      </c>
      <c r="I956" t="s">
        <v>5113</v>
      </c>
    </row>
    <row r="957" spans="1:9" x14ac:dyDescent="0.25">
      <c r="A957" s="1" t="s">
        <v>1797</v>
      </c>
      <c r="B957" t="s">
        <v>1798</v>
      </c>
      <c r="C957" t="s">
        <v>5</v>
      </c>
      <c r="D957">
        <v>16</v>
      </c>
      <c r="E957" t="s">
        <v>5102</v>
      </c>
      <c r="F957" t="s">
        <v>5103</v>
      </c>
      <c r="I957" t="s">
        <v>4879</v>
      </c>
    </row>
    <row r="958" spans="1:9" x14ac:dyDescent="0.25">
      <c r="A958" s="1" t="s">
        <v>203</v>
      </c>
      <c r="B958" t="s">
        <v>204</v>
      </c>
      <c r="C958" t="s">
        <v>5</v>
      </c>
      <c r="D958">
        <v>16</v>
      </c>
      <c r="G958" t="s">
        <v>5111</v>
      </c>
      <c r="H958" t="s">
        <v>5103</v>
      </c>
      <c r="I958" t="s">
        <v>5113</v>
      </c>
    </row>
    <row r="959" spans="1:9" x14ac:dyDescent="0.25">
      <c r="A959" s="1" t="s">
        <v>1845</v>
      </c>
      <c r="B959" t="s">
        <v>1846</v>
      </c>
      <c r="C959" t="s">
        <v>5</v>
      </c>
      <c r="D959">
        <v>16</v>
      </c>
      <c r="I959" t="s">
        <v>5113</v>
      </c>
    </row>
    <row r="960" spans="1:9" x14ac:dyDescent="0.25">
      <c r="A960" s="1" t="s">
        <v>1847</v>
      </c>
      <c r="B960" t="s">
        <v>1848</v>
      </c>
      <c r="C960" t="s">
        <v>5</v>
      </c>
      <c r="D960">
        <v>16</v>
      </c>
      <c r="I960" t="s">
        <v>4879</v>
      </c>
    </row>
    <row r="961" spans="1:9" x14ac:dyDescent="0.25">
      <c r="A961" s="1" t="s">
        <v>260</v>
      </c>
      <c r="B961" t="s">
        <v>261</v>
      </c>
      <c r="C961" t="s">
        <v>5</v>
      </c>
      <c r="D961">
        <v>16</v>
      </c>
      <c r="E961" t="s">
        <v>5102</v>
      </c>
      <c r="F961" t="s">
        <v>5103</v>
      </c>
      <c r="G961" t="s">
        <v>5111</v>
      </c>
      <c r="H961" t="s">
        <v>5103</v>
      </c>
      <c r="I961" t="s">
        <v>5113</v>
      </c>
    </row>
    <row r="962" spans="1:9" x14ac:dyDescent="0.25">
      <c r="A962" s="1" t="s">
        <v>270</v>
      </c>
      <c r="B962" t="s">
        <v>271</v>
      </c>
      <c r="C962" t="s">
        <v>5</v>
      </c>
      <c r="D962">
        <v>16</v>
      </c>
      <c r="E962" t="s">
        <v>5102</v>
      </c>
      <c r="F962" t="s">
        <v>5103</v>
      </c>
      <c r="G962" t="s">
        <v>5111</v>
      </c>
      <c r="H962" t="s">
        <v>5103</v>
      </c>
    </row>
    <row r="963" spans="1:9" x14ac:dyDescent="0.25">
      <c r="A963" s="1" t="s">
        <v>272</v>
      </c>
      <c r="B963" t="s">
        <v>273</v>
      </c>
      <c r="C963" t="s">
        <v>5</v>
      </c>
      <c r="D963">
        <v>16</v>
      </c>
      <c r="G963" t="s">
        <v>5111</v>
      </c>
      <c r="H963" t="s">
        <v>5103</v>
      </c>
      <c r="I963" t="s">
        <v>5113</v>
      </c>
    </row>
    <row r="964" spans="1:9" x14ac:dyDescent="0.25">
      <c r="A964" s="1" t="s">
        <v>1849</v>
      </c>
      <c r="B964" t="s">
        <v>1850</v>
      </c>
      <c r="C964" t="s">
        <v>5</v>
      </c>
      <c r="D964">
        <v>16</v>
      </c>
      <c r="I964" t="s">
        <v>5113</v>
      </c>
    </row>
    <row r="965" spans="1:9" x14ac:dyDescent="0.25">
      <c r="A965" s="1" t="s">
        <v>290</v>
      </c>
      <c r="B965" t="s">
        <v>291</v>
      </c>
      <c r="C965" t="s">
        <v>5</v>
      </c>
      <c r="D965">
        <v>16</v>
      </c>
      <c r="E965" t="s">
        <v>5102</v>
      </c>
      <c r="F965" t="s">
        <v>5103</v>
      </c>
      <c r="G965" t="s">
        <v>5111</v>
      </c>
      <c r="H965" t="s">
        <v>5103</v>
      </c>
    </row>
    <row r="966" spans="1:9" x14ac:dyDescent="0.25">
      <c r="A966" s="1" t="s">
        <v>1861</v>
      </c>
      <c r="B966" t="s">
        <v>1862</v>
      </c>
      <c r="C966" t="s">
        <v>5</v>
      </c>
      <c r="D966">
        <v>16</v>
      </c>
      <c r="I966" t="s">
        <v>5113</v>
      </c>
    </row>
    <row r="967" spans="1:9" x14ac:dyDescent="0.25">
      <c r="A967" s="1" t="s">
        <v>386</v>
      </c>
      <c r="B967" t="s">
        <v>387</v>
      </c>
      <c r="C967" t="s">
        <v>5</v>
      </c>
      <c r="D967">
        <v>16</v>
      </c>
      <c r="G967" t="s">
        <v>5111</v>
      </c>
      <c r="H967" t="s">
        <v>5103</v>
      </c>
      <c r="I967" t="s">
        <v>5023</v>
      </c>
    </row>
    <row r="968" spans="1:9" x14ac:dyDescent="0.25">
      <c r="A968" s="1" t="s">
        <v>388</v>
      </c>
      <c r="B968" t="s">
        <v>389</v>
      </c>
      <c r="C968" t="s">
        <v>5</v>
      </c>
      <c r="D968">
        <v>16</v>
      </c>
      <c r="G968" t="s">
        <v>5111</v>
      </c>
      <c r="H968" t="s">
        <v>5103</v>
      </c>
      <c r="I968" t="s">
        <v>5113</v>
      </c>
    </row>
    <row r="969" spans="1:9" x14ac:dyDescent="0.25">
      <c r="A969" s="1" t="s">
        <v>434</v>
      </c>
      <c r="B969" t="s">
        <v>435</v>
      </c>
      <c r="C969" t="s">
        <v>5</v>
      </c>
      <c r="D969">
        <v>16</v>
      </c>
      <c r="G969" t="s">
        <v>5111</v>
      </c>
      <c r="H969" t="s">
        <v>5103</v>
      </c>
      <c r="I969" t="s">
        <v>4879</v>
      </c>
    </row>
    <row r="970" spans="1:9" x14ac:dyDescent="0.25">
      <c r="A970" s="1" t="s">
        <v>1903</v>
      </c>
      <c r="B970" t="s">
        <v>1904</v>
      </c>
      <c r="C970" t="s">
        <v>5</v>
      </c>
      <c r="D970">
        <v>16</v>
      </c>
      <c r="I970" t="s">
        <v>5023</v>
      </c>
    </row>
    <row r="971" spans="1:9" x14ac:dyDescent="0.25">
      <c r="A971" s="1" t="s">
        <v>468</v>
      </c>
      <c r="B971" t="s">
        <v>469</v>
      </c>
      <c r="C971" t="s">
        <v>5</v>
      </c>
      <c r="D971">
        <v>16</v>
      </c>
      <c r="G971" t="s">
        <v>5111</v>
      </c>
      <c r="H971" t="s">
        <v>5103</v>
      </c>
      <c r="I971" t="s">
        <v>5113</v>
      </c>
    </row>
    <row r="972" spans="1:9" x14ac:dyDescent="0.25">
      <c r="A972" s="1" t="s">
        <v>470</v>
      </c>
      <c r="B972" t="s">
        <v>471</v>
      </c>
      <c r="C972" t="s">
        <v>5</v>
      </c>
      <c r="D972">
        <v>16</v>
      </c>
      <c r="G972" t="s">
        <v>5111</v>
      </c>
      <c r="H972" t="s">
        <v>5103</v>
      </c>
      <c r="I972" t="s">
        <v>5023</v>
      </c>
    </row>
    <row r="973" spans="1:9" x14ac:dyDescent="0.25">
      <c r="A973" s="1" t="s">
        <v>618</v>
      </c>
      <c r="B973" t="s">
        <v>619</v>
      </c>
      <c r="C973" t="s">
        <v>5</v>
      </c>
      <c r="D973">
        <v>16</v>
      </c>
      <c r="G973" t="s">
        <v>5111</v>
      </c>
      <c r="H973" t="s">
        <v>5103</v>
      </c>
      <c r="I973" t="s">
        <v>5113</v>
      </c>
    </row>
    <row r="974" spans="1:9" x14ac:dyDescent="0.25">
      <c r="A974" s="1" t="s">
        <v>620</v>
      </c>
      <c r="B974" t="s">
        <v>621</v>
      </c>
      <c r="C974" t="s">
        <v>5</v>
      </c>
      <c r="D974">
        <v>16</v>
      </c>
      <c r="G974" t="s">
        <v>5111</v>
      </c>
      <c r="H974" t="s">
        <v>5103</v>
      </c>
    </row>
    <row r="975" spans="1:9" x14ac:dyDescent="0.25">
      <c r="A975" s="1" t="s">
        <v>622</v>
      </c>
      <c r="B975" t="s">
        <v>623</v>
      </c>
      <c r="C975" t="s">
        <v>5</v>
      </c>
      <c r="D975">
        <v>16</v>
      </c>
      <c r="G975" t="s">
        <v>5111</v>
      </c>
      <c r="H975" t="s">
        <v>5103</v>
      </c>
      <c r="I975" t="s">
        <v>5113</v>
      </c>
    </row>
    <row r="976" spans="1:9" x14ac:dyDescent="0.25">
      <c r="A976" s="1" t="s">
        <v>1973</v>
      </c>
      <c r="B976" t="s">
        <v>1974</v>
      </c>
      <c r="C976" t="s">
        <v>5</v>
      </c>
      <c r="D976">
        <v>16</v>
      </c>
      <c r="E976" t="s">
        <v>5102</v>
      </c>
      <c r="F976" t="s">
        <v>5103</v>
      </c>
    </row>
    <row r="977" spans="1:9" x14ac:dyDescent="0.25">
      <c r="A977" s="1" t="s">
        <v>1975</v>
      </c>
      <c r="B977" t="s">
        <v>1976</v>
      </c>
      <c r="C977" t="s">
        <v>5</v>
      </c>
      <c r="D977">
        <v>16</v>
      </c>
      <c r="E977" t="s">
        <v>5102</v>
      </c>
      <c r="F977" t="s">
        <v>5103</v>
      </c>
      <c r="I977" t="s">
        <v>4879</v>
      </c>
    </row>
    <row r="978" spans="1:9" x14ac:dyDescent="0.25">
      <c r="A978" s="1" t="s">
        <v>1977</v>
      </c>
      <c r="B978" t="s">
        <v>1978</v>
      </c>
      <c r="C978" t="s">
        <v>5</v>
      </c>
      <c r="D978">
        <v>16</v>
      </c>
      <c r="I978" t="s">
        <v>5113</v>
      </c>
    </row>
    <row r="979" spans="1:9" x14ac:dyDescent="0.25">
      <c r="A979" s="1" t="s">
        <v>686</v>
      </c>
      <c r="B979" t="s">
        <v>687</v>
      </c>
      <c r="C979" t="s">
        <v>5</v>
      </c>
      <c r="D979">
        <v>16</v>
      </c>
      <c r="E979" t="s">
        <v>5102</v>
      </c>
      <c r="F979" t="s">
        <v>5103</v>
      </c>
      <c r="G979" t="s">
        <v>5111</v>
      </c>
      <c r="H979" t="s">
        <v>5103</v>
      </c>
      <c r="I979" t="s">
        <v>5113</v>
      </c>
    </row>
    <row r="980" spans="1:9" x14ac:dyDescent="0.25">
      <c r="A980" s="1" t="s">
        <v>688</v>
      </c>
      <c r="B980" t="s">
        <v>689</v>
      </c>
      <c r="C980" t="s">
        <v>5</v>
      </c>
      <c r="D980">
        <v>16</v>
      </c>
      <c r="G980" t="s">
        <v>5111</v>
      </c>
      <c r="H980" t="s">
        <v>5103</v>
      </c>
    </row>
    <row r="981" spans="1:9" x14ac:dyDescent="0.25">
      <c r="A981" s="1" t="s">
        <v>777</v>
      </c>
      <c r="B981" t="s">
        <v>778</v>
      </c>
      <c r="C981" t="s">
        <v>5</v>
      </c>
      <c r="D981">
        <v>16</v>
      </c>
      <c r="G981" t="s">
        <v>5111</v>
      </c>
      <c r="H981" t="s">
        <v>5103</v>
      </c>
      <c r="I981" t="s">
        <v>5113</v>
      </c>
    </row>
    <row r="982" spans="1:9" x14ac:dyDescent="0.25">
      <c r="A982" s="1" t="s">
        <v>1999</v>
      </c>
      <c r="B982" t="s">
        <v>2000</v>
      </c>
      <c r="C982" t="s">
        <v>5</v>
      </c>
      <c r="D982">
        <v>16</v>
      </c>
      <c r="I982" t="s">
        <v>5113</v>
      </c>
    </row>
    <row r="983" spans="1:9" x14ac:dyDescent="0.25">
      <c r="A983" s="1" t="s">
        <v>791</v>
      </c>
      <c r="B983" t="s">
        <v>792</v>
      </c>
      <c r="C983" t="s">
        <v>5</v>
      </c>
      <c r="D983">
        <v>16</v>
      </c>
      <c r="G983" t="s">
        <v>5111</v>
      </c>
      <c r="H983" t="s">
        <v>5103</v>
      </c>
      <c r="I983" t="s">
        <v>4879</v>
      </c>
    </row>
    <row r="984" spans="1:9" x14ac:dyDescent="0.25">
      <c r="A984" s="1" t="s">
        <v>917</v>
      </c>
      <c r="B984" t="s">
        <v>918</v>
      </c>
      <c r="C984" t="s">
        <v>5</v>
      </c>
      <c r="D984">
        <v>16</v>
      </c>
      <c r="G984" t="s">
        <v>5111</v>
      </c>
      <c r="H984" t="s">
        <v>5103</v>
      </c>
      <c r="I984" t="s">
        <v>5023</v>
      </c>
    </row>
    <row r="985" spans="1:9" x14ac:dyDescent="0.25">
      <c r="A985" s="1" t="s">
        <v>919</v>
      </c>
      <c r="B985" t="s">
        <v>920</v>
      </c>
      <c r="C985" t="s">
        <v>5</v>
      </c>
      <c r="D985">
        <v>16</v>
      </c>
      <c r="G985" t="s">
        <v>5111</v>
      </c>
      <c r="H985" t="s">
        <v>5103</v>
      </c>
      <c r="I985" t="s">
        <v>5113</v>
      </c>
    </row>
    <row r="986" spans="1:9" x14ac:dyDescent="0.25">
      <c r="A986" s="1" t="s">
        <v>921</v>
      </c>
      <c r="B986" t="s">
        <v>922</v>
      </c>
      <c r="C986" t="s">
        <v>5</v>
      </c>
      <c r="D986">
        <v>16</v>
      </c>
      <c r="E986" t="s">
        <v>5102</v>
      </c>
      <c r="F986" t="s">
        <v>5103</v>
      </c>
      <c r="G986" t="s">
        <v>5111</v>
      </c>
      <c r="H986" t="s">
        <v>5103</v>
      </c>
      <c r="I986" t="s">
        <v>4879</v>
      </c>
    </row>
    <row r="987" spans="1:9" x14ac:dyDescent="0.25">
      <c r="A987" s="1" t="s">
        <v>2091</v>
      </c>
      <c r="B987" t="s">
        <v>2092</v>
      </c>
      <c r="C987" t="s">
        <v>5</v>
      </c>
      <c r="D987">
        <v>16</v>
      </c>
      <c r="E987" t="s">
        <v>5102</v>
      </c>
      <c r="F987" t="s">
        <v>5103</v>
      </c>
      <c r="I987" t="s">
        <v>4879</v>
      </c>
    </row>
    <row r="988" spans="1:9" x14ac:dyDescent="0.25">
      <c r="A988" s="1" t="s">
        <v>1073</v>
      </c>
      <c r="B988" t="s">
        <v>1074</v>
      </c>
      <c r="C988" t="s">
        <v>5</v>
      </c>
      <c r="D988">
        <v>16</v>
      </c>
      <c r="G988" t="s">
        <v>5111</v>
      </c>
      <c r="H988" t="s">
        <v>5103</v>
      </c>
      <c r="I988" t="s">
        <v>4879</v>
      </c>
    </row>
    <row r="989" spans="1:9" x14ac:dyDescent="0.25">
      <c r="A989" s="1" t="s">
        <v>2093</v>
      </c>
      <c r="B989" t="s">
        <v>2094</v>
      </c>
      <c r="C989" t="s">
        <v>5</v>
      </c>
      <c r="D989">
        <v>16</v>
      </c>
    </row>
    <row r="990" spans="1:9" x14ac:dyDescent="0.25">
      <c r="A990" s="1" t="s">
        <v>1214</v>
      </c>
      <c r="B990" t="s">
        <v>1215</v>
      </c>
      <c r="C990" t="s">
        <v>5</v>
      </c>
      <c r="D990">
        <v>16</v>
      </c>
      <c r="E990" t="s">
        <v>5102</v>
      </c>
      <c r="F990" t="s">
        <v>5103</v>
      </c>
      <c r="G990" t="s">
        <v>5111</v>
      </c>
      <c r="H990" t="s">
        <v>5103</v>
      </c>
      <c r="I990" t="s">
        <v>5023</v>
      </c>
    </row>
    <row r="991" spans="1:9" x14ac:dyDescent="0.25">
      <c r="A991" s="1" t="s">
        <v>1216</v>
      </c>
      <c r="B991" t="s">
        <v>1217</v>
      </c>
      <c r="C991" t="s">
        <v>5</v>
      </c>
      <c r="D991">
        <v>16</v>
      </c>
      <c r="G991" t="s">
        <v>5111</v>
      </c>
      <c r="H991" t="s">
        <v>5103</v>
      </c>
      <c r="I991" t="s">
        <v>5113</v>
      </c>
    </row>
    <row r="992" spans="1:9" x14ac:dyDescent="0.25">
      <c r="A992" s="1" t="s">
        <v>1278</v>
      </c>
      <c r="B992" t="s">
        <v>1279</v>
      </c>
      <c r="C992" t="s">
        <v>5</v>
      </c>
      <c r="D992">
        <v>16</v>
      </c>
      <c r="G992" t="s">
        <v>5111</v>
      </c>
      <c r="H992" t="s">
        <v>5103</v>
      </c>
      <c r="I992" t="s">
        <v>5113</v>
      </c>
    </row>
    <row r="993" spans="1:9" x14ac:dyDescent="0.25">
      <c r="A993" s="1" t="s">
        <v>1280</v>
      </c>
      <c r="B993" t="s">
        <v>1281</v>
      </c>
      <c r="C993" t="s">
        <v>5</v>
      </c>
      <c r="D993">
        <v>16</v>
      </c>
      <c r="E993" t="s">
        <v>5102</v>
      </c>
      <c r="F993" t="s">
        <v>5103</v>
      </c>
      <c r="G993" t="s">
        <v>5111</v>
      </c>
      <c r="H993" t="s">
        <v>5103</v>
      </c>
      <c r="I993" t="s">
        <v>4879</v>
      </c>
    </row>
    <row r="994" spans="1:9" x14ac:dyDescent="0.25">
      <c r="A994" s="1" t="s">
        <v>1282</v>
      </c>
      <c r="B994" t="s">
        <v>1283</v>
      </c>
      <c r="C994" t="s">
        <v>5</v>
      </c>
      <c r="D994">
        <v>16</v>
      </c>
      <c r="G994" t="s">
        <v>5111</v>
      </c>
      <c r="H994" t="s">
        <v>5103</v>
      </c>
      <c r="I994" t="s">
        <v>5113</v>
      </c>
    </row>
    <row r="995" spans="1:9" x14ac:dyDescent="0.25">
      <c r="A995" s="1" t="s">
        <v>2141</v>
      </c>
      <c r="B995" t="s">
        <v>2142</v>
      </c>
      <c r="C995" t="s">
        <v>5</v>
      </c>
      <c r="D995">
        <v>16</v>
      </c>
    </row>
    <row r="996" spans="1:9" x14ac:dyDescent="0.25">
      <c r="A996" s="1" t="s">
        <v>1326</v>
      </c>
      <c r="B996" t="s">
        <v>1327</v>
      </c>
      <c r="C996" t="s">
        <v>5</v>
      </c>
      <c r="D996">
        <v>16</v>
      </c>
      <c r="G996" t="s">
        <v>5111</v>
      </c>
      <c r="H996" t="s">
        <v>5103</v>
      </c>
      <c r="I996" t="s">
        <v>4879</v>
      </c>
    </row>
    <row r="997" spans="1:9" x14ac:dyDescent="0.25">
      <c r="A997" s="1" t="s">
        <v>1328</v>
      </c>
      <c r="B997" t="s">
        <v>1329</v>
      </c>
      <c r="C997" t="s">
        <v>5</v>
      </c>
      <c r="D997">
        <v>16</v>
      </c>
      <c r="E997" t="s">
        <v>5102</v>
      </c>
      <c r="F997" t="s">
        <v>5103</v>
      </c>
      <c r="G997" t="s">
        <v>5111</v>
      </c>
      <c r="H997" t="s">
        <v>5103</v>
      </c>
    </row>
    <row r="998" spans="1:9" x14ac:dyDescent="0.25">
      <c r="A998" s="1" t="s">
        <v>1330</v>
      </c>
      <c r="B998" t="s">
        <v>1331</v>
      </c>
      <c r="C998" t="s">
        <v>5</v>
      </c>
      <c r="D998">
        <v>16</v>
      </c>
      <c r="E998" t="s">
        <v>5102</v>
      </c>
      <c r="F998" t="s">
        <v>5103</v>
      </c>
      <c r="G998" t="s">
        <v>5111</v>
      </c>
      <c r="H998" t="s">
        <v>5103</v>
      </c>
      <c r="I998" t="s">
        <v>5113</v>
      </c>
    </row>
    <row r="999" spans="1:9" x14ac:dyDescent="0.25">
      <c r="A999" s="1" t="s">
        <v>1332</v>
      </c>
      <c r="B999" t="s">
        <v>1333</v>
      </c>
      <c r="C999" t="s">
        <v>5</v>
      </c>
      <c r="D999">
        <v>16</v>
      </c>
      <c r="G999" t="s">
        <v>5111</v>
      </c>
      <c r="H999" t="s">
        <v>5103</v>
      </c>
    </row>
    <row r="1000" spans="1:9" x14ac:dyDescent="0.25">
      <c r="A1000" s="1" t="s">
        <v>1348</v>
      </c>
      <c r="B1000" t="s">
        <v>1349</v>
      </c>
      <c r="C1000" t="s">
        <v>5</v>
      </c>
      <c r="D1000">
        <v>16</v>
      </c>
      <c r="G1000" t="s">
        <v>5111</v>
      </c>
      <c r="H1000" t="s">
        <v>5103</v>
      </c>
      <c r="I1000" t="s">
        <v>5113</v>
      </c>
    </row>
    <row r="1001" spans="1:9" x14ac:dyDescent="0.25">
      <c r="A1001" s="1" t="s">
        <v>1350</v>
      </c>
      <c r="B1001" t="s">
        <v>1351</v>
      </c>
      <c r="C1001" t="s">
        <v>5</v>
      </c>
      <c r="D1001">
        <v>16</v>
      </c>
      <c r="G1001" t="s">
        <v>5111</v>
      </c>
      <c r="H1001" t="s">
        <v>5103</v>
      </c>
      <c r="I1001" t="s">
        <v>5113</v>
      </c>
    </row>
    <row r="1002" spans="1:9" x14ac:dyDescent="0.25">
      <c r="A1002" s="1" t="s">
        <v>1352</v>
      </c>
      <c r="B1002" t="s">
        <v>1353</v>
      </c>
      <c r="C1002" t="s">
        <v>5</v>
      </c>
      <c r="D1002">
        <v>16</v>
      </c>
      <c r="E1002" t="s">
        <v>5102</v>
      </c>
      <c r="F1002" t="s">
        <v>5103</v>
      </c>
      <c r="G1002" t="s">
        <v>5111</v>
      </c>
      <c r="H1002" t="s">
        <v>5103</v>
      </c>
    </row>
    <row r="1003" spans="1:9" x14ac:dyDescent="0.25">
      <c r="A1003" s="1" t="s">
        <v>2149</v>
      </c>
      <c r="B1003" t="s">
        <v>2150</v>
      </c>
      <c r="C1003" t="s">
        <v>5</v>
      </c>
      <c r="D1003">
        <v>16</v>
      </c>
      <c r="E1003" t="s">
        <v>5102</v>
      </c>
      <c r="F1003" t="s">
        <v>5103</v>
      </c>
      <c r="I1003" t="s">
        <v>4879</v>
      </c>
    </row>
    <row r="1004" spans="1:9" x14ac:dyDescent="0.25">
      <c r="A1004" s="1" t="s">
        <v>1360</v>
      </c>
      <c r="B1004" t="s">
        <v>1361</v>
      </c>
      <c r="C1004" t="s">
        <v>5</v>
      </c>
      <c r="D1004">
        <v>16</v>
      </c>
      <c r="G1004" t="s">
        <v>5111</v>
      </c>
      <c r="H1004" t="s">
        <v>5103</v>
      </c>
      <c r="I1004" t="s">
        <v>4879</v>
      </c>
    </row>
    <row r="1005" spans="1:9" x14ac:dyDescent="0.25">
      <c r="A1005" s="1" t="s">
        <v>2157</v>
      </c>
      <c r="B1005" t="s">
        <v>2158</v>
      </c>
      <c r="C1005" t="s">
        <v>5</v>
      </c>
      <c r="D1005">
        <v>16</v>
      </c>
      <c r="I1005" t="s">
        <v>4879</v>
      </c>
    </row>
    <row r="1006" spans="1:9" x14ac:dyDescent="0.25">
      <c r="A1006" s="1" t="s">
        <v>1452</v>
      </c>
      <c r="B1006" t="s">
        <v>1453</v>
      </c>
      <c r="C1006" t="s">
        <v>5</v>
      </c>
      <c r="D1006">
        <v>16</v>
      </c>
      <c r="G1006" t="s">
        <v>5111</v>
      </c>
      <c r="H1006" t="s">
        <v>5103</v>
      </c>
      <c r="I1006" t="s">
        <v>5113</v>
      </c>
    </row>
    <row r="1007" spans="1:9" x14ac:dyDescent="0.25">
      <c r="A1007" s="1" t="s">
        <v>1454</v>
      </c>
      <c r="B1007" t="s">
        <v>1455</v>
      </c>
      <c r="C1007" t="s">
        <v>5</v>
      </c>
      <c r="D1007">
        <v>16</v>
      </c>
      <c r="G1007" t="s">
        <v>5111</v>
      </c>
      <c r="H1007" t="s">
        <v>5103</v>
      </c>
      <c r="I1007" t="s">
        <v>5113</v>
      </c>
    </row>
    <row r="1008" spans="1:9" x14ac:dyDescent="0.25">
      <c r="A1008" s="1" t="s">
        <v>2189</v>
      </c>
      <c r="B1008" t="s">
        <v>2190</v>
      </c>
      <c r="C1008" t="s">
        <v>5</v>
      </c>
      <c r="D1008">
        <v>16</v>
      </c>
      <c r="I1008" t="s">
        <v>4879</v>
      </c>
    </row>
    <row r="1009" spans="1:9" x14ac:dyDescent="0.25">
      <c r="A1009" s="1" t="s">
        <v>2191</v>
      </c>
      <c r="B1009" t="s">
        <v>2192</v>
      </c>
      <c r="C1009" t="s">
        <v>5</v>
      </c>
      <c r="D1009">
        <v>16</v>
      </c>
      <c r="E1009" t="s">
        <v>5102</v>
      </c>
      <c r="F1009" t="s">
        <v>5103</v>
      </c>
      <c r="I1009" t="s">
        <v>4879</v>
      </c>
    </row>
    <row r="1010" spans="1:9" x14ac:dyDescent="0.25">
      <c r="A1010" s="1" t="s">
        <v>1482</v>
      </c>
      <c r="B1010" t="s">
        <v>1483</v>
      </c>
      <c r="C1010" t="s">
        <v>5</v>
      </c>
      <c r="D1010">
        <v>16</v>
      </c>
      <c r="G1010" t="s">
        <v>5111</v>
      </c>
      <c r="H1010" t="s">
        <v>5103</v>
      </c>
      <c r="I1010" t="s">
        <v>4879</v>
      </c>
    </row>
    <row r="1011" spans="1:9" x14ac:dyDescent="0.25">
      <c r="A1011" s="1" t="s">
        <v>1649</v>
      </c>
      <c r="B1011" t="s">
        <v>1650</v>
      </c>
      <c r="C1011" t="s">
        <v>5</v>
      </c>
      <c r="D1011">
        <v>16</v>
      </c>
      <c r="E1011" t="s">
        <v>5102</v>
      </c>
      <c r="F1011" t="s">
        <v>5103</v>
      </c>
      <c r="G1011" t="s">
        <v>5111</v>
      </c>
      <c r="H1011" t="s">
        <v>5103</v>
      </c>
      <c r="I1011" t="s">
        <v>4879</v>
      </c>
    </row>
    <row r="1012" spans="1:9" x14ac:dyDescent="0.25">
      <c r="A1012" s="1" t="s">
        <v>1651</v>
      </c>
      <c r="B1012" t="s">
        <v>1652</v>
      </c>
      <c r="C1012" t="s">
        <v>5</v>
      </c>
      <c r="D1012">
        <v>16</v>
      </c>
      <c r="E1012" t="s">
        <v>5102</v>
      </c>
      <c r="F1012" t="s">
        <v>5103</v>
      </c>
      <c r="G1012" t="s">
        <v>5111</v>
      </c>
      <c r="H1012" t="s">
        <v>5103</v>
      </c>
      <c r="I1012" t="s">
        <v>4879</v>
      </c>
    </row>
    <row r="1013" spans="1:9" x14ac:dyDescent="0.25">
      <c r="A1013" s="1" t="s">
        <v>2237</v>
      </c>
      <c r="B1013" t="s">
        <v>2238</v>
      </c>
      <c r="C1013" t="s">
        <v>5</v>
      </c>
      <c r="D1013">
        <v>16</v>
      </c>
      <c r="I1013" t="s">
        <v>4879</v>
      </c>
    </row>
    <row r="1014" spans="1:9" x14ac:dyDescent="0.25">
      <c r="A1014" s="1" t="s">
        <v>2275</v>
      </c>
      <c r="B1014" t="s">
        <v>2276</v>
      </c>
      <c r="C1014" t="s">
        <v>1746</v>
      </c>
      <c r="D1014">
        <v>16</v>
      </c>
      <c r="E1014" t="s">
        <v>5102</v>
      </c>
      <c r="F1014" t="s">
        <v>5103</v>
      </c>
    </row>
    <row r="1015" spans="1:9" x14ac:dyDescent="0.25">
      <c r="A1015" s="1" t="s">
        <v>1753</v>
      </c>
      <c r="B1015" t="s">
        <v>1754</v>
      </c>
      <c r="C1015" t="s">
        <v>1741</v>
      </c>
      <c r="D1015">
        <v>16</v>
      </c>
      <c r="G1015" t="s">
        <v>5111</v>
      </c>
      <c r="H1015" t="s">
        <v>5103</v>
      </c>
      <c r="I1015" t="s">
        <v>5113</v>
      </c>
    </row>
    <row r="1016" spans="1:9" x14ac:dyDescent="0.25">
      <c r="A1016" s="1" t="s">
        <v>1801</v>
      </c>
      <c r="B1016" t="s">
        <v>1802</v>
      </c>
      <c r="C1016" t="s">
        <v>5</v>
      </c>
      <c r="D1016">
        <v>17</v>
      </c>
      <c r="I1016" t="s">
        <v>4879</v>
      </c>
    </row>
    <row r="1017" spans="1:9" x14ac:dyDescent="0.25">
      <c r="A1017" s="1" t="s">
        <v>149</v>
      </c>
      <c r="B1017" t="s">
        <v>150</v>
      </c>
      <c r="C1017" t="s">
        <v>5</v>
      </c>
      <c r="D1017">
        <v>17</v>
      </c>
      <c r="G1017" t="s">
        <v>5111</v>
      </c>
      <c r="H1017" t="s">
        <v>5103</v>
      </c>
      <c r="I1017" t="s">
        <v>5113</v>
      </c>
    </row>
    <row r="1018" spans="1:9" x14ac:dyDescent="0.25">
      <c r="A1018" s="1" t="s">
        <v>1853</v>
      </c>
      <c r="B1018" t="s">
        <v>1854</v>
      </c>
      <c r="C1018" t="s">
        <v>5</v>
      </c>
      <c r="D1018">
        <v>17</v>
      </c>
      <c r="E1018" t="s">
        <v>5102</v>
      </c>
      <c r="F1018" t="s">
        <v>5103</v>
      </c>
      <c r="I1018" t="s">
        <v>5113</v>
      </c>
    </row>
    <row r="1019" spans="1:9" x14ac:dyDescent="0.25">
      <c r="A1019" s="1" t="s">
        <v>1855</v>
      </c>
      <c r="B1019" t="s">
        <v>1856</v>
      </c>
      <c r="C1019" t="s">
        <v>5</v>
      </c>
      <c r="D1019">
        <v>17</v>
      </c>
      <c r="I1019" t="s">
        <v>4879</v>
      </c>
    </row>
    <row r="1020" spans="1:9" x14ac:dyDescent="0.25">
      <c r="A1020" s="1" t="s">
        <v>1871</v>
      </c>
      <c r="B1020" t="s">
        <v>1872</v>
      </c>
      <c r="C1020" t="s">
        <v>5</v>
      </c>
      <c r="D1020">
        <v>17</v>
      </c>
      <c r="E1020" t="s">
        <v>5102</v>
      </c>
      <c r="F1020" t="s">
        <v>5103</v>
      </c>
      <c r="G1020" t="s">
        <v>5111</v>
      </c>
      <c r="H1020" t="s">
        <v>5103</v>
      </c>
      <c r="I1020" t="s">
        <v>4879</v>
      </c>
    </row>
    <row r="1021" spans="1:9" x14ac:dyDescent="0.25">
      <c r="A1021" s="1" t="s">
        <v>378</v>
      </c>
      <c r="B1021" t="s">
        <v>379</v>
      </c>
      <c r="C1021" t="s">
        <v>5</v>
      </c>
      <c r="D1021">
        <v>17</v>
      </c>
      <c r="E1021" t="s">
        <v>5102</v>
      </c>
      <c r="F1021" t="s">
        <v>5103</v>
      </c>
      <c r="G1021" t="s">
        <v>5111</v>
      </c>
      <c r="H1021" t="s">
        <v>5103</v>
      </c>
      <c r="I1021" t="s">
        <v>5113</v>
      </c>
    </row>
    <row r="1022" spans="1:9" x14ac:dyDescent="0.25">
      <c r="A1022" s="1" t="s">
        <v>380</v>
      </c>
      <c r="B1022" t="s">
        <v>381</v>
      </c>
      <c r="C1022" t="s">
        <v>5</v>
      </c>
      <c r="D1022">
        <v>17</v>
      </c>
      <c r="E1022" t="s">
        <v>5102</v>
      </c>
      <c r="F1022" t="s">
        <v>5103</v>
      </c>
      <c r="G1022" t="s">
        <v>5111</v>
      </c>
      <c r="H1022" t="s">
        <v>5103</v>
      </c>
      <c r="I1022" t="s">
        <v>5113</v>
      </c>
    </row>
    <row r="1023" spans="1:9" x14ac:dyDescent="0.25">
      <c r="A1023" s="1" t="s">
        <v>382</v>
      </c>
      <c r="B1023" t="s">
        <v>383</v>
      </c>
      <c r="C1023" t="s">
        <v>5</v>
      </c>
      <c r="D1023">
        <v>17</v>
      </c>
      <c r="E1023" t="s">
        <v>5102</v>
      </c>
      <c r="F1023" t="s">
        <v>5103</v>
      </c>
      <c r="G1023" t="s">
        <v>5111</v>
      </c>
      <c r="H1023" t="s">
        <v>5103</v>
      </c>
      <c r="I1023" t="s">
        <v>5023</v>
      </c>
    </row>
    <row r="1024" spans="1:9" x14ac:dyDescent="0.25">
      <c r="A1024" s="1" t="s">
        <v>428</v>
      </c>
      <c r="B1024" t="s">
        <v>429</v>
      </c>
      <c r="C1024" t="s">
        <v>5</v>
      </c>
      <c r="D1024">
        <v>17</v>
      </c>
      <c r="G1024" t="s">
        <v>5111</v>
      </c>
      <c r="H1024" t="s">
        <v>5103</v>
      </c>
      <c r="I1024" t="s">
        <v>5113</v>
      </c>
    </row>
    <row r="1025" spans="1:9" x14ac:dyDescent="0.25">
      <c r="A1025" s="1" t="s">
        <v>430</v>
      </c>
      <c r="B1025" t="s">
        <v>431</v>
      </c>
      <c r="C1025" t="s">
        <v>5</v>
      </c>
      <c r="D1025">
        <v>17</v>
      </c>
      <c r="E1025" t="s">
        <v>5102</v>
      </c>
      <c r="F1025" t="s">
        <v>5103</v>
      </c>
      <c r="G1025" t="s">
        <v>5111</v>
      </c>
      <c r="H1025" t="s">
        <v>5103</v>
      </c>
      <c r="I1025" t="s">
        <v>4879</v>
      </c>
    </row>
    <row r="1026" spans="1:9" x14ac:dyDescent="0.25">
      <c r="A1026" s="1" t="s">
        <v>432</v>
      </c>
      <c r="B1026" t="s">
        <v>433</v>
      </c>
      <c r="C1026" t="s">
        <v>5</v>
      </c>
      <c r="D1026">
        <v>17</v>
      </c>
      <c r="G1026" t="s">
        <v>5111</v>
      </c>
      <c r="H1026" t="s">
        <v>5103</v>
      </c>
      <c r="I1026" t="s">
        <v>5113</v>
      </c>
    </row>
    <row r="1027" spans="1:9" x14ac:dyDescent="0.25">
      <c r="A1027" s="1" t="s">
        <v>1901</v>
      </c>
      <c r="B1027" t="s">
        <v>1902</v>
      </c>
      <c r="C1027" t="s">
        <v>5</v>
      </c>
      <c r="D1027">
        <v>17</v>
      </c>
      <c r="G1027" t="s">
        <v>5111</v>
      </c>
      <c r="H1027" t="s">
        <v>5103</v>
      </c>
      <c r="I1027" t="s">
        <v>4879</v>
      </c>
    </row>
    <row r="1028" spans="1:9" x14ac:dyDescent="0.25">
      <c r="A1028" s="1" t="s">
        <v>464</v>
      </c>
      <c r="B1028" t="s">
        <v>465</v>
      </c>
      <c r="C1028" t="s">
        <v>5</v>
      </c>
      <c r="D1028">
        <v>17</v>
      </c>
      <c r="G1028" t="s">
        <v>5111</v>
      </c>
      <c r="H1028" t="s">
        <v>5103</v>
      </c>
      <c r="I1028" t="s">
        <v>5113</v>
      </c>
    </row>
    <row r="1029" spans="1:9" x14ac:dyDescent="0.25">
      <c r="A1029" s="1" t="s">
        <v>1917</v>
      </c>
      <c r="B1029" t="s">
        <v>1918</v>
      </c>
      <c r="C1029" t="s">
        <v>5</v>
      </c>
      <c r="D1029">
        <v>17</v>
      </c>
      <c r="I1029" t="s">
        <v>5113</v>
      </c>
    </row>
    <row r="1030" spans="1:9" x14ac:dyDescent="0.25">
      <c r="A1030" s="1" t="s">
        <v>1947</v>
      </c>
      <c r="B1030" t="s">
        <v>1948</v>
      </c>
      <c r="C1030" t="s">
        <v>5</v>
      </c>
      <c r="D1030">
        <v>17</v>
      </c>
      <c r="E1030" t="s">
        <v>5102</v>
      </c>
      <c r="F1030" t="s">
        <v>5103</v>
      </c>
      <c r="I1030" t="s">
        <v>5023</v>
      </c>
    </row>
    <row r="1031" spans="1:9" x14ac:dyDescent="0.25">
      <c r="A1031" s="1" t="s">
        <v>564</v>
      </c>
      <c r="B1031" t="s">
        <v>565</v>
      </c>
      <c r="C1031" t="s">
        <v>5</v>
      </c>
      <c r="D1031">
        <v>17</v>
      </c>
      <c r="G1031" t="s">
        <v>5111</v>
      </c>
      <c r="H1031" t="s">
        <v>5103</v>
      </c>
      <c r="I1031" t="s">
        <v>4879</v>
      </c>
    </row>
    <row r="1032" spans="1:9" x14ac:dyDescent="0.25">
      <c r="A1032" s="1" t="s">
        <v>584</v>
      </c>
      <c r="B1032" t="s">
        <v>585</v>
      </c>
      <c r="C1032" t="s">
        <v>5</v>
      </c>
      <c r="D1032">
        <v>17</v>
      </c>
      <c r="E1032" t="s">
        <v>5102</v>
      </c>
      <c r="F1032" t="s">
        <v>5103</v>
      </c>
      <c r="G1032" t="s">
        <v>5111</v>
      </c>
      <c r="H1032" t="s">
        <v>5103</v>
      </c>
      <c r="I1032" t="s">
        <v>5113</v>
      </c>
    </row>
    <row r="1033" spans="1:9" x14ac:dyDescent="0.25">
      <c r="A1033" s="1" t="s">
        <v>586</v>
      </c>
      <c r="B1033" t="s">
        <v>587</v>
      </c>
      <c r="C1033" t="s">
        <v>5</v>
      </c>
      <c r="D1033">
        <v>17</v>
      </c>
      <c r="G1033" t="s">
        <v>5111</v>
      </c>
      <c r="H1033" t="s">
        <v>5103</v>
      </c>
      <c r="I1033" t="s">
        <v>5023</v>
      </c>
    </row>
    <row r="1034" spans="1:9" x14ac:dyDescent="0.25">
      <c r="A1034" s="1" t="s">
        <v>588</v>
      </c>
      <c r="B1034" t="s">
        <v>589</v>
      </c>
      <c r="C1034" t="s">
        <v>5</v>
      </c>
      <c r="D1034">
        <v>17</v>
      </c>
      <c r="E1034" t="s">
        <v>5102</v>
      </c>
      <c r="F1034" t="s">
        <v>5103</v>
      </c>
      <c r="G1034" t="s">
        <v>5111</v>
      </c>
      <c r="H1034" t="s">
        <v>5103</v>
      </c>
      <c r="I1034" t="s">
        <v>4879</v>
      </c>
    </row>
    <row r="1035" spans="1:9" x14ac:dyDescent="0.25">
      <c r="A1035" s="1" t="s">
        <v>606</v>
      </c>
      <c r="B1035" t="s">
        <v>607</v>
      </c>
      <c r="C1035" t="s">
        <v>5</v>
      </c>
      <c r="D1035">
        <v>17</v>
      </c>
      <c r="G1035" t="s">
        <v>5111</v>
      </c>
      <c r="H1035" t="s">
        <v>5103</v>
      </c>
      <c r="I1035" t="s">
        <v>4879</v>
      </c>
    </row>
    <row r="1036" spans="1:9" x14ac:dyDescent="0.25">
      <c r="A1036" s="1" t="s">
        <v>608</v>
      </c>
      <c r="B1036" t="s">
        <v>609</v>
      </c>
      <c r="C1036" t="s">
        <v>5</v>
      </c>
      <c r="D1036">
        <v>17</v>
      </c>
      <c r="G1036" t="s">
        <v>5111</v>
      </c>
      <c r="H1036" t="s">
        <v>5103</v>
      </c>
    </row>
    <row r="1037" spans="1:9" x14ac:dyDescent="0.25">
      <c r="A1037" s="1" t="s">
        <v>674</v>
      </c>
      <c r="B1037" t="s">
        <v>675</v>
      </c>
      <c r="C1037" t="s">
        <v>5</v>
      </c>
      <c r="D1037">
        <v>17</v>
      </c>
      <c r="G1037" t="s">
        <v>5111</v>
      </c>
      <c r="H1037" t="s">
        <v>5103</v>
      </c>
      <c r="I1037" t="s">
        <v>5023</v>
      </c>
    </row>
    <row r="1038" spans="1:9" x14ac:dyDescent="0.25">
      <c r="A1038" s="1" t="s">
        <v>676</v>
      </c>
      <c r="B1038" t="s">
        <v>677</v>
      </c>
      <c r="C1038" t="s">
        <v>5</v>
      </c>
      <c r="D1038">
        <v>17</v>
      </c>
      <c r="G1038" t="s">
        <v>5111</v>
      </c>
      <c r="H1038" t="s">
        <v>5103</v>
      </c>
    </row>
    <row r="1039" spans="1:9" x14ac:dyDescent="0.25">
      <c r="A1039" s="1" t="s">
        <v>1971</v>
      </c>
      <c r="B1039" t="s">
        <v>1972</v>
      </c>
      <c r="C1039" t="s">
        <v>5</v>
      </c>
      <c r="D1039">
        <v>17</v>
      </c>
      <c r="E1039" t="s">
        <v>5102</v>
      </c>
      <c r="F1039" t="s">
        <v>5103</v>
      </c>
      <c r="I1039" t="s">
        <v>4879</v>
      </c>
    </row>
    <row r="1040" spans="1:9" x14ac:dyDescent="0.25">
      <c r="A1040" s="1" t="s">
        <v>678</v>
      </c>
      <c r="B1040" t="s">
        <v>679</v>
      </c>
      <c r="C1040" t="s">
        <v>5</v>
      </c>
      <c r="D1040">
        <v>17</v>
      </c>
      <c r="E1040" t="s">
        <v>5102</v>
      </c>
      <c r="F1040" t="s">
        <v>5103</v>
      </c>
      <c r="G1040" t="s">
        <v>5111</v>
      </c>
      <c r="H1040" t="s">
        <v>5103</v>
      </c>
      <c r="I1040" t="s">
        <v>4879</v>
      </c>
    </row>
    <row r="1041" spans="1:9" x14ac:dyDescent="0.25">
      <c r="A1041" s="1" t="s">
        <v>680</v>
      </c>
      <c r="B1041" t="s">
        <v>681</v>
      </c>
      <c r="C1041" t="s">
        <v>5</v>
      </c>
      <c r="D1041">
        <v>17</v>
      </c>
      <c r="G1041" t="s">
        <v>5111</v>
      </c>
      <c r="H1041" t="s">
        <v>5103</v>
      </c>
    </row>
    <row r="1042" spans="1:9" x14ac:dyDescent="0.25">
      <c r="A1042" s="1" t="s">
        <v>2011</v>
      </c>
      <c r="B1042" t="s">
        <v>2012</v>
      </c>
      <c r="C1042" t="s">
        <v>5</v>
      </c>
      <c r="D1042">
        <v>17</v>
      </c>
      <c r="I1042" t="s">
        <v>5023</v>
      </c>
    </row>
    <row r="1043" spans="1:9" x14ac:dyDescent="0.25">
      <c r="A1043" s="1" t="s">
        <v>865</v>
      </c>
      <c r="B1043" t="s">
        <v>866</v>
      </c>
      <c r="C1043" t="s">
        <v>5</v>
      </c>
      <c r="D1043">
        <v>17</v>
      </c>
      <c r="G1043" t="s">
        <v>5111</v>
      </c>
      <c r="H1043" t="s">
        <v>5103</v>
      </c>
    </row>
    <row r="1044" spans="1:9" x14ac:dyDescent="0.25">
      <c r="A1044" s="1" t="s">
        <v>2013</v>
      </c>
      <c r="B1044" t="s">
        <v>2014</v>
      </c>
      <c r="C1044" t="s">
        <v>5</v>
      </c>
      <c r="D1044">
        <v>17</v>
      </c>
      <c r="I1044" t="s">
        <v>4879</v>
      </c>
    </row>
    <row r="1045" spans="1:9" x14ac:dyDescent="0.25">
      <c r="A1045" s="1" t="s">
        <v>2015</v>
      </c>
      <c r="B1045" t="s">
        <v>2016</v>
      </c>
      <c r="C1045" t="s">
        <v>5</v>
      </c>
      <c r="D1045">
        <v>17</v>
      </c>
      <c r="G1045" t="s">
        <v>5111</v>
      </c>
      <c r="H1045" t="s">
        <v>5103</v>
      </c>
      <c r="I1045" t="s">
        <v>5113</v>
      </c>
    </row>
    <row r="1046" spans="1:9" x14ac:dyDescent="0.25">
      <c r="A1046" s="1" t="s">
        <v>867</v>
      </c>
      <c r="B1046" t="s">
        <v>868</v>
      </c>
      <c r="C1046" t="s">
        <v>5</v>
      </c>
      <c r="D1046">
        <v>17</v>
      </c>
      <c r="G1046" t="s">
        <v>5111</v>
      </c>
      <c r="H1046" t="s">
        <v>5103</v>
      </c>
      <c r="I1046" t="s">
        <v>4879</v>
      </c>
    </row>
    <row r="1047" spans="1:9" x14ac:dyDescent="0.25">
      <c r="A1047" s="1" t="s">
        <v>2017</v>
      </c>
      <c r="B1047" t="s">
        <v>2018</v>
      </c>
      <c r="C1047" t="s">
        <v>5</v>
      </c>
      <c r="D1047">
        <v>17</v>
      </c>
      <c r="I1047" t="s">
        <v>5113</v>
      </c>
    </row>
    <row r="1048" spans="1:9" x14ac:dyDescent="0.25">
      <c r="A1048" s="1" t="s">
        <v>2059</v>
      </c>
      <c r="B1048" t="s">
        <v>2060</v>
      </c>
      <c r="C1048" t="s">
        <v>5</v>
      </c>
      <c r="D1048">
        <v>17</v>
      </c>
    </row>
    <row r="1049" spans="1:9" x14ac:dyDescent="0.25">
      <c r="A1049" s="1" t="s">
        <v>2071</v>
      </c>
      <c r="B1049" t="s">
        <v>2072</v>
      </c>
      <c r="C1049" t="s">
        <v>5</v>
      </c>
      <c r="D1049">
        <v>17</v>
      </c>
      <c r="I1049" t="s">
        <v>5113</v>
      </c>
    </row>
    <row r="1050" spans="1:9" x14ac:dyDescent="0.25">
      <c r="A1050" s="1" t="s">
        <v>2073</v>
      </c>
      <c r="B1050" t="s">
        <v>2074</v>
      </c>
      <c r="C1050" t="s">
        <v>5</v>
      </c>
      <c r="D1050">
        <v>17</v>
      </c>
      <c r="I1050" t="s">
        <v>4879</v>
      </c>
    </row>
    <row r="1051" spans="1:9" x14ac:dyDescent="0.25">
      <c r="A1051" s="1" t="s">
        <v>2075</v>
      </c>
      <c r="B1051" t="s">
        <v>2076</v>
      </c>
      <c r="C1051" t="s">
        <v>5</v>
      </c>
      <c r="D1051">
        <v>17</v>
      </c>
      <c r="E1051" t="s">
        <v>5102</v>
      </c>
      <c r="F1051" t="s">
        <v>5103</v>
      </c>
      <c r="I1051" t="s">
        <v>5023</v>
      </c>
    </row>
    <row r="1052" spans="1:9" x14ac:dyDescent="0.25">
      <c r="A1052" s="1" t="s">
        <v>2077</v>
      </c>
      <c r="B1052" t="s">
        <v>2078</v>
      </c>
      <c r="C1052" t="s">
        <v>5</v>
      </c>
      <c r="D1052">
        <v>17</v>
      </c>
      <c r="E1052" t="s">
        <v>5102</v>
      </c>
      <c r="F1052" t="s">
        <v>5103</v>
      </c>
    </row>
    <row r="1053" spans="1:9" x14ac:dyDescent="0.25">
      <c r="A1053" s="1" t="s">
        <v>2079</v>
      </c>
      <c r="B1053" t="s">
        <v>2080</v>
      </c>
      <c r="C1053" t="s">
        <v>5</v>
      </c>
      <c r="D1053">
        <v>17</v>
      </c>
      <c r="E1053" t="s">
        <v>5102</v>
      </c>
      <c r="F1053" t="s">
        <v>5103</v>
      </c>
      <c r="I1053" t="s">
        <v>4879</v>
      </c>
    </row>
    <row r="1054" spans="1:9" x14ac:dyDescent="0.25">
      <c r="A1054" s="1" t="s">
        <v>1081</v>
      </c>
      <c r="B1054" t="s">
        <v>1082</v>
      </c>
      <c r="C1054" t="s">
        <v>5</v>
      </c>
      <c r="D1054">
        <v>17</v>
      </c>
      <c r="G1054" t="s">
        <v>5111</v>
      </c>
      <c r="H1054" t="s">
        <v>5103</v>
      </c>
    </row>
    <row r="1055" spans="1:9" x14ac:dyDescent="0.25">
      <c r="A1055" s="1" t="s">
        <v>1083</v>
      </c>
      <c r="B1055" t="s">
        <v>1084</v>
      </c>
      <c r="C1055" t="s">
        <v>5</v>
      </c>
      <c r="D1055">
        <v>17</v>
      </c>
      <c r="G1055" t="s">
        <v>5111</v>
      </c>
      <c r="H1055" t="s">
        <v>5103</v>
      </c>
      <c r="I1055" t="s">
        <v>5113</v>
      </c>
    </row>
    <row r="1056" spans="1:9" x14ac:dyDescent="0.25">
      <c r="A1056" s="1" t="s">
        <v>1085</v>
      </c>
      <c r="B1056" t="s">
        <v>1086</v>
      </c>
      <c r="C1056" t="s">
        <v>5</v>
      </c>
      <c r="D1056">
        <v>17</v>
      </c>
      <c r="E1056" t="s">
        <v>5102</v>
      </c>
      <c r="F1056" t="s">
        <v>5103</v>
      </c>
      <c r="G1056" t="s">
        <v>5111</v>
      </c>
      <c r="H1056" t="s">
        <v>5103</v>
      </c>
      <c r="I1056" t="s">
        <v>4879</v>
      </c>
    </row>
    <row r="1057" spans="1:9" x14ac:dyDescent="0.25">
      <c r="A1057" s="1" t="s">
        <v>1087</v>
      </c>
      <c r="B1057" t="s">
        <v>1088</v>
      </c>
      <c r="C1057" t="s">
        <v>5</v>
      </c>
      <c r="D1057">
        <v>17</v>
      </c>
      <c r="G1057" t="s">
        <v>5111</v>
      </c>
      <c r="H1057" t="s">
        <v>5103</v>
      </c>
      <c r="I1057" t="s">
        <v>5023</v>
      </c>
    </row>
    <row r="1058" spans="1:9" x14ac:dyDescent="0.25">
      <c r="A1058" s="1" t="s">
        <v>1089</v>
      </c>
      <c r="B1058" t="s">
        <v>1090</v>
      </c>
      <c r="C1058" t="s">
        <v>5</v>
      </c>
      <c r="D1058">
        <v>17</v>
      </c>
      <c r="E1058" t="s">
        <v>5102</v>
      </c>
      <c r="F1058" t="s">
        <v>5103</v>
      </c>
      <c r="G1058" t="s">
        <v>5111</v>
      </c>
      <c r="H1058" t="s">
        <v>5103</v>
      </c>
      <c r="I1058" t="s">
        <v>4879</v>
      </c>
    </row>
    <row r="1059" spans="1:9" x14ac:dyDescent="0.25">
      <c r="A1059" s="1" t="s">
        <v>2095</v>
      </c>
      <c r="B1059" t="s">
        <v>2096</v>
      </c>
      <c r="C1059" t="s">
        <v>5</v>
      </c>
      <c r="D1059">
        <v>17</v>
      </c>
      <c r="E1059" t="s">
        <v>5102</v>
      </c>
      <c r="F1059" t="s">
        <v>5103</v>
      </c>
      <c r="I1059" t="s">
        <v>5113</v>
      </c>
    </row>
    <row r="1060" spans="1:9" x14ac:dyDescent="0.25">
      <c r="A1060" s="1" t="s">
        <v>2097</v>
      </c>
      <c r="B1060" t="s">
        <v>2098</v>
      </c>
      <c r="C1060" t="s">
        <v>5</v>
      </c>
      <c r="D1060">
        <v>17</v>
      </c>
      <c r="I1060" t="s">
        <v>5023</v>
      </c>
    </row>
    <row r="1061" spans="1:9" x14ac:dyDescent="0.25">
      <c r="A1061" s="1" t="s">
        <v>2099</v>
      </c>
      <c r="B1061" t="s">
        <v>2100</v>
      </c>
      <c r="C1061" t="s">
        <v>5</v>
      </c>
      <c r="D1061">
        <v>17</v>
      </c>
      <c r="I1061" t="s">
        <v>5023</v>
      </c>
    </row>
    <row r="1062" spans="1:9" x14ac:dyDescent="0.25">
      <c r="A1062" s="1" t="s">
        <v>1091</v>
      </c>
      <c r="B1062" t="s">
        <v>1092</v>
      </c>
      <c r="C1062" t="s">
        <v>5</v>
      </c>
      <c r="D1062">
        <v>17</v>
      </c>
      <c r="G1062" t="s">
        <v>5111</v>
      </c>
      <c r="H1062" t="s">
        <v>5103</v>
      </c>
      <c r="I1062" t="s">
        <v>5113</v>
      </c>
    </row>
    <row r="1063" spans="1:9" x14ac:dyDescent="0.25">
      <c r="A1063" s="1" t="s">
        <v>1093</v>
      </c>
      <c r="B1063" t="s">
        <v>1094</v>
      </c>
      <c r="C1063" t="s">
        <v>5</v>
      </c>
      <c r="D1063">
        <v>17</v>
      </c>
      <c r="G1063" t="s">
        <v>5111</v>
      </c>
      <c r="H1063" t="s">
        <v>5103</v>
      </c>
      <c r="I1063" t="s">
        <v>5023</v>
      </c>
    </row>
    <row r="1064" spans="1:9" x14ac:dyDescent="0.25">
      <c r="A1064" s="1" t="s">
        <v>2101</v>
      </c>
      <c r="B1064" t="s">
        <v>2102</v>
      </c>
      <c r="C1064" t="s">
        <v>5</v>
      </c>
      <c r="D1064">
        <v>17</v>
      </c>
      <c r="I1064" t="s">
        <v>4879</v>
      </c>
    </row>
    <row r="1065" spans="1:9" x14ac:dyDescent="0.25">
      <c r="A1065" s="1" t="s">
        <v>1095</v>
      </c>
      <c r="B1065" t="s">
        <v>1096</v>
      </c>
      <c r="C1065" t="s">
        <v>5</v>
      </c>
      <c r="D1065">
        <v>17</v>
      </c>
      <c r="G1065" t="s">
        <v>5111</v>
      </c>
      <c r="H1065" t="s">
        <v>5103</v>
      </c>
      <c r="I1065" t="s">
        <v>4879</v>
      </c>
    </row>
    <row r="1066" spans="1:9" x14ac:dyDescent="0.25">
      <c r="A1066" s="1" t="s">
        <v>2125</v>
      </c>
      <c r="B1066" t="s">
        <v>2126</v>
      </c>
      <c r="C1066" t="s">
        <v>5</v>
      </c>
      <c r="D1066">
        <v>17</v>
      </c>
      <c r="I1066" t="s">
        <v>4879</v>
      </c>
    </row>
    <row r="1067" spans="1:9" x14ac:dyDescent="0.25">
      <c r="A1067" s="1" t="s">
        <v>2201</v>
      </c>
      <c r="B1067" t="s">
        <v>2202</v>
      </c>
      <c r="C1067" t="s">
        <v>5</v>
      </c>
      <c r="D1067">
        <v>17</v>
      </c>
      <c r="I1067" t="s">
        <v>5113</v>
      </c>
    </row>
    <row r="1068" spans="1:9" x14ac:dyDescent="0.25">
      <c r="A1068" s="1" t="s">
        <v>2203</v>
      </c>
      <c r="B1068" t="s">
        <v>2204</v>
      </c>
      <c r="C1068" t="s">
        <v>5</v>
      </c>
      <c r="D1068">
        <v>17</v>
      </c>
      <c r="E1068" t="s">
        <v>5102</v>
      </c>
      <c r="F1068" t="s">
        <v>5103</v>
      </c>
      <c r="I1068" t="s">
        <v>5113</v>
      </c>
    </row>
    <row r="1069" spans="1:9" x14ac:dyDescent="0.25">
      <c r="A1069" s="1" t="s">
        <v>2205</v>
      </c>
      <c r="B1069" t="s">
        <v>2206</v>
      </c>
      <c r="C1069" t="s">
        <v>5</v>
      </c>
      <c r="D1069">
        <v>17</v>
      </c>
    </row>
    <row r="1070" spans="1:9" x14ac:dyDescent="0.25">
      <c r="A1070" s="1" t="s">
        <v>2249</v>
      </c>
      <c r="B1070" t="s">
        <v>2250</v>
      </c>
      <c r="C1070" t="s">
        <v>5</v>
      </c>
      <c r="D1070">
        <v>17</v>
      </c>
      <c r="I1070" t="s">
        <v>5113</v>
      </c>
    </row>
    <row r="1071" spans="1:9" x14ac:dyDescent="0.25">
      <c r="A1071" s="1" t="s">
        <v>1727</v>
      </c>
      <c r="B1071" t="s">
        <v>1728</v>
      </c>
      <c r="C1071" t="s">
        <v>5</v>
      </c>
      <c r="D1071">
        <v>17</v>
      </c>
      <c r="G1071" t="s">
        <v>5111</v>
      </c>
      <c r="H1071" t="s">
        <v>5103</v>
      </c>
    </row>
    <row r="1072" spans="1:9" x14ac:dyDescent="0.25">
      <c r="A1072" s="1" t="s">
        <v>2294</v>
      </c>
      <c r="B1072" t="s">
        <v>2295</v>
      </c>
      <c r="C1072" t="s">
        <v>1746</v>
      </c>
      <c r="D1072">
        <v>17</v>
      </c>
      <c r="E1072" t="s">
        <v>5102</v>
      </c>
      <c r="F1072" t="s">
        <v>5103</v>
      </c>
    </row>
    <row r="1073" spans="1:9" x14ac:dyDescent="0.25">
      <c r="A1073" s="1" t="s">
        <v>2340</v>
      </c>
      <c r="B1073" t="s">
        <v>2341</v>
      </c>
      <c r="C1073" t="s">
        <v>1746</v>
      </c>
      <c r="D1073">
        <v>17</v>
      </c>
      <c r="E1073" t="s">
        <v>5102</v>
      </c>
      <c r="F1073" t="s">
        <v>5103</v>
      </c>
      <c r="I1073" t="s">
        <v>4879</v>
      </c>
    </row>
    <row r="1074" spans="1:9" x14ac:dyDescent="0.25">
      <c r="A1074" s="1" t="s">
        <v>1789</v>
      </c>
      <c r="B1074" t="s">
        <v>1790</v>
      </c>
      <c r="C1074" t="s">
        <v>5</v>
      </c>
      <c r="D1074">
        <v>17</v>
      </c>
      <c r="G1074" t="s">
        <v>5111</v>
      </c>
      <c r="H1074" t="s">
        <v>5103</v>
      </c>
      <c r="I1074" t="s">
        <v>4879</v>
      </c>
    </row>
    <row r="1075" spans="1:9" x14ac:dyDescent="0.25">
      <c r="A1075" s="1" t="s">
        <v>20</v>
      </c>
      <c r="B1075" t="s">
        <v>21</v>
      </c>
      <c r="C1075" t="s">
        <v>5</v>
      </c>
      <c r="D1075">
        <v>18</v>
      </c>
      <c r="G1075" t="s">
        <v>5111</v>
      </c>
      <c r="H1075" t="s">
        <v>5103</v>
      </c>
      <c r="I1075" t="s">
        <v>5113</v>
      </c>
    </row>
    <row r="1076" spans="1:9" x14ac:dyDescent="0.25">
      <c r="A1076" s="1" t="s">
        <v>197</v>
      </c>
      <c r="B1076" t="s">
        <v>198</v>
      </c>
      <c r="C1076" t="s">
        <v>5</v>
      </c>
      <c r="D1076">
        <v>18</v>
      </c>
      <c r="G1076" t="s">
        <v>5111</v>
      </c>
      <c r="H1076" t="s">
        <v>5103</v>
      </c>
      <c r="I1076" t="s">
        <v>5113</v>
      </c>
    </row>
    <row r="1077" spans="1:9" x14ac:dyDescent="0.25">
      <c r="A1077" s="1" t="s">
        <v>199</v>
      </c>
      <c r="B1077" t="s">
        <v>200</v>
      </c>
      <c r="C1077" t="s">
        <v>5</v>
      </c>
      <c r="D1077">
        <v>18</v>
      </c>
      <c r="G1077" t="s">
        <v>5111</v>
      </c>
      <c r="H1077" t="s">
        <v>5103</v>
      </c>
      <c r="I1077" t="s">
        <v>5023</v>
      </c>
    </row>
    <row r="1078" spans="1:9" x14ac:dyDescent="0.25">
      <c r="A1078" s="1" t="s">
        <v>201</v>
      </c>
      <c r="B1078" t="s">
        <v>202</v>
      </c>
      <c r="C1078" t="s">
        <v>5</v>
      </c>
      <c r="D1078">
        <v>18</v>
      </c>
      <c r="G1078" t="s">
        <v>5111</v>
      </c>
      <c r="H1078" t="s">
        <v>5103</v>
      </c>
      <c r="I1078" t="s">
        <v>5113</v>
      </c>
    </row>
    <row r="1079" spans="1:9" x14ac:dyDescent="0.25">
      <c r="A1079" s="1" t="s">
        <v>384</v>
      </c>
      <c r="B1079" t="s">
        <v>385</v>
      </c>
      <c r="C1079" t="s">
        <v>5</v>
      </c>
      <c r="D1079">
        <v>18</v>
      </c>
      <c r="G1079" t="s">
        <v>5111</v>
      </c>
      <c r="H1079" t="s">
        <v>5103</v>
      </c>
      <c r="I1079" t="s">
        <v>5113</v>
      </c>
    </row>
    <row r="1080" spans="1:9" x14ac:dyDescent="0.25">
      <c r="A1080" s="1" t="s">
        <v>488</v>
      </c>
      <c r="B1080" t="s">
        <v>489</v>
      </c>
      <c r="C1080" t="s">
        <v>5</v>
      </c>
      <c r="D1080">
        <v>18</v>
      </c>
      <c r="G1080" t="s">
        <v>5111</v>
      </c>
      <c r="H1080" t="s">
        <v>5103</v>
      </c>
      <c r="I1080" t="s">
        <v>5113</v>
      </c>
    </row>
    <row r="1081" spans="1:9" x14ac:dyDescent="0.25">
      <c r="A1081" s="1" t="s">
        <v>887</v>
      </c>
      <c r="B1081" t="s">
        <v>888</v>
      </c>
      <c r="C1081" t="s">
        <v>5</v>
      </c>
      <c r="D1081">
        <v>18</v>
      </c>
      <c r="G1081" t="s">
        <v>5111</v>
      </c>
      <c r="H1081" t="s">
        <v>5103</v>
      </c>
      <c r="I1081" t="s">
        <v>5113</v>
      </c>
    </row>
    <row r="1082" spans="1:9" x14ac:dyDescent="0.25">
      <c r="A1082" s="1" t="s">
        <v>889</v>
      </c>
      <c r="B1082" t="s">
        <v>890</v>
      </c>
      <c r="C1082" t="s">
        <v>5</v>
      </c>
      <c r="D1082">
        <v>18</v>
      </c>
      <c r="G1082" t="s">
        <v>5111</v>
      </c>
      <c r="H1082" t="s">
        <v>5103</v>
      </c>
      <c r="I1082" t="s">
        <v>5023</v>
      </c>
    </row>
    <row r="1083" spans="1:9" x14ac:dyDescent="0.25">
      <c r="A1083" s="1" t="s">
        <v>891</v>
      </c>
      <c r="B1083" t="s">
        <v>892</v>
      </c>
      <c r="C1083" t="s">
        <v>5</v>
      </c>
      <c r="D1083">
        <v>18</v>
      </c>
      <c r="G1083" t="s">
        <v>5111</v>
      </c>
      <c r="H1083" t="s">
        <v>5103</v>
      </c>
      <c r="I1083" t="s">
        <v>5023</v>
      </c>
    </row>
    <row r="1084" spans="1:9" x14ac:dyDescent="0.25">
      <c r="A1084" s="1" t="s">
        <v>939</v>
      </c>
      <c r="B1084" t="s">
        <v>940</v>
      </c>
      <c r="C1084" t="s">
        <v>5</v>
      </c>
      <c r="D1084">
        <v>18</v>
      </c>
      <c r="G1084" t="s">
        <v>5111</v>
      </c>
      <c r="H1084" t="s">
        <v>5103</v>
      </c>
      <c r="I1084" t="s">
        <v>4879</v>
      </c>
    </row>
    <row r="1085" spans="1:9" x14ac:dyDescent="0.25">
      <c r="A1085" s="1" t="s">
        <v>1103</v>
      </c>
      <c r="B1085" t="s">
        <v>1104</v>
      </c>
      <c r="C1085" t="s">
        <v>5</v>
      </c>
      <c r="D1085">
        <v>18</v>
      </c>
      <c r="G1085" t="s">
        <v>5111</v>
      </c>
      <c r="H1085" t="s">
        <v>5103</v>
      </c>
      <c r="I1085" t="s">
        <v>5113</v>
      </c>
    </row>
    <row r="1086" spans="1:9" x14ac:dyDescent="0.25">
      <c r="A1086" s="1" t="s">
        <v>1105</v>
      </c>
      <c r="B1086" t="s">
        <v>1106</v>
      </c>
      <c r="C1086" t="s">
        <v>5</v>
      </c>
      <c r="D1086">
        <v>18</v>
      </c>
      <c r="G1086" t="s">
        <v>5111</v>
      </c>
      <c r="H1086" t="s">
        <v>5103</v>
      </c>
      <c r="I1086" t="s">
        <v>4879</v>
      </c>
    </row>
    <row r="1087" spans="1:9" x14ac:dyDescent="0.25">
      <c r="A1087" s="1" t="s">
        <v>1162</v>
      </c>
      <c r="B1087" t="s">
        <v>1163</v>
      </c>
      <c r="C1087" t="s">
        <v>5</v>
      </c>
      <c r="D1087">
        <v>18</v>
      </c>
      <c r="G1087" t="s">
        <v>5111</v>
      </c>
      <c r="H1087" t="s">
        <v>5103</v>
      </c>
      <c r="I1087" t="s">
        <v>5023</v>
      </c>
    </row>
    <row r="1088" spans="1:9" x14ac:dyDescent="0.25">
      <c r="A1088" s="1" t="s">
        <v>1164</v>
      </c>
      <c r="B1088" t="s">
        <v>1165</v>
      </c>
      <c r="C1088" t="s">
        <v>5</v>
      </c>
      <c r="D1088">
        <v>18</v>
      </c>
      <c r="G1088" t="s">
        <v>5111</v>
      </c>
      <c r="H1088" t="s">
        <v>5103</v>
      </c>
      <c r="I1088" t="s">
        <v>5023</v>
      </c>
    </row>
    <row r="1089" spans="1:9" x14ac:dyDescent="0.25">
      <c r="A1089" s="1" t="s">
        <v>1166</v>
      </c>
      <c r="B1089" t="s">
        <v>1167</v>
      </c>
      <c r="C1089" t="s">
        <v>5</v>
      </c>
      <c r="D1089">
        <v>18</v>
      </c>
      <c r="G1089" t="s">
        <v>5111</v>
      </c>
      <c r="H1089" t="s">
        <v>5103</v>
      </c>
      <c r="I1089" t="s">
        <v>5113</v>
      </c>
    </row>
    <row r="1090" spans="1:9" x14ac:dyDescent="0.25">
      <c r="A1090" s="1" t="s">
        <v>1334</v>
      </c>
      <c r="B1090" t="s">
        <v>1335</v>
      </c>
      <c r="C1090" t="s">
        <v>5</v>
      </c>
      <c r="D1090">
        <v>18</v>
      </c>
      <c r="G1090" t="s">
        <v>5111</v>
      </c>
      <c r="H1090" t="s">
        <v>5103</v>
      </c>
      <c r="I1090" t="s">
        <v>4879</v>
      </c>
    </row>
    <row r="1091" spans="1:9" x14ac:dyDescent="0.25">
      <c r="A1091" s="1" t="s">
        <v>1336</v>
      </c>
      <c r="B1091" t="s">
        <v>1337</v>
      </c>
      <c r="C1091" t="s">
        <v>5</v>
      </c>
      <c r="D1091">
        <v>18</v>
      </c>
      <c r="G1091" t="s">
        <v>5111</v>
      </c>
      <c r="H1091" t="s">
        <v>5103</v>
      </c>
      <c r="I1091" t="s">
        <v>4879</v>
      </c>
    </row>
    <row r="1092" spans="1:9" x14ac:dyDescent="0.25">
      <c r="A1092" s="1" t="s">
        <v>1338</v>
      </c>
      <c r="B1092" t="s">
        <v>1339</v>
      </c>
      <c r="C1092" t="s">
        <v>5</v>
      </c>
      <c r="D1092">
        <v>18</v>
      </c>
      <c r="G1092" t="s">
        <v>5111</v>
      </c>
      <c r="H1092" t="s">
        <v>5103</v>
      </c>
      <c r="I1092" t="s">
        <v>4879</v>
      </c>
    </row>
    <row r="1093" spans="1:9" x14ac:dyDescent="0.25">
      <c r="A1093" s="1" t="s">
        <v>1354</v>
      </c>
      <c r="B1093" t="s">
        <v>1355</v>
      </c>
      <c r="C1093" t="s">
        <v>5</v>
      </c>
      <c r="D1093">
        <v>18</v>
      </c>
      <c r="G1093" t="s">
        <v>5111</v>
      </c>
      <c r="H1093" t="s">
        <v>5103</v>
      </c>
      <c r="I1093" t="s">
        <v>5113</v>
      </c>
    </row>
    <row r="1094" spans="1:9" x14ac:dyDescent="0.25">
      <c r="A1094" s="1" t="s">
        <v>1356</v>
      </c>
      <c r="B1094" t="s">
        <v>1357</v>
      </c>
      <c r="C1094" t="s">
        <v>5</v>
      </c>
      <c r="D1094">
        <v>18</v>
      </c>
      <c r="G1094" t="s">
        <v>5111</v>
      </c>
      <c r="H1094" t="s">
        <v>5103</v>
      </c>
      <c r="I1094" t="s">
        <v>5113</v>
      </c>
    </row>
    <row r="1095" spans="1:9" x14ac:dyDescent="0.25">
      <c r="A1095" s="1" t="s">
        <v>1362</v>
      </c>
      <c r="B1095" t="s">
        <v>1363</v>
      </c>
      <c r="C1095" t="s">
        <v>5</v>
      </c>
      <c r="D1095">
        <v>18</v>
      </c>
      <c r="G1095" t="s">
        <v>5111</v>
      </c>
      <c r="H1095" t="s">
        <v>5103</v>
      </c>
      <c r="I1095" t="s">
        <v>5113</v>
      </c>
    </row>
    <row r="1096" spans="1:9" x14ac:dyDescent="0.25">
      <c r="A1096" s="1" t="s">
        <v>1372</v>
      </c>
      <c r="B1096" t="s">
        <v>1373</v>
      </c>
      <c r="C1096" t="s">
        <v>5</v>
      </c>
      <c r="D1096">
        <v>18</v>
      </c>
      <c r="G1096" t="s">
        <v>5111</v>
      </c>
      <c r="H1096" t="s">
        <v>5103</v>
      </c>
      <c r="I1096" t="s">
        <v>4879</v>
      </c>
    </row>
    <row r="1097" spans="1:9" x14ac:dyDescent="0.25">
      <c r="A1097" s="1" t="s">
        <v>1374</v>
      </c>
      <c r="B1097" t="s">
        <v>1375</v>
      </c>
      <c r="C1097" t="s">
        <v>5</v>
      </c>
      <c r="D1097">
        <v>18</v>
      </c>
      <c r="G1097" t="s">
        <v>5111</v>
      </c>
      <c r="H1097" t="s">
        <v>5103</v>
      </c>
      <c r="I1097" t="s">
        <v>4879</v>
      </c>
    </row>
    <row r="1098" spans="1:9" x14ac:dyDescent="0.25">
      <c r="A1098" s="1" t="s">
        <v>1522</v>
      </c>
      <c r="B1098" t="s">
        <v>1523</v>
      </c>
      <c r="C1098" t="s">
        <v>5</v>
      </c>
      <c r="D1098">
        <v>18</v>
      </c>
      <c r="E1098" t="s">
        <v>5102</v>
      </c>
      <c r="F1098" t="s">
        <v>5103</v>
      </c>
      <c r="G1098" t="s">
        <v>5111</v>
      </c>
      <c r="H1098" t="s">
        <v>5103</v>
      </c>
    </row>
    <row r="1099" spans="1:9" x14ac:dyDescent="0.25">
      <c r="A1099" s="1" t="s">
        <v>1587</v>
      </c>
      <c r="B1099" t="s">
        <v>1588</v>
      </c>
      <c r="C1099" t="s">
        <v>5</v>
      </c>
      <c r="D1099">
        <v>18</v>
      </c>
      <c r="G1099" t="s">
        <v>5111</v>
      </c>
      <c r="H1099" t="s">
        <v>5103</v>
      </c>
      <c r="I1099" t="s">
        <v>4879</v>
      </c>
    </row>
    <row r="1100" spans="1:9" x14ac:dyDescent="0.25">
      <c r="A1100" s="1" t="s">
        <v>1589</v>
      </c>
      <c r="B1100" t="s">
        <v>1590</v>
      </c>
      <c r="C1100" t="s">
        <v>5</v>
      </c>
      <c r="D1100">
        <v>18</v>
      </c>
      <c r="E1100" t="s">
        <v>5102</v>
      </c>
      <c r="F1100" t="s">
        <v>5103</v>
      </c>
      <c r="G1100" t="s">
        <v>5111</v>
      </c>
      <c r="H1100" t="s">
        <v>5103</v>
      </c>
    </row>
    <row r="1101" spans="1:9" x14ac:dyDescent="0.25">
      <c r="A1101" s="1" t="s">
        <v>1633</v>
      </c>
      <c r="B1101" t="s">
        <v>1634</v>
      </c>
      <c r="C1101" t="s">
        <v>5</v>
      </c>
      <c r="D1101">
        <v>18</v>
      </c>
      <c r="G1101" t="s">
        <v>5111</v>
      </c>
      <c r="H1101" t="s">
        <v>5103</v>
      </c>
      <c r="I1101" t="s">
        <v>5023</v>
      </c>
    </row>
    <row r="1102" spans="1:9" x14ac:dyDescent="0.25">
      <c r="A1102" s="1" t="s">
        <v>1635</v>
      </c>
      <c r="B1102" t="s">
        <v>1636</v>
      </c>
      <c r="C1102" t="s">
        <v>5</v>
      </c>
      <c r="D1102">
        <v>18</v>
      </c>
      <c r="G1102" t="s">
        <v>5111</v>
      </c>
      <c r="H1102" t="s">
        <v>5103</v>
      </c>
    </row>
    <row r="1103" spans="1:9" x14ac:dyDescent="0.25">
      <c r="A1103" s="1" t="s">
        <v>1699</v>
      </c>
      <c r="B1103" t="s">
        <v>1700</v>
      </c>
      <c r="C1103" t="s">
        <v>5</v>
      </c>
      <c r="D1103">
        <v>18</v>
      </c>
      <c r="G1103" t="s">
        <v>5111</v>
      </c>
      <c r="H1103" t="s">
        <v>5103</v>
      </c>
    </row>
    <row r="1104" spans="1:9" x14ac:dyDescent="0.25">
      <c r="A1104" s="1" t="s">
        <v>1701</v>
      </c>
      <c r="B1104" t="s">
        <v>1702</v>
      </c>
      <c r="C1104" t="s">
        <v>5</v>
      </c>
      <c r="D1104">
        <v>18</v>
      </c>
      <c r="G1104" t="s">
        <v>5111</v>
      </c>
      <c r="H1104" t="s">
        <v>5103</v>
      </c>
      <c r="I1104" t="s">
        <v>5113</v>
      </c>
    </row>
    <row r="1105" spans="1:9" x14ac:dyDescent="0.25">
      <c r="A1105" s="1" t="s">
        <v>508</v>
      </c>
      <c r="B1105" t="s">
        <v>509</v>
      </c>
      <c r="C1105" t="s">
        <v>5</v>
      </c>
      <c r="D1105">
        <v>19</v>
      </c>
      <c r="G1105" t="s">
        <v>5111</v>
      </c>
      <c r="H1105" t="s">
        <v>5103</v>
      </c>
      <c r="I1105" t="s">
        <v>4879</v>
      </c>
    </row>
    <row r="1106" spans="1:9" x14ac:dyDescent="0.25">
      <c r="A1106" s="1" t="s">
        <v>511</v>
      </c>
      <c r="B1106" t="s">
        <v>115</v>
      </c>
      <c r="C1106" t="s">
        <v>5</v>
      </c>
      <c r="D1106">
        <v>19</v>
      </c>
      <c r="G1106" t="s">
        <v>5111</v>
      </c>
      <c r="H1106" t="s">
        <v>5103</v>
      </c>
      <c r="I1106" t="s">
        <v>4879</v>
      </c>
    </row>
    <row r="1107" spans="1:9" x14ac:dyDescent="0.25">
      <c r="A1107" s="1" t="s">
        <v>512</v>
      </c>
      <c r="B1107" t="s">
        <v>513</v>
      </c>
      <c r="C1107" t="s">
        <v>5</v>
      </c>
      <c r="D1107">
        <v>19</v>
      </c>
      <c r="G1107" t="s">
        <v>5111</v>
      </c>
      <c r="H1107" t="s">
        <v>5103</v>
      </c>
      <c r="I1107" t="s">
        <v>4879</v>
      </c>
    </row>
    <row r="1108" spans="1:9" x14ac:dyDescent="0.25">
      <c r="A1108" s="1" t="s">
        <v>514</v>
      </c>
      <c r="B1108" t="s">
        <v>515</v>
      </c>
      <c r="C1108" t="s">
        <v>5</v>
      </c>
      <c r="D1108">
        <v>19</v>
      </c>
      <c r="G1108" t="s">
        <v>5111</v>
      </c>
      <c r="H1108" t="s">
        <v>5103</v>
      </c>
      <c r="I1108" t="s">
        <v>4879</v>
      </c>
    </row>
    <row r="1109" spans="1:9" x14ac:dyDescent="0.25">
      <c r="A1109" s="1" t="s">
        <v>516</v>
      </c>
      <c r="B1109" t="s">
        <v>517</v>
      </c>
      <c r="C1109" t="s">
        <v>5</v>
      </c>
      <c r="D1109">
        <v>19</v>
      </c>
      <c r="G1109" t="s">
        <v>5111</v>
      </c>
      <c r="H1109" t="s">
        <v>5103</v>
      </c>
      <c r="I1109" t="s">
        <v>4879</v>
      </c>
    </row>
    <row r="1110" spans="1:9" x14ac:dyDescent="0.25">
      <c r="A1110" s="1" t="s">
        <v>518</v>
      </c>
      <c r="B1110" t="s">
        <v>519</v>
      </c>
      <c r="C1110" t="s">
        <v>5</v>
      </c>
      <c r="D1110">
        <v>19</v>
      </c>
      <c r="G1110" t="s">
        <v>5111</v>
      </c>
      <c r="H1110" t="s">
        <v>5103</v>
      </c>
      <c r="I1110" t="s">
        <v>4879</v>
      </c>
    </row>
    <row r="1111" spans="1:9" x14ac:dyDescent="0.25">
      <c r="A1111" s="1" t="s">
        <v>1927</v>
      </c>
      <c r="B1111" t="s">
        <v>1928</v>
      </c>
      <c r="C1111" t="s">
        <v>5</v>
      </c>
      <c r="D1111">
        <v>19</v>
      </c>
      <c r="E1111" t="s">
        <v>5102</v>
      </c>
      <c r="F1111" t="s">
        <v>5103</v>
      </c>
      <c r="G1111" t="s">
        <v>5111</v>
      </c>
      <c r="H1111" t="s">
        <v>5103</v>
      </c>
      <c r="I1111" t="s">
        <v>4879</v>
      </c>
    </row>
    <row r="1112" spans="1:9" x14ac:dyDescent="0.25">
      <c r="A1112" s="1" t="s">
        <v>520</v>
      </c>
      <c r="B1112" t="s">
        <v>521</v>
      </c>
      <c r="C1112" t="s">
        <v>5</v>
      </c>
      <c r="D1112">
        <v>19</v>
      </c>
      <c r="G1112" t="s">
        <v>5111</v>
      </c>
      <c r="H1112" t="s">
        <v>5103</v>
      </c>
      <c r="I1112" t="s">
        <v>4879</v>
      </c>
    </row>
    <row r="1113" spans="1:9" x14ac:dyDescent="0.25">
      <c r="A1113" s="1" t="s">
        <v>522</v>
      </c>
      <c r="B1113" t="s">
        <v>523</v>
      </c>
      <c r="C1113" t="s">
        <v>5</v>
      </c>
      <c r="D1113">
        <v>19</v>
      </c>
      <c r="G1113" t="s">
        <v>5111</v>
      </c>
      <c r="H1113" t="s">
        <v>5103</v>
      </c>
      <c r="I1113" t="s">
        <v>5113</v>
      </c>
    </row>
    <row r="1114" spans="1:9" x14ac:dyDescent="0.25">
      <c r="A1114" s="1" t="s">
        <v>524</v>
      </c>
      <c r="B1114" t="s">
        <v>525</v>
      </c>
      <c r="C1114" t="s">
        <v>5</v>
      </c>
      <c r="D1114">
        <v>19</v>
      </c>
      <c r="G1114" t="s">
        <v>5111</v>
      </c>
      <c r="H1114" t="s">
        <v>5103</v>
      </c>
      <c r="I1114" t="s">
        <v>5113</v>
      </c>
    </row>
    <row r="1115" spans="1:9" x14ac:dyDescent="0.25">
      <c r="A1115" s="1" t="s">
        <v>1929</v>
      </c>
      <c r="B1115" t="s">
        <v>1930</v>
      </c>
      <c r="C1115" t="s">
        <v>5</v>
      </c>
      <c r="D1115">
        <v>19</v>
      </c>
      <c r="G1115" t="s">
        <v>5111</v>
      </c>
      <c r="H1115" t="s">
        <v>5103</v>
      </c>
      <c r="I1115" t="s">
        <v>4879</v>
      </c>
    </row>
    <row r="1116" spans="1:9" x14ac:dyDescent="0.25">
      <c r="A1116" s="1" t="s">
        <v>526</v>
      </c>
      <c r="B1116" t="s">
        <v>527</v>
      </c>
      <c r="C1116" t="s">
        <v>5</v>
      </c>
      <c r="D1116">
        <v>19</v>
      </c>
      <c r="G1116" t="s">
        <v>5111</v>
      </c>
      <c r="H1116" t="s">
        <v>5103</v>
      </c>
      <c r="I1116" t="s">
        <v>5023</v>
      </c>
    </row>
    <row r="1117" spans="1:9" x14ac:dyDescent="0.25">
      <c r="A1117" s="1" t="s">
        <v>2031</v>
      </c>
      <c r="B1117" t="s">
        <v>2032</v>
      </c>
      <c r="C1117" t="s">
        <v>5</v>
      </c>
      <c r="D1117">
        <v>19</v>
      </c>
      <c r="G1117" t="s">
        <v>5111</v>
      </c>
      <c r="H1117" t="s">
        <v>5103</v>
      </c>
      <c r="I1117" t="s">
        <v>5113</v>
      </c>
    </row>
    <row r="1118" spans="1:9" x14ac:dyDescent="0.25">
      <c r="A1118" s="1" t="s">
        <v>893</v>
      </c>
      <c r="B1118" t="s">
        <v>894</v>
      </c>
      <c r="C1118" t="s">
        <v>5</v>
      </c>
      <c r="D1118">
        <v>19</v>
      </c>
      <c r="G1118" t="s">
        <v>5111</v>
      </c>
      <c r="H1118" t="s">
        <v>5103</v>
      </c>
      <c r="I1118" t="s">
        <v>5113</v>
      </c>
    </row>
    <row r="1119" spans="1:9" x14ac:dyDescent="0.25">
      <c r="A1119" s="1" t="s">
        <v>895</v>
      </c>
      <c r="B1119" t="s">
        <v>896</v>
      </c>
      <c r="C1119" t="s">
        <v>5</v>
      </c>
      <c r="D1119">
        <v>19</v>
      </c>
      <c r="G1119" t="s">
        <v>5111</v>
      </c>
      <c r="H1119" t="s">
        <v>5103</v>
      </c>
      <c r="I1119" t="s">
        <v>5113</v>
      </c>
    </row>
    <row r="1120" spans="1:9" x14ac:dyDescent="0.25">
      <c r="A1120" s="1" t="s">
        <v>1737</v>
      </c>
      <c r="B1120" t="s">
        <v>1738</v>
      </c>
      <c r="C1120" t="s">
        <v>5</v>
      </c>
      <c r="D1120">
        <v>19</v>
      </c>
      <c r="G1120" t="s">
        <v>5111</v>
      </c>
      <c r="H1120" t="s">
        <v>5103</v>
      </c>
      <c r="I1120" t="s">
        <v>5113</v>
      </c>
    </row>
    <row r="1121" spans="1:9" x14ac:dyDescent="0.25">
      <c r="A1121" s="1" t="s">
        <v>2259</v>
      </c>
      <c r="B1121" t="s">
        <v>2260</v>
      </c>
      <c r="C1121" t="s">
        <v>1741</v>
      </c>
      <c r="D1121">
        <v>19</v>
      </c>
      <c r="E1121" t="s">
        <v>5102</v>
      </c>
      <c r="F1121" t="s">
        <v>5103</v>
      </c>
      <c r="I1121" t="s">
        <v>5113</v>
      </c>
    </row>
    <row r="1122" spans="1:9" x14ac:dyDescent="0.25">
      <c r="A1122" s="1" t="s">
        <v>2263</v>
      </c>
      <c r="B1122" t="s">
        <v>2264</v>
      </c>
      <c r="C1122" t="s">
        <v>1746</v>
      </c>
      <c r="D1122">
        <v>19</v>
      </c>
      <c r="E1122" t="s">
        <v>5102</v>
      </c>
      <c r="F1122" t="s">
        <v>5103</v>
      </c>
      <c r="I1122" t="s">
        <v>5113</v>
      </c>
    </row>
    <row r="1123" spans="1:9" x14ac:dyDescent="0.25">
      <c r="A1123" s="1" t="s">
        <v>2267</v>
      </c>
      <c r="B1123" t="s">
        <v>2268</v>
      </c>
      <c r="C1123" t="s">
        <v>1741</v>
      </c>
      <c r="D1123">
        <v>19</v>
      </c>
      <c r="E1123" t="s">
        <v>5102</v>
      </c>
      <c r="F1123" t="s">
        <v>5103</v>
      </c>
    </row>
    <row r="1124" spans="1:9" x14ac:dyDescent="0.25">
      <c r="A1124" s="1" t="s">
        <v>2271</v>
      </c>
      <c r="B1124" t="s">
        <v>2272</v>
      </c>
      <c r="C1124" t="s">
        <v>1746</v>
      </c>
      <c r="D1124">
        <v>19</v>
      </c>
      <c r="I1124" t="s">
        <v>5113</v>
      </c>
    </row>
    <row r="1125" spans="1:9" x14ac:dyDescent="0.25">
      <c r="A1125" s="1" t="s">
        <v>2352</v>
      </c>
      <c r="B1125" t="s">
        <v>2353</v>
      </c>
      <c r="C1125" t="s">
        <v>1741</v>
      </c>
      <c r="D1125">
        <v>19</v>
      </c>
      <c r="I1125" t="s">
        <v>4879</v>
      </c>
    </row>
    <row r="1126" spans="1:9" x14ac:dyDescent="0.25">
      <c r="A1126" s="1" t="s">
        <v>2354</v>
      </c>
      <c r="B1126" t="s">
        <v>2355</v>
      </c>
      <c r="C1126" t="s">
        <v>1741</v>
      </c>
      <c r="D1126">
        <v>19</v>
      </c>
    </row>
    <row r="1127" spans="1:9" x14ac:dyDescent="0.25">
      <c r="A1127" s="1" t="s">
        <v>5219</v>
      </c>
      <c r="B1127" t="s">
        <v>5220</v>
      </c>
      <c r="C1127" t="s">
        <v>5</v>
      </c>
      <c r="D1127">
        <v>19</v>
      </c>
      <c r="I1127" t="s">
        <v>4879</v>
      </c>
    </row>
    <row r="1128" spans="1:9" x14ac:dyDescent="0.25">
      <c r="A1128" s="1" t="s">
        <v>47</v>
      </c>
      <c r="B1128" t="s">
        <v>48</v>
      </c>
      <c r="C1128" t="s">
        <v>5</v>
      </c>
      <c r="D1128">
        <v>20</v>
      </c>
      <c r="G1128" t="s">
        <v>5111</v>
      </c>
      <c r="H1128" t="s">
        <v>5103</v>
      </c>
      <c r="I1128" t="s">
        <v>5113</v>
      </c>
    </row>
    <row r="1129" spans="1:9" x14ac:dyDescent="0.25">
      <c r="A1129" s="1" t="s">
        <v>51</v>
      </c>
      <c r="B1129" t="s">
        <v>52</v>
      </c>
      <c r="C1129" t="s">
        <v>5</v>
      </c>
      <c r="D1129">
        <v>20</v>
      </c>
      <c r="E1129" t="s">
        <v>5102</v>
      </c>
      <c r="F1129" t="s">
        <v>5103</v>
      </c>
      <c r="G1129" t="s">
        <v>5111</v>
      </c>
      <c r="H1129" t="s">
        <v>5103</v>
      </c>
      <c r="I1129" t="s">
        <v>5113</v>
      </c>
    </row>
    <row r="1130" spans="1:9" x14ac:dyDescent="0.25">
      <c r="A1130" s="1" t="s">
        <v>53</v>
      </c>
      <c r="B1130" t="s">
        <v>54</v>
      </c>
      <c r="C1130" t="s">
        <v>5</v>
      </c>
      <c r="D1130">
        <v>20</v>
      </c>
      <c r="G1130" t="s">
        <v>5111</v>
      </c>
      <c r="H1130" t="s">
        <v>5103</v>
      </c>
      <c r="I1130" t="s">
        <v>5113</v>
      </c>
    </row>
    <row r="1131" spans="1:9" x14ac:dyDescent="0.25">
      <c r="A1131" s="1" t="s">
        <v>1799</v>
      </c>
      <c r="B1131" t="s">
        <v>1800</v>
      </c>
      <c r="C1131" t="s">
        <v>5</v>
      </c>
      <c r="D1131">
        <v>20</v>
      </c>
      <c r="I1131" t="s">
        <v>5113</v>
      </c>
    </row>
    <row r="1132" spans="1:9" x14ac:dyDescent="0.25">
      <c r="A1132" s="1" t="s">
        <v>55</v>
      </c>
      <c r="B1132" t="s">
        <v>56</v>
      </c>
      <c r="C1132" t="s">
        <v>5</v>
      </c>
      <c r="D1132">
        <v>20</v>
      </c>
      <c r="E1132" t="s">
        <v>5102</v>
      </c>
      <c r="F1132" t="s">
        <v>5103</v>
      </c>
      <c r="G1132" t="s">
        <v>5111</v>
      </c>
      <c r="H1132" t="s">
        <v>5103</v>
      </c>
      <c r="I1132" t="s">
        <v>4879</v>
      </c>
    </row>
    <row r="1133" spans="1:9" x14ac:dyDescent="0.25">
      <c r="A1133" s="1" t="s">
        <v>1803</v>
      </c>
      <c r="B1133" t="s">
        <v>1804</v>
      </c>
      <c r="C1133" t="s">
        <v>5</v>
      </c>
      <c r="D1133">
        <v>20</v>
      </c>
      <c r="E1133" t="s">
        <v>5102</v>
      </c>
      <c r="F1133" t="s">
        <v>5103</v>
      </c>
      <c r="I1133" t="s">
        <v>4879</v>
      </c>
    </row>
    <row r="1134" spans="1:9" x14ac:dyDescent="0.25">
      <c r="A1134" s="1" t="s">
        <v>64</v>
      </c>
      <c r="B1134" t="s">
        <v>65</v>
      </c>
      <c r="C1134" t="s">
        <v>5</v>
      </c>
      <c r="D1134">
        <v>20</v>
      </c>
      <c r="E1134" t="s">
        <v>5102</v>
      </c>
      <c r="F1134" t="s">
        <v>5103</v>
      </c>
      <c r="G1134" t="s">
        <v>5111</v>
      </c>
      <c r="H1134" t="s">
        <v>5103</v>
      </c>
      <c r="I1134" t="s">
        <v>4879</v>
      </c>
    </row>
    <row r="1135" spans="1:9" x14ac:dyDescent="0.25">
      <c r="A1135" s="1" t="s">
        <v>102</v>
      </c>
      <c r="B1135" t="s">
        <v>103</v>
      </c>
      <c r="C1135" t="s">
        <v>5</v>
      </c>
      <c r="D1135">
        <v>20</v>
      </c>
      <c r="G1135" t="s">
        <v>5111</v>
      </c>
      <c r="H1135" t="s">
        <v>5103</v>
      </c>
      <c r="I1135" t="s">
        <v>5023</v>
      </c>
    </row>
    <row r="1136" spans="1:9" x14ac:dyDescent="0.25">
      <c r="A1136" s="1" t="s">
        <v>1811</v>
      </c>
      <c r="B1136" t="s">
        <v>1812</v>
      </c>
      <c r="C1136" t="s">
        <v>5</v>
      </c>
      <c r="D1136">
        <v>20</v>
      </c>
      <c r="I1136" t="s">
        <v>4879</v>
      </c>
    </row>
    <row r="1137" spans="1:9" x14ac:dyDescent="0.25">
      <c r="A1137" s="1" t="s">
        <v>1813</v>
      </c>
      <c r="B1137" t="s">
        <v>1814</v>
      </c>
      <c r="C1137" t="s">
        <v>5</v>
      </c>
      <c r="D1137">
        <v>20</v>
      </c>
      <c r="I1137" t="s">
        <v>4879</v>
      </c>
    </row>
    <row r="1138" spans="1:9" x14ac:dyDescent="0.25">
      <c r="A1138" s="1" t="s">
        <v>1815</v>
      </c>
      <c r="B1138" t="s">
        <v>1816</v>
      </c>
      <c r="C1138" t="s">
        <v>5</v>
      </c>
      <c r="D1138">
        <v>20</v>
      </c>
      <c r="E1138" t="s">
        <v>5102</v>
      </c>
      <c r="F1138" t="s">
        <v>5103</v>
      </c>
    </row>
    <row r="1139" spans="1:9" x14ac:dyDescent="0.25">
      <c r="A1139" s="1" t="s">
        <v>104</v>
      </c>
      <c r="B1139" t="s">
        <v>105</v>
      </c>
      <c r="C1139" t="s">
        <v>5</v>
      </c>
      <c r="D1139">
        <v>20</v>
      </c>
      <c r="E1139" t="s">
        <v>5102</v>
      </c>
      <c r="F1139" t="s">
        <v>5103</v>
      </c>
      <c r="G1139" t="s">
        <v>5111</v>
      </c>
      <c r="H1139" t="s">
        <v>5103</v>
      </c>
      <c r="I1139" t="s">
        <v>4879</v>
      </c>
    </row>
    <row r="1140" spans="1:9" x14ac:dyDescent="0.25">
      <c r="A1140" s="1" t="s">
        <v>106</v>
      </c>
      <c r="B1140" t="s">
        <v>107</v>
      </c>
      <c r="C1140" t="s">
        <v>5</v>
      </c>
      <c r="D1140">
        <v>20</v>
      </c>
      <c r="E1140" t="s">
        <v>5102</v>
      </c>
      <c r="F1140" t="s">
        <v>5103</v>
      </c>
      <c r="G1140" t="s">
        <v>5111</v>
      </c>
      <c r="H1140" t="s">
        <v>5103</v>
      </c>
      <c r="I1140" t="s">
        <v>4879</v>
      </c>
    </row>
    <row r="1141" spans="1:9" x14ac:dyDescent="0.25">
      <c r="A1141" s="1" t="s">
        <v>108</v>
      </c>
      <c r="B1141" t="s">
        <v>109</v>
      </c>
      <c r="C1141" t="s">
        <v>5</v>
      </c>
      <c r="D1141">
        <v>20</v>
      </c>
      <c r="E1141" t="s">
        <v>5102</v>
      </c>
      <c r="F1141" t="s">
        <v>5103</v>
      </c>
      <c r="G1141" t="s">
        <v>5111</v>
      </c>
      <c r="H1141" t="s">
        <v>5103</v>
      </c>
      <c r="I1141" t="s">
        <v>5113</v>
      </c>
    </row>
    <row r="1142" spans="1:9" x14ac:dyDescent="0.25">
      <c r="A1142" s="1" t="s">
        <v>110</v>
      </c>
      <c r="B1142" t="s">
        <v>111</v>
      </c>
      <c r="C1142" t="s">
        <v>5</v>
      </c>
      <c r="D1142">
        <v>20</v>
      </c>
      <c r="E1142" t="s">
        <v>5102</v>
      </c>
      <c r="F1142" t="s">
        <v>5103</v>
      </c>
      <c r="G1142" t="s">
        <v>5111</v>
      </c>
      <c r="H1142" t="s">
        <v>5103</v>
      </c>
      <c r="I1142" t="s">
        <v>5113</v>
      </c>
    </row>
    <row r="1143" spans="1:9" x14ac:dyDescent="0.25">
      <c r="A1143" s="1" t="s">
        <v>1817</v>
      </c>
      <c r="B1143" t="s">
        <v>1818</v>
      </c>
      <c r="C1143" t="s">
        <v>5</v>
      </c>
      <c r="D1143">
        <v>20</v>
      </c>
      <c r="I1143" t="s">
        <v>5113</v>
      </c>
    </row>
    <row r="1144" spans="1:9" x14ac:dyDescent="0.25">
      <c r="A1144" s="1" t="s">
        <v>112</v>
      </c>
      <c r="B1144" t="s">
        <v>113</v>
      </c>
      <c r="C1144" t="s">
        <v>5</v>
      </c>
      <c r="D1144">
        <v>20</v>
      </c>
      <c r="G1144" t="s">
        <v>5111</v>
      </c>
      <c r="H1144" t="s">
        <v>5103</v>
      </c>
      <c r="I1144" t="s">
        <v>4879</v>
      </c>
    </row>
    <row r="1145" spans="1:9" x14ac:dyDescent="0.25">
      <c r="A1145" s="1" t="s">
        <v>114</v>
      </c>
      <c r="B1145" t="s">
        <v>115</v>
      </c>
      <c r="C1145" t="s">
        <v>5</v>
      </c>
      <c r="D1145">
        <v>20</v>
      </c>
      <c r="E1145" t="s">
        <v>5102</v>
      </c>
      <c r="F1145" t="s">
        <v>5103</v>
      </c>
      <c r="G1145" t="s">
        <v>5111</v>
      </c>
      <c r="H1145" t="s">
        <v>5103</v>
      </c>
      <c r="I1145" t="s">
        <v>5113</v>
      </c>
    </row>
    <row r="1146" spans="1:9" x14ac:dyDescent="0.25">
      <c r="A1146" s="1" t="s">
        <v>116</v>
      </c>
      <c r="B1146" t="s">
        <v>117</v>
      </c>
      <c r="C1146" t="s">
        <v>5</v>
      </c>
      <c r="D1146">
        <v>20</v>
      </c>
      <c r="E1146" t="s">
        <v>5102</v>
      </c>
      <c r="F1146" t="s">
        <v>5103</v>
      </c>
      <c r="G1146" t="s">
        <v>5111</v>
      </c>
      <c r="H1146" t="s">
        <v>5103</v>
      </c>
      <c r="I1146" t="s">
        <v>5113</v>
      </c>
    </row>
    <row r="1147" spans="1:9" x14ac:dyDescent="0.25">
      <c r="A1147" s="1" t="s">
        <v>118</v>
      </c>
      <c r="B1147" t="s">
        <v>113</v>
      </c>
      <c r="C1147" t="s">
        <v>5</v>
      </c>
      <c r="D1147">
        <v>20</v>
      </c>
      <c r="G1147" t="s">
        <v>5111</v>
      </c>
      <c r="H1147" t="s">
        <v>5103</v>
      </c>
      <c r="I1147" t="s">
        <v>4879</v>
      </c>
    </row>
    <row r="1148" spans="1:9" x14ac:dyDescent="0.25">
      <c r="A1148" s="1" t="s">
        <v>1819</v>
      </c>
      <c r="B1148" t="s">
        <v>1820</v>
      </c>
      <c r="C1148" t="s">
        <v>5</v>
      </c>
      <c r="D1148">
        <v>20</v>
      </c>
      <c r="E1148" t="s">
        <v>5102</v>
      </c>
      <c r="F1148" t="s">
        <v>5103</v>
      </c>
      <c r="I1148" t="s">
        <v>5113</v>
      </c>
    </row>
    <row r="1149" spans="1:9" x14ac:dyDescent="0.25">
      <c r="A1149" s="1" t="s">
        <v>119</v>
      </c>
      <c r="B1149" t="s">
        <v>120</v>
      </c>
      <c r="C1149" t="s">
        <v>5</v>
      </c>
      <c r="D1149">
        <v>20</v>
      </c>
      <c r="E1149" t="s">
        <v>5102</v>
      </c>
      <c r="F1149" t="s">
        <v>5103</v>
      </c>
      <c r="G1149" t="s">
        <v>5111</v>
      </c>
      <c r="H1149" t="s">
        <v>5103</v>
      </c>
      <c r="I1149" t="s">
        <v>4879</v>
      </c>
    </row>
    <row r="1150" spans="1:9" x14ac:dyDescent="0.25">
      <c r="A1150" s="1" t="s">
        <v>121</v>
      </c>
      <c r="B1150" t="s">
        <v>122</v>
      </c>
      <c r="C1150" t="s">
        <v>5</v>
      </c>
      <c r="D1150">
        <v>20</v>
      </c>
      <c r="G1150" t="s">
        <v>5111</v>
      </c>
      <c r="H1150" t="s">
        <v>5103</v>
      </c>
      <c r="I1150" t="s">
        <v>5113</v>
      </c>
    </row>
    <row r="1151" spans="1:9" x14ac:dyDescent="0.25">
      <c r="A1151" s="1" t="s">
        <v>123</v>
      </c>
      <c r="B1151" t="s">
        <v>124</v>
      </c>
      <c r="C1151" t="s">
        <v>5</v>
      </c>
      <c r="D1151">
        <v>20</v>
      </c>
      <c r="G1151" t="s">
        <v>5111</v>
      </c>
      <c r="H1151" t="s">
        <v>5103</v>
      </c>
      <c r="I1151" t="s">
        <v>5113</v>
      </c>
    </row>
    <row r="1152" spans="1:9" x14ac:dyDescent="0.25">
      <c r="A1152" s="1" t="s">
        <v>125</v>
      </c>
      <c r="B1152" t="s">
        <v>126</v>
      </c>
      <c r="C1152" t="s">
        <v>5</v>
      </c>
      <c r="D1152">
        <v>20</v>
      </c>
      <c r="G1152" t="s">
        <v>5111</v>
      </c>
      <c r="H1152" t="s">
        <v>5103</v>
      </c>
    </row>
    <row r="1153" spans="1:9" x14ac:dyDescent="0.25">
      <c r="A1153" s="1" t="s">
        <v>127</v>
      </c>
      <c r="B1153" t="s">
        <v>128</v>
      </c>
      <c r="C1153" t="s">
        <v>5</v>
      </c>
      <c r="D1153">
        <v>20</v>
      </c>
      <c r="G1153" t="s">
        <v>5111</v>
      </c>
      <c r="H1153" t="s">
        <v>5103</v>
      </c>
      <c r="I1153" t="s">
        <v>4879</v>
      </c>
    </row>
    <row r="1154" spans="1:9" x14ac:dyDescent="0.25">
      <c r="A1154" s="1" t="s">
        <v>129</v>
      </c>
      <c r="B1154" t="s">
        <v>130</v>
      </c>
      <c r="C1154" t="s">
        <v>5</v>
      </c>
      <c r="D1154">
        <v>20</v>
      </c>
      <c r="G1154" t="s">
        <v>5111</v>
      </c>
      <c r="H1154" t="s">
        <v>5103</v>
      </c>
      <c r="I1154" t="s">
        <v>5113</v>
      </c>
    </row>
    <row r="1155" spans="1:9" x14ac:dyDescent="0.25">
      <c r="A1155" s="1" t="s">
        <v>131</v>
      </c>
      <c r="B1155" t="s">
        <v>132</v>
      </c>
      <c r="C1155" t="s">
        <v>5</v>
      </c>
      <c r="D1155">
        <v>20</v>
      </c>
      <c r="E1155" t="s">
        <v>5102</v>
      </c>
      <c r="F1155" t="s">
        <v>5103</v>
      </c>
      <c r="G1155" t="s">
        <v>5111</v>
      </c>
      <c r="H1155" t="s">
        <v>5103</v>
      </c>
      <c r="I1155" t="s">
        <v>4879</v>
      </c>
    </row>
    <row r="1156" spans="1:9" x14ac:dyDescent="0.25">
      <c r="A1156" s="1" t="s">
        <v>133</v>
      </c>
      <c r="B1156" t="s">
        <v>134</v>
      </c>
      <c r="C1156" t="s">
        <v>5</v>
      </c>
      <c r="D1156">
        <v>20</v>
      </c>
      <c r="G1156" t="s">
        <v>5111</v>
      </c>
      <c r="H1156" t="s">
        <v>5103</v>
      </c>
      <c r="I1156" t="s">
        <v>5023</v>
      </c>
    </row>
    <row r="1157" spans="1:9" x14ac:dyDescent="0.25">
      <c r="A1157" s="1" t="s">
        <v>135</v>
      </c>
      <c r="B1157" t="s">
        <v>136</v>
      </c>
      <c r="C1157" t="s">
        <v>5</v>
      </c>
      <c r="D1157">
        <v>20</v>
      </c>
      <c r="E1157" t="s">
        <v>5102</v>
      </c>
      <c r="F1157" t="s">
        <v>5103</v>
      </c>
      <c r="G1157" t="s">
        <v>5111</v>
      </c>
      <c r="H1157" t="s">
        <v>5103</v>
      </c>
      <c r="I1157" t="s">
        <v>5113</v>
      </c>
    </row>
    <row r="1158" spans="1:9" x14ac:dyDescent="0.25">
      <c r="A1158" s="1" t="s">
        <v>137</v>
      </c>
      <c r="B1158" t="s">
        <v>138</v>
      </c>
      <c r="C1158" t="s">
        <v>5</v>
      </c>
      <c r="D1158">
        <v>20</v>
      </c>
      <c r="E1158" t="s">
        <v>5102</v>
      </c>
      <c r="F1158" t="s">
        <v>5103</v>
      </c>
      <c r="G1158" t="s">
        <v>5111</v>
      </c>
      <c r="H1158" t="s">
        <v>5103</v>
      </c>
      <c r="I1158" t="s">
        <v>4879</v>
      </c>
    </row>
    <row r="1159" spans="1:9" x14ac:dyDescent="0.25">
      <c r="A1159" s="1" t="s">
        <v>139</v>
      </c>
      <c r="B1159" t="s">
        <v>140</v>
      </c>
      <c r="C1159" t="s">
        <v>5</v>
      </c>
      <c r="D1159">
        <v>20</v>
      </c>
      <c r="G1159" t="s">
        <v>5111</v>
      </c>
      <c r="H1159" t="s">
        <v>5103</v>
      </c>
      <c r="I1159" t="s">
        <v>4879</v>
      </c>
    </row>
    <row r="1160" spans="1:9" x14ac:dyDescent="0.25">
      <c r="A1160" s="1" t="s">
        <v>141</v>
      </c>
      <c r="B1160" t="s">
        <v>142</v>
      </c>
      <c r="C1160" t="s">
        <v>5</v>
      </c>
      <c r="D1160">
        <v>20</v>
      </c>
      <c r="G1160" t="s">
        <v>5111</v>
      </c>
      <c r="H1160" t="s">
        <v>5103</v>
      </c>
      <c r="I1160" t="s">
        <v>4879</v>
      </c>
    </row>
    <row r="1161" spans="1:9" x14ac:dyDescent="0.25">
      <c r="A1161" s="1" t="s">
        <v>143</v>
      </c>
      <c r="B1161" t="s">
        <v>144</v>
      </c>
      <c r="C1161" t="s">
        <v>5</v>
      </c>
      <c r="D1161">
        <v>20</v>
      </c>
      <c r="E1161" t="s">
        <v>5102</v>
      </c>
      <c r="F1161" t="s">
        <v>5103</v>
      </c>
      <c r="G1161" t="s">
        <v>5111</v>
      </c>
      <c r="H1161" t="s">
        <v>5103</v>
      </c>
      <c r="I1161" t="s">
        <v>5113</v>
      </c>
    </row>
    <row r="1162" spans="1:9" x14ac:dyDescent="0.25">
      <c r="A1162" s="1" t="s">
        <v>145</v>
      </c>
      <c r="B1162" t="s">
        <v>146</v>
      </c>
      <c r="C1162" t="s">
        <v>5</v>
      </c>
      <c r="D1162">
        <v>20</v>
      </c>
      <c r="E1162" t="s">
        <v>5102</v>
      </c>
      <c r="F1162" t="s">
        <v>5103</v>
      </c>
      <c r="G1162" t="s">
        <v>5111</v>
      </c>
      <c r="H1162" t="s">
        <v>5103</v>
      </c>
      <c r="I1162" t="s">
        <v>4879</v>
      </c>
    </row>
    <row r="1163" spans="1:9" x14ac:dyDescent="0.25">
      <c r="A1163" s="1" t="s">
        <v>341</v>
      </c>
      <c r="B1163" t="s">
        <v>342</v>
      </c>
      <c r="C1163" t="s">
        <v>5</v>
      </c>
      <c r="D1163">
        <v>20</v>
      </c>
      <c r="G1163" t="s">
        <v>5111</v>
      </c>
      <c r="H1163" t="s">
        <v>5103</v>
      </c>
      <c r="I1163" t="s">
        <v>4879</v>
      </c>
    </row>
    <row r="1164" spans="1:9" x14ac:dyDescent="0.25">
      <c r="A1164" s="1" t="s">
        <v>466</v>
      </c>
      <c r="B1164" t="s">
        <v>467</v>
      </c>
      <c r="C1164" t="s">
        <v>5</v>
      </c>
      <c r="D1164">
        <v>20</v>
      </c>
      <c r="G1164" t="s">
        <v>5111</v>
      </c>
      <c r="H1164" t="s">
        <v>5103</v>
      </c>
      <c r="I1164" t="s">
        <v>5113</v>
      </c>
    </row>
    <row r="1165" spans="1:9" x14ac:dyDescent="0.25">
      <c r="A1165" s="1" t="s">
        <v>1951</v>
      </c>
      <c r="B1165" t="s">
        <v>1952</v>
      </c>
      <c r="C1165" t="s">
        <v>5</v>
      </c>
      <c r="D1165">
        <v>20</v>
      </c>
      <c r="E1165" t="s">
        <v>5102</v>
      </c>
      <c r="F1165" t="s">
        <v>5103</v>
      </c>
      <c r="I1165" t="s">
        <v>5023</v>
      </c>
    </row>
    <row r="1166" spans="1:9" x14ac:dyDescent="0.25">
      <c r="A1166" s="1" t="s">
        <v>1953</v>
      </c>
      <c r="B1166" t="s">
        <v>1954</v>
      </c>
      <c r="C1166" t="s">
        <v>5</v>
      </c>
      <c r="D1166">
        <v>20</v>
      </c>
      <c r="E1166" t="s">
        <v>5102</v>
      </c>
      <c r="F1166" t="s">
        <v>5103</v>
      </c>
      <c r="I1166" t="s">
        <v>5113</v>
      </c>
    </row>
    <row r="1167" spans="1:9" x14ac:dyDescent="0.25">
      <c r="A1167" s="1" t="s">
        <v>670</v>
      </c>
      <c r="B1167" t="s">
        <v>671</v>
      </c>
      <c r="C1167" t="s">
        <v>5</v>
      </c>
      <c r="D1167">
        <v>20</v>
      </c>
      <c r="E1167" t="s">
        <v>5102</v>
      </c>
      <c r="F1167" t="s">
        <v>5103</v>
      </c>
      <c r="G1167" t="s">
        <v>5111</v>
      </c>
      <c r="H1167" t="s">
        <v>5103</v>
      </c>
      <c r="I1167" t="s">
        <v>5113</v>
      </c>
    </row>
    <row r="1168" spans="1:9" x14ac:dyDescent="0.25">
      <c r="A1168" s="1" t="s">
        <v>1969</v>
      </c>
      <c r="B1168" t="s">
        <v>1970</v>
      </c>
      <c r="C1168" t="s">
        <v>5</v>
      </c>
      <c r="D1168">
        <v>20</v>
      </c>
      <c r="G1168" t="s">
        <v>5111</v>
      </c>
      <c r="H1168" t="s">
        <v>5103</v>
      </c>
      <c r="I1168" t="s">
        <v>5113</v>
      </c>
    </row>
    <row r="1169" spans="1:9" x14ac:dyDescent="0.25">
      <c r="A1169" s="1" t="s">
        <v>672</v>
      </c>
      <c r="B1169" t="s">
        <v>673</v>
      </c>
      <c r="C1169" t="s">
        <v>5</v>
      </c>
      <c r="D1169">
        <v>20</v>
      </c>
      <c r="E1169" t="s">
        <v>5102</v>
      </c>
      <c r="F1169" t="s">
        <v>5103</v>
      </c>
      <c r="G1169" t="s">
        <v>5111</v>
      </c>
      <c r="H1169" t="s">
        <v>5103</v>
      </c>
      <c r="I1169" t="s">
        <v>5113</v>
      </c>
    </row>
    <row r="1170" spans="1:9" x14ac:dyDescent="0.25">
      <c r="A1170" s="1" t="s">
        <v>987</v>
      </c>
      <c r="B1170" t="s">
        <v>988</v>
      </c>
      <c r="C1170" t="s">
        <v>5</v>
      </c>
      <c r="D1170">
        <v>20</v>
      </c>
      <c r="G1170" t="s">
        <v>5111</v>
      </c>
      <c r="H1170" t="s">
        <v>5103</v>
      </c>
      <c r="I1170" t="s">
        <v>5023</v>
      </c>
    </row>
    <row r="1171" spans="1:9" x14ac:dyDescent="0.25">
      <c r="A1171" s="1" t="s">
        <v>993</v>
      </c>
      <c r="B1171" t="s">
        <v>994</v>
      </c>
      <c r="C1171" t="s">
        <v>5</v>
      </c>
      <c r="D1171">
        <v>20</v>
      </c>
      <c r="E1171" t="s">
        <v>5102</v>
      </c>
      <c r="F1171" t="s">
        <v>5103</v>
      </c>
      <c r="G1171" t="s">
        <v>5111</v>
      </c>
      <c r="H1171" t="s">
        <v>5103</v>
      </c>
      <c r="I1171" t="s">
        <v>4879</v>
      </c>
    </row>
    <row r="1172" spans="1:9" x14ac:dyDescent="0.25">
      <c r="A1172" s="1" t="s">
        <v>2055</v>
      </c>
      <c r="B1172" t="s">
        <v>2056</v>
      </c>
      <c r="C1172" t="s">
        <v>5</v>
      </c>
      <c r="D1172">
        <v>20</v>
      </c>
      <c r="I1172" t="s">
        <v>4879</v>
      </c>
    </row>
    <row r="1173" spans="1:9" x14ac:dyDescent="0.25">
      <c r="A1173" s="1" t="s">
        <v>2061</v>
      </c>
      <c r="B1173" t="s">
        <v>2062</v>
      </c>
      <c r="C1173" t="s">
        <v>5</v>
      </c>
      <c r="D1173">
        <v>20</v>
      </c>
      <c r="E1173" t="s">
        <v>5102</v>
      </c>
      <c r="F1173" t="s">
        <v>5103</v>
      </c>
      <c r="I1173" t="s">
        <v>5113</v>
      </c>
    </row>
    <row r="1174" spans="1:9" x14ac:dyDescent="0.25">
      <c r="A1174" s="1" t="s">
        <v>2063</v>
      </c>
      <c r="B1174" t="s">
        <v>2064</v>
      </c>
      <c r="C1174" t="s">
        <v>5</v>
      </c>
      <c r="D1174">
        <v>20</v>
      </c>
      <c r="I1174" t="s">
        <v>5113</v>
      </c>
    </row>
    <row r="1175" spans="1:9" x14ac:dyDescent="0.25">
      <c r="A1175" s="1" t="s">
        <v>1005</v>
      </c>
      <c r="B1175" t="s">
        <v>1006</v>
      </c>
      <c r="C1175" t="s">
        <v>5</v>
      </c>
      <c r="D1175">
        <v>20</v>
      </c>
      <c r="E1175" t="s">
        <v>5102</v>
      </c>
      <c r="F1175" t="s">
        <v>5103</v>
      </c>
      <c r="G1175" t="s">
        <v>5111</v>
      </c>
      <c r="H1175" t="s">
        <v>5103</v>
      </c>
    </row>
    <row r="1176" spans="1:9" x14ac:dyDescent="0.25">
      <c r="A1176" s="1" t="s">
        <v>1007</v>
      </c>
      <c r="B1176" t="s">
        <v>1008</v>
      </c>
      <c r="C1176" t="s">
        <v>5</v>
      </c>
      <c r="D1176">
        <v>20</v>
      </c>
      <c r="E1176" t="s">
        <v>5102</v>
      </c>
      <c r="F1176" t="s">
        <v>5103</v>
      </c>
      <c r="G1176" t="s">
        <v>5111</v>
      </c>
      <c r="H1176" t="s">
        <v>5103</v>
      </c>
      <c r="I1176" t="s">
        <v>5113</v>
      </c>
    </row>
    <row r="1177" spans="1:9" x14ac:dyDescent="0.25">
      <c r="A1177" s="1" t="s">
        <v>2067</v>
      </c>
      <c r="B1177" t="s">
        <v>2068</v>
      </c>
      <c r="C1177" t="s">
        <v>5</v>
      </c>
      <c r="D1177">
        <v>20</v>
      </c>
      <c r="G1177" t="s">
        <v>5111</v>
      </c>
      <c r="H1177" t="s">
        <v>5103</v>
      </c>
    </row>
    <row r="1178" spans="1:9" x14ac:dyDescent="0.25">
      <c r="A1178" s="1" t="s">
        <v>1033</v>
      </c>
      <c r="B1178" t="s">
        <v>1034</v>
      </c>
      <c r="C1178" t="s">
        <v>5</v>
      </c>
      <c r="D1178">
        <v>20</v>
      </c>
      <c r="E1178" t="s">
        <v>5102</v>
      </c>
      <c r="F1178" t="s">
        <v>5103</v>
      </c>
      <c r="G1178" t="s">
        <v>5111</v>
      </c>
      <c r="H1178" t="s">
        <v>5103</v>
      </c>
    </row>
    <row r="1179" spans="1:9" x14ac:dyDescent="0.25">
      <c r="A1179" s="1" t="s">
        <v>1113</v>
      </c>
      <c r="B1179" t="s">
        <v>1114</v>
      </c>
      <c r="C1179" t="s">
        <v>5</v>
      </c>
      <c r="D1179">
        <v>20</v>
      </c>
      <c r="E1179" t="s">
        <v>5102</v>
      </c>
      <c r="F1179" t="s">
        <v>5103</v>
      </c>
      <c r="G1179" t="s">
        <v>5111</v>
      </c>
      <c r="H1179" t="s">
        <v>5103</v>
      </c>
      <c r="I1179" t="s">
        <v>4879</v>
      </c>
    </row>
    <row r="1180" spans="1:9" x14ac:dyDescent="0.25">
      <c r="A1180" s="1" t="s">
        <v>1152</v>
      </c>
      <c r="B1180" t="s">
        <v>1153</v>
      </c>
      <c r="C1180" t="s">
        <v>5</v>
      </c>
      <c r="D1180">
        <v>20</v>
      </c>
      <c r="E1180" t="s">
        <v>5102</v>
      </c>
      <c r="F1180" t="s">
        <v>5103</v>
      </c>
      <c r="G1180" t="s">
        <v>5111</v>
      </c>
      <c r="H1180" t="s">
        <v>5103</v>
      </c>
      <c r="I1180" t="s">
        <v>5113</v>
      </c>
    </row>
    <row r="1181" spans="1:9" x14ac:dyDescent="0.25">
      <c r="A1181" s="1" t="s">
        <v>2119</v>
      </c>
      <c r="B1181" t="s">
        <v>2120</v>
      </c>
      <c r="C1181" t="s">
        <v>5</v>
      </c>
      <c r="D1181">
        <v>20</v>
      </c>
      <c r="I1181" t="s">
        <v>5113</v>
      </c>
    </row>
    <row r="1182" spans="1:9" x14ac:dyDescent="0.25">
      <c r="A1182" s="1" t="s">
        <v>1154</v>
      </c>
      <c r="B1182" t="s">
        <v>1155</v>
      </c>
      <c r="C1182" t="s">
        <v>5</v>
      </c>
      <c r="D1182">
        <v>20</v>
      </c>
      <c r="E1182" t="s">
        <v>5102</v>
      </c>
      <c r="F1182" t="s">
        <v>5103</v>
      </c>
      <c r="G1182" t="s">
        <v>5111</v>
      </c>
      <c r="H1182" t="s">
        <v>5103</v>
      </c>
      <c r="I1182" t="s">
        <v>5113</v>
      </c>
    </row>
    <row r="1183" spans="1:9" x14ac:dyDescent="0.25">
      <c r="A1183" s="1" t="s">
        <v>1156</v>
      </c>
      <c r="B1183" t="s">
        <v>1157</v>
      </c>
      <c r="C1183" t="s">
        <v>5</v>
      </c>
      <c r="D1183">
        <v>20</v>
      </c>
      <c r="G1183" t="s">
        <v>5111</v>
      </c>
      <c r="H1183" t="s">
        <v>5103</v>
      </c>
      <c r="I1183" t="s">
        <v>5113</v>
      </c>
    </row>
    <row r="1184" spans="1:9" x14ac:dyDescent="0.25">
      <c r="A1184" s="1" t="s">
        <v>1158</v>
      </c>
      <c r="B1184" t="s">
        <v>1159</v>
      </c>
      <c r="C1184" t="s">
        <v>5</v>
      </c>
      <c r="D1184">
        <v>20</v>
      </c>
      <c r="E1184" t="s">
        <v>5102</v>
      </c>
      <c r="F1184" t="s">
        <v>5103</v>
      </c>
      <c r="G1184" t="s">
        <v>5111</v>
      </c>
      <c r="H1184" t="s">
        <v>5103</v>
      </c>
      <c r="I1184" t="s">
        <v>5113</v>
      </c>
    </row>
    <row r="1185" spans="1:9" x14ac:dyDescent="0.25">
      <c r="A1185" s="1" t="s">
        <v>1364</v>
      </c>
      <c r="B1185" t="s">
        <v>1365</v>
      </c>
      <c r="C1185" t="s">
        <v>5</v>
      </c>
      <c r="D1185">
        <v>20</v>
      </c>
      <c r="E1185" t="s">
        <v>5102</v>
      </c>
      <c r="F1185" t="s">
        <v>5103</v>
      </c>
      <c r="G1185" t="s">
        <v>5111</v>
      </c>
      <c r="H1185" t="s">
        <v>5103</v>
      </c>
      <c r="I1185" t="s">
        <v>5113</v>
      </c>
    </row>
    <row r="1186" spans="1:9" x14ac:dyDescent="0.25">
      <c r="A1186" s="1" t="s">
        <v>1366</v>
      </c>
      <c r="B1186" t="s">
        <v>1367</v>
      </c>
      <c r="C1186" t="s">
        <v>5</v>
      </c>
      <c r="D1186">
        <v>20</v>
      </c>
      <c r="G1186" t="s">
        <v>5111</v>
      </c>
      <c r="H1186" t="s">
        <v>5103</v>
      </c>
      <c r="I1186" t="s">
        <v>4879</v>
      </c>
    </row>
    <row r="1187" spans="1:9" x14ac:dyDescent="0.25">
      <c r="A1187" s="1" t="s">
        <v>1591</v>
      </c>
      <c r="B1187" t="s">
        <v>1592</v>
      </c>
      <c r="C1187" t="s">
        <v>5</v>
      </c>
      <c r="D1187">
        <v>20</v>
      </c>
      <c r="E1187" t="s">
        <v>5102</v>
      </c>
      <c r="F1187" t="s">
        <v>5103</v>
      </c>
      <c r="G1187" t="s">
        <v>5111</v>
      </c>
      <c r="H1187" t="s">
        <v>5103</v>
      </c>
    </row>
    <row r="1188" spans="1:9" x14ac:dyDescent="0.25">
      <c r="A1188" s="1" t="s">
        <v>1593</v>
      </c>
      <c r="B1188" t="s">
        <v>1594</v>
      </c>
      <c r="C1188" t="s">
        <v>5</v>
      </c>
      <c r="D1188">
        <v>20</v>
      </c>
      <c r="E1188" t="s">
        <v>5102</v>
      </c>
      <c r="F1188" t="s">
        <v>5103</v>
      </c>
      <c r="G1188" t="s">
        <v>5111</v>
      </c>
      <c r="H1188" t="s">
        <v>5103</v>
      </c>
      <c r="I1188" t="s">
        <v>5113</v>
      </c>
    </row>
    <row r="1189" spans="1:9" x14ac:dyDescent="0.25">
      <c r="A1189" s="1" t="s">
        <v>1595</v>
      </c>
      <c r="B1189" t="s">
        <v>1596</v>
      </c>
      <c r="C1189" t="s">
        <v>5</v>
      </c>
      <c r="D1189">
        <v>20</v>
      </c>
      <c r="G1189" t="s">
        <v>5111</v>
      </c>
      <c r="H1189" t="s">
        <v>5103</v>
      </c>
      <c r="I1189" t="s">
        <v>5113</v>
      </c>
    </row>
    <row r="1190" spans="1:9" x14ac:dyDescent="0.25">
      <c r="A1190" s="1" t="s">
        <v>1597</v>
      </c>
      <c r="B1190" t="s">
        <v>1598</v>
      </c>
      <c r="C1190" t="s">
        <v>5</v>
      </c>
      <c r="D1190">
        <v>20</v>
      </c>
      <c r="E1190" t="s">
        <v>5102</v>
      </c>
      <c r="F1190" t="s">
        <v>5103</v>
      </c>
      <c r="G1190" t="s">
        <v>5111</v>
      </c>
      <c r="H1190" t="s">
        <v>5103</v>
      </c>
      <c r="I1190" t="s">
        <v>4879</v>
      </c>
    </row>
    <row r="1191" spans="1:9" x14ac:dyDescent="0.25">
      <c r="A1191" s="1" t="s">
        <v>1693</v>
      </c>
      <c r="B1191" t="s">
        <v>1694</v>
      </c>
      <c r="C1191" t="s">
        <v>5</v>
      </c>
      <c r="D1191">
        <v>20</v>
      </c>
      <c r="G1191" t="s">
        <v>5111</v>
      </c>
      <c r="H1191" t="s">
        <v>5103</v>
      </c>
      <c r="I1191" t="s">
        <v>4879</v>
      </c>
    </row>
    <row r="1192" spans="1:9" x14ac:dyDescent="0.25">
      <c r="A1192" s="1" t="s">
        <v>2245</v>
      </c>
      <c r="B1192" t="s">
        <v>2246</v>
      </c>
      <c r="C1192" t="s">
        <v>5</v>
      </c>
      <c r="D1192">
        <v>20</v>
      </c>
      <c r="E1192" t="s">
        <v>5102</v>
      </c>
      <c r="F1192" t="s">
        <v>5103</v>
      </c>
      <c r="I1192" t="s">
        <v>4879</v>
      </c>
    </row>
    <row r="1193" spans="1:9" x14ac:dyDescent="0.25">
      <c r="A1193" s="1" t="s">
        <v>1695</v>
      </c>
      <c r="B1193" t="s">
        <v>1696</v>
      </c>
      <c r="C1193" t="s">
        <v>5</v>
      </c>
      <c r="D1193">
        <v>20</v>
      </c>
      <c r="E1193" t="s">
        <v>5102</v>
      </c>
      <c r="F1193" t="s">
        <v>5103</v>
      </c>
      <c r="G1193" t="s">
        <v>5111</v>
      </c>
      <c r="H1193" t="s">
        <v>5103</v>
      </c>
      <c r="I1193" t="s">
        <v>4879</v>
      </c>
    </row>
    <row r="1194" spans="1:9" x14ac:dyDescent="0.25">
      <c r="A1194" s="1" t="s">
        <v>1697</v>
      </c>
      <c r="B1194" t="s">
        <v>1698</v>
      </c>
      <c r="C1194" t="s">
        <v>5</v>
      </c>
      <c r="D1194">
        <v>20</v>
      </c>
      <c r="E1194" t="s">
        <v>5102</v>
      </c>
      <c r="F1194" t="s">
        <v>5103</v>
      </c>
      <c r="G1194" t="s">
        <v>5111</v>
      </c>
      <c r="H1194" t="s">
        <v>5103</v>
      </c>
      <c r="I1194" t="s">
        <v>5023</v>
      </c>
    </row>
    <row r="1195" spans="1:9" x14ac:dyDescent="0.25">
      <c r="A1195" s="1" t="s">
        <v>2251</v>
      </c>
      <c r="B1195" t="s">
        <v>2252</v>
      </c>
      <c r="C1195" t="s">
        <v>5</v>
      </c>
      <c r="D1195">
        <v>20</v>
      </c>
      <c r="I1195" t="s">
        <v>5023</v>
      </c>
    </row>
    <row r="1196" spans="1:9" x14ac:dyDescent="0.25">
      <c r="A1196" s="1" t="s">
        <v>2253</v>
      </c>
      <c r="B1196" t="s">
        <v>2254</v>
      </c>
      <c r="C1196" t="s">
        <v>5</v>
      </c>
      <c r="D1196">
        <v>20</v>
      </c>
      <c r="E1196" t="s">
        <v>5102</v>
      </c>
      <c r="F1196" t="s">
        <v>5103</v>
      </c>
      <c r="I1196" t="s">
        <v>5113</v>
      </c>
    </row>
    <row r="1197" spans="1:9" x14ac:dyDescent="0.25">
      <c r="A1197" s="1" t="s">
        <v>2286</v>
      </c>
      <c r="B1197" t="s">
        <v>2287</v>
      </c>
      <c r="C1197" t="s">
        <v>1741</v>
      </c>
      <c r="D1197">
        <v>20</v>
      </c>
      <c r="E1197" t="s">
        <v>5102</v>
      </c>
      <c r="F1197" t="s">
        <v>5103</v>
      </c>
      <c r="I1197" t="s">
        <v>5113</v>
      </c>
    </row>
    <row r="1198" spans="1:9" x14ac:dyDescent="0.25">
      <c r="A1198" s="1" t="s">
        <v>2288</v>
      </c>
      <c r="B1198" t="s">
        <v>2289</v>
      </c>
      <c r="C1198" t="s">
        <v>1741</v>
      </c>
      <c r="D1198">
        <v>20</v>
      </c>
      <c r="I1198" t="s">
        <v>5113</v>
      </c>
    </row>
    <row r="1199" spans="1:9" x14ac:dyDescent="0.25">
      <c r="A1199" s="1" t="s">
        <v>2298</v>
      </c>
      <c r="B1199" t="s">
        <v>2299</v>
      </c>
      <c r="C1199" t="s">
        <v>1741</v>
      </c>
      <c r="D1199">
        <v>20</v>
      </c>
      <c r="E1199" t="s">
        <v>5102</v>
      </c>
      <c r="F1199" t="s">
        <v>5103</v>
      </c>
      <c r="I1199" t="s">
        <v>4879</v>
      </c>
    </row>
    <row r="1200" spans="1:9" x14ac:dyDescent="0.25">
      <c r="A1200" s="1" t="s">
        <v>2316</v>
      </c>
      <c r="B1200" t="s">
        <v>2317</v>
      </c>
      <c r="C1200" t="s">
        <v>1741</v>
      </c>
      <c r="D1200">
        <v>20</v>
      </c>
      <c r="I1200" t="s">
        <v>5113</v>
      </c>
    </row>
    <row r="1201" spans="1:9" x14ac:dyDescent="0.25">
      <c r="A1201" s="1" t="s">
        <v>2342</v>
      </c>
      <c r="B1201" t="s">
        <v>2343</v>
      </c>
      <c r="C1201" t="s">
        <v>1746</v>
      </c>
      <c r="D1201">
        <v>20</v>
      </c>
      <c r="I1201" t="s">
        <v>5023</v>
      </c>
    </row>
    <row r="1202" spans="1:9" x14ac:dyDescent="0.25">
      <c r="A1202" s="1" t="s">
        <v>2344</v>
      </c>
      <c r="B1202" t="s">
        <v>2345</v>
      </c>
      <c r="C1202" t="s">
        <v>1741</v>
      </c>
      <c r="D1202">
        <v>20</v>
      </c>
    </row>
    <row r="1203" spans="1:9" x14ac:dyDescent="0.25">
      <c r="A1203" s="1" t="s">
        <v>1757</v>
      </c>
      <c r="B1203" t="s">
        <v>1758</v>
      </c>
      <c r="C1203" t="s">
        <v>1741</v>
      </c>
      <c r="D1203">
        <v>20</v>
      </c>
      <c r="G1203" t="s">
        <v>5111</v>
      </c>
      <c r="H1203" t="s">
        <v>5103</v>
      </c>
      <c r="I1203" t="s">
        <v>4879</v>
      </c>
    </row>
    <row r="1204" spans="1:9" x14ac:dyDescent="0.25">
      <c r="A1204" s="1" t="s">
        <v>2346</v>
      </c>
      <c r="B1204" t="s">
        <v>2347</v>
      </c>
      <c r="C1204" t="s">
        <v>1741</v>
      </c>
      <c r="D1204">
        <v>20</v>
      </c>
      <c r="E1204" t="s">
        <v>5102</v>
      </c>
      <c r="F1204" t="s">
        <v>5103</v>
      </c>
    </row>
    <row r="1205" spans="1:9" x14ac:dyDescent="0.25">
      <c r="A1205" s="1" t="s">
        <v>2348</v>
      </c>
      <c r="B1205" t="s">
        <v>2349</v>
      </c>
      <c r="C1205" t="s">
        <v>1741</v>
      </c>
      <c r="D1205">
        <v>20</v>
      </c>
      <c r="I1205" t="s">
        <v>4879</v>
      </c>
    </row>
    <row r="1206" spans="1:9" x14ac:dyDescent="0.25">
      <c r="A1206" s="1" t="s">
        <v>2350</v>
      </c>
      <c r="B1206" t="s">
        <v>2351</v>
      </c>
      <c r="C1206" t="s">
        <v>1741</v>
      </c>
      <c r="D1206">
        <v>20</v>
      </c>
      <c r="I1206" t="s">
        <v>5113</v>
      </c>
    </row>
    <row r="1207" spans="1:9" x14ac:dyDescent="0.25">
      <c r="A1207" s="1" t="s">
        <v>2424</v>
      </c>
      <c r="B1207" t="s">
        <v>2425</v>
      </c>
      <c r="C1207" t="s">
        <v>5</v>
      </c>
      <c r="D1207">
        <v>20</v>
      </c>
      <c r="E1207" t="s">
        <v>5102</v>
      </c>
      <c r="F1207" t="s">
        <v>5103</v>
      </c>
      <c r="I1207" t="s">
        <v>5113</v>
      </c>
    </row>
    <row r="1208" spans="1:9" x14ac:dyDescent="0.25">
      <c r="A1208" s="1" t="s">
        <v>2426</v>
      </c>
      <c r="B1208" t="s">
        <v>2427</v>
      </c>
      <c r="C1208" t="s">
        <v>5</v>
      </c>
      <c r="D1208">
        <v>20</v>
      </c>
      <c r="I1208" t="s">
        <v>5113</v>
      </c>
    </row>
    <row r="1209" spans="1:9" x14ac:dyDescent="0.25">
      <c r="A1209" s="1" t="s">
        <v>1777</v>
      </c>
      <c r="B1209" t="s">
        <v>1778</v>
      </c>
      <c r="C1209" t="s">
        <v>5</v>
      </c>
      <c r="D1209">
        <v>20</v>
      </c>
      <c r="E1209" t="s">
        <v>5102</v>
      </c>
      <c r="F1209" t="s">
        <v>5103</v>
      </c>
      <c r="G1209" t="s">
        <v>5111</v>
      </c>
      <c r="H1209" t="s">
        <v>5103</v>
      </c>
      <c r="I1209" t="s">
        <v>4879</v>
      </c>
    </row>
    <row r="1210" spans="1:9" x14ac:dyDescent="0.25">
      <c r="A1210" s="1" t="s">
        <v>2446</v>
      </c>
      <c r="B1210" t="s">
        <v>2447</v>
      </c>
      <c r="C1210" t="s">
        <v>5</v>
      </c>
      <c r="D1210">
        <v>20</v>
      </c>
      <c r="I1210" t="s">
        <v>5113</v>
      </c>
    </row>
    <row r="1211" spans="1:9" x14ac:dyDescent="0.25">
      <c r="A1211" s="1" t="s">
        <v>1787</v>
      </c>
      <c r="B1211" t="s">
        <v>1788</v>
      </c>
      <c r="C1211" t="s">
        <v>5</v>
      </c>
      <c r="D1211">
        <v>20</v>
      </c>
      <c r="E1211" t="s">
        <v>5102</v>
      </c>
      <c r="F1211" t="s">
        <v>5103</v>
      </c>
      <c r="G1211" t="s">
        <v>5111</v>
      </c>
      <c r="H1211" t="s">
        <v>5112</v>
      </c>
      <c r="I1211" t="s">
        <v>5113</v>
      </c>
    </row>
    <row r="1212" spans="1:9" x14ac:dyDescent="0.25">
      <c r="A1212" s="1" t="s">
        <v>2460</v>
      </c>
      <c r="B1212" t="s">
        <v>2461</v>
      </c>
      <c r="C1212" t="s">
        <v>5</v>
      </c>
      <c r="D1212">
        <v>20</v>
      </c>
      <c r="I1212" t="s">
        <v>4879</v>
      </c>
    </row>
    <row r="1213" spans="1:9" x14ac:dyDescent="0.25">
      <c r="A1213" s="1" t="s">
        <v>1793</v>
      </c>
      <c r="B1213" t="s">
        <v>1794</v>
      </c>
      <c r="C1213" t="s">
        <v>5</v>
      </c>
      <c r="D1213">
        <v>20</v>
      </c>
      <c r="G1213" t="s">
        <v>5111</v>
      </c>
      <c r="H1213" t="s">
        <v>5112</v>
      </c>
      <c r="I1213" t="s">
        <v>4879</v>
      </c>
    </row>
    <row r="1214" spans="1:9" x14ac:dyDescent="0.25">
      <c r="A1214" s="1" t="s">
        <v>5452</v>
      </c>
      <c r="B1214" t="s">
        <v>5453</v>
      </c>
      <c r="C1214" t="s">
        <v>5</v>
      </c>
      <c r="D1214">
        <v>20</v>
      </c>
      <c r="I1214" t="s">
        <v>4879</v>
      </c>
    </row>
    <row r="1215" spans="1:9" x14ac:dyDescent="0.25">
      <c r="A1215" s="1" t="s">
        <v>5588</v>
      </c>
      <c r="B1215" t="s">
        <v>5589</v>
      </c>
      <c r="C1215" t="s">
        <v>5</v>
      </c>
      <c r="D1215">
        <v>20</v>
      </c>
      <c r="I1215" t="s">
        <v>5113</v>
      </c>
    </row>
    <row r="1216" spans="1:9" x14ac:dyDescent="0.25">
      <c r="A1216" s="1" t="s">
        <v>5590</v>
      </c>
      <c r="B1216" t="s">
        <v>5591</v>
      </c>
      <c r="C1216" t="s">
        <v>5</v>
      </c>
      <c r="D1216">
        <v>20</v>
      </c>
      <c r="I1216" t="s">
        <v>4879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9AFAD-23E6-44C7-B53F-10FD10FA72FD}">
  <dimension ref="A1:I1217"/>
  <sheetViews>
    <sheetView workbookViewId="0"/>
  </sheetViews>
  <sheetFormatPr defaultRowHeight="15" x14ac:dyDescent="0.25"/>
  <cols>
    <col min="1" max="1" width="7.7109375" style="11" bestFit="1" customWidth="1"/>
    <col min="2" max="2" width="69.140625" style="11" bestFit="1" customWidth="1"/>
    <col min="3" max="3" width="29.140625" style="11" bestFit="1" customWidth="1"/>
    <col min="4" max="4" width="6.42578125" style="11" bestFit="1" customWidth="1"/>
    <col min="5" max="5" width="11.5703125" style="12" bestFit="1" customWidth="1"/>
    <col min="6" max="6" width="12.85546875" style="12" bestFit="1" customWidth="1"/>
    <col min="7" max="7" width="20.7109375" style="12" bestFit="1" customWidth="1"/>
    <col min="8" max="8" width="30.85546875" style="12" bestFit="1" customWidth="1"/>
    <col min="9" max="9" width="6.85546875" style="12" customWidth="1"/>
    <col min="10" max="10" width="6.85546875" style="11" bestFit="1" customWidth="1"/>
    <col min="11" max="11" width="6.7109375" style="11" bestFit="1" customWidth="1"/>
    <col min="12" max="12" width="11.140625" style="11" bestFit="1" customWidth="1"/>
    <col min="13" max="16384" width="9.140625" style="11"/>
  </cols>
  <sheetData>
    <row r="1" spans="1:9" x14ac:dyDescent="0.25">
      <c r="A1" s="11" t="s">
        <v>4412</v>
      </c>
      <c r="B1" s="11" t="s">
        <v>0</v>
      </c>
      <c r="C1" s="11" t="s">
        <v>1</v>
      </c>
      <c r="D1" s="11" t="s">
        <v>2</v>
      </c>
      <c r="E1" s="12" t="s">
        <v>5096</v>
      </c>
      <c r="F1" t="s">
        <v>5098</v>
      </c>
      <c r="G1" t="s">
        <v>5107</v>
      </c>
      <c r="H1" t="s">
        <v>5108</v>
      </c>
      <c r="I1" t="s">
        <v>5023</v>
      </c>
    </row>
    <row r="2" spans="1:9" ht="30" x14ac:dyDescent="0.25">
      <c r="A2" s="13" t="s">
        <v>206</v>
      </c>
      <c r="B2" s="11" t="s">
        <v>207</v>
      </c>
      <c r="C2" s="11" t="s">
        <v>5</v>
      </c>
      <c r="D2" s="11">
        <v>1</v>
      </c>
      <c r="E2" s="14" t="s">
        <v>5022</v>
      </c>
      <c r="F2"/>
      <c r="G2"/>
      <c r="H2"/>
      <c r="I2" t="s">
        <v>5023</v>
      </c>
    </row>
    <row r="3" spans="1:9" ht="30" x14ac:dyDescent="0.25">
      <c r="A3" s="13" t="s">
        <v>238</v>
      </c>
      <c r="B3" s="11" t="s">
        <v>239</v>
      </c>
      <c r="C3" s="11" t="s">
        <v>5</v>
      </c>
      <c r="D3" s="11">
        <v>1</v>
      </c>
      <c r="E3" s="14" t="s">
        <v>5022</v>
      </c>
      <c r="F3" t="s">
        <v>5101</v>
      </c>
      <c r="G3" t="s">
        <v>5102</v>
      </c>
      <c r="H3" t="s">
        <v>5103</v>
      </c>
      <c r="I3" t="s">
        <v>5023</v>
      </c>
    </row>
    <row r="4" spans="1:9" x14ac:dyDescent="0.25">
      <c r="A4" s="13" t="s">
        <v>240</v>
      </c>
      <c r="B4" s="11" t="s">
        <v>241</v>
      </c>
      <c r="C4" s="11" t="s">
        <v>5</v>
      </c>
      <c r="D4" s="11">
        <v>1</v>
      </c>
      <c r="E4" s="14" t="s">
        <v>5022</v>
      </c>
      <c r="F4"/>
      <c r="G4"/>
      <c r="H4"/>
      <c r="I4" t="s">
        <v>5023</v>
      </c>
    </row>
    <row r="5" spans="1:9" ht="30" x14ac:dyDescent="0.25">
      <c r="A5" s="13" t="s">
        <v>242</v>
      </c>
      <c r="B5" s="11" t="s">
        <v>243</v>
      </c>
      <c r="C5" s="11" t="s">
        <v>5</v>
      </c>
      <c r="D5" s="11">
        <v>1</v>
      </c>
      <c r="E5" s="14" t="s">
        <v>5022</v>
      </c>
      <c r="F5" t="s">
        <v>5101</v>
      </c>
      <c r="G5" t="s">
        <v>5102</v>
      </c>
      <c r="H5" t="s">
        <v>5103</v>
      </c>
      <c r="I5" t="s">
        <v>5023</v>
      </c>
    </row>
    <row r="6" spans="1:9" ht="30" x14ac:dyDescent="0.25">
      <c r="A6" s="13" t="s">
        <v>244</v>
      </c>
      <c r="B6" s="11" t="s">
        <v>245</v>
      </c>
      <c r="C6" s="11" t="s">
        <v>5</v>
      </c>
      <c r="D6" s="11">
        <v>1</v>
      </c>
      <c r="E6" s="14" t="s">
        <v>5022</v>
      </c>
      <c r="F6" t="s">
        <v>5101</v>
      </c>
      <c r="G6" t="s">
        <v>5102</v>
      </c>
      <c r="H6" t="s">
        <v>5103</v>
      </c>
      <c r="I6" t="s">
        <v>5023</v>
      </c>
    </row>
    <row r="7" spans="1:9" ht="30" x14ac:dyDescent="0.25">
      <c r="A7" s="13" t="s">
        <v>246</v>
      </c>
      <c r="B7" s="11" t="s">
        <v>247</v>
      </c>
      <c r="C7" s="11" t="s">
        <v>5</v>
      </c>
      <c r="D7" s="11">
        <v>1</v>
      </c>
      <c r="E7" s="14" t="s">
        <v>5022</v>
      </c>
      <c r="F7" t="s">
        <v>5101</v>
      </c>
      <c r="G7" t="s">
        <v>5102</v>
      </c>
      <c r="H7" t="s">
        <v>5103</v>
      </c>
      <c r="I7" t="s">
        <v>5023</v>
      </c>
    </row>
    <row r="8" spans="1:9" ht="30" x14ac:dyDescent="0.25">
      <c r="A8" s="13" t="s">
        <v>248</v>
      </c>
      <c r="B8" s="11" t="s">
        <v>249</v>
      </c>
      <c r="C8" s="11" t="s">
        <v>5</v>
      </c>
      <c r="D8" s="11">
        <v>1</v>
      </c>
      <c r="E8" s="14" t="s">
        <v>5022</v>
      </c>
      <c r="F8" t="s">
        <v>5101</v>
      </c>
      <c r="G8" t="s">
        <v>5102</v>
      </c>
      <c r="H8" t="s">
        <v>5103</v>
      </c>
      <c r="I8" t="s">
        <v>5023</v>
      </c>
    </row>
    <row r="9" spans="1:9" ht="30" x14ac:dyDescent="0.25">
      <c r="A9" s="13" t="s">
        <v>250</v>
      </c>
      <c r="B9" s="11" t="s">
        <v>251</v>
      </c>
      <c r="C9" s="11" t="s">
        <v>5</v>
      </c>
      <c r="D9" s="11">
        <v>1</v>
      </c>
      <c r="E9" s="14" t="s">
        <v>5022</v>
      </c>
      <c r="F9" t="s">
        <v>5101</v>
      </c>
      <c r="G9" t="s">
        <v>5102</v>
      </c>
      <c r="H9" t="s">
        <v>5103</v>
      </c>
      <c r="I9" t="s">
        <v>5023</v>
      </c>
    </row>
    <row r="10" spans="1:9" x14ac:dyDescent="0.25">
      <c r="A10" s="13" t="s">
        <v>252</v>
      </c>
      <c r="B10" s="11" t="s">
        <v>253</v>
      </c>
      <c r="C10" s="11" t="s">
        <v>5</v>
      </c>
      <c r="D10" s="11">
        <v>1</v>
      </c>
      <c r="E10" s="14" t="s">
        <v>5022</v>
      </c>
      <c r="F10" t="s">
        <v>5101</v>
      </c>
      <c r="G10" t="s">
        <v>5102</v>
      </c>
      <c r="H10" t="s">
        <v>5103</v>
      </c>
      <c r="I10" t="s">
        <v>5023</v>
      </c>
    </row>
    <row r="11" spans="1:9" ht="30" x14ac:dyDescent="0.25">
      <c r="A11" s="13" t="s">
        <v>254</v>
      </c>
      <c r="B11" s="11" t="s">
        <v>255</v>
      </c>
      <c r="C11" s="11" t="s">
        <v>5</v>
      </c>
      <c r="D11" s="11">
        <v>1</v>
      </c>
      <c r="E11" s="14" t="s">
        <v>5022</v>
      </c>
      <c r="F11" t="s">
        <v>5101</v>
      </c>
      <c r="G11" t="s">
        <v>5102</v>
      </c>
      <c r="H11" t="s">
        <v>5103</v>
      </c>
      <c r="I11" t="s">
        <v>5023</v>
      </c>
    </row>
    <row r="12" spans="1:9" ht="30" x14ac:dyDescent="0.25">
      <c r="A12" s="13" t="s">
        <v>256</v>
      </c>
      <c r="B12" s="11" t="s">
        <v>257</v>
      </c>
      <c r="C12" s="11" t="s">
        <v>5</v>
      </c>
      <c r="D12" s="11">
        <v>1</v>
      </c>
      <c r="E12" s="14" t="s">
        <v>5022</v>
      </c>
      <c r="F12"/>
      <c r="G12"/>
      <c r="H12"/>
      <c r="I12" t="s">
        <v>5023</v>
      </c>
    </row>
    <row r="13" spans="1:9" ht="30" x14ac:dyDescent="0.25">
      <c r="A13" s="13" t="s">
        <v>809</v>
      </c>
      <c r="B13" s="11" t="s">
        <v>810</v>
      </c>
      <c r="C13" s="11" t="s">
        <v>5</v>
      </c>
      <c r="D13" s="11">
        <v>1</v>
      </c>
      <c r="E13" s="14" t="s">
        <v>5023</v>
      </c>
      <c r="F13" t="s">
        <v>5104</v>
      </c>
      <c r="G13" t="s">
        <v>5102</v>
      </c>
      <c r="H13" t="s">
        <v>5103</v>
      </c>
      <c r="I13" t="s">
        <v>5023</v>
      </c>
    </row>
    <row r="14" spans="1:9" x14ac:dyDescent="0.25">
      <c r="A14" s="13" t="s">
        <v>811</v>
      </c>
      <c r="B14" s="11" t="s">
        <v>812</v>
      </c>
      <c r="C14" s="11" t="s">
        <v>5</v>
      </c>
      <c r="D14" s="11">
        <v>1</v>
      </c>
      <c r="E14" s="14" t="s">
        <v>5023</v>
      </c>
      <c r="F14"/>
      <c r="G14"/>
      <c r="H14"/>
      <c r="I14" t="s">
        <v>5023</v>
      </c>
    </row>
    <row r="15" spans="1:9" ht="30" x14ac:dyDescent="0.25">
      <c r="A15" s="13" t="s">
        <v>813</v>
      </c>
      <c r="B15" s="11" t="s">
        <v>814</v>
      </c>
      <c r="C15" s="11" t="s">
        <v>5</v>
      </c>
      <c r="D15" s="11">
        <v>1</v>
      </c>
      <c r="E15" s="14" t="s">
        <v>5022</v>
      </c>
      <c r="F15" t="s">
        <v>5104</v>
      </c>
      <c r="G15" t="s">
        <v>5102</v>
      </c>
      <c r="H15" t="s">
        <v>5103</v>
      </c>
      <c r="I15" t="s">
        <v>5023</v>
      </c>
    </row>
    <row r="16" spans="1:9" x14ac:dyDescent="0.25">
      <c r="A16" s="13" t="s">
        <v>815</v>
      </c>
      <c r="B16" s="11" t="s">
        <v>816</v>
      </c>
      <c r="C16" s="11" t="s">
        <v>5</v>
      </c>
      <c r="D16" s="11">
        <v>1</v>
      </c>
      <c r="E16" s="14" t="s">
        <v>5022</v>
      </c>
      <c r="F16" t="s">
        <v>5101</v>
      </c>
      <c r="G16" t="s">
        <v>5102</v>
      </c>
      <c r="H16" t="s">
        <v>5103</v>
      </c>
      <c r="I16" t="s">
        <v>5023</v>
      </c>
    </row>
    <row r="17" spans="1:9" ht="30" x14ac:dyDescent="0.25">
      <c r="A17" s="13" t="s">
        <v>817</v>
      </c>
      <c r="B17" s="11" t="s">
        <v>818</v>
      </c>
      <c r="C17" s="11" t="s">
        <v>5</v>
      </c>
      <c r="D17" s="11">
        <v>1</v>
      </c>
      <c r="E17" s="14" t="s">
        <v>5023</v>
      </c>
      <c r="F17"/>
      <c r="G17"/>
      <c r="H17"/>
      <c r="I17" t="s">
        <v>5023</v>
      </c>
    </row>
    <row r="18" spans="1:9" ht="30" x14ac:dyDescent="0.25">
      <c r="A18" s="13" t="s">
        <v>819</v>
      </c>
      <c r="B18" s="11" t="s">
        <v>820</v>
      </c>
      <c r="C18" s="11" t="s">
        <v>5</v>
      </c>
      <c r="D18" s="11">
        <v>1</v>
      </c>
      <c r="E18" s="14" t="s">
        <v>5022</v>
      </c>
      <c r="F18" t="s">
        <v>5101</v>
      </c>
      <c r="G18" t="s">
        <v>5102</v>
      </c>
      <c r="H18" t="s">
        <v>5103</v>
      </c>
      <c r="I18" t="s">
        <v>5023</v>
      </c>
    </row>
    <row r="19" spans="1:9" ht="30" x14ac:dyDescent="0.25">
      <c r="A19" s="13" t="s">
        <v>821</v>
      </c>
      <c r="B19" s="11" t="s">
        <v>822</v>
      </c>
      <c r="C19" s="11" t="s">
        <v>5</v>
      </c>
      <c r="D19" s="11">
        <v>1</v>
      </c>
      <c r="E19" s="14" t="s">
        <v>5022</v>
      </c>
      <c r="F19"/>
      <c r="G19"/>
      <c r="H19"/>
      <c r="I19" t="s">
        <v>5023</v>
      </c>
    </row>
    <row r="20" spans="1:9" ht="30" x14ac:dyDescent="0.25">
      <c r="A20" s="13" t="s">
        <v>823</v>
      </c>
      <c r="B20" s="11" t="s">
        <v>824</v>
      </c>
      <c r="C20" s="11" t="s">
        <v>5</v>
      </c>
      <c r="D20" s="11">
        <v>1</v>
      </c>
      <c r="E20" s="14" t="s">
        <v>5022</v>
      </c>
      <c r="F20" t="s">
        <v>5101</v>
      </c>
      <c r="G20" t="s">
        <v>5102</v>
      </c>
      <c r="H20" t="s">
        <v>5103</v>
      </c>
      <c r="I20" t="s">
        <v>5023</v>
      </c>
    </row>
    <row r="21" spans="1:9" ht="30" x14ac:dyDescent="0.25">
      <c r="A21" s="13" t="s">
        <v>825</v>
      </c>
      <c r="B21" s="11" t="s">
        <v>826</v>
      </c>
      <c r="C21" s="11" t="s">
        <v>5</v>
      </c>
      <c r="D21" s="11">
        <v>1</v>
      </c>
      <c r="E21" s="14" t="s">
        <v>5023</v>
      </c>
      <c r="F21" t="s">
        <v>5101</v>
      </c>
      <c r="G21" t="s">
        <v>5102</v>
      </c>
      <c r="H21" t="s">
        <v>5103</v>
      </c>
      <c r="I21" t="s">
        <v>5023</v>
      </c>
    </row>
    <row r="22" spans="1:9" ht="30" x14ac:dyDescent="0.25">
      <c r="A22" s="13" t="s">
        <v>827</v>
      </c>
      <c r="B22" s="11" t="s">
        <v>828</v>
      </c>
      <c r="C22" s="11" t="s">
        <v>5</v>
      </c>
      <c r="D22" s="11">
        <v>1</v>
      </c>
      <c r="E22" s="14" t="s">
        <v>5022</v>
      </c>
      <c r="F22" t="s">
        <v>5101</v>
      </c>
      <c r="G22" t="s">
        <v>5102</v>
      </c>
      <c r="H22" t="s">
        <v>5103</v>
      </c>
      <c r="I22" t="s">
        <v>5023</v>
      </c>
    </row>
    <row r="23" spans="1:9" ht="30" x14ac:dyDescent="0.25">
      <c r="A23" s="13" t="s">
        <v>829</v>
      </c>
      <c r="B23" s="11" t="s">
        <v>830</v>
      </c>
      <c r="C23" s="11" t="s">
        <v>5</v>
      </c>
      <c r="D23" s="11">
        <v>1</v>
      </c>
      <c r="E23" s="14" t="s">
        <v>5022</v>
      </c>
      <c r="F23" t="s">
        <v>5101</v>
      </c>
      <c r="G23" t="s">
        <v>5102</v>
      </c>
      <c r="H23" t="s">
        <v>5103</v>
      </c>
      <c r="I23" t="s">
        <v>5023</v>
      </c>
    </row>
    <row r="24" spans="1:9" ht="30" x14ac:dyDescent="0.25">
      <c r="A24" s="13" t="s">
        <v>831</v>
      </c>
      <c r="B24" s="11" t="s">
        <v>832</v>
      </c>
      <c r="C24" s="11" t="s">
        <v>5</v>
      </c>
      <c r="D24" s="11">
        <v>1</v>
      </c>
      <c r="E24" s="14" t="s">
        <v>5023</v>
      </c>
      <c r="F24"/>
      <c r="G24"/>
      <c r="H24"/>
      <c r="I24" t="s">
        <v>5023</v>
      </c>
    </row>
    <row r="25" spans="1:9" ht="30" x14ac:dyDescent="0.25">
      <c r="A25" s="13" t="s">
        <v>833</v>
      </c>
      <c r="B25" s="11" t="s">
        <v>834</v>
      </c>
      <c r="C25" s="11" t="s">
        <v>5</v>
      </c>
      <c r="D25" s="11">
        <v>1</v>
      </c>
      <c r="E25" s="14" t="s">
        <v>5022</v>
      </c>
      <c r="F25" t="s">
        <v>5101</v>
      </c>
      <c r="G25" t="s">
        <v>5102</v>
      </c>
      <c r="H25" t="s">
        <v>5103</v>
      </c>
      <c r="I25" t="s">
        <v>5023</v>
      </c>
    </row>
    <row r="26" spans="1:9" ht="30" x14ac:dyDescent="0.25">
      <c r="A26" s="13" t="s">
        <v>835</v>
      </c>
      <c r="B26" s="11" t="s">
        <v>836</v>
      </c>
      <c r="C26" s="11" t="s">
        <v>5</v>
      </c>
      <c r="D26" s="11">
        <v>1</v>
      </c>
      <c r="E26" s="14" t="s">
        <v>5022</v>
      </c>
      <c r="F26" t="s">
        <v>5101</v>
      </c>
      <c r="G26" t="s">
        <v>5102</v>
      </c>
      <c r="H26" t="s">
        <v>5103</v>
      </c>
      <c r="I26" t="s">
        <v>5023</v>
      </c>
    </row>
    <row r="27" spans="1:9" ht="30" x14ac:dyDescent="0.25">
      <c r="A27" s="13" t="s">
        <v>837</v>
      </c>
      <c r="B27" s="11" t="s">
        <v>838</v>
      </c>
      <c r="C27" s="11" t="s">
        <v>5</v>
      </c>
      <c r="D27" s="11">
        <v>1</v>
      </c>
      <c r="E27" s="14" t="s">
        <v>5022</v>
      </c>
      <c r="F27"/>
      <c r="G27"/>
      <c r="H27"/>
      <c r="I27" t="s">
        <v>5023</v>
      </c>
    </row>
    <row r="28" spans="1:9" ht="30" x14ac:dyDescent="0.25">
      <c r="A28" s="13" t="s">
        <v>839</v>
      </c>
      <c r="B28" s="11" t="s">
        <v>840</v>
      </c>
      <c r="C28" s="11" t="s">
        <v>5</v>
      </c>
      <c r="D28" s="11">
        <v>1</v>
      </c>
      <c r="E28" s="14" t="s">
        <v>5022</v>
      </c>
      <c r="F28"/>
      <c r="G28"/>
      <c r="H28"/>
      <c r="I28" t="s">
        <v>5023</v>
      </c>
    </row>
    <row r="29" spans="1:9" x14ac:dyDescent="0.25">
      <c r="A29" s="13" t="s">
        <v>841</v>
      </c>
      <c r="B29" s="11" t="s">
        <v>842</v>
      </c>
      <c r="C29" s="11" t="s">
        <v>5</v>
      </c>
      <c r="D29" s="11">
        <v>1</v>
      </c>
      <c r="E29" s="14" t="s">
        <v>5023</v>
      </c>
      <c r="F29" t="s">
        <v>5101</v>
      </c>
      <c r="G29" t="s">
        <v>5102</v>
      </c>
      <c r="H29" t="s">
        <v>5103</v>
      </c>
      <c r="I29" t="s">
        <v>5023</v>
      </c>
    </row>
    <row r="30" spans="1:9" ht="30" x14ac:dyDescent="0.25">
      <c r="A30" s="13" t="s">
        <v>843</v>
      </c>
      <c r="B30" s="11" t="s">
        <v>844</v>
      </c>
      <c r="C30" s="11" t="s">
        <v>5</v>
      </c>
      <c r="D30" s="11">
        <v>1</v>
      </c>
      <c r="E30" s="14" t="s">
        <v>5022</v>
      </c>
      <c r="F30"/>
      <c r="G30"/>
      <c r="H30"/>
      <c r="I30" t="s">
        <v>5023</v>
      </c>
    </row>
    <row r="31" spans="1:9" ht="30" x14ac:dyDescent="0.25">
      <c r="A31" s="13" t="s">
        <v>951</v>
      </c>
      <c r="B31" s="11" t="s">
        <v>952</v>
      </c>
      <c r="C31" s="11" t="s">
        <v>5</v>
      </c>
      <c r="D31" s="11">
        <v>1</v>
      </c>
      <c r="E31" s="14" t="s">
        <v>5022</v>
      </c>
      <c r="F31"/>
      <c r="G31"/>
      <c r="H31"/>
      <c r="I31" t="s">
        <v>5023</v>
      </c>
    </row>
    <row r="32" spans="1:9" ht="30" x14ac:dyDescent="0.25">
      <c r="A32" s="13" t="s">
        <v>1474</v>
      </c>
      <c r="B32" s="11" t="s">
        <v>1475</v>
      </c>
      <c r="C32" s="11" t="s">
        <v>5</v>
      </c>
      <c r="D32" s="11">
        <v>1</v>
      </c>
      <c r="E32" s="14" t="s">
        <v>5022</v>
      </c>
      <c r="F32" t="s">
        <v>5101</v>
      </c>
      <c r="G32" t="s">
        <v>5102</v>
      </c>
      <c r="H32" t="s">
        <v>5103</v>
      </c>
      <c r="I32" t="s">
        <v>5023</v>
      </c>
    </row>
    <row r="33" spans="1:9" ht="30" x14ac:dyDescent="0.25">
      <c r="A33" s="13" t="s">
        <v>2183</v>
      </c>
      <c r="B33" s="11" t="s">
        <v>2184</v>
      </c>
      <c r="C33" s="11" t="s">
        <v>5</v>
      </c>
      <c r="D33" s="11">
        <v>1</v>
      </c>
      <c r="E33" s="14" t="s">
        <v>5022</v>
      </c>
      <c r="F33" t="s">
        <v>5101</v>
      </c>
      <c r="G33" t="s">
        <v>5102</v>
      </c>
      <c r="H33" t="s">
        <v>5103</v>
      </c>
      <c r="I33" t="s">
        <v>5023</v>
      </c>
    </row>
    <row r="34" spans="1:9" ht="30" x14ac:dyDescent="0.25">
      <c r="A34" s="13" t="s">
        <v>1476</v>
      </c>
      <c r="B34" s="11" t="s">
        <v>1477</v>
      </c>
      <c r="C34" s="11" t="s">
        <v>5</v>
      </c>
      <c r="D34" s="11">
        <v>1</v>
      </c>
      <c r="E34" s="14" t="s">
        <v>5022</v>
      </c>
      <c r="F34" t="s">
        <v>5101</v>
      </c>
      <c r="G34" t="s">
        <v>5102</v>
      </c>
      <c r="H34" t="s">
        <v>5103</v>
      </c>
      <c r="I34" t="s">
        <v>5023</v>
      </c>
    </row>
    <row r="35" spans="1:9" ht="30" x14ac:dyDescent="0.25">
      <c r="A35" s="13" t="s">
        <v>1641</v>
      </c>
      <c r="B35" s="11" t="s">
        <v>1642</v>
      </c>
      <c r="C35" s="11" t="s">
        <v>5</v>
      </c>
      <c r="D35" s="11">
        <v>1</v>
      </c>
      <c r="E35" s="14" t="s">
        <v>5022</v>
      </c>
      <c r="F35"/>
      <c r="G35"/>
      <c r="H35"/>
      <c r="I35" t="s">
        <v>5023</v>
      </c>
    </row>
    <row r="36" spans="1:9" ht="30" x14ac:dyDescent="0.25">
      <c r="A36" s="13" t="s">
        <v>2229</v>
      </c>
      <c r="B36" s="11" t="s">
        <v>2230</v>
      </c>
      <c r="C36" s="11" t="s">
        <v>5</v>
      </c>
      <c r="D36" s="11">
        <v>1</v>
      </c>
      <c r="E36" s="14" t="s">
        <v>5022</v>
      </c>
      <c r="F36"/>
      <c r="G36"/>
      <c r="H36"/>
      <c r="I36" t="s">
        <v>5023</v>
      </c>
    </row>
    <row r="37" spans="1:9" ht="30" x14ac:dyDescent="0.25">
      <c r="A37" s="13" t="s">
        <v>2231</v>
      </c>
      <c r="B37" s="11" t="s">
        <v>2232</v>
      </c>
      <c r="C37" s="11" t="s">
        <v>5</v>
      </c>
      <c r="D37" s="11">
        <v>1</v>
      </c>
      <c r="E37" s="14" t="s">
        <v>5022</v>
      </c>
      <c r="F37"/>
      <c r="G37"/>
      <c r="H37"/>
      <c r="I37" t="s">
        <v>5023</v>
      </c>
    </row>
    <row r="38" spans="1:9" ht="30" x14ac:dyDescent="0.25">
      <c r="A38" s="13" t="s">
        <v>1669</v>
      </c>
      <c r="B38" s="11" t="s">
        <v>1670</v>
      </c>
      <c r="C38" s="11" t="s">
        <v>5</v>
      </c>
      <c r="D38" s="11">
        <v>1</v>
      </c>
      <c r="E38" s="14" t="s">
        <v>5022</v>
      </c>
      <c r="F38" t="s">
        <v>5101</v>
      </c>
      <c r="G38" t="s">
        <v>5102</v>
      </c>
      <c r="H38" t="s">
        <v>5103</v>
      </c>
      <c r="I38" t="s">
        <v>5023</v>
      </c>
    </row>
    <row r="39" spans="1:9" ht="30" x14ac:dyDescent="0.25">
      <c r="A39" s="13" t="s">
        <v>1671</v>
      </c>
      <c r="B39" s="11" t="s">
        <v>1672</v>
      </c>
      <c r="C39" s="11" t="s">
        <v>5</v>
      </c>
      <c r="D39" s="11">
        <v>1</v>
      </c>
      <c r="E39" s="14" t="s">
        <v>5022</v>
      </c>
      <c r="F39"/>
      <c r="G39"/>
      <c r="H39"/>
      <c r="I39" t="s">
        <v>5023</v>
      </c>
    </row>
    <row r="40" spans="1:9" ht="30" x14ac:dyDescent="0.25">
      <c r="A40" s="13" t="s">
        <v>1673</v>
      </c>
      <c r="B40" s="11" t="s">
        <v>1674</v>
      </c>
      <c r="C40" s="11" t="s">
        <v>5</v>
      </c>
      <c r="D40" s="11">
        <v>1</v>
      </c>
      <c r="E40" s="14" t="s">
        <v>5022</v>
      </c>
      <c r="F40"/>
      <c r="G40"/>
      <c r="H40"/>
      <c r="I40" t="s">
        <v>5023</v>
      </c>
    </row>
    <row r="41" spans="1:9" x14ac:dyDescent="0.25">
      <c r="A41" s="13" t="s">
        <v>1675</v>
      </c>
      <c r="B41" s="11" t="s">
        <v>1676</v>
      </c>
      <c r="C41" s="11" t="s">
        <v>5</v>
      </c>
      <c r="D41" s="11">
        <v>1</v>
      </c>
      <c r="E41" s="14" t="s">
        <v>5023</v>
      </c>
      <c r="F41" t="s">
        <v>5101</v>
      </c>
      <c r="G41" t="s">
        <v>5102</v>
      </c>
      <c r="H41" t="s">
        <v>5103</v>
      </c>
      <c r="I41" t="s">
        <v>5023</v>
      </c>
    </row>
    <row r="42" spans="1:9" ht="30" x14ac:dyDescent="0.25">
      <c r="A42" s="13" t="s">
        <v>1735</v>
      </c>
      <c r="B42" s="11" t="s">
        <v>1736</v>
      </c>
      <c r="C42" s="11" t="s">
        <v>5</v>
      </c>
      <c r="D42" s="11">
        <v>1</v>
      </c>
      <c r="E42" s="14" t="s">
        <v>5022</v>
      </c>
      <c r="F42" t="s">
        <v>5101</v>
      </c>
      <c r="G42" t="s">
        <v>5102</v>
      </c>
      <c r="H42" t="s">
        <v>5103</v>
      </c>
      <c r="I42" t="s">
        <v>5023</v>
      </c>
    </row>
    <row r="43" spans="1:9" ht="30" x14ac:dyDescent="0.25">
      <c r="A43" s="13" t="s">
        <v>2265</v>
      </c>
      <c r="B43" s="11" t="s">
        <v>2266</v>
      </c>
      <c r="C43" s="11" t="s">
        <v>1741</v>
      </c>
      <c r="D43" s="11">
        <v>1</v>
      </c>
      <c r="E43" s="14" t="s">
        <v>5022</v>
      </c>
      <c r="F43"/>
      <c r="G43"/>
      <c r="H43"/>
      <c r="I43" t="s">
        <v>5023</v>
      </c>
    </row>
    <row r="44" spans="1:9" x14ac:dyDescent="0.25">
      <c r="A44" s="13" t="s">
        <v>2414</v>
      </c>
      <c r="B44" s="11" t="s">
        <v>2415</v>
      </c>
      <c r="C44" s="11" t="s">
        <v>5</v>
      </c>
      <c r="D44" s="11">
        <v>1</v>
      </c>
      <c r="E44" s="14" t="s">
        <v>5023</v>
      </c>
      <c r="F44" t="s">
        <v>5104</v>
      </c>
      <c r="G44" t="s">
        <v>5102</v>
      </c>
      <c r="H44" t="s">
        <v>5103</v>
      </c>
      <c r="I44" t="s">
        <v>5023</v>
      </c>
    </row>
    <row r="45" spans="1:9" ht="30" x14ac:dyDescent="0.25">
      <c r="A45" s="13" t="s">
        <v>37</v>
      </c>
      <c r="B45" s="11" t="s">
        <v>38</v>
      </c>
      <c r="C45" s="11" t="s">
        <v>5</v>
      </c>
      <c r="D45" s="11">
        <v>2</v>
      </c>
      <c r="E45" s="14" t="s">
        <v>5022</v>
      </c>
      <c r="F45"/>
      <c r="G45"/>
      <c r="H45"/>
      <c r="I45" t="s">
        <v>5023</v>
      </c>
    </row>
    <row r="46" spans="1:9" ht="30" x14ac:dyDescent="0.25">
      <c r="A46" s="13" t="s">
        <v>1807</v>
      </c>
      <c r="B46" s="11" t="s">
        <v>1808</v>
      </c>
      <c r="C46" s="11" t="s">
        <v>5</v>
      </c>
      <c r="D46" s="11">
        <v>2</v>
      </c>
      <c r="E46" s="14" t="s">
        <v>5022</v>
      </c>
      <c r="F46"/>
      <c r="G46"/>
      <c r="H46"/>
      <c r="I46" t="s">
        <v>5023</v>
      </c>
    </row>
    <row r="47" spans="1:9" ht="30" x14ac:dyDescent="0.25">
      <c r="A47" s="13" t="s">
        <v>75</v>
      </c>
      <c r="B47" s="11" t="s">
        <v>76</v>
      </c>
      <c r="C47" s="11" t="s">
        <v>5</v>
      </c>
      <c r="D47" s="11">
        <v>2</v>
      </c>
      <c r="E47" s="14" t="s">
        <v>5022</v>
      </c>
      <c r="F47"/>
      <c r="G47"/>
      <c r="H47"/>
      <c r="I47" t="s">
        <v>5023</v>
      </c>
    </row>
    <row r="48" spans="1:9" ht="30" x14ac:dyDescent="0.25">
      <c r="A48" s="13" t="s">
        <v>77</v>
      </c>
      <c r="B48" s="11" t="s">
        <v>78</v>
      </c>
      <c r="C48" s="11" t="s">
        <v>5</v>
      </c>
      <c r="D48" s="11">
        <v>2</v>
      </c>
      <c r="E48" s="14" t="s">
        <v>5022</v>
      </c>
      <c r="F48"/>
      <c r="G48"/>
      <c r="H48"/>
      <c r="I48" t="s">
        <v>5023</v>
      </c>
    </row>
    <row r="49" spans="1:9" ht="30" x14ac:dyDescent="0.25">
      <c r="A49" s="13" t="s">
        <v>79</v>
      </c>
      <c r="B49" s="11" t="s">
        <v>80</v>
      </c>
      <c r="C49" s="11" t="s">
        <v>5</v>
      </c>
      <c r="D49" s="11">
        <v>2</v>
      </c>
      <c r="E49" s="14" t="s">
        <v>5022</v>
      </c>
      <c r="F49"/>
      <c r="G49"/>
      <c r="H49"/>
      <c r="I49" t="s">
        <v>5023</v>
      </c>
    </row>
    <row r="50" spans="1:9" ht="30" x14ac:dyDescent="0.25">
      <c r="A50" s="13" t="s">
        <v>81</v>
      </c>
      <c r="B50" s="11" t="s">
        <v>82</v>
      </c>
      <c r="C50" s="11" t="s">
        <v>5</v>
      </c>
      <c r="D50" s="11">
        <v>2</v>
      </c>
      <c r="E50" s="14" t="s">
        <v>5022</v>
      </c>
      <c r="F50" t="s">
        <v>5101</v>
      </c>
      <c r="G50" t="s">
        <v>5102</v>
      </c>
      <c r="H50" t="s">
        <v>5103</v>
      </c>
      <c r="I50" t="s">
        <v>5023</v>
      </c>
    </row>
    <row r="51" spans="1:9" ht="30" x14ac:dyDescent="0.25">
      <c r="A51" s="13" t="s">
        <v>472</v>
      </c>
      <c r="B51" s="11" t="s">
        <v>473</v>
      </c>
      <c r="C51" s="11" t="s">
        <v>5</v>
      </c>
      <c r="D51" s="11">
        <v>2</v>
      </c>
      <c r="E51" s="14" t="s">
        <v>5022</v>
      </c>
      <c r="F51"/>
      <c r="G51"/>
      <c r="H51"/>
      <c r="I51" t="s">
        <v>5023</v>
      </c>
    </row>
    <row r="52" spans="1:9" ht="30" x14ac:dyDescent="0.25">
      <c r="A52" s="13" t="s">
        <v>474</v>
      </c>
      <c r="B52" s="11" t="s">
        <v>475</v>
      </c>
      <c r="C52" s="11" t="s">
        <v>5</v>
      </c>
      <c r="D52" s="11">
        <v>2</v>
      </c>
      <c r="E52" s="14" t="s">
        <v>5022</v>
      </c>
      <c r="F52"/>
      <c r="G52"/>
      <c r="H52"/>
      <c r="I52" t="s">
        <v>5023</v>
      </c>
    </row>
    <row r="53" spans="1:9" ht="30" x14ac:dyDescent="0.25">
      <c r="A53" s="13" t="s">
        <v>476</v>
      </c>
      <c r="B53" s="11" t="s">
        <v>477</v>
      </c>
      <c r="C53" s="11" t="s">
        <v>5</v>
      </c>
      <c r="D53" s="11">
        <v>2</v>
      </c>
      <c r="E53" s="14" t="s">
        <v>5022</v>
      </c>
      <c r="F53" t="s">
        <v>5101</v>
      </c>
      <c r="G53" t="s">
        <v>5102</v>
      </c>
      <c r="H53" t="s">
        <v>5103</v>
      </c>
      <c r="I53" t="s">
        <v>5023</v>
      </c>
    </row>
    <row r="54" spans="1:9" ht="30" x14ac:dyDescent="0.25">
      <c r="A54" s="13" t="s">
        <v>478</v>
      </c>
      <c r="B54" s="11" t="s">
        <v>479</v>
      </c>
      <c r="C54" s="11" t="s">
        <v>5</v>
      </c>
      <c r="D54" s="11">
        <v>2</v>
      </c>
      <c r="E54" s="14" t="s">
        <v>5022</v>
      </c>
      <c r="F54"/>
      <c r="G54"/>
      <c r="H54"/>
      <c r="I54" t="s">
        <v>5023</v>
      </c>
    </row>
    <row r="55" spans="1:9" ht="30" x14ac:dyDescent="0.25">
      <c r="A55" s="13" t="s">
        <v>953</v>
      </c>
      <c r="B55" s="11" t="s">
        <v>954</v>
      </c>
      <c r="C55" s="11" t="s">
        <v>5</v>
      </c>
      <c r="D55" s="11">
        <v>2</v>
      </c>
      <c r="E55" s="14" t="s">
        <v>5022</v>
      </c>
      <c r="F55"/>
      <c r="G55"/>
      <c r="H55"/>
      <c r="I55" t="s">
        <v>5023</v>
      </c>
    </row>
    <row r="56" spans="1:9" ht="30" x14ac:dyDescent="0.25">
      <c r="A56" s="13" t="s">
        <v>955</v>
      </c>
      <c r="B56" s="11" t="s">
        <v>956</v>
      </c>
      <c r="C56" s="11" t="s">
        <v>5</v>
      </c>
      <c r="D56" s="11">
        <v>2</v>
      </c>
      <c r="E56" s="14" t="s">
        <v>5022</v>
      </c>
      <c r="F56"/>
      <c r="G56"/>
      <c r="H56"/>
      <c r="I56" t="s">
        <v>5023</v>
      </c>
    </row>
    <row r="57" spans="1:9" ht="30" x14ac:dyDescent="0.25">
      <c r="A57" s="13" t="s">
        <v>957</v>
      </c>
      <c r="B57" s="11" t="s">
        <v>958</v>
      </c>
      <c r="C57" s="11" t="s">
        <v>5</v>
      </c>
      <c r="D57" s="11">
        <v>2</v>
      </c>
      <c r="E57" s="14" t="s">
        <v>5022</v>
      </c>
      <c r="F57"/>
      <c r="G57"/>
      <c r="H57"/>
      <c r="I57" t="s">
        <v>5023</v>
      </c>
    </row>
    <row r="58" spans="1:9" ht="30" x14ac:dyDescent="0.25">
      <c r="A58" s="13" t="s">
        <v>959</v>
      </c>
      <c r="B58" s="11" t="s">
        <v>960</v>
      </c>
      <c r="C58" s="11" t="s">
        <v>5</v>
      </c>
      <c r="D58" s="11">
        <v>2</v>
      </c>
      <c r="E58" s="14" t="s">
        <v>5022</v>
      </c>
      <c r="F58"/>
      <c r="G58"/>
      <c r="H58"/>
      <c r="I58" t="s">
        <v>5023</v>
      </c>
    </row>
    <row r="59" spans="1:9" ht="30" x14ac:dyDescent="0.25">
      <c r="A59" s="13" t="s">
        <v>961</v>
      </c>
      <c r="B59" s="11" t="s">
        <v>962</v>
      </c>
      <c r="C59" s="11" t="s">
        <v>5</v>
      </c>
      <c r="D59" s="11">
        <v>2</v>
      </c>
      <c r="E59" s="14" t="s">
        <v>5022</v>
      </c>
      <c r="F59" t="s">
        <v>5101</v>
      </c>
      <c r="G59" t="s">
        <v>5102</v>
      </c>
      <c r="H59" t="s">
        <v>5103</v>
      </c>
      <c r="I59" t="s">
        <v>5023</v>
      </c>
    </row>
    <row r="60" spans="1:9" ht="30" x14ac:dyDescent="0.25">
      <c r="A60" s="13" t="s">
        <v>1009</v>
      </c>
      <c r="B60" s="11" t="s">
        <v>1010</v>
      </c>
      <c r="C60" s="11" t="s">
        <v>5</v>
      </c>
      <c r="D60" s="11">
        <v>2</v>
      </c>
      <c r="E60" s="14" t="s">
        <v>5022</v>
      </c>
      <c r="F60"/>
      <c r="G60"/>
      <c r="H60"/>
      <c r="I60" t="s">
        <v>5023</v>
      </c>
    </row>
    <row r="61" spans="1:9" ht="30" x14ac:dyDescent="0.25">
      <c r="A61" s="13" t="s">
        <v>1011</v>
      </c>
      <c r="B61" s="11" t="s">
        <v>1012</v>
      </c>
      <c r="C61" s="11" t="s">
        <v>5</v>
      </c>
      <c r="D61" s="11">
        <v>2</v>
      </c>
      <c r="E61" s="14" t="s">
        <v>5022</v>
      </c>
      <c r="F61"/>
      <c r="G61"/>
      <c r="H61"/>
      <c r="I61" t="s">
        <v>5023</v>
      </c>
    </row>
    <row r="62" spans="1:9" ht="30" x14ac:dyDescent="0.25">
      <c r="A62" s="13" t="s">
        <v>1013</v>
      </c>
      <c r="B62" s="11" t="s">
        <v>1014</v>
      </c>
      <c r="C62" s="11" t="s">
        <v>5</v>
      </c>
      <c r="D62" s="11">
        <v>2</v>
      </c>
      <c r="E62" s="14" t="s">
        <v>5022</v>
      </c>
      <c r="F62"/>
      <c r="G62"/>
      <c r="H62"/>
      <c r="I62" t="s">
        <v>5023</v>
      </c>
    </row>
    <row r="63" spans="1:9" ht="30" x14ac:dyDescent="0.25">
      <c r="A63" s="13" t="s">
        <v>2069</v>
      </c>
      <c r="B63" s="11" t="s">
        <v>2070</v>
      </c>
      <c r="C63" s="11" t="s">
        <v>5</v>
      </c>
      <c r="D63" s="11">
        <v>2</v>
      </c>
      <c r="E63" s="14" t="s">
        <v>5022</v>
      </c>
      <c r="F63" t="s">
        <v>5101</v>
      </c>
      <c r="G63" t="s">
        <v>5102</v>
      </c>
      <c r="H63" t="s">
        <v>5103</v>
      </c>
      <c r="I63" t="s">
        <v>5023</v>
      </c>
    </row>
    <row r="64" spans="1:9" ht="30" x14ac:dyDescent="0.25">
      <c r="A64" s="13" t="s">
        <v>1075</v>
      </c>
      <c r="B64" s="11" t="s">
        <v>1076</v>
      </c>
      <c r="C64" s="11" t="s">
        <v>5</v>
      </c>
      <c r="D64" s="11">
        <v>2</v>
      </c>
      <c r="E64" s="14" t="s">
        <v>5022</v>
      </c>
      <c r="F64" t="s">
        <v>5101</v>
      </c>
      <c r="G64" t="s">
        <v>5102</v>
      </c>
      <c r="H64" t="s">
        <v>5103</v>
      </c>
      <c r="I64" t="s">
        <v>5023</v>
      </c>
    </row>
    <row r="65" spans="1:9" ht="30" x14ac:dyDescent="0.25">
      <c r="A65" s="13" t="s">
        <v>1077</v>
      </c>
      <c r="B65" s="11" t="s">
        <v>1078</v>
      </c>
      <c r="C65" s="11" t="s">
        <v>5</v>
      </c>
      <c r="D65" s="11">
        <v>2</v>
      </c>
      <c r="E65" s="14" t="s">
        <v>5022</v>
      </c>
      <c r="F65"/>
      <c r="G65"/>
      <c r="H65"/>
      <c r="I65" t="s">
        <v>5023</v>
      </c>
    </row>
    <row r="66" spans="1:9" ht="30" x14ac:dyDescent="0.25">
      <c r="A66" s="13" t="s">
        <v>1258</v>
      </c>
      <c r="B66" s="11" t="s">
        <v>1259</v>
      </c>
      <c r="C66" s="11" t="s">
        <v>5</v>
      </c>
      <c r="D66" s="11">
        <v>2</v>
      </c>
      <c r="E66" s="14" t="s">
        <v>5022</v>
      </c>
      <c r="F66"/>
      <c r="G66"/>
      <c r="H66"/>
      <c r="I66" t="s">
        <v>5023</v>
      </c>
    </row>
    <row r="67" spans="1:9" ht="30" x14ac:dyDescent="0.25">
      <c r="A67" s="13" t="s">
        <v>1260</v>
      </c>
      <c r="B67" s="11" t="s">
        <v>1261</v>
      </c>
      <c r="C67" s="11" t="s">
        <v>5</v>
      </c>
      <c r="D67" s="11">
        <v>2</v>
      </c>
      <c r="E67" s="14" t="s">
        <v>5022</v>
      </c>
      <c r="F67"/>
      <c r="G67"/>
      <c r="H67"/>
      <c r="I67" t="s">
        <v>5023</v>
      </c>
    </row>
    <row r="68" spans="1:9" ht="30" x14ac:dyDescent="0.25">
      <c r="A68" s="13" t="s">
        <v>1262</v>
      </c>
      <c r="B68" s="11" t="s">
        <v>1263</v>
      </c>
      <c r="C68" s="11" t="s">
        <v>5</v>
      </c>
      <c r="D68" s="11">
        <v>2</v>
      </c>
      <c r="E68" s="14" t="s">
        <v>5022</v>
      </c>
      <c r="F68"/>
      <c r="G68"/>
      <c r="H68"/>
      <c r="I68" t="s">
        <v>5023</v>
      </c>
    </row>
    <row r="69" spans="1:9" ht="30" x14ac:dyDescent="0.25">
      <c r="A69" s="13" t="s">
        <v>1264</v>
      </c>
      <c r="B69" s="11" t="s">
        <v>1265</v>
      </c>
      <c r="C69" s="11" t="s">
        <v>5</v>
      </c>
      <c r="D69" s="11">
        <v>2</v>
      </c>
      <c r="E69" s="14" t="s">
        <v>5022</v>
      </c>
      <c r="F69"/>
      <c r="G69"/>
      <c r="H69"/>
      <c r="I69" t="s">
        <v>5023</v>
      </c>
    </row>
    <row r="70" spans="1:9" ht="30" x14ac:dyDescent="0.25">
      <c r="A70" s="13" t="s">
        <v>1266</v>
      </c>
      <c r="B70" s="11" t="s">
        <v>1267</v>
      </c>
      <c r="C70" s="11" t="s">
        <v>5</v>
      </c>
      <c r="D70" s="11">
        <v>2</v>
      </c>
      <c r="E70" s="14" t="s">
        <v>5022</v>
      </c>
      <c r="F70"/>
      <c r="G70"/>
      <c r="H70"/>
      <c r="I70" t="s">
        <v>5023</v>
      </c>
    </row>
    <row r="71" spans="1:9" ht="30" x14ac:dyDescent="0.25">
      <c r="A71" s="13" t="s">
        <v>1268</v>
      </c>
      <c r="B71" s="11" t="s">
        <v>1269</v>
      </c>
      <c r="C71" s="11" t="s">
        <v>5</v>
      </c>
      <c r="D71" s="11">
        <v>2</v>
      </c>
      <c r="E71" s="14" t="s">
        <v>5022</v>
      </c>
      <c r="F71"/>
      <c r="G71"/>
      <c r="H71"/>
      <c r="I71" t="s">
        <v>5023</v>
      </c>
    </row>
    <row r="72" spans="1:9" ht="30" x14ac:dyDescent="0.25">
      <c r="A72" s="13" t="s">
        <v>1270</v>
      </c>
      <c r="B72" s="11" t="s">
        <v>1271</v>
      </c>
      <c r="C72" s="11" t="s">
        <v>5</v>
      </c>
      <c r="D72" s="11">
        <v>2</v>
      </c>
      <c r="E72" s="14" t="s">
        <v>5022</v>
      </c>
      <c r="F72" t="s">
        <v>5101</v>
      </c>
      <c r="G72" t="s">
        <v>5102</v>
      </c>
      <c r="H72" t="s">
        <v>5103</v>
      </c>
      <c r="I72" t="s">
        <v>5023</v>
      </c>
    </row>
    <row r="73" spans="1:9" ht="30" x14ac:dyDescent="0.25">
      <c r="A73" s="13" t="s">
        <v>1272</v>
      </c>
      <c r="B73" s="11" t="s">
        <v>1273</v>
      </c>
      <c r="C73" s="11" t="s">
        <v>5</v>
      </c>
      <c r="D73" s="11">
        <v>2</v>
      </c>
      <c r="E73" s="14" t="s">
        <v>5022</v>
      </c>
      <c r="F73"/>
      <c r="G73"/>
      <c r="H73"/>
      <c r="I73" t="s">
        <v>5023</v>
      </c>
    </row>
    <row r="74" spans="1:9" ht="30" x14ac:dyDescent="0.25">
      <c r="A74" s="13" t="s">
        <v>2135</v>
      </c>
      <c r="B74" s="11" t="s">
        <v>2136</v>
      </c>
      <c r="C74" s="11" t="s">
        <v>5</v>
      </c>
      <c r="D74" s="11">
        <v>2</v>
      </c>
      <c r="E74" s="14" t="s">
        <v>5022</v>
      </c>
      <c r="F74"/>
      <c r="G74"/>
      <c r="H74"/>
      <c r="I74" t="s">
        <v>5023</v>
      </c>
    </row>
    <row r="75" spans="1:9" ht="30" x14ac:dyDescent="0.25">
      <c r="A75" s="13" t="s">
        <v>1274</v>
      </c>
      <c r="B75" s="11" t="s">
        <v>1275</v>
      </c>
      <c r="C75" s="11" t="s">
        <v>5</v>
      </c>
      <c r="D75" s="11">
        <v>2</v>
      </c>
      <c r="E75" s="14" t="s">
        <v>5022</v>
      </c>
      <c r="F75"/>
      <c r="G75"/>
      <c r="H75"/>
      <c r="I75" t="s">
        <v>5023</v>
      </c>
    </row>
    <row r="76" spans="1:9" ht="30" x14ac:dyDescent="0.25">
      <c r="A76" s="13" t="s">
        <v>2137</v>
      </c>
      <c r="B76" s="11" t="s">
        <v>2138</v>
      </c>
      <c r="C76" s="11" t="s">
        <v>5</v>
      </c>
      <c r="D76" s="11">
        <v>2</v>
      </c>
      <c r="E76" s="14" t="s">
        <v>5022</v>
      </c>
      <c r="F76" t="s">
        <v>5101</v>
      </c>
      <c r="G76" t="s">
        <v>5102</v>
      </c>
      <c r="H76" t="s">
        <v>5103</v>
      </c>
      <c r="I76" t="s">
        <v>5023</v>
      </c>
    </row>
    <row r="77" spans="1:9" ht="30" x14ac:dyDescent="0.25">
      <c r="A77" s="13" t="s">
        <v>2139</v>
      </c>
      <c r="B77" s="11" t="s">
        <v>2140</v>
      </c>
      <c r="C77" s="11" t="s">
        <v>5</v>
      </c>
      <c r="D77" s="11">
        <v>2</v>
      </c>
      <c r="E77" s="14" t="s">
        <v>5022</v>
      </c>
      <c r="F77"/>
      <c r="G77"/>
      <c r="H77"/>
      <c r="I77" t="s">
        <v>5023</v>
      </c>
    </row>
    <row r="78" spans="1:9" ht="30" x14ac:dyDescent="0.25">
      <c r="A78" s="13" t="s">
        <v>1276</v>
      </c>
      <c r="B78" s="11" t="s">
        <v>1277</v>
      </c>
      <c r="C78" s="11" t="s">
        <v>5</v>
      </c>
      <c r="D78" s="11">
        <v>2</v>
      </c>
      <c r="E78" s="14" t="s">
        <v>5022</v>
      </c>
      <c r="F78"/>
      <c r="G78"/>
      <c r="H78"/>
      <c r="I78" t="s">
        <v>5023</v>
      </c>
    </row>
    <row r="79" spans="1:9" ht="30" x14ac:dyDescent="0.25">
      <c r="A79" s="13" t="s">
        <v>1422</v>
      </c>
      <c r="B79" s="11" t="s">
        <v>1423</v>
      </c>
      <c r="C79" s="11" t="s">
        <v>5</v>
      </c>
      <c r="D79" s="11">
        <v>2</v>
      </c>
      <c r="E79" s="14" t="s">
        <v>5022</v>
      </c>
      <c r="F79"/>
      <c r="G79"/>
      <c r="H79"/>
      <c r="I79" t="s">
        <v>5023</v>
      </c>
    </row>
    <row r="80" spans="1:9" ht="30" x14ac:dyDescent="0.25">
      <c r="A80" s="13" t="s">
        <v>1424</v>
      </c>
      <c r="B80" s="11" t="s">
        <v>1425</v>
      </c>
      <c r="C80" s="11" t="s">
        <v>5</v>
      </c>
      <c r="D80" s="11">
        <v>2</v>
      </c>
      <c r="E80" s="14" t="s">
        <v>5022</v>
      </c>
      <c r="F80"/>
      <c r="G80"/>
      <c r="H80"/>
      <c r="I80" t="s">
        <v>5023</v>
      </c>
    </row>
    <row r="81" spans="1:9" ht="30" x14ac:dyDescent="0.25">
      <c r="A81" s="13" t="s">
        <v>1426</v>
      </c>
      <c r="B81" s="11" t="s">
        <v>1427</v>
      </c>
      <c r="C81" s="11" t="s">
        <v>5</v>
      </c>
      <c r="D81" s="11">
        <v>2</v>
      </c>
      <c r="E81" s="14" t="s">
        <v>5022</v>
      </c>
      <c r="F81"/>
      <c r="G81"/>
      <c r="H81"/>
      <c r="I81" t="s">
        <v>5023</v>
      </c>
    </row>
    <row r="82" spans="1:9" ht="30" x14ac:dyDescent="0.25">
      <c r="A82" s="13" t="s">
        <v>1428</v>
      </c>
      <c r="B82" s="11" t="s">
        <v>1429</v>
      </c>
      <c r="C82" s="11" t="s">
        <v>5</v>
      </c>
      <c r="D82" s="11">
        <v>2</v>
      </c>
      <c r="E82" s="14" t="s">
        <v>5022</v>
      </c>
      <c r="F82" t="s">
        <v>5101</v>
      </c>
      <c r="G82" t="s">
        <v>5102</v>
      </c>
      <c r="H82" t="s">
        <v>5103</v>
      </c>
      <c r="I82" t="s">
        <v>5023</v>
      </c>
    </row>
    <row r="83" spans="1:9" ht="30" x14ac:dyDescent="0.25">
      <c r="A83" s="13" t="s">
        <v>1430</v>
      </c>
      <c r="B83" s="11" t="s">
        <v>1431</v>
      </c>
      <c r="C83" s="11" t="s">
        <v>5</v>
      </c>
      <c r="D83" s="11">
        <v>2</v>
      </c>
      <c r="E83" s="14" t="s">
        <v>5022</v>
      </c>
      <c r="F83"/>
      <c r="G83"/>
      <c r="H83"/>
      <c r="I83" t="s">
        <v>5023</v>
      </c>
    </row>
    <row r="84" spans="1:9" ht="30" x14ac:dyDescent="0.25">
      <c r="A84" s="13" t="s">
        <v>2167</v>
      </c>
      <c r="B84" s="11" t="s">
        <v>2168</v>
      </c>
      <c r="C84" s="11" t="s">
        <v>5</v>
      </c>
      <c r="D84" s="11">
        <v>2</v>
      </c>
      <c r="E84" s="14" t="s">
        <v>5022</v>
      </c>
      <c r="F84"/>
      <c r="G84"/>
      <c r="H84"/>
      <c r="I84" t="s">
        <v>5023</v>
      </c>
    </row>
    <row r="85" spans="1:9" ht="30" x14ac:dyDescent="0.25">
      <c r="A85" s="13" t="s">
        <v>1432</v>
      </c>
      <c r="B85" s="11" t="s">
        <v>1433</v>
      </c>
      <c r="C85" s="11" t="s">
        <v>5</v>
      </c>
      <c r="D85" s="11">
        <v>2</v>
      </c>
      <c r="E85" s="14" t="s">
        <v>5022</v>
      </c>
      <c r="F85" t="s">
        <v>5101</v>
      </c>
      <c r="G85" t="s">
        <v>5102</v>
      </c>
      <c r="H85" t="s">
        <v>5103</v>
      </c>
      <c r="I85" t="s">
        <v>5023</v>
      </c>
    </row>
    <row r="86" spans="1:9" x14ac:dyDescent="0.25">
      <c r="A86" s="13" t="s">
        <v>2277</v>
      </c>
      <c r="B86" s="11" t="s">
        <v>2278</v>
      </c>
      <c r="C86" s="11" t="s">
        <v>2279</v>
      </c>
      <c r="D86" s="11">
        <v>2</v>
      </c>
      <c r="E86" s="14" t="s">
        <v>5023</v>
      </c>
      <c r="F86" t="s">
        <v>5105</v>
      </c>
      <c r="G86" t="s">
        <v>5102</v>
      </c>
      <c r="H86" t="s">
        <v>5103</v>
      </c>
      <c r="I86" t="s">
        <v>5023</v>
      </c>
    </row>
    <row r="87" spans="1:9" ht="30" x14ac:dyDescent="0.25">
      <c r="A87" s="13" t="s">
        <v>2296</v>
      </c>
      <c r="B87" s="11" t="s">
        <v>2297</v>
      </c>
      <c r="C87" s="11" t="s">
        <v>1741</v>
      </c>
      <c r="D87" s="11">
        <v>2</v>
      </c>
      <c r="E87" s="14" t="s">
        <v>5022</v>
      </c>
      <c r="F87"/>
      <c r="G87"/>
      <c r="H87"/>
      <c r="I87" t="s">
        <v>5023</v>
      </c>
    </row>
    <row r="88" spans="1:9" ht="30" x14ac:dyDescent="0.25">
      <c r="A88" s="13" t="s">
        <v>2382</v>
      </c>
      <c r="B88" s="11" t="s">
        <v>2383</v>
      </c>
      <c r="C88" s="11" t="s">
        <v>1741</v>
      </c>
      <c r="D88" s="11">
        <v>2</v>
      </c>
      <c r="E88" s="14" t="s">
        <v>5022</v>
      </c>
      <c r="F88"/>
      <c r="G88"/>
      <c r="H88"/>
      <c r="I88" t="s">
        <v>5023</v>
      </c>
    </row>
    <row r="89" spans="1:9" ht="30" x14ac:dyDescent="0.25">
      <c r="A89" s="13" t="s">
        <v>2394</v>
      </c>
      <c r="B89" s="11" t="s">
        <v>2395</v>
      </c>
      <c r="C89" s="11" t="s">
        <v>1741</v>
      </c>
      <c r="D89" s="11">
        <v>2</v>
      </c>
      <c r="E89" s="14" t="s">
        <v>5022</v>
      </c>
      <c r="F89"/>
      <c r="G89"/>
      <c r="H89"/>
      <c r="I89" t="s">
        <v>5023</v>
      </c>
    </row>
    <row r="90" spans="1:9" ht="30" x14ac:dyDescent="0.25">
      <c r="A90" s="13" t="s">
        <v>2408</v>
      </c>
      <c r="B90" s="11" t="s">
        <v>2409</v>
      </c>
      <c r="C90" s="11" t="s">
        <v>1741</v>
      </c>
      <c r="D90" s="11">
        <v>2</v>
      </c>
      <c r="E90" s="14" t="s">
        <v>5022</v>
      </c>
      <c r="F90"/>
      <c r="G90"/>
      <c r="H90"/>
      <c r="I90" t="s">
        <v>5023</v>
      </c>
    </row>
    <row r="91" spans="1:9" x14ac:dyDescent="0.25">
      <c r="A91" s="13" t="s">
        <v>229</v>
      </c>
      <c r="B91" s="11" t="s">
        <v>230</v>
      </c>
      <c r="C91" s="11" t="s">
        <v>5</v>
      </c>
      <c r="D91" s="11">
        <v>3</v>
      </c>
      <c r="E91" s="14" t="s">
        <v>5023</v>
      </c>
      <c r="F91"/>
      <c r="G91"/>
      <c r="H91"/>
      <c r="I91" t="s">
        <v>5023</v>
      </c>
    </row>
    <row r="92" spans="1:9" ht="30" x14ac:dyDescent="0.25">
      <c r="A92" s="13" t="s">
        <v>333</v>
      </c>
      <c r="B92" s="11" t="s">
        <v>334</v>
      </c>
      <c r="C92" s="11" t="s">
        <v>5</v>
      </c>
      <c r="D92" s="11">
        <v>3</v>
      </c>
      <c r="E92" s="14" t="s">
        <v>5022</v>
      </c>
      <c r="F92"/>
      <c r="G92"/>
      <c r="H92"/>
      <c r="I92" t="s">
        <v>5023</v>
      </c>
    </row>
    <row r="93" spans="1:9" x14ac:dyDescent="0.25">
      <c r="A93" s="13" t="s">
        <v>335</v>
      </c>
      <c r="B93" s="11" t="s">
        <v>336</v>
      </c>
      <c r="C93" s="11" t="s">
        <v>5</v>
      </c>
      <c r="D93" s="11">
        <v>3</v>
      </c>
      <c r="E93" s="14" t="s">
        <v>5023</v>
      </c>
      <c r="F93"/>
      <c r="G93"/>
      <c r="H93"/>
      <c r="I93" t="s">
        <v>5023</v>
      </c>
    </row>
    <row r="94" spans="1:9" ht="30" x14ac:dyDescent="0.25">
      <c r="A94" s="13" t="s">
        <v>337</v>
      </c>
      <c r="B94" s="11" t="s">
        <v>338</v>
      </c>
      <c r="C94" s="11" t="s">
        <v>5</v>
      </c>
      <c r="D94" s="11">
        <v>3</v>
      </c>
      <c r="E94" s="14" t="s">
        <v>5022</v>
      </c>
      <c r="F94" t="s">
        <v>5101</v>
      </c>
      <c r="G94" t="s">
        <v>5102</v>
      </c>
      <c r="H94" t="s">
        <v>5103</v>
      </c>
      <c r="I94" t="s">
        <v>5023</v>
      </c>
    </row>
    <row r="95" spans="1:9" ht="30" x14ac:dyDescent="0.25">
      <c r="A95" s="13" t="s">
        <v>1909</v>
      </c>
      <c r="B95" s="11" t="s">
        <v>1910</v>
      </c>
      <c r="C95" s="11" t="s">
        <v>5</v>
      </c>
      <c r="D95" s="11">
        <v>3</v>
      </c>
      <c r="E95" s="14" t="s">
        <v>5022</v>
      </c>
      <c r="F95" t="s">
        <v>5101</v>
      </c>
      <c r="G95" t="s">
        <v>5102</v>
      </c>
      <c r="H95" t="s">
        <v>5103</v>
      </c>
      <c r="I95" t="s">
        <v>5023</v>
      </c>
    </row>
    <row r="96" spans="1:9" x14ac:dyDescent="0.25">
      <c r="A96" s="13" t="s">
        <v>1911</v>
      </c>
      <c r="B96" s="11" t="s">
        <v>1912</v>
      </c>
      <c r="C96" s="11" t="s">
        <v>5</v>
      </c>
      <c r="D96" s="11">
        <v>3</v>
      </c>
      <c r="E96" s="14" t="s">
        <v>5023</v>
      </c>
      <c r="F96"/>
      <c r="G96"/>
      <c r="H96"/>
      <c r="I96" t="s">
        <v>5023</v>
      </c>
    </row>
    <row r="97" spans="1:9" ht="30" x14ac:dyDescent="0.25">
      <c r="A97" s="13" t="s">
        <v>460</v>
      </c>
      <c r="B97" s="11" t="s">
        <v>461</v>
      </c>
      <c r="C97" s="11" t="s">
        <v>5</v>
      </c>
      <c r="D97" s="11">
        <v>3</v>
      </c>
      <c r="E97" s="14" t="s">
        <v>5022</v>
      </c>
      <c r="F97" t="s">
        <v>5101</v>
      </c>
      <c r="G97" t="s">
        <v>5102</v>
      </c>
      <c r="H97" t="s">
        <v>5103</v>
      </c>
      <c r="I97" t="s">
        <v>5023</v>
      </c>
    </row>
    <row r="98" spans="1:9" ht="30" x14ac:dyDescent="0.25">
      <c r="A98" s="13" t="s">
        <v>462</v>
      </c>
      <c r="B98" s="11" t="s">
        <v>463</v>
      </c>
      <c r="C98" s="11" t="s">
        <v>5</v>
      </c>
      <c r="D98" s="11">
        <v>3</v>
      </c>
      <c r="E98" s="14" t="s">
        <v>5022</v>
      </c>
      <c r="F98" t="s">
        <v>5101</v>
      </c>
      <c r="G98" t="s">
        <v>5102</v>
      </c>
      <c r="H98" t="s">
        <v>5103</v>
      </c>
      <c r="I98" t="s">
        <v>5023</v>
      </c>
    </row>
    <row r="99" spans="1:9" ht="30" x14ac:dyDescent="0.25">
      <c r="A99" s="13" t="s">
        <v>1913</v>
      </c>
      <c r="B99" s="11" t="s">
        <v>1914</v>
      </c>
      <c r="C99" s="11" t="s">
        <v>5</v>
      </c>
      <c r="D99" s="11">
        <v>3</v>
      </c>
      <c r="E99" s="14" t="s">
        <v>5022</v>
      </c>
      <c r="F99"/>
      <c r="G99"/>
      <c r="H99"/>
      <c r="I99" t="s">
        <v>5023</v>
      </c>
    </row>
    <row r="100" spans="1:9" ht="30" x14ac:dyDescent="0.25">
      <c r="A100" s="13" t="s">
        <v>1915</v>
      </c>
      <c r="B100" s="11" t="s">
        <v>1916</v>
      </c>
      <c r="C100" s="11" t="s">
        <v>5</v>
      </c>
      <c r="D100" s="11">
        <v>3</v>
      </c>
      <c r="E100" s="14" t="s">
        <v>5022</v>
      </c>
      <c r="F100"/>
      <c r="G100"/>
      <c r="H100"/>
      <c r="I100" t="s">
        <v>5023</v>
      </c>
    </row>
    <row r="101" spans="1:9" ht="30" x14ac:dyDescent="0.25">
      <c r="A101" s="13" t="s">
        <v>610</v>
      </c>
      <c r="B101" s="11" t="s">
        <v>611</v>
      </c>
      <c r="C101" s="11" t="s">
        <v>5</v>
      </c>
      <c r="D101" s="11">
        <v>3</v>
      </c>
      <c r="E101" s="14" t="s">
        <v>5022</v>
      </c>
      <c r="F101" t="s">
        <v>5101</v>
      </c>
      <c r="G101" t="s">
        <v>5102</v>
      </c>
      <c r="H101" t="s">
        <v>5103</v>
      </c>
      <c r="I101" t="s">
        <v>5023</v>
      </c>
    </row>
    <row r="102" spans="1:9" ht="30" x14ac:dyDescent="0.25">
      <c r="A102" s="13" t="s">
        <v>929</v>
      </c>
      <c r="B102" s="11" t="s">
        <v>930</v>
      </c>
      <c r="C102" s="11" t="s">
        <v>5</v>
      </c>
      <c r="D102" s="11">
        <v>3</v>
      </c>
      <c r="E102" s="14" t="s">
        <v>5022</v>
      </c>
      <c r="F102" t="s">
        <v>5101</v>
      </c>
      <c r="G102" t="s">
        <v>5102</v>
      </c>
      <c r="H102" t="s">
        <v>5103</v>
      </c>
      <c r="I102" t="s">
        <v>5023</v>
      </c>
    </row>
    <row r="103" spans="1:9" ht="30" x14ac:dyDescent="0.25">
      <c r="A103" s="13" t="s">
        <v>2035</v>
      </c>
      <c r="B103" s="11" t="s">
        <v>2036</v>
      </c>
      <c r="C103" s="11" t="s">
        <v>5</v>
      </c>
      <c r="D103" s="11">
        <v>3</v>
      </c>
      <c r="E103" s="14" t="s">
        <v>5022</v>
      </c>
      <c r="F103"/>
      <c r="G103"/>
      <c r="H103"/>
      <c r="I103" t="s">
        <v>5023</v>
      </c>
    </row>
    <row r="104" spans="1:9" ht="30" x14ac:dyDescent="0.25">
      <c r="A104" s="13" t="s">
        <v>2037</v>
      </c>
      <c r="B104" s="11" t="s">
        <v>2038</v>
      </c>
      <c r="C104" s="11" t="s">
        <v>5</v>
      </c>
      <c r="D104" s="11">
        <v>3</v>
      </c>
      <c r="E104" s="14" t="s">
        <v>5022</v>
      </c>
      <c r="F104"/>
      <c r="G104"/>
      <c r="H104"/>
      <c r="I104" t="s">
        <v>5023</v>
      </c>
    </row>
    <row r="105" spans="1:9" ht="30" x14ac:dyDescent="0.25">
      <c r="A105" s="13" t="s">
        <v>989</v>
      </c>
      <c r="B105" s="11" t="s">
        <v>990</v>
      </c>
      <c r="C105" s="11" t="s">
        <v>5</v>
      </c>
      <c r="D105" s="11">
        <v>3</v>
      </c>
      <c r="E105" s="14" t="s">
        <v>5022</v>
      </c>
      <c r="F105"/>
      <c r="G105"/>
      <c r="H105"/>
      <c r="I105" t="s">
        <v>5023</v>
      </c>
    </row>
    <row r="106" spans="1:9" x14ac:dyDescent="0.25">
      <c r="A106" s="13" t="s">
        <v>991</v>
      </c>
      <c r="B106" s="11" t="s">
        <v>992</v>
      </c>
      <c r="C106" s="11" t="s">
        <v>5</v>
      </c>
      <c r="D106" s="11">
        <v>3</v>
      </c>
      <c r="E106" s="14" t="s">
        <v>5023</v>
      </c>
      <c r="F106"/>
      <c r="G106"/>
      <c r="H106"/>
      <c r="I106" t="s">
        <v>5023</v>
      </c>
    </row>
    <row r="107" spans="1:9" ht="30" x14ac:dyDescent="0.25">
      <c r="A107" s="13" t="s">
        <v>1035</v>
      </c>
      <c r="B107" s="11" t="s">
        <v>1036</v>
      </c>
      <c r="C107" s="11" t="s">
        <v>5</v>
      </c>
      <c r="D107" s="11">
        <v>3</v>
      </c>
      <c r="E107" s="14" t="s">
        <v>5022</v>
      </c>
      <c r="F107" t="s">
        <v>5101</v>
      </c>
      <c r="G107" t="s">
        <v>5102</v>
      </c>
      <c r="H107" t="s">
        <v>5103</v>
      </c>
      <c r="I107" t="s">
        <v>5023</v>
      </c>
    </row>
    <row r="108" spans="1:9" ht="30" x14ac:dyDescent="0.25">
      <c r="A108" s="13" t="s">
        <v>1037</v>
      </c>
      <c r="B108" s="11" t="s">
        <v>1038</v>
      </c>
      <c r="C108" s="11" t="s">
        <v>5</v>
      </c>
      <c r="D108" s="11">
        <v>3</v>
      </c>
      <c r="E108" s="14" t="s">
        <v>5022</v>
      </c>
      <c r="F108"/>
      <c r="G108"/>
      <c r="H108"/>
      <c r="I108" t="s">
        <v>5023</v>
      </c>
    </row>
    <row r="109" spans="1:9" ht="30" x14ac:dyDescent="0.25">
      <c r="A109" s="13" t="s">
        <v>1039</v>
      </c>
      <c r="B109" s="11" t="s">
        <v>1040</v>
      </c>
      <c r="C109" s="11" t="s">
        <v>5</v>
      </c>
      <c r="D109" s="11">
        <v>3</v>
      </c>
      <c r="E109" s="14" t="s">
        <v>5022</v>
      </c>
      <c r="F109" t="s">
        <v>5101</v>
      </c>
      <c r="G109" t="s">
        <v>5102</v>
      </c>
      <c r="H109" t="s">
        <v>5103</v>
      </c>
      <c r="I109" t="s">
        <v>5023</v>
      </c>
    </row>
    <row r="110" spans="1:9" ht="30" x14ac:dyDescent="0.25">
      <c r="A110" s="13" t="s">
        <v>2081</v>
      </c>
      <c r="B110" s="11" t="s">
        <v>2082</v>
      </c>
      <c r="C110" s="11" t="s">
        <v>5</v>
      </c>
      <c r="D110" s="11">
        <v>3</v>
      </c>
      <c r="E110" s="14" t="s">
        <v>5022</v>
      </c>
      <c r="F110" t="s">
        <v>5101</v>
      </c>
      <c r="G110" t="s">
        <v>5102</v>
      </c>
      <c r="H110" t="s">
        <v>5103</v>
      </c>
      <c r="I110" t="s">
        <v>5023</v>
      </c>
    </row>
    <row r="111" spans="1:9" ht="30" x14ac:dyDescent="0.25">
      <c r="A111" s="13" t="s">
        <v>1041</v>
      </c>
      <c r="B111" s="11" t="s">
        <v>1042</v>
      </c>
      <c r="C111" s="11" t="s">
        <v>5</v>
      </c>
      <c r="D111" s="11">
        <v>3</v>
      </c>
      <c r="E111" s="14" t="s">
        <v>5022</v>
      </c>
      <c r="F111" t="s">
        <v>5101</v>
      </c>
      <c r="G111" t="s">
        <v>5102</v>
      </c>
      <c r="H111" t="s">
        <v>5103</v>
      </c>
      <c r="I111" t="s">
        <v>5023</v>
      </c>
    </row>
    <row r="112" spans="1:9" ht="30" x14ac:dyDescent="0.25">
      <c r="A112" s="13" t="s">
        <v>1043</v>
      </c>
      <c r="B112" s="11" t="s">
        <v>1044</v>
      </c>
      <c r="C112" s="11" t="s">
        <v>5</v>
      </c>
      <c r="D112" s="11">
        <v>3</v>
      </c>
      <c r="E112" s="14" t="s">
        <v>5022</v>
      </c>
      <c r="F112" t="s">
        <v>5101</v>
      </c>
      <c r="G112" t="s">
        <v>5102</v>
      </c>
      <c r="H112" t="s">
        <v>5103</v>
      </c>
      <c r="I112" t="s">
        <v>5023</v>
      </c>
    </row>
    <row r="113" spans="1:9" ht="30" x14ac:dyDescent="0.25">
      <c r="A113" s="13" t="s">
        <v>2103</v>
      </c>
      <c r="B113" s="11" t="s">
        <v>2104</v>
      </c>
      <c r="C113" s="11" t="s">
        <v>5</v>
      </c>
      <c r="D113" s="11">
        <v>3</v>
      </c>
      <c r="E113" s="14" t="s">
        <v>5022</v>
      </c>
      <c r="F113"/>
      <c r="G113"/>
      <c r="H113"/>
      <c r="I113" t="s">
        <v>5023</v>
      </c>
    </row>
    <row r="114" spans="1:9" ht="30" x14ac:dyDescent="0.25">
      <c r="A114" s="13" t="s">
        <v>1109</v>
      </c>
      <c r="B114" s="11" t="s">
        <v>1110</v>
      </c>
      <c r="C114" s="11" t="s">
        <v>5</v>
      </c>
      <c r="D114" s="11">
        <v>3</v>
      </c>
      <c r="E114" s="14" t="s">
        <v>5022</v>
      </c>
      <c r="F114" t="s">
        <v>5101</v>
      </c>
      <c r="G114" t="s">
        <v>5102</v>
      </c>
      <c r="H114" t="s">
        <v>5103</v>
      </c>
      <c r="I114" t="s">
        <v>5023</v>
      </c>
    </row>
    <row r="115" spans="1:9" ht="30" x14ac:dyDescent="0.25">
      <c r="A115" s="13" t="s">
        <v>2105</v>
      </c>
      <c r="B115" s="11" t="s">
        <v>2106</v>
      </c>
      <c r="C115" s="11" t="s">
        <v>5</v>
      </c>
      <c r="D115" s="11">
        <v>3</v>
      </c>
      <c r="E115" s="14" t="s">
        <v>5022</v>
      </c>
      <c r="F115"/>
      <c r="G115"/>
      <c r="H115"/>
      <c r="I115" t="s">
        <v>5023</v>
      </c>
    </row>
    <row r="116" spans="1:9" x14ac:dyDescent="0.25">
      <c r="A116" s="13" t="s">
        <v>2107</v>
      </c>
      <c r="B116" s="11" t="s">
        <v>2108</v>
      </c>
      <c r="C116" s="11" t="s">
        <v>5</v>
      </c>
      <c r="D116" s="11">
        <v>3</v>
      </c>
      <c r="E116" s="14" t="s">
        <v>5023</v>
      </c>
      <c r="F116"/>
      <c r="G116"/>
      <c r="H116"/>
      <c r="I116" t="s">
        <v>5023</v>
      </c>
    </row>
    <row r="117" spans="1:9" ht="30" x14ac:dyDescent="0.25">
      <c r="A117" s="13" t="s">
        <v>1111</v>
      </c>
      <c r="B117" s="11" t="s">
        <v>1112</v>
      </c>
      <c r="C117" s="11" t="s">
        <v>5</v>
      </c>
      <c r="D117" s="11">
        <v>3</v>
      </c>
      <c r="E117" s="14" t="s">
        <v>5022</v>
      </c>
      <c r="F117" t="s">
        <v>5101</v>
      </c>
      <c r="G117" t="s">
        <v>5102</v>
      </c>
      <c r="H117" t="s">
        <v>5103</v>
      </c>
      <c r="I117" t="s">
        <v>5023</v>
      </c>
    </row>
    <row r="118" spans="1:9" ht="30" x14ac:dyDescent="0.25">
      <c r="A118" s="13" t="s">
        <v>1376</v>
      </c>
      <c r="B118" s="11" t="s">
        <v>1377</v>
      </c>
      <c r="C118" s="11" t="s">
        <v>5</v>
      </c>
      <c r="D118" s="11">
        <v>3</v>
      </c>
      <c r="E118" s="14" t="s">
        <v>5022</v>
      </c>
      <c r="F118"/>
      <c r="G118"/>
      <c r="H118"/>
      <c r="I118" t="s">
        <v>5023</v>
      </c>
    </row>
    <row r="119" spans="1:9" ht="30" x14ac:dyDescent="0.25">
      <c r="A119" s="13" t="s">
        <v>2155</v>
      </c>
      <c r="B119" s="11" t="s">
        <v>2156</v>
      </c>
      <c r="C119" s="11" t="s">
        <v>5</v>
      </c>
      <c r="D119" s="11">
        <v>3</v>
      </c>
      <c r="E119" s="14" t="s">
        <v>5022</v>
      </c>
      <c r="F119" t="s">
        <v>5101</v>
      </c>
      <c r="G119" t="s">
        <v>5102</v>
      </c>
      <c r="H119" t="s">
        <v>5103</v>
      </c>
      <c r="I119" t="s">
        <v>5023</v>
      </c>
    </row>
    <row r="120" spans="1:9" ht="30" x14ac:dyDescent="0.25">
      <c r="A120" s="13" t="s">
        <v>1378</v>
      </c>
      <c r="B120" s="11" t="s">
        <v>1379</v>
      </c>
      <c r="C120" s="11" t="s">
        <v>5</v>
      </c>
      <c r="D120" s="11">
        <v>3</v>
      </c>
      <c r="E120" s="14" t="s">
        <v>5022</v>
      </c>
      <c r="F120" t="s">
        <v>5101</v>
      </c>
      <c r="G120" t="s">
        <v>5102</v>
      </c>
      <c r="H120" t="s">
        <v>5103</v>
      </c>
      <c r="I120" t="s">
        <v>5023</v>
      </c>
    </row>
    <row r="121" spans="1:9" ht="30" x14ac:dyDescent="0.25">
      <c r="A121" s="13" t="s">
        <v>1617</v>
      </c>
      <c r="B121" s="11" t="s">
        <v>1618</v>
      </c>
      <c r="C121" s="11" t="s">
        <v>5</v>
      </c>
      <c r="D121" s="11">
        <v>3</v>
      </c>
      <c r="E121" s="14" t="s">
        <v>5022</v>
      </c>
      <c r="F121"/>
      <c r="G121"/>
      <c r="H121"/>
      <c r="I121" t="s">
        <v>5023</v>
      </c>
    </row>
    <row r="122" spans="1:9" ht="30" x14ac:dyDescent="0.25">
      <c r="A122" s="13" t="s">
        <v>1619</v>
      </c>
      <c r="B122" s="11" t="s">
        <v>1620</v>
      </c>
      <c r="C122" s="11" t="s">
        <v>5</v>
      </c>
      <c r="D122" s="11">
        <v>3</v>
      </c>
      <c r="E122" s="14" t="s">
        <v>5022</v>
      </c>
      <c r="F122"/>
      <c r="G122"/>
      <c r="H122"/>
      <c r="I122" t="s">
        <v>5023</v>
      </c>
    </row>
    <row r="123" spans="1:9" ht="30" x14ac:dyDescent="0.25">
      <c r="A123" s="13" t="s">
        <v>1621</v>
      </c>
      <c r="B123" s="11" t="s">
        <v>1622</v>
      </c>
      <c r="C123" s="11" t="s">
        <v>5</v>
      </c>
      <c r="D123" s="11">
        <v>3</v>
      </c>
      <c r="E123" s="14" t="s">
        <v>5022</v>
      </c>
      <c r="F123"/>
      <c r="G123"/>
      <c r="H123"/>
      <c r="I123" t="s">
        <v>5023</v>
      </c>
    </row>
    <row r="124" spans="1:9" ht="30" x14ac:dyDescent="0.25">
      <c r="A124" s="13" t="s">
        <v>1643</v>
      </c>
      <c r="B124" s="11" t="s">
        <v>1644</v>
      </c>
      <c r="C124" s="11" t="s">
        <v>5</v>
      </c>
      <c r="D124" s="11">
        <v>3</v>
      </c>
      <c r="E124" s="14" t="s">
        <v>5022</v>
      </c>
      <c r="F124" t="s">
        <v>5101</v>
      </c>
      <c r="G124" t="s">
        <v>5102</v>
      </c>
      <c r="H124" t="s">
        <v>5103</v>
      </c>
      <c r="I124" t="s">
        <v>5023</v>
      </c>
    </row>
    <row r="125" spans="1:9" ht="30" x14ac:dyDescent="0.25">
      <c r="A125" s="13" t="s">
        <v>2233</v>
      </c>
      <c r="B125" s="11" t="s">
        <v>2234</v>
      </c>
      <c r="C125" s="11" t="s">
        <v>5</v>
      </c>
      <c r="D125" s="11">
        <v>3</v>
      </c>
      <c r="E125" s="14" t="s">
        <v>5022</v>
      </c>
      <c r="F125" t="s">
        <v>5101</v>
      </c>
      <c r="G125" t="s">
        <v>5102</v>
      </c>
      <c r="H125" t="s">
        <v>5103</v>
      </c>
      <c r="I125" t="s">
        <v>5023</v>
      </c>
    </row>
    <row r="126" spans="1:9" ht="30" x14ac:dyDescent="0.25">
      <c r="A126" s="13" t="s">
        <v>1645</v>
      </c>
      <c r="B126" s="11" t="s">
        <v>1646</v>
      </c>
      <c r="C126" s="11" t="s">
        <v>5</v>
      </c>
      <c r="D126" s="11">
        <v>3</v>
      </c>
      <c r="E126" s="14" t="s">
        <v>5022</v>
      </c>
      <c r="F126" t="s">
        <v>5101</v>
      </c>
      <c r="G126" t="s">
        <v>5102</v>
      </c>
      <c r="H126" t="s">
        <v>5103</v>
      </c>
      <c r="I126" t="s">
        <v>5023</v>
      </c>
    </row>
    <row r="127" spans="1:9" ht="30" x14ac:dyDescent="0.25">
      <c r="A127" s="13" t="s">
        <v>1647</v>
      </c>
      <c r="B127" s="11" t="s">
        <v>1648</v>
      </c>
      <c r="C127" s="11" t="s">
        <v>5</v>
      </c>
      <c r="D127" s="11">
        <v>3</v>
      </c>
      <c r="E127" s="14" t="s">
        <v>5022</v>
      </c>
      <c r="F127" t="s">
        <v>5101</v>
      </c>
      <c r="G127" t="s">
        <v>5102</v>
      </c>
      <c r="H127" t="s">
        <v>5103</v>
      </c>
      <c r="I127" t="s">
        <v>5023</v>
      </c>
    </row>
    <row r="128" spans="1:9" ht="30" x14ac:dyDescent="0.25">
      <c r="A128" s="13" t="s">
        <v>2235</v>
      </c>
      <c r="B128" s="11" t="s">
        <v>2236</v>
      </c>
      <c r="C128" s="11" t="s">
        <v>5</v>
      </c>
      <c r="D128" s="11">
        <v>3</v>
      </c>
      <c r="E128" s="14" t="s">
        <v>5022</v>
      </c>
      <c r="F128"/>
      <c r="G128"/>
      <c r="H128"/>
      <c r="I128" t="s">
        <v>5023</v>
      </c>
    </row>
    <row r="129" spans="1:9" ht="30" x14ac:dyDescent="0.25">
      <c r="A129" s="13" t="s">
        <v>1739</v>
      </c>
      <c r="B129" s="11" t="s">
        <v>1740</v>
      </c>
      <c r="C129" s="11" t="s">
        <v>1741</v>
      </c>
      <c r="D129" s="11">
        <v>3</v>
      </c>
      <c r="E129" s="14" t="s">
        <v>5022</v>
      </c>
      <c r="F129" t="s">
        <v>5106</v>
      </c>
      <c r="G129" t="s">
        <v>5102</v>
      </c>
      <c r="H129" t="s">
        <v>5103</v>
      </c>
      <c r="I129" t="s">
        <v>5023</v>
      </c>
    </row>
    <row r="130" spans="1:9" x14ac:dyDescent="0.25">
      <c r="A130" s="13" t="s">
        <v>2308</v>
      </c>
      <c r="B130" s="11" t="s">
        <v>2309</v>
      </c>
      <c r="C130" s="11" t="s">
        <v>2279</v>
      </c>
      <c r="D130" s="11">
        <v>3</v>
      </c>
      <c r="E130" s="14" t="s">
        <v>5023</v>
      </c>
      <c r="F130"/>
      <c r="G130"/>
      <c r="H130"/>
      <c r="I130" t="s">
        <v>5023</v>
      </c>
    </row>
    <row r="131" spans="1:9" ht="30" x14ac:dyDescent="0.25">
      <c r="A131" s="13" t="s">
        <v>1751</v>
      </c>
      <c r="B131" s="11" t="s">
        <v>1752</v>
      </c>
      <c r="C131" s="11" t="s">
        <v>1741</v>
      </c>
      <c r="D131" s="11">
        <v>3</v>
      </c>
      <c r="E131" s="14" t="s">
        <v>5022</v>
      </c>
      <c r="F131" t="s">
        <v>5106</v>
      </c>
      <c r="G131" t="s">
        <v>5102</v>
      </c>
      <c r="H131" t="s">
        <v>5103</v>
      </c>
      <c r="I131" t="s">
        <v>5023</v>
      </c>
    </row>
    <row r="132" spans="1:9" x14ac:dyDescent="0.25">
      <c r="A132" s="13" t="s">
        <v>2396</v>
      </c>
      <c r="B132" s="11" t="s">
        <v>2397</v>
      </c>
      <c r="C132" s="11" t="s">
        <v>1746</v>
      </c>
      <c r="D132" s="11">
        <v>3</v>
      </c>
      <c r="E132" s="14" t="s">
        <v>5023</v>
      </c>
      <c r="F132" t="s">
        <v>5105</v>
      </c>
      <c r="G132" t="s">
        <v>5102</v>
      </c>
      <c r="H132" t="s">
        <v>5103</v>
      </c>
      <c r="I132" t="s">
        <v>5023</v>
      </c>
    </row>
    <row r="133" spans="1:9" ht="30" x14ac:dyDescent="0.25">
      <c r="A133" s="13" t="s">
        <v>177</v>
      </c>
      <c r="B133" s="11" t="s">
        <v>178</v>
      </c>
      <c r="C133" s="11" t="s">
        <v>5</v>
      </c>
      <c r="D133" s="11">
        <v>4</v>
      </c>
      <c r="E133" s="14" t="s">
        <v>5022</v>
      </c>
      <c r="F133" t="s">
        <v>5101</v>
      </c>
      <c r="G133" t="s">
        <v>5102</v>
      </c>
      <c r="H133" t="s">
        <v>5103</v>
      </c>
      <c r="I133" t="s">
        <v>5023</v>
      </c>
    </row>
    <row r="134" spans="1:9" ht="30" x14ac:dyDescent="0.25">
      <c r="A134" s="13" t="s">
        <v>179</v>
      </c>
      <c r="B134" s="11" t="s">
        <v>180</v>
      </c>
      <c r="C134" s="11" t="s">
        <v>5</v>
      </c>
      <c r="D134" s="11">
        <v>4</v>
      </c>
      <c r="E134" s="14" t="s">
        <v>5022</v>
      </c>
      <c r="F134" t="s">
        <v>5101</v>
      </c>
      <c r="G134" t="s">
        <v>5102</v>
      </c>
      <c r="H134" t="s">
        <v>5103</v>
      </c>
      <c r="I134" t="s">
        <v>5023</v>
      </c>
    </row>
    <row r="135" spans="1:9" ht="30" x14ac:dyDescent="0.25">
      <c r="A135" s="13" t="s">
        <v>181</v>
      </c>
      <c r="B135" s="11" t="s">
        <v>182</v>
      </c>
      <c r="C135" s="11" t="s">
        <v>5</v>
      </c>
      <c r="D135" s="11">
        <v>4</v>
      </c>
      <c r="E135" s="14" t="s">
        <v>5022</v>
      </c>
      <c r="F135" t="s">
        <v>5101</v>
      </c>
      <c r="G135" t="s">
        <v>5102</v>
      </c>
      <c r="H135" t="s">
        <v>5103</v>
      </c>
      <c r="I135" t="s">
        <v>5023</v>
      </c>
    </row>
    <row r="136" spans="1:9" ht="30" x14ac:dyDescent="0.25">
      <c r="A136" s="13" t="s">
        <v>183</v>
      </c>
      <c r="B136" s="11" t="s">
        <v>184</v>
      </c>
      <c r="C136" s="11" t="s">
        <v>5</v>
      </c>
      <c r="D136" s="11">
        <v>4</v>
      </c>
      <c r="E136" s="14" t="s">
        <v>5022</v>
      </c>
      <c r="F136"/>
      <c r="G136"/>
      <c r="H136"/>
      <c r="I136" t="s">
        <v>5023</v>
      </c>
    </row>
    <row r="137" spans="1:9" ht="30" x14ac:dyDescent="0.25">
      <c r="A137" s="13" t="s">
        <v>185</v>
      </c>
      <c r="B137" s="11" t="s">
        <v>186</v>
      </c>
      <c r="C137" s="11" t="s">
        <v>5</v>
      </c>
      <c r="D137" s="11">
        <v>4</v>
      </c>
      <c r="E137" s="14" t="s">
        <v>5022</v>
      </c>
      <c r="F137" t="s">
        <v>5101</v>
      </c>
      <c r="G137" t="s">
        <v>5102</v>
      </c>
      <c r="H137" t="s">
        <v>5103</v>
      </c>
      <c r="I137" t="s">
        <v>5023</v>
      </c>
    </row>
    <row r="138" spans="1:9" ht="30" x14ac:dyDescent="0.25">
      <c r="A138" s="13" t="s">
        <v>187</v>
      </c>
      <c r="B138" s="11" t="s">
        <v>188</v>
      </c>
      <c r="C138" s="11" t="s">
        <v>5</v>
      </c>
      <c r="D138" s="11">
        <v>4</v>
      </c>
      <c r="E138" s="14" t="s">
        <v>5022</v>
      </c>
      <c r="F138"/>
      <c r="G138"/>
      <c r="H138"/>
      <c r="I138" t="s">
        <v>5023</v>
      </c>
    </row>
    <row r="139" spans="1:9" ht="30" x14ac:dyDescent="0.25">
      <c r="A139" s="13" t="s">
        <v>189</v>
      </c>
      <c r="B139" s="11" t="s">
        <v>190</v>
      </c>
      <c r="C139" s="11" t="s">
        <v>5</v>
      </c>
      <c r="D139" s="11">
        <v>4</v>
      </c>
      <c r="E139" s="14" t="s">
        <v>5022</v>
      </c>
      <c r="F139" t="s">
        <v>5101</v>
      </c>
      <c r="G139" t="s">
        <v>5102</v>
      </c>
      <c r="H139" t="s">
        <v>5103</v>
      </c>
      <c r="I139" t="s">
        <v>5023</v>
      </c>
    </row>
    <row r="140" spans="1:9" ht="30" x14ac:dyDescent="0.25">
      <c r="A140" s="13" t="s">
        <v>191</v>
      </c>
      <c r="B140" s="11" t="s">
        <v>192</v>
      </c>
      <c r="C140" s="11" t="s">
        <v>5</v>
      </c>
      <c r="D140" s="11">
        <v>4</v>
      </c>
      <c r="E140" s="14" t="s">
        <v>5022</v>
      </c>
      <c r="F140"/>
      <c r="G140"/>
      <c r="H140"/>
      <c r="I140" t="s">
        <v>5023</v>
      </c>
    </row>
    <row r="141" spans="1:9" ht="30" x14ac:dyDescent="0.25">
      <c r="A141" s="13" t="s">
        <v>274</v>
      </c>
      <c r="B141" s="11" t="s">
        <v>275</v>
      </c>
      <c r="C141" s="11" t="s">
        <v>5</v>
      </c>
      <c r="D141" s="11">
        <v>4</v>
      </c>
      <c r="E141" s="14" t="s">
        <v>5022</v>
      </c>
      <c r="F141" t="s">
        <v>5101</v>
      </c>
      <c r="G141" t="s">
        <v>5102</v>
      </c>
      <c r="H141" t="s">
        <v>5103</v>
      </c>
      <c r="I141" t="s">
        <v>5023</v>
      </c>
    </row>
    <row r="142" spans="1:9" ht="30" x14ac:dyDescent="0.25">
      <c r="A142" s="13" t="s">
        <v>276</v>
      </c>
      <c r="B142" s="11" t="s">
        <v>277</v>
      </c>
      <c r="C142" s="11" t="s">
        <v>5</v>
      </c>
      <c r="D142" s="11">
        <v>4</v>
      </c>
      <c r="E142" s="14" t="s">
        <v>5022</v>
      </c>
      <c r="F142" t="s">
        <v>5101</v>
      </c>
      <c r="G142" t="s">
        <v>5102</v>
      </c>
      <c r="H142" t="s">
        <v>5103</v>
      </c>
      <c r="I142" t="s">
        <v>5023</v>
      </c>
    </row>
    <row r="143" spans="1:9" ht="30" x14ac:dyDescent="0.25">
      <c r="A143" s="13" t="s">
        <v>568</v>
      </c>
      <c r="B143" s="11" t="s">
        <v>569</v>
      </c>
      <c r="C143" s="11" t="s">
        <v>5</v>
      </c>
      <c r="D143" s="11">
        <v>4</v>
      </c>
      <c r="E143" s="14" t="s">
        <v>5022</v>
      </c>
      <c r="F143"/>
      <c r="G143"/>
      <c r="H143"/>
      <c r="I143" t="s">
        <v>5023</v>
      </c>
    </row>
    <row r="144" spans="1:9" x14ac:dyDescent="0.25">
      <c r="A144" s="13" t="s">
        <v>1949</v>
      </c>
      <c r="B144" s="11" t="s">
        <v>1950</v>
      </c>
      <c r="C144" s="11" t="s">
        <v>5</v>
      </c>
      <c r="D144" s="11">
        <v>4</v>
      </c>
      <c r="E144" s="14" t="s">
        <v>5023</v>
      </c>
      <c r="F144" t="s">
        <v>5101</v>
      </c>
      <c r="G144" t="s">
        <v>5102</v>
      </c>
      <c r="H144" t="s">
        <v>5103</v>
      </c>
      <c r="I144" t="s">
        <v>5023</v>
      </c>
    </row>
    <row r="145" spans="1:9" ht="30" x14ac:dyDescent="0.25">
      <c r="A145" s="13" t="s">
        <v>570</v>
      </c>
      <c r="B145" s="11" t="s">
        <v>571</v>
      </c>
      <c r="C145" s="11" t="s">
        <v>5</v>
      </c>
      <c r="D145" s="11">
        <v>4</v>
      </c>
      <c r="E145" s="14" t="s">
        <v>5022</v>
      </c>
      <c r="F145" t="s">
        <v>5101</v>
      </c>
      <c r="G145" t="s">
        <v>5102</v>
      </c>
      <c r="H145" t="s">
        <v>5103</v>
      </c>
      <c r="I145" t="s">
        <v>5023</v>
      </c>
    </row>
    <row r="146" spans="1:9" ht="30" x14ac:dyDescent="0.25">
      <c r="A146" s="13" t="s">
        <v>572</v>
      </c>
      <c r="B146" s="11" t="s">
        <v>573</v>
      </c>
      <c r="C146" s="11" t="s">
        <v>5</v>
      </c>
      <c r="D146" s="11">
        <v>4</v>
      </c>
      <c r="E146" s="14" t="s">
        <v>5022</v>
      </c>
      <c r="F146"/>
      <c r="G146"/>
      <c r="H146"/>
      <c r="I146" t="s">
        <v>5023</v>
      </c>
    </row>
    <row r="147" spans="1:9" ht="30" x14ac:dyDescent="0.25">
      <c r="A147" s="13" t="s">
        <v>590</v>
      </c>
      <c r="B147" s="11" t="s">
        <v>591</v>
      </c>
      <c r="C147" s="11" t="s">
        <v>5</v>
      </c>
      <c r="D147" s="11">
        <v>4</v>
      </c>
      <c r="E147" s="14" t="s">
        <v>5022</v>
      </c>
      <c r="F147" t="s">
        <v>5104</v>
      </c>
      <c r="G147" t="s">
        <v>5102</v>
      </c>
      <c r="H147" t="s">
        <v>5103</v>
      </c>
      <c r="I147" t="s">
        <v>5023</v>
      </c>
    </row>
    <row r="148" spans="1:9" x14ac:dyDescent="0.25">
      <c r="A148" s="13" t="s">
        <v>1955</v>
      </c>
      <c r="B148" s="11" t="s">
        <v>1956</v>
      </c>
      <c r="C148" s="11" t="s">
        <v>5</v>
      </c>
      <c r="D148" s="11">
        <v>4</v>
      </c>
      <c r="E148" s="14" t="s">
        <v>5023</v>
      </c>
      <c r="F148"/>
      <c r="G148"/>
      <c r="H148"/>
      <c r="I148" t="s">
        <v>5023</v>
      </c>
    </row>
    <row r="149" spans="1:9" ht="30" x14ac:dyDescent="0.25">
      <c r="A149" s="13" t="s">
        <v>592</v>
      </c>
      <c r="B149" s="11" t="s">
        <v>593</v>
      </c>
      <c r="C149" s="11" t="s">
        <v>5</v>
      </c>
      <c r="D149" s="11">
        <v>4</v>
      </c>
      <c r="E149" s="14" t="s">
        <v>5022</v>
      </c>
      <c r="F149"/>
      <c r="G149"/>
      <c r="H149"/>
      <c r="I149" t="s">
        <v>5023</v>
      </c>
    </row>
    <row r="150" spans="1:9" ht="30" x14ac:dyDescent="0.25">
      <c r="A150" s="13" t="s">
        <v>594</v>
      </c>
      <c r="B150" s="11" t="s">
        <v>595</v>
      </c>
      <c r="C150" s="11" t="s">
        <v>5</v>
      </c>
      <c r="D150" s="11">
        <v>4</v>
      </c>
      <c r="E150" s="14" t="s">
        <v>5022</v>
      </c>
      <c r="F150"/>
      <c r="G150"/>
      <c r="H150"/>
      <c r="I150" t="s">
        <v>5023</v>
      </c>
    </row>
    <row r="151" spans="1:9" ht="30" x14ac:dyDescent="0.25">
      <c r="A151" s="13" t="s">
        <v>598</v>
      </c>
      <c r="B151" s="11" t="s">
        <v>599</v>
      </c>
      <c r="C151" s="11" t="s">
        <v>5</v>
      </c>
      <c r="D151" s="11">
        <v>4</v>
      </c>
      <c r="E151" s="14" t="s">
        <v>5022</v>
      </c>
      <c r="F151" t="s">
        <v>5101</v>
      </c>
      <c r="G151" t="s">
        <v>5102</v>
      </c>
      <c r="H151" t="s">
        <v>5103</v>
      </c>
      <c r="I151" t="s">
        <v>5023</v>
      </c>
    </row>
    <row r="152" spans="1:9" ht="30" x14ac:dyDescent="0.25">
      <c r="A152" s="13" t="s">
        <v>600</v>
      </c>
      <c r="B152" s="11" t="s">
        <v>601</v>
      </c>
      <c r="C152" s="11" t="s">
        <v>5</v>
      </c>
      <c r="D152" s="11">
        <v>4</v>
      </c>
      <c r="E152" s="14" t="s">
        <v>5022</v>
      </c>
      <c r="F152" t="s">
        <v>5101</v>
      </c>
      <c r="G152" t="s">
        <v>5102</v>
      </c>
      <c r="H152" t="s">
        <v>5103</v>
      </c>
      <c r="I152" t="s">
        <v>5023</v>
      </c>
    </row>
    <row r="153" spans="1:9" ht="30" x14ac:dyDescent="0.25">
      <c r="A153" s="13" t="s">
        <v>602</v>
      </c>
      <c r="B153" s="11" t="s">
        <v>603</v>
      </c>
      <c r="C153" s="11" t="s">
        <v>5</v>
      </c>
      <c r="D153" s="11">
        <v>4</v>
      </c>
      <c r="E153" s="14" t="s">
        <v>5022</v>
      </c>
      <c r="F153"/>
      <c r="G153"/>
      <c r="H153"/>
      <c r="I153" t="s">
        <v>5023</v>
      </c>
    </row>
    <row r="154" spans="1:9" ht="30" x14ac:dyDescent="0.25">
      <c r="A154" s="13" t="s">
        <v>604</v>
      </c>
      <c r="B154" s="11" t="s">
        <v>605</v>
      </c>
      <c r="C154" s="11" t="s">
        <v>5</v>
      </c>
      <c r="D154" s="11">
        <v>4</v>
      </c>
      <c r="E154" s="14" t="s">
        <v>5022</v>
      </c>
      <c r="F154" t="s">
        <v>5101</v>
      </c>
      <c r="G154" t="s">
        <v>5102</v>
      </c>
      <c r="H154" t="s">
        <v>5103</v>
      </c>
      <c r="I154" t="s">
        <v>5023</v>
      </c>
    </row>
    <row r="155" spans="1:9" x14ac:dyDescent="0.25">
      <c r="A155" s="13" t="s">
        <v>1957</v>
      </c>
      <c r="B155" s="11" t="s">
        <v>1958</v>
      </c>
      <c r="C155" s="11" t="s">
        <v>5</v>
      </c>
      <c r="D155" s="11">
        <v>4</v>
      </c>
      <c r="E155" s="14" t="s">
        <v>5023</v>
      </c>
      <c r="F155" t="s">
        <v>5101</v>
      </c>
      <c r="G155" t="s">
        <v>5102</v>
      </c>
      <c r="H155" t="s">
        <v>5103</v>
      </c>
      <c r="I155" t="s">
        <v>5023</v>
      </c>
    </row>
    <row r="156" spans="1:9" x14ac:dyDescent="0.25">
      <c r="A156" s="13" t="s">
        <v>1981</v>
      </c>
      <c r="B156" s="11" t="s">
        <v>1982</v>
      </c>
      <c r="C156" s="11" t="s">
        <v>5</v>
      </c>
      <c r="D156" s="11">
        <v>4</v>
      </c>
      <c r="E156" s="14" t="s">
        <v>5023</v>
      </c>
      <c r="F156" t="s">
        <v>5104</v>
      </c>
      <c r="G156" t="s">
        <v>5102</v>
      </c>
      <c r="H156" t="s">
        <v>5103</v>
      </c>
      <c r="I156" t="s">
        <v>5023</v>
      </c>
    </row>
    <row r="157" spans="1:9" ht="30" x14ac:dyDescent="0.25">
      <c r="A157" s="13" t="s">
        <v>1983</v>
      </c>
      <c r="B157" s="11" t="s">
        <v>1984</v>
      </c>
      <c r="C157" s="11" t="s">
        <v>5</v>
      </c>
      <c r="D157" s="11">
        <v>4</v>
      </c>
      <c r="E157" s="14" t="s">
        <v>5022</v>
      </c>
      <c r="F157" t="s">
        <v>5104</v>
      </c>
      <c r="G157" t="s">
        <v>5102</v>
      </c>
      <c r="H157" t="s">
        <v>5103</v>
      </c>
      <c r="I157" t="s">
        <v>5023</v>
      </c>
    </row>
    <row r="158" spans="1:9" ht="30" x14ac:dyDescent="0.25">
      <c r="A158" s="13" t="s">
        <v>702</v>
      </c>
      <c r="B158" s="11" t="s">
        <v>703</v>
      </c>
      <c r="C158" s="11" t="s">
        <v>5</v>
      </c>
      <c r="D158" s="11">
        <v>4</v>
      </c>
      <c r="E158" s="14" t="s">
        <v>5022</v>
      </c>
      <c r="F158" t="s">
        <v>5104</v>
      </c>
      <c r="G158" t="s">
        <v>5102</v>
      </c>
      <c r="H158" t="s">
        <v>5103</v>
      </c>
      <c r="I158" t="s">
        <v>5023</v>
      </c>
    </row>
    <row r="159" spans="1:9" ht="30" x14ac:dyDescent="0.25">
      <c r="A159" s="13" t="s">
        <v>704</v>
      </c>
      <c r="B159" s="11" t="s">
        <v>705</v>
      </c>
      <c r="C159" s="11" t="s">
        <v>5</v>
      </c>
      <c r="D159" s="11">
        <v>4</v>
      </c>
      <c r="E159" s="14" t="s">
        <v>5022</v>
      </c>
      <c r="F159" t="s">
        <v>5104</v>
      </c>
      <c r="G159" t="s">
        <v>5102</v>
      </c>
      <c r="H159" t="s">
        <v>5103</v>
      </c>
      <c r="I159" t="s">
        <v>5023</v>
      </c>
    </row>
    <row r="160" spans="1:9" ht="30" x14ac:dyDescent="0.25">
      <c r="A160" s="13" t="s">
        <v>708</v>
      </c>
      <c r="B160" s="11" t="s">
        <v>709</v>
      </c>
      <c r="C160" s="11" t="s">
        <v>5</v>
      </c>
      <c r="D160" s="11">
        <v>4</v>
      </c>
      <c r="E160" s="14" t="s">
        <v>5022</v>
      </c>
      <c r="F160" t="s">
        <v>5104</v>
      </c>
      <c r="G160" t="s">
        <v>5102</v>
      </c>
      <c r="H160" t="s">
        <v>5103</v>
      </c>
      <c r="I160" t="s">
        <v>5023</v>
      </c>
    </row>
    <row r="161" spans="1:9" ht="30" x14ac:dyDescent="0.25">
      <c r="A161" s="13" t="s">
        <v>710</v>
      </c>
      <c r="B161" s="11" t="s">
        <v>711</v>
      </c>
      <c r="C161" s="11" t="s">
        <v>5</v>
      </c>
      <c r="D161" s="11">
        <v>4</v>
      </c>
      <c r="E161" s="14" t="s">
        <v>5022</v>
      </c>
      <c r="F161"/>
      <c r="G161"/>
      <c r="H161"/>
      <c r="I161" t="s">
        <v>5023</v>
      </c>
    </row>
    <row r="162" spans="1:9" x14ac:dyDescent="0.25">
      <c r="A162" s="13" t="s">
        <v>712</v>
      </c>
      <c r="B162" s="11" t="s">
        <v>713</v>
      </c>
      <c r="C162" s="11" t="s">
        <v>5</v>
      </c>
      <c r="D162" s="11">
        <v>4</v>
      </c>
      <c r="E162" s="14" t="s">
        <v>5023</v>
      </c>
      <c r="F162" t="s">
        <v>5104</v>
      </c>
      <c r="G162" t="s">
        <v>5102</v>
      </c>
      <c r="H162" t="s">
        <v>5103</v>
      </c>
      <c r="I162" t="s">
        <v>5023</v>
      </c>
    </row>
    <row r="163" spans="1:9" ht="30" x14ac:dyDescent="0.25">
      <c r="A163" s="13" t="s">
        <v>714</v>
      </c>
      <c r="B163" s="11" t="s">
        <v>715</v>
      </c>
      <c r="C163" s="11" t="s">
        <v>5</v>
      </c>
      <c r="D163" s="11">
        <v>4</v>
      </c>
      <c r="E163" s="14" t="s">
        <v>5022</v>
      </c>
      <c r="F163" t="s">
        <v>5104</v>
      </c>
      <c r="G163" t="s">
        <v>5102</v>
      </c>
      <c r="H163" t="s">
        <v>5103</v>
      </c>
      <c r="I163" t="s">
        <v>5023</v>
      </c>
    </row>
    <row r="164" spans="1:9" ht="30" x14ac:dyDescent="0.25">
      <c r="A164" s="13" t="s">
        <v>716</v>
      </c>
      <c r="B164" s="11" t="s">
        <v>717</v>
      </c>
      <c r="C164" s="11" t="s">
        <v>5</v>
      </c>
      <c r="D164" s="11">
        <v>4</v>
      </c>
      <c r="E164" s="14" t="s">
        <v>5022</v>
      </c>
      <c r="F164" t="s">
        <v>5104</v>
      </c>
      <c r="G164" t="s">
        <v>5102</v>
      </c>
      <c r="H164" t="s">
        <v>5103</v>
      </c>
      <c r="I164" t="s">
        <v>5023</v>
      </c>
    </row>
    <row r="165" spans="1:9" ht="30" x14ac:dyDescent="0.25">
      <c r="A165" s="13" t="s">
        <v>718</v>
      </c>
      <c r="B165" s="11" t="s">
        <v>719</v>
      </c>
      <c r="C165" s="11" t="s">
        <v>5</v>
      </c>
      <c r="D165" s="11">
        <v>4</v>
      </c>
      <c r="E165" s="14" t="s">
        <v>5022</v>
      </c>
      <c r="F165" t="s">
        <v>5104</v>
      </c>
      <c r="G165" t="s">
        <v>5102</v>
      </c>
      <c r="H165" t="s">
        <v>5103</v>
      </c>
      <c r="I165" t="s">
        <v>5023</v>
      </c>
    </row>
    <row r="166" spans="1:9" ht="30" x14ac:dyDescent="0.25">
      <c r="A166" s="13" t="s">
        <v>1985</v>
      </c>
      <c r="B166" s="11" t="s">
        <v>1986</v>
      </c>
      <c r="C166" s="11" t="s">
        <v>5</v>
      </c>
      <c r="D166" s="11">
        <v>4</v>
      </c>
      <c r="E166" s="14" t="s">
        <v>5022</v>
      </c>
      <c r="F166"/>
      <c r="G166"/>
      <c r="H166"/>
      <c r="I166" t="s">
        <v>5023</v>
      </c>
    </row>
    <row r="167" spans="1:9" ht="30" x14ac:dyDescent="0.25">
      <c r="A167" s="13" t="s">
        <v>720</v>
      </c>
      <c r="B167" s="11" t="s">
        <v>721</v>
      </c>
      <c r="C167" s="11" t="s">
        <v>5</v>
      </c>
      <c r="D167" s="11">
        <v>4</v>
      </c>
      <c r="E167" s="14" t="s">
        <v>5022</v>
      </c>
      <c r="F167" t="s">
        <v>5104</v>
      </c>
      <c r="G167" t="s">
        <v>5102</v>
      </c>
      <c r="H167" t="s">
        <v>5103</v>
      </c>
      <c r="I167" t="s">
        <v>5023</v>
      </c>
    </row>
    <row r="168" spans="1:9" ht="30" x14ac:dyDescent="0.25">
      <c r="A168" s="13" t="s">
        <v>722</v>
      </c>
      <c r="B168" s="11" t="s">
        <v>115</v>
      </c>
      <c r="C168" s="11" t="s">
        <v>5</v>
      </c>
      <c r="D168" s="11">
        <v>4</v>
      </c>
      <c r="E168" s="14" t="s">
        <v>5022</v>
      </c>
      <c r="F168" t="s">
        <v>5104</v>
      </c>
      <c r="G168" t="s">
        <v>5102</v>
      </c>
      <c r="H168" t="s">
        <v>5103</v>
      </c>
      <c r="I168" t="s">
        <v>5023</v>
      </c>
    </row>
    <row r="169" spans="1:9" ht="30" x14ac:dyDescent="0.25">
      <c r="A169" s="13" t="s">
        <v>1987</v>
      </c>
      <c r="B169" s="11" t="s">
        <v>1988</v>
      </c>
      <c r="C169" s="11" t="s">
        <v>5</v>
      </c>
      <c r="D169" s="11">
        <v>4</v>
      </c>
      <c r="E169" s="14" t="s">
        <v>5022</v>
      </c>
      <c r="F169" t="s">
        <v>5104</v>
      </c>
      <c r="G169" t="s">
        <v>5102</v>
      </c>
      <c r="H169" t="s">
        <v>5103</v>
      </c>
      <c r="I169" t="s">
        <v>5023</v>
      </c>
    </row>
    <row r="170" spans="1:9" x14ac:dyDescent="0.25">
      <c r="A170" s="13" t="s">
        <v>1989</v>
      </c>
      <c r="B170" s="11" t="s">
        <v>1990</v>
      </c>
      <c r="C170" s="11" t="s">
        <v>5</v>
      </c>
      <c r="D170" s="11">
        <v>4</v>
      </c>
      <c r="E170" s="14" t="s">
        <v>5023</v>
      </c>
      <c r="F170" t="s">
        <v>5104</v>
      </c>
      <c r="G170" t="s">
        <v>5102</v>
      </c>
      <c r="H170" t="s">
        <v>5103</v>
      </c>
      <c r="I170" t="s">
        <v>5023</v>
      </c>
    </row>
    <row r="171" spans="1:9" ht="30" x14ac:dyDescent="0.25">
      <c r="A171" s="13" t="s">
        <v>1991</v>
      </c>
      <c r="B171" s="11" t="s">
        <v>1992</v>
      </c>
      <c r="C171" s="11" t="s">
        <v>5</v>
      </c>
      <c r="D171" s="11">
        <v>4</v>
      </c>
      <c r="E171" s="14" t="s">
        <v>5022</v>
      </c>
      <c r="F171" t="s">
        <v>5104</v>
      </c>
      <c r="G171" t="s">
        <v>5102</v>
      </c>
      <c r="H171" t="s">
        <v>5103</v>
      </c>
      <c r="I171" t="s">
        <v>5023</v>
      </c>
    </row>
    <row r="172" spans="1:9" ht="30" x14ac:dyDescent="0.25">
      <c r="A172" s="13" t="s">
        <v>723</v>
      </c>
      <c r="B172" s="11" t="s">
        <v>724</v>
      </c>
      <c r="C172" s="11" t="s">
        <v>5</v>
      </c>
      <c r="D172" s="11">
        <v>4</v>
      </c>
      <c r="E172" s="14" t="s">
        <v>5022</v>
      </c>
      <c r="F172" t="s">
        <v>5104</v>
      </c>
      <c r="G172" t="s">
        <v>5102</v>
      </c>
      <c r="H172" t="s">
        <v>5103</v>
      </c>
      <c r="I172" t="s">
        <v>5023</v>
      </c>
    </row>
    <row r="173" spans="1:9" ht="30" x14ac:dyDescent="0.25">
      <c r="A173" s="13" t="s">
        <v>1993</v>
      </c>
      <c r="B173" s="11" t="s">
        <v>1994</v>
      </c>
      <c r="C173" s="11" t="s">
        <v>5</v>
      </c>
      <c r="D173" s="11">
        <v>4</v>
      </c>
      <c r="E173" s="14" t="s">
        <v>5022</v>
      </c>
      <c r="F173" t="s">
        <v>5104</v>
      </c>
      <c r="G173" t="s">
        <v>5102</v>
      </c>
      <c r="H173" t="s">
        <v>5103</v>
      </c>
      <c r="I173" t="s">
        <v>5023</v>
      </c>
    </row>
    <row r="174" spans="1:9" ht="30" x14ac:dyDescent="0.25">
      <c r="A174" s="13" t="s">
        <v>725</v>
      </c>
      <c r="B174" s="11" t="s">
        <v>115</v>
      </c>
      <c r="C174" s="11" t="s">
        <v>5</v>
      </c>
      <c r="D174" s="11">
        <v>4</v>
      </c>
      <c r="E174" s="14" t="s">
        <v>5022</v>
      </c>
      <c r="F174" t="s">
        <v>5104</v>
      </c>
      <c r="G174" t="s">
        <v>5102</v>
      </c>
      <c r="H174" t="s">
        <v>5103</v>
      </c>
      <c r="I174" t="s">
        <v>5023</v>
      </c>
    </row>
    <row r="175" spans="1:9" ht="30" x14ac:dyDescent="0.25">
      <c r="A175" s="13" t="s">
        <v>726</v>
      </c>
      <c r="B175" s="11" t="s">
        <v>727</v>
      </c>
      <c r="C175" s="11" t="s">
        <v>5</v>
      </c>
      <c r="D175" s="11">
        <v>4</v>
      </c>
      <c r="E175" s="14" t="s">
        <v>5022</v>
      </c>
      <c r="F175"/>
      <c r="G175"/>
      <c r="H175"/>
      <c r="I175" t="s">
        <v>5023</v>
      </c>
    </row>
    <row r="176" spans="1:9" ht="30" x14ac:dyDescent="0.25">
      <c r="A176" s="13" t="s">
        <v>1995</v>
      </c>
      <c r="B176" s="11" t="s">
        <v>1996</v>
      </c>
      <c r="C176" s="11" t="s">
        <v>5</v>
      </c>
      <c r="D176" s="11">
        <v>4</v>
      </c>
      <c r="E176" s="14" t="s">
        <v>5022</v>
      </c>
      <c r="F176" t="s">
        <v>5104</v>
      </c>
      <c r="G176" t="s">
        <v>5102</v>
      </c>
      <c r="H176" t="s">
        <v>5103</v>
      </c>
      <c r="I176" t="s">
        <v>5023</v>
      </c>
    </row>
    <row r="177" spans="1:9" ht="30" x14ac:dyDescent="0.25">
      <c r="A177" s="13" t="s">
        <v>728</v>
      </c>
      <c r="B177" s="11" t="s">
        <v>115</v>
      </c>
      <c r="C177" s="11" t="s">
        <v>5</v>
      </c>
      <c r="D177" s="11">
        <v>4</v>
      </c>
      <c r="E177" s="14" t="s">
        <v>5022</v>
      </c>
      <c r="F177" t="s">
        <v>5104</v>
      </c>
      <c r="G177" t="s">
        <v>5102</v>
      </c>
      <c r="H177" t="s">
        <v>5103</v>
      </c>
      <c r="I177" t="s">
        <v>5023</v>
      </c>
    </row>
    <row r="178" spans="1:9" ht="30" x14ac:dyDescent="0.25">
      <c r="A178" s="13" t="s">
        <v>729</v>
      </c>
      <c r="B178" s="11" t="s">
        <v>730</v>
      </c>
      <c r="C178" s="11" t="s">
        <v>5</v>
      </c>
      <c r="D178" s="11">
        <v>4</v>
      </c>
      <c r="E178" s="14" t="s">
        <v>5022</v>
      </c>
      <c r="F178"/>
      <c r="G178"/>
      <c r="H178"/>
      <c r="I178" t="s">
        <v>5023</v>
      </c>
    </row>
    <row r="179" spans="1:9" ht="30" x14ac:dyDescent="0.25">
      <c r="A179" s="13" t="s">
        <v>731</v>
      </c>
      <c r="B179" s="11" t="s">
        <v>732</v>
      </c>
      <c r="C179" s="11" t="s">
        <v>5</v>
      </c>
      <c r="D179" s="11">
        <v>4</v>
      </c>
      <c r="E179" s="14" t="s">
        <v>5022</v>
      </c>
      <c r="F179" t="s">
        <v>5101</v>
      </c>
      <c r="G179" t="s">
        <v>5102</v>
      </c>
      <c r="H179" t="s">
        <v>5103</v>
      </c>
      <c r="I179" t="s">
        <v>5023</v>
      </c>
    </row>
    <row r="180" spans="1:9" ht="30" x14ac:dyDescent="0.25">
      <c r="A180" s="13" t="s">
        <v>733</v>
      </c>
      <c r="B180" s="11" t="s">
        <v>734</v>
      </c>
      <c r="C180" s="11" t="s">
        <v>5</v>
      </c>
      <c r="D180" s="11">
        <v>4</v>
      </c>
      <c r="E180" s="14" t="s">
        <v>5022</v>
      </c>
      <c r="F180" t="s">
        <v>5101</v>
      </c>
      <c r="G180" t="s">
        <v>5102</v>
      </c>
      <c r="H180" t="s">
        <v>5103</v>
      </c>
      <c r="I180" t="s">
        <v>5023</v>
      </c>
    </row>
    <row r="181" spans="1:9" ht="30" x14ac:dyDescent="0.25">
      <c r="A181" s="13" t="s">
        <v>735</v>
      </c>
      <c r="B181" s="11" t="s">
        <v>736</v>
      </c>
      <c r="C181" s="11" t="s">
        <v>5</v>
      </c>
      <c r="D181" s="11">
        <v>4</v>
      </c>
      <c r="E181" s="14" t="s">
        <v>5022</v>
      </c>
      <c r="F181"/>
      <c r="G181"/>
      <c r="H181"/>
      <c r="I181" t="s">
        <v>5023</v>
      </c>
    </row>
    <row r="182" spans="1:9" ht="30" x14ac:dyDescent="0.25">
      <c r="A182" s="13" t="s">
        <v>737</v>
      </c>
      <c r="B182" s="11" t="s">
        <v>738</v>
      </c>
      <c r="C182" s="11" t="s">
        <v>5</v>
      </c>
      <c r="D182" s="11">
        <v>4</v>
      </c>
      <c r="E182" s="14" t="s">
        <v>5022</v>
      </c>
      <c r="F182" t="s">
        <v>5101</v>
      </c>
      <c r="G182" t="s">
        <v>5102</v>
      </c>
      <c r="H182" t="s">
        <v>5103</v>
      </c>
      <c r="I182" t="s">
        <v>5023</v>
      </c>
    </row>
    <row r="183" spans="1:9" ht="30" x14ac:dyDescent="0.25">
      <c r="A183" s="13" t="s">
        <v>739</v>
      </c>
      <c r="B183" s="11" t="s">
        <v>740</v>
      </c>
      <c r="C183" s="11" t="s">
        <v>5</v>
      </c>
      <c r="D183" s="11">
        <v>4</v>
      </c>
      <c r="E183" s="14" t="s">
        <v>5022</v>
      </c>
      <c r="F183" t="s">
        <v>5101</v>
      </c>
      <c r="G183" t="s">
        <v>5102</v>
      </c>
      <c r="H183" t="s">
        <v>5103</v>
      </c>
      <c r="I183" t="s">
        <v>5023</v>
      </c>
    </row>
    <row r="184" spans="1:9" ht="30" x14ac:dyDescent="0.25">
      <c r="A184" s="13" t="s">
        <v>741</v>
      </c>
      <c r="B184" s="11" t="s">
        <v>742</v>
      </c>
      <c r="C184" s="11" t="s">
        <v>5</v>
      </c>
      <c r="D184" s="11">
        <v>4</v>
      </c>
      <c r="E184" s="14" t="s">
        <v>5022</v>
      </c>
      <c r="F184" t="s">
        <v>5101</v>
      </c>
      <c r="G184" t="s">
        <v>5102</v>
      </c>
      <c r="H184" t="s">
        <v>5103</v>
      </c>
      <c r="I184" t="s">
        <v>5023</v>
      </c>
    </row>
    <row r="185" spans="1:9" ht="30" x14ac:dyDescent="0.25">
      <c r="A185" s="13" t="s">
        <v>743</v>
      </c>
      <c r="B185" s="11" t="s">
        <v>744</v>
      </c>
      <c r="C185" s="11" t="s">
        <v>5</v>
      </c>
      <c r="D185" s="11">
        <v>4</v>
      </c>
      <c r="E185" s="14" t="s">
        <v>5022</v>
      </c>
      <c r="F185" t="s">
        <v>5101</v>
      </c>
      <c r="G185" t="s">
        <v>5102</v>
      </c>
      <c r="H185" t="s">
        <v>5103</v>
      </c>
      <c r="I185" t="s">
        <v>5023</v>
      </c>
    </row>
    <row r="186" spans="1:9" ht="30" x14ac:dyDescent="0.25">
      <c r="A186" s="13" t="s">
        <v>745</v>
      </c>
      <c r="B186" s="11" t="s">
        <v>746</v>
      </c>
      <c r="C186" s="11" t="s">
        <v>5</v>
      </c>
      <c r="D186" s="11">
        <v>4</v>
      </c>
      <c r="E186" s="14" t="s">
        <v>5022</v>
      </c>
      <c r="F186"/>
      <c r="G186"/>
      <c r="H186"/>
      <c r="I186" t="s">
        <v>5023</v>
      </c>
    </row>
    <row r="187" spans="1:9" ht="30" x14ac:dyDescent="0.25">
      <c r="A187" s="13" t="s">
        <v>747</v>
      </c>
      <c r="B187" s="11" t="s">
        <v>748</v>
      </c>
      <c r="C187" s="11" t="s">
        <v>5</v>
      </c>
      <c r="D187" s="11">
        <v>4</v>
      </c>
      <c r="E187" s="14" t="s">
        <v>5022</v>
      </c>
      <c r="F187" t="s">
        <v>5101</v>
      </c>
      <c r="G187" t="s">
        <v>5102</v>
      </c>
      <c r="H187" t="s">
        <v>5103</v>
      </c>
      <c r="I187" t="s">
        <v>5023</v>
      </c>
    </row>
    <row r="188" spans="1:9" ht="30" x14ac:dyDescent="0.25">
      <c r="A188" s="13" t="s">
        <v>749</v>
      </c>
      <c r="B188" s="11" t="s">
        <v>750</v>
      </c>
      <c r="C188" s="11" t="s">
        <v>5</v>
      </c>
      <c r="D188" s="11">
        <v>4</v>
      </c>
      <c r="E188" s="14" t="s">
        <v>5022</v>
      </c>
      <c r="F188" t="s">
        <v>5101</v>
      </c>
      <c r="G188" t="s">
        <v>5102</v>
      </c>
      <c r="H188" t="s">
        <v>5103</v>
      </c>
      <c r="I188" t="s">
        <v>5023</v>
      </c>
    </row>
    <row r="189" spans="1:9" ht="30" x14ac:dyDescent="0.25">
      <c r="A189" s="13" t="s">
        <v>751</v>
      </c>
      <c r="B189" s="11" t="s">
        <v>752</v>
      </c>
      <c r="C189" s="11" t="s">
        <v>5</v>
      </c>
      <c r="D189" s="11">
        <v>4</v>
      </c>
      <c r="E189" s="14" t="s">
        <v>5022</v>
      </c>
      <c r="F189" t="s">
        <v>5101</v>
      </c>
      <c r="G189" t="s">
        <v>5102</v>
      </c>
      <c r="H189" t="s">
        <v>5103</v>
      </c>
      <c r="I189" t="s">
        <v>5023</v>
      </c>
    </row>
    <row r="190" spans="1:9" ht="30" x14ac:dyDescent="0.25">
      <c r="A190" s="13" t="s">
        <v>753</v>
      </c>
      <c r="B190" s="11" t="s">
        <v>754</v>
      </c>
      <c r="C190" s="11" t="s">
        <v>5</v>
      </c>
      <c r="D190" s="11">
        <v>4</v>
      </c>
      <c r="E190" s="14" t="s">
        <v>5022</v>
      </c>
      <c r="F190" t="s">
        <v>5101</v>
      </c>
      <c r="G190" t="s">
        <v>5102</v>
      </c>
      <c r="H190" t="s">
        <v>5103</v>
      </c>
      <c r="I190" t="s">
        <v>5023</v>
      </c>
    </row>
    <row r="191" spans="1:9" ht="30" x14ac:dyDescent="0.25">
      <c r="A191" s="13" t="s">
        <v>755</v>
      </c>
      <c r="B191" s="11" t="s">
        <v>756</v>
      </c>
      <c r="C191" s="11" t="s">
        <v>5</v>
      </c>
      <c r="D191" s="11">
        <v>4</v>
      </c>
      <c r="E191" s="14" t="s">
        <v>5022</v>
      </c>
      <c r="F191"/>
      <c r="G191"/>
      <c r="H191"/>
      <c r="I191" t="s">
        <v>5023</v>
      </c>
    </row>
    <row r="192" spans="1:9" ht="30" x14ac:dyDescent="0.25">
      <c r="A192" s="13" t="s">
        <v>757</v>
      </c>
      <c r="B192" s="11" t="s">
        <v>758</v>
      </c>
      <c r="C192" s="11" t="s">
        <v>5</v>
      </c>
      <c r="D192" s="11">
        <v>4</v>
      </c>
      <c r="E192" s="14" t="s">
        <v>5022</v>
      </c>
      <c r="F192"/>
      <c r="G192"/>
      <c r="H192"/>
      <c r="I192" t="s">
        <v>5023</v>
      </c>
    </row>
    <row r="193" spans="1:9" ht="30" x14ac:dyDescent="0.25">
      <c r="A193" s="13" t="s">
        <v>759</v>
      </c>
      <c r="B193" s="11" t="s">
        <v>760</v>
      </c>
      <c r="C193" s="11" t="s">
        <v>5</v>
      </c>
      <c r="D193" s="11">
        <v>4</v>
      </c>
      <c r="E193" s="14" t="s">
        <v>5022</v>
      </c>
      <c r="F193"/>
      <c r="G193"/>
      <c r="H193"/>
      <c r="I193" t="s">
        <v>5023</v>
      </c>
    </row>
    <row r="194" spans="1:9" ht="30" x14ac:dyDescent="0.25">
      <c r="A194" s="13" t="s">
        <v>761</v>
      </c>
      <c r="B194" s="11" t="s">
        <v>762</v>
      </c>
      <c r="C194" s="11" t="s">
        <v>5</v>
      </c>
      <c r="D194" s="11">
        <v>4</v>
      </c>
      <c r="E194" s="14" t="s">
        <v>5022</v>
      </c>
      <c r="F194" t="s">
        <v>5101</v>
      </c>
      <c r="G194" t="s">
        <v>5102</v>
      </c>
      <c r="H194" t="s">
        <v>5103</v>
      </c>
      <c r="I194" t="s">
        <v>5023</v>
      </c>
    </row>
    <row r="195" spans="1:9" x14ac:dyDescent="0.25">
      <c r="A195" s="13" t="s">
        <v>1997</v>
      </c>
      <c r="B195" s="11" t="s">
        <v>1998</v>
      </c>
      <c r="C195" s="11" t="s">
        <v>5</v>
      </c>
      <c r="D195" s="11">
        <v>4</v>
      </c>
      <c r="E195" s="14" t="s">
        <v>5023</v>
      </c>
      <c r="F195" t="s">
        <v>5101</v>
      </c>
      <c r="G195" t="s">
        <v>5102</v>
      </c>
      <c r="H195" t="s">
        <v>5103</v>
      </c>
      <c r="I195" t="s">
        <v>5023</v>
      </c>
    </row>
    <row r="196" spans="1:9" ht="30" x14ac:dyDescent="0.25">
      <c r="A196" s="13" t="s">
        <v>763</v>
      </c>
      <c r="B196" s="11" t="s">
        <v>764</v>
      </c>
      <c r="C196" s="11" t="s">
        <v>5</v>
      </c>
      <c r="D196" s="11">
        <v>4</v>
      </c>
      <c r="E196" s="14" t="s">
        <v>5022</v>
      </c>
      <c r="F196" t="s">
        <v>5101</v>
      </c>
      <c r="G196" t="s">
        <v>5102</v>
      </c>
      <c r="H196" t="s">
        <v>5103</v>
      </c>
      <c r="I196" t="s">
        <v>5023</v>
      </c>
    </row>
    <row r="197" spans="1:9" ht="30" x14ac:dyDescent="0.25">
      <c r="A197" s="13" t="s">
        <v>1057</v>
      </c>
      <c r="B197" s="11" t="s">
        <v>1058</v>
      </c>
      <c r="C197" s="11" t="s">
        <v>5</v>
      </c>
      <c r="D197" s="11">
        <v>4</v>
      </c>
      <c r="E197" s="14" t="s">
        <v>5022</v>
      </c>
      <c r="F197" t="s">
        <v>5101</v>
      </c>
      <c r="G197" t="s">
        <v>5102</v>
      </c>
      <c r="H197" t="s">
        <v>5103</v>
      </c>
      <c r="I197" t="s">
        <v>5023</v>
      </c>
    </row>
    <row r="198" spans="1:9" ht="30" x14ac:dyDescent="0.25">
      <c r="A198" s="13" t="s">
        <v>1059</v>
      </c>
      <c r="B198" s="11" t="s">
        <v>1060</v>
      </c>
      <c r="C198" s="11" t="s">
        <v>5</v>
      </c>
      <c r="D198" s="11">
        <v>4</v>
      </c>
      <c r="E198" s="14" t="s">
        <v>5022</v>
      </c>
      <c r="F198"/>
      <c r="G198"/>
      <c r="H198"/>
      <c r="I198" t="s">
        <v>5023</v>
      </c>
    </row>
    <row r="199" spans="1:9" ht="30" x14ac:dyDescent="0.25">
      <c r="A199" s="13" t="s">
        <v>1061</v>
      </c>
      <c r="B199" s="11" t="s">
        <v>1062</v>
      </c>
      <c r="C199" s="11" t="s">
        <v>5</v>
      </c>
      <c r="D199" s="11">
        <v>4</v>
      </c>
      <c r="E199" s="14" t="s">
        <v>5022</v>
      </c>
      <c r="F199"/>
      <c r="G199"/>
      <c r="H199"/>
      <c r="I199" t="s">
        <v>5023</v>
      </c>
    </row>
    <row r="200" spans="1:9" ht="30" x14ac:dyDescent="0.25">
      <c r="A200" s="13" t="s">
        <v>1067</v>
      </c>
      <c r="B200" s="11" t="s">
        <v>1068</v>
      </c>
      <c r="C200" s="11" t="s">
        <v>5</v>
      </c>
      <c r="D200" s="11">
        <v>4</v>
      </c>
      <c r="E200" s="14" t="s">
        <v>5022</v>
      </c>
      <c r="F200" t="s">
        <v>5101</v>
      </c>
      <c r="G200" t="s">
        <v>5102</v>
      </c>
      <c r="H200" t="s">
        <v>5103</v>
      </c>
      <c r="I200" t="s">
        <v>5023</v>
      </c>
    </row>
    <row r="201" spans="1:9" ht="30" x14ac:dyDescent="0.25">
      <c r="A201" s="13" t="s">
        <v>1200</v>
      </c>
      <c r="B201" s="11" t="s">
        <v>1201</v>
      </c>
      <c r="C201" s="11" t="s">
        <v>5</v>
      </c>
      <c r="D201" s="11">
        <v>4</v>
      </c>
      <c r="E201" s="14" t="s">
        <v>5022</v>
      </c>
      <c r="F201" t="s">
        <v>5104</v>
      </c>
      <c r="G201" t="s">
        <v>5102</v>
      </c>
      <c r="H201" t="s">
        <v>5103</v>
      </c>
      <c r="I201" t="s">
        <v>5023</v>
      </c>
    </row>
    <row r="202" spans="1:9" x14ac:dyDescent="0.25">
      <c r="A202" s="13" t="s">
        <v>1627</v>
      </c>
      <c r="B202" s="11" t="s">
        <v>1628</v>
      </c>
      <c r="C202" s="11" t="s">
        <v>5</v>
      </c>
      <c r="D202" s="11">
        <v>4</v>
      </c>
      <c r="E202" s="14" t="s">
        <v>5023</v>
      </c>
      <c r="F202" t="s">
        <v>5101</v>
      </c>
      <c r="G202" t="s">
        <v>5102</v>
      </c>
      <c r="H202" t="s">
        <v>5103</v>
      </c>
      <c r="I202" t="s">
        <v>5023</v>
      </c>
    </row>
    <row r="203" spans="1:9" ht="30" x14ac:dyDescent="0.25">
      <c r="A203" s="13" t="s">
        <v>1629</v>
      </c>
      <c r="B203" s="11" t="s">
        <v>1630</v>
      </c>
      <c r="C203" s="11" t="s">
        <v>5</v>
      </c>
      <c r="D203" s="11">
        <v>4</v>
      </c>
      <c r="E203" s="14" t="s">
        <v>5022</v>
      </c>
      <c r="F203" t="s">
        <v>5101</v>
      </c>
      <c r="G203" t="s">
        <v>5102</v>
      </c>
      <c r="H203" t="s">
        <v>5103</v>
      </c>
      <c r="I203" t="s">
        <v>5023</v>
      </c>
    </row>
    <row r="204" spans="1:9" ht="30" x14ac:dyDescent="0.25">
      <c r="A204" s="13" t="s">
        <v>1631</v>
      </c>
      <c r="B204" s="11" t="s">
        <v>1632</v>
      </c>
      <c r="C204" s="11" t="s">
        <v>5</v>
      </c>
      <c r="D204" s="11">
        <v>4</v>
      </c>
      <c r="E204" s="14" t="s">
        <v>5022</v>
      </c>
      <c r="F204"/>
      <c r="G204"/>
      <c r="H204"/>
      <c r="I204" t="s">
        <v>5023</v>
      </c>
    </row>
    <row r="205" spans="1:9" ht="30" x14ac:dyDescent="0.25">
      <c r="A205" s="13" t="s">
        <v>2284</v>
      </c>
      <c r="B205" s="11" t="s">
        <v>2285</v>
      </c>
      <c r="C205" s="11" t="s">
        <v>1741</v>
      </c>
      <c r="D205" s="11">
        <v>4</v>
      </c>
      <c r="E205" s="14" t="s">
        <v>5022</v>
      </c>
      <c r="F205"/>
      <c r="G205"/>
      <c r="H205"/>
      <c r="I205" t="s">
        <v>5023</v>
      </c>
    </row>
    <row r="206" spans="1:9" ht="30" x14ac:dyDescent="0.25">
      <c r="A206" s="13" t="s">
        <v>2292</v>
      </c>
      <c r="B206" s="11" t="s">
        <v>2293</v>
      </c>
      <c r="C206" s="11" t="s">
        <v>1746</v>
      </c>
      <c r="D206" s="11">
        <v>4</v>
      </c>
      <c r="E206" s="14" t="s">
        <v>5022</v>
      </c>
      <c r="F206" t="s">
        <v>5105</v>
      </c>
      <c r="G206" t="s">
        <v>5102</v>
      </c>
      <c r="H206" t="s">
        <v>5103</v>
      </c>
      <c r="I206" t="s">
        <v>5023</v>
      </c>
    </row>
    <row r="207" spans="1:9" x14ac:dyDescent="0.25">
      <c r="A207" s="13" t="s">
        <v>2302</v>
      </c>
      <c r="B207" s="11" t="s">
        <v>2303</v>
      </c>
      <c r="C207" s="11" t="s">
        <v>1741</v>
      </c>
      <c r="D207" s="11">
        <v>4</v>
      </c>
      <c r="E207" s="14" t="s">
        <v>5023</v>
      </c>
      <c r="F207"/>
      <c r="G207"/>
      <c r="H207"/>
      <c r="I207" t="s">
        <v>5023</v>
      </c>
    </row>
    <row r="208" spans="1:9" x14ac:dyDescent="0.25">
      <c r="A208" s="13" t="s">
        <v>2310</v>
      </c>
      <c r="B208" s="11" t="s">
        <v>2311</v>
      </c>
      <c r="C208" s="11" t="s">
        <v>1746</v>
      </c>
      <c r="D208" s="11">
        <v>4</v>
      </c>
      <c r="E208" s="14" t="s">
        <v>5023</v>
      </c>
      <c r="F208" t="s">
        <v>5105</v>
      </c>
      <c r="G208" t="s">
        <v>5102</v>
      </c>
      <c r="H208" t="s">
        <v>5103</v>
      </c>
      <c r="I208" t="s">
        <v>5023</v>
      </c>
    </row>
    <row r="209" spans="1:9" ht="30" x14ac:dyDescent="0.25">
      <c r="A209" s="13" t="s">
        <v>2338</v>
      </c>
      <c r="B209" s="11" t="s">
        <v>2339</v>
      </c>
      <c r="C209" s="11" t="s">
        <v>1746</v>
      </c>
      <c r="D209" s="11">
        <v>4</v>
      </c>
      <c r="E209" s="14" t="s">
        <v>5022</v>
      </c>
      <c r="F209" t="s">
        <v>5105</v>
      </c>
      <c r="G209" t="s">
        <v>5102</v>
      </c>
      <c r="H209" t="s">
        <v>5103</v>
      </c>
      <c r="I209" t="s">
        <v>5023</v>
      </c>
    </row>
    <row r="210" spans="1:9" x14ac:dyDescent="0.25">
      <c r="A210" s="13" t="s">
        <v>2392</v>
      </c>
      <c r="B210" s="11" t="s">
        <v>2393</v>
      </c>
      <c r="C210" s="11" t="s">
        <v>1741</v>
      </c>
      <c r="D210" s="11">
        <v>4</v>
      </c>
      <c r="E210" s="14" t="s">
        <v>5023</v>
      </c>
      <c r="F210" t="s">
        <v>5105</v>
      </c>
      <c r="G210" t="s">
        <v>5102</v>
      </c>
      <c r="H210" t="s">
        <v>5103</v>
      </c>
      <c r="I210" t="s">
        <v>5023</v>
      </c>
    </row>
    <row r="211" spans="1:9" ht="30" x14ac:dyDescent="0.25">
      <c r="A211" s="13" t="s">
        <v>2404</v>
      </c>
      <c r="B211" s="11" t="s">
        <v>2405</v>
      </c>
      <c r="C211" s="11" t="s">
        <v>1741</v>
      </c>
      <c r="D211" s="11">
        <v>4</v>
      </c>
      <c r="E211" s="14" t="s">
        <v>5022</v>
      </c>
      <c r="F211"/>
      <c r="G211"/>
      <c r="H211"/>
      <c r="I211" t="s">
        <v>5023</v>
      </c>
    </row>
    <row r="212" spans="1:9" x14ac:dyDescent="0.25">
      <c r="A212" s="13" t="s">
        <v>1763</v>
      </c>
      <c r="B212" s="11" t="s">
        <v>1764</v>
      </c>
      <c r="C212" s="11" t="s">
        <v>5</v>
      </c>
      <c r="D212" s="11">
        <v>4</v>
      </c>
      <c r="E212" s="14" t="s">
        <v>5023</v>
      </c>
      <c r="F212" t="s">
        <v>5104</v>
      </c>
      <c r="G212" t="s">
        <v>5102</v>
      </c>
      <c r="H212" t="s">
        <v>5103</v>
      </c>
      <c r="I212" t="s">
        <v>5023</v>
      </c>
    </row>
    <row r="213" spans="1:9" ht="30" x14ac:dyDescent="0.25">
      <c r="A213" s="13" t="s">
        <v>2410</v>
      </c>
      <c r="B213" s="11" t="s">
        <v>2411</v>
      </c>
      <c r="C213" s="11" t="s">
        <v>1741</v>
      </c>
      <c r="D213" s="11">
        <v>4</v>
      </c>
      <c r="E213" s="14" t="s">
        <v>5022</v>
      </c>
      <c r="F213" t="s">
        <v>5106</v>
      </c>
      <c r="G213" t="s">
        <v>5102</v>
      </c>
      <c r="H213" t="s">
        <v>5103</v>
      </c>
      <c r="I213" t="s">
        <v>5023</v>
      </c>
    </row>
    <row r="214" spans="1:9" x14ac:dyDescent="0.25">
      <c r="A214" s="13" t="s">
        <v>2422</v>
      </c>
      <c r="B214" s="11" t="s">
        <v>2423</v>
      </c>
      <c r="C214" s="11" t="s">
        <v>1741</v>
      </c>
      <c r="D214" s="11">
        <v>4</v>
      </c>
      <c r="E214" s="14" t="s">
        <v>5023</v>
      </c>
      <c r="F214"/>
      <c r="G214"/>
      <c r="H214"/>
      <c r="I214" t="s">
        <v>5023</v>
      </c>
    </row>
    <row r="215" spans="1:9" ht="30" x14ac:dyDescent="0.25">
      <c r="A215" s="13" t="s">
        <v>2428</v>
      </c>
      <c r="B215" s="11" t="s">
        <v>2429</v>
      </c>
      <c r="C215" s="11" t="s">
        <v>1741</v>
      </c>
      <c r="D215" s="11">
        <v>4</v>
      </c>
      <c r="E215" s="14" t="s">
        <v>5022</v>
      </c>
      <c r="F215" t="s">
        <v>5106</v>
      </c>
      <c r="G215" t="s">
        <v>5102</v>
      </c>
      <c r="H215" t="s">
        <v>5103</v>
      </c>
      <c r="I215" t="s">
        <v>5023</v>
      </c>
    </row>
    <row r="216" spans="1:9" ht="30" x14ac:dyDescent="0.25">
      <c r="A216" s="13" t="s">
        <v>2434</v>
      </c>
      <c r="B216" s="11" t="s">
        <v>2435</v>
      </c>
      <c r="C216" s="11" t="s">
        <v>5</v>
      </c>
      <c r="D216" s="11">
        <v>4</v>
      </c>
      <c r="E216" s="14" t="s">
        <v>5022</v>
      </c>
      <c r="F216" t="s">
        <v>5104</v>
      </c>
      <c r="G216" t="s">
        <v>5102</v>
      </c>
      <c r="H216" t="s">
        <v>5103</v>
      </c>
      <c r="I216" t="s">
        <v>5023</v>
      </c>
    </row>
    <row r="217" spans="1:9" x14ac:dyDescent="0.25">
      <c r="A217" s="13" t="s">
        <v>1781</v>
      </c>
      <c r="B217" s="11" t="s">
        <v>1782</v>
      </c>
      <c r="C217" s="11" t="s">
        <v>5</v>
      </c>
      <c r="D217" s="11">
        <v>4</v>
      </c>
      <c r="E217" s="14" t="s">
        <v>5023</v>
      </c>
      <c r="F217" t="s">
        <v>5104</v>
      </c>
      <c r="G217" t="s">
        <v>5102</v>
      </c>
      <c r="H217" t="s">
        <v>5103</v>
      </c>
      <c r="I217" t="s">
        <v>5023</v>
      </c>
    </row>
    <row r="218" spans="1:9" x14ac:dyDescent="0.25">
      <c r="A218" s="13" t="s">
        <v>1783</v>
      </c>
      <c r="B218" s="11" t="s">
        <v>1784</v>
      </c>
      <c r="C218" s="11" t="s">
        <v>1741</v>
      </c>
      <c r="D218" s="11">
        <v>4</v>
      </c>
      <c r="E218" s="14" t="s">
        <v>5023</v>
      </c>
      <c r="F218" t="s">
        <v>5106</v>
      </c>
      <c r="G218" t="s">
        <v>5102</v>
      </c>
      <c r="H218" t="s">
        <v>5103</v>
      </c>
      <c r="I218" t="s">
        <v>5023</v>
      </c>
    </row>
    <row r="219" spans="1:9" x14ac:dyDescent="0.25">
      <c r="A219" s="13" t="s">
        <v>1785</v>
      </c>
      <c r="B219" s="11" t="s">
        <v>1786</v>
      </c>
      <c r="C219" s="11" t="s">
        <v>1741</v>
      </c>
      <c r="D219" s="11">
        <v>4</v>
      </c>
      <c r="E219" s="14" t="s">
        <v>5023</v>
      </c>
      <c r="F219" t="s">
        <v>5104</v>
      </c>
      <c r="G219" t="s">
        <v>5102</v>
      </c>
      <c r="H219" t="s">
        <v>5103</v>
      </c>
      <c r="I219" t="s">
        <v>5023</v>
      </c>
    </row>
    <row r="220" spans="1:9" ht="30" x14ac:dyDescent="0.25">
      <c r="A220" s="13" t="s">
        <v>2456</v>
      </c>
      <c r="B220" s="11" t="s">
        <v>2457</v>
      </c>
      <c r="C220" s="11" t="s">
        <v>5</v>
      </c>
      <c r="D220" s="11">
        <v>4</v>
      </c>
      <c r="E220" s="14" t="s">
        <v>5022</v>
      </c>
      <c r="F220"/>
      <c r="G220"/>
      <c r="H220"/>
      <c r="I220" t="s">
        <v>5023</v>
      </c>
    </row>
    <row r="221" spans="1:9" ht="30" x14ac:dyDescent="0.25">
      <c r="A221" s="13" t="s">
        <v>2458</v>
      </c>
      <c r="B221" s="11" t="s">
        <v>2459</v>
      </c>
      <c r="C221" s="11" t="s">
        <v>5</v>
      </c>
      <c r="D221" s="11">
        <v>4</v>
      </c>
      <c r="E221" s="14" t="s">
        <v>5022</v>
      </c>
      <c r="F221" t="s">
        <v>5104</v>
      </c>
      <c r="G221" t="s">
        <v>5102</v>
      </c>
      <c r="H221" t="s">
        <v>5103</v>
      </c>
      <c r="I221" t="s">
        <v>5023</v>
      </c>
    </row>
    <row r="222" spans="1:9" ht="30" x14ac:dyDescent="0.25">
      <c r="A222" s="13" t="s">
        <v>5065</v>
      </c>
      <c r="B222" s="11" t="s">
        <v>5066</v>
      </c>
      <c r="C222" s="11" t="s">
        <v>1741</v>
      </c>
      <c r="D222" s="11">
        <v>4</v>
      </c>
      <c r="E222" s="14" t="s">
        <v>5022</v>
      </c>
      <c r="F222"/>
      <c r="G222"/>
      <c r="H222"/>
      <c r="I222" t="s">
        <v>5023</v>
      </c>
    </row>
    <row r="223" spans="1:9" ht="30" x14ac:dyDescent="0.25">
      <c r="A223" s="13" t="s">
        <v>1791</v>
      </c>
      <c r="B223" s="11" t="s">
        <v>1792</v>
      </c>
      <c r="C223" s="11" t="s">
        <v>5</v>
      </c>
      <c r="D223" s="11">
        <v>4</v>
      </c>
      <c r="E223" s="14" t="s">
        <v>5022</v>
      </c>
      <c r="F223"/>
      <c r="G223"/>
      <c r="H223"/>
      <c r="I223" t="s">
        <v>5023</v>
      </c>
    </row>
    <row r="224" spans="1:9" ht="30" x14ac:dyDescent="0.25">
      <c r="A224" s="13" t="s">
        <v>5450</v>
      </c>
      <c r="B224" s="11" t="s">
        <v>5451</v>
      </c>
      <c r="C224" s="11" t="s">
        <v>5</v>
      </c>
      <c r="D224" s="11">
        <v>4</v>
      </c>
      <c r="E224" s="14" t="s">
        <v>5022</v>
      </c>
      <c r="F224"/>
      <c r="G224"/>
      <c r="H224"/>
      <c r="I224" t="s">
        <v>5023</v>
      </c>
    </row>
    <row r="225" spans="1:9" ht="30" x14ac:dyDescent="0.25">
      <c r="A225" s="13" t="s">
        <v>278</v>
      </c>
      <c r="B225" s="11" t="s">
        <v>279</v>
      </c>
      <c r="C225" s="11" t="s">
        <v>5</v>
      </c>
      <c r="D225" s="11">
        <v>5</v>
      </c>
      <c r="E225" s="14" t="s">
        <v>5022</v>
      </c>
      <c r="F225"/>
      <c r="G225"/>
      <c r="H225"/>
      <c r="I225" t="s">
        <v>5023</v>
      </c>
    </row>
    <row r="226" spans="1:9" ht="30" x14ac:dyDescent="0.25">
      <c r="A226" s="13" t="s">
        <v>596</v>
      </c>
      <c r="B226" s="11" t="s">
        <v>597</v>
      </c>
      <c r="C226" s="11" t="s">
        <v>5</v>
      </c>
      <c r="D226" s="11">
        <v>5</v>
      </c>
      <c r="E226" s="14" t="s">
        <v>5022</v>
      </c>
      <c r="F226"/>
      <c r="G226"/>
      <c r="H226"/>
      <c r="I226" t="s">
        <v>5023</v>
      </c>
    </row>
    <row r="227" spans="1:9" ht="30" x14ac:dyDescent="0.25">
      <c r="A227" s="13" t="s">
        <v>694</v>
      </c>
      <c r="B227" s="11" t="s">
        <v>695</v>
      </c>
      <c r="C227" s="11" t="s">
        <v>5</v>
      </c>
      <c r="D227" s="11">
        <v>5</v>
      </c>
      <c r="E227" s="14" t="s">
        <v>5022</v>
      </c>
      <c r="F227"/>
      <c r="G227"/>
      <c r="H227"/>
      <c r="I227" t="s">
        <v>5023</v>
      </c>
    </row>
    <row r="228" spans="1:9" ht="30" x14ac:dyDescent="0.25">
      <c r="A228" s="13" t="s">
        <v>696</v>
      </c>
      <c r="B228" s="11" t="s">
        <v>697</v>
      </c>
      <c r="C228" s="11" t="s">
        <v>5</v>
      </c>
      <c r="D228" s="11">
        <v>5</v>
      </c>
      <c r="E228" s="14" t="s">
        <v>5022</v>
      </c>
      <c r="F228" t="s">
        <v>5101</v>
      </c>
      <c r="G228" t="s">
        <v>5102</v>
      </c>
      <c r="H228" t="s">
        <v>5103</v>
      </c>
      <c r="I228" t="s">
        <v>5023</v>
      </c>
    </row>
    <row r="229" spans="1:9" ht="30" x14ac:dyDescent="0.25">
      <c r="A229" s="13" t="s">
        <v>698</v>
      </c>
      <c r="B229" s="11" t="s">
        <v>699</v>
      </c>
      <c r="C229" s="11" t="s">
        <v>5</v>
      </c>
      <c r="D229" s="11">
        <v>5</v>
      </c>
      <c r="E229" s="14" t="s">
        <v>5022</v>
      </c>
      <c r="F229" t="s">
        <v>5101</v>
      </c>
      <c r="G229" t="s">
        <v>5102</v>
      </c>
      <c r="H229" t="s">
        <v>5103</v>
      </c>
      <c r="I229" t="s">
        <v>5023</v>
      </c>
    </row>
    <row r="230" spans="1:9" ht="30" x14ac:dyDescent="0.25">
      <c r="A230" s="13" t="s">
        <v>700</v>
      </c>
      <c r="B230" s="11" t="s">
        <v>701</v>
      </c>
      <c r="C230" s="11" t="s">
        <v>5</v>
      </c>
      <c r="D230" s="11">
        <v>5</v>
      </c>
      <c r="E230" s="14" t="s">
        <v>5022</v>
      </c>
      <c r="F230"/>
      <c r="G230"/>
      <c r="H230"/>
      <c r="I230" t="s">
        <v>5023</v>
      </c>
    </row>
    <row r="231" spans="1:9" ht="30" x14ac:dyDescent="0.25">
      <c r="A231" s="13" t="s">
        <v>1979</v>
      </c>
      <c r="B231" s="11" t="s">
        <v>1980</v>
      </c>
      <c r="C231" s="11" t="s">
        <v>5</v>
      </c>
      <c r="D231" s="11">
        <v>5</v>
      </c>
      <c r="E231" s="14" t="s">
        <v>5022</v>
      </c>
      <c r="F231" t="s">
        <v>5101</v>
      </c>
      <c r="G231" t="s">
        <v>5102</v>
      </c>
      <c r="H231" t="s">
        <v>5103</v>
      </c>
      <c r="I231" t="s">
        <v>5023</v>
      </c>
    </row>
    <row r="232" spans="1:9" ht="30" x14ac:dyDescent="0.25">
      <c r="A232" s="13" t="s">
        <v>2039</v>
      </c>
      <c r="B232" s="11" t="s">
        <v>2040</v>
      </c>
      <c r="C232" s="11" t="s">
        <v>5</v>
      </c>
      <c r="D232" s="11">
        <v>5</v>
      </c>
      <c r="E232" s="14" t="s">
        <v>5022</v>
      </c>
      <c r="F232" t="s">
        <v>5101</v>
      </c>
      <c r="G232" t="s">
        <v>5102</v>
      </c>
      <c r="H232" t="s">
        <v>5103</v>
      </c>
      <c r="I232" t="s">
        <v>5023</v>
      </c>
    </row>
    <row r="233" spans="1:9" ht="30" x14ac:dyDescent="0.25">
      <c r="A233" s="13" t="s">
        <v>931</v>
      </c>
      <c r="B233" s="11" t="s">
        <v>932</v>
      </c>
      <c r="C233" s="11" t="s">
        <v>5</v>
      </c>
      <c r="D233" s="11">
        <v>5</v>
      </c>
      <c r="E233" s="14" t="s">
        <v>5022</v>
      </c>
      <c r="F233" t="s">
        <v>5101</v>
      </c>
      <c r="G233" t="s">
        <v>5102</v>
      </c>
      <c r="H233" t="s">
        <v>5103</v>
      </c>
      <c r="I233" t="s">
        <v>5023</v>
      </c>
    </row>
    <row r="234" spans="1:9" ht="30" x14ac:dyDescent="0.25">
      <c r="A234" s="13" t="s">
        <v>933</v>
      </c>
      <c r="B234" s="11" t="s">
        <v>934</v>
      </c>
      <c r="C234" s="11" t="s">
        <v>5</v>
      </c>
      <c r="D234" s="11">
        <v>5</v>
      </c>
      <c r="E234" s="14" t="s">
        <v>5022</v>
      </c>
      <c r="F234" t="s">
        <v>5101</v>
      </c>
      <c r="G234" t="s">
        <v>5102</v>
      </c>
      <c r="H234" t="s">
        <v>5103</v>
      </c>
      <c r="I234" t="s">
        <v>5023</v>
      </c>
    </row>
    <row r="235" spans="1:9" ht="30" x14ac:dyDescent="0.25">
      <c r="A235" s="13" t="s">
        <v>935</v>
      </c>
      <c r="B235" s="11" t="s">
        <v>936</v>
      </c>
      <c r="C235" s="11" t="s">
        <v>5</v>
      </c>
      <c r="D235" s="11">
        <v>5</v>
      </c>
      <c r="E235" s="14" t="s">
        <v>5022</v>
      </c>
      <c r="F235"/>
      <c r="G235"/>
      <c r="H235"/>
      <c r="I235" t="s">
        <v>5023</v>
      </c>
    </row>
    <row r="236" spans="1:9" ht="30" x14ac:dyDescent="0.25">
      <c r="A236" s="13" t="s">
        <v>937</v>
      </c>
      <c r="B236" s="11" t="s">
        <v>938</v>
      </c>
      <c r="C236" s="11" t="s">
        <v>5</v>
      </c>
      <c r="D236" s="11">
        <v>5</v>
      </c>
      <c r="E236" s="14" t="s">
        <v>5022</v>
      </c>
      <c r="F236"/>
      <c r="G236"/>
      <c r="H236"/>
      <c r="I236" t="s">
        <v>5023</v>
      </c>
    </row>
    <row r="237" spans="1:9" x14ac:dyDescent="0.25">
      <c r="A237" s="13" t="s">
        <v>2043</v>
      </c>
      <c r="B237" s="11" t="s">
        <v>2044</v>
      </c>
      <c r="C237" s="11" t="s">
        <v>5</v>
      </c>
      <c r="D237" s="11">
        <v>5</v>
      </c>
      <c r="E237" s="14" t="s">
        <v>5023</v>
      </c>
      <c r="F237"/>
      <c r="G237"/>
      <c r="H237"/>
      <c r="I237" t="s">
        <v>5023</v>
      </c>
    </row>
    <row r="238" spans="1:9" ht="30" x14ac:dyDescent="0.25">
      <c r="A238" s="13" t="s">
        <v>941</v>
      </c>
      <c r="B238" s="11" t="s">
        <v>942</v>
      </c>
      <c r="C238" s="11" t="s">
        <v>5</v>
      </c>
      <c r="D238" s="11">
        <v>5</v>
      </c>
      <c r="E238" s="14" t="s">
        <v>5022</v>
      </c>
      <c r="F238"/>
      <c r="G238"/>
      <c r="H238"/>
      <c r="I238" t="s">
        <v>5023</v>
      </c>
    </row>
    <row r="239" spans="1:9" ht="30" x14ac:dyDescent="0.25">
      <c r="A239" s="13" t="s">
        <v>943</v>
      </c>
      <c r="B239" s="11" t="s">
        <v>944</v>
      </c>
      <c r="C239" s="11" t="s">
        <v>5</v>
      </c>
      <c r="D239" s="11">
        <v>5</v>
      </c>
      <c r="E239" s="14" t="s">
        <v>5022</v>
      </c>
      <c r="F239"/>
      <c r="G239"/>
      <c r="H239"/>
      <c r="I239" t="s">
        <v>5023</v>
      </c>
    </row>
    <row r="240" spans="1:9" ht="30" x14ac:dyDescent="0.25">
      <c r="A240" s="13" t="s">
        <v>945</v>
      </c>
      <c r="B240" s="11" t="s">
        <v>946</v>
      </c>
      <c r="C240" s="11" t="s">
        <v>5</v>
      </c>
      <c r="D240" s="11">
        <v>5</v>
      </c>
      <c r="E240" s="14" t="s">
        <v>5022</v>
      </c>
      <c r="F240"/>
      <c r="G240"/>
      <c r="H240"/>
      <c r="I240" t="s">
        <v>5023</v>
      </c>
    </row>
    <row r="241" spans="1:9" x14ac:dyDescent="0.25">
      <c r="A241" s="13" t="s">
        <v>2045</v>
      </c>
      <c r="B241" s="11" t="s">
        <v>2046</v>
      </c>
      <c r="C241" s="11" t="s">
        <v>5</v>
      </c>
      <c r="D241" s="11">
        <v>5</v>
      </c>
      <c r="E241" s="14" t="s">
        <v>5023</v>
      </c>
      <c r="F241"/>
      <c r="G241"/>
      <c r="H241"/>
      <c r="I241" t="s">
        <v>5023</v>
      </c>
    </row>
    <row r="242" spans="1:9" ht="30" x14ac:dyDescent="0.25">
      <c r="A242" s="13" t="s">
        <v>947</v>
      </c>
      <c r="B242" s="11" t="s">
        <v>948</v>
      </c>
      <c r="C242" s="11" t="s">
        <v>5</v>
      </c>
      <c r="D242" s="11">
        <v>5</v>
      </c>
      <c r="E242" s="14" t="s">
        <v>5022</v>
      </c>
      <c r="F242"/>
      <c r="G242"/>
      <c r="H242"/>
      <c r="I242" t="s">
        <v>5023</v>
      </c>
    </row>
    <row r="243" spans="1:9" ht="30" x14ac:dyDescent="0.25">
      <c r="A243" s="13" t="s">
        <v>949</v>
      </c>
      <c r="B243" s="11" t="s">
        <v>950</v>
      </c>
      <c r="C243" s="11" t="s">
        <v>5</v>
      </c>
      <c r="D243" s="11">
        <v>5</v>
      </c>
      <c r="E243" s="14" t="s">
        <v>5022</v>
      </c>
      <c r="F243"/>
      <c r="G243"/>
      <c r="H243"/>
      <c r="I243" t="s">
        <v>5023</v>
      </c>
    </row>
    <row r="244" spans="1:9" ht="30" x14ac:dyDescent="0.25">
      <c r="A244" s="13" t="s">
        <v>2087</v>
      </c>
      <c r="B244" s="11" t="s">
        <v>2088</v>
      </c>
      <c r="C244" s="11" t="s">
        <v>5</v>
      </c>
      <c r="D244" s="11">
        <v>5</v>
      </c>
      <c r="E244" s="14" t="s">
        <v>5022</v>
      </c>
      <c r="F244" t="s">
        <v>5101</v>
      </c>
      <c r="G244" t="s">
        <v>5102</v>
      </c>
      <c r="H244" t="s">
        <v>5103</v>
      </c>
      <c r="I244" t="s">
        <v>5023</v>
      </c>
    </row>
    <row r="245" spans="1:9" ht="30" x14ac:dyDescent="0.25">
      <c r="A245" s="13" t="s">
        <v>1063</v>
      </c>
      <c r="B245" s="11" t="s">
        <v>1064</v>
      </c>
      <c r="C245" s="11" t="s">
        <v>5</v>
      </c>
      <c r="D245" s="11">
        <v>5</v>
      </c>
      <c r="E245" s="14" t="s">
        <v>5022</v>
      </c>
      <c r="F245" t="s">
        <v>5101</v>
      </c>
      <c r="G245" t="s">
        <v>5102</v>
      </c>
      <c r="H245" t="s">
        <v>5103</v>
      </c>
      <c r="I245" t="s">
        <v>5023</v>
      </c>
    </row>
    <row r="246" spans="1:9" ht="30" x14ac:dyDescent="0.25">
      <c r="A246" s="13" t="s">
        <v>1065</v>
      </c>
      <c r="B246" s="11" t="s">
        <v>1066</v>
      </c>
      <c r="C246" s="11" t="s">
        <v>5</v>
      </c>
      <c r="D246" s="11">
        <v>5</v>
      </c>
      <c r="E246" s="14" t="s">
        <v>5022</v>
      </c>
      <c r="F246" t="s">
        <v>5101</v>
      </c>
      <c r="G246" t="s">
        <v>5102</v>
      </c>
      <c r="H246" t="s">
        <v>5103</v>
      </c>
      <c r="I246" t="s">
        <v>5023</v>
      </c>
    </row>
    <row r="247" spans="1:9" ht="30" x14ac:dyDescent="0.25">
      <c r="A247" s="13" t="s">
        <v>1254</v>
      </c>
      <c r="B247" s="11" t="s">
        <v>1255</v>
      </c>
      <c r="C247" s="11" t="s">
        <v>5</v>
      </c>
      <c r="D247" s="11">
        <v>5</v>
      </c>
      <c r="E247" s="14" t="s">
        <v>5022</v>
      </c>
      <c r="F247" t="s">
        <v>5101</v>
      </c>
      <c r="G247" t="s">
        <v>5102</v>
      </c>
      <c r="H247" t="s">
        <v>5103</v>
      </c>
      <c r="I247" t="s">
        <v>5023</v>
      </c>
    </row>
    <row r="248" spans="1:9" ht="30" x14ac:dyDescent="0.25">
      <c r="A248" s="13" t="s">
        <v>2127</v>
      </c>
      <c r="B248" s="11" t="s">
        <v>2128</v>
      </c>
      <c r="C248" s="11" t="s">
        <v>5</v>
      </c>
      <c r="D248" s="11">
        <v>5</v>
      </c>
      <c r="E248" s="14" t="s">
        <v>5022</v>
      </c>
      <c r="F248" t="s">
        <v>5101</v>
      </c>
      <c r="G248" t="s">
        <v>5102</v>
      </c>
      <c r="H248" t="s">
        <v>5103</v>
      </c>
      <c r="I248" t="s">
        <v>5023</v>
      </c>
    </row>
    <row r="249" spans="1:9" ht="30" x14ac:dyDescent="0.25">
      <c r="A249" s="13" t="s">
        <v>2129</v>
      </c>
      <c r="B249" s="11" t="s">
        <v>2130</v>
      </c>
      <c r="C249" s="11" t="s">
        <v>5</v>
      </c>
      <c r="D249" s="11">
        <v>5</v>
      </c>
      <c r="E249" s="14" t="s">
        <v>5022</v>
      </c>
      <c r="F249"/>
      <c r="G249"/>
      <c r="H249"/>
      <c r="I249" t="s">
        <v>5023</v>
      </c>
    </row>
    <row r="250" spans="1:9" ht="30" x14ac:dyDescent="0.25">
      <c r="A250" s="13" t="s">
        <v>1284</v>
      </c>
      <c r="B250" s="11" t="s">
        <v>1285</v>
      </c>
      <c r="C250" s="11" t="s">
        <v>5</v>
      </c>
      <c r="D250" s="11">
        <v>5</v>
      </c>
      <c r="E250" s="14" t="s">
        <v>5022</v>
      </c>
      <c r="F250"/>
      <c r="G250"/>
      <c r="H250"/>
      <c r="I250" t="s">
        <v>5023</v>
      </c>
    </row>
    <row r="251" spans="1:9" ht="30" x14ac:dyDescent="0.25">
      <c r="A251" s="13" t="s">
        <v>1286</v>
      </c>
      <c r="B251" s="11" t="s">
        <v>1287</v>
      </c>
      <c r="C251" s="11" t="s">
        <v>5</v>
      </c>
      <c r="D251" s="11">
        <v>5</v>
      </c>
      <c r="E251" s="14" t="s">
        <v>5022</v>
      </c>
      <c r="F251"/>
      <c r="G251"/>
      <c r="H251"/>
      <c r="I251" t="s">
        <v>5023</v>
      </c>
    </row>
    <row r="252" spans="1:9" ht="30" x14ac:dyDescent="0.25">
      <c r="A252" s="13" t="s">
        <v>1288</v>
      </c>
      <c r="B252" s="11" t="s">
        <v>1289</v>
      </c>
      <c r="C252" s="11" t="s">
        <v>5</v>
      </c>
      <c r="D252" s="11">
        <v>5</v>
      </c>
      <c r="E252" s="14" t="s">
        <v>5022</v>
      </c>
      <c r="F252" t="s">
        <v>5101</v>
      </c>
      <c r="G252" t="s">
        <v>5102</v>
      </c>
      <c r="H252" t="s">
        <v>5103</v>
      </c>
      <c r="I252" t="s">
        <v>5023</v>
      </c>
    </row>
    <row r="253" spans="1:9" ht="30" x14ac:dyDescent="0.25">
      <c r="A253" s="13" t="s">
        <v>1290</v>
      </c>
      <c r="B253" s="11" t="s">
        <v>1291</v>
      </c>
      <c r="C253" s="11" t="s">
        <v>5</v>
      </c>
      <c r="D253" s="11">
        <v>5</v>
      </c>
      <c r="E253" s="14" t="s">
        <v>5022</v>
      </c>
      <c r="F253" t="s">
        <v>5101</v>
      </c>
      <c r="G253" t="s">
        <v>5102</v>
      </c>
      <c r="H253" t="s">
        <v>5103</v>
      </c>
      <c r="I253" t="s">
        <v>5023</v>
      </c>
    </row>
    <row r="254" spans="1:9" ht="30" x14ac:dyDescent="0.25">
      <c r="A254" s="13" t="s">
        <v>1292</v>
      </c>
      <c r="B254" s="11" t="s">
        <v>1293</v>
      </c>
      <c r="C254" s="11" t="s">
        <v>5</v>
      </c>
      <c r="D254" s="11">
        <v>5</v>
      </c>
      <c r="E254" s="14" t="s">
        <v>5022</v>
      </c>
      <c r="F254" t="s">
        <v>5101</v>
      </c>
      <c r="G254" t="s">
        <v>5102</v>
      </c>
      <c r="H254" t="s">
        <v>5103</v>
      </c>
      <c r="I254" t="s">
        <v>5023</v>
      </c>
    </row>
    <row r="255" spans="1:9" ht="30" x14ac:dyDescent="0.25">
      <c r="A255" s="13" t="s">
        <v>2227</v>
      </c>
      <c r="B255" s="11" t="s">
        <v>2228</v>
      </c>
      <c r="C255" s="11" t="s">
        <v>5</v>
      </c>
      <c r="D255" s="11">
        <v>5</v>
      </c>
      <c r="E255" s="14" t="s">
        <v>5022</v>
      </c>
      <c r="F255"/>
      <c r="G255"/>
      <c r="H255"/>
      <c r="I255" t="s">
        <v>5023</v>
      </c>
    </row>
    <row r="256" spans="1:9" ht="30" x14ac:dyDescent="0.25">
      <c r="A256" s="13" t="s">
        <v>1565</v>
      </c>
      <c r="B256" s="11" t="s">
        <v>1566</v>
      </c>
      <c r="C256" s="11" t="s">
        <v>5</v>
      </c>
      <c r="D256" s="11">
        <v>5</v>
      </c>
      <c r="E256" s="14" t="s">
        <v>5022</v>
      </c>
      <c r="F256" t="s">
        <v>5101</v>
      </c>
      <c r="G256" t="s">
        <v>5102</v>
      </c>
      <c r="H256" t="s">
        <v>5103</v>
      </c>
      <c r="I256" t="s">
        <v>5023</v>
      </c>
    </row>
    <row r="257" spans="1:9" ht="30" x14ac:dyDescent="0.25">
      <c r="A257" s="13" t="s">
        <v>1567</v>
      </c>
      <c r="B257" s="11" t="s">
        <v>1568</v>
      </c>
      <c r="C257" s="11" t="s">
        <v>5</v>
      </c>
      <c r="D257" s="11">
        <v>5</v>
      </c>
      <c r="E257" s="14" t="s">
        <v>5022</v>
      </c>
      <c r="F257"/>
      <c r="G257"/>
      <c r="H257"/>
      <c r="I257" t="s">
        <v>5023</v>
      </c>
    </row>
    <row r="258" spans="1:9" ht="30" x14ac:dyDescent="0.25">
      <c r="A258" s="13" t="s">
        <v>1569</v>
      </c>
      <c r="B258" s="11" t="s">
        <v>1570</v>
      </c>
      <c r="C258" s="11" t="s">
        <v>5</v>
      </c>
      <c r="D258" s="11">
        <v>5</v>
      </c>
      <c r="E258" s="14" t="s">
        <v>5022</v>
      </c>
      <c r="F258"/>
      <c r="G258"/>
      <c r="H258"/>
      <c r="I258" t="s">
        <v>5023</v>
      </c>
    </row>
    <row r="259" spans="1:9" ht="30" x14ac:dyDescent="0.25">
      <c r="A259" s="13" t="s">
        <v>1571</v>
      </c>
      <c r="B259" s="11" t="s">
        <v>1572</v>
      </c>
      <c r="C259" s="11" t="s">
        <v>5</v>
      </c>
      <c r="D259" s="11">
        <v>5</v>
      </c>
      <c r="E259" s="14" t="s">
        <v>5022</v>
      </c>
      <c r="F259"/>
      <c r="G259"/>
      <c r="H259"/>
      <c r="I259" t="s">
        <v>5023</v>
      </c>
    </row>
    <row r="260" spans="1:9" ht="30" x14ac:dyDescent="0.25">
      <c r="A260" s="13" t="s">
        <v>2255</v>
      </c>
      <c r="B260" s="11" t="s">
        <v>2256</v>
      </c>
      <c r="C260" s="11" t="s">
        <v>5</v>
      </c>
      <c r="D260" s="11">
        <v>5</v>
      </c>
      <c r="E260" s="14" t="s">
        <v>5022</v>
      </c>
      <c r="F260"/>
      <c r="G260"/>
      <c r="H260"/>
      <c r="I260" t="s">
        <v>5023</v>
      </c>
    </row>
    <row r="261" spans="1:9" ht="30" x14ac:dyDescent="0.25">
      <c r="A261" s="13" t="s">
        <v>57</v>
      </c>
      <c r="B261" s="11" t="s">
        <v>58</v>
      </c>
      <c r="C261" s="11" t="s">
        <v>5</v>
      </c>
      <c r="D261" s="11">
        <v>6</v>
      </c>
      <c r="E261" s="14" t="s">
        <v>5022</v>
      </c>
      <c r="F261"/>
      <c r="G261"/>
      <c r="H261"/>
      <c r="I261" t="s">
        <v>5023</v>
      </c>
    </row>
    <row r="262" spans="1:9" ht="30" x14ac:dyDescent="0.25">
      <c r="A262" s="13" t="s">
        <v>60</v>
      </c>
      <c r="B262" s="11" t="s">
        <v>61</v>
      </c>
      <c r="C262" s="11" t="s">
        <v>5</v>
      </c>
      <c r="D262" s="11">
        <v>6</v>
      </c>
      <c r="E262" s="14" t="s">
        <v>5022</v>
      </c>
      <c r="F262"/>
      <c r="G262"/>
      <c r="H262"/>
      <c r="I262" t="s">
        <v>5023</v>
      </c>
    </row>
    <row r="263" spans="1:9" ht="30" x14ac:dyDescent="0.25">
      <c r="A263" s="13" t="s">
        <v>62</v>
      </c>
      <c r="B263" s="11" t="s">
        <v>63</v>
      </c>
      <c r="C263" s="11" t="s">
        <v>5</v>
      </c>
      <c r="D263" s="11">
        <v>6</v>
      </c>
      <c r="E263" s="14" t="s">
        <v>5022</v>
      </c>
      <c r="F263" t="s">
        <v>5101</v>
      </c>
      <c r="G263" t="s">
        <v>5102</v>
      </c>
      <c r="H263" t="s">
        <v>5103</v>
      </c>
      <c r="I263" t="s">
        <v>5023</v>
      </c>
    </row>
    <row r="264" spans="1:9" ht="30" x14ac:dyDescent="0.25">
      <c r="A264" s="13" t="s">
        <v>193</v>
      </c>
      <c r="B264" s="11" t="s">
        <v>5645</v>
      </c>
      <c r="C264" s="11" t="s">
        <v>5</v>
      </c>
      <c r="D264" s="11">
        <v>6</v>
      </c>
      <c r="E264" s="14" t="s">
        <v>5022</v>
      </c>
      <c r="F264"/>
      <c r="G264"/>
      <c r="H264"/>
      <c r="I264" t="s">
        <v>5023</v>
      </c>
    </row>
    <row r="265" spans="1:9" ht="30" x14ac:dyDescent="0.25">
      <c r="A265" s="13" t="s">
        <v>195</v>
      </c>
      <c r="B265" s="11" t="s">
        <v>196</v>
      </c>
      <c r="C265" s="11" t="s">
        <v>5</v>
      </c>
      <c r="D265" s="11">
        <v>6</v>
      </c>
      <c r="E265" s="14" t="s">
        <v>5022</v>
      </c>
      <c r="F265"/>
      <c r="G265"/>
      <c r="H265"/>
      <c r="I265" t="s">
        <v>5023</v>
      </c>
    </row>
    <row r="266" spans="1:9" ht="30" x14ac:dyDescent="0.25">
      <c r="A266" s="13" t="s">
        <v>1831</v>
      </c>
      <c r="B266" s="11" t="s">
        <v>1832</v>
      </c>
      <c r="C266" s="11" t="s">
        <v>5</v>
      </c>
      <c r="D266" s="11">
        <v>6</v>
      </c>
      <c r="E266" s="14" t="s">
        <v>5022</v>
      </c>
      <c r="F266"/>
      <c r="G266"/>
      <c r="H266"/>
      <c r="I266" t="s">
        <v>5023</v>
      </c>
    </row>
    <row r="267" spans="1:9" ht="30" x14ac:dyDescent="0.25">
      <c r="A267" s="13" t="s">
        <v>217</v>
      </c>
      <c r="B267" s="11" t="s">
        <v>218</v>
      </c>
      <c r="C267" s="11" t="s">
        <v>5</v>
      </c>
      <c r="D267" s="11">
        <v>6</v>
      </c>
      <c r="E267" s="14" t="s">
        <v>5022</v>
      </c>
      <c r="F267"/>
      <c r="G267"/>
      <c r="H267"/>
      <c r="I267" t="s">
        <v>5023</v>
      </c>
    </row>
    <row r="268" spans="1:9" x14ac:dyDescent="0.25">
      <c r="A268" s="13" t="s">
        <v>1839</v>
      </c>
      <c r="B268" s="11" t="s">
        <v>1840</v>
      </c>
      <c r="C268" s="11" t="s">
        <v>5</v>
      </c>
      <c r="D268" s="11">
        <v>6</v>
      </c>
      <c r="E268" s="14" t="s">
        <v>5023</v>
      </c>
      <c r="F268" t="s">
        <v>5101</v>
      </c>
      <c r="G268" t="s">
        <v>5102</v>
      </c>
      <c r="H268" t="s">
        <v>5103</v>
      </c>
      <c r="I268" t="s">
        <v>5023</v>
      </c>
    </row>
    <row r="269" spans="1:9" ht="30" x14ac:dyDescent="0.25">
      <c r="A269" s="13" t="s">
        <v>219</v>
      </c>
      <c r="B269" s="11" t="s">
        <v>220</v>
      </c>
      <c r="C269" s="11" t="s">
        <v>5</v>
      </c>
      <c r="D269" s="11">
        <v>6</v>
      </c>
      <c r="E269" s="14" t="s">
        <v>5022</v>
      </c>
      <c r="F269" t="s">
        <v>5101</v>
      </c>
      <c r="G269" t="s">
        <v>5102</v>
      </c>
      <c r="H269" t="s">
        <v>5103</v>
      </c>
      <c r="I269" t="s">
        <v>5023</v>
      </c>
    </row>
    <row r="270" spans="1:9" ht="30" x14ac:dyDescent="0.25">
      <c r="A270" s="13" t="s">
        <v>1967</v>
      </c>
      <c r="B270" s="11" t="s">
        <v>1968</v>
      </c>
      <c r="C270" s="11" t="s">
        <v>5</v>
      </c>
      <c r="D270" s="11">
        <v>6</v>
      </c>
      <c r="E270" s="14" t="s">
        <v>5022</v>
      </c>
      <c r="F270"/>
      <c r="G270"/>
      <c r="H270"/>
      <c r="I270" t="s">
        <v>5023</v>
      </c>
    </row>
    <row r="271" spans="1:9" ht="30" x14ac:dyDescent="0.25">
      <c r="A271" s="13" t="s">
        <v>662</v>
      </c>
      <c r="B271" s="11" t="s">
        <v>663</v>
      </c>
      <c r="C271" s="11" t="s">
        <v>5</v>
      </c>
      <c r="D271" s="11">
        <v>6</v>
      </c>
      <c r="E271" s="14" t="s">
        <v>5022</v>
      </c>
      <c r="F271"/>
      <c r="G271"/>
      <c r="H271"/>
      <c r="I271" t="s">
        <v>5023</v>
      </c>
    </row>
    <row r="272" spans="1:9" ht="30" x14ac:dyDescent="0.25">
      <c r="A272" s="13" t="s">
        <v>664</v>
      </c>
      <c r="B272" s="11" t="s">
        <v>665</v>
      </c>
      <c r="C272" s="11" t="s">
        <v>5</v>
      </c>
      <c r="D272" s="11">
        <v>6</v>
      </c>
      <c r="E272" s="14" t="s">
        <v>5022</v>
      </c>
      <c r="F272" t="s">
        <v>5101</v>
      </c>
      <c r="G272" t="s">
        <v>5102</v>
      </c>
      <c r="H272" t="s">
        <v>5103</v>
      </c>
      <c r="I272" t="s">
        <v>5023</v>
      </c>
    </row>
    <row r="273" spans="1:9" ht="30" x14ac:dyDescent="0.25">
      <c r="A273" s="13" t="s">
        <v>666</v>
      </c>
      <c r="B273" s="11" t="s">
        <v>667</v>
      </c>
      <c r="C273" s="11" t="s">
        <v>5</v>
      </c>
      <c r="D273" s="11">
        <v>6</v>
      </c>
      <c r="E273" s="14" t="s">
        <v>5022</v>
      </c>
      <c r="F273" t="s">
        <v>5101</v>
      </c>
      <c r="G273" t="s">
        <v>5102</v>
      </c>
      <c r="H273" t="s">
        <v>5103</v>
      </c>
      <c r="I273" t="s">
        <v>5023</v>
      </c>
    </row>
    <row r="274" spans="1:9" x14ac:dyDescent="0.25">
      <c r="A274" s="13" t="s">
        <v>883</v>
      </c>
      <c r="B274" s="11" t="s">
        <v>884</v>
      </c>
      <c r="C274" s="11" t="s">
        <v>5</v>
      </c>
      <c r="D274" s="11">
        <v>6</v>
      </c>
      <c r="E274" s="14" t="s">
        <v>5023</v>
      </c>
      <c r="F274" t="s">
        <v>5101</v>
      </c>
      <c r="G274" t="s">
        <v>5102</v>
      </c>
      <c r="H274" t="s">
        <v>5103</v>
      </c>
      <c r="I274" t="s">
        <v>5023</v>
      </c>
    </row>
    <row r="275" spans="1:9" x14ac:dyDescent="0.25">
      <c r="A275" s="13" t="s">
        <v>885</v>
      </c>
      <c r="B275" s="11" t="s">
        <v>886</v>
      </c>
      <c r="C275" s="11" t="s">
        <v>5</v>
      </c>
      <c r="D275" s="11">
        <v>6</v>
      </c>
      <c r="E275" s="14" t="s">
        <v>5023</v>
      </c>
      <c r="F275" t="s">
        <v>5101</v>
      </c>
      <c r="G275" t="s">
        <v>5102</v>
      </c>
      <c r="H275" t="s">
        <v>5103</v>
      </c>
      <c r="I275" t="s">
        <v>5023</v>
      </c>
    </row>
    <row r="276" spans="1:9" ht="30" x14ac:dyDescent="0.25">
      <c r="A276" s="13" t="s">
        <v>2025</v>
      </c>
      <c r="B276" s="11" t="s">
        <v>2026</v>
      </c>
      <c r="C276" s="11" t="s">
        <v>5</v>
      </c>
      <c r="D276" s="11">
        <v>6</v>
      </c>
      <c r="E276" s="14" t="s">
        <v>5022</v>
      </c>
      <c r="F276"/>
      <c r="G276"/>
      <c r="H276"/>
      <c r="I276" t="s">
        <v>5023</v>
      </c>
    </row>
    <row r="277" spans="1:9" ht="30" x14ac:dyDescent="0.25">
      <c r="A277" s="13" t="s">
        <v>2027</v>
      </c>
      <c r="B277" s="11" t="s">
        <v>2028</v>
      </c>
      <c r="C277" s="11" t="s">
        <v>5</v>
      </c>
      <c r="D277" s="11">
        <v>6</v>
      </c>
      <c r="E277" s="14" t="s">
        <v>5022</v>
      </c>
      <c r="F277" t="s">
        <v>5101</v>
      </c>
      <c r="G277" t="s">
        <v>5102</v>
      </c>
      <c r="H277" t="s">
        <v>5103</v>
      </c>
      <c r="I277" t="s">
        <v>5023</v>
      </c>
    </row>
    <row r="278" spans="1:9" x14ac:dyDescent="0.25">
      <c r="A278" s="13" t="s">
        <v>2029</v>
      </c>
      <c r="B278" s="11" t="s">
        <v>2030</v>
      </c>
      <c r="C278" s="11" t="s">
        <v>5</v>
      </c>
      <c r="D278" s="11">
        <v>6</v>
      </c>
      <c r="E278" s="14" t="s">
        <v>5023</v>
      </c>
      <c r="F278" t="s">
        <v>5101</v>
      </c>
      <c r="G278" t="s">
        <v>5102</v>
      </c>
      <c r="H278" t="s">
        <v>5103</v>
      </c>
      <c r="I278" t="s">
        <v>5023</v>
      </c>
    </row>
    <row r="279" spans="1:9" ht="30" x14ac:dyDescent="0.25">
      <c r="A279" s="13" t="s">
        <v>2083</v>
      </c>
      <c r="B279" s="11" t="s">
        <v>2084</v>
      </c>
      <c r="C279" s="11" t="s">
        <v>5</v>
      </c>
      <c r="D279" s="11">
        <v>6</v>
      </c>
      <c r="E279" s="14" t="s">
        <v>5022</v>
      </c>
      <c r="F279"/>
      <c r="G279"/>
      <c r="H279"/>
      <c r="I279" t="s">
        <v>5023</v>
      </c>
    </row>
    <row r="280" spans="1:9" ht="30" x14ac:dyDescent="0.25">
      <c r="A280" s="13" t="s">
        <v>1051</v>
      </c>
      <c r="B280" s="11" t="s">
        <v>1052</v>
      </c>
      <c r="C280" s="11" t="s">
        <v>5</v>
      </c>
      <c r="D280" s="11">
        <v>6</v>
      </c>
      <c r="E280" s="14" t="s">
        <v>5022</v>
      </c>
      <c r="F280"/>
      <c r="G280"/>
      <c r="H280"/>
      <c r="I280" t="s">
        <v>5023</v>
      </c>
    </row>
    <row r="281" spans="1:9" ht="30" x14ac:dyDescent="0.25">
      <c r="A281" s="13" t="s">
        <v>2085</v>
      </c>
      <c r="B281" s="11" t="s">
        <v>2086</v>
      </c>
      <c r="C281" s="11" t="s">
        <v>5</v>
      </c>
      <c r="D281" s="11">
        <v>6</v>
      </c>
      <c r="E281" s="14" t="s">
        <v>5022</v>
      </c>
      <c r="F281"/>
      <c r="G281"/>
      <c r="H281"/>
      <c r="I281" t="s">
        <v>5023</v>
      </c>
    </row>
    <row r="282" spans="1:9" ht="30" x14ac:dyDescent="0.25">
      <c r="A282" s="13" t="s">
        <v>1053</v>
      </c>
      <c r="B282" s="11" t="s">
        <v>1054</v>
      </c>
      <c r="C282" s="11" t="s">
        <v>5</v>
      </c>
      <c r="D282" s="11">
        <v>6</v>
      </c>
      <c r="E282" s="14" t="s">
        <v>5022</v>
      </c>
      <c r="F282"/>
      <c r="G282"/>
      <c r="H282"/>
      <c r="I282" t="s">
        <v>5023</v>
      </c>
    </row>
    <row r="283" spans="1:9" ht="30" x14ac:dyDescent="0.25">
      <c r="A283" s="13" t="s">
        <v>1055</v>
      </c>
      <c r="B283" s="11" t="s">
        <v>1056</v>
      </c>
      <c r="C283" s="11" t="s">
        <v>5</v>
      </c>
      <c r="D283" s="11">
        <v>6</v>
      </c>
      <c r="E283" s="14" t="s">
        <v>5022</v>
      </c>
      <c r="F283"/>
      <c r="G283"/>
      <c r="H283"/>
      <c r="I283" t="s">
        <v>5023</v>
      </c>
    </row>
    <row r="284" spans="1:9" ht="30" x14ac:dyDescent="0.25">
      <c r="A284" s="13" t="s">
        <v>1097</v>
      </c>
      <c r="B284" s="11" t="s">
        <v>1098</v>
      </c>
      <c r="C284" s="11" t="s">
        <v>5</v>
      </c>
      <c r="D284" s="11">
        <v>6</v>
      </c>
      <c r="E284" s="14" t="s">
        <v>5022</v>
      </c>
      <c r="F284"/>
      <c r="G284"/>
      <c r="H284"/>
      <c r="I284" t="s">
        <v>5023</v>
      </c>
    </row>
    <row r="285" spans="1:9" ht="30" x14ac:dyDescent="0.25">
      <c r="A285" s="13" t="s">
        <v>1099</v>
      </c>
      <c r="B285" s="11" t="s">
        <v>1100</v>
      </c>
      <c r="C285" s="11" t="s">
        <v>5</v>
      </c>
      <c r="D285" s="11">
        <v>6</v>
      </c>
      <c r="E285" s="14" t="s">
        <v>5022</v>
      </c>
      <c r="F285" t="s">
        <v>5101</v>
      </c>
      <c r="G285" t="s">
        <v>5102</v>
      </c>
      <c r="H285" t="s">
        <v>5103</v>
      </c>
      <c r="I285" t="s">
        <v>5023</v>
      </c>
    </row>
    <row r="286" spans="1:9" x14ac:dyDescent="0.25">
      <c r="A286" s="13" t="s">
        <v>1168</v>
      </c>
      <c r="B286" s="11" t="s">
        <v>1169</v>
      </c>
      <c r="C286" s="11" t="s">
        <v>5</v>
      </c>
      <c r="D286" s="11">
        <v>6</v>
      </c>
      <c r="E286" s="14" t="s">
        <v>5023</v>
      </c>
      <c r="F286"/>
      <c r="G286"/>
      <c r="H286"/>
      <c r="I286" t="s">
        <v>5023</v>
      </c>
    </row>
    <row r="287" spans="1:9" ht="30" x14ac:dyDescent="0.25">
      <c r="A287" s="13" t="s">
        <v>2121</v>
      </c>
      <c r="B287" s="11" t="s">
        <v>2122</v>
      </c>
      <c r="C287" s="11" t="s">
        <v>5</v>
      </c>
      <c r="D287" s="11">
        <v>6</v>
      </c>
      <c r="E287" s="14" t="s">
        <v>5022</v>
      </c>
      <c r="F287" t="s">
        <v>5101</v>
      </c>
      <c r="G287" t="s">
        <v>5102</v>
      </c>
      <c r="H287" t="s">
        <v>5103</v>
      </c>
      <c r="I287" t="s">
        <v>5023</v>
      </c>
    </row>
    <row r="288" spans="1:9" ht="30" x14ac:dyDescent="0.25">
      <c r="A288" s="13" t="s">
        <v>1170</v>
      </c>
      <c r="B288" s="11" t="s">
        <v>1171</v>
      </c>
      <c r="C288" s="11" t="s">
        <v>5</v>
      </c>
      <c r="D288" s="11">
        <v>6</v>
      </c>
      <c r="E288" s="14" t="s">
        <v>5022</v>
      </c>
      <c r="F288" t="s">
        <v>5101</v>
      </c>
      <c r="G288" t="s">
        <v>5102</v>
      </c>
      <c r="H288" t="s">
        <v>5103</v>
      </c>
      <c r="I288" t="s">
        <v>5023</v>
      </c>
    </row>
    <row r="289" spans="1:9" ht="30" x14ac:dyDescent="0.25">
      <c r="A289" s="13" t="s">
        <v>1172</v>
      </c>
      <c r="B289" s="11" t="s">
        <v>1173</v>
      </c>
      <c r="C289" s="11" t="s">
        <v>5</v>
      </c>
      <c r="D289" s="11">
        <v>6</v>
      </c>
      <c r="E289" s="14" t="s">
        <v>5022</v>
      </c>
      <c r="F289"/>
      <c r="G289"/>
      <c r="H289"/>
      <c r="I289" t="s">
        <v>5023</v>
      </c>
    </row>
    <row r="290" spans="1:9" ht="30" x14ac:dyDescent="0.25">
      <c r="A290" s="13" t="s">
        <v>1202</v>
      </c>
      <c r="B290" s="11" t="s">
        <v>1203</v>
      </c>
      <c r="C290" s="11" t="s">
        <v>5</v>
      </c>
      <c r="D290" s="11">
        <v>6</v>
      </c>
      <c r="E290" s="14" t="s">
        <v>5022</v>
      </c>
      <c r="F290"/>
      <c r="G290"/>
      <c r="H290"/>
      <c r="I290" t="s">
        <v>5023</v>
      </c>
    </row>
    <row r="291" spans="1:9" ht="30" x14ac:dyDescent="0.25">
      <c r="A291" s="13" t="s">
        <v>1204</v>
      </c>
      <c r="B291" s="11" t="s">
        <v>1205</v>
      </c>
      <c r="C291" s="11" t="s">
        <v>5</v>
      </c>
      <c r="D291" s="11">
        <v>6</v>
      </c>
      <c r="E291" s="14" t="s">
        <v>5022</v>
      </c>
      <c r="F291" t="s">
        <v>5101</v>
      </c>
      <c r="G291" t="s">
        <v>5102</v>
      </c>
      <c r="H291" t="s">
        <v>5103</v>
      </c>
      <c r="I291" t="s">
        <v>5023</v>
      </c>
    </row>
    <row r="292" spans="1:9" ht="30" x14ac:dyDescent="0.25">
      <c r="A292" s="13" t="s">
        <v>1206</v>
      </c>
      <c r="B292" s="11" t="s">
        <v>1207</v>
      </c>
      <c r="C292" s="11" t="s">
        <v>5</v>
      </c>
      <c r="D292" s="11">
        <v>6</v>
      </c>
      <c r="E292" s="14" t="s">
        <v>5022</v>
      </c>
      <c r="F292"/>
      <c r="G292"/>
      <c r="H292"/>
      <c r="I292" t="s">
        <v>5023</v>
      </c>
    </row>
    <row r="293" spans="1:9" ht="30" x14ac:dyDescent="0.25">
      <c r="A293" s="13" t="s">
        <v>1208</v>
      </c>
      <c r="B293" s="11" t="s">
        <v>1209</v>
      </c>
      <c r="C293" s="11" t="s">
        <v>5</v>
      </c>
      <c r="D293" s="11">
        <v>6</v>
      </c>
      <c r="E293" s="14" t="s">
        <v>5022</v>
      </c>
      <c r="F293" t="s">
        <v>5101</v>
      </c>
      <c r="G293" t="s">
        <v>5102</v>
      </c>
      <c r="H293" t="s">
        <v>5103</v>
      </c>
      <c r="I293" t="s">
        <v>5023</v>
      </c>
    </row>
    <row r="294" spans="1:9" ht="30" x14ac:dyDescent="0.25">
      <c r="A294" s="13" t="s">
        <v>1210</v>
      </c>
      <c r="B294" s="11" t="s">
        <v>1211</v>
      </c>
      <c r="C294" s="11" t="s">
        <v>5</v>
      </c>
      <c r="D294" s="11">
        <v>6</v>
      </c>
      <c r="E294" s="14" t="s">
        <v>5022</v>
      </c>
      <c r="F294" t="s">
        <v>5101</v>
      </c>
      <c r="G294" t="s">
        <v>5102</v>
      </c>
      <c r="H294" t="s">
        <v>5103</v>
      </c>
      <c r="I294" t="s">
        <v>5023</v>
      </c>
    </row>
    <row r="295" spans="1:9" ht="30" x14ac:dyDescent="0.25">
      <c r="A295" s="13" t="s">
        <v>1212</v>
      </c>
      <c r="B295" s="11" t="s">
        <v>1213</v>
      </c>
      <c r="C295" s="11" t="s">
        <v>5</v>
      </c>
      <c r="D295" s="11">
        <v>6</v>
      </c>
      <c r="E295" s="14" t="s">
        <v>5022</v>
      </c>
      <c r="F295"/>
      <c r="G295"/>
      <c r="H295"/>
      <c r="I295" t="s">
        <v>5023</v>
      </c>
    </row>
    <row r="296" spans="1:9" ht="30" x14ac:dyDescent="0.25">
      <c r="A296" s="13" t="s">
        <v>2145</v>
      </c>
      <c r="B296" s="11" t="s">
        <v>2146</v>
      </c>
      <c r="C296" s="11" t="s">
        <v>5</v>
      </c>
      <c r="D296" s="11">
        <v>6</v>
      </c>
      <c r="E296" s="14" t="s">
        <v>5022</v>
      </c>
      <c r="F296" t="s">
        <v>5101</v>
      </c>
      <c r="G296" t="s">
        <v>5102</v>
      </c>
      <c r="H296" t="s">
        <v>5103</v>
      </c>
      <c r="I296" t="s">
        <v>5023</v>
      </c>
    </row>
    <row r="297" spans="1:9" x14ac:dyDescent="0.25">
      <c r="A297" s="13" t="s">
        <v>2147</v>
      </c>
      <c r="B297" s="11" t="s">
        <v>2148</v>
      </c>
      <c r="C297" s="11" t="s">
        <v>5</v>
      </c>
      <c r="D297" s="11">
        <v>6</v>
      </c>
      <c r="E297" s="14" t="s">
        <v>5023</v>
      </c>
      <c r="F297" t="s">
        <v>5101</v>
      </c>
      <c r="G297" t="s">
        <v>5102</v>
      </c>
      <c r="H297" t="s">
        <v>5103</v>
      </c>
      <c r="I297" t="s">
        <v>5023</v>
      </c>
    </row>
    <row r="298" spans="1:9" ht="30" x14ac:dyDescent="0.25">
      <c r="A298" s="13" t="s">
        <v>1340</v>
      </c>
      <c r="B298" s="11" t="s">
        <v>1341</v>
      </c>
      <c r="C298" s="11" t="s">
        <v>5</v>
      </c>
      <c r="D298" s="11">
        <v>6</v>
      </c>
      <c r="E298" s="14" t="s">
        <v>5022</v>
      </c>
      <c r="F298" t="s">
        <v>5101</v>
      </c>
      <c r="G298" t="s">
        <v>5102</v>
      </c>
      <c r="H298" t="s">
        <v>5103</v>
      </c>
      <c r="I298" t="s">
        <v>5023</v>
      </c>
    </row>
    <row r="299" spans="1:9" ht="30" x14ac:dyDescent="0.25">
      <c r="A299" s="13" t="s">
        <v>1342</v>
      </c>
      <c r="B299" s="11" t="s">
        <v>1343</v>
      </c>
      <c r="C299" s="11" t="s">
        <v>5</v>
      </c>
      <c r="D299" s="11">
        <v>6</v>
      </c>
      <c r="E299" s="14" t="s">
        <v>5022</v>
      </c>
      <c r="F299" t="s">
        <v>5101</v>
      </c>
      <c r="G299" t="s">
        <v>5102</v>
      </c>
      <c r="H299" t="s">
        <v>5103</v>
      </c>
      <c r="I299" t="s">
        <v>5023</v>
      </c>
    </row>
    <row r="300" spans="1:9" x14ac:dyDescent="0.25">
      <c r="A300" s="13" t="s">
        <v>1344</v>
      </c>
      <c r="B300" s="11" t="s">
        <v>1345</v>
      </c>
      <c r="C300" s="11" t="s">
        <v>5</v>
      </c>
      <c r="D300" s="11">
        <v>6</v>
      </c>
      <c r="E300" s="14" t="s">
        <v>5023</v>
      </c>
      <c r="F300"/>
      <c r="G300"/>
      <c r="H300"/>
      <c r="I300" t="s">
        <v>5023</v>
      </c>
    </row>
    <row r="301" spans="1:9" ht="30" x14ac:dyDescent="0.25">
      <c r="A301" s="13" t="s">
        <v>1346</v>
      </c>
      <c r="B301" s="11" t="s">
        <v>1347</v>
      </c>
      <c r="C301" s="11" t="s">
        <v>5</v>
      </c>
      <c r="D301" s="11">
        <v>6</v>
      </c>
      <c r="E301" s="14" t="s">
        <v>5022</v>
      </c>
      <c r="F301"/>
      <c r="G301"/>
      <c r="H301"/>
      <c r="I301" t="s">
        <v>5023</v>
      </c>
    </row>
    <row r="302" spans="1:9" ht="30" x14ac:dyDescent="0.25">
      <c r="A302" s="13" t="s">
        <v>1380</v>
      </c>
      <c r="B302" s="11" t="s">
        <v>1381</v>
      </c>
      <c r="C302" s="11" t="s">
        <v>5</v>
      </c>
      <c r="D302" s="11">
        <v>6</v>
      </c>
      <c r="E302" s="14" t="s">
        <v>5022</v>
      </c>
      <c r="F302"/>
      <c r="G302"/>
      <c r="H302"/>
      <c r="I302" t="s">
        <v>5023</v>
      </c>
    </row>
    <row r="303" spans="1:9" x14ac:dyDescent="0.25">
      <c r="A303" s="13" t="s">
        <v>2159</v>
      </c>
      <c r="B303" s="11" t="s">
        <v>2160</v>
      </c>
      <c r="C303" s="11" t="s">
        <v>5</v>
      </c>
      <c r="D303" s="11">
        <v>6</v>
      </c>
      <c r="E303" s="14" t="s">
        <v>5023</v>
      </c>
      <c r="F303"/>
      <c r="G303"/>
      <c r="H303"/>
      <c r="I303" t="s">
        <v>5023</v>
      </c>
    </row>
    <row r="304" spans="1:9" ht="30" x14ac:dyDescent="0.25">
      <c r="A304" s="13" t="s">
        <v>1382</v>
      </c>
      <c r="B304" s="11" t="s">
        <v>1383</v>
      </c>
      <c r="C304" s="11" t="s">
        <v>5</v>
      </c>
      <c r="D304" s="11">
        <v>6</v>
      </c>
      <c r="E304" s="14" t="s">
        <v>5022</v>
      </c>
      <c r="F304" t="s">
        <v>5101</v>
      </c>
      <c r="G304" t="s">
        <v>5102</v>
      </c>
      <c r="H304" t="s">
        <v>5103</v>
      </c>
      <c r="I304" t="s">
        <v>5023</v>
      </c>
    </row>
    <row r="305" spans="1:9" ht="30" x14ac:dyDescent="0.25">
      <c r="A305" s="13" t="s">
        <v>1386</v>
      </c>
      <c r="B305" s="11" t="s">
        <v>1387</v>
      </c>
      <c r="C305" s="11" t="s">
        <v>5</v>
      </c>
      <c r="D305" s="11">
        <v>6</v>
      </c>
      <c r="E305" s="14" t="s">
        <v>5022</v>
      </c>
      <c r="F305"/>
      <c r="G305"/>
      <c r="H305"/>
      <c r="I305" t="s">
        <v>5023</v>
      </c>
    </row>
    <row r="306" spans="1:9" ht="30" x14ac:dyDescent="0.25">
      <c r="A306" s="13" t="s">
        <v>1418</v>
      </c>
      <c r="B306" s="11" t="s">
        <v>1419</v>
      </c>
      <c r="C306" s="11" t="s">
        <v>5</v>
      </c>
      <c r="D306" s="11">
        <v>6</v>
      </c>
      <c r="E306" s="14" t="s">
        <v>5022</v>
      </c>
      <c r="F306"/>
      <c r="G306"/>
      <c r="H306"/>
      <c r="I306" t="s">
        <v>5023</v>
      </c>
    </row>
    <row r="307" spans="1:9" ht="30" x14ac:dyDescent="0.25">
      <c r="A307" s="13" t="s">
        <v>1420</v>
      </c>
      <c r="B307" s="11" t="s">
        <v>1421</v>
      </c>
      <c r="C307" s="11" t="s">
        <v>5</v>
      </c>
      <c r="D307" s="11">
        <v>6</v>
      </c>
      <c r="E307" s="14" t="s">
        <v>5022</v>
      </c>
      <c r="F307"/>
      <c r="G307"/>
      <c r="H307"/>
      <c r="I307" t="s">
        <v>5023</v>
      </c>
    </row>
    <row r="308" spans="1:9" ht="30" x14ac:dyDescent="0.25">
      <c r="A308" s="13" t="s">
        <v>1561</v>
      </c>
      <c r="B308" s="11" t="s">
        <v>1562</v>
      </c>
      <c r="C308" s="11" t="s">
        <v>5</v>
      </c>
      <c r="D308" s="11">
        <v>6</v>
      </c>
      <c r="E308" s="14" t="s">
        <v>5022</v>
      </c>
      <c r="F308"/>
      <c r="G308"/>
      <c r="H308"/>
      <c r="I308" t="s">
        <v>5023</v>
      </c>
    </row>
    <row r="309" spans="1:9" x14ac:dyDescent="0.25">
      <c r="A309" s="13" t="s">
        <v>1563</v>
      </c>
      <c r="B309" s="11" t="s">
        <v>1564</v>
      </c>
      <c r="C309" s="11" t="s">
        <v>5</v>
      </c>
      <c r="D309" s="11">
        <v>6</v>
      </c>
      <c r="E309" s="14" t="s">
        <v>5023</v>
      </c>
      <c r="F309" t="s">
        <v>5101</v>
      </c>
      <c r="G309" t="s">
        <v>5102</v>
      </c>
      <c r="H309" t="s">
        <v>5103</v>
      </c>
      <c r="I309" t="s">
        <v>5023</v>
      </c>
    </row>
    <row r="310" spans="1:9" ht="30" x14ac:dyDescent="0.25">
      <c r="A310" s="13" t="s">
        <v>2223</v>
      </c>
      <c r="B310" s="11" t="s">
        <v>2224</v>
      </c>
      <c r="C310" s="11" t="s">
        <v>5</v>
      </c>
      <c r="D310" s="11">
        <v>6</v>
      </c>
      <c r="E310" s="14" t="s">
        <v>5022</v>
      </c>
      <c r="F310" t="s">
        <v>5101</v>
      </c>
      <c r="G310" t="s">
        <v>5102</v>
      </c>
      <c r="H310" t="s">
        <v>5103</v>
      </c>
      <c r="I310" t="s">
        <v>5023</v>
      </c>
    </row>
    <row r="311" spans="1:9" ht="30" x14ac:dyDescent="0.25">
      <c r="A311" s="13" t="s">
        <v>2225</v>
      </c>
      <c r="B311" s="11" t="s">
        <v>2226</v>
      </c>
      <c r="C311" s="11" t="s">
        <v>5</v>
      </c>
      <c r="D311" s="11">
        <v>6</v>
      </c>
      <c r="E311" s="14" t="s">
        <v>5022</v>
      </c>
      <c r="F311" t="s">
        <v>5101</v>
      </c>
      <c r="G311" t="s">
        <v>5102</v>
      </c>
      <c r="H311" t="s">
        <v>5103</v>
      </c>
      <c r="I311" t="s">
        <v>5023</v>
      </c>
    </row>
    <row r="312" spans="1:9" ht="30" x14ac:dyDescent="0.25">
      <c r="A312" s="13" t="s">
        <v>1623</v>
      </c>
      <c r="B312" s="11" t="s">
        <v>1624</v>
      </c>
      <c r="C312" s="11" t="s">
        <v>5</v>
      </c>
      <c r="D312" s="11">
        <v>6</v>
      </c>
      <c r="E312" s="14" t="s">
        <v>5022</v>
      </c>
      <c r="F312"/>
      <c r="G312"/>
      <c r="H312"/>
      <c r="I312" t="s">
        <v>5023</v>
      </c>
    </row>
    <row r="313" spans="1:9" ht="30" x14ac:dyDescent="0.25">
      <c r="A313" s="13" t="s">
        <v>1625</v>
      </c>
      <c r="B313" s="11" t="s">
        <v>1626</v>
      </c>
      <c r="C313" s="11" t="s">
        <v>5</v>
      </c>
      <c r="D313" s="11">
        <v>6</v>
      </c>
      <c r="E313" s="14" t="s">
        <v>5022</v>
      </c>
      <c r="F313" t="s">
        <v>5101</v>
      </c>
      <c r="G313" t="s">
        <v>5102</v>
      </c>
      <c r="H313" t="s">
        <v>5103</v>
      </c>
      <c r="I313" t="s">
        <v>5023</v>
      </c>
    </row>
    <row r="314" spans="1:9" ht="30" x14ac:dyDescent="0.25">
      <c r="A314" s="13" t="s">
        <v>1637</v>
      </c>
      <c r="B314" s="11" t="s">
        <v>1638</v>
      </c>
      <c r="C314" s="11" t="s">
        <v>5</v>
      </c>
      <c r="D314" s="11">
        <v>6</v>
      </c>
      <c r="E314" s="14" t="s">
        <v>5022</v>
      </c>
      <c r="F314"/>
      <c r="G314"/>
      <c r="H314"/>
      <c r="I314" t="s">
        <v>5023</v>
      </c>
    </row>
    <row r="315" spans="1:9" ht="30" x14ac:dyDescent="0.25">
      <c r="A315" s="13" t="s">
        <v>1639</v>
      </c>
      <c r="B315" s="11" t="s">
        <v>1640</v>
      </c>
      <c r="C315" s="11" t="s">
        <v>5</v>
      </c>
      <c r="D315" s="11">
        <v>6</v>
      </c>
      <c r="E315" s="14" t="s">
        <v>5022</v>
      </c>
      <c r="F315" t="s">
        <v>5101</v>
      </c>
      <c r="G315" t="s">
        <v>5102</v>
      </c>
      <c r="H315" t="s">
        <v>5103</v>
      </c>
      <c r="I315" t="s">
        <v>5023</v>
      </c>
    </row>
    <row r="316" spans="1:9" ht="30" x14ac:dyDescent="0.25">
      <c r="A316" s="13" t="s">
        <v>1744</v>
      </c>
      <c r="B316" s="11" t="s">
        <v>1745</v>
      </c>
      <c r="C316" s="11" t="s">
        <v>1746</v>
      </c>
      <c r="D316" s="11">
        <v>6</v>
      </c>
      <c r="E316" s="14" t="s">
        <v>5022</v>
      </c>
      <c r="F316"/>
      <c r="G316"/>
      <c r="H316"/>
      <c r="I316" t="s">
        <v>5023</v>
      </c>
    </row>
    <row r="317" spans="1:9" ht="30" x14ac:dyDescent="0.25">
      <c r="A317" s="13" t="s">
        <v>2332</v>
      </c>
      <c r="B317" s="11" t="s">
        <v>2333</v>
      </c>
      <c r="C317" s="11" t="s">
        <v>1741</v>
      </c>
      <c r="D317" s="11">
        <v>6</v>
      </c>
      <c r="E317" s="14" t="s">
        <v>5022</v>
      </c>
      <c r="F317" t="s">
        <v>5105</v>
      </c>
      <c r="G317" t="s">
        <v>5102</v>
      </c>
      <c r="H317" t="s">
        <v>5103</v>
      </c>
      <c r="I317" t="s">
        <v>5023</v>
      </c>
    </row>
    <row r="318" spans="1:9" x14ac:dyDescent="0.25">
      <c r="A318" s="13" t="s">
        <v>2358</v>
      </c>
      <c r="B318" s="11" t="s">
        <v>2359</v>
      </c>
      <c r="C318" s="11" t="s">
        <v>1746</v>
      </c>
      <c r="D318" s="11">
        <v>6</v>
      </c>
      <c r="E318" s="14" t="s">
        <v>5023</v>
      </c>
      <c r="F318" t="s">
        <v>5105</v>
      </c>
      <c r="G318" t="s">
        <v>5102</v>
      </c>
      <c r="H318" t="s">
        <v>5103</v>
      </c>
      <c r="I318" t="s">
        <v>5023</v>
      </c>
    </row>
    <row r="319" spans="1:9" ht="30" x14ac:dyDescent="0.25">
      <c r="A319" s="13" t="s">
        <v>1761</v>
      </c>
      <c r="B319" s="11" t="s">
        <v>1762</v>
      </c>
      <c r="C319" s="11" t="s">
        <v>5</v>
      </c>
      <c r="D319" s="11">
        <v>6</v>
      </c>
      <c r="E319" s="14" t="s">
        <v>5022</v>
      </c>
      <c r="F319" t="s">
        <v>5104</v>
      </c>
      <c r="G319" t="s">
        <v>5102</v>
      </c>
      <c r="H319" t="s">
        <v>5103</v>
      </c>
      <c r="I319" t="s">
        <v>5023</v>
      </c>
    </row>
    <row r="320" spans="1:9" ht="30" x14ac:dyDescent="0.25">
      <c r="A320" s="13" t="s">
        <v>3</v>
      </c>
      <c r="B320" s="11" t="s">
        <v>4</v>
      </c>
      <c r="C320" s="11" t="s">
        <v>5</v>
      </c>
      <c r="D320" s="11">
        <v>7</v>
      </c>
      <c r="E320" s="14" t="s">
        <v>5022</v>
      </c>
      <c r="F320" t="s">
        <v>5101</v>
      </c>
      <c r="G320" t="s">
        <v>5102</v>
      </c>
      <c r="H320" t="s">
        <v>5103</v>
      </c>
      <c r="I320" t="s">
        <v>5023</v>
      </c>
    </row>
    <row r="321" spans="1:9" ht="30" x14ac:dyDescent="0.25">
      <c r="A321" s="13" t="s">
        <v>8</v>
      </c>
      <c r="B321" s="11" t="s">
        <v>9</v>
      </c>
      <c r="C321" s="11" t="s">
        <v>5</v>
      </c>
      <c r="D321" s="11">
        <v>7</v>
      </c>
      <c r="E321" s="14" t="s">
        <v>5022</v>
      </c>
      <c r="F321"/>
      <c r="G321"/>
      <c r="H321"/>
      <c r="I321" t="s">
        <v>5023</v>
      </c>
    </row>
    <row r="322" spans="1:9" ht="30" x14ac:dyDescent="0.25">
      <c r="A322" s="13" t="s">
        <v>10</v>
      </c>
      <c r="B322" s="11" t="s">
        <v>11</v>
      </c>
      <c r="C322" s="11" t="s">
        <v>5</v>
      </c>
      <c r="D322" s="11">
        <v>7</v>
      </c>
      <c r="E322" s="14" t="s">
        <v>5022</v>
      </c>
      <c r="F322" t="s">
        <v>5101</v>
      </c>
      <c r="G322" t="s">
        <v>5102</v>
      </c>
      <c r="H322" t="s">
        <v>5103</v>
      </c>
      <c r="I322" t="s">
        <v>5023</v>
      </c>
    </row>
    <row r="323" spans="1:9" ht="30" x14ac:dyDescent="0.25">
      <c r="A323" s="13" t="s">
        <v>12</v>
      </c>
      <c r="B323" s="11" t="s">
        <v>13</v>
      </c>
      <c r="C323" s="11" t="s">
        <v>5</v>
      </c>
      <c r="D323" s="11">
        <v>7</v>
      </c>
      <c r="E323" s="14" t="s">
        <v>5022</v>
      </c>
      <c r="F323" t="s">
        <v>5101</v>
      </c>
      <c r="G323" t="s">
        <v>5102</v>
      </c>
      <c r="H323" t="s">
        <v>5103</v>
      </c>
      <c r="I323" t="s">
        <v>5023</v>
      </c>
    </row>
    <row r="324" spans="1:9" x14ac:dyDescent="0.25">
      <c r="A324" s="13" t="s">
        <v>14</v>
      </c>
      <c r="B324" s="11" t="s">
        <v>15</v>
      </c>
      <c r="C324" s="11" t="s">
        <v>5</v>
      </c>
      <c r="D324" s="11">
        <v>7</v>
      </c>
      <c r="E324" s="14" t="s">
        <v>5023</v>
      </c>
      <c r="F324"/>
      <c r="G324"/>
      <c r="H324"/>
      <c r="I324" t="s">
        <v>5023</v>
      </c>
    </row>
    <row r="325" spans="1:9" x14ac:dyDescent="0.25">
      <c r="A325" s="13" t="s">
        <v>16</v>
      </c>
      <c r="B325" s="11" t="s">
        <v>17</v>
      </c>
      <c r="C325" s="11" t="s">
        <v>5</v>
      </c>
      <c r="D325" s="11">
        <v>7</v>
      </c>
      <c r="E325" s="14" t="s">
        <v>5023</v>
      </c>
      <c r="F325"/>
      <c r="G325"/>
      <c r="H325"/>
      <c r="I325" t="s">
        <v>5023</v>
      </c>
    </row>
    <row r="326" spans="1:9" ht="30" x14ac:dyDescent="0.25">
      <c r="A326" s="13" t="s">
        <v>18</v>
      </c>
      <c r="B326" s="11" t="s">
        <v>19</v>
      </c>
      <c r="C326" s="11" t="s">
        <v>5</v>
      </c>
      <c r="D326" s="11">
        <v>7</v>
      </c>
      <c r="E326" s="14" t="s">
        <v>5022</v>
      </c>
      <c r="F326" t="s">
        <v>5101</v>
      </c>
      <c r="G326" t="s">
        <v>5102</v>
      </c>
      <c r="H326" t="s">
        <v>5103</v>
      </c>
      <c r="I326" t="s">
        <v>5023</v>
      </c>
    </row>
    <row r="327" spans="1:9" ht="30" x14ac:dyDescent="0.25">
      <c r="A327" s="13" t="s">
        <v>1795</v>
      </c>
      <c r="B327" s="11" t="s">
        <v>1796</v>
      </c>
      <c r="C327" s="11" t="s">
        <v>5</v>
      </c>
      <c r="D327" s="11">
        <v>7</v>
      </c>
      <c r="E327" s="14" t="s">
        <v>5022</v>
      </c>
      <c r="F327"/>
      <c r="G327"/>
      <c r="H327"/>
      <c r="I327" t="s">
        <v>5023</v>
      </c>
    </row>
    <row r="328" spans="1:9" ht="30" x14ac:dyDescent="0.25">
      <c r="A328" s="13" t="s">
        <v>24</v>
      </c>
      <c r="B328" s="11" t="s">
        <v>25</v>
      </c>
      <c r="C328" s="11" t="s">
        <v>5</v>
      </c>
      <c r="D328" s="11">
        <v>7</v>
      </c>
      <c r="E328" s="14" t="s">
        <v>5022</v>
      </c>
      <c r="F328"/>
      <c r="G328"/>
      <c r="H328"/>
      <c r="I328" t="s">
        <v>5023</v>
      </c>
    </row>
    <row r="329" spans="1:9" ht="30" x14ac:dyDescent="0.25">
      <c r="A329" s="13" t="s">
        <v>27</v>
      </c>
      <c r="B329" s="11" t="s">
        <v>28</v>
      </c>
      <c r="C329" s="11" t="s">
        <v>5</v>
      </c>
      <c r="D329" s="11">
        <v>7</v>
      </c>
      <c r="E329" s="14" t="s">
        <v>5022</v>
      </c>
      <c r="F329" t="s">
        <v>5101</v>
      </c>
      <c r="G329" t="s">
        <v>5102</v>
      </c>
      <c r="H329" t="s">
        <v>5103</v>
      </c>
      <c r="I329" t="s">
        <v>5023</v>
      </c>
    </row>
    <row r="330" spans="1:9" ht="30" x14ac:dyDescent="0.25">
      <c r="A330" s="13" t="s">
        <v>29</v>
      </c>
      <c r="B330" s="11" t="s">
        <v>30</v>
      </c>
      <c r="C330" s="11" t="s">
        <v>5</v>
      </c>
      <c r="D330" s="11">
        <v>7</v>
      </c>
      <c r="E330" s="14" t="s">
        <v>5022</v>
      </c>
      <c r="F330" t="s">
        <v>5101</v>
      </c>
      <c r="G330" t="s">
        <v>5102</v>
      </c>
      <c r="H330" t="s">
        <v>5103</v>
      </c>
      <c r="I330" t="s">
        <v>5023</v>
      </c>
    </row>
    <row r="331" spans="1:9" ht="30" x14ac:dyDescent="0.25">
      <c r="A331" s="13" t="s">
        <v>31</v>
      </c>
      <c r="B331" s="11" t="s">
        <v>32</v>
      </c>
      <c r="C331" s="11" t="s">
        <v>5</v>
      </c>
      <c r="D331" s="11">
        <v>7</v>
      </c>
      <c r="E331" s="14" t="s">
        <v>5022</v>
      </c>
      <c r="F331"/>
      <c r="G331"/>
      <c r="H331"/>
      <c r="I331" t="s">
        <v>5023</v>
      </c>
    </row>
    <row r="332" spans="1:9" ht="30" x14ac:dyDescent="0.25">
      <c r="A332" s="13" t="s">
        <v>33</v>
      </c>
      <c r="B332" s="11" t="s">
        <v>34</v>
      </c>
      <c r="C332" s="11" t="s">
        <v>5</v>
      </c>
      <c r="D332" s="11">
        <v>7</v>
      </c>
      <c r="E332" s="14" t="s">
        <v>5022</v>
      </c>
      <c r="F332" t="s">
        <v>5101</v>
      </c>
      <c r="G332" t="s">
        <v>5102</v>
      </c>
      <c r="H332" t="s">
        <v>5103</v>
      </c>
      <c r="I332" t="s">
        <v>5023</v>
      </c>
    </row>
    <row r="333" spans="1:9" ht="30" x14ac:dyDescent="0.25">
      <c r="A333" s="13" t="s">
        <v>35</v>
      </c>
      <c r="B333" s="11" t="s">
        <v>36</v>
      </c>
      <c r="C333" s="11" t="s">
        <v>5</v>
      </c>
      <c r="D333" s="11">
        <v>7</v>
      </c>
      <c r="E333" s="14" t="s">
        <v>5022</v>
      </c>
      <c r="F333" t="s">
        <v>5101</v>
      </c>
      <c r="G333" t="s">
        <v>5102</v>
      </c>
      <c r="H333" t="s">
        <v>5103</v>
      </c>
      <c r="I333" t="s">
        <v>5023</v>
      </c>
    </row>
    <row r="334" spans="1:9" ht="30" x14ac:dyDescent="0.25">
      <c r="A334" s="13" t="s">
        <v>280</v>
      </c>
      <c r="B334" s="11" t="s">
        <v>281</v>
      </c>
      <c r="C334" s="11" t="s">
        <v>5</v>
      </c>
      <c r="D334" s="11">
        <v>7</v>
      </c>
      <c r="E334" s="14" t="s">
        <v>5022</v>
      </c>
      <c r="F334"/>
      <c r="G334"/>
      <c r="H334"/>
      <c r="I334" t="s">
        <v>5023</v>
      </c>
    </row>
    <row r="335" spans="1:9" ht="30" x14ac:dyDescent="0.25">
      <c r="A335" s="13" t="s">
        <v>282</v>
      </c>
      <c r="B335" s="11" t="s">
        <v>283</v>
      </c>
      <c r="C335" s="11" t="s">
        <v>5</v>
      </c>
      <c r="D335" s="11">
        <v>7</v>
      </c>
      <c r="E335" s="14" t="s">
        <v>5022</v>
      </c>
      <c r="F335" t="s">
        <v>5101</v>
      </c>
      <c r="G335" t="s">
        <v>5102</v>
      </c>
      <c r="H335" t="s">
        <v>5103</v>
      </c>
      <c r="I335" t="s">
        <v>5023</v>
      </c>
    </row>
    <row r="336" spans="1:9" ht="30" x14ac:dyDescent="0.25">
      <c r="A336" s="13" t="s">
        <v>284</v>
      </c>
      <c r="B336" s="11" t="s">
        <v>285</v>
      </c>
      <c r="C336" s="11" t="s">
        <v>5</v>
      </c>
      <c r="D336" s="11">
        <v>7</v>
      </c>
      <c r="E336" s="14" t="s">
        <v>5022</v>
      </c>
      <c r="F336" t="s">
        <v>5101</v>
      </c>
      <c r="G336" t="s">
        <v>5102</v>
      </c>
      <c r="H336" t="s">
        <v>5103</v>
      </c>
      <c r="I336" t="s">
        <v>5023</v>
      </c>
    </row>
    <row r="337" spans="1:9" ht="30" x14ac:dyDescent="0.25">
      <c r="A337" s="13" t="s">
        <v>286</v>
      </c>
      <c r="B337" s="11" t="s">
        <v>287</v>
      </c>
      <c r="C337" s="11" t="s">
        <v>5</v>
      </c>
      <c r="D337" s="11">
        <v>7</v>
      </c>
      <c r="E337" s="14" t="s">
        <v>5022</v>
      </c>
      <c r="F337" t="s">
        <v>5101</v>
      </c>
      <c r="G337" t="s">
        <v>5102</v>
      </c>
      <c r="H337" t="s">
        <v>5103</v>
      </c>
      <c r="I337" t="s">
        <v>5023</v>
      </c>
    </row>
    <row r="338" spans="1:9" ht="30" x14ac:dyDescent="0.25">
      <c r="A338" s="13" t="s">
        <v>288</v>
      </c>
      <c r="B338" s="11" t="s">
        <v>289</v>
      </c>
      <c r="C338" s="11" t="s">
        <v>5</v>
      </c>
      <c r="D338" s="11">
        <v>7</v>
      </c>
      <c r="E338" s="14" t="s">
        <v>5022</v>
      </c>
      <c r="F338" t="s">
        <v>5101</v>
      </c>
      <c r="G338" t="s">
        <v>5102</v>
      </c>
      <c r="H338" t="s">
        <v>5103</v>
      </c>
      <c r="I338" t="s">
        <v>5023</v>
      </c>
    </row>
    <row r="339" spans="1:9" ht="30" x14ac:dyDescent="0.25">
      <c r="A339" s="13" t="s">
        <v>648</v>
      </c>
      <c r="B339" s="11" t="s">
        <v>649</v>
      </c>
      <c r="C339" s="11" t="s">
        <v>5</v>
      </c>
      <c r="D339" s="11">
        <v>7</v>
      </c>
      <c r="E339" s="14" t="s">
        <v>5022</v>
      </c>
      <c r="F339" t="s">
        <v>5101</v>
      </c>
      <c r="G339" t="s">
        <v>5102</v>
      </c>
      <c r="H339" t="s">
        <v>5103</v>
      </c>
      <c r="I339" t="s">
        <v>5023</v>
      </c>
    </row>
    <row r="340" spans="1:9" ht="30" x14ac:dyDescent="0.25">
      <c r="A340" s="13" t="s">
        <v>650</v>
      </c>
      <c r="B340" s="11" t="s">
        <v>651</v>
      </c>
      <c r="C340" s="11" t="s">
        <v>5</v>
      </c>
      <c r="D340" s="11">
        <v>7</v>
      </c>
      <c r="E340" s="14" t="s">
        <v>5022</v>
      </c>
      <c r="F340" t="s">
        <v>5101</v>
      </c>
      <c r="G340" t="s">
        <v>5102</v>
      </c>
      <c r="H340" t="s">
        <v>5103</v>
      </c>
      <c r="I340" t="s">
        <v>5023</v>
      </c>
    </row>
    <row r="341" spans="1:9" ht="30" x14ac:dyDescent="0.25">
      <c r="A341" s="13" t="s">
        <v>652</v>
      </c>
      <c r="B341" s="11" t="s">
        <v>653</v>
      </c>
      <c r="C341" s="11" t="s">
        <v>5</v>
      </c>
      <c r="D341" s="11">
        <v>7</v>
      </c>
      <c r="E341" s="14" t="s">
        <v>5022</v>
      </c>
      <c r="F341" t="s">
        <v>5101</v>
      </c>
      <c r="G341" t="s">
        <v>5102</v>
      </c>
      <c r="H341" t="s">
        <v>5103</v>
      </c>
      <c r="I341" t="s">
        <v>5023</v>
      </c>
    </row>
    <row r="342" spans="1:9" ht="30" x14ac:dyDescent="0.25">
      <c r="A342" s="13" t="s">
        <v>654</v>
      </c>
      <c r="B342" s="11" t="s">
        <v>655</v>
      </c>
      <c r="C342" s="11" t="s">
        <v>5</v>
      </c>
      <c r="D342" s="11">
        <v>7</v>
      </c>
      <c r="E342" s="14" t="s">
        <v>5022</v>
      </c>
      <c r="F342" t="s">
        <v>5101</v>
      </c>
      <c r="G342" t="s">
        <v>5102</v>
      </c>
      <c r="H342" t="s">
        <v>5103</v>
      </c>
      <c r="I342" t="s">
        <v>5023</v>
      </c>
    </row>
    <row r="343" spans="1:9" ht="30" x14ac:dyDescent="0.25">
      <c r="A343" s="13" t="s">
        <v>656</v>
      </c>
      <c r="B343" s="11" t="s">
        <v>657</v>
      </c>
      <c r="C343" s="11" t="s">
        <v>5</v>
      </c>
      <c r="D343" s="11">
        <v>7</v>
      </c>
      <c r="E343" s="14" t="s">
        <v>5022</v>
      </c>
      <c r="F343" t="s">
        <v>5101</v>
      </c>
      <c r="G343" t="s">
        <v>5102</v>
      </c>
      <c r="H343" t="s">
        <v>5103</v>
      </c>
      <c r="I343" t="s">
        <v>5023</v>
      </c>
    </row>
    <row r="344" spans="1:9" ht="30" x14ac:dyDescent="0.25">
      <c r="A344" s="13" t="s">
        <v>658</v>
      </c>
      <c r="B344" s="11" t="s">
        <v>659</v>
      </c>
      <c r="C344" s="11" t="s">
        <v>5</v>
      </c>
      <c r="D344" s="11">
        <v>7</v>
      </c>
      <c r="E344" s="14" t="s">
        <v>5022</v>
      </c>
      <c r="F344"/>
      <c r="G344"/>
      <c r="H344"/>
      <c r="I344" t="s">
        <v>5023</v>
      </c>
    </row>
    <row r="345" spans="1:9" ht="30" x14ac:dyDescent="0.25">
      <c r="A345" s="13" t="s">
        <v>660</v>
      </c>
      <c r="B345" s="11" t="s">
        <v>661</v>
      </c>
      <c r="C345" s="11" t="s">
        <v>5</v>
      </c>
      <c r="D345" s="11">
        <v>7</v>
      </c>
      <c r="E345" s="14" t="s">
        <v>5022</v>
      </c>
      <c r="F345" t="s">
        <v>5101</v>
      </c>
      <c r="G345" t="s">
        <v>5102</v>
      </c>
      <c r="H345" t="s">
        <v>5103</v>
      </c>
      <c r="I345" t="s">
        <v>5023</v>
      </c>
    </row>
    <row r="346" spans="1:9" ht="30" x14ac:dyDescent="0.25">
      <c r="A346" s="13" t="s">
        <v>765</v>
      </c>
      <c r="B346" s="11" t="s">
        <v>766</v>
      </c>
      <c r="C346" s="11" t="s">
        <v>5</v>
      </c>
      <c r="D346" s="11">
        <v>7</v>
      </c>
      <c r="E346" s="14" t="s">
        <v>5022</v>
      </c>
      <c r="F346"/>
      <c r="G346"/>
      <c r="H346"/>
      <c r="I346" t="s">
        <v>5023</v>
      </c>
    </row>
    <row r="347" spans="1:9" ht="30" x14ac:dyDescent="0.25">
      <c r="A347" s="13" t="s">
        <v>767</v>
      </c>
      <c r="B347" s="11" t="s">
        <v>768</v>
      </c>
      <c r="C347" s="11" t="s">
        <v>5</v>
      </c>
      <c r="D347" s="11">
        <v>7</v>
      </c>
      <c r="E347" s="14" t="s">
        <v>5022</v>
      </c>
      <c r="F347"/>
      <c r="G347"/>
      <c r="H347"/>
      <c r="I347" t="s">
        <v>5023</v>
      </c>
    </row>
    <row r="348" spans="1:9" ht="30" x14ac:dyDescent="0.25">
      <c r="A348" s="13" t="s">
        <v>769</v>
      </c>
      <c r="B348" s="11" t="s">
        <v>770</v>
      </c>
      <c r="C348" s="11" t="s">
        <v>5</v>
      </c>
      <c r="D348" s="11">
        <v>7</v>
      </c>
      <c r="E348" s="14" t="s">
        <v>5022</v>
      </c>
      <c r="F348" t="s">
        <v>5101</v>
      </c>
      <c r="G348" t="s">
        <v>5102</v>
      </c>
      <c r="H348" t="s">
        <v>5103</v>
      </c>
      <c r="I348" t="s">
        <v>5023</v>
      </c>
    </row>
    <row r="349" spans="1:9" ht="30" x14ac:dyDescent="0.25">
      <c r="A349" s="13" t="s">
        <v>771</v>
      </c>
      <c r="B349" s="11" t="s">
        <v>772</v>
      </c>
      <c r="C349" s="11" t="s">
        <v>5</v>
      </c>
      <c r="D349" s="11">
        <v>7</v>
      </c>
      <c r="E349" s="14" t="s">
        <v>5022</v>
      </c>
      <c r="F349"/>
      <c r="G349"/>
      <c r="H349"/>
      <c r="I349" t="s">
        <v>5023</v>
      </c>
    </row>
    <row r="350" spans="1:9" ht="30" x14ac:dyDescent="0.25">
      <c r="A350" s="13" t="s">
        <v>773</v>
      </c>
      <c r="B350" s="11" t="s">
        <v>774</v>
      </c>
      <c r="C350" s="11" t="s">
        <v>5</v>
      </c>
      <c r="D350" s="11">
        <v>7</v>
      </c>
      <c r="E350" s="14" t="s">
        <v>5022</v>
      </c>
      <c r="F350" t="s">
        <v>5101</v>
      </c>
      <c r="G350" t="s">
        <v>5102</v>
      </c>
      <c r="H350" t="s">
        <v>5103</v>
      </c>
      <c r="I350" t="s">
        <v>5023</v>
      </c>
    </row>
    <row r="351" spans="1:9" ht="30" x14ac:dyDescent="0.25">
      <c r="A351" s="13" t="s">
        <v>775</v>
      </c>
      <c r="B351" s="11" t="s">
        <v>776</v>
      </c>
      <c r="C351" s="11" t="s">
        <v>5</v>
      </c>
      <c r="D351" s="11">
        <v>7</v>
      </c>
      <c r="E351" s="14" t="s">
        <v>5022</v>
      </c>
      <c r="F351" t="s">
        <v>5101</v>
      </c>
      <c r="G351" t="s">
        <v>5102</v>
      </c>
      <c r="H351" t="s">
        <v>5103</v>
      </c>
      <c r="I351" t="s">
        <v>5023</v>
      </c>
    </row>
    <row r="352" spans="1:9" ht="30" x14ac:dyDescent="0.25">
      <c r="A352" s="13" t="s">
        <v>793</v>
      </c>
      <c r="B352" s="11" t="s">
        <v>794</v>
      </c>
      <c r="C352" s="11" t="s">
        <v>5</v>
      </c>
      <c r="D352" s="11">
        <v>7</v>
      </c>
      <c r="E352" s="14" t="s">
        <v>5022</v>
      </c>
      <c r="F352"/>
      <c r="G352"/>
      <c r="H352"/>
      <c r="I352" t="s">
        <v>5023</v>
      </c>
    </row>
    <row r="353" spans="1:9" ht="30" x14ac:dyDescent="0.25">
      <c r="A353" s="13" t="s">
        <v>795</v>
      </c>
      <c r="B353" s="11" t="s">
        <v>796</v>
      </c>
      <c r="C353" s="11" t="s">
        <v>5</v>
      </c>
      <c r="D353" s="11">
        <v>7</v>
      </c>
      <c r="E353" s="14" t="s">
        <v>5022</v>
      </c>
      <c r="F353" t="s">
        <v>5101</v>
      </c>
      <c r="G353" t="s">
        <v>5102</v>
      </c>
      <c r="H353" t="s">
        <v>5103</v>
      </c>
      <c r="I353" t="s">
        <v>5023</v>
      </c>
    </row>
    <row r="354" spans="1:9" ht="30" x14ac:dyDescent="0.25">
      <c r="A354" s="13" t="s">
        <v>797</v>
      </c>
      <c r="B354" s="11" t="s">
        <v>798</v>
      </c>
      <c r="C354" s="11" t="s">
        <v>5</v>
      </c>
      <c r="D354" s="11">
        <v>7</v>
      </c>
      <c r="E354" s="14" t="s">
        <v>5022</v>
      </c>
      <c r="F354" t="s">
        <v>5101</v>
      </c>
      <c r="G354" t="s">
        <v>5102</v>
      </c>
      <c r="H354" t="s">
        <v>5103</v>
      </c>
      <c r="I354" t="s">
        <v>5023</v>
      </c>
    </row>
    <row r="355" spans="1:9" ht="30" x14ac:dyDescent="0.25">
      <c r="A355" s="13" t="s">
        <v>799</v>
      </c>
      <c r="B355" s="11" t="s">
        <v>800</v>
      </c>
      <c r="C355" s="11" t="s">
        <v>5</v>
      </c>
      <c r="D355" s="11">
        <v>7</v>
      </c>
      <c r="E355" s="14" t="s">
        <v>5022</v>
      </c>
      <c r="F355"/>
      <c r="G355"/>
      <c r="H355"/>
      <c r="I355" t="s">
        <v>5023</v>
      </c>
    </row>
    <row r="356" spans="1:9" ht="30" x14ac:dyDescent="0.25">
      <c r="A356" s="13" t="s">
        <v>801</v>
      </c>
      <c r="B356" s="11" t="s">
        <v>802</v>
      </c>
      <c r="C356" s="11" t="s">
        <v>5</v>
      </c>
      <c r="D356" s="11">
        <v>7</v>
      </c>
      <c r="E356" s="14" t="s">
        <v>5022</v>
      </c>
      <c r="F356"/>
      <c r="G356"/>
      <c r="H356"/>
      <c r="I356" t="s">
        <v>5023</v>
      </c>
    </row>
    <row r="357" spans="1:9" ht="30" x14ac:dyDescent="0.25">
      <c r="A357" s="13" t="s">
        <v>803</v>
      </c>
      <c r="B357" s="11" t="s">
        <v>804</v>
      </c>
      <c r="C357" s="11" t="s">
        <v>5</v>
      </c>
      <c r="D357" s="11">
        <v>7</v>
      </c>
      <c r="E357" s="14" t="s">
        <v>5022</v>
      </c>
      <c r="F357"/>
      <c r="G357"/>
      <c r="H357"/>
      <c r="I357" t="s">
        <v>5023</v>
      </c>
    </row>
    <row r="358" spans="1:9" ht="30" x14ac:dyDescent="0.25">
      <c r="A358" s="13" t="s">
        <v>805</v>
      </c>
      <c r="B358" s="11" t="s">
        <v>806</v>
      </c>
      <c r="C358" s="11" t="s">
        <v>5</v>
      </c>
      <c r="D358" s="11">
        <v>7</v>
      </c>
      <c r="E358" s="14" t="s">
        <v>5022</v>
      </c>
      <c r="F358"/>
      <c r="G358"/>
      <c r="H358"/>
      <c r="I358" t="s">
        <v>5023</v>
      </c>
    </row>
    <row r="359" spans="1:9" ht="30" x14ac:dyDescent="0.25">
      <c r="A359" s="13" t="s">
        <v>807</v>
      </c>
      <c r="B359" s="11" t="s">
        <v>808</v>
      </c>
      <c r="C359" s="11" t="s">
        <v>5</v>
      </c>
      <c r="D359" s="11">
        <v>7</v>
      </c>
      <c r="E359" s="14" t="s">
        <v>5022</v>
      </c>
      <c r="F359" t="s">
        <v>5101</v>
      </c>
      <c r="G359" t="s">
        <v>5102</v>
      </c>
      <c r="H359" t="s">
        <v>5103</v>
      </c>
      <c r="I359" t="s">
        <v>5023</v>
      </c>
    </row>
    <row r="360" spans="1:9" ht="30" x14ac:dyDescent="0.25">
      <c r="A360" s="13" t="s">
        <v>1222</v>
      </c>
      <c r="B360" s="11" t="s">
        <v>1223</v>
      </c>
      <c r="C360" s="11" t="s">
        <v>5</v>
      </c>
      <c r="D360" s="11">
        <v>7</v>
      </c>
      <c r="E360" s="14" t="s">
        <v>5022</v>
      </c>
      <c r="F360" t="s">
        <v>5101</v>
      </c>
      <c r="G360" t="s">
        <v>5102</v>
      </c>
      <c r="H360" t="s">
        <v>5103</v>
      </c>
      <c r="I360" t="s">
        <v>5023</v>
      </c>
    </row>
    <row r="361" spans="1:9" ht="30" x14ac:dyDescent="0.25">
      <c r="A361" s="13" t="s">
        <v>1224</v>
      </c>
      <c r="B361" s="11" t="s">
        <v>1225</v>
      </c>
      <c r="C361" s="11" t="s">
        <v>5</v>
      </c>
      <c r="D361" s="11">
        <v>7</v>
      </c>
      <c r="E361" s="14" t="s">
        <v>5022</v>
      </c>
      <c r="F361" t="s">
        <v>5101</v>
      </c>
      <c r="G361" t="s">
        <v>5102</v>
      </c>
      <c r="H361" t="s">
        <v>5103</v>
      </c>
      <c r="I361" t="s">
        <v>5023</v>
      </c>
    </row>
    <row r="362" spans="1:9" ht="30" x14ac:dyDescent="0.25">
      <c r="A362" s="13" t="s">
        <v>1226</v>
      </c>
      <c r="B362" s="11" t="s">
        <v>1227</v>
      </c>
      <c r="C362" s="11" t="s">
        <v>5</v>
      </c>
      <c r="D362" s="11">
        <v>7</v>
      </c>
      <c r="E362" s="14" t="s">
        <v>5022</v>
      </c>
      <c r="F362" t="s">
        <v>5101</v>
      </c>
      <c r="G362" t="s">
        <v>5102</v>
      </c>
      <c r="H362" t="s">
        <v>5103</v>
      </c>
      <c r="I362" t="s">
        <v>5023</v>
      </c>
    </row>
    <row r="363" spans="1:9" ht="30" x14ac:dyDescent="0.25">
      <c r="A363" s="13" t="s">
        <v>1228</v>
      </c>
      <c r="B363" s="11" t="s">
        <v>1229</v>
      </c>
      <c r="C363" s="11" t="s">
        <v>5</v>
      </c>
      <c r="D363" s="11">
        <v>7</v>
      </c>
      <c r="E363" s="14" t="s">
        <v>5022</v>
      </c>
      <c r="F363" t="s">
        <v>5101</v>
      </c>
      <c r="G363" t="s">
        <v>5102</v>
      </c>
      <c r="H363" t="s">
        <v>5103</v>
      </c>
      <c r="I363" t="s">
        <v>5023</v>
      </c>
    </row>
    <row r="364" spans="1:9" ht="30" x14ac:dyDescent="0.25">
      <c r="A364" s="13" t="s">
        <v>1230</v>
      </c>
      <c r="B364" s="11" t="s">
        <v>1231</v>
      </c>
      <c r="C364" s="11" t="s">
        <v>5</v>
      </c>
      <c r="D364" s="11">
        <v>7</v>
      </c>
      <c r="E364" s="14" t="s">
        <v>5022</v>
      </c>
      <c r="F364" t="s">
        <v>5101</v>
      </c>
      <c r="G364" t="s">
        <v>5102</v>
      </c>
      <c r="H364" t="s">
        <v>5103</v>
      </c>
      <c r="I364" t="s">
        <v>5023</v>
      </c>
    </row>
    <row r="365" spans="1:9" ht="30" x14ac:dyDescent="0.25">
      <c r="A365" s="13" t="s">
        <v>1232</v>
      </c>
      <c r="B365" s="11" t="s">
        <v>1233</v>
      </c>
      <c r="C365" s="11" t="s">
        <v>5</v>
      </c>
      <c r="D365" s="11">
        <v>7</v>
      </c>
      <c r="E365" s="14" t="s">
        <v>5022</v>
      </c>
      <c r="F365" t="s">
        <v>5101</v>
      </c>
      <c r="G365" t="s">
        <v>5102</v>
      </c>
      <c r="H365" t="s">
        <v>5103</v>
      </c>
      <c r="I365" t="s">
        <v>5023</v>
      </c>
    </row>
    <row r="366" spans="1:9" ht="30" x14ac:dyDescent="0.25">
      <c r="A366" s="13" t="s">
        <v>1234</v>
      </c>
      <c r="B366" s="11" t="s">
        <v>1235</v>
      </c>
      <c r="C366" s="11" t="s">
        <v>5</v>
      </c>
      <c r="D366" s="11">
        <v>7</v>
      </c>
      <c r="E366" s="14" t="s">
        <v>5022</v>
      </c>
      <c r="F366" t="s">
        <v>5101</v>
      </c>
      <c r="G366" t="s">
        <v>5102</v>
      </c>
      <c r="H366" t="s">
        <v>5103</v>
      </c>
      <c r="I366" t="s">
        <v>5023</v>
      </c>
    </row>
    <row r="367" spans="1:9" ht="30" x14ac:dyDescent="0.25">
      <c r="A367" s="13" t="s">
        <v>1236</v>
      </c>
      <c r="B367" s="11" t="s">
        <v>1237</v>
      </c>
      <c r="C367" s="11" t="s">
        <v>5</v>
      </c>
      <c r="D367" s="11">
        <v>7</v>
      </c>
      <c r="E367" s="14" t="s">
        <v>5022</v>
      </c>
      <c r="F367"/>
      <c r="G367"/>
      <c r="H367"/>
      <c r="I367" t="s">
        <v>5023</v>
      </c>
    </row>
    <row r="368" spans="1:9" ht="30" x14ac:dyDescent="0.25">
      <c r="A368" s="13" t="s">
        <v>1238</v>
      </c>
      <c r="B368" s="11" t="s">
        <v>1239</v>
      </c>
      <c r="C368" s="11" t="s">
        <v>5</v>
      </c>
      <c r="D368" s="11">
        <v>7</v>
      </c>
      <c r="E368" s="14" t="s">
        <v>5022</v>
      </c>
      <c r="F368" t="s">
        <v>5101</v>
      </c>
      <c r="G368" t="s">
        <v>5102</v>
      </c>
      <c r="H368" t="s">
        <v>5103</v>
      </c>
      <c r="I368" t="s">
        <v>5023</v>
      </c>
    </row>
    <row r="369" spans="1:9" ht="30" x14ac:dyDescent="0.25">
      <c r="A369" s="13" t="s">
        <v>1306</v>
      </c>
      <c r="B369" s="11" t="s">
        <v>1307</v>
      </c>
      <c r="C369" s="11" t="s">
        <v>5</v>
      </c>
      <c r="D369" s="11">
        <v>7</v>
      </c>
      <c r="E369" s="14" t="s">
        <v>5022</v>
      </c>
      <c r="F369"/>
      <c r="G369"/>
      <c r="H369"/>
      <c r="I369" t="s">
        <v>5023</v>
      </c>
    </row>
    <row r="370" spans="1:9" ht="30" x14ac:dyDescent="0.25">
      <c r="A370" s="13" t="s">
        <v>1308</v>
      </c>
      <c r="B370" s="11" t="s">
        <v>1309</v>
      </c>
      <c r="C370" s="11" t="s">
        <v>5</v>
      </c>
      <c r="D370" s="11">
        <v>7</v>
      </c>
      <c r="E370" s="14" t="s">
        <v>5022</v>
      </c>
      <c r="F370"/>
      <c r="G370"/>
      <c r="H370"/>
      <c r="I370" t="s">
        <v>5023</v>
      </c>
    </row>
    <row r="371" spans="1:9" ht="30" x14ac:dyDescent="0.25">
      <c r="A371" s="13" t="s">
        <v>1310</v>
      </c>
      <c r="B371" s="11" t="s">
        <v>1311</v>
      </c>
      <c r="C371" s="11" t="s">
        <v>5</v>
      </c>
      <c r="D371" s="11">
        <v>7</v>
      </c>
      <c r="E371" s="14" t="s">
        <v>5022</v>
      </c>
      <c r="F371" t="s">
        <v>5101</v>
      </c>
      <c r="G371" t="s">
        <v>5102</v>
      </c>
      <c r="H371" t="s">
        <v>5103</v>
      </c>
      <c r="I371" t="s">
        <v>5023</v>
      </c>
    </row>
    <row r="372" spans="1:9" ht="30" x14ac:dyDescent="0.25">
      <c r="A372" s="13" t="s">
        <v>1358</v>
      </c>
      <c r="B372" s="11" t="s">
        <v>1359</v>
      </c>
      <c r="C372" s="11" t="s">
        <v>5</v>
      </c>
      <c r="D372" s="11">
        <v>7</v>
      </c>
      <c r="E372" s="14" t="s">
        <v>5022</v>
      </c>
      <c r="F372" t="s">
        <v>5101</v>
      </c>
      <c r="G372" t="s">
        <v>5102</v>
      </c>
      <c r="H372" t="s">
        <v>5103</v>
      </c>
      <c r="I372" t="s">
        <v>5023</v>
      </c>
    </row>
    <row r="373" spans="1:9" ht="30" x14ac:dyDescent="0.25">
      <c r="A373" s="13" t="s">
        <v>1396</v>
      </c>
      <c r="B373" s="11" t="s">
        <v>1397</v>
      </c>
      <c r="C373" s="11" t="s">
        <v>5</v>
      </c>
      <c r="D373" s="11">
        <v>7</v>
      </c>
      <c r="E373" s="14" t="s">
        <v>5022</v>
      </c>
      <c r="F373"/>
      <c r="G373"/>
      <c r="H373"/>
      <c r="I373" t="s">
        <v>5023</v>
      </c>
    </row>
    <row r="374" spans="1:9" ht="30" x14ac:dyDescent="0.25">
      <c r="A374" s="13" t="s">
        <v>2165</v>
      </c>
      <c r="B374" s="11" t="s">
        <v>2166</v>
      </c>
      <c r="C374" s="11" t="s">
        <v>5</v>
      </c>
      <c r="D374" s="11">
        <v>7</v>
      </c>
      <c r="E374" s="14" t="s">
        <v>5022</v>
      </c>
      <c r="F374"/>
      <c r="G374"/>
      <c r="H374"/>
      <c r="I374" t="s">
        <v>5023</v>
      </c>
    </row>
    <row r="375" spans="1:9" ht="30" x14ac:dyDescent="0.25">
      <c r="A375" s="13" t="s">
        <v>1398</v>
      </c>
      <c r="B375" s="11" t="s">
        <v>1399</v>
      </c>
      <c r="C375" s="11" t="s">
        <v>5</v>
      </c>
      <c r="D375" s="11">
        <v>7</v>
      </c>
      <c r="E375" s="14" t="s">
        <v>5022</v>
      </c>
      <c r="F375" t="s">
        <v>5101</v>
      </c>
      <c r="G375" t="s">
        <v>5102</v>
      </c>
      <c r="H375" t="s">
        <v>5103</v>
      </c>
      <c r="I375" t="s">
        <v>5023</v>
      </c>
    </row>
    <row r="376" spans="1:9" ht="30" x14ac:dyDescent="0.25">
      <c r="A376" s="13" t="s">
        <v>1400</v>
      </c>
      <c r="B376" s="11" t="s">
        <v>1401</v>
      </c>
      <c r="C376" s="11" t="s">
        <v>5</v>
      </c>
      <c r="D376" s="11">
        <v>7</v>
      </c>
      <c r="E376" s="14" t="s">
        <v>5022</v>
      </c>
      <c r="F376" t="s">
        <v>5101</v>
      </c>
      <c r="G376" t="s">
        <v>5102</v>
      </c>
      <c r="H376" t="s">
        <v>5103</v>
      </c>
      <c r="I376" t="s">
        <v>5023</v>
      </c>
    </row>
    <row r="377" spans="1:9" ht="30" x14ac:dyDescent="0.25">
      <c r="A377" s="13" t="s">
        <v>1402</v>
      </c>
      <c r="B377" s="11" t="s">
        <v>1403</v>
      </c>
      <c r="C377" s="11" t="s">
        <v>5</v>
      </c>
      <c r="D377" s="11">
        <v>7</v>
      </c>
      <c r="E377" s="14" t="s">
        <v>5022</v>
      </c>
      <c r="F377" t="s">
        <v>5101</v>
      </c>
      <c r="G377" t="s">
        <v>5102</v>
      </c>
      <c r="H377" t="s">
        <v>5103</v>
      </c>
      <c r="I377" t="s">
        <v>5023</v>
      </c>
    </row>
    <row r="378" spans="1:9" ht="30" x14ac:dyDescent="0.25">
      <c r="A378" s="13" t="s">
        <v>1404</v>
      </c>
      <c r="B378" s="11" t="s">
        <v>1405</v>
      </c>
      <c r="C378" s="11" t="s">
        <v>5</v>
      </c>
      <c r="D378" s="11">
        <v>7</v>
      </c>
      <c r="E378" s="14" t="s">
        <v>5022</v>
      </c>
      <c r="F378" t="s">
        <v>5101</v>
      </c>
      <c r="G378" t="s">
        <v>5102</v>
      </c>
      <c r="H378" t="s">
        <v>5103</v>
      </c>
      <c r="I378" t="s">
        <v>5023</v>
      </c>
    </row>
    <row r="379" spans="1:9" ht="30" x14ac:dyDescent="0.25">
      <c r="A379" s="13" t="s">
        <v>1406</v>
      </c>
      <c r="B379" s="11" t="s">
        <v>1407</v>
      </c>
      <c r="C379" s="11" t="s">
        <v>5</v>
      </c>
      <c r="D379" s="11">
        <v>7</v>
      </c>
      <c r="E379" s="14" t="s">
        <v>5022</v>
      </c>
      <c r="F379"/>
      <c r="G379"/>
      <c r="H379"/>
      <c r="I379" t="s">
        <v>5023</v>
      </c>
    </row>
    <row r="380" spans="1:9" ht="30" x14ac:dyDescent="0.25">
      <c r="A380" s="13" t="s">
        <v>1408</v>
      </c>
      <c r="B380" s="11" t="s">
        <v>1409</v>
      </c>
      <c r="C380" s="11" t="s">
        <v>5</v>
      </c>
      <c r="D380" s="11">
        <v>7</v>
      </c>
      <c r="E380" s="14" t="s">
        <v>5022</v>
      </c>
      <c r="F380" t="s">
        <v>5101</v>
      </c>
      <c r="G380" t="s">
        <v>5102</v>
      </c>
      <c r="H380" t="s">
        <v>5103</v>
      </c>
      <c r="I380" t="s">
        <v>5023</v>
      </c>
    </row>
    <row r="381" spans="1:9" ht="30" x14ac:dyDescent="0.25">
      <c r="A381" s="13" t="s">
        <v>1410</v>
      </c>
      <c r="B381" s="11" t="s">
        <v>1411</v>
      </c>
      <c r="C381" s="11" t="s">
        <v>5</v>
      </c>
      <c r="D381" s="11">
        <v>7</v>
      </c>
      <c r="E381" s="14" t="s">
        <v>5022</v>
      </c>
      <c r="F381" t="s">
        <v>5101</v>
      </c>
      <c r="G381" t="s">
        <v>5102</v>
      </c>
      <c r="H381" t="s">
        <v>5103</v>
      </c>
      <c r="I381" t="s">
        <v>5023</v>
      </c>
    </row>
    <row r="382" spans="1:9" ht="30" x14ac:dyDescent="0.25">
      <c r="A382" s="13" t="s">
        <v>1412</v>
      </c>
      <c r="B382" s="11" t="s">
        <v>1413</v>
      </c>
      <c r="C382" s="11" t="s">
        <v>5</v>
      </c>
      <c r="D382" s="11">
        <v>7</v>
      </c>
      <c r="E382" s="14" t="s">
        <v>5022</v>
      </c>
      <c r="F382" t="s">
        <v>5101</v>
      </c>
      <c r="G382" t="s">
        <v>5102</v>
      </c>
      <c r="H382" t="s">
        <v>5103</v>
      </c>
      <c r="I382" t="s">
        <v>5023</v>
      </c>
    </row>
    <row r="383" spans="1:9" ht="30" x14ac:dyDescent="0.25">
      <c r="A383" s="13" t="s">
        <v>1414</v>
      </c>
      <c r="B383" s="11" t="s">
        <v>1415</v>
      </c>
      <c r="C383" s="11" t="s">
        <v>5</v>
      </c>
      <c r="D383" s="11">
        <v>7</v>
      </c>
      <c r="E383" s="14" t="s">
        <v>5022</v>
      </c>
      <c r="F383" t="s">
        <v>5101</v>
      </c>
      <c r="G383" t="s">
        <v>5102</v>
      </c>
      <c r="H383" t="s">
        <v>5103</v>
      </c>
      <c r="I383" t="s">
        <v>5023</v>
      </c>
    </row>
    <row r="384" spans="1:9" ht="30" x14ac:dyDescent="0.25">
      <c r="A384" s="13" t="s">
        <v>1416</v>
      </c>
      <c r="B384" s="11" t="s">
        <v>1417</v>
      </c>
      <c r="C384" s="11" t="s">
        <v>5</v>
      </c>
      <c r="D384" s="11">
        <v>7</v>
      </c>
      <c r="E384" s="14" t="s">
        <v>5022</v>
      </c>
      <c r="F384" t="s">
        <v>5101</v>
      </c>
      <c r="G384" t="s">
        <v>5102</v>
      </c>
      <c r="H384" t="s">
        <v>5103</v>
      </c>
      <c r="I384" t="s">
        <v>5023</v>
      </c>
    </row>
    <row r="385" spans="1:9" ht="30" x14ac:dyDescent="0.25">
      <c r="A385" s="13" t="s">
        <v>1442</v>
      </c>
      <c r="B385" s="11" t="s">
        <v>1443</v>
      </c>
      <c r="C385" s="11" t="s">
        <v>5</v>
      </c>
      <c r="D385" s="11">
        <v>7</v>
      </c>
      <c r="E385" s="14" t="s">
        <v>5022</v>
      </c>
      <c r="F385"/>
      <c r="G385"/>
      <c r="H385"/>
      <c r="I385" t="s">
        <v>5023</v>
      </c>
    </row>
    <row r="386" spans="1:9" ht="30" x14ac:dyDescent="0.25">
      <c r="A386" s="13" t="s">
        <v>1444</v>
      </c>
      <c r="B386" s="11" t="s">
        <v>1445</v>
      </c>
      <c r="C386" s="11" t="s">
        <v>5</v>
      </c>
      <c r="D386" s="11">
        <v>7</v>
      </c>
      <c r="E386" s="14" t="s">
        <v>5022</v>
      </c>
      <c r="F386" t="s">
        <v>5101</v>
      </c>
      <c r="G386" t="s">
        <v>5102</v>
      </c>
      <c r="H386" t="s">
        <v>5103</v>
      </c>
      <c r="I386" t="s">
        <v>5023</v>
      </c>
    </row>
    <row r="387" spans="1:9" ht="30" x14ac:dyDescent="0.25">
      <c r="A387" s="13" t="s">
        <v>1446</v>
      </c>
      <c r="B387" s="11" t="s">
        <v>1447</v>
      </c>
      <c r="C387" s="11" t="s">
        <v>5</v>
      </c>
      <c r="D387" s="11">
        <v>7</v>
      </c>
      <c r="E387" s="14" t="s">
        <v>5022</v>
      </c>
      <c r="F387" t="s">
        <v>5101</v>
      </c>
      <c r="G387" t="s">
        <v>5102</v>
      </c>
      <c r="H387" t="s">
        <v>5103</v>
      </c>
      <c r="I387" t="s">
        <v>5023</v>
      </c>
    </row>
    <row r="388" spans="1:9" ht="30" x14ac:dyDescent="0.25">
      <c r="A388" s="13" t="s">
        <v>2179</v>
      </c>
      <c r="B388" s="11" t="s">
        <v>2180</v>
      </c>
      <c r="C388" s="11" t="s">
        <v>5</v>
      </c>
      <c r="D388" s="11">
        <v>7</v>
      </c>
      <c r="E388" s="14" t="s">
        <v>5022</v>
      </c>
      <c r="F388" t="s">
        <v>5101</v>
      </c>
      <c r="G388" t="s">
        <v>5102</v>
      </c>
      <c r="H388" t="s">
        <v>5103</v>
      </c>
      <c r="I388" t="s">
        <v>5023</v>
      </c>
    </row>
    <row r="389" spans="1:9" ht="30" x14ac:dyDescent="0.25">
      <c r="A389" s="13" t="s">
        <v>1448</v>
      </c>
      <c r="B389" s="11" t="s">
        <v>1449</v>
      </c>
      <c r="C389" s="11" t="s">
        <v>5</v>
      </c>
      <c r="D389" s="11">
        <v>7</v>
      </c>
      <c r="E389" s="14" t="s">
        <v>5022</v>
      </c>
      <c r="F389" t="s">
        <v>5101</v>
      </c>
      <c r="G389" t="s">
        <v>5102</v>
      </c>
      <c r="H389" t="s">
        <v>5103</v>
      </c>
      <c r="I389" t="s">
        <v>5023</v>
      </c>
    </row>
    <row r="390" spans="1:9" ht="30" x14ac:dyDescent="0.25">
      <c r="A390" s="13" t="s">
        <v>1450</v>
      </c>
      <c r="B390" s="11" t="s">
        <v>1451</v>
      </c>
      <c r="C390" s="11" t="s">
        <v>5</v>
      </c>
      <c r="D390" s="11">
        <v>7</v>
      </c>
      <c r="E390" s="14" t="s">
        <v>5022</v>
      </c>
      <c r="F390" t="s">
        <v>5101</v>
      </c>
      <c r="G390" t="s">
        <v>5102</v>
      </c>
      <c r="H390" t="s">
        <v>5103</v>
      </c>
      <c r="I390" t="s">
        <v>5023</v>
      </c>
    </row>
    <row r="391" spans="1:9" ht="30" x14ac:dyDescent="0.25">
      <c r="A391" s="13" t="s">
        <v>1456</v>
      </c>
      <c r="B391" s="11" t="s">
        <v>1457</v>
      </c>
      <c r="C391" s="11" t="s">
        <v>5</v>
      </c>
      <c r="D391" s="11">
        <v>7</v>
      </c>
      <c r="E391" s="14" t="s">
        <v>5022</v>
      </c>
      <c r="F391" t="s">
        <v>5104</v>
      </c>
      <c r="G391" t="s">
        <v>5102</v>
      </c>
      <c r="H391" t="s">
        <v>5103</v>
      </c>
      <c r="I391" t="s">
        <v>5023</v>
      </c>
    </row>
    <row r="392" spans="1:9" ht="30" x14ac:dyDescent="0.25">
      <c r="A392" s="13" t="s">
        <v>1458</v>
      </c>
      <c r="B392" s="11" t="s">
        <v>1459</v>
      </c>
      <c r="C392" s="11" t="s">
        <v>5</v>
      </c>
      <c r="D392" s="11">
        <v>7</v>
      </c>
      <c r="E392" s="14" t="s">
        <v>5022</v>
      </c>
      <c r="F392" t="s">
        <v>5101</v>
      </c>
      <c r="G392" t="s">
        <v>5102</v>
      </c>
      <c r="H392" t="s">
        <v>5103</v>
      </c>
      <c r="I392" t="s">
        <v>5023</v>
      </c>
    </row>
    <row r="393" spans="1:9" ht="30" x14ac:dyDescent="0.25">
      <c r="A393" s="13" t="s">
        <v>2181</v>
      </c>
      <c r="B393" s="11" t="s">
        <v>2182</v>
      </c>
      <c r="C393" s="11" t="s">
        <v>5</v>
      </c>
      <c r="D393" s="11">
        <v>7</v>
      </c>
      <c r="E393" s="14" t="s">
        <v>5022</v>
      </c>
      <c r="F393" t="s">
        <v>5101</v>
      </c>
      <c r="G393" t="s">
        <v>5102</v>
      </c>
      <c r="H393" t="s">
        <v>5103</v>
      </c>
      <c r="I393" t="s">
        <v>5023</v>
      </c>
    </row>
    <row r="394" spans="1:9" ht="30" x14ac:dyDescent="0.25">
      <c r="A394" s="13" t="s">
        <v>1460</v>
      </c>
      <c r="B394" s="11" t="s">
        <v>1461</v>
      </c>
      <c r="C394" s="11" t="s">
        <v>5</v>
      </c>
      <c r="D394" s="11">
        <v>7</v>
      </c>
      <c r="E394" s="14" t="s">
        <v>5022</v>
      </c>
      <c r="F394" t="s">
        <v>5101</v>
      </c>
      <c r="G394" t="s">
        <v>5102</v>
      </c>
      <c r="H394" t="s">
        <v>5103</v>
      </c>
      <c r="I394" t="s">
        <v>5023</v>
      </c>
    </row>
    <row r="395" spans="1:9" ht="30" x14ac:dyDescent="0.25">
      <c r="A395" s="13" t="s">
        <v>1462</v>
      </c>
      <c r="B395" s="11" t="s">
        <v>1463</v>
      </c>
      <c r="C395" s="11" t="s">
        <v>5</v>
      </c>
      <c r="D395" s="11">
        <v>7</v>
      </c>
      <c r="E395" s="14" t="s">
        <v>5022</v>
      </c>
      <c r="F395" t="s">
        <v>5101</v>
      </c>
      <c r="G395" t="s">
        <v>5102</v>
      </c>
      <c r="H395" t="s">
        <v>5103</v>
      </c>
      <c r="I395" t="s">
        <v>5023</v>
      </c>
    </row>
    <row r="396" spans="1:9" ht="30" x14ac:dyDescent="0.25">
      <c r="A396" s="13" t="s">
        <v>1464</v>
      </c>
      <c r="B396" s="11" t="s">
        <v>1465</v>
      </c>
      <c r="C396" s="11" t="s">
        <v>5</v>
      </c>
      <c r="D396" s="11">
        <v>7</v>
      </c>
      <c r="E396" s="14" t="s">
        <v>5022</v>
      </c>
      <c r="F396" t="s">
        <v>5101</v>
      </c>
      <c r="G396" t="s">
        <v>5102</v>
      </c>
      <c r="H396" t="s">
        <v>5103</v>
      </c>
      <c r="I396" t="s">
        <v>5023</v>
      </c>
    </row>
    <row r="397" spans="1:9" ht="30" x14ac:dyDescent="0.25">
      <c r="A397" s="13" t="s">
        <v>1466</v>
      </c>
      <c r="B397" s="11" t="s">
        <v>1467</v>
      </c>
      <c r="C397" s="11" t="s">
        <v>5</v>
      </c>
      <c r="D397" s="11">
        <v>7</v>
      </c>
      <c r="E397" s="14" t="s">
        <v>5022</v>
      </c>
      <c r="F397"/>
      <c r="G397"/>
      <c r="H397"/>
      <c r="I397" t="s">
        <v>5023</v>
      </c>
    </row>
    <row r="398" spans="1:9" ht="30" x14ac:dyDescent="0.25">
      <c r="A398" s="13" t="s">
        <v>1468</v>
      </c>
      <c r="B398" s="11" t="s">
        <v>1469</v>
      </c>
      <c r="C398" s="11" t="s">
        <v>5</v>
      </c>
      <c r="D398" s="11">
        <v>7</v>
      </c>
      <c r="E398" s="14" t="s">
        <v>5022</v>
      </c>
      <c r="F398" t="s">
        <v>5101</v>
      </c>
      <c r="G398" t="s">
        <v>5102</v>
      </c>
      <c r="H398" t="s">
        <v>5103</v>
      </c>
      <c r="I398" t="s">
        <v>5023</v>
      </c>
    </row>
    <row r="399" spans="1:9" ht="30" x14ac:dyDescent="0.25">
      <c r="A399" s="13" t="s">
        <v>1470</v>
      </c>
      <c r="B399" s="11" t="s">
        <v>1471</v>
      </c>
      <c r="C399" s="11" t="s">
        <v>5</v>
      </c>
      <c r="D399" s="11">
        <v>7</v>
      </c>
      <c r="E399" s="14" t="s">
        <v>5022</v>
      </c>
      <c r="F399"/>
      <c r="G399"/>
      <c r="H399"/>
      <c r="I399" t="s">
        <v>5023</v>
      </c>
    </row>
    <row r="400" spans="1:9" ht="30" x14ac:dyDescent="0.25">
      <c r="A400" s="13" t="s">
        <v>1573</v>
      </c>
      <c r="B400" s="11" t="s">
        <v>1574</v>
      </c>
      <c r="C400" s="11" t="s">
        <v>5</v>
      </c>
      <c r="D400" s="11">
        <v>7</v>
      </c>
      <c r="E400" s="14" t="s">
        <v>5022</v>
      </c>
      <c r="F400" t="s">
        <v>5101</v>
      </c>
      <c r="G400" t="s">
        <v>5102</v>
      </c>
      <c r="H400" t="s">
        <v>5103</v>
      </c>
      <c r="I400" t="s">
        <v>5023</v>
      </c>
    </row>
    <row r="401" spans="1:9" ht="30" x14ac:dyDescent="0.25">
      <c r="A401" s="13" t="s">
        <v>1575</v>
      </c>
      <c r="B401" s="11" t="s">
        <v>1576</v>
      </c>
      <c r="C401" s="11" t="s">
        <v>5</v>
      </c>
      <c r="D401" s="11">
        <v>7</v>
      </c>
      <c r="E401" s="14" t="s">
        <v>5022</v>
      </c>
      <c r="F401" t="s">
        <v>5101</v>
      </c>
      <c r="G401" t="s">
        <v>5102</v>
      </c>
      <c r="H401" t="s">
        <v>5103</v>
      </c>
      <c r="I401" t="s">
        <v>5023</v>
      </c>
    </row>
    <row r="402" spans="1:9" ht="30" x14ac:dyDescent="0.25">
      <c r="A402" s="13" t="s">
        <v>1577</v>
      </c>
      <c r="B402" s="11" t="s">
        <v>1578</v>
      </c>
      <c r="C402" s="11" t="s">
        <v>5</v>
      </c>
      <c r="D402" s="11">
        <v>7</v>
      </c>
      <c r="E402" s="14" t="s">
        <v>5022</v>
      </c>
      <c r="F402"/>
      <c r="G402"/>
      <c r="H402"/>
      <c r="I402" t="s">
        <v>5023</v>
      </c>
    </row>
    <row r="403" spans="1:9" ht="30" x14ac:dyDescent="0.25">
      <c r="A403" s="13" t="s">
        <v>1579</v>
      </c>
      <c r="B403" s="11" t="s">
        <v>1580</v>
      </c>
      <c r="C403" s="11" t="s">
        <v>5</v>
      </c>
      <c r="D403" s="11">
        <v>7</v>
      </c>
      <c r="E403" s="14" t="s">
        <v>5022</v>
      </c>
      <c r="F403" t="s">
        <v>5101</v>
      </c>
      <c r="G403" t="s">
        <v>5102</v>
      </c>
      <c r="H403" t="s">
        <v>5103</v>
      </c>
      <c r="I403" t="s">
        <v>5023</v>
      </c>
    </row>
    <row r="404" spans="1:9" ht="30" x14ac:dyDescent="0.25">
      <c r="A404" s="13" t="s">
        <v>1581</v>
      </c>
      <c r="B404" s="11" t="s">
        <v>1582</v>
      </c>
      <c r="C404" s="11" t="s">
        <v>5</v>
      </c>
      <c r="D404" s="11">
        <v>7</v>
      </c>
      <c r="E404" s="14" t="s">
        <v>5022</v>
      </c>
      <c r="F404" t="s">
        <v>5101</v>
      </c>
      <c r="G404" t="s">
        <v>5102</v>
      </c>
      <c r="H404" t="s">
        <v>5103</v>
      </c>
      <c r="I404" t="s">
        <v>5023</v>
      </c>
    </row>
    <row r="405" spans="1:9" ht="30" x14ac:dyDescent="0.25">
      <c r="A405" s="13" t="s">
        <v>1583</v>
      </c>
      <c r="B405" s="11" t="s">
        <v>1584</v>
      </c>
      <c r="C405" s="11" t="s">
        <v>5</v>
      </c>
      <c r="D405" s="11">
        <v>7</v>
      </c>
      <c r="E405" s="14" t="s">
        <v>5022</v>
      </c>
      <c r="F405" t="s">
        <v>5101</v>
      </c>
      <c r="G405" t="s">
        <v>5102</v>
      </c>
      <c r="H405" t="s">
        <v>5103</v>
      </c>
      <c r="I405" t="s">
        <v>5023</v>
      </c>
    </row>
    <row r="406" spans="1:9" ht="30" x14ac:dyDescent="0.25">
      <c r="A406" s="13" t="s">
        <v>1585</v>
      </c>
      <c r="B406" s="11" t="s">
        <v>1586</v>
      </c>
      <c r="C406" s="11" t="s">
        <v>5</v>
      </c>
      <c r="D406" s="11">
        <v>7</v>
      </c>
      <c r="E406" s="14" t="s">
        <v>5022</v>
      </c>
      <c r="F406" t="s">
        <v>5101</v>
      </c>
      <c r="G406" t="s">
        <v>5102</v>
      </c>
      <c r="H406" t="s">
        <v>5103</v>
      </c>
      <c r="I406" t="s">
        <v>5023</v>
      </c>
    </row>
    <row r="407" spans="1:9" ht="30" x14ac:dyDescent="0.25">
      <c r="A407" s="13" t="s">
        <v>1605</v>
      </c>
      <c r="B407" s="11" t="s">
        <v>1606</v>
      </c>
      <c r="C407" s="11" t="s">
        <v>5</v>
      </c>
      <c r="D407" s="11">
        <v>7</v>
      </c>
      <c r="E407" s="14" t="s">
        <v>5022</v>
      </c>
      <c r="F407" t="s">
        <v>5101</v>
      </c>
      <c r="G407" t="s">
        <v>5102</v>
      </c>
      <c r="H407" t="s">
        <v>5103</v>
      </c>
      <c r="I407" t="s">
        <v>5023</v>
      </c>
    </row>
    <row r="408" spans="1:9" ht="30" x14ac:dyDescent="0.25">
      <c r="A408" s="13" t="s">
        <v>1607</v>
      </c>
      <c r="B408" s="11" t="s">
        <v>1608</v>
      </c>
      <c r="C408" s="11" t="s">
        <v>5</v>
      </c>
      <c r="D408" s="11">
        <v>7</v>
      </c>
      <c r="E408" s="14" t="s">
        <v>5022</v>
      </c>
      <c r="F408" t="s">
        <v>5101</v>
      </c>
      <c r="G408" t="s">
        <v>5102</v>
      </c>
      <c r="H408" t="s">
        <v>5103</v>
      </c>
      <c r="I408" t="s">
        <v>5023</v>
      </c>
    </row>
    <row r="409" spans="1:9" ht="30" x14ac:dyDescent="0.25">
      <c r="A409" s="13" t="s">
        <v>1609</v>
      </c>
      <c r="B409" s="11" t="s">
        <v>1610</v>
      </c>
      <c r="C409" s="11" t="s">
        <v>5</v>
      </c>
      <c r="D409" s="11">
        <v>7</v>
      </c>
      <c r="E409" s="14" t="s">
        <v>5022</v>
      </c>
      <c r="F409" t="s">
        <v>5101</v>
      </c>
      <c r="G409" t="s">
        <v>5102</v>
      </c>
      <c r="H409" t="s">
        <v>5103</v>
      </c>
      <c r="I409" t="s">
        <v>5023</v>
      </c>
    </row>
    <row r="410" spans="1:9" ht="30" x14ac:dyDescent="0.25">
      <c r="A410" s="13" t="s">
        <v>1611</v>
      </c>
      <c r="B410" s="11" t="s">
        <v>1612</v>
      </c>
      <c r="C410" s="11" t="s">
        <v>5</v>
      </c>
      <c r="D410" s="11">
        <v>7</v>
      </c>
      <c r="E410" s="14" t="s">
        <v>5022</v>
      </c>
      <c r="F410" t="s">
        <v>5101</v>
      </c>
      <c r="G410" t="s">
        <v>5102</v>
      </c>
      <c r="H410" t="s">
        <v>5103</v>
      </c>
      <c r="I410" t="s">
        <v>5023</v>
      </c>
    </row>
    <row r="411" spans="1:9" ht="30" x14ac:dyDescent="0.25">
      <c r="A411" s="13" t="s">
        <v>1615</v>
      </c>
      <c r="B411" s="11" t="s">
        <v>1616</v>
      </c>
      <c r="C411" s="11" t="s">
        <v>5</v>
      </c>
      <c r="D411" s="11">
        <v>7</v>
      </c>
      <c r="E411" s="14" t="s">
        <v>5022</v>
      </c>
      <c r="F411" t="s">
        <v>5101</v>
      </c>
      <c r="G411" t="s">
        <v>5102</v>
      </c>
      <c r="H411" t="s">
        <v>5103</v>
      </c>
      <c r="I411" t="s">
        <v>5023</v>
      </c>
    </row>
    <row r="412" spans="1:9" ht="30" x14ac:dyDescent="0.25">
      <c r="A412" s="13" t="s">
        <v>1717</v>
      </c>
      <c r="B412" s="11" t="s">
        <v>1718</v>
      </c>
      <c r="C412" s="11" t="s">
        <v>5</v>
      </c>
      <c r="D412" s="11">
        <v>7</v>
      </c>
      <c r="E412" s="14" t="s">
        <v>5022</v>
      </c>
      <c r="F412" t="s">
        <v>5101</v>
      </c>
      <c r="G412" t="s">
        <v>5102</v>
      </c>
      <c r="H412" t="s">
        <v>5103</v>
      </c>
      <c r="I412" t="s">
        <v>5023</v>
      </c>
    </row>
    <row r="413" spans="1:9" ht="30" x14ac:dyDescent="0.25">
      <c r="A413" s="13" t="s">
        <v>1719</v>
      </c>
      <c r="B413" s="11" t="s">
        <v>1720</v>
      </c>
      <c r="C413" s="11" t="s">
        <v>5</v>
      </c>
      <c r="D413" s="11">
        <v>7</v>
      </c>
      <c r="E413" s="14" t="s">
        <v>5022</v>
      </c>
      <c r="F413" t="s">
        <v>5101</v>
      </c>
      <c r="G413" t="s">
        <v>5102</v>
      </c>
      <c r="H413" t="s">
        <v>5103</v>
      </c>
      <c r="I413" t="s">
        <v>5023</v>
      </c>
    </row>
    <row r="414" spans="1:9" ht="30" x14ac:dyDescent="0.25">
      <c r="A414" s="13" t="s">
        <v>1721</v>
      </c>
      <c r="B414" s="11" t="s">
        <v>1722</v>
      </c>
      <c r="C414" s="11" t="s">
        <v>5</v>
      </c>
      <c r="D414" s="11">
        <v>7</v>
      </c>
      <c r="E414" s="14" t="s">
        <v>5022</v>
      </c>
      <c r="F414" t="s">
        <v>5101</v>
      </c>
      <c r="G414" t="s">
        <v>5102</v>
      </c>
      <c r="H414" t="s">
        <v>5103</v>
      </c>
      <c r="I414" t="s">
        <v>5023</v>
      </c>
    </row>
    <row r="415" spans="1:9" ht="30" x14ac:dyDescent="0.25">
      <c r="A415" s="13" t="s">
        <v>2247</v>
      </c>
      <c r="B415" s="11" t="s">
        <v>2248</v>
      </c>
      <c r="C415" s="11" t="s">
        <v>5</v>
      </c>
      <c r="D415" s="11">
        <v>7</v>
      </c>
      <c r="E415" s="14" t="s">
        <v>5022</v>
      </c>
      <c r="F415" t="s">
        <v>5101</v>
      </c>
      <c r="G415" t="s">
        <v>5102</v>
      </c>
      <c r="H415" t="s">
        <v>5103</v>
      </c>
      <c r="I415" t="s">
        <v>5023</v>
      </c>
    </row>
    <row r="416" spans="1:9" ht="30" x14ac:dyDescent="0.25">
      <c r="A416" s="13" t="s">
        <v>1723</v>
      </c>
      <c r="B416" s="11" t="s">
        <v>1724</v>
      </c>
      <c r="C416" s="11" t="s">
        <v>5</v>
      </c>
      <c r="D416" s="11">
        <v>7</v>
      </c>
      <c r="E416" s="14" t="s">
        <v>5022</v>
      </c>
      <c r="F416"/>
      <c r="G416"/>
      <c r="H416"/>
      <c r="I416" t="s">
        <v>5023</v>
      </c>
    </row>
    <row r="417" spans="1:9" ht="30" x14ac:dyDescent="0.25">
      <c r="A417" s="13" t="s">
        <v>1725</v>
      </c>
      <c r="B417" s="11" t="s">
        <v>1726</v>
      </c>
      <c r="C417" s="11" t="s">
        <v>5</v>
      </c>
      <c r="D417" s="11">
        <v>7</v>
      </c>
      <c r="E417" s="14" t="s">
        <v>5022</v>
      </c>
      <c r="F417"/>
      <c r="G417"/>
      <c r="H417"/>
      <c r="I417" t="s">
        <v>5023</v>
      </c>
    </row>
    <row r="418" spans="1:9" ht="30" x14ac:dyDescent="0.25">
      <c r="A418" s="13" t="s">
        <v>2368</v>
      </c>
      <c r="B418" s="11" t="s">
        <v>2369</v>
      </c>
      <c r="C418" s="11" t="s">
        <v>1746</v>
      </c>
      <c r="D418" s="11">
        <v>7</v>
      </c>
      <c r="E418" s="14" t="s">
        <v>5022</v>
      </c>
      <c r="F418" t="s">
        <v>5105</v>
      </c>
      <c r="G418" t="s">
        <v>5102</v>
      </c>
      <c r="H418" t="s">
        <v>5103</v>
      </c>
      <c r="I418" t="s">
        <v>5023</v>
      </c>
    </row>
    <row r="419" spans="1:9" ht="30" x14ac:dyDescent="0.25">
      <c r="A419" s="13" t="s">
        <v>2378</v>
      </c>
      <c r="B419" s="11" t="s">
        <v>2379</v>
      </c>
      <c r="C419" s="11" t="s">
        <v>1746</v>
      </c>
      <c r="D419" s="11">
        <v>7</v>
      </c>
      <c r="E419" s="14" t="s">
        <v>5022</v>
      </c>
      <c r="F419"/>
      <c r="G419"/>
      <c r="H419"/>
      <c r="I419" t="s">
        <v>5023</v>
      </c>
    </row>
    <row r="420" spans="1:9" ht="30" x14ac:dyDescent="0.25">
      <c r="A420" s="13" t="s">
        <v>166</v>
      </c>
      <c r="B420" s="11" t="s">
        <v>167</v>
      </c>
      <c r="C420" s="11" t="s">
        <v>5</v>
      </c>
      <c r="D420" s="11">
        <v>8</v>
      </c>
      <c r="E420" s="14" t="s">
        <v>5022</v>
      </c>
      <c r="F420" t="s">
        <v>5101</v>
      </c>
      <c r="G420" t="s">
        <v>5102</v>
      </c>
      <c r="H420" t="s">
        <v>5103</v>
      </c>
      <c r="I420" t="s">
        <v>5023</v>
      </c>
    </row>
    <row r="421" spans="1:9" ht="30" x14ac:dyDescent="0.25">
      <c r="A421" s="13" t="s">
        <v>169</v>
      </c>
      <c r="B421" s="11" t="s">
        <v>170</v>
      </c>
      <c r="C421" s="11" t="s">
        <v>5</v>
      </c>
      <c r="D421" s="11">
        <v>8</v>
      </c>
      <c r="E421" s="14" t="s">
        <v>5022</v>
      </c>
      <c r="F421"/>
      <c r="G421"/>
      <c r="H421"/>
      <c r="I421" t="s">
        <v>5023</v>
      </c>
    </row>
    <row r="422" spans="1:9" ht="30" x14ac:dyDescent="0.25">
      <c r="A422" s="13" t="s">
        <v>171</v>
      </c>
      <c r="B422" s="11" t="s">
        <v>172</v>
      </c>
      <c r="C422" s="11" t="s">
        <v>5</v>
      </c>
      <c r="D422" s="11">
        <v>8</v>
      </c>
      <c r="E422" s="14" t="s">
        <v>5022</v>
      </c>
      <c r="F422"/>
      <c r="G422"/>
      <c r="H422"/>
      <c r="I422" t="s">
        <v>5023</v>
      </c>
    </row>
    <row r="423" spans="1:9" x14ac:dyDescent="0.25">
      <c r="A423" s="13" t="s">
        <v>173</v>
      </c>
      <c r="B423" s="11" t="s">
        <v>174</v>
      </c>
      <c r="C423" s="11" t="s">
        <v>5</v>
      </c>
      <c r="D423" s="11">
        <v>8</v>
      </c>
      <c r="E423" s="14" t="s">
        <v>5023</v>
      </c>
      <c r="F423" t="s">
        <v>5101</v>
      </c>
      <c r="G423" t="s">
        <v>5102</v>
      </c>
      <c r="H423" t="s">
        <v>5103</v>
      </c>
      <c r="I423" t="s">
        <v>5023</v>
      </c>
    </row>
    <row r="424" spans="1:9" ht="30" x14ac:dyDescent="0.25">
      <c r="A424" s="13" t="s">
        <v>175</v>
      </c>
      <c r="B424" s="11" t="s">
        <v>176</v>
      </c>
      <c r="C424" s="11" t="s">
        <v>5</v>
      </c>
      <c r="D424" s="11">
        <v>8</v>
      </c>
      <c r="E424" s="14" t="s">
        <v>5022</v>
      </c>
      <c r="F424" t="s">
        <v>5101</v>
      </c>
      <c r="G424" t="s">
        <v>5102</v>
      </c>
      <c r="H424" t="s">
        <v>5103</v>
      </c>
      <c r="I424" t="s">
        <v>5023</v>
      </c>
    </row>
    <row r="425" spans="1:9" ht="30" x14ac:dyDescent="0.25">
      <c r="A425" s="13" t="s">
        <v>1825</v>
      </c>
      <c r="B425" s="11" t="s">
        <v>1826</v>
      </c>
      <c r="C425" s="11" t="s">
        <v>5</v>
      </c>
      <c r="D425" s="11">
        <v>8</v>
      </c>
      <c r="E425" s="14" t="s">
        <v>5022</v>
      </c>
      <c r="F425" t="s">
        <v>5101</v>
      </c>
      <c r="G425" t="s">
        <v>5102</v>
      </c>
      <c r="H425" t="s">
        <v>5103</v>
      </c>
      <c r="I425" t="s">
        <v>5023</v>
      </c>
    </row>
    <row r="426" spans="1:9" ht="30" x14ac:dyDescent="0.25">
      <c r="A426" s="13" t="s">
        <v>1827</v>
      </c>
      <c r="B426" s="11" t="s">
        <v>1828</v>
      </c>
      <c r="C426" s="11" t="s">
        <v>5</v>
      </c>
      <c r="D426" s="11">
        <v>8</v>
      </c>
      <c r="E426" s="14" t="s">
        <v>5022</v>
      </c>
      <c r="F426"/>
      <c r="G426"/>
      <c r="H426"/>
      <c r="I426" t="s">
        <v>5023</v>
      </c>
    </row>
    <row r="427" spans="1:9" ht="30" x14ac:dyDescent="0.25">
      <c r="A427" s="13" t="s">
        <v>1829</v>
      </c>
      <c r="B427" s="11" t="s">
        <v>1830</v>
      </c>
      <c r="C427" s="11" t="s">
        <v>5</v>
      </c>
      <c r="D427" s="11">
        <v>8</v>
      </c>
      <c r="E427" s="14" t="s">
        <v>5022</v>
      </c>
      <c r="F427"/>
      <c r="G427"/>
      <c r="H427"/>
      <c r="I427" t="s">
        <v>5023</v>
      </c>
    </row>
    <row r="428" spans="1:9" ht="30" x14ac:dyDescent="0.25">
      <c r="A428" s="13" t="s">
        <v>258</v>
      </c>
      <c r="B428" s="11" t="s">
        <v>259</v>
      </c>
      <c r="C428" s="11" t="s">
        <v>5</v>
      </c>
      <c r="D428" s="11">
        <v>8</v>
      </c>
      <c r="E428" s="14" t="s">
        <v>5022</v>
      </c>
      <c r="F428" t="s">
        <v>5101</v>
      </c>
      <c r="G428" t="s">
        <v>5102</v>
      </c>
      <c r="H428" t="s">
        <v>5103</v>
      </c>
      <c r="I428" t="s">
        <v>5023</v>
      </c>
    </row>
    <row r="429" spans="1:9" ht="30" x14ac:dyDescent="0.25">
      <c r="A429" s="13" t="s">
        <v>262</v>
      </c>
      <c r="B429" s="11" t="s">
        <v>263</v>
      </c>
      <c r="C429" s="11" t="s">
        <v>5</v>
      </c>
      <c r="D429" s="11">
        <v>8</v>
      </c>
      <c r="E429" s="14" t="s">
        <v>5022</v>
      </c>
      <c r="F429" t="s">
        <v>5101</v>
      </c>
      <c r="G429" t="s">
        <v>5102</v>
      </c>
      <c r="H429" t="s">
        <v>5103</v>
      </c>
      <c r="I429" t="s">
        <v>5023</v>
      </c>
    </row>
    <row r="430" spans="1:9" ht="30" x14ac:dyDescent="0.25">
      <c r="A430" s="13" t="s">
        <v>264</v>
      </c>
      <c r="B430" s="11" t="s">
        <v>265</v>
      </c>
      <c r="C430" s="11" t="s">
        <v>5</v>
      </c>
      <c r="D430" s="11">
        <v>8</v>
      </c>
      <c r="E430" s="14" t="s">
        <v>5022</v>
      </c>
      <c r="F430" t="s">
        <v>5101</v>
      </c>
      <c r="G430" t="s">
        <v>5102</v>
      </c>
      <c r="H430" t="s">
        <v>5103</v>
      </c>
      <c r="I430" t="s">
        <v>5023</v>
      </c>
    </row>
    <row r="431" spans="1:9" ht="30" x14ac:dyDescent="0.25">
      <c r="A431" s="13" t="s">
        <v>266</v>
      </c>
      <c r="B431" s="11" t="s">
        <v>267</v>
      </c>
      <c r="C431" s="11" t="s">
        <v>5</v>
      </c>
      <c r="D431" s="11">
        <v>8</v>
      </c>
      <c r="E431" s="14" t="s">
        <v>5022</v>
      </c>
      <c r="F431" t="s">
        <v>5101</v>
      </c>
      <c r="G431" t="s">
        <v>5102</v>
      </c>
      <c r="H431" t="s">
        <v>5103</v>
      </c>
      <c r="I431" t="s">
        <v>5023</v>
      </c>
    </row>
    <row r="432" spans="1:9" ht="30" x14ac:dyDescent="0.25">
      <c r="A432" s="13" t="s">
        <v>268</v>
      </c>
      <c r="B432" s="11" t="s">
        <v>269</v>
      </c>
      <c r="C432" s="11" t="s">
        <v>5</v>
      </c>
      <c r="D432" s="11">
        <v>8</v>
      </c>
      <c r="E432" s="14" t="s">
        <v>5022</v>
      </c>
      <c r="F432"/>
      <c r="G432"/>
      <c r="H432"/>
      <c r="I432" t="s">
        <v>5023</v>
      </c>
    </row>
    <row r="433" spans="1:9" ht="30" x14ac:dyDescent="0.25">
      <c r="A433" s="13" t="s">
        <v>436</v>
      </c>
      <c r="B433" s="11" t="s">
        <v>437</v>
      </c>
      <c r="C433" s="11" t="s">
        <v>5</v>
      </c>
      <c r="D433" s="11">
        <v>8</v>
      </c>
      <c r="E433" s="14" t="s">
        <v>5022</v>
      </c>
      <c r="F433" t="s">
        <v>5101</v>
      </c>
      <c r="G433" t="s">
        <v>5102</v>
      </c>
      <c r="H433" t="s">
        <v>5103</v>
      </c>
      <c r="I433" t="s">
        <v>5023</v>
      </c>
    </row>
    <row r="434" spans="1:9" ht="30" x14ac:dyDescent="0.25">
      <c r="A434" s="13" t="s">
        <v>1905</v>
      </c>
      <c r="B434" s="11" t="s">
        <v>1906</v>
      </c>
      <c r="C434" s="11" t="s">
        <v>5</v>
      </c>
      <c r="D434" s="11">
        <v>8</v>
      </c>
      <c r="E434" s="14" t="s">
        <v>5022</v>
      </c>
      <c r="F434" t="s">
        <v>5101</v>
      </c>
      <c r="G434" t="s">
        <v>5102</v>
      </c>
      <c r="H434" t="s">
        <v>5103</v>
      </c>
      <c r="I434" t="s">
        <v>5023</v>
      </c>
    </row>
    <row r="435" spans="1:9" ht="30" x14ac:dyDescent="0.25">
      <c r="A435" s="13" t="s">
        <v>548</v>
      </c>
      <c r="B435" s="11" t="s">
        <v>549</v>
      </c>
      <c r="C435" s="11" t="s">
        <v>5</v>
      </c>
      <c r="D435" s="11">
        <v>8</v>
      </c>
      <c r="E435" s="14" t="s">
        <v>5022</v>
      </c>
      <c r="F435" t="s">
        <v>5101</v>
      </c>
      <c r="G435" t="s">
        <v>5102</v>
      </c>
      <c r="H435" t="s">
        <v>5103</v>
      </c>
      <c r="I435" t="s">
        <v>5023</v>
      </c>
    </row>
    <row r="436" spans="1:9" ht="30" x14ac:dyDescent="0.25">
      <c r="A436" s="13" t="s">
        <v>574</v>
      </c>
      <c r="B436" s="11" t="s">
        <v>575</v>
      </c>
      <c r="C436" s="11" t="s">
        <v>5</v>
      </c>
      <c r="D436" s="11">
        <v>8</v>
      </c>
      <c r="E436" s="14" t="s">
        <v>5022</v>
      </c>
      <c r="F436"/>
      <c r="G436"/>
      <c r="H436"/>
      <c r="I436" t="s">
        <v>5023</v>
      </c>
    </row>
    <row r="437" spans="1:9" ht="30" x14ac:dyDescent="0.25">
      <c r="A437" s="13" t="s">
        <v>871</v>
      </c>
      <c r="B437" s="11" t="s">
        <v>872</v>
      </c>
      <c r="C437" s="11" t="s">
        <v>5</v>
      </c>
      <c r="D437" s="11">
        <v>8</v>
      </c>
      <c r="E437" s="14" t="s">
        <v>5022</v>
      </c>
      <c r="F437" t="s">
        <v>5101</v>
      </c>
      <c r="G437" t="s">
        <v>5102</v>
      </c>
      <c r="H437" t="s">
        <v>5103</v>
      </c>
      <c r="I437" t="s">
        <v>5023</v>
      </c>
    </row>
    <row r="438" spans="1:9" ht="30" x14ac:dyDescent="0.25">
      <c r="A438" s="13" t="s">
        <v>873</v>
      </c>
      <c r="B438" s="11" t="s">
        <v>874</v>
      </c>
      <c r="C438" s="11" t="s">
        <v>5</v>
      </c>
      <c r="D438" s="11">
        <v>8</v>
      </c>
      <c r="E438" s="14" t="s">
        <v>5022</v>
      </c>
      <c r="F438" t="s">
        <v>5101</v>
      </c>
      <c r="G438" t="s">
        <v>5102</v>
      </c>
      <c r="H438" t="s">
        <v>5103</v>
      </c>
      <c r="I438" t="s">
        <v>5023</v>
      </c>
    </row>
    <row r="439" spans="1:9" ht="30" x14ac:dyDescent="0.25">
      <c r="A439" s="13" t="s">
        <v>875</v>
      </c>
      <c r="B439" s="11" t="s">
        <v>876</v>
      </c>
      <c r="C439" s="11" t="s">
        <v>5</v>
      </c>
      <c r="D439" s="11">
        <v>8</v>
      </c>
      <c r="E439" s="14" t="s">
        <v>5022</v>
      </c>
      <c r="F439"/>
      <c r="G439"/>
      <c r="H439"/>
      <c r="I439" t="s">
        <v>5023</v>
      </c>
    </row>
    <row r="440" spans="1:9" ht="30" x14ac:dyDescent="0.25">
      <c r="A440" s="13" t="s">
        <v>877</v>
      </c>
      <c r="B440" s="11" t="s">
        <v>878</v>
      </c>
      <c r="C440" s="11" t="s">
        <v>5</v>
      </c>
      <c r="D440" s="11">
        <v>8</v>
      </c>
      <c r="E440" s="14" t="s">
        <v>5022</v>
      </c>
      <c r="F440" t="s">
        <v>5101</v>
      </c>
      <c r="G440" t="s">
        <v>5102</v>
      </c>
      <c r="H440" t="s">
        <v>5103</v>
      </c>
      <c r="I440" t="s">
        <v>5023</v>
      </c>
    </row>
    <row r="441" spans="1:9" ht="30" x14ac:dyDescent="0.25">
      <c r="A441" s="13" t="s">
        <v>879</v>
      </c>
      <c r="B441" s="11" t="s">
        <v>880</v>
      </c>
      <c r="C441" s="11" t="s">
        <v>5</v>
      </c>
      <c r="D441" s="11">
        <v>8</v>
      </c>
      <c r="E441" s="14" t="s">
        <v>5022</v>
      </c>
      <c r="F441"/>
      <c r="G441"/>
      <c r="H441"/>
      <c r="I441" t="s">
        <v>5023</v>
      </c>
    </row>
    <row r="442" spans="1:9" ht="30" x14ac:dyDescent="0.25">
      <c r="A442" s="13" t="s">
        <v>2023</v>
      </c>
      <c r="B442" s="11" t="s">
        <v>2024</v>
      </c>
      <c r="C442" s="11" t="s">
        <v>5</v>
      </c>
      <c r="D442" s="11">
        <v>8</v>
      </c>
      <c r="E442" s="14" t="s">
        <v>5022</v>
      </c>
      <c r="F442" t="s">
        <v>5101</v>
      </c>
      <c r="G442" t="s">
        <v>5102</v>
      </c>
      <c r="H442" t="s">
        <v>5103</v>
      </c>
      <c r="I442" t="s">
        <v>5023</v>
      </c>
    </row>
    <row r="443" spans="1:9" ht="30" x14ac:dyDescent="0.25">
      <c r="A443" s="13" t="s">
        <v>881</v>
      </c>
      <c r="B443" s="11" t="s">
        <v>882</v>
      </c>
      <c r="C443" s="11" t="s">
        <v>5</v>
      </c>
      <c r="D443" s="11">
        <v>8</v>
      </c>
      <c r="E443" s="14" t="s">
        <v>5022</v>
      </c>
      <c r="F443" t="s">
        <v>5101</v>
      </c>
      <c r="G443" t="s">
        <v>5102</v>
      </c>
      <c r="H443" t="s">
        <v>5103</v>
      </c>
      <c r="I443" t="s">
        <v>5023</v>
      </c>
    </row>
    <row r="444" spans="1:9" ht="30" x14ac:dyDescent="0.25">
      <c r="A444" s="13" t="s">
        <v>1021</v>
      </c>
      <c r="B444" s="11" t="s">
        <v>1022</v>
      </c>
      <c r="C444" s="11" t="s">
        <v>5</v>
      </c>
      <c r="D444" s="11">
        <v>8</v>
      </c>
      <c r="E444" s="14" t="s">
        <v>5022</v>
      </c>
      <c r="F444"/>
      <c r="G444"/>
      <c r="H444"/>
      <c r="I444" t="s">
        <v>5023</v>
      </c>
    </row>
    <row r="445" spans="1:9" ht="30" x14ac:dyDescent="0.25">
      <c r="A445" s="13" t="s">
        <v>1023</v>
      </c>
      <c r="B445" s="11" t="s">
        <v>1024</v>
      </c>
      <c r="C445" s="11" t="s">
        <v>5</v>
      </c>
      <c r="D445" s="11">
        <v>8</v>
      </c>
      <c r="E445" s="14" t="s">
        <v>5022</v>
      </c>
      <c r="F445" t="s">
        <v>5101</v>
      </c>
      <c r="G445" t="s">
        <v>5102</v>
      </c>
      <c r="H445" t="s">
        <v>5103</v>
      </c>
      <c r="I445" t="s">
        <v>5023</v>
      </c>
    </row>
    <row r="446" spans="1:9" ht="30" x14ac:dyDescent="0.25">
      <c r="A446" s="13" t="s">
        <v>1025</v>
      </c>
      <c r="B446" s="11" t="s">
        <v>1026</v>
      </c>
      <c r="C446" s="11" t="s">
        <v>5</v>
      </c>
      <c r="D446" s="11">
        <v>8</v>
      </c>
      <c r="E446" s="14" t="s">
        <v>5022</v>
      </c>
      <c r="F446" t="s">
        <v>5101</v>
      </c>
      <c r="G446" t="s">
        <v>5102</v>
      </c>
      <c r="H446" t="s">
        <v>5103</v>
      </c>
      <c r="I446" t="s">
        <v>5023</v>
      </c>
    </row>
    <row r="447" spans="1:9" ht="30" x14ac:dyDescent="0.25">
      <c r="A447" s="13" t="s">
        <v>1027</v>
      </c>
      <c r="B447" s="11" t="s">
        <v>1028</v>
      </c>
      <c r="C447" s="11" t="s">
        <v>5</v>
      </c>
      <c r="D447" s="11">
        <v>8</v>
      </c>
      <c r="E447" s="14" t="s">
        <v>5022</v>
      </c>
      <c r="F447" t="s">
        <v>5101</v>
      </c>
      <c r="G447" t="s">
        <v>5102</v>
      </c>
      <c r="H447" t="s">
        <v>5103</v>
      </c>
      <c r="I447" t="s">
        <v>5023</v>
      </c>
    </row>
    <row r="448" spans="1:9" ht="30" x14ac:dyDescent="0.25">
      <c r="A448" s="13" t="s">
        <v>1101</v>
      </c>
      <c r="B448" s="11" t="s">
        <v>1102</v>
      </c>
      <c r="C448" s="11" t="s">
        <v>5</v>
      </c>
      <c r="D448" s="11">
        <v>8</v>
      </c>
      <c r="E448" s="14" t="s">
        <v>5022</v>
      </c>
      <c r="F448"/>
      <c r="G448"/>
      <c r="H448"/>
      <c r="I448" t="s">
        <v>5023</v>
      </c>
    </row>
    <row r="449" spans="1:9" ht="30" x14ac:dyDescent="0.25">
      <c r="A449" s="13" t="s">
        <v>1218</v>
      </c>
      <c r="B449" s="11" t="s">
        <v>1219</v>
      </c>
      <c r="C449" s="11" t="s">
        <v>5</v>
      </c>
      <c r="D449" s="11">
        <v>8</v>
      </c>
      <c r="E449" s="14" t="s">
        <v>5022</v>
      </c>
      <c r="F449"/>
      <c r="G449"/>
      <c r="H449"/>
      <c r="I449" t="s">
        <v>5023</v>
      </c>
    </row>
    <row r="450" spans="1:9" ht="30" x14ac:dyDescent="0.25">
      <c r="A450" s="13" t="s">
        <v>1220</v>
      </c>
      <c r="B450" s="11" t="s">
        <v>1221</v>
      </c>
      <c r="C450" s="11" t="s">
        <v>5</v>
      </c>
      <c r="D450" s="11">
        <v>8</v>
      </c>
      <c r="E450" s="14" t="s">
        <v>5022</v>
      </c>
      <c r="F450"/>
      <c r="G450"/>
      <c r="H450"/>
      <c r="I450" t="s">
        <v>5023</v>
      </c>
    </row>
    <row r="451" spans="1:9" ht="30" x14ac:dyDescent="0.25">
      <c r="A451" s="13" t="s">
        <v>2151</v>
      </c>
      <c r="B451" s="11" t="s">
        <v>2152</v>
      </c>
      <c r="C451" s="11" t="s">
        <v>5</v>
      </c>
      <c r="D451" s="11">
        <v>8</v>
      </c>
      <c r="E451" s="14" t="s">
        <v>5022</v>
      </c>
      <c r="F451" t="s">
        <v>5101</v>
      </c>
      <c r="G451" t="s">
        <v>5102</v>
      </c>
      <c r="H451" t="s">
        <v>5103</v>
      </c>
      <c r="I451" t="s">
        <v>5023</v>
      </c>
    </row>
    <row r="452" spans="1:9" ht="30" x14ac:dyDescent="0.25">
      <c r="A452" s="13" t="s">
        <v>2153</v>
      </c>
      <c r="B452" s="11" t="s">
        <v>2154</v>
      </c>
      <c r="C452" s="11" t="s">
        <v>5</v>
      </c>
      <c r="D452" s="11">
        <v>8</v>
      </c>
      <c r="E452" s="14" t="s">
        <v>5022</v>
      </c>
      <c r="F452" t="s">
        <v>5101</v>
      </c>
      <c r="G452" t="s">
        <v>5102</v>
      </c>
      <c r="H452" t="s">
        <v>5103</v>
      </c>
      <c r="I452" t="s">
        <v>5023</v>
      </c>
    </row>
    <row r="453" spans="1:9" ht="30" x14ac:dyDescent="0.25">
      <c r="A453" s="13" t="s">
        <v>1368</v>
      </c>
      <c r="B453" s="11" t="s">
        <v>1369</v>
      </c>
      <c r="C453" s="11" t="s">
        <v>5</v>
      </c>
      <c r="D453" s="11">
        <v>8</v>
      </c>
      <c r="E453" s="14" t="s">
        <v>5022</v>
      </c>
      <c r="F453" t="s">
        <v>5101</v>
      </c>
      <c r="G453" t="s">
        <v>5102</v>
      </c>
      <c r="H453" t="s">
        <v>5103</v>
      </c>
      <c r="I453" t="s">
        <v>5023</v>
      </c>
    </row>
    <row r="454" spans="1:9" ht="30" x14ac:dyDescent="0.25">
      <c r="A454" s="13" t="s">
        <v>1370</v>
      </c>
      <c r="B454" s="11" t="s">
        <v>1371</v>
      </c>
      <c r="C454" s="11" t="s">
        <v>5</v>
      </c>
      <c r="D454" s="11">
        <v>8</v>
      </c>
      <c r="E454" s="14" t="s">
        <v>5022</v>
      </c>
      <c r="F454"/>
      <c r="G454"/>
      <c r="H454"/>
      <c r="I454" t="s">
        <v>5023</v>
      </c>
    </row>
    <row r="455" spans="1:9" ht="30" x14ac:dyDescent="0.25">
      <c r="A455" s="13" t="s">
        <v>1528</v>
      </c>
      <c r="B455" s="11" t="s">
        <v>1529</v>
      </c>
      <c r="C455" s="11" t="s">
        <v>5</v>
      </c>
      <c r="D455" s="11">
        <v>8</v>
      </c>
      <c r="E455" s="14" t="s">
        <v>5022</v>
      </c>
      <c r="F455"/>
      <c r="G455"/>
      <c r="H455"/>
      <c r="I455" t="s">
        <v>5023</v>
      </c>
    </row>
    <row r="456" spans="1:9" ht="30" x14ac:dyDescent="0.25">
      <c r="A456" s="13" t="s">
        <v>1530</v>
      </c>
      <c r="B456" s="11" t="s">
        <v>1531</v>
      </c>
      <c r="C456" s="11" t="s">
        <v>5</v>
      </c>
      <c r="D456" s="11">
        <v>8</v>
      </c>
      <c r="E456" s="14" t="s">
        <v>5022</v>
      </c>
      <c r="F456"/>
      <c r="G456"/>
      <c r="H456"/>
      <c r="I456" t="s">
        <v>5023</v>
      </c>
    </row>
    <row r="457" spans="1:9" ht="30" x14ac:dyDescent="0.25">
      <c r="A457" s="13" t="s">
        <v>1532</v>
      </c>
      <c r="B457" s="11" t="s">
        <v>1533</v>
      </c>
      <c r="C457" s="11" t="s">
        <v>5</v>
      </c>
      <c r="D457" s="11">
        <v>8</v>
      </c>
      <c r="E457" s="14" t="s">
        <v>5022</v>
      </c>
      <c r="F457"/>
      <c r="G457"/>
      <c r="H457"/>
      <c r="I457" t="s">
        <v>5023</v>
      </c>
    </row>
    <row r="458" spans="1:9" ht="30" x14ac:dyDescent="0.25">
      <c r="A458" s="13" t="s">
        <v>40</v>
      </c>
      <c r="B458" s="11" t="s">
        <v>41</v>
      </c>
      <c r="C458" s="11" t="s">
        <v>5</v>
      </c>
      <c r="D458" s="11">
        <v>9</v>
      </c>
      <c r="E458" s="14" t="s">
        <v>5022</v>
      </c>
      <c r="F458" t="s">
        <v>5101</v>
      </c>
      <c r="G458" t="s">
        <v>5102</v>
      </c>
      <c r="H458" t="s">
        <v>5103</v>
      </c>
      <c r="I458" t="s">
        <v>5023</v>
      </c>
    </row>
    <row r="459" spans="1:9" ht="30" x14ac:dyDescent="0.25">
      <c r="A459" s="13" t="s">
        <v>43</v>
      </c>
      <c r="B459" s="11" t="s">
        <v>44</v>
      </c>
      <c r="C459" s="11" t="s">
        <v>5</v>
      </c>
      <c r="D459" s="11">
        <v>9</v>
      </c>
      <c r="E459" s="14" t="s">
        <v>5022</v>
      </c>
      <c r="F459" t="s">
        <v>5101</v>
      </c>
      <c r="G459" t="s">
        <v>5102</v>
      </c>
      <c r="H459" t="s">
        <v>5103</v>
      </c>
      <c r="I459" t="s">
        <v>5023</v>
      </c>
    </row>
    <row r="460" spans="1:9" ht="30" x14ac:dyDescent="0.25">
      <c r="A460" s="13" t="s">
        <v>45</v>
      </c>
      <c r="B460" s="11" t="s">
        <v>46</v>
      </c>
      <c r="C460" s="11" t="s">
        <v>5</v>
      </c>
      <c r="D460" s="11">
        <v>9</v>
      </c>
      <c r="E460" s="14" t="s">
        <v>5022</v>
      </c>
      <c r="F460" t="s">
        <v>5101</v>
      </c>
      <c r="G460" t="s">
        <v>5102</v>
      </c>
      <c r="H460" t="s">
        <v>5103</v>
      </c>
      <c r="I460" t="s">
        <v>5023</v>
      </c>
    </row>
    <row r="461" spans="1:9" ht="30" x14ac:dyDescent="0.25">
      <c r="A461" s="13" t="s">
        <v>73</v>
      </c>
      <c r="B461" s="11" t="s">
        <v>74</v>
      </c>
      <c r="C461" s="11" t="s">
        <v>5</v>
      </c>
      <c r="D461" s="11">
        <v>9</v>
      </c>
      <c r="E461" s="14" t="s">
        <v>5022</v>
      </c>
      <c r="F461" t="s">
        <v>5101</v>
      </c>
      <c r="G461" t="s">
        <v>5102</v>
      </c>
      <c r="H461" t="s">
        <v>5103</v>
      </c>
      <c r="I461" t="s">
        <v>5023</v>
      </c>
    </row>
    <row r="462" spans="1:9" ht="30" x14ac:dyDescent="0.25">
      <c r="A462" s="13" t="s">
        <v>292</v>
      </c>
      <c r="B462" s="11" t="s">
        <v>293</v>
      </c>
      <c r="C462" s="11" t="s">
        <v>5</v>
      </c>
      <c r="D462" s="11">
        <v>9</v>
      </c>
      <c r="E462" s="14" t="s">
        <v>5022</v>
      </c>
      <c r="F462" t="s">
        <v>5101</v>
      </c>
      <c r="G462" t="s">
        <v>5102</v>
      </c>
      <c r="H462" t="s">
        <v>5103</v>
      </c>
      <c r="I462" t="s">
        <v>5023</v>
      </c>
    </row>
    <row r="463" spans="1:9" ht="30" x14ac:dyDescent="0.25">
      <c r="A463" s="13" t="s">
        <v>294</v>
      </c>
      <c r="B463" s="11" t="s">
        <v>295</v>
      </c>
      <c r="C463" s="11" t="s">
        <v>5</v>
      </c>
      <c r="D463" s="11">
        <v>9</v>
      </c>
      <c r="E463" s="14" t="s">
        <v>5022</v>
      </c>
      <c r="F463" t="s">
        <v>5101</v>
      </c>
      <c r="G463" t="s">
        <v>5102</v>
      </c>
      <c r="H463" t="s">
        <v>5103</v>
      </c>
      <c r="I463" t="s">
        <v>5023</v>
      </c>
    </row>
    <row r="464" spans="1:9" x14ac:dyDescent="0.25">
      <c r="A464" s="13" t="s">
        <v>1851</v>
      </c>
      <c r="B464" s="11" t="s">
        <v>1852</v>
      </c>
      <c r="C464" s="11" t="s">
        <v>5</v>
      </c>
      <c r="D464" s="11">
        <v>9</v>
      </c>
      <c r="E464" s="14" t="s">
        <v>5023</v>
      </c>
      <c r="F464" t="s">
        <v>5101</v>
      </c>
      <c r="G464" t="s">
        <v>5102</v>
      </c>
      <c r="H464" t="s">
        <v>5103</v>
      </c>
      <c r="I464" t="s">
        <v>5023</v>
      </c>
    </row>
    <row r="465" spans="1:9" ht="30" x14ac:dyDescent="0.25">
      <c r="A465" s="13" t="s">
        <v>296</v>
      </c>
      <c r="B465" s="11" t="s">
        <v>297</v>
      </c>
      <c r="C465" s="11" t="s">
        <v>5</v>
      </c>
      <c r="D465" s="11">
        <v>9</v>
      </c>
      <c r="E465" s="14" t="s">
        <v>5022</v>
      </c>
      <c r="F465" t="s">
        <v>5101</v>
      </c>
      <c r="G465" t="s">
        <v>5102</v>
      </c>
      <c r="H465" t="s">
        <v>5103</v>
      </c>
      <c r="I465" t="s">
        <v>5023</v>
      </c>
    </row>
    <row r="466" spans="1:9" ht="30" x14ac:dyDescent="0.25">
      <c r="A466" s="13" t="s">
        <v>566</v>
      </c>
      <c r="B466" s="11" t="s">
        <v>567</v>
      </c>
      <c r="C466" s="11" t="s">
        <v>5</v>
      </c>
      <c r="D466" s="11">
        <v>9</v>
      </c>
      <c r="E466" s="14" t="s">
        <v>5022</v>
      </c>
      <c r="F466" t="s">
        <v>5101</v>
      </c>
      <c r="G466" t="s">
        <v>5102</v>
      </c>
      <c r="H466" t="s">
        <v>5103</v>
      </c>
      <c r="I466" t="s">
        <v>5023</v>
      </c>
    </row>
    <row r="467" spans="1:9" ht="30" x14ac:dyDescent="0.25">
      <c r="A467" s="13" t="s">
        <v>690</v>
      </c>
      <c r="B467" s="11" t="s">
        <v>691</v>
      </c>
      <c r="C467" s="11" t="s">
        <v>5</v>
      </c>
      <c r="D467" s="11">
        <v>9</v>
      </c>
      <c r="E467" s="14" t="s">
        <v>5022</v>
      </c>
      <c r="F467" t="s">
        <v>5101</v>
      </c>
      <c r="G467" t="s">
        <v>5102</v>
      </c>
      <c r="H467" t="s">
        <v>5103</v>
      </c>
      <c r="I467" t="s">
        <v>5023</v>
      </c>
    </row>
    <row r="468" spans="1:9" ht="30" x14ac:dyDescent="0.25">
      <c r="A468" s="13" t="s">
        <v>692</v>
      </c>
      <c r="B468" s="11" t="s">
        <v>693</v>
      </c>
      <c r="C468" s="11" t="s">
        <v>5</v>
      </c>
      <c r="D468" s="11">
        <v>9</v>
      </c>
      <c r="E468" s="14" t="s">
        <v>5022</v>
      </c>
      <c r="F468" t="s">
        <v>5101</v>
      </c>
      <c r="G468" t="s">
        <v>5102</v>
      </c>
      <c r="H468" t="s">
        <v>5103</v>
      </c>
      <c r="I468" t="s">
        <v>5023</v>
      </c>
    </row>
    <row r="469" spans="1:9" ht="30" x14ac:dyDescent="0.25">
      <c r="A469" s="13" t="s">
        <v>923</v>
      </c>
      <c r="B469" s="11" t="s">
        <v>924</v>
      </c>
      <c r="C469" s="11" t="s">
        <v>5</v>
      </c>
      <c r="D469" s="11">
        <v>9</v>
      </c>
      <c r="E469" s="14" t="s">
        <v>5022</v>
      </c>
      <c r="F469" t="s">
        <v>5101</v>
      </c>
      <c r="G469" t="s">
        <v>5102</v>
      </c>
      <c r="H469" t="s">
        <v>5103</v>
      </c>
      <c r="I469" t="s">
        <v>5023</v>
      </c>
    </row>
    <row r="470" spans="1:9" ht="30" x14ac:dyDescent="0.25">
      <c r="A470" s="13" t="s">
        <v>925</v>
      </c>
      <c r="B470" s="11" t="s">
        <v>926</v>
      </c>
      <c r="C470" s="11" t="s">
        <v>5</v>
      </c>
      <c r="D470" s="11">
        <v>9</v>
      </c>
      <c r="E470" s="14" t="s">
        <v>5022</v>
      </c>
      <c r="F470" t="s">
        <v>5101</v>
      </c>
      <c r="G470" t="s">
        <v>5102</v>
      </c>
      <c r="H470" t="s">
        <v>5103</v>
      </c>
      <c r="I470" t="s">
        <v>5023</v>
      </c>
    </row>
    <row r="471" spans="1:9" ht="30" x14ac:dyDescent="0.25">
      <c r="A471" s="13" t="s">
        <v>927</v>
      </c>
      <c r="B471" s="11" t="s">
        <v>928</v>
      </c>
      <c r="C471" s="11" t="s">
        <v>5</v>
      </c>
      <c r="D471" s="11">
        <v>9</v>
      </c>
      <c r="E471" s="14" t="s">
        <v>5022</v>
      </c>
      <c r="F471" t="s">
        <v>5101</v>
      </c>
      <c r="G471" t="s">
        <v>5102</v>
      </c>
      <c r="H471" t="s">
        <v>5103</v>
      </c>
      <c r="I471" t="s">
        <v>5023</v>
      </c>
    </row>
    <row r="472" spans="1:9" ht="30" x14ac:dyDescent="0.25">
      <c r="A472" s="13" t="s">
        <v>1015</v>
      </c>
      <c r="B472" s="11" t="s">
        <v>1016</v>
      </c>
      <c r="C472" s="11" t="s">
        <v>5</v>
      </c>
      <c r="D472" s="11">
        <v>9</v>
      </c>
      <c r="E472" s="14" t="s">
        <v>5022</v>
      </c>
      <c r="F472" t="s">
        <v>5101</v>
      </c>
      <c r="G472" t="s">
        <v>5102</v>
      </c>
      <c r="H472" t="s">
        <v>5103</v>
      </c>
      <c r="I472" t="s">
        <v>5023</v>
      </c>
    </row>
    <row r="473" spans="1:9" ht="30" x14ac:dyDescent="0.25">
      <c r="A473" s="13" t="s">
        <v>1017</v>
      </c>
      <c r="B473" s="11" t="s">
        <v>1018</v>
      </c>
      <c r="C473" s="11" t="s">
        <v>5</v>
      </c>
      <c r="D473" s="11">
        <v>9</v>
      </c>
      <c r="E473" s="14" t="s">
        <v>5022</v>
      </c>
      <c r="F473" t="s">
        <v>5101</v>
      </c>
      <c r="G473" t="s">
        <v>5102</v>
      </c>
      <c r="H473" t="s">
        <v>5103</v>
      </c>
      <c r="I473" t="s">
        <v>5023</v>
      </c>
    </row>
    <row r="474" spans="1:9" ht="30" x14ac:dyDescent="0.25">
      <c r="A474" s="13" t="s">
        <v>1019</v>
      </c>
      <c r="B474" s="11" t="s">
        <v>1020</v>
      </c>
      <c r="C474" s="11" t="s">
        <v>5</v>
      </c>
      <c r="D474" s="11">
        <v>9</v>
      </c>
      <c r="E474" s="14" t="s">
        <v>5022</v>
      </c>
      <c r="F474" t="s">
        <v>5101</v>
      </c>
      <c r="G474" t="s">
        <v>5102</v>
      </c>
      <c r="H474" t="s">
        <v>5103</v>
      </c>
      <c r="I474" t="s">
        <v>5023</v>
      </c>
    </row>
    <row r="475" spans="1:9" ht="30" x14ac:dyDescent="0.25">
      <c r="A475" s="13" t="s">
        <v>1188</v>
      </c>
      <c r="B475" s="11" t="s">
        <v>1189</v>
      </c>
      <c r="C475" s="11" t="s">
        <v>5</v>
      </c>
      <c r="D475" s="11">
        <v>9</v>
      </c>
      <c r="E475" s="14" t="s">
        <v>5022</v>
      </c>
      <c r="F475" t="s">
        <v>5101</v>
      </c>
      <c r="G475" t="s">
        <v>5102</v>
      </c>
      <c r="H475" t="s">
        <v>5103</v>
      </c>
      <c r="I475" t="s">
        <v>5023</v>
      </c>
    </row>
    <row r="476" spans="1:9" ht="30" x14ac:dyDescent="0.25">
      <c r="A476" s="13" t="s">
        <v>1190</v>
      </c>
      <c r="B476" s="11" t="s">
        <v>1191</v>
      </c>
      <c r="C476" s="11" t="s">
        <v>5</v>
      </c>
      <c r="D476" s="11">
        <v>9</v>
      </c>
      <c r="E476" s="14" t="s">
        <v>5022</v>
      </c>
      <c r="F476" t="s">
        <v>5101</v>
      </c>
      <c r="G476" t="s">
        <v>5102</v>
      </c>
      <c r="H476" t="s">
        <v>5103</v>
      </c>
      <c r="I476" t="s">
        <v>5023</v>
      </c>
    </row>
    <row r="477" spans="1:9" ht="30" x14ac:dyDescent="0.25">
      <c r="A477" s="13" t="s">
        <v>2123</v>
      </c>
      <c r="B477" s="11" t="s">
        <v>2124</v>
      </c>
      <c r="C477" s="11" t="s">
        <v>5</v>
      </c>
      <c r="D477" s="11">
        <v>9</v>
      </c>
      <c r="E477" s="14" t="s">
        <v>5022</v>
      </c>
      <c r="F477" t="s">
        <v>5101</v>
      </c>
      <c r="G477" t="s">
        <v>5102</v>
      </c>
      <c r="H477" t="s">
        <v>5103</v>
      </c>
      <c r="I477" t="s">
        <v>5023</v>
      </c>
    </row>
    <row r="478" spans="1:9" ht="30" x14ac:dyDescent="0.25">
      <c r="A478" s="13" t="s">
        <v>1192</v>
      </c>
      <c r="B478" s="11" t="s">
        <v>1193</v>
      </c>
      <c r="C478" s="11" t="s">
        <v>5</v>
      </c>
      <c r="D478" s="11">
        <v>9</v>
      </c>
      <c r="E478" s="14" t="s">
        <v>5022</v>
      </c>
      <c r="F478" t="s">
        <v>5101</v>
      </c>
      <c r="G478" t="s">
        <v>5102</v>
      </c>
      <c r="H478" t="s">
        <v>5103</v>
      </c>
      <c r="I478" t="s">
        <v>5023</v>
      </c>
    </row>
    <row r="479" spans="1:9" ht="30" x14ac:dyDescent="0.25">
      <c r="A479" s="13" t="s">
        <v>1194</v>
      </c>
      <c r="B479" s="11" t="s">
        <v>1195</v>
      </c>
      <c r="C479" s="11" t="s">
        <v>5</v>
      </c>
      <c r="D479" s="11">
        <v>9</v>
      </c>
      <c r="E479" s="14" t="s">
        <v>5022</v>
      </c>
      <c r="F479" t="s">
        <v>5101</v>
      </c>
      <c r="G479" t="s">
        <v>5102</v>
      </c>
      <c r="H479" t="s">
        <v>5103</v>
      </c>
      <c r="I479" t="s">
        <v>5023</v>
      </c>
    </row>
    <row r="480" spans="1:9" ht="30" x14ac:dyDescent="0.25">
      <c r="A480" s="13" t="s">
        <v>1196</v>
      </c>
      <c r="B480" s="11" t="s">
        <v>1197</v>
      </c>
      <c r="C480" s="11" t="s">
        <v>5</v>
      </c>
      <c r="D480" s="11">
        <v>9</v>
      </c>
      <c r="E480" s="14" t="s">
        <v>5022</v>
      </c>
      <c r="F480" t="s">
        <v>5101</v>
      </c>
      <c r="G480" t="s">
        <v>5102</v>
      </c>
      <c r="H480" t="s">
        <v>5103</v>
      </c>
      <c r="I480" t="s">
        <v>5023</v>
      </c>
    </row>
    <row r="481" spans="1:9" ht="30" x14ac:dyDescent="0.25">
      <c r="A481" s="13" t="s">
        <v>1198</v>
      </c>
      <c r="B481" s="11" t="s">
        <v>1199</v>
      </c>
      <c r="C481" s="11" t="s">
        <v>5</v>
      </c>
      <c r="D481" s="11">
        <v>9</v>
      </c>
      <c r="E481" s="14" t="s">
        <v>5022</v>
      </c>
      <c r="F481" t="s">
        <v>5101</v>
      </c>
      <c r="G481" t="s">
        <v>5102</v>
      </c>
      <c r="H481" t="s">
        <v>5103</v>
      </c>
      <c r="I481" t="s">
        <v>5023</v>
      </c>
    </row>
    <row r="482" spans="1:9" ht="30" x14ac:dyDescent="0.25">
      <c r="A482" s="13" t="s">
        <v>1524</v>
      </c>
      <c r="B482" s="11" t="s">
        <v>1525</v>
      </c>
      <c r="C482" s="11" t="s">
        <v>5</v>
      </c>
      <c r="D482" s="11">
        <v>9</v>
      </c>
      <c r="E482" s="14" t="s">
        <v>5022</v>
      </c>
      <c r="F482" t="s">
        <v>5101</v>
      </c>
      <c r="G482" t="s">
        <v>5102</v>
      </c>
      <c r="H482" t="s">
        <v>5103</v>
      </c>
      <c r="I482" t="s">
        <v>5023</v>
      </c>
    </row>
    <row r="483" spans="1:9" ht="30" x14ac:dyDescent="0.25">
      <c r="A483" s="13" t="s">
        <v>1526</v>
      </c>
      <c r="B483" s="11" t="s">
        <v>1527</v>
      </c>
      <c r="C483" s="11" t="s">
        <v>5</v>
      </c>
      <c r="D483" s="11">
        <v>9</v>
      </c>
      <c r="E483" s="14" t="s">
        <v>5022</v>
      </c>
      <c r="F483" t="s">
        <v>5101</v>
      </c>
      <c r="G483" t="s">
        <v>5102</v>
      </c>
      <c r="H483" t="s">
        <v>5103</v>
      </c>
      <c r="I483" t="s">
        <v>5023</v>
      </c>
    </row>
    <row r="484" spans="1:9" ht="30" x14ac:dyDescent="0.25">
      <c r="A484" s="13" t="s">
        <v>1653</v>
      </c>
      <c r="B484" s="11" t="s">
        <v>1654</v>
      </c>
      <c r="C484" s="11" t="s">
        <v>5</v>
      </c>
      <c r="D484" s="11">
        <v>9</v>
      </c>
      <c r="E484" s="14" t="s">
        <v>5022</v>
      </c>
      <c r="F484" t="s">
        <v>5101</v>
      </c>
      <c r="G484" t="s">
        <v>5102</v>
      </c>
      <c r="H484" t="s">
        <v>5103</v>
      </c>
      <c r="I484" t="s">
        <v>5023</v>
      </c>
    </row>
    <row r="485" spans="1:9" ht="30" x14ac:dyDescent="0.25">
      <c r="A485" s="13" t="s">
        <v>1655</v>
      </c>
      <c r="B485" s="11" t="s">
        <v>1656</v>
      </c>
      <c r="C485" s="11" t="s">
        <v>5</v>
      </c>
      <c r="D485" s="11">
        <v>9</v>
      </c>
      <c r="E485" s="14" t="s">
        <v>5022</v>
      </c>
      <c r="F485" t="s">
        <v>5101</v>
      </c>
      <c r="G485" t="s">
        <v>5102</v>
      </c>
      <c r="H485" t="s">
        <v>5103</v>
      </c>
      <c r="I485" t="s">
        <v>5023</v>
      </c>
    </row>
    <row r="486" spans="1:9" ht="30" x14ac:dyDescent="0.25">
      <c r="A486" s="13" t="s">
        <v>1657</v>
      </c>
      <c r="B486" s="11" t="s">
        <v>1658</v>
      </c>
      <c r="C486" s="11" t="s">
        <v>5</v>
      </c>
      <c r="D486" s="11">
        <v>9</v>
      </c>
      <c r="E486" s="14" t="s">
        <v>5022</v>
      </c>
      <c r="F486" t="s">
        <v>5101</v>
      </c>
      <c r="G486" t="s">
        <v>5102</v>
      </c>
      <c r="H486" t="s">
        <v>5103</v>
      </c>
      <c r="I486" t="s">
        <v>5023</v>
      </c>
    </row>
    <row r="487" spans="1:9" ht="30" x14ac:dyDescent="0.25">
      <c r="A487" s="13" t="s">
        <v>1659</v>
      </c>
      <c r="B487" s="11" t="s">
        <v>1660</v>
      </c>
      <c r="C487" s="11" t="s">
        <v>5</v>
      </c>
      <c r="D487" s="11">
        <v>9</v>
      </c>
      <c r="E487" s="14" t="s">
        <v>5022</v>
      </c>
      <c r="F487" t="s">
        <v>5101</v>
      </c>
      <c r="G487" t="s">
        <v>5102</v>
      </c>
      <c r="H487" t="s">
        <v>5103</v>
      </c>
      <c r="I487" t="s">
        <v>5023</v>
      </c>
    </row>
    <row r="488" spans="1:9" ht="30" x14ac:dyDescent="0.25">
      <c r="A488" s="13" t="s">
        <v>1661</v>
      </c>
      <c r="B488" s="11" t="s">
        <v>1662</v>
      </c>
      <c r="C488" s="11" t="s">
        <v>5</v>
      </c>
      <c r="D488" s="11">
        <v>9</v>
      </c>
      <c r="E488" s="14" t="s">
        <v>5022</v>
      </c>
      <c r="F488" t="s">
        <v>5101</v>
      </c>
      <c r="G488" t="s">
        <v>5102</v>
      </c>
      <c r="H488" t="s">
        <v>5103</v>
      </c>
      <c r="I488" t="s">
        <v>5023</v>
      </c>
    </row>
    <row r="489" spans="1:9" ht="30" x14ac:dyDescent="0.25">
      <c r="A489" s="13" t="s">
        <v>1663</v>
      </c>
      <c r="B489" s="11" t="s">
        <v>1664</v>
      </c>
      <c r="C489" s="11" t="s">
        <v>5</v>
      </c>
      <c r="D489" s="11">
        <v>9</v>
      </c>
      <c r="E489" s="14" t="s">
        <v>5022</v>
      </c>
      <c r="F489" t="s">
        <v>5101</v>
      </c>
      <c r="G489" t="s">
        <v>5102</v>
      </c>
      <c r="H489" t="s">
        <v>5103</v>
      </c>
      <c r="I489" t="s">
        <v>5023</v>
      </c>
    </row>
    <row r="490" spans="1:9" ht="30" x14ac:dyDescent="0.25">
      <c r="A490" s="13" t="s">
        <v>1665</v>
      </c>
      <c r="B490" s="11" t="s">
        <v>1666</v>
      </c>
      <c r="C490" s="11" t="s">
        <v>5</v>
      </c>
      <c r="D490" s="11">
        <v>9</v>
      </c>
      <c r="E490" s="14" t="s">
        <v>5022</v>
      </c>
      <c r="F490" t="s">
        <v>5101</v>
      </c>
      <c r="G490" t="s">
        <v>5102</v>
      </c>
      <c r="H490" t="s">
        <v>5103</v>
      </c>
      <c r="I490" t="s">
        <v>5023</v>
      </c>
    </row>
    <row r="491" spans="1:9" ht="30" x14ac:dyDescent="0.25">
      <c r="A491" s="13" t="s">
        <v>1667</v>
      </c>
      <c r="B491" s="11" t="s">
        <v>1668</v>
      </c>
      <c r="C491" s="11" t="s">
        <v>5</v>
      </c>
      <c r="D491" s="11">
        <v>9</v>
      </c>
      <c r="E491" s="14" t="s">
        <v>5022</v>
      </c>
      <c r="F491" t="s">
        <v>5101</v>
      </c>
      <c r="G491" t="s">
        <v>5102</v>
      </c>
      <c r="H491" t="s">
        <v>5103</v>
      </c>
      <c r="I491" t="s">
        <v>5023</v>
      </c>
    </row>
    <row r="492" spans="1:9" ht="30" x14ac:dyDescent="0.25">
      <c r="A492" s="13" t="s">
        <v>1729</v>
      </c>
      <c r="B492" s="11" t="s">
        <v>1730</v>
      </c>
      <c r="C492" s="11" t="s">
        <v>5</v>
      </c>
      <c r="D492" s="11">
        <v>9</v>
      </c>
      <c r="E492" s="14" t="s">
        <v>5022</v>
      </c>
      <c r="F492" t="s">
        <v>5101</v>
      </c>
      <c r="G492" t="s">
        <v>5102</v>
      </c>
      <c r="H492" t="s">
        <v>5103</v>
      </c>
      <c r="I492" t="s">
        <v>5023</v>
      </c>
    </row>
    <row r="493" spans="1:9" ht="30" x14ac:dyDescent="0.25">
      <c r="A493" s="13" t="s">
        <v>1731</v>
      </c>
      <c r="B493" s="11" t="s">
        <v>1732</v>
      </c>
      <c r="C493" s="11" t="s">
        <v>5</v>
      </c>
      <c r="D493" s="11">
        <v>9</v>
      </c>
      <c r="E493" s="14" t="s">
        <v>5022</v>
      </c>
      <c r="F493" t="s">
        <v>5101</v>
      </c>
      <c r="G493" t="s">
        <v>5102</v>
      </c>
      <c r="H493" t="s">
        <v>5103</v>
      </c>
      <c r="I493" t="s">
        <v>5023</v>
      </c>
    </row>
    <row r="494" spans="1:9" ht="30" x14ac:dyDescent="0.25">
      <c r="A494" s="13" t="s">
        <v>1733</v>
      </c>
      <c r="B494" s="11" t="s">
        <v>1734</v>
      </c>
      <c r="C494" s="11" t="s">
        <v>5</v>
      </c>
      <c r="D494" s="11">
        <v>9</v>
      </c>
      <c r="E494" s="14" t="s">
        <v>5022</v>
      </c>
      <c r="F494" t="s">
        <v>5101</v>
      </c>
      <c r="G494" t="s">
        <v>5102</v>
      </c>
      <c r="H494" t="s">
        <v>5103</v>
      </c>
      <c r="I494" t="s">
        <v>5023</v>
      </c>
    </row>
    <row r="495" spans="1:9" ht="30" x14ac:dyDescent="0.25">
      <c r="A495" s="13" t="s">
        <v>1755</v>
      </c>
      <c r="B495" s="11" t="s">
        <v>1756</v>
      </c>
      <c r="C495" s="11" t="s">
        <v>1741</v>
      </c>
      <c r="D495" s="11">
        <v>9</v>
      </c>
      <c r="E495" s="14" t="s">
        <v>5022</v>
      </c>
      <c r="F495" t="s">
        <v>5105</v>
      </c>
      <c r="G495" t="s">
        <v>5102</v>
      </c>
      <c r="H495" t="s">
        <v>5103</v>
      </c>
      <c r="I495" t="s">
        <v>5023</v>
      </c>
    </row>
    <row r="496" spans="1:9" ht="30" x14ac:dyDescent="0.25">
      <c r="A496" s="13" t="s">
        <v>308</v>
      </c>
      <c r="B496" s="11" t="s">
        <v>309</v>
      </c>
      <c r="C496" s="11" t="s">
        <v>5</v>
      </c>
      <c r="D496" s="11">
        <v>10</v>
      </c>
      <c r="E496" s="14" t="s">
        <v>5022</v>
      </c>
      <c r="F496"/>
      <c r="G496"/>
      <c r="H496"/>
      <c r="I496" t="s">
        <v>5023</v>
      </c>
    </row>
    <row r="497" spans="1:9" ht="30" x14ac:dyDescent="0.25">
      <c r="A497" s="13" t="s">
        <v>1857</v>
      </c>
      <c r="B497" s="11" t="s">
        <v>1858</v>
      </c>
      <c r="C497" s="11" t="s">
        <v>5</v>
      </c>
      <c r="D497" s="11">
        <v>10</v>
      </c>
      <c r="E497" s="14" t="s">
        <v>5022</v>
      </c>
      <c r="F497" t="s">
        <v>5101</v>
      </c>
      <c r="G497" t="s">
        <v>5102</v>
      </c>
      <c r="H497" t="s">
        <v>5103</v>
      </c>
      <c r="I497" t="s">
        <v>5023</v>
      </c>
    </row>
    <row r="498" spans="1:9" ht="30" x14ac:dyDescent="0.25">
      <c r="A498" s="13" t="s">
        <v>311</v>
      </c>
      <c r="B498" s="11" t="s">
        <v>312</v>
      </c>
      <c r="C498" s="11" t="s">
        <v>5</v>
      </c>
      <c r="D498" s="11">
        <v>10</v>
      </c>
      <c r="E498" s="14" t="s">
        <v>5022</v>
      </c>
      <c r="F498" t="s">
        <v>5101</v>
      </c>
      <c r="G498" t="s">
        <v>5102</v>
      </c>
      <c r="H498" t="s">
        <v>5103</v>
      </c>
      <c r="I498" t="s">
        <v>5023</v>
      </c>
    </row>
    <row r="499" spans="1:9" ht="30" x14ac:dyDescent="0.25">
      <c r="A499" s="13" t="s">
        <v>313</v>
      </c>
      <c r="B499" s="11" t="s">
        <v>314</v>
      </c>
      <c r="C499" s="11" t="s">
        <v>5</v>
      </c>
      <c r="D499" s="11">
        <v>10</v>
      </c>
      <c r="E499" s="14" t="s">
        <v>5022</v>
      </c>
      <c r="F499"/>
      <c r="G499"/>
      <c r="H499"/>
      <c r="I499" t="s">
        <v>5023</v>
      </c>
    </row>
    <row r="500" spans="1:9" ht="30" x14ac:dyDescent="0.25">
      <c r="A500" s="13" t="s">
        <v>315</v>
      </c>
      <c r="B500" s="11" t="s">
        <v>316</v>
      </c>
      <c r="C500" s="11" t="s">
        <v>5</v>
      </c>
      <c r="D500" s="11">
        <v>10</v>
      </c>
      <c r="E500" s="14" t="s">
        <v>5022</v>
      </c>
      <c r="F500"/>
      <c r="G500"/>
      <c r="H500"/>
      <c r="I500" t="s">
        <v>5023</v>
      </c>
    </row>
    <row r="501" spans="1:9" ht="30" x14ac:dyDescent="0.25">
      <c r="A501" s="13" t="s">
        <v>317</v>
      </c>
      <c r="B501" s="11" t="s">
        <v>318</v>
      </c>
      <c r="C501" s="11" t="s">
        <v>5</v>
      </c>
      <c r="D501" s="11">
        <v>10</v>
      </c>
      <c r="E501" s="14" t="s">
        <v>5022</v>
      </c>
      <c r="F501"/>
      <c r="G501"/>
      <c r="H501"/>
      <c r="I501" t="s">
        <v>5023</v>
      </c>
    </row>
    <row r="502" spans="1:9" ht="30" x14ac:dyDescent="0.25">
      <c r="A502" s="13" t="s">
        <v>319</v>
      </c>
      <c r="B502" s="11" t="s">
        <v>320</v>
      </c>
      <c r="C502" s="11" t="s">
        <v>5</v>
      </c>
      <c r="D502" s="11">
        <v>10</v>
      </c>
      <c r="E502" s="14" t="s">
        <v>5022</v>
      </c>
      <c r="F502"/>
      <c r="G502"/>
      <c r="H502"/>
      <c r="I502" t="s">
        <v>5023</v>
      </c>
    </row>
    <row r="503" spans="1:9" ht="30" x14ac:dyDescent="0.25">
      <c r="A503" s="13" t="s">
        <v>321</v>
      </c>
      <c r="B503" s="11" t="s">
        <v>322</v>
      </c>
      <c r="C503" s="11" t="s">
        <v>5</v>
      </c>
      <c r="D503" s="11">
        <v>10</v>
      </c>
      <c r="E503" s="14" t="s">
        <v>5022</v>
      </c>
      <c r="F503" t="s">
        <v>5101</v>
      </c>
      <c r="G503" t="s">
        <v>5102</v>
      </c>
      <c r="H503" t="s">
        <v>5103</v>
      </c>
      <c r="I503" t="s">
        <v>5023</v>
      </c>
    </row>
    <row r="504" spans="1:9" ht="30" x14ac:dyDescent="0.25">
      <c r="A504" s="13" t="s">
        <v>323</v>
      </c>
      <c r="B504" s="11" t="s">
        <v>324</v>
      </c>
      <c r="C504" s="11" t="s">
        <v>5</v>
      </c>
      <c r="D504" s="11">
        <v>10</v>
      </c>
      <c r="E504" s="14" t="s">
        <v>5022</v>
      </c>
      <c r="F504"/>
      <c r="G504"/>
      <c r="H504"/>
      <c r="I504" t="s">
        <v>5023</v>
      </c>
    </row>
    <row r="505" spans="1:9" x14ac:dyDescent="0.25">
      <c r="A505" s="13" t="s">
        <v>1859</v>
      </c>
      <c r="B505" s="11" t="s">
        <v>1860</v>
      </c>
      <c r="C505" s="11" t="s">
        <v>5</v>
      </c>
      <c r="D505" s="11">
        <v>10</v>
      </c>
      <c r="E505" s="14" t="s">
        <v>5023</v>
      </c>
      <c r="F505" t="s">
        <v>5101</v>
      </c>
      <c r="G505" t="s">
        <v>5102</v>
      </c>
      <c r="H505" t="s">
        <v>5103</v>
      </c>
      <c r="I505" t="s">
        <v>5023</v>
      </c>
    </row>
    <row r="506" spans="1:9" ht="30" x14ac:dyDescent="0.25">
      <c r="A506" s="13" t="s">
        <v>325</v>
      </c>
      <c r="B506" s="11" t="s">
        <v>326</v>
      </c>
      <c r="C506" s="11" t="s">
        <v>5</v>
      </c>
      <c r="D506" s="11">
        <v>10</v>
      </c>
      <c r="E506" s="14" t="s">
        <v>5022</v>
      </c>
      <c r="F506" t="s">
        <v>5101</v>
      </c>
      <c r="G506" t="s">
        <v>5102</v>
      </c>
      <c r="H506" t="s">
        <v>5103</v>
      </c>
      <c r="I506" t="s">
        <v>5023</v>
      </c>
    </row>
    <row r="507" spans="1:9" ht="30" x14ac:dyDescent="0.25">
      <c r="A507" s="13" t="s">
        <v>327</v>
      </c>
      <c r="B507" s="11" t="s">
        <v>328</v>
      </c>
      <c r="C507" s="11" t="s">
        <v>5</v>
      </c>
      <c r="D507" s="11">
        <v>10</v>
      </c>
      <c r="E507" s="14" t="s">
        <v>5022</v>
      </c>
      <c r="F507" t="s">
        <v>5101</v>
      </c>
      <c r="G507" t="s">
        <v>5102</v>
      </c>
      <c r="H507" t="s">
        <v>5103</v>
      </c>
      <c r="I507" t="s">
        <v>5023</v>
      </c>
    </row>
    <row r="508" spans="1:9" ht="30" x14ac:dyDescent="0.25">
      <c r="A508" s="13" t="s">
        <v>329</v>
      </c>
      <c r="B508" s="11" t="s">
        <v>330</v>
      </c>
      <c r="C508" s="11" t="s">
        <v>5</v>
      </c>
      <c r="D508" s="11">
        <v>10</v>
      </c>
      <c r="E508" s="14" t="s">
        <v>5022</v>
      </c>
      <c r="F508"/>
      <c r="G508"/>
      <c r="H508"/>
      <c r="I508" t="s">
        <v>5023</v>
      </c>
    </row>
    <row r="509" spans="1:9" ht="30" x14ac:dyDescent="0.25">
      <c r="A509" s="13" t="s">
        <v>331</v>
      </c>
      <c r="B509" s="11" t="s">
        <v>332</v>
      </c>
      <c r="C509" s="11" t="s">
        <v>5</v>
      </c>
      <c r="D509" s="11">
        <v>10</v>
      </c>
      <c r="E509" s="14" t="s">
        <v>5022</v>
      </c>
      <c r="F509"/>
      <c r="G509"/>
      <c r="H509"/>
      <c r="I509" t="s">
        <v>5023</v>
      </c>
    </row>
    <row r="510" spans="1:9" x14ac:dyDescent="0.25">
      <c r="A510" s="13" t="s">
        <v>1873</v>
      </c>
      <c r="B510" s="11" t="s">
        <v>1874</v>
      </c>
      <c r="C510" s="11" t="s">
        <v>5</v>
      </c>
      <c r="D510" s="11">
        <v>10</v>
      </c>
      <c r="E510" s="14" t="s">
        <v>5023</v>
      </c>
      <c r="F510"/>
      <c r="G510"/>
      <c r="H510"/>
      <c r="I510" t="s">
        <v>5023</v>
      </c>
    </row>
    <row r="511" spans="1:9" ht="30" x14ac:dyDescent="0.25">
      <c r="A511" s="13" t="s">
        <v>390</v>
      </c>
      <c r="B511" s="11" t="s">
        <v>391</v>
      </c>
      <c r="C511" s="11" t="s">
        <v>5</v>
      </c>
      <c r="D511" s="11">
        <v>10</v>
      </c>
      <c r="E511" s="14" t="s">
        <v>5022</v>
      </c>
      <c r="F511" t="s">
        <v>5104</v>
      </c>
      <c r="G511" t="s">
        <v>5102</v>
      </c>
      <c r="H511" t="s">
        <v>5103</v>
      </c>
      <c r="I511" t="s">
        <v>5023</v>
      </c>
    </row>
    <row r="512" spans="1:9" ht="30" x14ac:dyDescent="0.25">
      <c r="A512" s="13" t="s">
        <v>1875</v>
      </c>
      <c r="B512" s="11" t="s">
        <v>1876</v>
      </c>
      <c r="C512" s="11" t="s">
        <v>5</v>
      </c>
      <c r="D512" s="11">
        <v>10</v>
      </c>
      <c r="E512" s="14" t="s">
        <v>5022</v>
      </c>
      <c r="F512"/>
      <c r="G512"/>
      <c r="H512"/>
      <c r="I512" t="s">
        <v>5023</v>
      </c>
    </row>
    <row r="513" spans="1:9" ht="30" x14ac:dyDescent="0.25">
      <c r="A513" s="13" t="s">
        <v>1877</v>
      </c>
      <c r="B513" s="11" t="s">
        <v>1878</v>
      </c>
      <c r="C513" s="11" t="s">
        <v>5</v>
      </c>
      <c r="D513" s="11">
        <v>10</v>
      </c>
      <c r="E513" s="14" t="s">
        <v>5022</v>
      </c>
      <c r="F513" t="s">
        <v>5104</v>
      </c>
      <c r="G513" t="s">
        <v>5102</v>
      </c>
      <c r="H513" t="s">
        <v>5103</v>
      </c>
      <c r="I513" t="s">
        <v>5023</v>
      </c>
    </row>
    <row r="514" spans="1:9" ht="30" x14ac:dyDescent="0.25">
      <c r="A514" s="13" t="s">
        <v>392</v>
      </c>
      <c r="B514" s="11" t="s">
        <v>393</v>
      </c>
      <c r="C514" s="11" t="s">
        <v>5</v>
      </c>
      <c r="D514" s="11">
        <v>10</v>
      </c>
      <c r="E514" s="14" t="s">
        <v>5022</v>
      </c>
      <c r="F514" t="s">
        <v>5104</v>
      </c>
      <c r="G514" t="s">
        <v>5102</v>
      </c>
      <c r="H514" t="s">
        <v>5103</v>
      </c>
      <c r="I514" t="s">
        <v>5023</v>
      </c>
    </row>
    <row r="515" spans="1:9" x14ac:dyDescent="0.25">
      <c r="A515" s="13" t="s">
        <v>1879</v>
      </c>
      <c r="B515" s="11" t="s">
        <v>1880</v>
      </c>
      <c r="C515" s="11" t="s">
        <v>5</v>
      </c>
      <c r="D515" s="11">
        <v>10</v>
      </c>
      <c r="E515" s="14" t="s">
        <v>5023</v>
      </c>
      <c r="F515"/>
      <c r="G515"/>
      <c r="H515"/>
      <c r="I515" t="s">
        <v>5023</v>
      </c>
    </row>
    <row r="516" spans="1:9" x14ac:dyDescent="0.25">
      <c r="A516" s="13" t="s">
        <v>1881</v>
      </c>
      <c r="B516" s="11" t="s">
        <v>1882</v>
      </c>
      <c r="C516" s="11" t="s">
        <v>5</v>
      </c>
      <c r="D516" s="11">
        <v>10</v>
      </c>
      <c r="E516" s="14" t="s">
        <v>5023</v>
      </c>
      <c r="F516"/>
      <c r="G516"/>
      <c r="H516"/>
      <c r="I516" t="s">
        <v>5023</v>
      </c>
    </row>
    <row r="517" spans="1:9" ht="30" x14ac:dyDescent="0.25">
      <c r="A517" s="13" t="s">
        <v>394</v>
      </c>
      <c r="B517" s="11" t="s">
        <v>395</v>
      </c>
      <c r="C517" s="11" t="s">
        <v>5</v>
      </c>
      <c r="D517" s="11">
        <v>10</v>
      </c>
      <c r="E517" s="14" t="s">
        <v>5022</v>
      </c>
      <c r="F517" t="s">
        <v>5104</v>
      </c>
      <c r="G517" t="s">
        <v>5102</v>
      </c>
      <c r="H517" t="s">
        <v>5103</v>
      </c>
      <c r="I517" t="s">
        <v>5023</v>
      </c>
    </row>
    <row r="518" spans="1:9" ht="30" x14ac:dyDescent="0.25">
      <c r="A518" s="13" t="s">
        <v>396</v>
      </c>
      <c r="B518" s="11" t="s">
        <v>397</v>
      </c>
      <c r="C518" s="11" t="s">
        <v>5</v>
      </c>
      <c r="D518" s="11">
        <v>10</v>
      </c>
      <c r="E518" s="14" t="s">
        <v>5022</v>
      </c>
      <c r="F518" t="s">
        <v>5104</v>
      </c>
      <c r="G518" t="s">
        <v>5102</v>
      </c>
      <c r="H518" t="s">
        <v>5103</v>
      </c>
      <c r="I518" t="s">
        <v>5023</v>
      </c>
    </row>
    <row r="519" spans="1:9" x14ac:dyDescent="0.25">
      <c r="A519" s="13" t="s">
        <v>1883</v>
      </c>
      <c r="B519" s="11" t="s">
        <v>1884</v>
      </c>
      <c r="C519" s="11" t="s">
        <v>5</v>
      </c>
      <c r="D519" s="11">
        <v>10</v>
      </c>
      <c r="E519" s="14" t="s">
        <v>5023</v>
      </c>
      <c r="F519" t="s">
        <v>5104</v>
      </c>
      <c r="G519" t="s">
        <v>5102</v>
      </c>
      <c r="H519" t="s">
        <v>5103</v>
      </c>
      <c r="I519" t="s">
        <v>5023</v>
      </c>
    </row>
    <row r="520" spans="1:9" x14ac:dyDescent="0.25">
      <c r="A520" s="13" t="s">
        <v>1885</v>
      </c>
      <c r="B520" s="11" t="s">
        <v>1886</v>
      </c>
      <c r="C520" s="11" t="s">
        <v>5</v>
      </c>
      <c r="D520" s="11">
        <v>10</v>
      </c>
      <c r="E520" s="14" t="s">
        <v>5023</v>
      </c>
      <c r="F520" t="s">
        <v>5104</v>
      </c>
      <c r="G520" t="s">
        <v>5102</v>
      </c>
      <c r="H520" t="s">
        <v>5103</v>
      </c>
      <c r="I520" t="s">
        <v>5023</v>
      </c>
    </row>
    <row r="521" spans="1:9" ht="30" x14ac:dyDescent="0.25">
      <c r="A521" s="13" t="s">
        <v>398</v>
      </c>
      <c r="B521" s="11" t="s">
        <v>399</v>
      </c>
      <c r="C521" s="11" t="s">
        <v>5</v>
      </c>
      <c r="D521" s="11">
        <v>10</v>
      </c>
      <c r="E521" s="14" t="s">
        <v>5022</v>
      </c>
      <c r="F521"/>
      <c r="G521"/>
      <c r="H521"/>
      <c r="I521" t="s">
        <v>5023</v>
      </c>
    </row>
    <row r="522" spans="1:9" ht="30" x14ac:dyDescent="0.25">
      <c r="A522" s="13" t="s">
        <v>400</v>
      </c>
      <c r="B522" s="11" t="s">
        <v>401</v>
      </c>
      <c r="C522" s="11" t="s">
        <v>5</v>
      </c>
      <c r="D522" s="11">
        <v>10</v>
      </c>
      <c r="E522" s="14" t="s">
        <v>5022</v>
      </c>
      <c r="F522"/>
      <c r="G522"/>
      <c r="H522"/>
      <c r="I522" t="s">
        <v>5023</v>
      </c>
    </row>
    <row r="523" spans="1:9" x14ac:dyDescent="0.25">
      <c r="A523" s="13" t="s">
        <v>1887</v>
      </c>
      <c r="B523" s="11" t="s">
        <v>1888</v>
      </c>
      <c r="C523" s="11" t="s">
        <v>5</v>
      </c>
      <c r="D523" s="11">
        <v>10</v>
      </c>
      <c r="E523" s="14" t="s">
        <v>5023</v>
      </c>
      <c r="F523"/>
      <c r="G523"/>
      <c r="H523"/>
      <c r="I523" t="s">
        <v>5023</v>
      </c>
    </row>
    <row r="524" spans="1:9" x14ac:dyDescent="0.25">
      <c r="A524" s="13" t="s">
        <v>1889</v>
      </c>
      <c r="B524" s="11" t="s">
        <v>1890</v>
      </c>
      <c r="C524" s="11" t="s">
        <v>5</v>
      </c>
      <c r="D524" s="11">
        <v>10</v>
      </c>
      <c r="E524" s="14" t="s">
        <v>5023</v>
      </c>
      <c r="F524"/>
      <c r="G524"/>
      <c r="H524"/>
      <c r="I524" t="s">
        <v>5023</v>
      </c>
    </row>
    <row r="525" spans="1:9" ht="30" x14ac:dyDescent="0.25">
      <c r="A525" s="13" t="s">
        <v>1891</v>
      </c>
      <c r="B525" s="11" t="s">
        <v>1892</v>
      </c>
      <c r="C525" s="11" t="s">
        <v>5</v>
      </c>
      <c r="D525" s="11">
        <v>10</v>
      </c>
      <c r="E525" s="14" t="s">
        <v>5022</v>
      </c>
      <c r="F525" t="s">
        <v>5104</v>
      </c>
      <c r="G525" t="s">
        <v>5102</v>
      </c>
      <c r="H525" t="s">
        <v>5103</v>
      </c>
      <c r="I525" t="s">
        <v>5023</v>
      </c>
    </row>
    <row r="526" spans="1:9" ht="30" x14ac:dyDescent="0.25">
      <c r="A526" s="13" t="s">
        <v>1893</v>
      </c>
      <c r="B526" s="11" t="s">
        <v>2297</v>
      </c>
      <c r="C526" s="11" t="s">
        <v>5</v>
      </c>
      <c r="D526" s="11">
        <v>10</v>
      </c>
      <c r="E526" s="14" t="s">
        <v>5022</v>
      </c>
      <c r="F526"/>
      <c r="G526"/>
      <c r="H526"/>
      <c r="I526" t="s">
        <v>5023</v>
      </c>
    </row>
    <row r="527" spans="1:9" ht="30" x14ac:dyDescent="0.25">
      <c r="A527" s="13" t="s">
        <v>1895</v>
      </c>
      <c r="B527" s="11" t="s">
        <v>1896</v>
      </c>
      <c r="C527" s="11" t="s">
        <v>5</v>
      </c>
      <c r="D527" s="11">
        <v>10</v>
      </c>
      <c r="E527" s="14" t="s">
        <v>5022</v>
      </c>
      <c r="F527" t="s">
        <v>5104</v>
      </c>
      <c r="G527" t="s">
        <v>5102</v>
      </c>
      <c r="H527" t="s">
        <v>5103</v>
      </c>
      <c r="I527" t="s">
        <v>5023</v>
      </c>
    </row>
    <row r="528" spans="1:9" ht="30" x14ac:dyDescent="0.25">
      <c r="A528" s="13" t="s">
        <v>402</v>
      </c>
      <c r="B528" s="11" t="s">
        <v>403</v>
      </c>
      <c r="C528" s="11" t="s">
        <v>5</v>
      </c>
      <c r="D528" s="11">
        <v>10</v>
      </c>
      <c r="E528" s="14" t="s">
        <v>5022</v>
      </c>
      <c r="F528"/>
      <c r="G528"/>
      <c r="H528"/>
      <c r="I528" t="s">
        <v>5023</v>
      </c>
    </row>
    <row r="529" spans="1:9" ht="30" x14ac:dyDescent="0.25">
      <c r="A529" s="13" t="s">
        <v>404</v>
      </c>
      <c r="B529" s="11" t="s">
        <v>405</v>
      </c>
      <c r="C529" s="11" t="s">
        <v>5</v>
      </c>
      <c r="D529" s="11">
        <v>10</v>
      </c>
      <c r="E529" s="14" t="s">
        <v>5022</v>
      </c>
      <c r="F529"/>
      <c r="G529"/>
      <c r="H529"/>
      <c r="I529" t="s">
        <v>5023</v>
      </c>
    </row>
    <row r="530" spans="1:9" ht="30" x14ac:dyDescent="0.25">
      <c r="A530" s="13" t="s">
        <v>406</v>
      </c>
      <c r="B530" s="11" t="s">
        <v>407</v>
      </c>
      <c r="C530" s="11" t="s">
        <v>5</v>
      </c>
      <c r="D530" s="11">
        <v>10</v>
      </c>
      <c r="E530" s="14" t="s">
        <v>5022</v>
      </c>
      <c r="F530"/>
      <c r="G530"/>
      <c r="H530"/>
      <c r="I530" t="s">
        <v>5023</v>
      </c>
    </row>
    <row r="531" spans="1:9" ht="30" x14ac:dyDescent="0.25">
      <c r="A531" s="13" t="s">
        <v>408</v>
      </c>
      <c r="B531" s="11" t="s">
        <v>409</v>
      </c>
      <c r="C531" s="11" t="s">
        <v>5</v>
      </c>
      <c r="D531" s="11">
        <v>10</v>
      </c>
      <c r="E531" s="14" t="s">
        <v>5022</v>
      </c>
      <c r="F531"/>
      <c r="G531"/>
      <c r="H531"/>
      <c r="I531" t="s">
        <v>5023</v>
      </c>
    </row>
    <row r="532" spans="1:9" ht="30" x14ac:dyDescent="0.25">
      <c r="A532" s="13" t="s">
        <v>410</v>
      </c>
      <c r="B532" s="11" t="s">
        <v>411</v>
      </c>
      <c r="C532" s="11" t="s">
        <v>5</v>
      </c>
      <c r="D532" s="11">
        <v>10</v>
      </c>
      <c r="E532" s="14" t="s">
        <v>5022</v>
      </c>
      <c r="F532"/>
      <c r="G532"/>
      <c r="H532"/>
      <c r="I532" t="s">
        <v>5023</v>
      </c>
    </row>
    <row r="533" spans="1:9" ht="30" x14ac:dyDescent="0.25">
      <c r="A533" s="13" t="s">
        <v>412</v>
      </c>
      <c r="B533" s="11" t="s">
        <v>413</v>
      </c>
      <c r="C533" s="11" t="s">
        <v>5</v>
      </c>
      <c r="D533" s="11">
        <v>10</v>
      </c>
      <c r="E533" s="14" t="s">
        <v>5022</v>
      </c>
      <c r="F533"/>
      <c r="G533"/>
      <c r="H533"/>
      <c r="I533" t="s">
        <v>5023</v>
      </c>
    </row>
    <row r="534" spans="1:9" ht="30" x14ac:dyDescent="0.25">
      <c r="A534" s="13" t="s">
        <v>414</v>
      </c>
      <c r="B534" s="11" t="s">
        <v>415</v>
      </c>
      <c r="C534" s="11" t="s">
        <v>5</v>
      </c>
      <c r="D534" s="11">
        <v>10</v>
      </c>
      <c r="E534" s="14" t="s">
        <v>5022</v>
      </c>
      <c r="F534" t="s">
        <v>5101</v>
      </c>
      <c r="G534" t="s">
        <v>5102</v>
      </c>
      <c r="H534" t="s">
        <v>5103</v>
      </c>
      <c r="I534" t="s">
        <v>5023</v>
      </c>
    </row>
    <row r="535" spans="1:9" ht="30" x14ac:dyDescent="0.25">
      <c r="A535" s="13" t="s">
        <v>416</v>
      </c>
      <c r="B535" s="11" t="s">
        <v>417</v>
      </c>
      <c r="C535" s="11" t="s">
        <v>5</v>
      </c>
      <c r="D535" s="11">
        <v>10</v>
      </c>
      <c r="E535" s="14" t="s">
        <v>5022</v>
      </c>
      <c r="F535" t="s">
        <v>5101</v>
      </c>
      <c r="G535" t="s">
        <v>5102</v>
      </c>
      <c r="H535" t="s">
        <v>5103</v>
      </c>
      <c r="I535" t="s">
        <v>5023</v>
      </c>
    </row>
    <row r="536" spans="1:9" ht="30" x14ac:dyDescent="0.25">
      <c r="A536" s="13" t="s">
        <v>418</v>
      </c>
      <c r="B536" s="11" t="s">
        <v>419</v>
      </c>
      <c r="C536" s="11" t="s">
        <v>5</v>
      </c>
      <c r="D536" s="11">
        <v>10</v>
      </c>
      <c r="E536" s="14" t="s">
        <v>5022</v>
      </c>
      <c r="F536"/>
      <c r="G536"/>
      <c r="H536"/>
      <c r="I536" t="s">
        <v>5023</v>
      </c>
    </row>
    <row r="537" spans="1:9" ht="30" x14ac:dyDescent="0.25">
      <c r="A537" s="13" t="s">
        <v>420</v>
      </c>
      <c r="B537" s="11" t="s">
        <v>421</v>
      </c>
      <c r="C537" s="11" t="s">
        <v>5</v>
      </c>
      <c r="D537" s="11">
        <v>10</v>
      </c>
      <c r="E537" s="14" t="s">
        <v>5022</v>
      </c>
      <c r="F537"/>
      <c r="G537"/>
      <c r="H537"/>
      <c r="I537" t="s">
        <v>5023</v>
      </c>
    </row>
    <row r="538" spans="1:9" ht="30" x14ac:dyDescent="0.25">
      <c r="A538" s="13" t="s">
        <v>422</v>
      </c>
      <c r="B538" s="11" t="s">
        <v>423</v>
      </c>
      <c r="C538" s="11" t="s">
        <v>5</v>
      </c>
      <c r="D538" s="11">
        <v>10</v>
      </c>
      <c r="E538" s="14" t="s">
        <v>5022</v>
      </c>
      <c r="F538"/>
      <c r="G538"/>
      <c r="H538"/>
      <c r="I538" t="s">
        <v>5023</v>
      </c>
    </row>
    <row r="539" spans="1:9" ht="30" x14ac:dyDescent="0.25">
      <c r="A539" s="13" t="s">
        <v>1897</v>
      </c>
      <c r="B539" s="11" t="s">
        <v>1898</v>
      </c>
      <c r="C539" s="11" t="s">
        <v>5</v>
      </c>
      <c r="D539" s="11">
        <v>10</v>
      </c>
      <c r="E539" s="14" t="s">
        <v>5022</v>
      </c>
      <c r="F539" t="s">
        <v>5101</v>
      </c>
      <c r="G539" t="s">
        <v>5102</v>
      </c>
      <c r="H539" t="s">
        <v>5103</v>
      </c>
      <c r="I539" t="s">
        <v>5023</v>
      </c>
    </row>
    <row r="540" spans="1:9" ht="30" x14ac:dyDescent="0.25">
      <c r="A540" s="13" t="s">
        <v>424</v>
      </c>
      <c r="B540" s="11" t="s">
        <v>425</v>
      </c>
      <c r="C540" s="11" t="s">
        <v>5</v>
      </c>
      <c r="D540" s="11">
        <v>10</v>
      </c>
      <c r="E540" s="14" t="s">
        <v>5022</v>
      </c>
      <c r="F540" t="s">
        <v>5101</v>
      </c>
      <c r="G540" t="s">
        <v>5102</v>
      </c>
      <c r="H540" t="s">
        <v>5103</v>
      </c>
      <c r="I540" t="s">
        <v>5023</v>
      </c>
    </row>
    <row r="541" spans="1:9" ht="30" x14ac:dyDescent="0.25">
      <c r="A541" s="13" t="s">
        <v>1899</v>
      </c>
      <c r="B541" s="11" t="s">
        <v>1900</v>
      </c>
      <c r="C541" s="11" t="s">
        <v>5</v>
      </c>
      <c r="D541" s="11">
        <v>10</v>
      </c>
      <c r="E541" s="14" t="s">
        <v>5022</v>
      </c>
      <c r="F541" t="s">
        <v>5101</v>
      </c>
      <c r="G541" t="s">
        <v>5102</v>
      </c>
      <c r="H541" t="s">
        <v>5103</v>
      </c>
      <c r="I541" t="s">
        <v>5023</v>
      </c>
    </row>
    <row r="542" spans="1:9" ht="30" x14ac:dyDescent="0.25">
      <c r="A542" s="13" t="s">
        <v>426</v>
      </c>
      <c r="B542" s="11" t="s">
        <v>427</v>
      </c>
      <c r="C542" s="11" t="s">
        <v>5</v>
      </c>
      <c r="D542" s="11">
        <v>10</v>
      </c>
      <c r="E542" s="14" t="s">
        <v>5022</v>
      </c>
      <c r="F542" t="s">
        <v>5101</v>
      </c>
      <c r="G542" t="s">
        <v>5102</v>
      </c>
      <c r="H542" t="s">
        <v>5103</v>
      </c>
      <c r="I542" t="s">
        <v>5023</v>
      </c>
    </row>
    <row r="543" spans="1:9" ht="30" x14ac:dyDescent="0.25">
      <c r="A543" s="13" t="s">
        <v>492</v>
      </c>
      <c r="B543" s="11" t="s">
        <v>5646</v>
      </c>
      <c r="C543" s="11" t="s">
        <v>5</v>
      </c>
      <c r="D543" s="11">
        <v>10</v>
      </c>
      <c r="E543" s="14" t="s">
        <v>5022</v>
      </c>
      <c r="F543"/>
      <c r="G543"/>
      <c r="H543"/>
      <c r="I543" t="s">
        <v>5023</v>
      </c>
    </row>
    <row r="544" spans="1:9" ht="30" x14ac:dyDescent="0.25">
      <c r="A544" s="13" t="s">
        <v>494</v>
      </c>
      <c r="B544" s="11" t="s">
        <v>495</v>
      </c>
      <c r="C544" s="11" t="s">
        <v>5</v>
      </c>
      <c r="D544" s="11">
        <v>10</v>
      </c>
      <c r="E544" s="14" t="s">
        <v>5022</v>
      </c>
      <c r="F544"/>
      <c r="G544"/>
      <c r="H544"/>
      <c r="I544" t="s">
        <v>5023</v>
      </c>
    </row>
    <row r="545" spans="1:9" ht="30" x14ac:dyDescent="0.25">
      <c r="A545" s="13" t="s">
        <v>496</v>
      </c>
      <c r="B545" s="11" t="s">
        <v>497</v>
      </c>
      <c r="C545" s="11" t="s">
        <v>5</v>
      </c>
      <c r="D545" s="11">
        <v>10</v>
      </c>
      <c r="E545" s="14" t="s">
        <v>5022</v>
      </c>
      <c r="F545"/>
      <c r="G545"/>
      <c r="H545"/>
      <c r="I545" t="s">
        <v>5023</v>
      </c>
    </row>
    <row r="546" spans="1:9" x14ac:dyDescent="0.25">
      <c r="A546" s="13" t="s">
        <v>1923</v>
      </c>
      <c r="B546" s="11" t="s">
        <v>1924</v>
      </c>
      <c r="C546" s="11" t="s">
        <v>5</v>
      </c>
      <c r="D546" s="11">
        <v>10</v>
      </c>
      <c r="E546" s="14" t="s">
        <v>5023</v>
      </c>
      <c r="F546" t="s">
        <v>5101</v>
      </c>
      <c r="G546" t="s">
        <v>5102</v>
      </c>
      <c r="H546" t="s">
        <v>5103</v>
      </c>
      <c r="I546" t="s">
        <v>5023</v>
      </c>
    </row>
    <row r="547" spans="1:9" ht="30" x14ac:dyDescent="0.25">
      <c r="A547" s="13" t="s">
        <v>498</v>
      </c>
      <c r="B547" s="11" t="s">
        <v>499</v>
      </c>
      <c r="C547" s="11" t="s">
        <v>5</v>
      </c>
      <c r="D547" s="11">
        <v>10</v>
      </c>
      <c r="E547" s="14" t="s">
        <v>5022</v>
      </c>
      <c r="F547"/>
      <c r="G547"/>
      <c r="H547"/>
      <c r="I547" t="s">
        <v>5023</v>
      </c>
    </row>
    <row r="548" spans="1:9" ht="30" x14ac:dyDescent="0.25">
      <c r="A548" s="13" t="s">
        <v>1925</v>
      </c>
      <c r="B548" s="11" t="s">
        <v>1926</v>
      </c>
      <c r="C548" s="11" t="s">
        <v>5</v>
      </c>
      <c r="D548" s="11">
        <v>10</v>
      </c>
      <c r="E548" s="14" t="s">
        <v>5022</v>
      </c>
      <c r="F548" t="s">
        <v>5101</v>
      </c>
      <c r="G548" t="s">
        <v>5102</v>
      </c>
      <c r="H548" t="s">
        <v>5103</v>
      </c>
      <c r="I548" t="s">
        <v>5023</v>
      </c>
    </row>
    <row r="549" spans="1:9" ht="30" x14ac:dyDescent="0.25">
      <c r="A549" s="13" t="s">
        <v>500</v>
      </c>
      <c r="B549" s="11" t="s">
        <v>501</v>
      </c>
      <c r="C549" s="11" t="s">
        <v>5</v>
      </c>
      <c r="D549" s="11">
        <v>10</v>
      </c>
      <c r="E549" s="14" t="s">
        <v>5022</v>
      </c>
      <c r="F549" t="s">
        <v>5101</v>
      </c>
      <c r="G549" t="s">
        <v>5102</v>
      </c>
      <c r="H549" t="s">
        <v>5103</v>
      </c>
      <c r="I549" t="s">
        <v>5023</v>
      </c>
    </row>
    <row r="550" spans="1:9" ht="30" x14ac:dyDescent="0.25">
      <c r="A550" s="13" t="s">
        <v>502</v>
      </c>
      <c r="B550" s="11" t="s">
        <v>503</v>
      </c>
      <c r="C550" s="11" t="s">
        <v>5</v>
      </c>
      <c r="D550" s="11">
        <v>10</v>
      </c>
      <c r="E550" s="14" t="s">
        <v>5022</v>
      </c>
      <c r="F550" t="s">
        <v>5101</v>
      </c>
      <c r="G550" t="s">
        <v>5102</v>
      </c>
      <c r="H550" t="s">
        <v>5103</v>
      </c>
      <c r="I550" t="s">
        <v>5023</v>
      </c>
    </row>
    <row r="551" spans="1:9" ht="30" x14ac:dyDescent="0.25">
      <c r="A551" s="13" t="s">
        <v>504</v>
      </c>
      <c r="B551" s="11" t="s">
        <v>505</v>
      </c>
      <c r="C551" s="11" t="s">
        <v>5</v>
      </c>
      <c r="D551" s="11">
        <v>10</v>
      </c>
      <c r="E551" s="14" t="s">
        <v>5022</v>
      </c>
      <c r="F551" t="s">
        <v>5101</v>
      </c>
      <c r="G551" t="s">
        <v>5102</v>
      </c>
      <c r="H551" t="s">
        <v>5103</v>
      </c>
      <c r="I551" t="s">
        <v>5023</v>
      </c>
    </row>
    <row r="552" spans="1:9" ht="30" x14ac:dyDescent="0.25">
      <c r="A552" s="13" t="s">
        <v>506</v>
      </c>
      <c r="B552" s="11" t="s">
        <v>507</v>
      </c>
      <c r="C552" s="11" t="s">
        <v>5</v>
      </c>
      <c r="D552" s="11">
        <v>10</v>
      </c>
      <c r="E552" s="14" t="s">
        <v>5022</v>
      </c>
      <c r="F552" t="s">
        <v>5101</v>
      </c>
      <c r="G552" t="s">
        <v>5102</v>
      </c>
      <c r="H552" t="s">
        <v>5103</v>
      </c>
      <c r="I552" t="s">
        <v>5023</v>
      </c>
    </row>
    <row r="553" spans="1:9" ht="30" x14ac:dyDescent="0.25">
      <c r="A553" s="13" t="s">
        <v>544</v>
      </c>
      <c r="B553" s="11" t="s">
        <v>545</v>
      </c>
      <c r="C553" s="11" t="s">
        <v>5</v>
      </c>
      <c r="D553" s="11">
        <v>10</v>
      </c>
      <c r="E553" s="14" t="s">
        <v>5022</v>
      </c>
      <c r="F553"/>
      <c r="G553"/>
      <c r="H553"/>
      <c r="I553" t="s">
        <v>5023</v>
      </c>
    </row>
    <row r="554" spans="1:9" ht="30" x14ac:dyDescent="0.25">
      <c r="A554" s="13" t="s">
        <v>546</v>
      </c>
      <c r="B554" s="11" t="s">
        <v>547</v>
      </c>
      <c r="C554" s="11" t="s">
        <v>5</v>
      </c>
      <c r="D554" s="11">
        <v>10</v>
      </c>
      <c r="E554" s="14" t="s">
        <v>5022</v>
      </c>
      <c r="F554" t="s">
        <v>5101</v>
      </c>
      <c r="G554" t="s">
        <v>5102</v>
      </c>
      <c r="H554" t="s">
        <v>5103</v>
      </c>
      <c r="I554" t="s">
        <v>5023</v>
      </c>
    </row>
    <row r="555" spans="1:9" ht="30" x14ac:dyDescent="0.25">
      <c r="A555" s="13" t="s">
        <v>1937</v>
      </c>
      <c r="B555" s="11" t="s">
        <v>1938</v>
      </c>
      <c r="C555" s="11" t="s">
        <v>5</v>
      </c>
      <c r="D555" s="11">
        <v>10</v>
      </c>
      <c r="E555" s="14" t="s">
        <v>5022</v>
      </c>
      <c r="F555"/>
      <c r="G555"/>
      <c r="H555"/>
      <c r="I555" t="s">
        <v>5023</v>
      </c>
    </row>
    <row r="556" spans="1:9" ht="30" x14ac:dyDescent="0.25">
      <c r="A556" s="13" t="s">
        <v>550</v>
      </c>
      <c r="B556" s="11" t="s">
        <v>551</v>
      </c>
      <c r="C556" s="11" t="s">
        <v>5</v>
      </c>
      <c r="D556" s="11">
        <v>10</v>
      </c>
      <c r="E556" s="14" t="s">
        <v>5022</v>
      </c>
      <c r="F556"/>
      <c r="G556"/>
      <c r="H556"/>
      <c r="I556" t="s">
        <v>5023</v>
      </c>
    </row>
    <row r="557" spans="1:9" ht="30" x14ac:dyDescent="0.25">
      <c r="A557" s="13" t="s">
        <v>552</v>
      </c>
      <c r="B557" s="11" t="s">
        <v>553</v>
      </c>
      <c r="C557" s="11" t="s">
        <v>5</v>
      </c>
      <c r="D557" s="11">
        <v>10</v>
      </c>
      <c r="E557" s="14" t="s">
        <v>5022</v>
      </c>
      <c r="F557" t="s">
        <v>5101</v>
      </c>
      <c r="G557" t="s">
        <v>5102</v>
      </c>
      <c r="H557" t="s">
        <v>5103</v>
      </c>
      <c r="I557" t="s">
        <v>5023</v>
      </c>
    </row>
    <row r="558" spans="1:9" ht="30" x14ac:dyDescent="0.25">
      <c r="A558" s="13" t="s">
        <v>554</v>
      </c>
      <c r="B558" s="11" t="s">
        <v>555</v>
      </c>
      <c r="C558" s="11" t="s">
        <v>5</v>
      </c>
      <c r="D558" s="11">
        <v>10</v>
      </c>
      <c r="E558" s="14" t="s">
        <v>5022</v>
      </c>
      <c r="F558" t="s">
        <v>5101</v>
      </c>
      <c r="G558" t="s">
        <v>5102</v>
      </c>
      <c r="H558" t="s">
        <v>5103</v>
      </c>
      <c r="I558" t="s">
        <v>5023</v>
      </c>
    </row>
    <row r="559" spans="1:9" ht="30" x14ac:dyDescent="0.25">
      <c r="A559" s="13" t="s">
        <v>556</v>
      </c>
      <c r="B559" s="11" t="s">
        <v>557</v>
      </c>
      <c r="C559" s="11" t="s">
        <v>5</v>
      </c>
      <c r="D559" s="11">
        <v>10</v>
      </c>
      <c r="E559" s="14" t="s">
        <v>5022</v>
      </c>
      <c r="F559" t="s">
        <v>5101</v>
      </c>
      <c r="G559" t="s">
        <v>5102</v>
      </c>
      <c r="H559" t="s">
        <v>5103</v>
      </c>
      <c r="I559" t="s">
        <v>5023</v>
      </c>
    </row>
    <row r="560" spans="1:9" ht="30" x14ac:dyDescent="0.25">
      <c r="A560" s="13" t="s">
        <v>624</v>
      </c>
      <c r="B560" s="11" t="s">
        <v>625</v>
      </c>
      <c r="C560" s="11" t="s">
        <v>5</v>
      </c>
      <c r="D560" s="11">
        <v>10</v>
      </c>
      <c r="E560" s="14" t="s">
        <v>5022</v>
      </c>
      <c r="F560" t="s">
        <v>5101</v>
      </c>
      <c r="G560" t="s">
        <v>5102</v>
      </c>
      <c r="H560" t="s">
        <v>5103</v>
      </c>
      <c r="I560" t="s">
        <v>5023</v>
      </c>
    </row>
    <row r="561" spans="1:9" ht="30" x14ac:dyDescent="0.25">
      <c r="A561" s="13" t="s">
        <v>626</v>
      </c>
      <c r="B561" s="11" t="s">
        <v>627</v>
      </c>
      <c r="C561" s="11" t="s">
        <v>5</v>
      </c>
      <c r="D561" s="11">
        <v>10</v>
      </c>
      <c r="E561" s="14" t="s">
        <v>5022</v>
      </c>
      <c r="F561" t="s">
        <v>5101</v>
      </c>
      <c r="G561" t="s">
        <v>5102</v>
      </c>
      <c r="H561" t="s">
        <v>5103</v>
      </c>
      <c r="I561" t="s">
        <v>5023</v>
      </c>
    </row>
    <row r="562" spans="1:9" ht="30" x14ac:dyDescent="0.25">
      <c r="A562" s="13" t="s">
        <v>628</v>
      </c>
      <c r="B562" s="11" t="s">
        <v>629</v>
      </c>
      <c r="C562" s="11" t="s">
        <v>5</v>
      </c>
      <c r="D562" s="11">
        <v>10</v>
      </c>
      <c r="E562" s="14" t="s">
        <v>5022</v>
      </c>
      <c r="F562" t="s">
        <v>5101</v>
      </c>
      <c r="G562" t="s">
        <v>5102</v>
      </c>
      <c r="H562" t="s">
        <v>5103</v>
      </c>
      <c r="I562" t="s">
        <v>5023</v>
      </c>
    </row>
    <row r="563" spans="1:9" ht="30" x14ac:dyDescent="0.25">
      <c r="A563" s="13" t="s">
        <v>630</v>
      </c>
      <c r="B563" s="11" t="s">
        <v>631</v>
      </c>
      <c r="C563" s="11" t="s">
        <v>5</v>
      </c>
      <c r="D563" s="11">
        <v>10</v>
      </c>
      <c r="E563" s="14" t="s">
        <v>5022</v>
      </c>
      <c r="F563" t="s">
        <v>5101</v>
      </c>
      <c r="G563" t="s">
        <v>5102</v>
      </c>
      <c r="H563" t="s">
        <v>5103</v>
      </c>
      <c r="I563" t="s">
        <v>5023</v>
      </c>
    </row>
    <row r="564" spans="1:9" ht="30" x14ac:dyDescent="0.25">
      <c r="A564" s="13" t="s">
        <v>632</v>
      </c>
      <c r="B564" s="11" t="s">
        <v>633</v>
      </c>
      <c r="C564" s="11" t="s">
        <v>5</v>
      </c>
      <c r="D564" s="11">
        <v>10</v>
      </c>
      <c r="E564" s="14" t="s">
        <v>5022</v>
      </c>
      <c r="F564" t="s">
        <v>5101</v>
      </c>
      <c r="G564" t="s">
        <v>5102</v>
      </c>
      <c r="H564" t="s">
        <v>5103</v>
      </c>
      <c r="I564" t="s">
        <v>5023</v>
      </c>
    </row>
    <row r="565" spans="1:9" ht="30" x14ac:dyDescent="0.25">
      <c r="A565" s="13" t="s">
        <v>1965</v>
      </c>
      <c r="B565" s="11" t="s">
        <v>1966</v>
      </c>
      <c r="C565" s="11" t="s">
        <v>5</v>
      </c>
      <c r="D565" s="11">
        <v>10</v>
      </c>
      <c r="E565" s="14" t="s">
        <v>5022</v>
      </c>
      <c r="F565"/>
      <c r="G565"/>
      <c r="H565"/>
      <c r="I565" t="s">
        <v>5023</v>
      </c>
    </row>
    <row r="566" spans="1:9" ht="30" x14ac:dyDescent="0.25">
      <c r="A566" s="13" t="s">
        <v>634</v>
      </c>
      <c r="B566" s="11" t="s">
        <v>635</v>
      </c>
      <c r="C566" s="11" t="s">
        <v>5</v>
      </c>
      <c r="D566" s="11">
        <v>10</v>
      </c>
      <c r="E566" s="14" t="s">
        <v>5022</v>
      </c>
      <c r="F566" t="s">
        <v>5101</v>
      </c>
      <c r="G566" t="s">
        <v>5102</v>
      </c>
      <c r="H566" t="s">
        <v>5103</v>
      </c>
      <c r="I566" t="s">
        <v>5023</v>
      </c>
    </row>
    <row r="567" spans="1:9" ht="30" x14ac:dyDescent="0.25">
      <c r="A567" s="13" t="s">
        <v>636</v>
      </c>
      <c r="B567" s="11" t="s">
        <v>637</v>
      </c>
      <c r="C567" s="11" t="s">
        <v>5</v>
      </c>
      <c r="D567" s="11">
        <v>10</v>
      </c>
      <c r="E567" s="14" t="s">
        <v>5022</v>
      </c>
      <c r="F567" t="s">
        <v>5101</v>
      </c>
      <c r="G567" t="s">
        <v>5102</v>
      </c>
      <c r="H567" t="s">
        <v>5103</v>
      </c>
      <c r="I567" t="s">
        <v>5023</v>
      </c>
    </row>
    <row r="568" spans="1:9" ht="30" x14ac:dyDescent="0.25">
      <c r="A568" s="13" t="s">
        <v>638</v>
      </c>
      <c r="B568" s="11" t="s">
        <v>639</v>
      </c>
      <c r="C568" s="11" t="s">
        <v>5</v>
      </c>
      <c r="D568" s="11">
        <v>10</v>
      </c>
      <c r="E568" s="14" t="s">
        <v>5022</v>
      </c>
      <c r="F568" t="s">
        <v>5101</v>
      </c>
      <c r="G568" t="s">
        <v>5102</v>
      </c>
      <c r="H568" t="s">
        <v>5103</v>
      </c>
      <c r="I568" t="s">
        <v>5023</v>
      </c>
    </row>
    <row r="569" spans="1:9" ht="30" x14ac:dyDescent="0.25">
      <c r="A569" s="13" t="s">
        <v>640</v>
      </c>
      <c r="B569" s="11" t="s">
        <v>641</v>
      </c>
      <c r="C569" s="11" t="s">
        <v>5</v>
      </c>
      <c r="D569" s="11">
        <v>10</v>
      </c>
      <c r="E569" s="14" t="s">
        <v>5022</v>
      </c>
      <c r="F569" t="s">
        <v>5101</v>
      </c>
      <c r="G569" t="s">
        <v>5102</v>
      </c>
      <c r="H569" t="s">
        <v>5103</v>
      </c>
      <c r="I569" t="s">
        <v>5023</v>
      </c>
    </row>
    <row r="570" spans="1:9" ht="30" x14ac:dyDescent="0.25">
      <c r="A570" s="13" t="s">
        <v>642</v>
      </c>
      <c r="B570" s="11" t="s">
        <v>643</v>
      </c>
      <c r="C570" s="11" t="s">
        <v>5</v>
      </c>
      <c r="D570" s="11">
        <v>10</v>
      </c>
      <c r="E570" s="14" t="s">
        <v>5022</v>
      </c>
      <c r="F570" t="s">
        <v>5101</v>
      </c>
      <c r="G570" t="s">
        <v>5102</v>
      </c>
      <c r="H570" t="s">
        <v>5103</v>
      </c>
      <c r="I570" t="s">
        <v>5023</v>
      </c>
    </row>
    <row r="571" spans="1:9" ht="30" x14ac:dyDescent="0.25">
      <c r="A571" s="13" t="s">
        <v>644</v>
      </c>
      <c r="B571" s="11" t="s">
        <v>645</v>
      </c>
      <c r="C571" s="11" t="s">
        <v>5</v>
      </c>
      <c r="D571" s="11">
        <v>10</v>
      </c>
      <c r="E571" s="14" t="s">
        <v>5022</v>
      </c>
      <c r="F571" t="s">
        <v>5101</v>
      </c>
      <c r="G571" t="s">
        <v>5102</v>
      </c>
      <c r="H571" t="s">
        <v>5103</v>
      </c>
      <c r="I571" t="s">
        <v>5023</v>
      </c>
    </row>
    <row r="572" spans="1:9" ht="30" x14ac:dyDescent="0.25">
      <c r="A572" s="13" t="s">
        <v>646</v>
      </c>
      <c r="B572" s="11" t="s">
        <v>647</v>
      </c>
      <c r="C572" s="11" t="s">
        <v>5</v>
      </c>
      <c r="D572" s="11">
        <v>10</v>
      </c>
      <c r="E572" s="14" t="s">
        <v>5022</v>
      </c>
      <c r="F572"/>
      <c r="G572"/>
      <c r="H572"/>
      <c r="I572" t="s">
        <v>5023</v>
      </c>
    </row>
    <row r="573" spans="1:9" ht="30" x14ac:dyDescent="0.25">
      <c r="A573" s="13" t="s">
        <v>897</v>
      </c>
      <c r="B573" s="11" t="s">
        <v>898</v>
      </c>
      <c r="C573" s="11" t="s">
        <v>5</v>
      </c>
      <c r="D573" s="11">
        <v>10</v>
      </c>
      <c r="E573" s="14" t="s">
        <v>5022</v>
      </c>
      <c r="F573" t="s">
        <v>5101</v>
      </c>
      <c r="G573" t="s">
        <v>5102</v>
      </c>
      <c r="H573" t="s">
        <v>5103</v>
      </c>
      <c r="I573" t="s">
        <v>5023</v>
      </c>
    </row>
    <row r="574" spans="1:9" ht="30" x14ac:dyDescent="0.25">
      <c r="A574" s="13" t="s">
        <v>899</v>
      </c>
      <c r="B574" s="11" t="s">
        <v>900</v>
      </c>
      <c r="C574" s="11" t="s">
        <v>5</v>
      </c>
      <c r="D574" s="11">
        <v>10</v>
      </c>
      <c r="E574" s="14" t="s">
        <v>5022</v>
      </c>
      <c r="F574"/>
      <c r="G574"/>
      <c r="H574"/>
      <c r="I574" t="s">
        <v>5023</v>
      </c>
    </row>
    <row r="575" spans="1:9" ht="30" x14ac:dyDescent="0.25">
      <c r="A575" s="13" t="s">
        <v>901</v>
      </c>
      <c r="B575" s="11" t="s">
        <v>902</v>
      </c>
      <c r="C575" s="11" t="s">
        <v>5</v>
      </c>
      <c r="D575" s="11">
        <v>10</v>
      </c>
      <c r="E575" s="14" t="s">
        <v>5022</v>
      </c>
      <c r="F575"/>
      <c r="G575"/>
      <c r="H575"/>
      <c r="I575" t="s">
        <v>5023</v>
      </c>
    </row>
    <row r="576" spans="1:9" ht="30" x14ac:dyDescent="0.25">
      <c r="A576" s="13" t="s">
        <v>903</v>
      </c>
      <c r="B576" s="11" t="s">
        <v>904</v>
      </c>
      <c r="C576" s="11" t="s">
        <v>5</v>
      </c>
      <c r="D576" s="11">
        <v>10</v>
      </c>
      <c r="E576" s="14" t="s">
        <v>5022</v>
      </c>
      <c r="F576"/>
      <c r="G576"/>
      <c r="H576"/>
      <c r="I576" t="s">
        <v>5023</v>
      </c>
    </row>
    <row r="577" spans="1:9" ht="30" x14ac:dyDescent="0.25">
      <c r="A577" s="13" t="s">
        <v>905</v>
      </c>
      <c r="B577" s="11" t="s">
        <v>906</v>
      </c>
      <c r="C577" s="11" t="s">
        <v>5</v>
      </c>
      <c r="D577" s="11">
        <v>10</v>
      </c>
      <c r="E577" s="14" t="s">
        <v>5022</v>
      </c>
      <c r="F577"/>
      <c r="G577"/>
      <c r="H577"/>
      <c r="I577" t="s">
        <v>5023</v>
      </c>
    </row>
    <row r="578" spans="1:9" ht="30" x14ac:dyDescent="0.25">
      <c r="A578" s="13" t="s">
        <v>907</v>
      </c>
      <c r="B578" s="11" t="s">
        <v>908</v>
      </c>
      <c r="C578" s="11" t="s">
        <v>5</v>
      </c>
      <c r="D578" s="11">
        <v>10</v>
      </c>
      <c r="E578" s="14" t="s">
        <v>5022</v>
      </c>
      <c r="F578"/>
      <c r="G578"/>
      <c r="H578"/>
      <c r="I578" t="s">
        <v>5023</v>
      </c>
    </row>
    <row r="579" spans="1:9" ht="30" x14ac:dyDescent="0.25">
      <c r="A579" s="13" t="s">
        <v>909</v>
      </c>
      <c r="B579" s="11" t="s">
        <v>910</v>
      </c>
      <c r="C579" s="11" t="s">
        <v>5</v>
      </c>
      <c r="D579" s="11">
        <v>10</v>
      </c>
      <c r="E579" s="14" t="s">
        <v>5022</v>
      </c>
      <c r="F579" t="s">
        <v>5101</v>
      </c>
      <c r="G579" t="s">
        <v>5102</v>
      </c>
      <c r="H579" t="s">
        <v>5103</v>
      </c>
      <c r="I579" t="s">
        <v>5023</v>
      </c>
    </row>
    <row r="580" spans="1:9" ht="30" x14ac:dyDescent="0.25">
      <c r="A580" s="13" t="s">
        <v>911</v>
      </c>
      <c r="B580" s="11" t="s">
        <v>912</v>
      </c>
      <c r="C580" s="11" t="s">
        <v>5</v>
      </c>
      <c r="D580" s="11">
        <v>10</v>
      </c>
      <c r="E580" s="14" t="s">
        <v>5022</v>
      </c>
      <c r="F580"/>
      <c r="G580"/>
      <c r="H580"/>
      <c r="I580" t="s">
        <v>5023</v>
      </c>
    </row>
    <row r="581" spans="1:9" ht="30" x14ac:dyDescent="0.25">
      <c r="A581" s="13" t="s">
        <v>913</v>
      </c>
      <c r="B581" s="11" t="s">
        <v>914</v>
      </c>
      <c r="C581" s="11" t="s">
        <v>5</v>
      </c>
      <c r="D581" s="11">
        <v>10</v>
      </c>
      <c r="E581" s="14" t="s">
        <v>5022</v>
      </c>
      <c r="F581"/>
      <c r="G581"/>
      <c r="H581"/>
      <c r="I581" t="s">
        <v>5023</v>
      </c>
    </row>
    <row r="582" spans="1:9" ht="30" x14ac:dyDescent="0.25">
      <c r="A582" s="13" t="s">
        <v>915</v>
      </c>
      <c r="B582" s="11" t="s">
        <v>916</v>
      </c>
      <c r="C582" s="11" t="s">
        <v>5</v>
      </c>
      <c r="D582" s="11">
        <v>10</v>
      </c>
      <c r="E582" s="14" t="s">
        <v>5022</v>
      </c>
      <c r="F582" t="s">
        <v>5101</v>
      </c>
      <c r="G582" t="s">
        <v>5102</v>
      </c>
      <c r="H582" t="s">
        <v>5103</v>
      </c>
      <c r="I582" t="s">
        <v>5023</v>
      </c>
    </row>
    <row r="583" spans="1:9" ht="30" x14ac:dyDescent="0.25">
      <c r="A583" s="13" t="s">
        <v>995</v>
      </c>
      <c r="B583" s="11" t="s">
        <v>996</v>
      </c>
      <c r="C583" s="11" t="s">
        <v>5</v>
      </c>
      <c r="D583" s="11">
        <v>10</v>
      </c>
      <c r="E583" s="14" t="s">
        <v>5022</v>
      </c>
      <c r="F583"/>
      <c r="G583"/>
      <c r="H583"/>
      <c r="I583" t="s">
        <v>5023</v>
      </c>
    </row>
    <row r="584" spans="1:9" ht="30" x14ac:dyDescent="0.25">
      <c r="A584" s="13" t="s">
        <v>997</v>
      </c>
      <c r="B584" s="11" t="s">
        <v>998</v>
      </c>
      <c r="C584" s="11" t="s">
        <v>5</v>
      </c>
      <c r="D584" s="11">
        <v>10</v>
      </c>
      <c r="E584" s="14" t="s">
        <v>5022</v>
      </c>
      <c r="F584"/>
      <c r="G584"/>
      <c r="H584"/>
      <c r="I584" t="s">
        <v>5023</v>
      </c>
    </row>
    <row r="585" spans="1:9" ht="30" x14ac:dyDescent="0.25">
      <c r="A585" s="13" t="s">
        <v>999</v>
      </c>
      <c r="B585" s="11" t="s">
        <v>1000</v>
      </c>
      <c r="C585" s="11" t="s">
        <v>5</v>
      </c>
      <c r="D585" s="11">
        <v>10</v>
      </c>
      <c r="E585" s="14" t="s">
        <v>5022</v>
      </c>
      <c r="F585" t="s">
        <v>5101</v>
      </c>
      <c r="G585" t="s">
        <v>5102</v>
      </c>
      <c r="H585" t="s">
        <v>5103</v>
      </c>
      <c r="I585" t="s">
        <v>5023</v>
      </c>
    </row>
    <row r="586" spans="1:9" ht="30" x14ac:dyDescent="0.25">
      <c r="A586" s="13" t="s">
        <v>1001</v>
      </c>
      <c r="B586" s="11" t="s">
        <v>1002</v>
      </c>
      <c r="C586" s="11" t="s">
        <v>5</v>
      </c>
      <c r="D586" s="11">
        <v>10</v>
      </c>
      <c r="E586" s="14" t="s">
        <v>5022</v>
      </c>
      <c r="F586" t="s">
        <v>5101</v>
      </c>
      <c r="G586" t="s">
        <v>5102</v>
      </c>
      <c r="H586" t="s">
        <v>5103</v>
      </c>
      <c r="I586" t="s">
        <v>5023</v>
      </c>
    </row>
    <row r="587" spans="1:9" ht="30" x14ac:dyDescent="0.25">
      <c r="A587" s="13" t="s">
        <v>1003</v>
      </c>
      <c r="B587" s="11" t="s">
        <v>1004</v>
      </c>
      <c r="C587" s="11" t="s">
        <v>5</v>
      </c>
      <c r="D587" s="11">
        <v>10</v>
      </c>
      <c r="E587" s="14" t="s">
        <v>5022</v>
      </c>
      <c r="F587" t="s">
        <v>5101</v>
      </c>
      <c r="G587" t="s">
        <v>5102</v>
      </c>
      <c r="H587" t="s">
        <v>5103</v>
      </c>
      <c r="I587" t="s">
        <v>5023</v>
      </c>
    </row>
    <row r="588" spans="1:9" ht="30" x14ac:dyDescent="0.25">
      <c r="A588" s="13" t="s">
        <v>2051</v>
      </c>
      <c r="B588" s="11" t="s">
        <v>2052</v>
      </c>
      <c r="C588" s="11" t="s">
        <v>5</v>
      </c>
      <c r="D588" s="11">
        <v>10</v>
      </c>
      <c r="E588" s="14" t="s">
        <v>5022</v>
      </c>
      <c r="F588"/>
      <c r="G588"/>
      <c r="H588"/>
      <c r="I588" t="s">
        <v>5023</v>
      </c>
    </row>
    <row r="589" spans="1:9" ht="30" x14ac:dyDescent="0.25">
      <c r="A589" s="13" t="s">
        <v>2053</v>
      </c>
      <c r="B589" s="11" t="s">
        <v>2054</v>
      </c>
      <c r="C589" s="11" t="s">
        <v>5</v>
      </c>
      <c r="D589" s="11">
        <v>10</v>
      </c>
      <c r="E589" s="14" t="s">
        <v>5022</v>
      </c>
      <c r="F589"/>
      <c r="G589"/>
      <c r="H589"/>
      <c r="I589" t="s">
        <v>5023</v>
      </c>
    </row>
    <row r="590" spans="1:9" ht="30" x14ac:dyDescent="0.25">
      <c r="A590" s="13" t="s">
        <v>1388</v>
      </c>
      <c r="B590" s="11" t="s">
        <v>1389</v>
      </c>
      <c r="C590" s="11" t="s">
        <v>5</v>
      </c>
      <c r="D590" s="11">
        <v>10</v>
      </c>
      <c r="E590" s="14" t="s">
        <v>5022</v>
      </c>
      <c r="F590" t="s">
        <v>5101</v>
      </c>
      <c r="G590" t="s">
        <v>5102</v>
      </c>
      <c r="H590" t="s">
        <v>5103</v>
      </c>
      <c r="I590" t="s">
        <v>5023</v>
      </c>
    </row>
    <row r="591" spans="1:9" ht="30" x14ac:dyDescent="0.25">
      <c r="A591" s="13" t="s">
        <v>2161</v>
      </c>
      <c r="B591" s="11" t="s">
        <v>2162</v>
      </c>
      <c r="C591" s="11" t="s">
        <v>5</v>
      </c>
      <c r="D591" s="11">
        <v>10</v>
      </c>
      <c r="E591" s="14" t="s">
        <v>5022</v>
      </c>
      <c r="F591"/>
      <c r="G591"/>
      <c r="H591"/>
      <c r="I591" t="s">
        <v>5023</v>
      </c>
    </row>
    <row r="592" spans="1:9" ht="30" x14ac:dyDescent="0.25">
      <c r="A592" s="13" t="s">
        <v>1603</v>
      </c>
      <c r="B592" s="11" t="s">
        <v>1604</v>
      </c>
      <c r="C592" s="11" t="s">
        <v>5</v>
      </c>
      <c r="D592" s="11">
        <v>10</v>
      </c>
      <c r="E592" s="14" t="s">
        <v>5022</v>
      </c>
      <c r="F592" t="s">
        <v>5101</v>
      </c>
      <c r="G592" t="s">
        <v>5102</v>
      </c>
      <c r="H592" t="s">
        <v>5103</v>
      </c>
      <c r="I592" t="s">
        <v>5023</v>
      </c>
    </row>
    <row r="593" spans="1:9" ht="30" x14ac:dyDescent="0.25">
      <c r="A593" s="13" t="s">
        <v>1613</v>
      </c>
      <c r="B593" s="11" t="s">
        <v>1614</v>
      </c>
      <c r="C593" s="11" t="s">
        <v>5</v>
      </c>
      <c r="D593" s="11">
        <v>10</v>
      </c>
      <c r="E593" s="14" t="s">
        <v>5022</v>
      </c>
      <c r="F593"/>
      <c r="G593"/>
      <c r="H593"/>
      <c r="I593" t="s">
        <v>5023</v>
      </c>
    </row>
    <row r="594" spans="1:9" x14ac:dyDescent="0.25">
      <c r="A594" s="13" t="s">
        <v>2280</v>
      </c>
      <c r="B594" s="11" t="s">
        <v>2281</v>
      </c>
      <c r="C594" s="11" t="s">
        <v>1746</v>
      </c>
      <c r="D594" s="11">
        <v>10</v>
      </c>
      <c r="E594" s="14" t="s">
        <v>5023</v>
      </c>
      <c r="F594" t="s">
        <v>5105</v>
      </c>
      <c r="G594" t="s">
        <v>5102</v>
      </c>
      <c r="H594" t="s">
        <v>5103</v>
      </c>
      <c r="I594" t="s">
        <v>5023</v>
      </c>
    </row>
    <row r="595" spans="1:9" ht="30" x14ac:dyDescent="0.25">
      <c r="A595" s="13" t="s">
        <v>2282</v>
      </c>
      <c r="B595" s="11" t="s">
        <v>2283</v>
      </c>
      <c r="C595" s="11" t="s">
        <v>1746</v>
      </c>
      <c r="D595" s="11">
        <v>10</v>
      </c>
      <c r="E595" s="14" t="s">
        <v>5022</v>
      </c>
      <c r="F595"/>
      <c r="G595"/>
      <c r="H595"/>
      <c r="I595" t="s">
        <v>5023</v>
      </c>
    </row>
    <row r="596" spans="1:9" x14ac:dyDescent="0.25">
      <c r="A596" s="13" t="s">
        <v>2304</v>
      </c>
      <c r="B596" s="11" t="s">
        <v>2305</v>
      </c>
      <c r="C596" s="11" t="s">
        <v>1741</v>
      </c>
      <c r="D596" s="11">
        <v>10</v>
      </c>
      <c r="E596" s="14" t="s">
        <v>5023</v>
      </c>
      <c r="F596"/>
      <c r="G596"/>
      <c r="H596"/>
      <c r="I596" t="s">
        <v>5023</v>
      </c>
    </row>
    <row r="597" spans="1:9" ht="30" x14ac:dyDescent="0.25">
      <c r="A597" s="13" t="s">
        <v>2360</v>
      </c>
      <c r="B597" s="11" t="s">
        <v>2361</v>
      </c>
      <c r="C597" s="11" t="s">
        <v>1746</v>
      </c>
      <c r="D597" s="11">
        <v>10</v>
      </c>
      <c r="E597" s="14" t="s">
        <v>5022</v>
      </c>
      <c r="F597"/>
      <c r="G597"/>
      <c r="H597"/>
      <c r="I597" t="s">
        <v>5023</v>
      </c>
    </row>
    <row r="598" spans="1:9" x14ac:dyDescent="0.25">
      <c r="A598" s="13" t="s">
        <v>2366</v>
      </c>
      <c r="B598" s="11" t="s">
        <v>2367</v>
      </c>
      <c r="C598" s="11" t="s">
        <v>1741</v>
      </c>
      <c r="D598" s="11">
        <v>10</v>
      </c>
      <c r="E598" s="14" t="s">
        <v>5023</v>
      </c>
      <c r="F598"/>
      <c r="G598"/>
      <c r="H598"/>
      <c r="I598" t="s">
        <v>5023</v>
      </c>
    </row>
    <row r="599" spans="1:9" ht="30" x14ac:dyDescent="0.25">
      <c r="A599" s="13" t="s">
        <v>2376</v>
      </c>
      <c r="B599" s="11" t="s">
        <v>2377</v>
      </c>
      <c r="C599" s="11" t="s">
        <v>1741</v>
      </c>
      <c r="D599" s="11">
        <v>10</v>
      </c>
      <c r="E599" s="14" t="s">
        <v>5022</v>
      </c>
      <c r="F599" t="s">
        <v>5105</v>
      </c>
      <c r="G599" t="s">
        <v>5102</v>
      </c>
      <c r="H599" t="s">
        <v>5103</v>
      </c>
      <c r="I599" t="s">
        <v>5023</v>
      </c>
    </row>
    <row r="600" spans="1:9" x14ac:dyDescent="0.25">
      <c r="A600" s="13" t="s">
        <v>2390</v>
      </c>
      <c r="B600" s="11" t="s">
        <v>2391</v>
      </c>
      <c r="C600" s="11" t="s">
        <v>1741</v>
      </c>
      <c r="D600" s="11">
        <v>10</v>
      </c>
      <c r="E600" s="14" t="s">
        <v>5023</v>
      </c>
      <c r="F600" t="s">
        <v>5106</v>
      </c>
      <c r="G600" t="s">
        <v>5102</v>
      </c>
      <c r="H600" t="s">
        <v>5103</v>
      </c>
      <c r="I600" t="s">
        <v>5023</v>
      </c>
    </row>
    <row r="601" spans="1:9" x14ac:dyDescent="0.25">
      <c r="A601" s="13" t="s">
        <v>2398</v>
      </c>
      <c r="B601" s="11" t="s">
        <v>2399</v>
      </c>
      <c r="C601" s="11" t="s">
        <v>1741</v>
      </c>
      <c r="D601" s="11">
        <v>10</v>
      </c>
      <c r="E601" s="14" t="s">
        <v>5023</v>
      </c>
      <c r="F601" t="s">
        <v>5106</v>
      </c>
      <c r="G601" t="s">
        <v>5102</v>
      </c>
      <c r="H601" t="s">
        <v>5103</v>
      </c>
      <c r="I601" t="s">
        <v>5023</v>
      </c>
    </row>
    <row r="602" spans="1:9" ht="30" x14ac:dyDescent="0.25">
      <c r="A602" s="13" t="s">
        <v>1759</v>
      </c>
      <c r="B602" s="11" t="s">
        <v>1760</v>
      </c>
      <c r="C602" s="11" t="s">
        <v>5</v>
      </c>
      <c r="D602" s="11">
        <v>10</v>
      </c>
      <c r="E602" s="14" t="s">
        <v>5022</v>
      </c>
      <c r="F602" t="s">
        <v>5104</v>
      </c>
      <c r="G602" t="s">
        <v>5102</v>
      </c>
      <c r="H602" t="s">
        <v>5103</v>
      </c>
      <c r="I602" t="s">
        <v>5023</v>
      </c>
    </row>
    <row r="603" spans="1:9" x14ac:dyDescent="0.25">
      <c r="A603" s="13" t="s">
        <v>2406</v>
      </c>
      <c r="B603" s="11" t="s">
        <v>2407</v>
      </c>
      <c r="C603" s="11" t="s">
        <v>5</v>
      </c>
      <c r="D603" s="11">
        <v>10</v>
      </c>
      <c r="E603" s="14" t="s">
        <v>5023</v>
      </c>
      <c r="F603" t="s">
        <v>5104</v>
      </c>
      <c r="G603" t="s">
        <v>5102</v>
      </c>
      <c r="H603" t="s">
        <v>5103</v>
      </c>
      <c r="I603" t="s">
        <v>5023</v>
      </c>
    </row>
    <row r="604" spans="1:9" x14ac:dyDescent="0.25">
      <c r="A604" s="13" t="s">
        <v>2412</v>
      </c>
      <c r="B604" s="11" t="s">
        <v>2413</v>
      </c>
      <c r="C604" s="11" t="s">
        <v>5</v>
      </c>
      <c r="D604" s="11">
        <v>10</v>
      </c>
      <c r="E604" s="14" t="s">
        <v>5023</v>
      </c>
      <c r="F604" t="s">
        <v>5104</v>
      </c>
      <c r="G604" t="s">
        <v>5102</v>
      </c>
      <c r="H604" t="s">
        <v>5103</v>
      </c>
      <c r="I604" t="s">
        <v>5023</v>
      </c>
    </row>
    <row r="605" spans="1:9" ht="30" x14ac:dyDescent="0.25">
      <c r="A605" s="13" t="s">
        <v>1767</v>
      </c>
      <c r="B605" s="11" t="s">
        <v>1768</v>
      </c>
      <c r="C605" s="11" t="s">
        <v>5</v>
      </c>
      <c r="D605" s="11">
        <v>10</v>
      </c>
      <c r="E605" s="14" t="s">
        <v>5022</v>
      </c>
      <c r="F605" t="s">
        <v>5104</v>
      </c>
      <c r="G605" t="s">
        <v>5102</v>
      </c>
      <c r="H605" t="s">
        <v>5103</v>
      </c>
      <c r="I605" t="s">
        <v>5023</v>
      </c>
    </row>
    <row r="606" spans="1:9" ht="30" x14ac:dyDescent="0.25">
      <c r="A606" s="13" t="s">
        <v>1771</v>
      </c>
      <c r="B606" s="11" t="s">
        <v>1772</v>
      </c>
      <c r="C606" s="11" t="s">
        <v>5</v>
      </c>
      <c r="D606" s="11">
        <v>10</v>
      </c>
      <c r="E606" s="14" t="s">
        <v>5022</v>
      </c>
      <c r="F606" t="s">
        <v>5104</v>
      </c>
      <c r="G606" t="s">
        <v>5102</v>
      </c>
      <c r="H606" t="s">
        <v>5103</v>
      </c>
      <c r="I606" t="s">
        <v>5023</v>
      </c>
    </row>
    <row r="607" spans="1:9" ht="30" x14ac:dyDescent="0.25">
      <c r="A607" s="13" t="s">
        <v>1773</v>
      </c>
      <c r="B607" s="11" t="s">
        <v>5504</v>
      </c>
      <c r="C607" s="11" t="s">
        <v>5</v>
      </c>
      <c r="D607" s="11">
        <v>10</v>
      </c>
      <c r="E607" s="14" t="s">
        <v>5022</v>
      </c>
      <c r="F607"/>
      <c r="G607"/>
      <c r="H607"/>
      <c r="I607" t="s">
        <v>5023</v>
      </c>
    </row>
    <row r="608" spans="1:9" ht="30" x14ac:dyDescent="0.25">
      <c r="A608" s="13" t="s">
        <v>2432</v>
      </c>
      <c r="B608" s="11" t="s">
        <v>2433</v>
      </c>
      <c r="C608" s="11" t="s">
        <v>5</v>
      </c>
      <c r="D608" s="11">
        <v>10</v>
      </c>
      <c r="E608" s="14" t="s">
        <v>5022</v>
      </c>
      <c r="F608"/>
      <c r="G608"/>
      <c r="H608"/>
      <c r="I608" t="s">
        <v>5023</v>
      </c>
    </row>
    <row r="609" spans="1:9" ht="30" x14ac:dyDescent="0.25">
      <c r="A609" s="13" t="s">
        <v>1779</v>
      </c>
      <c r="B609" s="11" t="s">
        <v>1780</v>
      </c>
      <c r="C609" s="11" t="s">
        <v>5</v>
      </c>
      <c r="D609" s="11">
        <v>10</v>
      </c>
      <c r="E609" s="14" t="s">
        <v>5022</v>
      </c>
      <c r="F609" t="s">
        <v>5104</v>
      </c>
      <c r="G609" t="s">
        <v>5102</v>
      </c>
      <c r="H609" t="s">
        <v>5103</v>
      </c>
      <c r="I609" t="s">
        <v>5023</v>
      </c>
    </row>
    <row r="610" spans="1:9" x14ac:dyDescent="0.25">
      <c r="A610" s="13" t="s">
        <v>2444</v>
      </c>
      <c r="B610" s="11" t="s">
        <v>2445</v>
      </c>
      <c r="C610" s="11" t="s">
        <v>5</v>
      </c>
      <c r="D610" s="11">
        <v>10</v>
      </c>
      <c r="E610" s="14" t="s">
        <v>5023</v>
      </c>
      <c r="F610" t="s">
        <v>5104</v>
      </c>
      <c r="G610" t="s">
        <v>5102</v>
      </c>
      <c r="H610" t="s">
        <v>5103</v>
      </c>
      <c r="I610" t="s">
        <v>5023</v>
      </c>
    </row>
    <row r="611" spans="1:9" x14ac:dyDescent="0.25">
      <c r="A611" s="13" t="s">
        <v>5647</v>
      </c>
      <c r="B611" s="11" t="s">
        <v>5648</v>
      </c>
      <c r="C611" s="11" t="s">
        <v>5</v>
      </c>
      <c r="D611" s="11">
        <v>10</v>
      </c>
      <c r="E611" s="14" t="s">
        <v>5023</v>
      </c>
      <c r="F611"/>
      <c r="G611"/>
      <c r="H611"/>
      <c r="I611" t="s">
        <v>5023</v>
      </c>
    </row>
    <row r="612" spans="1:9" ht="30" x14ac:dyDescent="0.25">
      <c r="A612" s="13" t="s">
        <v>2464</v>
      </c>
      <c r="B612" s="11" t="s">
        <v>2465</v>
      </c>
      <c r="C612" s="11" t="s">
        <v>5</v>
      </c>
      <c r="D612" s="11">
        <v>10</v>
      </c>
      <c r="E612" s="14" t="s">
        <v>5022</v>
      </c>
      <c r="F612" t="s">
        <v>5104</v>
      </c>
      <c r="G612" t="s">
        <v>5102</v>
      </c>
      <c r="H612" t="s">
        <v>5103</v>
      </c>
      <c r="I612" t="s">
        <v>5023</v>
      </c>
    </row>
    <row r="613" spans="1:9" ht="30" x14ac:dyDescent="0.25">
      <c r="A613" s="13" t="s">
        <v>5502</v>
      </c>
      <c r="B613" s="11" t="s">
        <v>5503</v>
      </c>
      <c r="C613" s="11" t="s">
        <v>5</v>
      </c>
      <c r="D613" s="11">
        <v>10</v>
      </c>
      <c r="E613" s="14" t="s">
        <v>5022</v>
      </c>
      <c r="F613"/>
      <c r="G613"/>
      <c r="H613"/>
      <c r="I613" t="s">
        <v>5023</v>
      </c>
    </row>
    <row r="614" spans="1:9" ht="30" x14ac:dyDescent="0.25">
      <c r="A614" s="13" t="s">
        <v>351</v>
      </c>
      <c r="B614" s="11" t="s">
        <v>352</v>
      </c>
      <c r="C614" s="11" t="s">
        <v>5</v>
      </c>
      <c r="D614" s="11">
        <v>11</v>
      </c>
      <c r="E614" s="14" t="s">
        <v>5022</v>
      </c>
      <c r="F614" t="s">
        <v>5101</v>
      </c>
      <c r="G614" t="s">
        <v>5102</v>
      </c>
      <c r="H614" t="s">
        <v>5103</v>
      </c>
      <c r="I614" t="s">
        <v>5023</v>
      </c>
    </row>
    <row r="615" spans="1:9" ht="30" x14ac:dyDescent="0.25">
      <c r="A615" s="13" t="s">
        <v>354</v>
      </c>
      <c r="B615" s="11" t="s">
        <v>355</v>
      </c>
      <c r="C615" s="11" t="s">
        <v>5</v>
      </c>
      <c r="D615" s="11">
        <v>11</v>
      </c>
      <c r="E615" s="14" t="s">
        <v>5022</v>
      </c>
      <c r="F615" t="s">
        <v>5101</v>
      </c>
      <c r="G615" t="s">
        <v>5102</v>
      </c>
      <c r="H615" t="s">
        <v>5103</v>
      </c>
      <c r="I615" t="s">
        <v>5023</v>
      </c>
    </row>
    <row r="616" spans="1:9" ht="30" x14ac:dyDescent="0.25">
      <c r="A616" s="13" t="s">
        <v>356</v>
      </c>
      <c r="B616" s="11" t="s">
        <v>357</v>
      </c>
      <c r="C616" s="11" t="s">
        <v>5</v>
      </c>
      <c r="D616" s="11">
        <v>11</v>
      </c>
      <c r="E616" s="14" t="s">
        <v>5022</v>
      </c>
      <c r="F616"/>
      <c r="G616"/>
      <c r="H616"/>
      <c r="I616" t="s">
        <v>5023</v>
      </c>
    </row>
    <row r="617" spans="1:9" ht="30" x14ac:dyDescent="0.25">
      <c r="A617" s="13" t="s">
        <v>358</v>
      </c>
      <c r="B617" s="11" t="s">
        <v>359</v>
      </c>
      <c r="C617" s="11" t="s">
        <v>5</v>
      </c>
      <c r="D617" s="11">
        <v>11</v>
      </c>
      <c r="E617" s="14" t="s">
        <v>5022</v>
      </c>
      <c r="F617" t="s">
        <v>5101</v>
      </c>
      <c r="G617" t="s">
        <v>5102</v>
      </c>
      <c r="H617" t="s">
        <v>5103</v>
      </c>
      <c r="I617" t="s">
        <v>5023</v>
      </c>
    </row>
    <row r="618" spans="1:9" ht="30" x14ac:dyDescent="0.25">
      <c r="A618" s="13" t="s">
        <v>360</v>
      </c>
      <c r="B618" s="11" t="s">
        <v>361</v>
      </c>
      <c r="C618" s="11" t="s">
        <v>5</v>
      </c>
      <c r="D618" s="11">
        <v>11</v>
      </c>
      <c r="E618" s="14" t="s">
        <v>5022</v>
      </c>
      <c r="F618" t="s">
        <v>5101</v>
      </c>
      <c r="G618" t="s">
        <v>5102</v>
      </c>
      <c r="H618" t="s">
        <v>5103</v>
      </c>
      <c r="I618" t="s">
        <v>5023</v>
      </c>
    </row>
    <row r="619" spans="1:9" ht="30" x14ac:dyDescent="0.25">
      <c r="A619" s="13" t="s">
        <v>362</v>
      </c>
      <c r="B619" s="11" t="s">
        <v>363</v>
      </c>
      <c r="C619" s="11" t="s">
        <v>5</v>
      </c>
      <c r="D619" s="11">
        <v>11</v>
      </c>
      <c r="E619" s="14" t="s">
        <v>5022</v>
      </c>
      <c r="F619"/>
      <c r="G619"/>
      <c r="H619"/>
      <c r="I619" t="s">
        <v>5023</v>
      </c>
    </row>
    <row r="620" spans="1:9" ht="30" x14ac:dyDescent="0.25">
      <c r="A620" s="13" t="s">
        <v>364</v>
      </c>
      <c r="B620" s="11" t="s">
        <v>365</v>
      </c>
      <c r="C620" s="11" t="s">
        <v>5</v>
      </c>
      <c r="D620" s="11">
        <v>11</v>
      </c>
      <c r="E620" s="14" t="s">
        <v>5022</v>
      </c>
      <c r="F620"/>
      <c r="G620"/>
      <c r="H620"/>
      <c r="I620" t="s">
        <v>5023</v>
      </c>
    </row>
    <row r="621" spans="1:9" ht="30" x14ac:dyDescent="0.25">
      <c r="A621" s="13" t="s">
        <v>1867</v>
      </c>
      <c r="B621" s="11" t="s">
        <v>1868</v>
      </c>
      <c r="C621" s="11" t="s">
        <v>5</v>
      </c>
      <c r="D621" s="11">
        <v>11</v>
      </c>
      <c r="E621" s="14" t="s">
        <v>5022</v>
      </c>
      <c r="F621"/>
      <c r="G621"/>
      <c r="H621"/>
      <c r="I621" t="s">
        <v>5023</v>
      </c>
    </row>
    <row r="622" spans="1:9" ht="30" x14ac:dyDescent="0.25">
      <c r="A622" s="13" t="s">
        <v>1907</v>
      </c>
      <c r="B622" s="11" t="s">
        <v>1908</v>
      </c>
      <c r="C622" s="11" t="s">
        <v>5</v>
      </c>
      <c r="D622" s="11">
        <v>11</v>
      </c>
      <c r="E622" s="14" t="s">
        <v>5022</v>
      </c>
      <c r="F622" t="s">
        <v>5104</v>
      </c>
      <c r="G622" t="s">
        <v>5102</v>
      </c>
      <c r="H622" t="s">
        <v>5103</v>
      </c>
      <c r="I622" t="s">
        <v>5023</v>
      </c>
    </row>
    <row r="623" spans="1:9" ht="30" x14ac:dyDescent="0.25">
      <c r="A623" s="13" t="s">
        <v>438</v>
      </c>
      <c r="B623" s="11" t="s">
        <v>439</v>
      </c>
      <c r="C623" s="11" t="s">
        <v>5</v>
      </c>
      <c r="D623" s="11">
        <v>11</v>
      </c>
      <c r="E623" s="14" t="s">
        <v>5022</v>
      </c>
      <c r="F623"/>
      <c r="G623"/>
      <c r="H623"/>
      <c r="I623" t="s">
        <v>5023</v>
      </c>
    </row>
    <row r="624" spans="1:9" ht="30" x14ac:dyDescent="0.25">
      <c r="A624" s="13" t="s">
        <v>440</v>
      </c>
      <c r="B624" s="11" t="s">
        <v>441</v>
      </c>
      <c r="C624" s="11" t="s">
        <v>5</v>
      </c>
      <c r="D624" s="11">
        <v>11</v>
      </c>
      <c r="E624" s="14" t="s">
        <v>5022</v>
      </c>
      <c r="F624" t="s">
        <v>5101</v>
      </c>
      <c r="G624" t="s">
        <v>5102</v>
      </c>
      <c r="H624" t="s">
        <v>5103</v>
      </c>
      <c r="I624" t="s">
        <v>5023</v>
      </c>
    </row>
    <row r="625" spans="1:9" ht="30" x14ac:dyDescent="0.25">
      <c r="A625" s="13" t="s">
        <v>442</v>
      </c>
      <c r="B625" s="11" t="s">
        <v>443</v>
      </c>
      <c r="C625" s="11" t="s">
        <v>5</v>
      </c>
      <c r="D625" s="11">
        <v>11</v>
      </c>
      <c r="E625" s="14" t="s">
        <v>5022</v>
      </c>
      <c r="F625" t="s">
        <v>5101</v>
      </c>
      <c r="G625" t="s">
        <v>5102</v>
      </c>
      <c r="H625" t="s">
        <v>5103</v>
      </c>
      <c r="I625" t="s">
        <v>5023</v>
      </c>
    </row>
    <row r="626" spans="1:9" ht="30" x14ac:dyDescent="0.25">
      <c r="A626" s="13" t="s">
        <v>444</v>
      </c>
      <c r="B626" s="11" t="s">
        <v>445</v>
      </c>
      <c r="C626" s="11" t="s">
        <v>5</v>
      </c>
      <c r="D626" s="11">
        <v>11</v>
      </c>
      <c r="E626" s="14" t="s">
        <v>5022</v>
      </c>
      <c r="F626"/>
      <c r="G626"/>
      <c r="H626"/>
      <c r="I626" t="s">
        <v>5023</v>
      </c>
    </row>
    <row r="627" spans="1:9" ht="30" x14ac:dyDescent="0.25">
      <c r="A627" s="13" t="s">
        <v>446</v>
      </c>
      <c r="B627" s="11" t="s">
        <v>447</v>
      </c>
      <c r="C627" s="11" t="s">
        <v>5</v>
      </c>
      <c r="D627" s="11">
        <v>11</v>
      </c>
      <c r="E627" s="14" t="s">
        <v>5022</v>
      </c>
      <c r="F627" t="s">
        <v>5101</v>
      </c>
      <c r="G627" t="s">
        <v>5102</v>
      </c>
      <c r="H627" t="s">
        <v>5103</v>
      </c>
      <c r="I627" t="s">
        <v>5023</v>
      </c>
    </row>
    <row r="628" spans="1:9" ht="30" x14ac:dyDescent="0.25">
      <c r="A628" s="13" t="s">
        <v>448</v>
      </c>
      <c r="B628" s="11" t="s">
        <v>449</v>
      </c>
      <c r="C628" s="11" t="s">
        <v>5</v>
      </c>
      <c r="D628" s="11">
        <v>11</v>
      </c>
      <c r="E628" s="14" t="s">
        <v>5022</v>
      </c>
      <c r="F628" t="s">
        <v>5101</v>
      </c>
      <c r="G628" t="s">
        <v>5102</v>
      </c>
      <c r="H628" t="s">
        <v>5103</v>
      </c>
      <c r="I628" t="s">
        <v>5023</v>
      </c>
    </row>
    <row r="629" spans="1:9" ht="30" x14ac:dyDescent="0.25">
      <c r="A629" s="13" t="s">
        <v>450</v>
      </c>
      <c r="B629" s="11" t="s">
        <v>451</v>
      </c>
      <c r="C629" s="11" t="s">
        <v>5</v>
      </c>
      <c r="D629" s="11">
        <v>11</v>
      </c>
      <c r="E629" s="14" t="s">
        <v>5022</v>
      </c>
      <c r="F629"/>
      <c r="G629"/>
      <c r="H629"/>
      <c r="I629" t="s">
        <v>5023</v>
      </c>
    </row>
    <row r="630" spans="1:9" ht="30" x14ac:dyDescent="0.25">
      <c r="A630" s="13" t="s">
        <v>452</v>
      </c>
      <c r="B630" s="11" t="s">
        <v>453</v>
      </c>
      <c r="C630" s="11" t="s">
        <v>5</v>
      </c>
      <c r="D630" s="11">
        <v>11</v>
      </c>
      <c r="E630" s="14" t="s">
        <v>5022</v>
      </c>
      <c r="F630" t="s">
        <v>5101</v>
      </c>
      <c r="G630" t="s">
        <v>5102</v>
      </c>
      <c r="H630" t="s">
        <v>5103</v>
      </c>
      <c r="I630" t="s">
        <v>5023</v>
      </c>
    </row>
    <row r="631" spans="1:9" ht="30" x14ac:dyDescent="0.25">
      <c r="A631" s="13" t="s">
        <v>454</v>
      </c>
      <c r="B631" s="11" t="s">
        <v>455</v>
      </c>
      <c r="C631" s="11" t="s">
        <v>5</v>
      </c>
      <c r="D631" s="11">
        <v>11</v>
      </c>
      <c r="E631" s="14" t="s">
        <v>5022</v>
      </c>
      <c r="F631" t="s">
        <v>5101</v>
      </c>
      <c r="G631" t="s">
        <v>5102</v>
      </c>
      <c r="H631" t="s">
        <v>5103</v>
      </c>
      <c r="I631" t="s">
        <v>5023</v>
      </c>
    </row>
    <row r="632" spans="1:9" ht="30" x14ac:dyDescent="0.25">
      <c r="A632" s="13" t="s">
        <v>456</v>
      </c>
      <c r="B632" s="11" t="s">
        <v>457</v>
      </c>
      <c r="C632" s="11" t="s">
        <v>5</v>
      </c>
      <c r="D632" s="11">
        <v>11</v>
      </c>
      <c r="E632" s="14" t="s">
        <v>5022</v>
      </c>
      <c r="F632" t="s">
        <v>5101</v>
      </c>
      <c r="G632" t="s">
        <v>5102</v>
      </c>
      <c r="H632" t="s">
        <v>5103</v>
      </c>
      <c r="I632" t="s">
        <v>5023</v>
      </c>
    </row>
    <row r="633" spans="1:9" ht="30" x14ac:dyDescent="0.25">
      <c r="A633" s="13" t="s">
        <v>458</v>
      </c>
      <c r="B633" s="11" t="s">
        <v>459</v>
      </c>
      <c r="C633" s="11" t="s">
        <v>5</v>
      </c>
      <c r="D633" s="11">
        <v>11</v>
      </c>
      <c r="E633" s="14" t="s">
        <v>5022</v>
      </c>
      <c r="F633" t="s">
        <v>5101</v>
      </c>
      <c r="G633" t="s">
        <v>5102</v>
      </c>
      <c r="H633" t="s">
        <v>5103</v>
      </c>
      <c r="I633" t="s">
        <v>5023</v>
      </c>
    </row>
    <row r="634" spans="1:9" ht="30" x14ac:dyDescent="0.25">
      <c r="A634" s="13" t="s">
        <v>528</v>
      </c>
      <c r="B634" s="11" t="s">
        <v>529</v>
      </c>
      <c r="C634" s="11" t="s">
        <v>5</v>
      </c>
      <c r="D634" s="11">
        <v>11</v>
      </c>
      <c r="E634" s="14" t="s">
        <v>5022</v>
      </c>
      <c r="F634" t="s">
        <v>5104</v>
      </c>
      <c r="G634" t="s">
        <v>5102</v>
      </c>
      <c r="H634" t="s">
        <v>5103</v>
      </c>
      <c r="I634" t="s">
        <v>5023</v>
      </c>
    </row>
    <row r="635" spans="1:9" x14ac:dyDescent="0.25">
      <c r="A635" s="13" t="s">
        <v>1931</v>
      </c>
      <c r="B635" s="11" t="s">
        <v>1932</v>
      </c>
      <c r="C635" s="11" t="s">
        <v>5</v>
      </c>
      <c r="D635" s="11">
        <v>11</v>
      </c>
      <c r="E635" s="14" t="s">
        <v>5023</v>
      </c>
      <c r="F635" t="s">
        <v>5101</v>
      </c>
      <c r="G635" t="s">
        <v>5102</v>
      </c>
      <c r="H635" t="s">
        <v>5103</v>
      </c>
      <c r="I635" t="s">
        <v>5023</v>
      </c>
    </row>
    <row r="636" spans="1:9" ht="30" x14ac:dyDescent="0.25">
      <c r="A636" s="13" t="s">
        <v>530</v>
      </c>
      <c r="B636" s="11" t="s">
        <v>531</v>
      </c>
      <c r="C636" s="11" t="s">
        <v>5</v>
      </c>
      <c r="D636" s="11">
        <v>11</v>
      </c>
      <c r="E636" s="14" t="s">
        <v>5022</v>
      </c>
      <c r="F636"/>
      <c r="G636"/>
      <c r="H636"/>
      <c r="I636" t="s">
        <v>5023</v>
      </c>
    </row>
    <row r="637" spans="1:9" ht="30" x14ac:dyDescent="0.25">
      <c r="A637" s="13" t="s">
        <v>532</v>
      </c>
      <c r="B637" s="11" t="s">
        <v>533</v>
      </c>
      <c r="C637" s="11" t="s">
        <v>5</v>
      </c>
      <c r="D637" s="11">
        <v>11</v>
      </c>
      <c r="E637" s="14" t="s">
        <v>5022</v>
      </c>
      <c r="F637"/>
      <c r="G637"/>
      <c r="H637"/>
      <c r="I637" t="s">
        <v>5023</v>
      </c>
    </row>
    <row r="638" spans="1:9" ht="30" x14ac:dyDescent="0.25">
      <c r="A638" s="13" t="s">
        <v>1933</v>
      </c>
      <c r="B638" s="11" t="s">
        <v>1934</v>
      </c>
      <c r="C638" s="11" t="s">
        <v>5</v>
      </c>
      <c r="D638" s="11">
        <v>11</v>
      </c>
      <c r="E638" s="14" t="s">
        <v>5022</v>
      </c>
      <c r="F638" t="s">
        <v>5101</v>
      </c>
      <c r="G638" t="s">
        <v>5102</v>
      </c>
      <c r="H638" t="s">
        <v>5103</v>
      </c>
      <c r="I638" t="s">
        <v>5023</v>
      </c>
    </row>
    <row r="639" spans="1:9" ht="30" x14ac:dyDescent="0.25">
      <c r="A639" s="13" t="s">
        <v>534</v>
      </c>
      <c r="B639" s="11" t="s">
        <v>535</v>
      </c>
      <c r="C639" s="11" t="s">
        <v>5</v>
      </c>
      <c r="D639" s="11">
        <v>11</v>
      </c>
      <c r="E639" s="14" t="s">
        <v>5022</v>
      </c>
      <c r="F639" t="s">
        <v>5101</v>
      </c>
      <c r="G639" t="s">
        <v>5102</v>
      </c>
      <c r="H639" t="s">
        <v>5103</v>
      </c>
      <c r="I639" t="s">
        <v>5023</v>
      </c>
    </row>
    <row r="640" spans="1:9" ht="30" x14ac:dyDescent="0.25">
      <c r="A640" s="13" t="s">
        <v>536</v>
      </c>
      <c r="B640" s="11" t="s">
        <v>537</v>
      </c>
      <c r="C640" s="11" t="s">
        <v>5</v>
      </c>
      <c r="D640" s="11">
        <v>11</v>
      </c>
      <c r="E640" s="14" t="s">
        <v>5022</v>
      </c>
      <c r="F640"/>
      <c r="G640"/>
      <c r="H640"/>
      <c r="I640" t="s">
        <v>5023</v>
      </c>
    </row>
    <row r="641" spans="1:9" ht="30" x14ac:dyDescent="0.25">
      <c r="A641" s="13" t="s">
        <v>869</v>
      </c>
      <c r="B641" s="11" t="s">
        <v>870</v>
      </c>
      <c r="C641" s="11" t="s">
        <v>5</v>
      </c>
      <c r="D641" s="11">
        <v>11</v>
      </c>
      <c r="E641" s="14" t="s">
        <v>5022</v>
      </c>
      <c r="F641"/>
      <c r="G641"/>
      <c r="H641"/>
      <c r="I641" t="s">
        <v>5023</v>
      </c>
    </row>
    <row r="642" spans="1:9" x14ac:dyDescent="0.25">
      <c r="A642" s="13" t="s">
        <v>2019</v>
      </c>
      <c r="B642" s="11" t="s">
        <v>2020</v>
      </c>
      <c r="C642" s="11" t="s">
        <v>5</v>
      </c>
      <c r="D642" s="11">
        <v>11</v>
      </c>
      <c r="E642" s="14" t="s">
        <v>5023</v>
      </c>
      <c r="F642" t="s">
        <v>5101</v>
      </c>
      <c r="G642" t="s">
        <v>5102</v>
      </c>
      <c r="H642" t="s">
        <v>5103</v>
      </c>
      <c r="I642" t="s">
        <v>5023</v>
      </c>
    </row>
    <row r="643" spans="1:9" ht="30" x14ac:dyDescent="0.25">
      <c r="A643" s="13" t="s">
        <v>2021</v>
      </c>
      <c r="B643" s="11" t="s">
        <v>2022</v>
      </c>
      <c r="C643" s="11" t="s">
        <v>5</v>
      </c>
      <c r="D643" s="11">
        <v>11</v>
      </c>
      <c r="E643" s="14" t="s">
        <v>5022</v>
      </c>
      <c r="F643" t="s">
        <v>5101</v>
      </c>
      <c r="G643" t="s">
        <v>5102</v>
      </c>
      <c r="H643" t="s">
        <v>5103</v>
      </c>
      <c r="I643" t="s">
        <v>5023</v>
      </c>
    </row>
    <row r="644" spans="1:9" ht="30" x14ac:dyDescent="0.25">
      <c r="A644" s="13" t="s">
        <v>963</v>
      </c>
      <c r="B644" s="11" t="s">
        <v>964</v>
      </c>
      <c r="C644" s="11" t="s">
        <v>5</v>
      </c>
      <c r="D644" s="11">
        <v>11</v>
      </c>
      <c r="E644" s="14" t="s">
        <v>5022</v>
      </c>
      <c r="F644" t="s">
        <v>5101</v>
      </c>
      <c r="G644" t="s">
        <v>5102</v>
      </c>
      <c r="H644" t="s">
        <v>5103</v>
      </c>
      <c r="I644" t="s">
        <v>5023</v>
      </c>
    </row>
    <row r="645" spans="1:9" ht="30" x14ac:dyDescent="0.25">
      <c r="A645" s="13" t="s">
        <v>965</v>
      </c>
      <c r="B645" s="11" t="s">
        <v>966</v>
      </c>
      <c r="C645" s="11" t="s">
        <v>5</v>
      </c>
      <c r="D645" s="11">
        <v>11</v>
      </c>
      <c r="E645" s="14" t="s">
        <v>5022</v>
      </c>
      <c r="F645" t="s">
        <v>5101</v>
      </c>
      <c r="G645" t="s">
        <v>5102</v>
      </c>
      <c r="H645" t="s">
        <v>5103</v>
      </c>
      <c r="I645" t="s">
        <v>5023</v>
      </c>
    </row>
    <row r="646" spans="1:9" ht="30" x14ac:dyDescent="0.25">
      <c r="A646" s="13" t="s">
        <v>967</v>
      </c>
      <c r="B646" s="11" t="s">
        <v>968</v>
      </c>
      <c r="C646" s="11" t="s">
        <v>5</v>
      </c>
      <c r="D646" s="11">
        <v>11</v>
      </c>
      <c r="E646" s="14" t="s">
        <v>5022</v>
      </c>
      <c r="F646"/>
      <c r="G646"/>
      <c r="H646"/>
      <c r="I646" t="s">
        <v>5023</v>
      </c>
    </row>
    <row r="647" spans="1:9" ht="30" x14ac:dyDescent="0.25">
      <c r="A647" s="13" t="s">
        <v>2047</v>
      </c>
      <c r="B647" s="11" t="s">
        <v>2048</v>
      </c>
      <c r="C647" s="11" t="s">
        <v>5</v>
      </c>
      <c r="D647" s="11">
        <v>11</v>
      </c>
      <c r="E647" s="14" t="s">
        <v>5022</v>
      </c>
      <c r="F647" t="s">
        <v>5101</v>
      </c>
      <c r="G647" t="s">
        <v>5102</v>
      </c>
      <c r="H647" t="s">
        <v>5103</v>
      </c>
      <c r="I647" t="s">
        <v>5023</v>
      </c>
    </row>
    <row r="648" spans="1:9" ht="30" x14ac:dyDescent="0.25">
      <c r="A648" s="13" t="s">
        <v>969</v>
      </c>
      <c r="B648" s="11" t="s">
        <v>970</v>
      </c>
      <c r="C648" s="11" t="s">
        <v>5</v>
      </c>
      <c r="D648" s="11">
        <v>11</v>
      </c>
      <c r="E648" s="14" t="s">
        <v>5022</v>
      </c>
      <c r="F648" t="s">
        <v>5101</v>
      </c>
      <c r="G648" t="s">
        <v>5102</v>
      </c>
      <c r="H648" t="s">
        <v>5103</v>
      </c>
      <c r="I648" t="s">
        <v>5023</v>
      </c>
    </row>
    <row r="649" spans="1:9" ht="30" x14ac:dyDescent="0.25">
      <c r="A649" s="13" t="s">
        <v>971</v>
      </c>
      <c r="B649" s="11" t="s">
        <v>972</v>
      </c>
      <c r="C649" s="11" t="s">
        <v>5</v>
      </c>
      <c r="D649" s="11">
        <v>11</v>
      </c>
      <c r="E649" s="14" t="s">
        <v>5022</v>
      </c>
      <c r="F649" t="s">
        <v>5101</v>
      </c>
      <c r="G649" t="s">
        <v>5102</v>
      </c>
      <c r="H649" t="s">
        <v>5103</v>
      </c>
      <c r="I649" t="s">
        <v>5023</v>
      </c>
    </row>
    <row r="650" spans="1:9" ht="30" x14ac:dyDescent="0.25">
      <c r="A650" s="13" t="s">
        <v>973</v>
      </c>
      <c r="B650" s="11" t="s">
        <v>974</v>
      </c>
      <c r="C650" s="11" t="s">
        <v>5</v>
      </c>
      <c r="D650" s="11">
        <v>11</v>
      </c>
      <c r="E650" s="14" t="s">
        <v>5022</v>
      </c>
      <c r="F650" t="s">
        <v>5101</v>
      </c>
      <c r="G650" t="s">
        <v>5102</v>
      </c>
      <c r="H650" t="s">
        <v>5103</v>
      </c>
      <c r="I650" t="s">
        <v>5023</v>
      </c>
    </row>
    <row r="651" spans="1:9" ht="30" x14ac:dyDescent="0.25">
      <c r="A651" s="13" t="s">
        <v>975</v>
      </c>
      <c r="B651" s="11" t="s">
        <v>976</v>
      </c>
      <c r="C651" s="11" t="s">
        <v>5</v>
      </c>
      <c r="D651" s="11">
        <v>11</v>
      </c>
      <c r="E651" s="14" t="s">
        <v>5022</v>
      </c>
      <c r="F651" t="s">
        <v>5101</v>
      </c>
      <c r="G651" t="s">
        <v>5102</v>
      </c>
      <c r="H651" t="s">
        <v>5103</v>
      </c>
      <c r="I651" t="s">
        <v>5023</v>
      </c>
    </row>
    <row r="652" spans="1:9" ht="30" x14ac:dyDescent="0.25">
      <c r="A652" s="13" t="s">
        <v>977</v>
      </c>
      <c r="B652" s="11" t="s">
        <v>978</v>
      </c>
      <c r="C652" s="11" t="s">
        <v>5</v>
      </c>
      <c r="D652" s="11">
        <v>11</v>
      </c>
      <c r="E652" s="14" t="s">
        <v>5022</v>
      </c>
      <c r="F652" t="s">
        <v>5101</v>
      </c>
      <c r="G652" t="s">
        <v>5102</v>
      </c>
      <c r="H652" t="s">
        <v>5103</v>
      </c>
      <c r="I652" t="s">
        <v>5023</v>
      </c>
    </row>
    <row r="653" spans="1:9" ht="30" x14ac:dyDescent="0.25">
      <c r="A653" s="13" t="s">
        <v>1294</v>
      </c>
      <c r="B653" s="11" t="s">
        <v>1295</v>
      </c>
      <c r="C653" s="11" t="s">
        <v>5</v>
      </c>
      <c r="D653" s="11">
        <v>11</v>
      </c>
      <c r="E653" s="14" t="s">
        <v>5022</v>
      </c>
      <c r="F653" t="s">
        <v>5101</v>
      </c>
      <c r="G653" t="s">
        <v>5102</v>
      </c>
      <c r="H653" t="s">
        <v>5103</v>
      </c>
      <c r="I653" t="s">
        <v>5023</v>
      </c>
    </row>
    <row r="654" spans="1:9" ht="30" x14ac:dyDescent="0.25">
      <c r="A654" s="13" t="s">
        <v>1296</v>
      </c>
      <c r="B654" s="11" t="s">
        <v>1297</v>
      </c>
      <c r="C654" s="11" t="s">
        <v>5</v>
      </c>
      <c r="D654" s="11">
        <v>11</v>
      </c>
      <c r="E654" s="14" t="s">
        <v>5022</v>
      </c>
      <c r="F654" t="s">
        <v>5101</v>
      </c>
      <c r="G654" t="s">
        <v>5102</v>
      </c>
      <c r="H654" t="s">
        <v>5103</v>
      </c>
      <c r="I654" t="s">
        <v>5023</v>
      </c>
    </row>
    <row r="655" spans="1:9" ht="30" x14ac:dyDescent="0.25">
      <c r="A655" s="13" t="s">
        <v>1298</v>
      </c>
      <c r="B655" s="11" t="s">
        <v>1299</v>
      </c>
      <c r="C655" s="11" t="s">
        <v>5</v>
      </c>
      <c r="D655" s="11">
        <v>11</v>
      </c>
      <c r="E655" s="14" t="s">
        <v>5022</v>
      </c>
      <c r="F655" t="s">
        <v>5101</v>
      </c>
      <c r="G655" t="s">
        <v>5102</v>
      </c>
      <c r="H655" t="s">
        <v>5103</v>
      </c>
      <c r="I655" t="s">
        <v>5023</v>
      </c>
    </row>
    <row r="656" spans="1:9" ht="30" x14ac:dyDescent="0.25">
      <c r="A656" s="13" t="s">
        <v>1300</v>
      </c>
      <c r="B656" s="11" t="s">
        <v>1301</v>
      </c>
      <c r="C656" s="11" t="s">
        <v>5</v>
      </c>
      <c r="D656" s="11">
        <v>11</v>
      </c>
      <c r="E656" s="14" t="s">
        <v>5022</v>
      </c>
      <c r="F656" t="s">
        <v>5101</v>
      </c>
      <c r="G656" t="s">
        <v>5102</v>
      </c>
      <c r="H656" t="s">
        <v>5103</v>
      </c>
      <c r="I656" t="s">
        <v>5023</v>
      </c>
    </row>
    <row r="657" spans="1:9" ht="30" x14ac:dyDescent="0.25">
      <c r="A657" s="13" t="s">
        <v>1302</v>
      </c>
      <c r="B657" s="11" t="s">
        <v>1303</v>
      </c>
      <c r="C657" s="11" t="s">
        <v>5</v>
      </c>
      <c r="D657" s="11">
        <v>11</v>
      </c>
      <c r="E657" s="14" t="s">
        <v>5022</v>
      </c>
      <c r="F657"/>
      <c r="G657"/>
      <c r="H657"/>
      <c r="I657" t="s">
        <v>5023</v>
      </c>
    </row>
    <row r="658" spans="1:9" x14ac:dyDescent="0.25">
      <c r="A658" s="13" t="s">
        <v>1304</v>
      </c>
      <c r="B658" s="11" t="s">
        <v>1305</v>
      </c>
      <c r="C658" s="11" t="s">
        <v>5</v>
      </c>
      <c r="D658" s="11">
        <v>11</v>
      </c>
      <c r="E658" s="14" t="s">
        <v>5023</v>
      </c>
      <c r="F658" t="s">
        <v>5101</v>
      </c>
      <c r="G658" t="s">
        <v>5102</v>
      </c>
      <c r="H658" t="s">
        <v>5103</v>
      </c>
      <c r="I658" t="s">
        <v>5023</v>
      </c>
    </row>
    <row r="659" spans="1:9" ht="30" x14ac:dyDescent="0.25">
      <c r="A659" s="13" t="s">
        <v>1312</v>
      </c>
      <c r="B659" s="11" t="s">
        <v>1313</v>
      </c>
      <c r="C659" s="11" t="s">
        <v>5</v>
      </c>
      <c r="D659" s="11">
        <v>11</v>
      </c>
      <c r="E659" s="14" t="s">
        <v>5022</v>
      </c>
      <c r="F659"/>
      <c r="G659"/>
      <c r="H659"/>
      <c r="I659" t="s">
        <v>5023</v>
      </c>
    </row>
    <row r="660" spans="1:9" ht="30" x14ac:dyDescent="0.25">
      <c r="A660" s="13" t="s">
        <v>1314</v>
      </c>
      <c r="B660" s="11" t="s">
        <v>1315</v>
      </c>
      <c r="C660" s="11" t="s">
        <v>5</v>
      </c>
      <c r="D660" s="11">
        <v>11</v>
      </c>
      <c r="E660" s="14" t="s">
        <v>5022</v>
      </c>
      <c r="F660" t="s">
        <v>5101</v>
      </c>
      <c r="G660" t="s">
        <v>5102</v>
      </c>
      <c r="H660" t="s">
        <v>5103</v>
      </c>
      <c r="I660" t="s">
        <v>5023</v>
      </c>
    </row>
    <row r="661" spans="1:9" ht="30" x14ac:dyDescent="0.25">
      <c r="A661" s="13" t="s">
        <v>1316</v>
      </c>
      <c r="B661" s="11" t="s">
        <v>1317</v>
      </c>
      <c r="C661" s="11" t="s">
        <v>5</v>
      </c>
      <c r="D661" s="11">
        <v>11</v>
      </c>
      <c r="E661" s="14" t="s">
        <v>5022</v>
      </c>
      <c r="F661" t="s">
        <v>5101</v>
      </c>
      <c r="G661" t="s">
        <v>5102</v>
      </c>
      <c r="H661" t="s">
        <v>5103</v>
      </c>
      <c r="I661" t="s">
        <v>5023</v>
      </c>
    </row>
    <row r="662" spans="1:9" ht="30" x14ac:dyDescent="0.25">
      <c r="A662" s="13" t="s">
        <v>1318</v>
      </c>
      <c r="B662" s="11" t="s">
        <v>1319</v>
      </c>
      <c r="C662" s="11" t="s">
        <v>5</v>
      </c>
      <c r="D662" s="11">
        <v>11</v>
      </c>
      <c r="E662" s="14" t="s">
        <v>5022</v>
      </c>
      <c r="F662" t="s">
        <v>5101</v>
      </c>
      <c r="G662" t="s">
        <v>5102</v>
      </c>
      <c r="H662" t="s">
        <v>5103</v>
      </c>
      <c r="I662" t="s">
        <v>5023</v>
      </c>
    </row>
    <row r="663" spans="1:9" ht="30" x14ac:dyDescent="0.25">
      <c r="A663" s="13" t="s">
        <v>1320</v>
      </c>
      <c r="B663" s="11" t="s">
        <v>1321</v>
      </c>
      <c r="C663" s="11" t="s">
        <v>5</v>
      </c>
      <c r="D663" s="11">
        <v>11</v>
      </c>
      <c r="E663" s="14" t="s">
        <v>5022</v>
      </c>
      <c r="F663"/>
      <c r="G663"/>
      <c r="H663"/>
      <c r="I663" t="s">
        <v>5023</v>
      </c>
    </row>
    <row r="664" spans="1:9" ht="30" x14ac:dyDescent="0.25">
      <c r="A664" s="13" t="s">
        <v>1322</v>
      </c>
      <c r="B664" s="11" t="s">
        <v>1323</v>
      </c>
      <c r="C664" s="11" t="s">
        <v>5</v>
      </c>
      <c r="D664" s="11">
        <v>11</v>
      </c>
      <c r="E664" s="14" t="s">
        <v>5022</v>
      </c>
      <c r="F664" t="s">
        <v>5101</v>
      </c>
      <c r="G664" t="s">
        <v>5102</v>
      </c>
      <c r="H664" t="s">
        <v>5103</v>
      </c>
      <c r="I664" t="s">
        <v>5023</v>
      </c>
    </row>
    <row r="665" spans="1:9" ht="30" x14ac:dyDescent="0.25">
      <c r="A665" s="13" t="s">
        <v>2143</v>
      </c>
      <c r="B665" s="11" t="s">
        <v>2144</v>
      </c>
      <c r="C665" s="11" t="s">
        <v>5</v>
      </c>
      <c r="D665" s="11">
        <v>11</v>
      </c>
      <c r="E665" s="14" t="s">
        <v>5022</v>
      </c>
      <c r="F665"/>
      <c r="G665"/>
      <c r="H665"/>
      <c r="I665" t="s">
        <v>5023</v>
      </c>
    </row>
    <row r="666" spans="1:9" ht="30" x14ac:dyDescent="0.25">
      <c r="A666" s="13" t="s">
        <v>1324</v>
      </c>
      <c r="B666" s="11" t="s">
        <v>1325</v>
      </c>
      <c r="C666" s="11" t="s">
        <v>5</v>
      </c>
      <c r="D666" s="11">
        <v>11</v>
      </c>
      <c r="E666" s="14" t="s">
        <v>5022</v>
      </c>
      <c r="F666" t="s">
        <v>5101</v>
      </c>
      <c r="G666" t="s">
        <v>5102</v>
      </c>
      <c r="H666" t="s">
        <v>5103</v>
      </c>
      <c r="I666" t="s">
        <v>5023</v>
      </c>
    </row>
    <row r="667" spans="1:9" ht="30" x14ac:dyDescent="0.25">
      <c r="A667" s="13" t="s">
        <v>1472</v>
      </c>
      <c r="B667" s="11" t="s">
        <v>1473</v>
      </c>
      <c r="C667" s="11" t="s">
        <v>5</v>
      </c>
      <c r="D667" s="11">
        <v>11</v>
      </c>
      <c r="E667" s="14" t="s">
        <v>5022</v>
      </c>
      <c r="F667" t="s">
        <v>5101</v>
      </c>
      <c r="G667" t="s">
        <v>5102</v>
      </c>
      <c r="H667" t="s">
        <v>5103</v>
      </c>
      <c r="I667" t="s">
        <v>5023</v>
      </c>
    </row>
    <row r="668" spans="1:9" ht="30" x14ac:dyDescent="0.25">
      <c r="A668" s="13" t="s">
        <v>1484</v>
      </c>
      <c r="B668" s="11" t="s">
        <v>1485</v>
      </c>
      <c r="C668" s="11" t="s">
        <v>5</v>
      </c>
      <c r="D668" s="11">
        <v>11</v>
      </c>
      <c r="E668" s="14" t="s">
        <v>5022</v>
      </c>
      <c r="F668" t="s">
        <v>5104</v>
      </c>
      <c r="G668" t="s">
        <v>5102</v>
      </c>
      <c r="H668" t="s">
        <v>5103</v>
      </c>
      <c r="I668" t="s">
        <v>5023</v>
      </c>
    </row>
    <row r="669" spans="1:9" ht="30" x14ac:dyDescent="0.25">
      <c r="A669" s="13" t="s">
        <v>1486</v>
      </c>
      <c r="B669" s="11" t="s">
        <v>1487</v>
      </c>
      <c r="C669" s="11" t="s">
        <v>5</v>
      </c>
      <c r="D669" s="11">
        <v>11</v>
      </c>
      <c r="E669" s="14" t="s">
        <v>5022</v>
      </c>
      <c r="F669"/>
      <c r="G669"/>
      <c r="H669"/>
      <c r="I669" t="s">
        <v>5023</v>
      </c>
    </row>
    <row r="670" spans="1:9" ht="30" x14ac:dyDescent="0.25">
      <c r="A670" s="13" t="s">
        <v>2193</v>
      </c>
      <c r="B670" s="11" t="s">
        <v>2194</v>
      </c>
      <c r="C670" s="11" t="s">
        <v>5</v>
      </c>
      <c r="D670" s="11">
        <v>11</v>
      </c>
      <c r="E670" s="14" t="s">
        <v>5022</v>
      </c>
      <c r="F670" t="s">
        <v>5101</v>
      </c>
      <c r="G670" t="s">
        <v>5102</v>
      </c>
      <c r="H670" t="s">
        <v>5103</v>
      </c>
      <c r="I670" t="s">
        <v>5023</v>
      </c>
    </row>
    <row r="671" spans="1:9" ht="30" x14ac:dyDescent="0.25">
      <c r="A671" s="13" t="s">
        <v>1488</v>
      </c>
      <c r="B671" s="11" t="s">
        <v>1489</v>
      </c>
      <c r="C671" s="11" t="s">
        <v>5</v>
      </c>
      <c r="D671" s="11">
        <v>11</v>
      </c>
      <c r="E671" s="14" t="s">
        <v>5022</v>
      </c>
      <c r="F671" t="s">
        <v>5101</v>
      </c>
      <c r="G671" t="s">
        <v>5102</v>
      </c>
      <c r="H671" t="s">
        <v>5103</v>
      </c>
      <c r="I671" t="s">
        <v>5023</v>
      </c>
    </row>
    <row r="672" spans="1:9" ht="30" x14ac:dyDescent="0.25">
      <c r="A672" s="13" t="s">
        <v>1490</v>
      </c>
      <c r="B672" s="11" t="s">
        <v>1491</v>
      </c>
      <c r="C672" s="11" t="s">
        <v>5</v>
      </c>
      <c r="D672" s="11">
        <v>11</v>
      </c>
      <c r="E672" s="14" t="s">
        <v>5022</v>
      </c>
      <c r="F672" t="s">
        <v>5101</v>
      </c>
      <c r="G672" t="s">
        <v>5102</v>
      </c>
      <c r="H672" t="s">
        <v>5103</v>
      </c>
      <c r="I672" t="s">
        <v>5023</v>
      </c>
    </row>
    <row r="673" spans="1:9" ht="30" x14ac:dyDescent="0.25">
      <c r="A673" s="13" t="s">
        <v>1492</v>
      </c>
      <c r="B673" s="11" t="s">
        <v>1493</v>
      </c>
      <c r="C673" s="11" t="s">
        <v>5</v>
      </c>
      <c r="D673" s="11">
        <v>11</v>
      </c>
      <c r="E673" s="14" t="s">
        <v>5022</v>
      </c>
      <c r="F673"/>
      <c r="G673"/>
      <c r="H673"/>
      <c r="I673" t="s">
        <v>5023</v>
      </c>
    </row>
    <row r="674" spans="1:9" ht="30" x14ac:dyDescent="0.25">
      <c r="A674" s="13" t="s">
        <v>1494</v>
      </c>
      <c r="B674" s="11" t="s">
        <v>1495</v>
      </c>
      <c r="C674" s="11" t="s">
        <v>5</v>
      </c>
      <c r="D674" s="11">
        <v>11</v>
      </c>
      <c r="E674" s="14" t="s">
        <v>5022</v>
      </c>
      <c r="F674" t="s">
        <v>5101</v>
      </c>
      <c r="G674" t="s">
        <v>5102</v>
      </c>
      <c r="H674" t="s">
        <v>5103</v>
      </c>
      <c r="I674" t="s">
        <v>5023</v>
      </c>
    </row>
    <row r="675" spans="1:9" ht="30" x14ac:dyDescent="0.25">
      <c r="A675" s="13" t="s">
        <v>1496</v>
      </c>
      <c r="B675" s="11" t="s">
        <v>1497</v>
      </c>
      <c r="C675" s="11" t="s">
        <v>5</v>
      </c>
      <c r="D675" s="11">
        <v>11</v>
      </c>
      <c r="E675" s="14" t="s">
        <v>5022</v>
      </c>
      <c r="F675" t="s">
        <v>5101</v>
      </c>
      <c r="G675" t="s">
        <v>5102</v>
      </c>
      <c r="H675" t="s">
        <v>5103</v>
      </c>
      <c r="I675" t="s">
        <v>5023</v>
      </c>
    </row>
    <row r="676" spans="1:9" ht="30" x14ac:dyDescent="0.25">
      <c r="A676" s="13" t="s">
        <v>1498</v>
      </c>
      <c r="B676" s="11" t="s">
        <v>1499</v>
      </c>
      <c r="C676" s="11" t="s">
        <v>5</v>
      </c>
      <c r="D676" s="11">
        <v>11</v>
      </c>
      <c r="E676" s="14" t="s">
        <v>5022</v>
      </c>
      <c r="F676" t="s">
        <v>5101</v>
      </c>
      <c r="G676" t="s">
        <v>5102</v>
      </c>
      <c r="H676" t="s">
        <v>5103</v>
      </c>
      <c r="I676" t="s">
        <v>5023</v>
      </c>
    </row>
    <row r="677" spans="1:9" ht="30" x14ac:dyDescent="0.25">
      <c r="A677" s="13" t="s">
        <v>2195</v>
      </c>
      <c r="B677" s="11" t="s">
        <v>2196</v>
      </c>
      <c r="C677" s="11" t="s">
        <v>5</v>
      </c>
      <c r="D677" s="11">
        <v>11</v>
      </c>
      <c r="E677" s="14" t="s">
        <v>5022</v>
      </c>
      <c r="F677"/>
      <c r="G677"/>
      <c r="H677"/>
      <c r="I677" t="s">
        <v>5023</v>
      </c>
    </row>
    <row r="678" spans="1:9" ht="30" x14ac:dyDescent="0.25">
      <c r="A678" s="13" t="s">
        <v>1500</v>
      </c>
      <c r="B678" s="11" t="s">
        <v>1501</v>
      </c>
      <c r="C678" s="11" t="s">
        <v>5</v>
      </c>
      <c r="D678" s="11">
        <v>11</v>
      </c>
      <c r="E678" s="14" t="s">
        <v>5022</v>
      </c>
      <c r="F678" t="s">
        <v>5101</v>
      </c>
      <c r="G678" t="s">
        <v>5102</v>
      </c>
      <c r="H678" t="s">
        <v>5103</v>
      </c>
      <c r="I678" t="s">
        <v>5023</v>
      </c>
    </row>
    <row r="679" spans="1:9" ht="30" x14ac:dyDescent="0.25">
      <c r="A679" s="13" t="s">
        <v>1502</v>
      </c>
      <c r="B679" s="11" t="s">
        <v>1503</v>
      </c>
      <c r="C679" s="11" t="s">
        <v>5</v>
      </c>
      <c r="D679" s="11">
        <v>11</v>
      </c>
      <c r="E679" s="14" t="s">
        <v>5022</v>
      </c>
      <c r="F679" t="s">
        <v>5101</v>
      </c>
      <c r="G679" t="s">
        <v>5102</v>
      </c>
      <c r="H679" t="s">
        <v>5103</v>
      </c>
      <c r="I679" t="s">
        <v>5023</v>
      </c>
    </row>
    <row r="680" spans="1:9" ht="30" x14ac:dyDescent="0.25">
      <c r="A680" s="13" t="s">
        <v>1504</v>
      </c>
      <c r="B680" s="11" t="s">
        <v>1505</v>
      </c>
      <c r="C680" s="11" t="s">
        <v>5</v>
      </c>
      <c r="D680" s="11">
        <v>11</v>
      </c>
      <c r="E680" s="14" t="s">
        <v>5022</v>
      </c>
      <c r="F680"/>
      <c r="G680"/>
      <c r="H680"/>
      <c r="I680" t="s">
        <v>5023</v>
      </c>
    </row>
    <row r="681" spans="1:9" ht="30" x14ac:dyDescent="0.25">
      <c r="A681" s="13" t="s">
        <v>1506</v>
      </c>
      <c r="B681" s="11" t="s">
        <v>1507</v>
      </c>
      <c r="C681" s="11" t="s">
        <v>5</v>
      </c>
      <c r="D681" s="11">
        <v>11</v>
      </c>
      <c r="E681" s="14" t="s">
        <v>5022</v>
      </c>
      <c r="F681" t="s">
        <v>5101</v>
      </c>
      <c r="G681" t="s">
        <v>5102</v>
      </c>
      <c r="H681" t="s">
        <v>5103</v>
      </c>
      <c r="I681" t="s">
        <v>5023</v>
      </c>
    </row>
    <row r="682" spans="1:9" ht="30" x14ac:dyDescent="0.25">
      <c r="A682" s="13" t="s">
        <v>1508</v>
      </c>
      <c r="B682" s="11" t="s">
        <v>1509</v>
      </c>
      <c r="C682" s="11" t="s">
        <v>5</v>
      </c>
      <c r="D682" s="11">
        <v>11</v>
      </c>
      <c r="E682" s="14" t="s">
        <v>5022</v>
      </c>
      <c r="F682" t="s">
        <v>5101</v>
      </c>
      <c r="G682" t="s">
        <v>5102</v>
      </c>
      <c r="H682" t="s">
        <v>5103</v>
      </c>
      <c r="I682" t="s">
        <v>5023</v>
      </c>
    </row>
    <row r="683" spans="1:9" ht="30" x14ac:dyDescent="0.25">
      <c r="A683" s="13" t="s">
        <v>1510</v>
      </c>
      <c r="B683" s="11" t="s">
        <v>1511</v>
      </c>
      <c r="C683" s="11" t="s">
        <v>5</v>
      </c>
      <c r="D683" s="11">
        <v>11</v>
      </c>
      <c r="E683" s="14" t="s">
        <v>5022</v>
      </c>
      <c r="F683" t="s">
        <v>5101</v>
      </c>
      <c r="G683" t="s">
        <v>5102</v>
      </c>
      <c r="H683" t="s">
        <v>5103</v>
      </c>
      <c r="I683" t="s">
        <v>5023</v>
      </c>
    </row>
    <row r="684" spans="1:9" ht="30" x14ac:dyDescent="0.25">
      <c r="A684" s="13" t="s">
        <v>1512</v>
      </c>
      <c r="B684" s="11" t="s">
        <v>1513</v>
      </c>
      <c r="C684" s="11" t="s">
        <v>5</v>
      </c>
      <c r="D684" s="11">
        <v>11</v>
      </c>
      <c r="E684" s="14" t="s">
        <v>5022</v>
      </c>
      <c r="F684" t="s">
        <v>5101</v>
      </c>
      <c r="G684" t="s">
        <v>5102</v>
      </c>
      <c r="H684" t="s">
        <v>5103</v>
      </c>
      <c r="I684" t="s">
        <v>5023</v>
      </c>
    </row>
    <row r="685" spans="1:9" ht="30" x14ac:dyDescent="0.25">
      <c r="A685" s="13" t="s">
        <v>1703</v>
      </c>
      <c r="B685" s="11" t="s">
        <v>1704</v>
      </c>
      <c r="C685" s="11" t="s">
        <v>5</v>
      </c>
      <c r="D685" s="11">
        <v>11</v>
      </c>
      <c r="E685" s="14" t="s">
        <v>5022</v>
      </c>
      <c r="F685"/>
      <c r="G685"/>
      <c r="H685"/>
      <c r="I685" t="s">
        <v>5023</v>
      </c>
    </row>
    <row r="686" spans="1:9" ht="30" x14ac:dyDescent="0.25">
      <c r="A686" s="13" t="s">
        <v>1705</v>
      </c>
      <c r="B686" s="11" t="s">
        <v>1706</v>
      </c>
      <c r="C686" s="11" t="s">
        <v>5</v>
      </c>
      <c r="D686" s="11">
        <v>11</v>
      </c>
      <c r="E686" s="14" t="s">
        <v>5022</v>
      </c>
      <c r="F686"/>
      <c r="G686"/>
      <c r="H686"/>
      <c r="I686" t="s">
        <v>5023</v>
      </c>
    </row>
    <row r="687" spans="1:9" ht="30" x14ac:dyDescent="0.25">
      <c r="A687" s="13" t="s">
        <v>1707</v>
      </c>
      <c r="B687" s="11" t="s">
        <v>1708</v>
      </c>
      <c r="C687" s="11" t="s">
        <v>5</v>
      </c>
      <c r="D687" s="11">
        <v>11</v>
      </c>
      <c r="E687" s="14" t="s">
        <v>5022</v>
      </c>
      <c r="F687"/>
      <c r="G687"/>
      <c r="H687"/>
      <c r="I687" t="s">
        <v>5023</v>
      </c>
    </row>
    <row r="688" spans="1:9" ht="30" x14ac:dyDescent="0.25">
      <c r="A688" s="13" t="s">
        <v>1709</v>
      </c>
      <c r="B688" s="11" t="s">
        <v>1710</v>
      </c>
      <c r="C688" s="11" t="s">
        <v>5</v>
      </c>
      <c r="D688" s="11">
        <v>11</v>
      </c>
      <c r="E688" s="14" t="s">
        <v>5022</v>
      </c>
      <c r="F688"/>
      <c r="G688"/>
      <c r="H688"/>
      <c r="I688" t="s">
        <v>5023</v>
      </c>
    </row>
    <row r="689" spans="1:9" ht="30" x14ac:dyDescent="0.25">
      <c r="A689" s="13" t="s">
        <v>1711</v>
      </c>
      <c r="B689" s="11" t="s">
        <v>1712</v>
      </c>
      <c r="C689" s="11" t="s">
        <v>5</v>
      </c>
      <c r="D689" s="11">
        <v>11</v>
      </c>
      <c r="E689" s="14" t="s">
        <v>5022</v>
      </c>
      <c r="F689"/>
      <c r="G689"/>
      <c r="H689"/>
      <c r="I689" t="s">
        <v>5023</v>
      </c>
    </row>
    <row r="690" spans="1:9" ht="30" x14ac:dyDescent="0.25">
      <c r="A690" s="13" t="s">
        <v>1713</v>
      </c>
      <c r="B690" s="11" t="s">
        <v>1714</v>
      </c>
      <c r="C690" s="11" t="s">
        <v>5</v>
      </c>
      <c r="D690" s="11">
        <v>11</v>
      </c>
      <c r="E690" s="14" t="s">
        <v>5022</v>
      </c>
      <c r="F690"/>
      <c r="G690"/>
      <c r="H690"/>
      <c r="I690" t="s">
        <v>5023</v>
      </c>
    </row>
    <row r="691" spans="1:9" ht="30" x14ac:dyDescent="0.25">
      <c r="A691" s="13" t="s">
        <v>1715</v>
      </c>
      <c r="B691" s="11" t="s">
        <v>1716</v>
      </c>
      <c r="C691" s="11" t="s">
        <v>5</v>
      </c>
      <c r="D691" s="11">
        <v>11</v>
      </c>
      <c r="E691" s="14" t="s">
        <v>5022</v>
      </c>
      <c r="F691" t="s">
        <v>5101</v>
      </c>
      <c r="G691" t="s">
        <v>5102</v>
      </c>
      <c r="H691" t="s">
        <v>5103</v>
      </c>
      <c r="I691" t="s">
        <v>5023</v>
      </c>
    </row>
    <row r="692" spans="1:9" x14ac:dyDescent="0.25">
      <c r="A692" s="13" t="s">
        <v>2370</v>
      </c>
      <c r="B692" s="11" t="s">
        <v>2371</v>
      </c>
      <c r="C692" s="11" t="s">
        <v>1746</v>
      </c>
      <c r="D692" s="11">
        <v>11</v>
      </c>
      <c r="E692" s="14" t="s">
        <v>5023</v>
      </c>
      <c r="F692" t="s">
        <v>5105</v>
      </c>
      <c r="G692" t="s">
        <v>5102</v>
      </c>
      <c r="H692" t="s">
        <v>5103</v>
      </c>
      <c r="I692" t="s">
        <v>5023</v>
      </c>
    </row>
    <row r="693" spans="1:9" ht="30" x14ac:dyDescent="0.25">
      <c r="A693" s="13" t="s">
        <v>2402</v>
      </c>
      <c r="B693" s="11" t="s">
        <v>2403</v>
      </c>
      <c r="C693" s="11" t="s">
        <v>5</v>
      </c>
      <c r="D693" s="11">
        <v>11</v>
      </c>
      <c r="E693" s="14" t="s">
        <v>5022</v>
      </c>
      <c r="F693" t="s">
        <v>5104</v>
      </c>
      <c r="G693" t="s">
        <v>5102</v>
      </c>
      <c r="H693" t="s">
        <v>5103</v>
      </c>
      <c r="I693" t="s">
        <v>5023</v>
      </c>
    </row>
    <row r="694" spans="1:9" ht="30" x14ac:dyDescent="0.25">
      <c r="A694" s="13" t="s">
        <v>2416</v>
      </c>
      <c r="B694" s="11" t="s">
        <v>2417</v>
      </c>
      <c r="C694" s="11" t="s">
        <v>5</v>
      </c>
      <c r="D694" s="11">
        <v>11</v>
      </c>
      <c r="E694" s="14" t="s">
        <v>5022</v>
      </c>
      <c r="F694" t="s">
        <v>5104</v>
      </c>
      <c r="G694" t="s">
        <v>5102</v>
      </c>
      <c r="H694" t="s">
        <v>5103</v>
      </c>
      <c r="I694" t="s">
        <v>5023</v>
      </c>
    </row>
    <row r="695" spans="1:9" x14ac:dyDescent="0.25">
      <c r="A695" s="13" t="s">
        <v>2436</v>
      </c>
      <c r="B695" s="11" t="s">
        <v>2437</v>
      </c>
      <c r="C695" s="11" t="s">
        <v>5</v>
      </c>
      <c r="D695" s="11">
        <v>11</v>
      </c>
      <c r="E695" s="14" t="s">
        <v>5023</v>
      </c>
      <c r="F695"/>
      <c r="G695"/>
      <c r="H695"/>
      <c r="I695" t="s">
        <v>5023</v>
      </c>
    </row>
    <row r="696" spans="1:9" ht="30" x14ac:dyDescent="0.25">
      <c r="A696" s="13" t="s">
        <v>2448</v>
      </c>
      <c r="B696" s="11" t="s">
        <v>2449</v>
      </c>
      <c r="C696" s="11" t="s">
        <v>1741</v>
      </c>
      <c r="D696" s="11">
        <v>11</v>
      </c>
      <c r="E696" s="14" t="s">
        <v>5022</v>
      </c>
      <c r="F696" t="s">
        <v>5106</v>
      </c>
      <c r="G696" t="s">
        <v>5102</v>
      </c>
      <c r="H696" t="s">
        <v>5103</v>
      </c>
      <c r="I696" t="s">
        <v>5023</v>
      </c>
    </row>
    <row r="697" spans="1:9" ht="30" x14ac:dyDescent="0.25">
      <c r="A697" s="13" t="s">
        <v>2454</v>
      </c>
      <c r="B697" s="11" t="s">
        <v>2455</v>
      </c>
      <c r="C697" s="11" t="s">
        <v>5</v>
      </c>
      <c r="D697" s="11">
        <v>11</v>
      </c>
      <c r="E697" s="14" t="s">
        <v>5022</v>
      </c>
      <c r="F697"/>
      <c r="G697"/>
      <c r="H697"/>
      <c r="I697" t="s">
        <v>5023</v>
      </c>
    </row>
    <row r="698" spans="1:9" ht="30" x14ac:dyDescent="0.25">
      <c r="A698" s="13" t="s">
        <v>83</v>
      </c>
      <c r="B698" s="11" t="s">
        <v>84</v>
      </c>
      <c r="C698" s="11" t="s">
        <v>5</v>
      </c>
      <c r="D698" s="11">
        <v>12</v>
      </c>
      <c r="E698" s="14" t="s">
        <v>5022</v>
      </c>
      <c r="F698"/>
      <c r="G698"/>
      <c r="H698"/>
      <c r="I698" t="s">
        <v>5023</v>
      </c>
    </row>
    <row r="699" spans="1:9" ht="30" x14ac:dyDescent="0.25">
      <c r="A699" s="13" t="s">
        <v>86</v>
      </c>
      <c r="B699" s="11" t="s">
        <v>87</v>
      </c>
      <c r="C699" s="11" t="s">
        <v>5</v>
      </c>
      <c r="D699" s="11">
        <v>12</v>
      </c>
      <c r="E699" s="14" t="s">
        <v>5022</v>
      </c>
      <c r="F699" t="s">
        <v>5101</v>
      </c>
      <c r="G699" t="s">
        <v>5102</v>
      </c>
      <c r="H699" t="s">
        <v>5103</v>
      </c>
      <c r="I699" t="s">
        <v>5023</v>
      </c>
    </row>
    <row r="700" spans="1:9" ht="30" x14ac:dyDescent="0.25">
      <c r="A700" s="13" t="s">
        <v>88</v>
      </c>
      <c r="B700" s="11" t="s">
        <v>89</v>
      </c>
      <c r="C700" s="11" t="s">
        <v>5</v>
      </c>
      <c r="D700" s="11">
        <v>12</v>
      </c>
      <c r="E700" s="14" t="s">
        <v>5022</v>
      </c>
      <c r="F700"/>
      <c r="G700"/>
      <c r="H700"/>
      <c r="I700" t="s">
        <v>5023</v>
      </c>
    </row>
    <row r="701" spans="1:9" ht="30" x14ac:dyDescent="0.25">
      <c r="A701" s="13" t="s">
        <v>90</v>
      </c>
      <c r="B701" s="11" t="s">
        <v>91</v>
      </c>
      <c r="C701" s="11" t="s">
        <v>5</v>
      </c>
      <c r="D701" s="11">
        <v>12</v>
      </c>
      <c r="E701" s="14" t="s">
        <v>5022</v>
      </c>
      <c r="F701"/>
      <c r="G701"/>
      <c r="H701"/>
      <c r="I701" t="s">
        <v>5023</v>
      </c>
    </row>
    <row r="702" spans="1:9" ht="30" x14ac:dyDescent="0.25">
      <c r="A702" s="13" t="s">
        <v>1809</v>
      </c>
      <c r="B702" s="11" t="s">
        <v>1810</v>
      </c>
      <c r="C702" s="11" t="s">
        <v>5</v>
      </c>
      <c r="D702" s="11">
        <v>12</v>
      </c>
      <c r="E702" s="14" t="s">
        <v>5022</v>
      </c>
      <c r="F702" t="s">
        <v>5101</v>
      </c>
      <c r="G702" t="s">
        <v>5102</v>
      </c>
      <c r="H702" t="s">
        <v>5103</v>
      </c>
      <c r="I702" t="s">
        <v>5023</v>
      </c>
    </row>
    <row r="703" spans="1:9" ht="30" x14ac:dyDescent="0.25">
      <c r="A703" s="13" t="s">
        <v>92</v>
      </c>
      <c r="B703" s="11" t="s">
        <v>93</v>
      </c>
      <c r="C703" s="11" t="s">
        <v>5</v>
      </c>
      <c r="D703" s="11">
        <v>12</v>
      </c>
      <c r="E703" s="14" t="s">
        <v>5022</v>
      </c>
      <c r="F703" t="s">
        <v>5101</v>
      </c>
      <c r="G703" t="s">
        <v>5102</v>
      </c>
      <c r="H703" t="s">
        <v>5103</v>
      </c>
      <c r="I703" t="s">
        <v>5023</v>
      </c>
    </row>
    <row r="704" spans="1:9" ht="30" x14ac:dyDescent="0.25">
      <c r="A704" s="13" t="s">
        <v>94</v>
      </c>
      <c r="B704" s="11" t="s">
        <v>95</v>
      </c>
      <c r="C704" s="11" t="s">
        <v>5</v>
      </c>
      <c r="D704" s="11">
        <v>12</v>
      </c>
      <c r="E704" s="14" t="s">
        <v>5022</v>
      </c>
      <c r="F704"/>
      <c r="G704"/>
      <c r="H704"/>
      <c r="I704" t="s">
        <v>5023</v>
      </c>
    </row>
    <row r="705" spans="1:9" ht="30" x14ac:dyDescent="0.25">
      <c r="A705" s="13" t="s">
        <v>96</v>
      </c>
      <c r="B705" s="11" t="s">
        <v>97</v>
      </c>
      <c r="C705" s="11" t="s">
        <v>5</v>
      </c>
      <c r="D705" s="11">
        <v>12</v>
      </c>
      <c r="E705" s="14" t="s">
        <v>5022</v>
      </c>
      <c r="F705"/>
      <c r="G705"/>
      <c r="H705"/>
      <c r="I705" t="s">
        <v>5023</v>
      </c>
    </row>
    <row r="706" spans="1:9" ht="30" x14ac:dyDescent="0.25">
      <c r="A706" s="13" t="s">
        <v>98</v>
      </c>
      <c r="B706" s="11" t="s">
        <v>99</v>
      </c>
      <c r="C706" s="11" t="s">
        <v>5</v>
      </c>
      <c r="D706" s="11">
        <v>12</v>
      </c>
      <c r="E706" s="14" t="s">
        <v>5022</v>
      </c>
      <c r="F706"/>
      <c r="G706"/>
      <c r="H706"/>
      <c r="I706" t="s">
        <v>5023</v>
      </c>
    </row>
    <row r="707" spans="1:9" ht="30" x14ac:dyDescent="0.25">
      <c r="A707" s="13" t="s">
        <v>100</v>
      </c>
      <c r="B707" s="11" t="s">
        <v>101</v>
      </c>
      <c r="C707" s="11" t="s">
        <v>5</v>
      </c>
      <c r="D707" s="11">
        <v>12</v>
      </c>
      <c r="E707" s="14" t="s">
        <v>5022</v>
      </c>
      <c r="F707" t="s">
        <v>5101</v>
      </c>
      <c r="G707" t="s">
        <v>5102</v>
      </c>
      <c r="H707" t="s">
        <v>5103</v>
      </c>
      <c r="I707" t="s">
        <v>5023</v>
      </c>
    </row>
    <row r="708" spans="1:9" ht="30" x14ac:dyDescent="0.25">
      <c r="A708" s="13" t="s">
        <v>152</v>
      </c>
      <c r="B708" s="11" t="s">
        <v>153</v>
      </c>
      <c r="C708" s="11" t="s">
        <v>5</v>
      </c>
      <c r="D708" s="11">
        <v>12</v>
      </c>
      <c r="E708" s="14" t="s">
        <v>5022</v>
      </c>
      <c r="F708"/>
      <c r="G708"/>
      <c r="H708"/>
      <c r="I708" t="s">
        <v>5023</v>
      </c>
    </row>
    <row r="709" spans="1:9" ht="30" x14ac:dyDescent="0.25">
      <c r="A709" s="13" t="s">
        <v>154</v>
      </c>
      <c r="B709" s="11" t="s">
        <v>155</v>
      </c>
      <c r="C709" s="11" t="s">
        <v>5</v>
      </c>
      <c r="D709" s="11">
        <v>12</v>
      </c>
      <c r="E709" s="14" t="s">
        <v>5022</v>
      </c>
      <c r="F709" t="s">
        <v>5101</v>
      </c>
      <c r="G709" t="s">
        <v>5102</v>
      </c>
      <c r="H709" t="s">
        <v>5103</v>
      </c>
      <c r="I709" t="s">
        <v>5023</v>
      </c>
    </row>
    <row r="710" spans="1:9" ht="30" x14ac:dyDescent="0.25">
      <c r="A710" s="13" t="s">
        <v>156</v>
      </c>
      <c r="B710" s="11" t="s">
        <v>157</v>
      </c>
      <c r="C710" s="11" t="s">
        <v>5</v>
      </c>
      <c r="D710" s="11">
        <v>12</v>
      </c>
      <c r="E710" s="14" t="s">
        <v>5022</v>
      </c>
      <c r="F710"/>
      <c r="G710"/>
      <c r="H710"/>
      <c r="I710" t="s">
        <v>5023</v>
      </c>
    </row>
    <row r="711" spans="1:9" ht="30" x14ac:dyDescent="0.25">
      <c r="A711" s="13" t="s">
        <v>158</v>
      </c>
      <c r="B711" s="11" t="s">
        <v>159</v>
      </c>
      <c r="C711" s="11" t="s">
        <v>5</v>
      </c>
      <c r="D711" s="11">
        <v>12</v>
      </c>
      <c r="E711" s="14" t="s">
        <v>5022</v>
      </c>
      <c r="F711"/>
      <c r="G711"/>
      <c r="H711"/>
      <c r="I711" t="s">
        <v>5023</v>
      </c>
    </row>
    <row r="712" spans="1:9" ht="30" x14ac:dyDescent="0.25">
      <c r="A712" s="13" t="s">
        <v>160</v>
      </c>
      <c r="B712" s="11" t="s">
        <v>161</v>
      </c>
      <c r="C712" s="11" t="s">
        <v>5</v>
      </c>
      <c r="D712" s="11">
        <v>12</v>
      </c>
      <c r="E712" s="14" t="s">
        <v>5022</v>
      </c>
      <c r="F712" t="s">
        <v>5101</v>
      </c>
      <c r="G712" t="s">
        <v>5102</v>
      </c>
      <c r="H712" t="s">
        <v>5103</v>
      </c>
      <c r="I712" t="s">
        <v>5023</v>
      </c>
    </row>
    <row r="713" spans="1:9" ht="30" x14ac:dyDescent="0.25">
      <c r="A713" s="13" t="s">
        <v>162</v>
      </c>
      <c r="B713" s="11" t="s">
        <v>163</v>
      </c>
      <c r="C713" s="11" t="s">
        <v>5</v>
      </c>
      <c r="D713" s="11">
        <v>12</v>
      </c>
      <c r="E713" s="14" t="s">
        <v>5022</v>
      </c>
      <c r="F713" t="s">
        <v>5101</v>
      </c>
      <c r="G713" t="s">
        <v>5102</v>
      </c>
      <c r="H713" t="s">
        <v>5103</v>
      </c>
      <c r="I713" t="s">
        <v>5023</v>
      </c>
    </row>
    <row r="714" spans="1:9" ht="30" x14ac:dyDescent="0.25">
      <c r="A714" s="13" t="s">
        <v>164</v>
      </c>
      <c r="B714" s="11" t="s">
        <v>165</v>
      </c>
      <c r="C714" s="11" t="s">
        <v>5</v>
      </c>
      <c r="D714" s="11">
        <v>12</v>
      </c>
      <c r="E714" s="14" t="s">
        <v>5022</v>
      </c>
      <c r="F714" t="s">
        <v>5101</v>
      </c>
      <c r="G714" t="s">
        <v>5102</v>
      </c>
      <c r="H714" t="s">
        <v>5103</v>
      </c>
      <c r="I714" t="s">
        <v>5023</v>
      </c>
    </row>
    <row r="715" spans="1:9" x14ac:dyDescent="0.25">
      <c r="A715" s="13" t="s">
        <v>1823</v>
      </c>
      <c r="B715" s="11" t="s">
        <v>1824</v>
      </c>
      <c r="C715" s="11" t="s">
        <v>5</v>
      </c>
      <c r="D715" s="11">
        <v>12</v>
      </c>
      <c r="E715" s="14" t="s">
        <v>5023</v>
      </c>
      <c r="F715"/>
      <c r="G715"/>
      <c r="H715"/>
      <c r="I715" t="s">
        <v>5023</v>
      </c>
    </row>
    <row r="716" spans="1:9" ht="30" x14ac:dyDescent="0.25">
      <c r="A716" s="13" t="s">
        <v>366</v>
      </c>
      <c r="B716" s="11" t="s">
        <v>367</v>
      </c>
      <c r="C716" s="11" t="s">
        <v>5</v>
      </c>
      <c r="D716" s="11">
        <v>12</v>
      </c>
      <c r="E716" s="14" t="s">
        <v>5022</v>
      </c>
      <c r="F716" t="s">
        <v>5101</v>
      </c>
      <c r="G716" t="s">
        <v>5102</v>
      </c>
      <c r="H716" t="s">
        <v>5103</v>
      </c>
      <c r="I716" t="s">
        <v>5023</v>
      </c>
    </row>
    <row r="717" spans="1:9" ht="30" x14ac:dyDescent="0.25">
      <c r="A717" s="13" t="s">
        <v>368</v>
      </c>
      <c r="B717" s="11" t="s">
        <v>369</v>
      </c>
      <c r="C717" s="11" t="s">
        <v>5</v>
      </c>
      <c r="D717" s="11">
        <v>12</v>
      </c>
      <c r="E717" s="14" t="s">
        <v>5022</v>
      </c>
      <c r="F717" t="s">
        <v>5101</v>
      </c>
      <c r="G717" t="s">
        <v>5102</v>
      </c>
      <c r="H717" t="s">
        <v>5103</v>
      </c>
      <c r="I717" t="s">
        <v>5023</v>
      </c>
    </row>
    <row r="718" spans="1:9" x14ac:dyDescent="0.25">
      <c r="A718" s="13" t="s">
        <v>1869</v>
      </c>
      <c r="B718" s="11" t="s">
        <v>1870</v>
      </c>
      <c r="C718" s="11" t="s">
        <v>5</v>
      </c>
      <c r="D718" s="11">
        <v>12</v>
      </c>
      <c r="E718" s="14" t="s">
        <v>5023</v>
      </c>
      <c r="F718"/>
      <c r="G718"/>
      <c r="H718"/>
      <c r="I718" t="s">
        <v>5023</v>
      </c>
    </row>
    <row r="719" spans="1:9" ht="30" x14ac:dyDescent="0.25">
      <c r="A719" s="13" t="s">
        <v>370</v>
      </c>
      <c r="B719" s="11" t="s">
        <v>371</v>
      </c>
      <c r="C719" s="11" t="s">
        <v>5</v>
      </c>
      <c r="D719" s="11">
        <v>12</v>
      </c>
      <c r="E719" s="14" t="s">
        <v>5022</v>
      </c>
      <c r="F719"/>
      <c r="G719"/>
      <c r="H719"/>
      <c r="I719" t="s">
        <v>5023</v>
      </c>
    </row>
    <row r="720" spans="1:9" ht="30" x14ac:dyDescent="0.25">
      <c r="A720" s="13" t="s">
        <v>372</v>
      </c>
      <c r="B720" s="11" t="s">
        <v>373</v>
      </c>
      <c r="C720" s="11" t="s">
        <v>5</v>
      </c>
      <c r="D720" s="11">
        <v>12</v>
      </c>
      <c r="E720" s="14" t="s">
        <v>5022</v>
      </c>
      <c r="F720" t="s">
        <v>5101</v>
      </c>
      <c r="G720" t="s">
        <v>5102</v>
      </c>
      <c r="H720" t="s">
        <v>5103</v>
      </c>
      <c r="I720" t="s">
        <v>5023</v>
      </c>
    </row>
    <row r="721" spans="1:9" ht="30" x14ac:dyDescent="0.25">
      <c r="A721" s="13" t="s">
        <v>538</v>
      </c>
      <c r="B721" s="11" t="s">
        <v>539</v>
      </c>
      <c r="C721" s="11" t="s">
        <v>5</v>
      </c>
      <c r="D721" s="11">
        <v>12</v>
      </c>
      <c r="E721" s="14" t="s">
        <v>5022</v>
      </c>
      <c r="F721"/>
      <c r="G721"/>
      <c r="H721"/>
      <c r="I721" t="s">
        <v>5023</v>
      </c>
    </row>
    <row r="722" spans="1:9" ht="30" x14ac:dyDescent="0.25">
      <c r="A722" s="13" t="s">
        <v>540</v>
      </c>
      <c r="B722" s="11" t="s">
        <v>541</v>
      </c>
      <c r="C722" s="11" t="s">
        <v>5</v>
      </c>
      <c r="D722" s="11">
        <v>12</v>
      </c>
      <c r="E722" s="14" t="s">
        <v>5022</v>
      </c>
      <c r="F722" t="s">
        <v>5101</v>
      </c>
      <c r="G722" t="s">
        <v>5102</v>
      </c>
      <c r="H722" t="s">
        <v>5103</v>
      </c>
      <c r="I722" t="s">
        <v>5023</v>
      </c>
    </row>
    <row r="723" spans="1:9" ht="30" x14ac:dyDescent="0.25">
      <c r="A723" s="13" t="s">
        <v>1935</v>
      </c>
      <c r="B723" s="11" t="s">
        <v>1936</v>
      </c>
      <c r="C723" s="11" t="s">
        <v>5</v>
      </c>
      <c r="D723" s="11">
        <v>12</v>
      </c>
      <c r="E723" s="14" t="s">
        <v>5022</v>
      </c>
      <c r="F723" t="s">
        <v>5101</v>
      </c>
      <c r="G723" t="s">
        <v>5102</v>
      </c>
      <c r="H723" t="s">
        <v>5103</v>
      </c>
      <c r="I723" t="s">
        <v>5023</v>
      </c>
    </row>
    <row r="724" spans="1:9" x14ac:dyDescent="0.25">
      <c r="A724" s="13" t="s">
        <v>542</v>
      </c>
      <c r="B724" s="11" t="s">
        <v>543</v>
      </c>
      <c r="C724" s="11" t="s">
        <v>5</v>
      </c>
      <c r="D724" s="11">
        <v>12</v>
      </c>
      <c r="E724" s="14" t="s">
        <v>5023</v>
      </c>
      <c r="F724" t="s">
        <v>5101</v>
      </c>
      <c r="G724" t="s">
        <v>5102</v>
      </c>
      <c r="H724" t="s">
        <v>5103</v>
      </c>
      <c r="I724" t="s">
        <v>5023</v>
      </c>
    </row>
    <row r="725" spans="1:9" ht="30" x14ac:dyDescent="0.25">
      <c r="A725" s="13" t="s">
        <v>576</v>
      </c>
      <c r="B725" s="11" t="s">
        <v>577</v>
      </c>
      <c r="C725" s="11" t="s">
        <v>5</v>
      </c>
      <c r="D725" s="11">
        <v>12</v>
      </c>
      <c r="E725" s="14" t="s">
        <v>5022</v>
      </c>
      <c r="F725" t="s">
        <v>5101</v>
      </c>
      <c r="G725" t="s">
        <v>5102</v>
      </c>
      <c r="H725" t="s">
        <v>5103</v>
      </c>
      <c r="I725" t="s">
        <v>5023</v>
      </c>
    </row>
    <row r="726" spans="1:9" ht="30" x14ac:dyDescent="0.25">
      <c r="A726" s="13" t="s">
        <v>578</v>
      </c>
      <c r="B726" s="11" t="s">
        <v>579</v>
      </c>
      <c r="C726" s="11" t="s">
        <v>5</v>
      </c>
      <c r="D726" s="11">
        <v>12</v>
      </c>
      <c r="E726" s="14" t="s">
        <v>5022</v>
      </c>
      <c r="F726" t="s">
        <v>5101</v>
      </c>
      <c r="G726" t="s">
        <v>5102</v>
      </c>
      <c r="H726" t="s">
        <v>5103</v>
      </c>
      <c r="I726" t="s">
        <v>5023</v>
      </c>
    </row>
    <row r="727" spans="1:9" ht="30" x14ac:dyDescent="0.25">
      <c r="A727" s="13" t="s">
        <v>580</v>
      </c>
      <c r="B727" s="11" t="s">
        <v>581</v>
      </c>
      <c r="C727" s="11" t="s">
        <v>5</v>
      </c>
      <c r="D727" s="11">
        <v>12</v>
      </c>
      <c r="E727" s="14" t="s">
        <v>5022</v>
      </c>
      <c r="F727" t="s">
        <v>5101</v>
      </c>
      <c r="G727" t="s">
        <v>5102</v>
      </c>
      <c r="H727" t="s">
        <v>5103</v>
      </c>
      <c r="I727" t="s">
        <v>5023</v>
      </c>
    </row>
    <row r="728" spans="1:9" ht="30" x14ac:dyDescent="0.25">
      <c r="A728" s="13" t="s">
        <v>582</v>
      </c>
      <c r="B728" s="11" t="s">
        <v>583</v>
      </c>
      <c r="C728" s="11" t="s">
        <v>5</v>
      </c>
      <c r="D728" s="11">
        <v>12</v>
      </c>
      <c r="E728" s="14" t="s">
        <v>5022</v>
      </c>
      <c r="F728" t="s">
        <v>5101</v>
      </c>
      <c r="G728" t="s">
        <v>5102</v>
      </c>
      <c r="H728" t="s">
        <v>5103</v>
      </c>
      <c r="I728" t="s">
        <v>5023</v>
      </c>
    </row>
    <row r="729" spans="1:9" ht="30" x14ac:dyDescent="0.25">
      <c r="A729" s="13" t="s">
        <v>682</v>
      </c>
      <c r="B729" s="11" t="s">
        <v>683</v>
      </c>
      <c r="C729" s="11" t="s">
        <v>5</v>
      </c>
      <c r="D729" s="11">
        <v>12</v>
      </c>
      <c r="E729" s="14" t="s">
        <v>5022</v>
      </c>
      <c r="F729"/>
      <c r="G729"/>
      <c r="H729"/>
      <c r="I729" t="s">
        <v>5023</v>
      </c>
    </row>
    <row r="730" spans="1:9" ht="30" x14ac:dyDescent="0.25">
      <c r="A730" s="13" t="s">
        <v>684</v>
      </c>
      <c r="B730" s="11" t="s">
        <v>685</v>
      </c>
      <c r="C730" s="11" t="s">
        <v>5</v>
      </c>
      <c r="D730" s="11">
        <v>12</v>
      </c>
      <c r="E730" s="14" t="s">
        <v>5022</v>
      </c>
      <c r="F730" t="s">
        <v>5101</v>
      </c>
      <c r="G730" t="s">
        <v>5102</v>
      </c>
      <c r="H730" t="s">
        <v>5103</v>
      </c>
      <c r="I730" t="s">
        <v>5023</v>
      </c>
    </row>
    <row r="731" spans="1:9" ht="30" x14ac:dyDescent="0.25">
      <c r="A731" s="13" t="s">
        <v>2007</v>
      </c>
      <c r="B731" s="11" t="s">
        <v>2008</v>
      </c>
      <c r="C731" s="11" t="s">
        <v>5</v>
      </c>
      <c r="D731" s="11">
        <v>12</v>
      </c>
      <c r="E731" s="14" t="s">
        <v>5022</v>
      </c>
      <c r="F731" t="s">
        <v>5101</v>
      </c>
      <c r="G731" t="s">
        <v>5102</v>
      </c>
      <c r="H731" t="s">
        <v>5103</v>
      </c>
      <c r="I731" t="s">
        <v>5023</v>
      </c>
    </row>
    <row r="732" spans="1:9" x14ac:dyDescent="0.25">
      <c r="A732" s="13" t="s">
        <v>2009</v>
      </c>
      <c r="B732" s="11" t="s">
        <v>2010</v>
      </c>
      <c r="C732" s="11" t="s">
        <v>5</v>
      </c>
      <c r="D732" s="11">
        <v>12</v>
      </c>
      <c r="E732" s="14" t="s">
        <v>5023</v>
      </c>
      <c r="F732"/>
      <c r="G732"/>
      <c r="H732"/>
      <c r="I732" t="s">
        <v>5023</v>
      </c>
    </row>
    <row r="733" spans="1:9" ht="30" x14ac:dyDescent="0.25">
      <c r="A733" s="13" t="s">
        <v>845</v>
      </c>
      <c r="B733" s="11" t="s">
        <v>846</v>
      </c>
      <c r="C733" s="11" t="s">
        <v>5</v>
      </c>
      <c r="D733" s="11">
        <v>12</v>
      </c>
      <c r="E733" s="14" t="s">
        <v>5022</v>
      </c>
      <c r="F733"/>
      <c r="G733"/>
      <c r="H733"/>
      <c r="I733" t="s">
        <v>5023</v>
      </c>
    </row>
    <row r="734" spans="1:9" ht="30" x14ac:dyDescent="0.25">
      <c r="A734" s="13" t="s">
        <v>847</v>
      </c>
      <c r="B734" s="11" t="s">
        <v>848</v>
      </c>
      <c r="C734" s="11" t="s">
        <v>5</v>
      </c>
      <c r="D734" s="11">
        <v>12</v>
      </c>
      <c r="E734" s="14" t="s">
        <v>5022</v>
      </c>
      <c r="F734" t="s">
        <v>5101</v>
      </c>
      <c r="G734" t="s">
        <v>5102</v>
      </c>
      <c r="H734" t="s">
        <v>5103</v>
      </c>
      <c r="I734" t="s">
        <v>5023</v>
      </c>
    </row>
    <row r="735" spans="1:9" ht="30" x14ac:dyDescent="0.25">
      <c r="A735" s="13" t="s">
        <v>849</v>
      </c>
      <c r="B735" s="11" t="s">
        <v>850</v>
      </c>
      <c r="C735" s="11" t="s">
        <v>5</v>
      </c>
      <c r="D735" s="11">
        <v>12</v>
      </c>
      <c r="E735" s="14" t="s">
        <v>5022</v>
      </c>
      <c r="F735" t="s">
        <v>5101</v>
      </c>
      <c r="G735" t="s">
        <v>5102</v>
      </c>
      <c r="H735" t="s">
        <v>5103</v>
      </c>
      <c r="I735" t="s">
        <v>5023</v>
      </c>
    </row>
    <row r="736" spans="1:9" ht="30" x14ac:dyDescent="0.25">
      <c r="A736" s="13" t="s">
        <v>851</v>
      </c>
      <c r="B736" s="11" t="s">
        <v>852</v>
      </c>
      <c r="C736" s="11" t="s">
        <v>5</v>
      </c>
      <c r="D736" s="11">
        <v>12</v>
      </c>
      <c r="E736" s="14" t="s">
        <v>5022</v>
      </c>
      <c r="F736"/>
      <c r="G736"/>
      <c r="H736"/>
      <c r="I736" t="s">
        <v>5023</v>
      </c>
    </row>
    <row r="737" spans="1:9" ht="30" x14ac:dyDescent="0.25">
      <c r="A737" s="13" t="s">
        <v>853</v>
      </c>
      <c r="B737" s="11" t="s">
        <v>854</v>
      </c>
      <c r="C737" s="11" t="s">
        <v>5</v>
      </c>
      <c r="D737" s="11">
        <v>12</v>
      </c>
      <c r="E737" s="14" t="s">
        <v>5022</v>
      </c>
      <c r="F737" t="s">
        <v>5101</v>
      </c>
      <c r="G737" t="s">
        <v>5102</v>
      </c>
      <c r="H737" t="s">
        <v>5103</v>
      </c>
      <c r="I737" t="s">
        <v>5023</v>
      </c>
    </row>
    <row r="738" spans="1:9" ht="30" x14ac:dyDescent="0.25">
      <c r="A738" s="13" t="s">
        <v>855</v>
      </c>
      <c r="B738" s="11" t="s">
        <v>856</v>
      </c>
      <c r="C738" s="11" t="s">
        <v>5</v>
      </c>
      <c r="D738" s="11">
        <v>12</v>
      </c>
      <c r="E738" s="14" t="s">
        <v>5022</v>
      </c>
      <c r="F738" t="s">
        <v>5101</v>
      </c>
      <c r="G738" t="s">
        <v>5102</v>
      </c>
      <c r="H738" t="s">
        <v>5103</v>
      </c>
      <c r="I738" t="s">
        <v>5023</v>
      </c>
    </row>
    <row r="739" spans="1:9" ht="30" x14ac:dyDescent="0.25">
      <c r="A739" s="13" t="s">
        <v>857</v>
      </c>
      <c r="B739" s="11" t="s">
        <v>858</v>
      </c>
      <c r="C739" s="11" t="s">
        <v>5</v>
      </c>
      <c r="D739" s="11">
        <v>12</v>
      </c>
      <c r="E739" s="14" t="s">
        <v>5022</v>
      </c>
      <c r="F739" t="s">
        <v>5101</v>
      </c>
      <c r="G739" t="s">
        <v>5102</v>
      </c>
      <c r="H739" t="s">
        <v>5103</v>
      </c>
      <c r="I739" t="s">
        <v>5023</v>
      </c>
    </row>
    <row r="740" spans="1:9" ht="30" x14ac:dyDescent="0.25">
      <c r="A740" s="13" t="s">
        <v>859</v>
      </c>
      <c r="B740" s="11" t="s">
        <v>860</v>
      </c>
      <c r="C740" s="11" t="s">
        <v>5</v>
      </c>
      <c r="D740" s="11">
        <v>12</v>
      </c>
      <c r="E740" s="14" t="s">
        <v>5022</v>
      </c>
      <c r="F740" t="s">
        <v>5101</v>
      </c>
      <c r="G740" t="s">
        <v>5102</v>
      </c>
      <c r="H740" t="s">
        <v>5103</v>
      </c>
      <c r="I740" t="s">
        <v>5023</v>
      </c>
    </row>
    <row r="741" spans="1:9" ht="30" x14ac:dyDescent="0.25">
      <c r="A741" s="13" t="s">
        <v>861</v>
      </c>
      <c r="B741" s="11" t="s">
        <v>862</v>
      </c>
      <c r="C741" s="11" t="s">
        <v>5</v>
      </c>
      <c r="D741" s="11">
        <v>12</v>
      </c>
      <c r="E741" s="14" t="s">
        <v>5022</v>
      </c>
      <c r="F741"/>
      <c r="G741"/>
      <c r="H741"/>
      <c r="I741" t="s">
        <v>5023</v>
      </c>
    </row>
    <row r="742" spans="1:9" ht="30" x14ac:dyDescent="0.25">
      <c r="A742" s="13" t="s">
        <v>863</v>
      </c>
      <c r="B742" s="11" t="s">
        <v>864</v>
      </c>
      <c r="C742" s="11" t="s">
        <v>5</v>
      </c>
      <c r="D742" s="11">
        <v>12</v>
      </c>
      <c r="E742" s="14" t="s">
        <v>5022</v>
      </c>
      <c r="F742"/>
      <c r="G742"/>
      <c r="H742"/>
      <c r="I742" t="s">
        <v>5023</v>
      </c>
    </row>
    <row r="743" spans="1:9" ht="30" x14ac:dyDescent="0.25">
      <c r="A743" s="13" t="s">
        <v>1029</v>
      </c>
      <c r="B743" s="11" t="s">
        <v>1030</v>
      </c>
      <c r="C743" s="11" t="s">
        <v>5</v>
      </c>
      <c r="D743" s="11">
        <v>12</v>
      </c>
      <c r="E743" s="14" t="s">
        <v>5022</v>
      </c>
      <c r="F743" t="s">
        <v>5101</v>
      </c>
      <c r="G743" t="s">
        <v>5102</v>
      </c>
      <c r="H743" t="s">
        <v>5103</v>
      </c>
      <c r="I743" t="s">
        <v>5023</v>
      </c>
    </row>
    <row r="744" spans="1:9" ht="30" x14ac:dyDescent="0.25">
      <c r="A744" s="13" t="s">
        <v>1031</v>
      </c>
      <c r="B744" s="11" t="s">
        <v>1032</v>
      </c>
      <c r="C744" s="11" t="s">
        <v>5</v>
      </c>
      <c r="D744" s="11">
        <v>12</v>
      </c>
      <c r="E744" s="14" t="s">
        <v>5022</v>
      </c>
      <c r="F744" t="s">
        <v>5101</v>
      </c>
      <c r="G744" t="s">
        <v>5102</v>
      </c>
      <c r="H744" t="s">
        <v>5103</v>
      </c>
      <c r="I744" t="s">
        <v>5023</v>
      </c>
    </row>
    <row r="745" spans="1:9" x14ac:dyDescent="0.25">
      <c r="A745" s="13" t="s">
        <v>2089</v>
      </c>
      <c r="B745" s="11" t="s">
        <v>2090</v>
      </c>
      <c r="C745" s="11" t="s">
        <v>5</v>
      </c>
      <c r="D745" s="11">
        <v>12</v>
      </c>
      <c r="E745" s="14" t="s">
        <v>5023</v>
      </c>
      <c r="F745" t="s">
        <v>5101</v>
      </c>
      <c r="G745" t="s">
        <v>5102</v>
      </c>
      <c r="H745" t="s">
        <v>5103</v>
      </c>
      <c r="I745" t="s">
        <v>5023</v>
      </c>
    </row>
    <row r="746" spans="1:9" ht="30" x14ac:dyDescent="0.25">
      <c r="A746" s="13" t="s">
        <v>1069</v>
      </c>
      <c r="B746" s="11" t="s">
        <v>1070</v>
      </c>
      <c r="C746" s="11" t="s">
        <v>5</v>
      </c>
      <c r="D746" s="11">
        <v>12</v>
      </c>
      <c r="E746" s="14" t="s">
        <v>5022</v>
      </c>
      <c r="F746"/>
      <c r="G746"/>
      <c r="H746"/>
      <c r="I746" t="s">
        <v>5023</v>
      </c>
    </row>
    <row r="747" spans="1:9" ht="30" x14ac:dyDescent="0.25">
      <c r="A747" s="13" t="s">
        <v>1071</v>
      </c>
      <c r="B747" s="11" t="s">
        <v>1072</v>
      </c>
      <c r="C747" s="11" t="s">
        <v>5</v>
      </c>
      <c r="D747" s="11">
        <v>12</v>
      </c>
      <c r="E747" s="14" t="s">
        <v>5022</v>
      </c>
      <c r="F747"/>
      <c r="G747"/>
      <c r="H747"/>
      <c r="I747" t="s">
        <v>5023</v>
      </c>
    </row>
    <row r="748" spans="1:9" x14ac:dyDescent="0.25">
      <c r="A748" s="13" t="s">
        <v>1117</v>
      </c>
      <c r="B748" s="11" t="s">
        <v>1118</v>
      </c>
      <c r="C748" s="11" t="s">
        <v>5</v>
      </c>
      <c r="D748" s="11">
        <v>12</v>
      </c>
      <c r="E748" s="14" t="s">
        <v>5023</v>
      </c>
      <c r="F748"/>
      <c r="G748"/>
      <c r="H748"/>
      <c r="I748" t="s">
        <v>5023</v>
      </c>
    </row>
    <row r="749" spans="1:9" ht="30" x14ac:dyDescent="0.25">
      <c r="A749" s="13" t="s">
        <v>1119</v>
      </c>
      <c r="B749" s="11" t="s">
        <v>1120</v>
      </c>
      <c r="C749" s="11" t="s">
        <v>5</v>
      </c>
      <c r="D749" s="11">
        <v>12</v>
      </c>
      <c r="E749" s="14" t="s">
        <v>5022</v>
      </c>
      <c r="F749"/>
      <c r="G749"/>
      <c r="H749"/>
      <c r="I749" t="s">
        <v>5023</v>
      </c>
    </row>
    <row r="750" spans="1:9" ht="30" x14ac:dyDescent="0.25">
      <c r="A750" s="13" t="s">
        <v>1121</v>
      </c>
      <c r="B750" s="11" t="s">
        <v>115</v>
      </c>
      <c r="C750" s="11" t="s">
        <v>5</v>
      </c>
      <c r="D750" s="11">
        <v>12</v>
      </c>
      <c r="E750" s="14" t="s">
        <v>5022</v>
      </c>
      <c r="F750" t="s">
        <v>5104</v>
      </c>
      <c r="G750" t="s">
        <v>5102</v>
      </c>
      <c r="H750" t="s">
        <v>5103</v>
      </c>
      <c r="I750" t="s">
        <v>5023</v>
      </c>
    </row>
    <row r="751" spans="1:9" ht="30" x14ac:dyDescent="0.25">
      <c r="A751" s="13" t="s">
        <v>2113</v>
      </c>
      <c r="B751" s="11" t="s">
        <v>2114</v>
      </c>
      <c r="C751" s="11" t="s">
        <v>5</v>
      </c>
      <c r="D751" s="11">
        <v>12</v>
      </c>
      <c r="E751" s="14" t="s">
        <v>5022</v>
      </c>
      <c r="F751"/>
      <c r="G751"/>
      <c r="H751"/>
      <c r="I751" t="s">
        <v>5023</v>
      </c>
    </row>
    <row r="752" spans="1:9" ht="30" x14ac:dyDescent="0.25">
      <c r="A752" s="13" t="s">
        <v>1122</v>
      </c>
      <c r="B752" s="11" t="s">
        <v>1123</v>
      </c>
      <c r="C752" s="11" t="s">
        <v>5</v>
      </c>
      <c r="D752" s="11">
        <v>12</v>
      </c>
      <c r="E752" s="14" t="s">
        <v>5022</v>
      </c>
      <c r="F752" t="s">
        <v>5101</v>
      </c>
      <c r="G752" t="s">
        <v>5102</v>
      </c>
      <c r="H752" t="s">
        <v>5103</v>
      </c>
      <c r="I752" t="s">
        <v>5023</v>
      </c>
    </row>
    <row r="753" spans="1:9" ht="30" x14ac:dyDescent="0.25">
      <c r="A753" s="13" t="s">
        <v>1124</v>
      </c>
      <c r="B753" s="11" t="s">
        <v>1125</v>
      </c>
      <c r="C753" s="11" t="s">
        <v>5</v>
      </c>
      <c r="D753" s="11">
        <v>12</v>
      </c>
      <c r="E753" s="14" t="s">
        <v>5022</v>
      </c>
      <c r="F753"/>
      <c r="G753"/>
      <c r="H753"/>
      <c r="I753" t="s">
        <v>5023</v>
      </c>
    </row>
    <row r="754" spans="1:9" ht="30" x14ac:dyDescent="0.25">
      <c r="A754" s="13" t="s">
        <v>1126</v>
      </c>
      <c r="B754" s="11" t="s">
        <v>1127</v>
      </c>
      <c r="C754" s="11" t="s">
        <v>5</v>
      </c>
      <c r="D754" s="11">
        <v>12</v>
      </c>
      <c r="E754" s="14" t="s">
        <v>5022</v>
      </c>
      <c r="F754"/>
      <c r="G754"/>
      <c r="H754"/>
      <c r="I754" t="s">
        <v>5023</v>
      </c>
    </row>
    <row r="755" spans="1:9" ht="30" x14ac:dyDescent="0.25">
      <c r="A755" s="13" t="s">
        <v>1128</v>
      </c>
      <c r="B755" s="11" t="s">
        <v>1129</v>
      </c>
      <c r="C755" s="11" t="s">
        <v>5</v>
      </c>
      <c r="D755" s="11">
        <v>12</v>
      </c>
      <c r="E755" s="14" t="s">
        <v>5022</v>
      </c>
      <c r="F755"/>
      <c r="G755"/>
      <c r="H755"/>
      <c r="I755" t="s">
        <v>5023</v>
      </c>
    </row>
    <row r="756" spans="1:9" ht="30" x14ac:dyDescent="0.25">
      <c r="A756" s="13" t="s">
        <v>1130</v>
      </c>
      <c r="B756" s="11" t="s">
        <v>1131</v>
      </c>
      <c r="C756" s="11" t="s">
        <v>5</v>
      </c>
      <c r="D756" s="11">
        <v>12</v>
      </c>
      <c r="E756" s="14" t="s">
        <v>5022</v>
      </c>
      <c r="F756" t="s">
        <v>5101</v>
      </c>
      <c r="G756" t="s">
        <v>5102</v>
      </c>
      <c r="H756" t="s">
        <v>5103</v>
      </c>
      <c r="I756" t="s">
        <v>5023</v>
      </c>
    </row>
    <row r="757" spans="1:9" ht="30" x14ac:dyDescent="0.25">
      <c r="A757" s="13" t="s">
        <v>1132</v>
      </c>
      <c r="B757" s="11" t="s">
        <v>1133</v>
      </c>
      <c r="C757" s="11" t="s">
        <v>5</v>
      </c>
      <c r="D757" s="11">
        <v>12</v>
      </c>
      <c r="E757" s="14" t="s">
        <v>5022</v>
      </c>
      <c r="F757"/>
      <c r="G757"/>
      <c r="H757"/>
      <c r="I757" t="s">
        <v>5023</v>
      </c>
    </row>
    <row r="758" spans="1:9" ht="30" x14ac:dyDescent="0.25">
      <c r="A758" s="13" t="s">
        <v>1134</v>
      </c>
      <c r="B758" s="11" t="s">
        <v>1135</v>
      </c>
      <c r="C758" s="11" t="s">
        <v>5</v>
      </c>
      <c r="D758" s="11">
        <v>12</v>
      </c>
      <c r="E758" s="14" t="s">
        <v>5022</v>
      </c>
      <c r="F758"/>
      <c r="G758"/>
      <c r="H758"/>
      <c r="I758" t="s">
        <v>5023</v>
      </c>
    </row>
    <row r="759" spans="1:9" ht="30" x14ac:dyDescent="0.25">
      <c r="A759" s="13" t="s">
        <v>2115</v>
      </c>
      <c r="B759" s="11" t="s">
        <v>2116</v>
      </c>
      <c r="C759" s="11" t="s">
        <v>5</v>
      </c>
      <c r="D759" s="11">
        <v>12</v>
      </c>
      <c r="E759" s="14" t="s">
        <v>5022</v>
      </c>
      <c r="F759"/>
      <c r="G759"/>
      <c r="H759"/>
      <c r="I759" t="s">
        <v>5023</v>
      </c>
    </row>
    <row r="760" spans="1:9" ht="30" x14ac:dyDescent="0.25">
      <c r="A760" s="13" t="s">
        <v>1136</v>
      </c>
      <c r="B760" s="11" t="s">
        <v>1137</v>
      </c>
      <c r="C760" s="11" t="s">
        <v>5</v>
      </c>
      <c r="D760" s="11">
        <v>12</v>
      </c>
      <c r="E760" s="14" t="s">
        <v>5022</v>
      </c>
      <c r="F760" t="s">
        <v>5101</v>
      </c>
      <c r="G760" t="s">
        <v>5102</v>
      </c>
      <c r="H760" t="s">
        <v>5103</v>
      </c>
      <c r="I760" t="s">
        <v>5023</v>
      </c>
    </row>
    <row r="761" spans="1:9" ht="30" x14ac:dyDescent="0.25">
      <c r="A761" s="13" t="s">
        <v>1138</v>
      </c>
      <c r="B761" s="11" t="s">
        <v>1139</v>
      </c>
      <c r="C761" s="11" t="s">
        <v>5</v>
      </c>
      <c r="D761" s="11">
        <v>12</v>
      </c>
      <c r="E761" s="14" t="s">
        <v>5022</v>
      </c>
      <c r="F761" t="s">
        <v>5101</v>
      </c>
      <c r="G761" t="s">
        <v>5102</v>
      </c>
      <c r="H761" t="s">
        <v>5103</v>
      </c>
      <c r="I761" t="s">
        <v>5023</v>
      </c>
    </row>
    <row r="762" spans="1:9" ht="30" x14ac:dyDescent="0.25">
      <c r="A762" s="13" t="s">
        <v>1140</v>
      </c>
      <c r="B762" s="11" t="s">
        <v>1141</v>
      </c>
      <c r="C762" s="11" t="s">
        <v>5</v>
      </c>
      <c r="D762" s="11">
        <v>12</v>
      </c>
      <c r="E762" s="14" t="s">
        <v>5022</v>
      </c>
      <c r="F762" t="s">
        <v>5101</v>
      </c>
      <c r="G762" t="s">
        <v>5102</v>
      </c>
      <c r="H762" t="s">
        <v>5103</v>
      </c>
      <c r="I762" t="s">
        <v>5023</v>
      </c>
    </row>
    <row r="763" spans="1:9" ht="30" x14ac:dyDescent="0.25">
      <c r="A763" s="13" t="s">
        <v>2117</v>
      </c>
      <c r="B763" s="11" t="s">
        <v>2118</v>
      </c>
      <c r="C763" s="11" t="s">
        <v>5</v>
      </c>
      <c r="D763" s="11">
        <v>12</v>
      </c>
      <c r="E763" s="14" t="s">
        <v>5022</v>
      </c>
      <c r="F763"/>
      <c r="G763"/>
      <c r="H763"/>
      <c r="I763" t="s">
        <v>5023</v>
      </c>
    </row>
    <row r="764" spans="1:9" ht="30" x14ac:dyDescent="0.25">
      <c r="A764" s="13" t="s">
        <v>1142</v>
      </c>
      <c r="B764" s="11" t="s">
        <v>1143</v>
      </c>
      <c r="C764" s="11" t="s">
        <v>5</v>
      </c>
      <c r="D764" s="11">
        <v>12</v>
      </c>
      <c r="E764" s="14" t="s">
        <v>5022</v>
      </c>
      <c r="F764" t="s">
        <v>5101</v>
      </c>
      <c r="G764" t="s">
        <v>5102</v>
      </c>
      <c r="H764" t="s">
        <v>5103</v>
      </c>
      <c r="I764" t="s">
        <v>5023</v>
      </c>
    </row>
    <row r="765" spans="1:9" ht="30" x14ac:dyDescent="0.25">
      <c r="A765" s="13" t="s">
        <v>1144</v>
      </c>
      <c r="B765" s="11" t="s">
        <v>1145</v>
      </c>
      <c r="C765" s="11" t="s">
        <v>5</v>
      </c>
      <c r="D765" s="11">
        <v>12</v>
      </c>
      <c r="E765" s="14" t="s">
        <v>5022</v>
      </c>
      <c r="F765"/>
      <c r="G765"/>
      <c r="H765"/>
      <c r="I765" t="s">
        <v>5023</v>
      </c>
    </row>
    <row r="766" spans="1:9" ht="30" x14ac:dyDescent="0.25">
      <c r="A766" s="13" t="s">
        <v>1146</v>
      </c>
      <c r="B766" s="11" t="s">
        <v>1147</v>
      </c>
      <c r="C766" s="11" t="s">
        <v>5</v>
      </c>
      <c r="D766" s="11">
        <v>12</v>
      </c>
      <c r="E766" s="14" t="s">
        <v>5022</v>
      </c>
      <c r="F766" t="s">
        <v>5101</v>
      </c>
      <c r="G766" t="s">
        <v>5102</v>
      </c>
      <c r="H766" t="s">
        <v>5103</v>
      </c>
      <c r="I766" t="s">
        <v>5023</v>
      </c>
    </row>
    <row r="767" spans="1:9" ht="30" x14ac:dyDescent="0.25">
      <c r="A767" s="13" t="s">
        <v>1148</v>
      </c>
      <c r="B767" s="11" t="s">
        <v>1149</v>
      </c>
      <c r="C767" s="11" t="s">
        <v>5</v>
      </c>
      <c r="D767" s="11">
        <v>12</v>
      </c>
      <c r="E767" s="14" t="s">
        <v>5022</v>
      </c>
      <c r="F767" t="s">
        <v>5101</v>
      </c>
      <c r="G767" t="s">
        <v>5102</v>
      </c>
      <c r="H767" t="s">
        <v>5103</v>
      </c>
      <c r="I767" t="s">
        <v>5023</v>
      </c>
    </row>
    <row r="768" spans="1:9" ht="30" x14ac:dyDescent="0.25">
      <c r="A768" s="13" t="s">
        <v>1150</v>
      </c>
      <c r="B768" s="11" t="s">
        <v>1151</v>
      </c>
      <c r="C768" s="11" t="s">
        <v>5</v>
      </c>
      <c r="D768" s="11">
        <v>12</v>
      </c>
      <c r="E768" s="14" t="s">
        <v>5022</v>
      </c>
      <c r="F768"/>
      <c r="G768"/>
      <c r="H768"/>
      <c r="I768" t="s">
        <v>5023</v>
      </c>
    </row>
    <row r="769" spans="1:9" ht="30" x14ac:dyDescent="0.25">
      <c r="A769" s="13" t="s">
        <v>1176</v>
      </c>
      <c r="B769" s="11" t="s">
        <v>1177</v>
      </c>
      <c r="C769" s="11" t="s">
        <v>5</v>
      </c>
      <c r="D769" s="11">
        <v>12</v>
      </c>
      <c r="E769" s="14" t="s">
        <v>5022</v>
      </c>
      <c r="F769" t="s">
        <v>5101</v>
      </c>
      <c r="G769" t="s">
        <v>5102</v>
      </c>
      <c r="H769" t="s">
        <v>5103</v>
      </c>
      <c r="I769" t="s">
        <v>5023</v>
      </c>
    </row>
    <row r="770" spans="1:9" ht="30" x14ac:dyDescent="0.25">
      <c r="A770" s="13" t="s">
        <v>1178</v>
      </c>
      <c r="B770" s="11" t="s">
        <v>1179</v>
      </c>
      <c r="C770" s="11" t="s">
        <v>5</v>
      </c>
      <c r="D770" s="11">
        <v>12</v>
      </c>
      <c r="E770" s="14" t="s">
        <v>5022</v>
      </c>
      <c r="F770"/>
      <c r="G770"/>
      <c r="H770"/>
      <c r="I770" t="s">
        <v>5023</v>
      </c>
    </row>
    <row r="771" spans="1:9" ht="30" x14ac:dyDescent="0.25">
      <c r="A771" s="13" t="s">
        <v>1180</v>
      </c>
      <c r="B771" s="11" t="s">
        <v>1181</v>
      </c>
      <c r="C771" s="11" t="s">
        <v>5</v>
      </c>
      <c r="D771" s="11">
        <v>12</v>
      </c>
      <c r="E771" s="14" t="s">
        <v>5022</v>
      </c>
      <c r="F771" t="s">
        <v>5101</v>
      </c>
      <c r="G771" t="s">
        <v>5102</v>
      </c>
      <c r="H771" t="s">
        <v>5103</v>
      </c>
      <c r="I771" t="s">
        <v>5023</v>
      </c>
    </row>
    <row r="772" spans="1:9" ht="30" x14ac:dyDescent="0.25">
      <c r="A772" s="13" t="s">
        <v>1182</v>
      </c>
      <c r="B772" s="11" t="s">
        <v>1183</v>
      </c>
      <c r="C772" s="11" t="s">
        <v>5</v>
      </c>
      <c r="D772" s="11">
        <v>12</v>
      </c>
      <c r="E772" s="14" t="s">
        <v>5022</v>
      </c>
      <c r="F772"/>
      <c r="G772"/>
      <c r="H772"/>
      <c r="I772" t="s">
        <v>5023</v>
      </c>
    </row>
    <row r="773" spans="1:9" ht="30" x14ac:dyDescent="0.25">
      <c r="A773" s="13" t="s">
        <v>1240</v>
      </c>
      <c r="B773" s="11" t="s">
        <v>1241</v>
      </c>
      <c r="C773" s="11" t="s">
        <v>5</v>
      </c>
      <c r="D773" s="11">
        <v>12</v>
      </c>
      <c r="E773" s="14" t="s">
        <v>5022</v>
      </c>
      <c r="F773"/>
      <c r="G773"/>
      <c r="H773"/>
      <c r="I773" t="s">
        <v>5023</v>
      </c>
    </row>
    <row r="774" spans="1:9" ht="30" x14ac:dyDescent="0.25">
      <c r="A774" s="13" t="s">
        <v>1242</v>
      </c>
      <c r="B774" s="11" t="s">
        <v>1243</v>
      </c>
      <c r="C774" s="11" t="s">
        <v>5</v>
      </c>
      <c r="D774" s="11">
        <v>12</v>
      </c>
      <c r="E774" s="14" t="s">
        <v>5022</v>
      </c>
      <c r="F774"/>
      <c r="G774"/>
      <c r="H774"/>
      <c r="I774" t="s">
        <v>5023</v>
      </c>
    </row>
    <row r="775" spans="1:9" x14ac:dyDescent="0.25">
      <c r="A775" s="13" t="s">
        <v>1244</v>
      </c>
      <c r="B775" s="11" t="s">
        <v>1245</v>
      </c>
      <c r="C775" s="11" t="s">
        <v>5</v>
      </c>
      <c r="D775" s="11">
        <v>12</v>
      </c>
      <c r="E775" s="14" t="s">
        <v>5023</v>
      </c>
      <c r="F775" t="s">
        <v>5101</v>
      </c>
      <c r="G775" t="s">
        <v>5102</v>
      </c>
      <c r="H775" t="s">
        <v>5103</v>
      </c>
      <c r="I775" t="s">
        <v>5023</v>
      </c>
    </row>
    <row r="776" spans="1:9" ht="30" x14ac:dyDescent="0.25">
      <c r="A776" s="13" t="s">
        <v>1246</v>
      </c>
      <c r="B776" s="11" t="s">
        <v>1247</v>
      </c>
      <c r="C776" s="11" t="s">
        <v>5</v>
      </c>
      <c r="D776" s="11">
        <v>12</v>
      </c>
      <c r="E776" s="14" t="s">
        <v>5022</v>
      </c>
      <c r="F776" t="s">
        <v>5101</v>
      </c>
      <c r="G776" t="s">
        <v>5102</v>
      </c>
      <c r="H776" t="s">
        <v>5103</v>
      </c>
      <c r="I776" t="s">
        <v>5023</v>
      </c>
    </row>
    <row r="777" spans="1:9" ht="30" x14ac:dyDescent="0.25">
      <c r="A777" s="13" t="s">
        <v>1248</v>
      </c>
      <c r="B777" s="11" t="s">
        <v>1249</v>
      </c>
      <c r="C777" s="11" t="s">
        <v>5</v>
      </c>
      <c r="D777" s="11">
        <v>12</v>
      </c>
      <c r="E777" s="14" t="s">
        <v>5022</v>
      </c>
      <c r="F777" t="s">
        <v>5101</v>
      </c>
      <c r="G777" t="s">
        <v>5102</v>
      </c>
      <c r="H777" t="s">
        <v>5103</v>
      </c>
      <c r="I777" t="s">
        <v>5023</v>
      </c>
    </row>
    <row r="778" spans="1:9" ht="30" x14ac:dyDescent="0.25">
      <c r="A778" s="13" t="s">
        <v>1250</v>
      </c>
      <c r="B778" s="11" t="s">
        <v>1251</v>
      </c>
      <c r="C778" s="11" t="s">
        <v>5</v>
      </c>
      <c r="D778" s="11">
        <v>12</v>
      </c>
      <c r="E778" s="14" t="s">
        <v>5022</v>
      </c>
      <c r="F778"/>
      <c r="G778"/>
      <c r="H778"/>
      <c r="I778" t="s">
        <v>5023</v>
      </c>
    </row>
    <row r="779" spans="1:9" ht="30" x14ac:dyDescent="0.25">
      <c r="A779" s="13" t="s">
        <v>1252</v>
      </c>
      <c r="B779" s="11" t="s">
        <v>1253</v>
      </c>
      <c r="C779" s="11" t="s">
        <v>5</v>
      </c>
      <c r="D779" s="11">
        <v>12</v>
      </c>
      <c r="E779" s="14" t="s">
        <v>5022</v>
      </c>
      <c r="F779" t="s">
        <v>5101</v>
      </c>
      <c r="G779" t="s">
        <v>5102</v>
      </c>
      <c r="H779" t="s">
        <v>5103</v>
      </c>
      <c r="I779" t="s">
        <v>5023</v>
      </c>
    </row>
    <row r="780" spans="1:9" x14ac:dyDescent="0.25">
      <c r="A780" s="13" t="s">
        <v>2257</v>
      </c>
      <c r="B780" s="11" t="s">
        <v>2258</v>
      </c>
      <c r="C780" s="11" t="s">
        <v>1741</v>
      </c>
      <c r="D780" s="11">
        <v>12</v>
      </c>
      <c r="E780" s="14" t="s">
        <v>5023</v>
      </c>
      <c r="F780"/>
      <c r="G780"/>
      <c r="H780"/>
      <c r="I780" t="s">
        <v>5023</v>
      </c>
    </row>
    <row r="781" spans="1:9" ht="30" x14ac:dyDescent="0.25">
      <c r="A781" s="13" t="s">
        <v>2328</v>
      </c>
      <c r="B781" s="11" t="s">
        <v>2329</v>
      </c>
      <c r="C781" s="11" t="s">
        <v>1741</v>
      </c>
      <c r="D781" s="11">
        <v>12</v>
      </c>
      <c r="E781" s="14" t="s">
        <v>5022</v>
      </c>
      <c r="F781"/>
      <c r="G781"/>
      <c r="H781"/>
      <c r="I781" t="s">
        <v>5023</v>
      </c>
    </row>
    <row r="782" spans="1:9" x14ac:dyDescent="0.25">
      <c r="A782" s="13" t="s">
        <v>2362</v>
      </c>
      <c r="B782" s="11" t="s">
        <v>2363</v>
      </c>
      <c r="C782" s="11" t="s">
        <v>1746</v>
      </c>
      <c r="D782" s="11">
        <v>12</v>
      </c>
      <c r="E782" s="14" t="s">
        <v>5023</v>
      </c>
      <c r="F782" t="s">
        <v>5105</v>
      </c>
      <c r="G782" t="s">
        <v>5102</v>
      </c>
      <c r="H782" t="s">
        <v>5103</v>
      </c>
      <c r="I782" t="s">
        <v>5023</v>
      </c>
    </row>
    <row r="783" spans="1:9" ht="30" x14ac:dyDescent="0.25">
      <c r="A783" s="13" t="s">
        <v>66</v>
      </c>
      <c r="B783" s="11" t="s">
        <v>67</v>
      </c>
      <c r="C783" s="11" t="s">
        <v>5</v>
      </c>
      <c r="D783" s="11">
        <v>13</v>
      </c>
      <c r="E783" s="14" t="s">
        <v>5022</v>
      </c>
      <c r="F783"/>
      <c r="G783"/>
      <c r="H783"/>
      <c r="I783" t="s">
        <v>5023</v>
      </c>
    </row>
    <row r="784" spans="1:9" ht="30" x14ac:dyDescent="0.25">
      <c r="A784" s="13" t="s">
        <v>69</v>
      </c>
      <c r="B784" s="11" t="s">
        <v>70</v>
      </c>
      <c r="C784" s="11" t="s">
        <v>5</v>
      </c>
      <c r="D784" s="11">
        <v>13</v>
      </c>
      <c r="E784" s="14" t="s">
        <v>5022</v>
      </c>
      <c r="F784" t="s">
        <v>5101</v>
      </c>
      <c r="G784" t="s">
        <v>5102</v>
      </c>
      <c r="H784" t="s">
        <v>5103</v>
      </c>
      <c r="I784" t="s">
        <v>5023</v>
      </c>
    </row>
    <row r="785" spans="1:9" ht="30" x14ac:dyDescent="0.25">
      <c r="A785" s="13" t="s">
        <v>71</v>
      </c>
      <c r="B785" s="11" t="s">
        <v>72</v>
      </c>
      <c r="C785" s="11" t="s">
        <v>5</v>
      </c>
      <c r="D785" s="11">
        <v>13</v>
      </c>
      <c r="E785" s="14" t="s">
        <v>5022</v>
      </c>
      <c r="F785"/>
      <c r="G785"/>
      <c r="H785"/>
      <c r="I785" t="s">
        <v>5023</v>
      </c>
    </row>
    <row r="786" spans="1:9" ht="30" x14ac:dyDescent="0.25">
      <c r="A786" s="13" t="s">
        <v>1805</v>
      </c>
      <c r="B786" s="11" t="s">
        <v>1806</v>
      </c>
      <c r="C786" s="11" t="s">
        <v>5</v>
      </c>
      <c r="D786" s="11">
        <v>13</v>
      </c>
      <c r="E786" s="14" t="s">
        <v>5022</v>
      </c>
      <c r="F786"/>
      <c r="G786"/>
      <c r="H786"/>
      <c r="I786" t="s">
        <v>5023</v>
      </c>
    </row>
    <row r="787" spans="1:9" ht="30" x14ac:dyDescent="0.25">
      <c r="A787" s="13" t="s">
        <v>1821</v>
      </c>
      <c r="B787" s="11" t="s">
        <v>1822</v>
      </c>
      <c r="C787" s="11" t="s">
        <v>5</v>
      </c>
      <c r="D787" s="11">
        <v>13</v>
      </c>
      <c r="E787" s="14" t="s">
        <v>5022</v>
      </c>
      <c r="F787"/>
      <c r="G787"/>
      <c r="H787"/>
      <c r="I787" t="s">
        <v>5023</v>
      </c>
    </row>
    <row r="788" spans="1:9" ht="30" x14ac:dyDescent="0.25">
      <c r="A788" s="13" t="s">
        <v>147</v>
      </c>
      <c r="B788" s="11" t="s">
        <v>148</v>
      </c>
      <c r="C788" s="11" t="s">
        <v>5</v>
      </c>
      <c r="D788" s="11">
        <v>13</v>
      </c>
      <c r="E788" s="14" t="s">
        <v>5022</v>
      </c>
      <c r="F788" t="s">
        <v>5101</v>
      </c>
      <c r="G788" t="s">
        <v>5102</v>
      </c>
      <c r="H788" t="s">
        <v>5103</v>
      </c>
      <c r="I788" t="s">
        <v>5023</v>
      </c>
    </row>
    <row r="789" spans="1:9" ht="30" x14ac:dyDescent="0.25">
      <c r="A789" s="13" t="s">
        <v>221</v>
      </c>
      <c r="B789" s="11" t="s">
        <v>222</v>
      </c>
      <c r="C789" s="11" t="s">
        <v>5</v>
      </c>
      <c r="D789" s="11">
        <v>13</v>
      </c>
      <c r="E789" s="14" t="s">
        <v>5022</v>
      </c>
      <c r="F789" t="s">
        <v>5101</v>
      </c>
      <c r="G789" t="s">
        <v>5102</v>
      </c>
      <c r="H789" t="s">
        <v>5103</v>
      </c>
      <c r="I789" t="s">
        <v>5023</v>
      </c>
    </row>
    <row r="790" spans="1:9" ht="30" x14ac:dyDescent="0.25">
      <c r="A790" s="13" t="s">
        <v>223</v>
      </c>
      <c r="B790" s="11" t="s">
        <v>224</v>
      </c>
      <c r="C790" s="11" t="s">
        <v>5</v>
      </c>
      <c r="D790" s="11">
        <v>13</v>
      </c>
      <c r="E790" s="14" t="s">
        <v>5022</v>
      </c>
      <c r="F790"/>
      <c r="G790"/>
      <c r="H790"/>
      <c r="I790" t="s">
        <v>5023</v>
      </c>
    </row>
    <row r="791" spans="1:9" ht="30" x14ac:dyDescent="0.25">
      <c r="A791" s="13" t="s">
        <v>225</v>
      </c>
      <c r="B791" s="11" t="s">
        <v>226</v>
      </c>
      <c r="C791" s="11" t="s">
        <v>5</v>
      </c>
      <c r="D791" s="11">
        <v>13</v>
      </c>
      <c r="E791" s="14" t="s">
        <v>5022</v>
      </c>
      <c r="F791"/>
      <c r="G791"/>
      <c r="H791"/>
      <c r="I791" t="s">
        <v>5023</v>
      </c>
    </row>
    <row r="792" spans="1:9" ht="30" x14ac:dyDescent="0.25">
      <c r="A792" s="13" t="s">
        <v>1841</v>
      </c>
      <c r="B792" s="11" t="s">
        <v>1842</v>
      </c>
      <c r="C792" s="11" t="s">
        <v>5</v>
      </c>
      <c r="D792" s="11">
        <v>13</v>
      </c>
      <c r="E792" s="14" t="s">
        <v>5022</v>
      </c>
      <c r="F792" t="s">
        <v>5101</v>
      </c>
      <c r="G792" t="s">
        <v>5102</v>
      </c>
      <c r="H792" t="s">
        <v>5103</v>
      </c>
      <c r="I792" t="s">
        <v>5023</v>
      </c>
    </row>
    <row r="793" spans="1:9" ht="30" x14ac:dyDescent="0.25">
      <c r="A793" s="13" t="s">
        <v>227</v>
      </c>
      <c r="B793" s="11" t="s">
        <v>228</v>
      </c>
      <c r="C793" s="11" t="s">
        <v>5</v>
      </c>
      <c r="D793" s="11">
        <v>13</v>
      </c>
      <c r="E793" s="14" t="s">
        <v>5022</v>
      </c>
      <c r="F793" t="s">
        <v>5101</v>
      </c>
      <c r="G793" t="s">
        <v>5102</v>
      </c>
      <c r="H793" t="s">
        <v>5103</v>
      </c>
      <c r="I793" t="s">
        <v>5023</v>
      </c>
    </row>
    <row r="794" spans="1:9" ht="30" x14ac:dyDescent="0.25">
      <c r="A794" s="13" t="s">
        <v>339</v>
      </c>
      <c r="B794" s="11" t="s">
        <v>340</v>
      </c>
      <c r="C794" s="11" t="s">
        <v>5</v>
      </c>
      <c r="D794" s="11">
        <v>13</v>
      </c>
      <c r="E794" s="14" t="s">
        <v>5022</v>
      </c>
      <c r="F794"/>
      <c r="G794"/>
      <c r="H794"/>
      <c r="I794" t="s">
        <v>5023</v>
      </c>
    </row>
    <row r="795" spans="1:9" ht="30" x14ac:dyDescent="0.25">
      <c r="A795" s="13" t="s">
        <v>558</v>
      </c>
      <c r="B795" s="11" t="s">
        <v>559</v>
      </c>
      <c r="C795" s="11" t="s">
        <v>5</v>
      </c>
      <c r="D795" s="11">
        <v>13</v>
      </c>
      <c r="E795" s="14" t="s">
        <v>5022</v>
      </c>
      <c r="F795" t="s">
        <v>5101</v>
      </c>
      <c r="G795" t="s">
        <v>5102</v>
      </c>
      <c r="H795" t="s">
        <v>5103</v>
      </c>
      <c r="I795" t="s">
        <v>5023</v>
      </c>
    </row>
    <row r="796" spans="1:9" ht="30" x14ac:dyDescent="0.25">
      <c r="A796" s="13" t="s">
        <v>560</v>
      </c>
      <c r="B796" s="11" t="s">
        <v>561</v>
      </c>
      <c r="C796" s="11" t="s">
        <v>5</v>
      </c>
      <c r="D796" s="11">
        <v>13</v>
      </c>
      <c r="E796" s="14" t="s">
        <v>5022</v>
      </c>
      <c r="F796" t="s">
        <v>5101</v>
      </c>
      <c r="G796" t="s">
        <v>5102</v>
      </c>
      <c r="H796" t="s">
        <v>5103</v>
      </c>
      <c r="I796" t="s">
        <v>5023</v>
      </c>
    </row>
    <row r="797" spans="1:9" ht="30" x14ac:dyDescent="0.25">
      <c r="A797" s="13" t="s">
        <v>1939</v>
      </c>
      <c r="B797" s="11" t="s">
        <v>1940</v>
      </c>
      <c r="C797" s="11" t="s">
        <v>5</v>
      </c>
      <c r="D797" s="11">
        <v>13</v>
      </c>
      <c r="E797" s="14" t="s">
        <v>5022</v>
      </c>
      <c r="F797" t="s">
        <v>5101</v>
      </c>
      <c r="G797" t="s">
        <v>5102</v>
      </c>
      <c r="H797" t="s">
        <v>5103</v>
      </c>
      <c r="I797" t="s">
        <v>5023</v>
      </c>
    </row>
    <row r="798" spans="1:9" ht="30" x14ac:dyDescent="0.25">
      <c r="A798" s="13" t="s">
        <v>1941</v>
      </c>
      <c r="B798" s="11" t="s">
        <v>1942</v>
      </c>
      <c r="C798" s="11" t="s">
        <v>5</v>
      </c>
      <c r="D798" s="11">
        <v>13</v>
      </c>
      <c r="E798" s="14" t="s">
        <v>5022</v>
      </c>
      <c r="F798" t="s">
        <v>5101</v>
      </c>
      <c r="G798" t="s">
        <v>5102</v>
      </c>
      <c r="H798" t="s">
        <v>5103</v>
      </c>
      <c r="I798" t="s">
        <v>5023</v>
      </c>
    </row>
    <row r="799" spans="1:9" ht="30" x14ac:dyDescent="0.25">
      <c r="A799" s="13" t="s">
        <v>1943</v>
      </c>
      <c r="B799" s="11" t="s">
        <v>1944</v>
      </c>
      <c r="C799" s="11" t="s">
        <v>5</v>
      </c>
      <c r="D799" s="11">
        <v>13</v>
      </c>
      <c r="E799" s="14" t="s">
        <v>5022</v>
      </c>
      <c r="F799"/>
      <c r="G799"/>
      <c r="H799"/>
      <c r="I799" t="s">
        <v>5023</v>
      </c>
    </row>
    <row r="800" spans="1:9" ht="30" x14ac:dyDescent="0.25">
      <c r="A800" s="13" t="s">
        <v>1959</v>
      </c>
      <c r="B800" s="11" t="s">
        <v>1960</v>
      </c>
      <c r="C800" s="11" t="s">
        <v>5</v>
      </c>
      <c r="D800" s="11">
        <v>13</v>
      </c>
      <c r="E800" s="14" t="s">
        <v>5022</v>
      </c>
      <c r="F800"/>
      <c r="G800"/>
      <c r="H800"/>
      <c r="I800" t="s">
        <v>5023</v>
      </c>
    </row>
    <row r="801" spans="1:9" ht="30" x14ac:dyDescent="0.25">
      <c r="A801" s="13" t="s">
        <v>1961</v>
      </c>
      <c r="B801" s="11" t="s">
        <v>1962</v>
      </c>
      <c r="C801" s="11" t="s">
        <v>5</v>
      </c>
      <c r="D801" s="11">
        <v>13</v>
      </c>
      <c r="E801" s="14" t="s">
        <v>5022</v>
      </c>
      <c r="F801" t="s">
        <v>5101</v>
      </c>
      <c r="G801" t="s">
        <v>5102</v>
      </c>
      <c r="H801" t="s">
        <v>5103</v>
      </c>
      <c r="I801" t="s">
        <v>5023</v>
      </c>
    </row>
    <row r="802" spans="1:9" ht="30" x14ac:dyDescent="0.25">
      <c r="A802" s="13" t="s">
        <v>612</v>
      </c>
      <c r="B802" s="11" t="s">
        <v>613</v>
      </c>
      <c r="C802" s="11" t="s">
        <v>5</v>
      </c>
      <c r="D802" s="11">
        <v>13</v>
      </c>
      <c r="E802" s="14" t="s">
        <v>5022</v>
      </c>
      <c r="F802" t="s">
        <v>5101</v>
      </c>
      <c r="G802" t="s">
        <v>5102</v>
      </c>
      <c r="H802" t="s">
        <v>5103</v>
      </c>
      <c r="I802" t="s">
        <v>5023</v>
      </c>
    </row>
    <row r="803" spans="1:9" ht="30" x14ac:dyDescent="0.25">
      <c r="A803" s="13" t="s">
        <v>614</v>
      </c>
      <c r="B803" s="11" t="s">
        <v>615</v>
      </c>
      <c r="C803" s="11" t="s">
        <v>5</v>
      </c>
      <c r="D803" s="11">
        <v>13</v>
      </c>
      <c r="E803" s="14" t="s">
        <v>5022</v>
      </c>
      <c r="F803" t="s">
        <v>5101</v>
      </c>
      <c r="G803" t="s">
        <v>5102</v>
      </c>
      <c r="H803" t="s">
        <v>5103</v>
      </c>
      <c r="I803" t="s">
        <v>5023</v>
      </c>
    </row>
    <row r="804" spans="1:9" ht="30" x14ac:dyDescent="0.25">
      <c r="A804" s="13" t="s">
        <v>616</v>
      </c>
      <c r="B804" s="11" t="s">
        <v>617</v>
      </c>
      <c r="C804" s="11" t="s">
        <v>5</v>
      </c>
      <c r="D804" s="11">
        <v>13</v>
      </c>
      <c r="E804" s="14" t="s">
        <v>5022</v>
      </c>
      <c r="F804" t="s">
        <v>5101</v>
      </c>
      <c r="G804" t="s">
        <v>5102</v>
      </c>
      <c r="H804" t="s">
        <v>5103</v>
      </c>
      <c r="I804" t="s">
        <v>5023</v>
      </c>
    </row>
    <row r="805" spans="1:9" ht="30" x14ac:dyDescent="0.25">
      <c r="A805" s="13" t="s">
        <v>668</v>
      </c>
      <c r="B805" s="11" t="s">
        <v>669</v>
      </c>
      <c r="C805" s="11" t="s">
        <v>5</v>
      </c>
      <c r="D805" s="11">
        <v>13</v>
      </c>
      <c r="E805" s="14" t="s">
        <v>5022</v>
      </c>
      <c r="F805"/>
      <c r="G805"/>
      <c r="H805"/>
      <c r="I805" t="s">
        <v>5023</v>
      </c>
    </row>
    <row r="806" spans="1:9" ht="30" x14ac:dyDescent="0.25">
      <c r="A806" s="13" t="s">
        <v>2003</v>
      </c>
      <c r="B806" s="11" t="s">
        <v>2004</v>
      </c>
      <c r="C806" s="11" t="s">
        <v>5</v>
      </c>
      <c r="D806" s="11">
        <v>13</v>
      </c>
      <c r="E806" s="14" t="s">
        <v>5022</v>
      </c>
      <c r="F806" t="s">
        <v>5104</v>
      </c>
      <c r="G806" t="s">
        <v>5102</v>
      </c>
      <c r="H806" t="s">
        <v>5103</v>
      </c>
      <c r="I806" t="s">
        <v>5023</v>
      </c>
    </row>
    <row r="807" spans="1:9" ht="30" x14ac:dyDescent="0.25">
      <c r="A807" s="13" t="s">
        <v>783</v>
      </c>
      <c r="B807" s="11" t="s">
        <v>784</v>
      </c>
      <c r="C807" s="11" t="s">
        <v>5</v>
      </c>
      <c r="D807" s="11">
        <v>13</v>
      </c>
      <c r="E807" s="14" t="s">
        <v>5022</v>
      </c>
      <c r="F807"/>
      <c r="G807"/>
      <c r="H807"/>
      <c r="I807" t="s">
        <v>5023</v>
      </c>
    </row>
    <row r="808" spans="1:9" ht="30" x14ac:dyDescent="0.25">
      <c r="A808" s="13" t="s">
        <v>785</v>
      </c>
      <c r="B808" s="11" t="s">
        <v>786</v>
      </c>
      <c r="C808" s="11" t="s">
        <v>5</v>
      </c>
      <c r="D808" s="11">
        <v>13</v>
      </c>
      <c r="E808" s="14" t="s">
        <v>5022</v>
      </c>
      <c r="F808" t="s">
        <v>5101</v>
      </c>
      <c r="G808" t="s">
        <v>5102</v>
      </c>
      <c r="H808" t="s">
        <v>5103</v>
      </c>
      <c r="I808" t="s">
        <v>5023</v>
      </c>
    </row>
    <row r="809" spans="1:9" ht="30" x14ac:dyDescent="0.25">
      <c r="A809" s="13" t="s">
        <v>2005</v>
      </c>
      <c r="B809" s="11" t="s">
        <v>2006</v>
      </c>
      <c r="C809" s="11" t="s">
        <v>5</v>
      </c>
      <c r="D809" s="11">
        <v>13</v>
      </c>
      <c r="E809" s="14" t="s">
        <v>5022</v>
      </c>
      <c r="F809"/>
      <c r="G809"/>
      <c r="H809"/>
      <c r="I809" t="s">
        <v>5023</v>
      </c>
    </row>
    <row r="810" spans="1:9" ht="30" x14ac:dyDescent="0.25">
      <c r="A810" s="13" t="s">
        <v>787</v>
      </c>
      <c r="B810" s="11" t="s">
        <v>788</v>
      </c>
      <c r="C810" s="11" t="s">
        <v>5</v>
      </c>
      <c r="D810" s="11">
        <v>13</v>
      </c>
      <c r="E810" s="14" t="s">
        <v>5022</v>
      </c>
      <c r="F810" t="s">
        <v>5101</v>
      </c>
      <c r="G810" t="s">
        <v>5102</v>
      </c>
      <c r="H810" t="s">
        <v>5103</v>
      </c>
      <c r="I810" t="s">
        <v>5023</v>
      </c>
    </row>
    <row r="811" spans="1:9" ht="30" x14ac:dyDescent="0.25">
      <c r="A811" s="13" t="s">
        <v>789</v>
      </c>
      <c r="B811" s="11" t="s">
        <v>790</v>
      </c>
      <c r="C811" s="11" t="s">
        <v>5</v>
      </c>
      <c r="D811" s="11">
        <v>13</v>
      </c>
      <c r="E811" s="14" t="s">
        <v>5022</v>
      </c>
      <c r="F811"/>
      <c r="G811"/>
      <c r="H811"/>
      <c r="I811" t="s">
        <v>5023</v>
      </c>
    </row>
    <row r="812" spans="1:9" ht="30" x14ac:dyDescent="0.25">
      <c r="A812" s="13" t="s">
        <v>2057</v>
      </c>
      <c r="B812" s="11" t="s">
        <v>2058</v>
      </c>
      <c r="C812" s="11" t="s">
        <v>5</v>
      </c>
      <c r="D812" s="11">
        <v>13</v>
      </c>
      <c r="E812" s="14" t="s">
        <v>5022</v>
      </c>
      <c r="F812"/>
      <c r="G812"/>
      <c r="H812"/>
      <c r="I812" t="s">
        <v>5023</v>
      </c>
    </row>
    <row r="813" spans="1:9" ht="30" x14ac:dyDescent="0.25">
      <c r="A813" s="13" t="s">
        <v>1045</v>
      </c>
      <c r="B813" s="11" t="s">
        <v>1046</v>
      </c>
      <c r="C813" s="11" t="s">
        <v>5</v>
      </c>
      <c r="D813" s="11">
        <v>13</v>
      </c>
      <c r="E813" s="14" t="s">
        <v>5022</v>
      </c>
      <c r="F813" t="s">
        <v>5101</v>
      </c>
      <c r="G813" t="s">
        <v>5102</v>
      </c>
      <c r="H813" t="s">
        <v>5103</v>
      </c>
      <c r="I813" t="s">
        <v>5023</v>
      </c>
    </row>
    <row r="814" spans="1:9" ht="30" x14ac:dyDescent="0.25">
      <c r="A814" s="13" t="s">
        <v>1047</v>
      </c>
      <c r="B814" s="11" t="s">
        <v>1048</v>
      </c>
      <c r="C814" s="11" t="s">
        <v>5</v>
      </c>
      <c r="D814" s="11">
        <v>13</v>
      </c>
      <c r="E814" s="14" t="s">
        <v>5022</v>
      </c>
      <c r="F814" t="s">
        <v>5101</v>
      </c>
      <c r="G814" t="s">
        <v>5102</v>
      </c>
      <c r="H814" t="s">
        <v>5103</v>
      </c>
      <c r="I814" t="s">
        <v>5023</v>
      </c>
    </row>
    <row r="815" spans="1:9" ht="30" x14ac:dyDescent="0.25">
      <c r="A815" s="13" t="s">
        <v>1049</v>
      </c>
      <c r="B815" s="11" t="s">
        <v>1050</v>
      </c>
      <c r="C815" s="11" t="s">
        <v>5</v>
      </c>
      <c r="D815" s="11">
        <v>13</v>
      </c>
      <c r="E815" s="14" t="s">
        <v>5022</v>
      </c>
      <c r="F815"/>
      <c r="G815"/>
      <c r="H815"/>
      <c r="I815" t="s">
        <v>5023</v>
      </c>
    </row>
    <row r="816" spans="1:9" ht="30" x14ac:dyDescent="0.25">
      <c r="A816" s="13" t="s">
        <v>1079</v>
      </c>
      <c r="B816" s="11" t="s">
        <v>1080</v>
      </c>
      <c r="C816" s="11" t="s">
        <v>5</v>
      </c>
      <c r="D816" s="11">
        <v>13</v>
      </c>
      <c r="E816" s="14" t="s">
        <v>5022</v>
      </c>
      <c r="F816"/>
      <c r="G816"/>
      <c r="H816"/>
      <c r="I816" t="s">
        <v>5023</v>
      </c>
    </row>
    <row r="817" spans="1:9" ht="30" x14ac:dyDescent="0.25">
      <c r="A817" s="13" t="s">
        <v>1174</v>
      </c>
      <c r="B817" s="11" t="s">
        <v>1175</v>
      </c>
      <c r="C817" s="11" t="s">
        <v>5</v>
      </c>
      <c r="D817" s="11">
        <v>13</v>
      </c>
      <c r="E817" s="14" t="s">
        <v>5022</v>
      </c>
      <c r="F817"/>
      <c r="G817"/>
      <c r="H817"/>
      <c r="I817" t="s">
        <v>5023</v>
      </c>
    </row>
    <row r="818" spans="1:9" ht="30" x14ac:dyDescent="0.25">
      <c r="A818" s="13" t="s">
        <v>1384</v>
      </c>
      <c r="B818" s="11" t="s">
        <v>1385</v>
      </c>
      <c r="C818" s="11" t="s">
        <v>5</v>
      </c>
      <c r="D818" s="11">
        <v>13</v>
      </c>
      <c r="E818" s="14" t="s">
        <v>5022</v>
      </c>
      <c r="F818"/>
      <c r="G818"/>
      <c r="H818"/>
      <c r="I818" t="s">
        <v>5023</v>
      </c>
    </row>
    <row r="819" spans="1:9" x14ac:dyDescent="0.25">
      <c r="A819" s="13" t="s">
        <v>2213</v>
      </c>
      <c r="B819" s="11" t="s">
        <v>2214</v>
      </c>
      <c r="C819" s="11" t="s">
        <v>5</v>
      </c>
      <c r="D819" s="11">
        <v>13</v>
      </c>
      <c r="E819" s="14" t="s">
        <v>5023</v>
      </c>
      <c r="F819"/>
      <c r="G819"/>
      <c r="H819"/>
      <c r="I819" t="s">
        <v>5023</v>
      </c>
    </row>
    <row r="820" spans="1:9" x14ac:dyDescent="0.25">
      <c r="A820" s="13" t="s">
        <v>2215</v>
      </c>
      <c r="B820" s="11" t="s">
        <v>2216</v>
      </c>
      <c r="C820" s="11" t="s">
        <v>5</v>
      </c>
      <c r="D820" s="11">
        <v>13</v>
      </c>
      <c r="E820" s="14" t="s">
        <v>5023</v>
      </c>
      <c r="F820"/>
      <c r="G820"/>
      <c r="H820"/>
      <c r="I820" t="s">
        <v>5023</v>
      </c>
    </row>
    <row r="821" spans="1:9" ht="30" x14ac:dyDescent="0.25">
      <c r="A821" s="13" t="s">
        <v>1542</v>
      </c>
      <c r="B821" s="11" t="s">
        <v>1543</v>
      </c>
      <c r="C821" s="11" t="s">
        <v>5</v>
      </c>
      <c r="D821" s="11">
        <v>13</v>
      </c>
      <c r="E821" s="14" t="s">
        <v>5022</v>
      </c>
      <c r="F821" t="s">
        <v>5104</v>
      </c>
      <c r="G821" t="s">
        <v>5102</v>
      </c>
      <c r="H821" t="s">
        <v>5103</v>
      </c>
      <c r="I821" t="s">
        <v>5023</v>
      </c>
    </row>
    <row r="822" spans="1:9" ht="30" x14ac:dyDescent="0.25">
      <c r="A822" s="13" t="s">
        <v>1544</v>
      </c>
      <c r="B822" s="11" t="s">
        <v>115</v>
      </c>
      <c r="C822" s="11" t="s">
        <v>5</v>
      </c>
      <c r="D822" s="11">
        <v>13</v>
      </c>
      <c r="E822" s="14" t="s">
        <v>5022</v>
      </c>
      <c r="F822"/>
      <c r="G822"/>
      <c r="H822"/>
      <c r="I822" t="s">
        <v>5023</v>
      </c>
    </row>
    <row r="823" spans="1:9" ht="30" x14ac:dyDescent="0.25">
      <c r="A823" s="13" t="s">
        <v>1545</v>
      </c>
      <c r="B823" s="11" t="s">
        <v>1546</v>
      </c>
      <c r="C823" s="11" t="s">
        <v>5</v>
      </c>
      <c r="D823" s="11">
        <v>13</v>
      </c>
      <c r="E823" s="14" t="s">
        <v>5022</v>
      </c>
      <c r="F823"/>
      <c r="G823"/>
      <c r="H823"/>
      <c r="I823" t="s">
        <v>5023</v>
      </c>
    </row>
    <row r="824" spans="1:9" ht="30" x14ac:dyDescent="0.25">
      <c r="A824" s="13" t="s">
        <v>2217</v>
      </c>
      <c r="B824" s="11" t="s">
        <v>2218</v>
      </c>
      <c r="C824" s="11" t="s">
        <v>5</v>
      </c>
      <c r="D824" s="11">
        <v>13</v>
      </c>
      <c r="E824" s="14" t="s">
        <v>5022</v>
      </c>
      <c r="F824"/>
      <c r="G824"/>
      <c r="H824"/>
      <c r="I824" t="s">
        <v>5023</v>
      </c>
    </row>
    <row r="825" spans="1:9" ht="30" x14ac:dyDescent="0.25">
      <c r="A825" s="13" t="s">
        <v>1547</v>
      </c>
      <c r="B825" s="11" t="s">
        <v>1548</v>
      </c>
      <c r="C825" s="11" t="s">
        <v>5</v>
      </c>
      <c r="D825" s="11">
        <v>13</v>
      </c>
      <c r="E825" s="14" t="s">
        <v>5022</v>
      </c>
      <c r="F825" t="s">
        <v>5104</v>
      </c>
      <c r="G825" t="s">
        <v>5102</v>
      </c>
      <c r="H825" t="s">
        <v>5103</v>
      </c>
      <c r="I825" t="s">
        <v>5023</v>
      </c>
    </row>
    <row r="826" spans="1:9" ht="30" x14ac:dyDescent="0.25">
      <c r="A826" s="13" t="s">
        <v>1549</v>
      </c>
      <c r="B826" s="11" t="s">
        <v>1550</v>
      </c>
      <c r="C826" s="11" t="s">
        <v>5</v>
      </c>
      <c r="D826" s="11">
        <v>13</v>
      </c>
      <c r="E826" s="14" t="s">
        <v>5022</v>
      </c>
      <c r="F826"/>
      <c r="G826"/>
      <c r="H826"/>
      <c r="I826" t="s">
        <v>5023</v>
      </c>
    </row>
    <row r="827" spans="1:9" ht="30" x14ac:dyDescent="0.25">
      <c r="A827" s="13" t="s">
        <v>1551</v>
      </c>
      <c r="B827" s="11" t="s">
        <v>1552</v>
      </c>
      <c r="C827" s="11" t="s">
        <v>5</v>
      </c>
      <c r="D827" s="11">
        <v>13</v>
      </c>
      <c r="E827" s="14" t="s">
        <v>5022</v>
      </c>
      <c r="F827"/>
      <c r="G827"/>
      <c r="H827"/>
      <c r="I827" t="s">
        <v>5023</v>
      </c>
    </row>
    <row r="828" spans="1:9" ht="30" x14ac:dyDescent="0.25">
      <c r="A828" s="13" t="s">
        <v>1553</v>
      </c>
      <c r="B828" s="11" t="s">
        <v>1554</v>
      </c>
      <c r="C828" s="11" t="s">
        <v>5</v>
      </c>
      <c r="D828" s="11">
        <v>13</v>
      </c>
      <c r="E828" s="14" t="s">
        <v>5022</v>
      </c>
      <c r="F828" t="s">
        <v>5101</v>
      </c>
      <c r="G828" t="s">
        <v>5102</v>
      </c>
      <c r="H828" t="s">
        <v>5103</v>
      </c>
      <c r="I828" t="s">
        <v>5023</v>
      </c>
    </row>
    <row r="829" spans="1:9" ht="30" x14ac:dyDescent="0.25">
      <c r="A829" s="13" t="s">
        <v>1555</v>
      </c>
      <c r="B829" s="11" t="s">
        <v>1556</v>
      </c>
      <c r="C829" s="11" t="s">
        <v>5</v>
      </c>
      <c r="D829" s="11">
        <v>13</v>
      </c>
      <c r="E829" s="14" t="s">
        <v>5022</v>
      </c>
      <c r="F829"/>
      <c r="G829"/>
      <c r="H829"/>
      <c r="I829" t="s">
        <v>5023</v>
      </c>
    </row>
    <row r="830" spans="1:9" ht="30" x14ac:dyDescent="0.25">
      <c r="A830" s="13" t="s">
        <v>1557</v>
      </c>
      <c r="B830" s="11" t="s">
        <v>1558</v>
      </c>
      <c r="C830" s="11" t="s">
        <v>5</v>
      </c>
      <c r="D830" s="11">
        <v>13</v>
      </c>
      <c r="E830" s="14" t="s">
        <v>5022</v>
      </c>
      <c r="F830" t="s">
        <v>5101</v>
      </c>
      <c r="G830" t="s">
        <v>5102</v>
      </c>
      <c r="H830" t="s">
        <v>5103</v>
      </c>
      <c r="I830" t="s">
        <v>5023</v>
      </c>
    </row>
    <row r="831" spans="1:9" ht="30" x14ac:dyDescent="0.25">
      <c r="A831" s="13" t="s">
        <v>1559</v>
      </c>
      <c r="B831" s="11" t="s">
        <v>1560</v>
      </c>
      <c r="C831" s="11" t="s">
        <v>5</v>
      </c>
      <c r="D831" s="11">
        <v>13</v>
      </c>
      <c r="E831" s="14" t="s">
        <v>5022</v>
      </c>
      <c r="F831" t="s">
        <v>5101</v>
      </c>
      <c r="G831" t="s">
        <v>5102</v>
      </c>
      <c r="H831" t="s">
        <v>5103</v>
      </c>
      <c r="I831" t="s">
        <v>5023</v>
      </c>
    </row>
    <row r="832" spans="1:9" ht="30" x14ac:dyDescent="0.25">
      <c r="A832" s="13" t="s">
        <v>2219</v>
      </c>
      <c r="B832" s="11" t="s">
        <v>2220</v>
      </c>
      <c r="C832" s="11" t="s">
        <v>5</v>
      </c>
      <c r="D832" s="11">
        <v>13</v>
      </c>
      <c r="E832" s="14" t="s">
        <v>5022</v>
      </c>
      <c r="F832"/>
      <c r="G832"/>
      <c r="H832"/>
      <c r="I832" t="s">
        <v>5023</v>
      </c>
    </row>
    <row r="833" spans="1:9" ht="30" x14ac:dyDescent="0.25">
      <c r="A833" s="13" t="s">
        <v>2221</v>
      </c>
      <c r="B833" s="11" t="s">
        <v>2222</v>
      </c>
      <c r="C833" s="11" t="s">
        <v>5</v>
      </c>
      <c r="D833" s="11">
        <v>13</v>
      </c>
      <c r="E833" s="14" t="s">
        <v>5022</v>
      </c>
      <c r="F833" t="s">
        <v>5101</v>
      </c>
      <c r="G833" t="s">
        <v>5102</v>
      </c>
      <c r="H833" t="s">
        <v>5103</v>
      </c>
      <c r="I833" t="s">
        <v>5023</v>
      </c>
    </row>
    <row r="834" spans="1:9" ht="30" x14ac:dyDescent="0.25">
      <c r="A834" s="13" t="s">
        <v>1677</v>
      </c>
      <c r="B834" s="11" t="s">
        <v>1678</v>
      </c>
      <c r="C834" s="11" t="s">
        <v>5</v>
      </c>
      <c r="D834" s="11">
        <v>13</v>
      </c>
      <c r="E834" s="14" t="s">
        <v>5022</v>
      </c>
      <c r="F834"/>
      <c r="G834"/>
      <c r="H834"/>
      <c r="I834" t="s">
        <v>5023</v>
      </c>
    </row>
    <row r="835" spans="1:9" ht="30" x14ac:dyDescent="0.25">
      <c r="A835" s="13" t="s">
        <v>1679</v>
      </c>
      <c r="B835" s="11" t="s">
        <v>1680</v>
      </c>
      <c r="C835" s="11" t="s">
        <v>5</v>
      </c>
      <c r="D835" s="11">
        <v>13</v>
      </c>
      <c r="E835" s="14" t="s">
        <v>5022</v>
      </c>
      <c r="F835" t="s">
        <v>5101</v>
      </c>
      <c r="G835" t="s">
        <v>5102</v>
      </c>
      <c r="H835" t="s">
        <v>5103</v>
      </c>
      <c r="I835" t="s">
        <v>5023</v>
      </c>
    </row>
    <row r="836" spans="1:9" ht="30" x14ac:dyDescent="0.25">
      <c r="A836" s="13" t="s">
        <v>2239</v>
      </c>
      <c r="B836" s="11" t="s">
        <v>2240</v>
      </c>
      <c r="C836" s="11" t="s">
        <v>5</v>
      </c>
      <c r="D836" s="11">
        <v>13</v>
      </c>
      <c r="E836" s="14" t="s">
        <v>5022</v>
      </c>
      <c r="F836" t="s">
        <v>5101</v>
      </c>
      <c r="G836" t="s">
        <v>5102</v>
      </c>
      <c r="H836" t="s">
        <v>5103</v>
      </c>
      <c r="I836" t="s">
        <v>5023</v>
      </c>
    </row>
    <row r="837" spans="1:9" ht="30" x14ac:dyDescent="0.25">
      <c r="A837" s="13" t="s">
        <v>1681</v>
      </c>
      <c r="B837" s="11" t="s">
        <v>1682</v>
      </c>
      <c r="C837" s="11" t="s">
        <v>5</v>
      </c>
      <c r="D837" s="11">
        <v>13</v>
      </c>
      <c r="E837" s="14" t="s">
        <v>5022</v>
      </c>
      <c r="F837"/>
      <c r="G837"/>
      <c r="H837"/>
      <c r="I837" t="s">
        <v>5023</v>
      </c>
    </row>
    <row r="838" spans="1:9" ht="30" x14ac:dyDescent="0.25">
      <c r="A838" s="13" t="s">
        <v>1683</v>
      </c>
      <c r="B838" s="11" t="s">
        <v>1684</v>
      </c>
      <c r="C838" s="11" t="s">
        <v>5</v>
      </c>
      <c r="D838" s="11">
        <v>13</v>
      </c>
      <c r="E838" s="14" t="s">
        <v>5022</v>
      </c>
      <c r="F838"/>
      <c r="G838"/>
      <c r="H838"/>
      <c r="I838" t="s">
        <v>5023</v>
      </c>
    </row>
    <row r="839" spans="1:9" ht="30" x14ac:dyDescent="0.25">
      <c r="A839" s="13" t="s">
        <v>2241</v>
      </c>
      <c r="B839" s="11" t="s">
        <v>2242</v>
      </c>
      <c r="C839" s="11" t="s">
        <v>5</v>
      </c>
      <c r="D839" s="11">
        <v>13</v>
      </c>
      <c r="E839" s="14" t="s">
        <v>5022</v>
      </c>
      <c r="F839"/>
      <c r="G839"/>
      <c r="H839"/>
      <c r="I839" t="s">
        <v>5023</v>
      </c>
    </row>
    <row r="840" spans="1:9" ht="30" x14ac:dyDescent="0.25">
      <c r="A840" s="13" t="s">
        <v>1685</v>
      </c>
      <c r="B840" s="11" t="s">
        <v>1686</v>
      </c>
      <c r="C840" s="11" t="s">
        <v>5</v>
      </c>
      <c r="D840" s="11">
        <v>13</v>
      </c>
      <c r="E840" s="14" t="s">
        <v>5022</v>
      </c>
      <c r="F840" t="s">
        <v>5101</v>
      </c>
      <c r="G840" t="s">
        <v>5102</v>
      </c>
      <c r="H840" t="s">
        <v>5103</v>
      </c>
      <c r="I840" t="s">
        <v>5023</v>
      </c>
    </row>
    <row r="841" spans="1:9" ht="30" x14ac:dyDescent="0.25">
      <c r="A841" s="13" t="s">
        <v>1687</v>
      </c>
      <c r="B841" s="11" t="s">
        <v>1688</v>
      </c>
      <c r="C841" s="11" t="s">
        <v>5</v>
      </c>
      <c r="D841" s="11">
        <v>13</v>
      </c>
      <c r="E841" s="14" t="s">
        <v>5022</v>
      </c>
      <c r="F841"/>
      <c r="G841"/>
      <c r="H841"/>
      <c r="I841" t="s">
        <v>5023</v>
      </c>
    </row>
    <row r="842" spans="1:9" ht="30" x14ac:dyDescent="0.25">
      <c r="A842" s="13" t="s">
        <v>1689</v>
      </c>
      <c r="B842" s="11" t="s">
        <v>1690</v>
      </c>
      <c r="C842" s="11" t="s">
        <v>5</v>
      </c>
      <c r="D842" s="11">
        <v>13</v>
      </c>
      <c r="E842" s="14" t="s">
        <v>5022</v>
      </c>
      <c r="F842"/>
      <c r="G842"/>
      <c r="H842"/>
      <c r="I842" t="s">
        <v>5023</v>
      </c>
    </row>
    <row r="843" spans="1:9" ht="30" x14ac:dyDescent="0.25">
      <c r="A843" s="13" t="s">
        <v>1691</v>
      </c>
      <c r="B843" s="11" t="s">
        <v>1692</v>
      </c>
      <c r="C843" s="11" t="s">
        <v>5</v>
      </c>
      <c r="D843" s="11">
        <v>13</v>
      </c>
      <c r="E843" s="14" t="s">
        <v>5022</v>
      </c>
      <c r="F843"/>
      <c r="G843"/>
      <c r="H843"/>
      <c r="I843" t="s">
        <v>5023</v>
      </c>
    </row>
    <row r="844" spans="1:9" x14ac:dyDescent="0.25">
      <c r="A844" s="13" t="s">
        <v>2243</v>
      </c>
      <c r="B844" s="11" t="s">
        <v>2244</v>
      </c>
      <c r="C844" s="11" t="s">
        <v>5</v>
      </c>
      <c r="D844" s="11">
        <v>13</v>
      </c>
      <c r="E844" s="14" t="s">
        <v>5023</v>
      </c>
      <c r="F844"/>
      <c r="G844"/>
      <c r="H844"/>
      <c r="I844" t="s">
        <v>5023</v>
      </c>
    </row>
    <row r="845" spans="1:9" x14ac:dyDescent="0.25">
      <c r="A845" s="13" t="s">
        <v>2290</v>
      </c>
      <c r="B845" s="11" t="s">
        <v>2291</v>
      </c>
      <c r="C845" s="11" t="s">
        <v>1741</v>
      </c>
      <c r="D845" s="11">
        <v>13</v>
      </c>
      <c r="E845" s="14" t="s">
        <v>5023</v>
      </c>
      <c r="F845" t="s">
        <v>5105</v>
      </c>
      <c r="G845" t="s">
        <v>5102</v>
      </c>
      <c r="H845" t="s">
        <v>5103</v>
      </c>
      <c r="I845" t="s">
        <v>5023</v>
      </c>
    </row>
    <row r="846" spans="1:9" ht="30" x14ac:dyDescent="0.25">
      <c r="A846" s="13" t="s">
        <v>1747</v>
      </c>
      <c r="B846" s="11" t="s">
        <v>1748</v>
      </c>
      <c r="C846" s="11" t="s">
        <v>1741</v>
      </c>
      <c r="D846" s="11">
        <v>13</v>
      </c>
      <c r="E846" s="14" t="s">
        <v>5022</v>
      </c>
      <c r="F846" t="s">
        <v>5105</v>
      </c>
      <c r="G846" t="s">
        <v>5102</v>
      </c>
      <c r="H846" t="s">
        <v>5103</v>
      </c>
      <c r="I846" t="s">
        <v>5023</v>
      </c>
    </row>
    <row r="847" spans="1:9" ht="30" x14ac:dyDescent="0.25">
      <c r="A847" s="13" t="s">
        <v>1749</v>
      </c>
      <c r="B847" s="11" t="s">
        <v>1750</v>
      </c>
      <c r="C847" s="11" t="s">
        <v>1746</v>
      </c>
      <c r="D847" s="11">
        <v>13</v>
      </c>
      <c r="E847" s="14" t="s">
        <v>5022</v>
      </c>
      <c r="F847" t="s">
        <v>5105</v>
      </c>
      <c r="G847" t="s">
        <v>5102</v>
      </c>
      <c r="H847" t="s">
        <v>5103</v>
      </c>
      <c r="I847" t="s">
        <v>5023</v>
      </c>
    </row>
    <row r="848" spans="1:9" ht="30" x14ac:dyDescent="0.25">
      <c r="A848" s="13" t="s">
        <v>2318</v>
      </c>
      <c r="B848" s="11" t="s">
        <v>2319</v>
      </c>
      <c r="C848" s="11" t="s">
        <v>1741</v>
      </c>
      <c r="D848" s="11">
        <v>13</v>
      </c>
      <c r="E848" s="14" t="s">
        <v>5022</v>
      </c>
      <c r="F848" t="s">
        <v>5105</v>
      </c>
      <c r="G848" t="s">
        <v>5102</v>
      </c>
      <c r="H848" t="s">
        <v>5103</v>
      </c>
      <c r="I848" t="s">
        <v>5023</v>
      </c>
    </row>
    <row r="849" spans="1:9" x14ac:dyDescent="0.25">
      <c r="A849" s="13" t="s">
        <v>2322</v>
      </c>
      <c r="B849" s="11" t="s">
        <v>2323</v>
      </c>
      <c r="C849" s="11" t="s">
        <v>1746</v>
      </c>
      <c r="D849" s="11">
        <v>13</v>
      </c>
      <c r="E849" s="14" t="s">
        <v>5023</v>
      </c>
      <c r="F849" t="s">
        <v>5105</v>
      </c>
      <c r="G849" t="s">
        <v>5102</v>
      </c>
      <c r="H849" t="s">
        <v>5103</v>
      </c>
      <c r="I849" t="s">
        <v>5023</v>
      </c>
    </row>
    <row r="850" spans="1:9" x14ac:dyDescent="0.25">
      <c r="A850" s="13" t="s">
        <v>2324</v>
      </c>
      <c r="B850" s="11" t="s">
        <v>2325</v>
      </c>
      <c r="C850" s="11" t="s">
        <v>1746</v>
      </c>
      <c r="D850" s="11">
        <v>13</v>
      </c>
      <c r="E850" s="14" t="s">
        <v>5023</v>
      </c>
      <c r="F850"/>
      <c r="G850"/>
      <c r="H850"/>
      <c r="I850" t="s">
        <v>5023</v>
      </c>
    </row>
    <row r="851" spans="1:9" ht="30" x14ac:dyDescent="0.25">
      <c r="A851" s="13" t="s">
        <v>2326</v>
      </c>
      <c r="B851" s="11" t="s">
        <v>2327</v>
      </c>
      <c r="C851" s="11" t="s">
        <v>1746</v>
      </c>
      <c r="D851" s="11">
        <v>13</v>
      </c>
      <c r="E851" s="14" t="s">
        <v>5022</v>
      </c>
      <c r="F851" t="s">
        <v>5105</v>
      </c>
      <c r="G851" t="s">
        <v>5102</v>
      </c>
      <c r="H851" t="s">
        <v>5103</v>
      </c>
      <c r="I851" t="s">
        <v>5023</v>
      </c>
    </row>
    <row r="852" spans="1:9" x14ac:dyDescent="0.25">
      <c r="A852" s="13" t="s">
        <v>2330</v>
      </c>
      <c r="B852" s="11" t="s">
        <v>2331</v>
      </c>
      <c r="C852" s="11" t="s">
        <v>1741</v>
      </c>
      <c r="D852" s="11">
        <v>13</v>
      </c>
      <c r="E852" s="14" t="s">
        <v>5023</v>
      </c>
      <c r="F852" t="s">
        <v>5105</v>
      </c>
      <c r="G852" t="s">
        <v>5102</v>
      </c>
      <c r="H852" t="s">
        <v>5103</v>
      </c>
      <c r="I852" t="s">
        <v>5023</v>
      </c>
    </row>
    <row r="853" spans="1:9" x14ac:dyDescent="0.25">
      <c r="A853" s="13" t="s">
        <v>2334</v>
      </c>
      <c r="B853" s="11" t="s">
        <v>2335</v>
      </c>
      <c r="C853" s="11" t="s">
        <v>1741</v>
      </c>
      <c r="D853" s="11">
        <v>13</v>
      </c>
      <c r="E853" s="14" t="s">
        <v>5023</v>
      </c>
      <c r="F853" t="s">
        <v>5105</v>
      </c>
      <c r="G853" t="s">
        <v>5102</v>
      </c>
      <c r="H853" t="s">
        <v>5103</v>
      </c>
      <c r="I853" t="s">
        <v>5023</v>
      </c>
    </row>
    <row r="854" spans="1:9" x14ac:dyDescent="0.25">
      <c r="A854" s="13" t="s">
        <v>2336</v>
      </c>
      <c r="B854" s="11" t="s">
        <v>2337</v>
      </c>
      <c r="C854" s="11" t="s">
        <v>1741</v>
      </c>
      <c r="D854" s="11">
        <v>13</v>
      </c>
      <c r="E854" s="14" t="s">
        <v>5023</v>
      </c>
      <c r="F854" t="s">
        <v>5106</v>
      </c>
      <c r="G854" t="s">
        <v>5102</v>
      </c>
      <c r="H854" t="s">
        <v>5103</v>
      </c>
      <c r="I854" t="s">
        <v>5023</v>
      </c>
    </row>
    <row r="855" spans="1:9" x14ac:dyDescent="0.25">
      <c r="A855" s="13" t="s">
        <v>2372</v>
      </c>
      <c r="B855" s="11" t="s">
        <v>2373</v>
      </c>
      <c r="C855" s="11" t="s">
        <v>1746</v>
      </c>
      <c r="D855" s="11">
        <v>13</v>
      </c>
      <c r="E855" s="14" t="s">
        <v>5023</v>
      </c>
      <c r="F855"/>
      <c r="G855"/>
      <c r="H855"/>
      <c r="I855" t="s">
        <v>5023</v>
      </c>
    </row>
    <row r="856" spans="1:9" x14ac:dyDescent="0.25">
      <c r="A856" s="13" t="s">
        <v>2380</v>
      </c>
      <c r="B856" s="11" t="s">
        <v>2381</v>
      </c>
      <c r="C856" s="11" t="s">
        <v>1741</v>
      </c>
      <c r="D856" s="11">
        <v>13</v>
      </c>
      <c r="E856" s="14" t="s">
        <v>5023</v>
      </c>
      <c r="F856"/>
      <c r="G856"/>
      <c r="H856"/>
      <c r="I856" t="s">
        <v>5023</v>
      </c>
    </row>
    <row r="857" spans="1:9" ht="30" x14ac:dyDescent="0.25">
      <c r="A857" s="13" t="s">
        <v>2384</v>
      </c>
      <c r="B857" s="11" t="s">
        <v>2385</v>
      </c>
      <c r="C857" s="11" t="s">
        <v>1741</v>
      </c>
      <c r="D857" s="11">
        <v>13</v>
      </c>
      <c r="E857" s="14" t="s">
        <v>5022</v>
      </c>
      <c r="F857"/>
      <c r="G857"/>
      <c r="H857"/>
      <c r="I857" t="s">
        <v>5023</v>
      </c>
    </row>
    <row r="858" spans="1:9" x14ac:dyDescent="0.25">
      <c r="A858" s="13" t="s">
        <v>2400</v>
      </c>
      <c r="B858" s="11" t="s">
        <v>2401</v>
      </c>
      <c r="C858" s="11" t="s">
        <v>1741</v>
      </c>
      <c r="D858" s="11">
        <v>13</v>
      </c>
      <c r="E858" s="14" t="s">
        <v>5023</v>
      </c>
      <c r="F858"/>
      <c r="G858"/>
      <c r="H858"/>
      <c r="I858" t="s">
        <v>5023</v>
      </c>
    </row>
    <row r="859" spans="1:9" ht="30" x14ac:dyDescent="0.25">
      <c r="A859" s="13" t="s">
        <v>1765</v>
      </c>
      <c r="B859" s="11" t="s">
        <v>1766</v>
      </c>
      <c r="C859" s="11" t="s">
        <v>5</v>
      </c>
      <c r="D859" s="11">
        <v>13</v>
      </c>
      <c r="E859" s="14" t="s">
        <v>5022</v>
      </c>
      <c r="F859" t="s">
        <v>5104</v>
      </c>
      <c r="G859" t="s">
        <v>5102</v>
      </c>
      <c r="H859" t="s">
        <v>5103</v>
      </c>
      <c r="I859" t="s">
        <v>5023</v>
      </c>
    </row>
    <row r="860" spans="1:9" ht="30" x14ac:dyDescent="0.25">
      <c r="A860" s="13" t="s">
        <v>1769</v>
      </c>
      <c r="B860" s="11" t="s">
        <v>1770</v>
      </c>
      <c r="C860" s="11" t="s">
        <v>5</v>
      </c>
      <c r="D860" s="11">
        <v>13</v>
      </c>
      <c r="E860" s="14" t="s">
        <v>5022</v>
      </c>
      <c r="F860"/>
      <c r="G860"/>
      <c r="H860"/>
      <c r="I860" t="s">
        <v>5023</v>
      </c>
    </row>
    <row r="861" spans="1:9" ht="30" x14ac:dyDescent="0.25">
      <c r="A861" s="13" t="s">
        <v>1775</v>
      </c>
      <c r="B861" s="11" t="s">
        <v>1776</v>
      </c>
      <c r="C861" s="11" t="s">
        <v>5</v>
      </c>
      <c r="D861" s="11">
        <v>13</v>
      </c>
      <c r="E861" s="14" t="s">
        <v>5022</v>
      </c>
      <c r="F861"/>
      <c r="G861"/>
      <c r="H861"/>
      <c r="I861" t="s">
        <v>5023</v>
      </c>
    </row>
    <row r="862" spans="1:9" x14ac:dyDescent="0.25">
      <c r="A862" s="13" t="s">
        <v>2430</v>
      </c>
      <c r="B862" s="11" t="s">
        <v>2431</v>
      </c>
      <c r="C862" s="11" t="s">
        <v>5</v>
      </c>
      <c r="D862" s="11">
        <v>13</v>
      </c>
      <c r="E862" s="14" t="s">
        <v>5023</v>
      </c>
      <c r="F862" t="s">
        <v>5104</v>
      </c>
      <c r="G862" t="s">
        <v>5102</v>
      </c>
      <c r="H862" t="s">
        <v>5103</v>
      </c>
      <c r="I862" t="s">
        <v>5023</v>
      </c>
    </row>
    <row r="863" spans="1:9" x14ac:dyDescent="0.25">
      <c r="A863" s="13" t="s">
        <v>2438</v>
      </c>
      <c r="B863" s="11" t="s">
        <v>2439</v>
      </c>
      <c r="C863" s="11" t="s">
        <v>2279</v>
      </c>
      <c r="D863" s="11">
        <v>13</v>
      </c>
      <c r="E863" s="14" t="s">
        <v>5023</v>
      </c>
      <c r="F863"/>
      <c r="G863"/>
      <c r="H863"/>
      <c r="I863" t="s">
        <v>5023</v>
      </c>
    </row>
    <row r="864" spans="1:9" x14ac:dyDescent="0.25">
      <c r="A864" s="13" t="s">
        <v>2440</v>
      </c>
      <c r="B864" s="11" t="s">
        <v>2441</v>
      </c>
      <c r="C864" s="11" t="s">
        <v>2279</v>
      </c>
      <c r="D864" s="11">
        <v>13</v>
      </c>
      <c r="E864" s="14" t="s">
        <v>5023</v>
      </c>
      <c r="F864"/>
      <c r="G864"/>
      <c r="H864"/>
      <c r="I864" t="s">
        <v>5023</v>
      </c>
    </row>
    <row r="865" spans="1:9" ht="30" x14ac:dyDescent="0.25">
      <c r="A865" s="13" t="s">
        <v>2450</v>
      </c>
      <c r="B865" s="11" t="s">
        <v>2451</v>
      </c>
      <c r="C865" s="11" t="s">
        <v>5</v>
      </c>
      <c r="D865" s="11">
        <v>13</v>
      </c>
      <c r="E865" s="14" t="s">
        <v>5022</v>
      </c>
      <c r="F865"/>
      <c r="G865"/>
      <c r="H865"/>
      <c r="I865" t="s">
        <v>5023</v>
      </c>
    </row>
    <row r="866" spans="1:9" x14ac:dyDescent="0.25">
      <c r="A866" s="13" t="s">
        <v>2452</v>
      </c>
      <c r="B866" s="11" t="s">
        <v>2453</v>
      </c>
      <c r="C866" s="11" t="s">
        <v>5</v>
      </c>
      <c r="D866" s="11">
        <v>13</v>
      </c>
      <c r="E866" s="14" t="s">
        <v>5023</v>
      </c>
      <c r="F866"/>
      <c r="G866"/>
      <c r="H866"/>
      <c r="I866" t="s">
        <v>5023</v>
      </c>
    </row>
    <row r="867" spans="1:9" x14ac:dyDescent="0.25">
      <c r="A867" s="13" t="s">
        <v>2462</v>
      </c>
      <c r="B867" s="11" t="s">
        <v>2463</v>
      </c>
      <c r="C867" s="11" t="s">
        <v>1741</v>
      </c>
      <c r="D867" s="11">
        <v>13</v>
      </c>
      <c r="E867" s="14" t="s">
        <v>5023</v>
      </c>
      <c r="F867"/>
      <c r="G867"/>
      <c r="H867"/>
      <c r="I867" t="s">
        <v>5023</v>
      </c>
    </row>
    <row r="868" spans="1:9" ht="30" x14ac:dyDescent="0.25">
      <c r="A868" s="13" t="s">
        <v>1843</v>
      </c>
      <c r="B868" s="11" t="s">
        <v>1844</v>
      </c>
      <c r="C868" s="11" t="s">
        <v>5</v>
      </c>
      <c r="D868" s="11">
        <v>14</v>
      </c>
      <c r="E868" s="14" t="s">
        <v>5022</v>
      </c>
      <c r="F868"/>
      <c r="G868"/>
      <c r="H868"/>
      <c r="I868" t="s">
        <v>5023</v>
      </c>
    </row>
    <row r="869" spans="1:9" ht="30" x14ac:dyDescent="0.25">
      <c r="A869" s="13" t="s">
        <v>231</v>
      </c>
      <c r="B869" s="11" t="s">
        <v>232</v>
      </c>
      <c r="C869" s="11" t="s">
        <v>5</v>
      </c>
      <c r="D869" s="11">
        <v>14</v>
      </c>
      <c r="E869" s="14" t="s">
        <v>5022</v>
      </c>
      <c r="F869" t="s">
        <v>5101</v>
      </c>
      <c r="G869" t="s">
        <v>5102</v>
      </c>
      <c r="H869" t="s">
        <v>5103</v>
      </c>
      <c r="I869" t="s">
        <v>5023</v>
      </c>
    </row>
    <row r="870" spans="1:9" ht="30" x14ac:dyDescent="0.25">
      <c r="A870" s="13" t="s">
        <v>234</v>
      </c>
      <c r="B870" s="11" t="s">
        <v>235</v>
      </c>
      <c r="C870" s="11" t="s">
        <v>5</v>
      </c>
      <c r="D870" s="11">
        <v>14</v>
      </c>
      <c r="E870" s="14" t="s">
        <v>5022</v>
      </c>
      <c r="F870" t="s">
        <v>5101</v>
      </c>
      <c r="G870" t="s">
        <v>5102</v>
      </c>
      <c r="H870" t="s">
        <v>5103</v>
      </c>
      <c r="I870" t="s">
        <v>5023</v>
      </c>
    </row>
    <row r="871" spans="1:9" ht="30" x14ac:dyDescent="0.25">
      <c r="A871" s="13" t="s">
        <v>236</v>
      </c>
      <c r="B871" s="11" t="s">
        <v>237</v>
      </c>
      <c r="C871" s="11" t="s">
        <v>5</v>
      </c>
      <c r="D871" s="11">
        <v>14</v>
      </c>
      <c r="E871" s="14" t="s">
        <v>5022</v>
      </c>
      <c r="F871"/>
      <c r="G871"/>
      <c r="H871"/>
      <c r="I871" t="s">
        <v>5023</v>
      </c>
    </row>
    <row r="872" spans="1:9" ht="30" x14ac:dyDescent="0.25">
      <c r="A872" s="13" t="s">
        <v>343</v>
      </c>
      <c r="B872" s="11" t="s">
        <v>344</v>
      </c>
      <c r="C872" s="11" t="s">
        <v>5</v>
      </c>
      <c r="D872" s="11">
        <v>14</v>
      </c>
      <c r="E872" s="14" t="s">
        <v>5022</v>
      </c>
      <c r="F872" t="s">
        <v>5101</v>
      </c>
      <c r="G872" t="s">
        <v>5102</v>
      </c>
      <c r="H872" t="s">
        <v>5103</v>
      </c>
      <c r="I872" t="s">
        <v>5023</v>
      </c>
    </row>
    <row r="873" spans="1:9" ht="30" x14ac:dyDescent="0.25">
      <c r="A873" s="13" t="s">
        <v>345</v>
      </c>
      <c r="B873" s="11" t="s">
        <v>346</v>
      </c>
      <c r="C873" s="11" t="s">
        <v>5</v>
      </c>
      <c r="D873" s="11">
        <v>14</v>
      </c>
      <c r="E873" s="14" t="s">
        <v>5022</v>
      </c>
      <c r="F873" t="s">
        <v>5101</v>
      </c>
      <c r="G873" t="s">
        <v>5102</v>
      </c>
      <c r="H873" t="s">
        <v>5103</v>
      </c>
      <c r="I873" t="s">
        <v>5023</v>
      </c>
    </row>
    <row r="874" spans="1:9" ht="30" x14ac:dyDescent="0.25">
      <c r="A874" s="13" t="s">
        <v>1863</v>
      </c>
      <c r="B874" s="11" t="s">
        <v>1864</v>
      </c>
      <c r="C874" s="11" t="s">
        <v>5</v>
      </c>
      <c r="D874" s="11">
        <v>14</v>
      </c>
      <c r="E874" s="14" t="s">
        <v>5022</v>
      </c>
      <c r="F874" t="s">
        <v>5101</v>
      </c>
      <c r="G874" t="s">
        <v>5102</v>
      </c>
      <c r="H874" t="s">
        <v>5103</v>
      </c>
      <c r="I874" t="s">
        <v>5023</v>
      </c>
    </row>
    <row r="875" spans="1:9" ht="30" x14ac:dyDescent="0.25">
      <c r="A875" s="13" t="s">
        <v>1865</v>
      </c>
      <c r="B875" s="11" t="s">
        <v>1866</v>
      </c>
      <c r="C875" s="11" t="s">
        <v>5</v>
      </c>
      <c r="D875" s="11">
        <v>14</v>
      </c>
      <c r="E875" s="14" t="s">
        <v>5022</v>
      </c>
      <c r="F875" t="s">
        <v>5101</v>
      </c>
      <c r="G875" t="s">
        <v>5102</v>
      </c>
      <c r="H875" t="s">
        <v>5103</v>
      </c>
      <c r="I875" t="s">
        <v>5023</v>
      </c>
    </row>
    <row r="876" spans="1:9" ht="30" x14ac:dyDescent="0.25">
      <c r="A876" s="13" t="s">
        <v>480</v>
      </c>
      <c r="B876" s="11" t="s">
        <v>481</v>
      </c>
      <c r="C876" s="11" t="s">
        <v>5</v>
      </c>
      <c r="D876" s="11">
        <v>14</v>
      </c>
      <c r="E876" s="14" t="s">
        <v>5022</v>
      </c>
      <c r="F876" t="s">
        <v>5101</v>
      </c>
      <c r="G876" t="s">
        <v>5102</v>
      </c>
      <c r="H876" t="s">
        <v>5103</v>
      </c>
      <c r="I876" t="s">
        <v>5023</v>
      </c>
    </row>
    <row r="877" spans="1:9" ht="30" x14ac:dyDescent="0.25">
      <c r="A877" s="13" t="s">
        <v>1919</v>
      </c>
      <c r="B877" s="11" t="s">
        <v>1920</v>
      </c>
      <c r="C877" s="11" t="s">
        <v>5</v>
      </c>
      <c r="D877" s="11">
        <v>14</v>
      </c>
      <c r="E877" s="14" t="s">
        <v>5022</v>
      </c>
      <c r="F877"/>
      <c r="G877"/>
      <c r="H877"/>
      <c r="I877" t="s">
        <v>5023</v>
      </c>
    </row>
    <row r="878" spans="1:9" ht="30" x14ac:dyDescent="0.25">
      <c r="A878" s="13" t="s">
        <v>482</v>
      </c>
      <c r="B878" s="11" t="s">
        <v>483</v>
      </c>
      <c r="C878" s="11" t="s">
        <v>5</v>
      </c>
      <c r="D878" s="11">
        <v>14</v>
      </c>
      <c r="E878" s="14" t="s">
        <v>5022</v>
      </c>
      <c r="F878" t="s">
        <v>5101</v>
      </c>
      <c r="G878" t="s">
        <v>5102</v>
      </c>
      <c r="H878" t="s">
        <v>5103</v>
      </c>
      <c r="I878" t="s">
        <v>5023</v>
      </c>
    </row>
    <row r="879" spans="1:9" ht="30" x14ac:dyDescent="0.25">
      <c r="A879" s="13" t="s">
        <v>484</v>
      </c>
      <c r="B879" s="11" t="s">
        <v>485</v>
      </c>
      <c r="C879" s="11" t="s">
        <v>5</v>
      </c>
      <c r="D879" s="11">
        <v>14</v>
      </c>
      <c r="E879" s="14" t="s">
        <v>5022</v>
      </c>
      <c r="F879"/>
      <c r="G879"/>
      <c r="H879"/>
      <c r="I879" t="s">
        <v>5023</v>
      </c>
    </row>
    <row r="880" spans="1:9" ht="30" x14ac:dyDescent="0.25">
      <c r="A880" s="13" t="s">
        <v>486</v>
      </c>
      <c r="B880" s="11" t="s">
        <v>487</v>
      </c>
      <c r="C880" s="11" t="s">
        <v>5</v>
      </c>
      <c r="D880" s="11">
        <v>14</v>
      </c>
      <c r="E880" s="14" t="s">
        <v>5022</v>
      </c>
      <c r="F880"/>
      <c r="G880"/>
      <c r="H880"/>
      <c r="I880" t="s">
        <v>5023</v>
      </c>
    </row>
    <row r="881" spans="1:9" ht="30" x14ac:dyDescent="0.25">
      <c r="A881" s="13" t="s">
        <v>562</v>
      </c>
      <c r="B881" s="11" t="s">
        <v>563</v>
      </c>
      <c r="C881" s="11" t="s">
        <v>5</v>
      </c>
      <c r="D881" s="11">
        <v>14</v>
      </c>
      <c r="E881" s="14" t="s">
        <v>5022</v>
      </c>
      <c r="F881" t="s">
        <v>5101</v>
      </c>
      <c r="G881" t="s">
        <v>5102</v>
      </c>
      <c r="H881" t="s">
        <v>5103</v>
      </c>
      <c r="I881" t="s">
        <v>5023</v>
      </c>
    </row>
    <row r="882" spans="1:9" ht="30" x14ac:dyDescent="0.25">
      <c r="A882" s="13" t="s">
        <v>1945</v>
      </c>
      <c r="B882" s="11" t="s">
        <v>1946</v>
      </c>
      <c r="C882" s="11" t="s">
        <v>5</v>
      </c>
      <c r="D882" s="11">
        <v>14</v>
      </c>
      <c r="E882" s="14" t="s">
        <v>5022</v>
      </c>
      <c r="F882"/>
      <c r="G882"/>
      <c r="H882"/>
      <c r="I882" t="s">
        <v>5023</v>
      </c>
    </row>
    <row r="883" spans="1:9" ht="30" x14ac:dyDescent="0.25">
      <c r="A883" s="13" t="s">
        <v>779</v>
      </c>
      <c r="B883" s="11" t="s">
        <v>780</v>
      </c>
      <c r="C883" s="11" t="s">
        <v>5</v>
      </c>
      <c r="D883" s="11">
        <v>14</v>
      </c>
      <c r="E883" s="14" t="s">
        <v>5022</v>
      </c>
      <c r="F883" t="s">
        <v>5101</v>
      </c>
      <c r="G883" t="s">
        <v>5102</v>
      </c>
      <c r="H883" t="s">
        <v>5103</v>
      </c>
      <c r="I883" t="s">
        <v>5023</v>
      </c>
    </row>
    <row r="884" spans="1:9" ht="30" x14ac:dyDescent="0.25">
      <c r="A884" s="13" t="s">
        <v>781</v>
      </c>
      <c r="B884" s="11" t="s">
        <v>782</v>
      </c>
      <c r="C884" s="11" t="s">
        <v>5</v>
      </c>
      <c r="D884" s="11">
        <v>14</v>
      </c>
      <c r="E884" s="14" t="s">
        <v>5022</v>
      </c>
      <c r="F884" t="s">
        <v>5101</v>
      </c>
      <c r="G884" t="s">
        <v>5102</v>
      </c>
      <c r="H884" t="s">
        <v>5103</v>
      </c>
      <c r="I884" t="s">
        <v>5023</v>
      </c>
    </row>
    <row r="885" spans="1:9" ht="30" x14ac:dyDescent="0.25">
      <c r="A885" s="13" t="s">
        <v>2001</v>
      </c>
      <c r="B885" s="11" t="s">
        <v>2002</v>
      </c>
      <c r="C885" s="11" t="s">
        <v>5</v>
      </c>
      <c r="D885" s="11">
        <v>14</v>
      </c>
      <c r="E885" s="14" t="s">
        <v>5022</v>
      </c>
      <c r="F885"/>
      <c r="G885"/>
      <c r="H885"/>
      <c r="I885" t="s">
        <v>5023</v>
      </c>
    </row>
    <row r="886" spans="1:9" ht="30" x14ac:dyDescent="0.25">
      <c r="A886" s="13" t="s">
        <v>979</v>
      </c>
      <c r="B886" s="11" t="s">
        <v>980</v>
      </c>
      <c r="C886" s="11" t="s">
        <v>5</v>
      </c>
      <c r="D886" s="11">
        <v>14</v>
      </c>
      <c r="E886" s="14" t="s">
        <v>5022</v>
      </c>
      <c r="F886" t="s">
        <v>5101</v>
      </c>
      <c r="G886" t="s">
        <v>5102</v>
      </c>
      <c r="H886" t="s">
        <v>5103</v>
      </c>
      <c r="I886" t="s">
        <v>5023</v>
      </c>
    </row>
    <row r="887" spans="1:9" ht="30" x14ac:dyDescent="0.25">
      <c r="A887" s="13" t="s">
        <v>981</v>
      </c>
      <c r="B887" s="11" t="s">
        <v>982</v>
      </c>
      <c r="C887" s="11" t="s">
        <v>5</v>
      </c>
      <c r="D887" s="11">
        <v>14</v>
      </c>
      <c r="E887" s="14" t="s">
        <v>5022</v>
      </c>
      <c r="F887" t="s">
        <v>5101</v>
      </c>
      <c r="G887" t="s">
        <v>5102</v>
      </c>
      <c r="H887" t="s">
        <v>5103</v>
      </c>
      <c r="I887" t="s">
        <v>5023</v>
      </c>
    </row>
    <row r="888" spans="1:9" ht="30" x14ac:dyDescent="0.25">
      <c r="A888" s="13" t="s">
        <v>983</v>
      </c>
      <c r="B888" s="11" t="s">
        <v>984</v>
      </c>
      <c r="C888" s="11" t="s">
        <v>5</v>
      </c>
      <c r="D888" s="11">
        <v>14</v>
      </c>
      <c r="E888" s="14" t="s">
        <v>5022</v>
      </c>
      <c r="F888" t="s">
        <v>5101</v>
      </c>
      <c r="G888" t="s">
        <v>5102</v>
      </c>
      <c r="H888" t="s">
        <v>5103</v>
      </c>
      <c r="I888" t="s">
        <v>5023</v>
      </c>
    </row>
    <row r="889" spans="1:9" ht="30" x14ac:dyDescent="0.25">
      <c r="A889" s="13" t="s">
        <v>2049</v>
      </c>
      <c r="B889" s="11" t="s">
        <v>2050</v>
      </c>
      <c r="C889" s="11" t="s">
        <v>5</v>
      </c>
      <c r="D889" s="11">
        <v>14</v>
      </c>
      <c r="E889" s="14" t="s">
        <v>5022</v>
      </c>
      <c r="F889"/>
      <c r="G889"/>
      <c r="H889"/>
      <c r="I889" t="s">
        <v>5023</v>
      </c>
    </row>
    <row r="890" spans="1:9" ht="30" x14ac:dyDescent="0.25">
      <c r="A890" s="13" t="s">
        <v>985</v>
      </c>
      <c r="B890" s="11" t="s">
        <v>986</v>
      </c>
      <c r="C890" s="11" t="s">
        <v>5</v>
      </c>
      <c r="D890" s="11">
        <v>14</v>
      </c>
      <c r="E890" s="14" t="s">
        <v>5022</v>
      </c>
      <c r="F890" t="s">
        <v>5101</v>
      </c>
      <c r="G890" t="s">
        <v>5102</v>
      </c>
      <c r="H890" t="s">
        <v>5103</v>
      </c>
      <c r="I890" t="s">
        <v>5023</v>
      </c>
    </row>
    <row r="891" spans="1:9" ht="30" x14ac:dyDescent="0.25">
      <c r="A891" s="13" t="s">
        <v>1184</v>
      </c>
      <c r="B891" s="11" t="s">
        <v>1185</v>
      </c>
      <c r="C891" s="11" t="s">
        <v>5</v>
      </c>
      <c r="D891" s="11">
        <v>14</v>
      </c>
      <c r="E891" s="14" t="s">
        <v>5022</v>
      </c>
      <c r="F891"/>
      <c r="G891"/>
      <c r="H891"/>
      <c r="I891" t="s">
        <v>5023</v>
      </c>
    </row>
    <row r="892" spans="1:9" ht="30" x14ac:dyDescent="0.25">
      <c r="A892" s="13" t="s">
        <v>1186</v>
      </c>
      <c r="B892" s="11" t="s">
        <v>1187</v>
      </c>
      <c r="C892" s="11" t="s">
        <v>5</v>
      </c>
      <c r="D892" s="11">
        <v>14</v>
      </c>
      <c r="E892" s="14" t="s">
        <v>5022</v>
      </c>
      <c r="F892"/>
      <c r="G892"/>
      <c r="H892"/>
      <c r="I892" t="s">
        <v>5023</v>
      </c>
    </row>
    <row r="893" spans="1:9" ht="30" x14ac:dyDescent="0.25">
      <c r="A893" s="13" t="s">
        <v>2131</v>
      </c>
      <c r="B893" s="11" t="s">
        <v>2132</v>
      </c>
      <c r="C893" s="11" t="s">
        <v>5</v>
      </c>
      <c r="D893" s="11">
        <v>14</v>
      </c>
      <c r="E893" s="14" t="s">
        <v>5022</v>
      </c>
      <c r="F893" t="s">
        <v>5101</v>
      </c>
      <c r="G893" t="s">
        <v>5102</v>
      </c>
      <c r="H893" t="s">
        <v>5103</v>
      </c>
      <c r="I893" t="s">
        <v>5023</v>
      </c>
    </row>
    <row r="894" spans="1:9" ht="30" x14ac:dyDescent="0.25">
      <c r="A894" s="13" t="s">
        <v>1256</v>
      </c>
      <c r="B894" s="11" t="s">
        <v>1257</v>
      </c>
      <c r="C894" s="11" t="s">
        <v>5</v>
      </c>
      <c r="D894" s="11">
        <v>14</v>
      </c>
      <c r="E894" s="14" t="s">
        <v>5022</v>
      </c>
      <c r="F894"/>
      <c r="G894"/>
      <c r="H894"/>
      <c r="I894" t="s">
        <v>5023</v>
      </c>
    </row>
    <row r="895" spans="1:9" ht="30" x14ac:dyDescent="0.25">
      <c r="A895" s="13" t="s">
        <v>2133</v>
      </c>
      <c r="B895" s="11" t="s">
        <v>2134</v>
      </c>
      <c r="C895" s="11" t="s">
        <v>5</v>
      </c>
      <c r="D895" s="11">
        <v>14</v>
      </c>
      <c r="E895" s="14" t="s">
        <v>5022</v>
      </c>
      <c r="F895"/>
      <c r="G895"/>
      <c r="H895"/>
      <c r="I895" t="s">
        <v>5023</v>
      </c>
    </row>
    <row r="896" spans="1:9" ht="30" x14ac:dyDescent="0.25">
      <c r="A896" s="13" t="s">
        <v>1438</v>
      </c>
      <c r="B896" s="11" t="s">
        <v>1439</v>
      </c>
      <c r="C896" s="11" t="s">
        <v>5</v>
      </c>
      <c r="D896" s="11">
        <v>14</v>
      </c>
      <c r="E896" s="14" t="s">
        <v>5022</v>
      </c>
      <c r="F896" t="s">
        <v>5101</v>
      </c>
      <c r="G896" t="s">
        <v>5102</v>
      </c>
      <c r="H896" t="s">
        <v>5103</v>
      </c>
      <c r="I896" t="s">
        <v>5023</v>
      </c>
    </row>
    <row r="897" spans="1:9" ht="30" x14ac:dyDescent="0.25">
      <c r="A897" s="13" t="s">
        <v>1440</v>
      </c>
      <c r="B897" s="11" t="s">
        <v>1441</v>
      </c>
      <c r="C897" s="11" t="s">
        <v>5</v>
      </c>
      <c r="D897" s="11">
        <v>14</v>
      </c>
      <c r="E897" s="14" t="s">
        <v>5022</v>
      </c>
      <c r="F897" t="s">
        <v>5101</v>
      </c>
      <c r="G897" t="s">
        <v>5102</v>
      </c>
      <c r="H897" t="s">
        <v>5103</v>
      </c>
      <c r="I897" t="s">
        <v>5023</v>
      </c>
    </row>
    <row r="898" spans="1:9" ht="30" x14ac:dyDescent="0.25">
      <c r="A898" s="13" t="s">
        <v>2173</v>
      </c>
      <c r="B898" s="11" t="s">
        <v>2174</v>
      </c>
      <c r="C898" s="11" t="s">
        <v>5</v>
      </c>
      <c r="D898" s="11">
        <v>14</v>
      </c>
      <c r="E898" s="14" t="s">
        <v>5022</v>
      </c>
      <c r="F898" t="s">
        <v>5101</v>
      </c>
      <c r="G898" t="s">
        <v>5102</v>
      </c>
      <c r="H898" t="s">
        <v>5103</v>
      </c>
      <c r="I898" t="s">
        <v>5023</v>
      </c>
    </row>
    <row r="899" spans="1:9" ht="30" x14ac:dyDescent="0.25">
      <c r="A899" s="13" t="s">
        <v>2175</v>
      </c>
      <c r="B899" s="11" t="s">
        <v>2176</v>
      </c>
      <c r="C899" s="11" t="s">
        <v>5</v>
      </c>
      <c r="D899" s="11">
        <v>14</v>
      </c>
      <c r="E899" s="14" t="s">
        <v>5022</v>
      </c>
      <c r="F899"/>
      <c r="G899"/>
      <c r="H899"/>
      <c r="I899" t="s">
        <v>5023</v>
      </c>
    </row>
    <row r="900" spans="1:9" ht="30" x14ac:dyDescent="0.25">
      <c r="A900" s="13" t="s">
        <v>2177</v>
      </c>
      <c r="B900" s="11" t="s">
        <v>2178</v>
      </c>
      <c r="C900" s="11" t="s">
        <v>5</v>
      </c>
      <c r="D900" s="11">
        <v>14</v>
      </c>
      <c r="E900" s="14" t="s">
        <v>5022</v>
      </c>
      <c r="F900"/>
      <c r="G900"/>
      <c r="H900"/>
      <c r="I900" t="s">
        <v>5023</v>
      </c>
    </row>
    <row r="901" spans="1:9" ht="30" x14ac:dyDescent="0.25">
      <c r="A901" s="13" t="s">
        <v>1478</v>
      </c>
      <c r="B901" s="11" t="s">
        <v>1479</v>
      </c>
      <c r="C901" s="11" t="s">
        <v>5</v>
      </c>
      <c r="D901" s="11">
        <v>14</v>
      </c>
      <c r="E901" s="14" t="s">
        <v>5022</v>
      </c>
      <c r="F901"/>
      <c r="G901"/>
      <c r="H901"/>
      <c r="I901" t="s">
        <v>5023</v>
      </c>
    </row>
    <row r="902" spans="1:9" ht="30" x14ac:dyDescent="0.25">
      <c r="A902" s="13" t="s">
        <v>2187</v>
      </c>
      <c r="B902" s="11" t="s">
        <v>2188</v>
      </c>
      <c r="C902" s="11" t="s">
        <v>5</v>
      </c>
      <c r="D902" s="11">
        <v>14</v>
      </c>
      <c r="E902" s="14" t="s">
        <v>5022</v>
      </c>
      <c r="F902"/>
      <c r="G902"/>
      <c r="H902"/>
      <c r="I902" t="s">
        <v>5023</v>
      </c>
    </row>
    <row r="903" spans="1:9" ht="30" x14ac:dyDescent="0.25">
      <c r="A903" s="13" t="s">
        <v>1514</v>
      </c>
      <c r="B903" s="11" t="s">
        <v>1515</v>
      </c>
      <c r="C903" s="11" t="s">
        <v>5</v>
      </c>
      <c r="D903" s="11">
        <v>14</v>
      </c>
      <c r="E903" s="14" t="s">
        <v>5022</v>
      </c>
      <c r="F903" t="s">
        <v>5104</v>
      </c>
      <c r="G903" t="s">
        <v>5102</v>
      </c>
      <c r="H903" t="s">
        <v>5103</v>
      </c>
      <c r="I903" t="s">
        <v>5023</v>
      </c>
    </row>
    <row r="904" spans="1:9" ht="30" x14ac:dyDescent="0.25">
      <c r="A904" s="13" t="s">
        <v>1516</v>
      </c>
      <c r="B904" s="11" t="s">
        <v>1517</v>
      </c>
      <c r="C904" s="11" t="s">
        <v>5</v>
      </c>
      <c r="D904" s="11">
        <v>14</v>
      </c>
      <c r="E904" s="14" t="s">
        <v>5022</v>
      </c>
      <c r="F904" t="s">
        <v>5101</v>
      </c>
      <c r="G904" t="s">
        <v>5102</v>
      </c>
      <c r="H904" t="s">
        <v>5103</v>
      </c>
      <c r="I904" t="s">
        <v>5023</v>
      </c>
    </row>
    <row r="905" spans="1:9" ht="30" x14ac:dyDescent="0.25">
      <c r="A905" s="13" t="s">
        <v>1518</v>
      </c>
      <c r="B905" s="11" t="s">
        <v>1519</v>
      </c>
      <c r="C905" s="11" t="s">
        <v>5</v>
      </c>
      <c r="D905" s="11">
        <v>14</v>
      </c>
      <c r="E905" s="14" t="s">
        <v>5022</v>
      </c>
      <c r="F905" t="s">
        <v>5101</v>
      </c>
      <c r="G905" t="s">
        <v>5102</v>
      </c>
      <c r="H905" t="s">
        <v>5103</v>
      </c>
      <c r="I905" t="s">
        <v>5023</v>
      </c>
    </row>
    <row r="906" spans="1:9" ht="30" x14ac:dyDescent="0.25">
      <c r="A906" s="13" t="s">
        <v>2197</v>
      </c>
      <c r="B906" s="11" t="s">
        <v>2198</v>
      </c>
      <c r="C906" s="11" t="s">
        <v>5</v>
      </c>
      <c r="D906" s="11">
        <v>14</v>
      </c>
      <c r="E906" s="14" t="s">
        <v>5022</v>
      </c>
      <c r="F906"/>
      <c r="G906"/>
      <c r="H906"/>
      <c r="I906" t="s">
        <v>5023</v>
      </c>
    </row>
    <row r="907" spans="1:9" ht="30" x14ac:dyDescent="0.25">
      <c r="A907" s="13" t="s">
        <v>2199</v>
      </c>
      <c r="B907" s="11" t="s">
        <v>2200</v>
      </c>
      <c r="C907" s="11" t="s">
        <v>5</v>
      </c>
      <c r="D907" s="11">
        <v>14</v>
      </c>
      <c r="E907" s="14" t="s">
        <v>5022</v>
      </c>
      <c r="F907" t="s">
        <v>5101</v>
      </c>
      <c r="G907" t="s">
        <v>5102</v>
      </c>
      <c r="H907" t="s">
        <v>5103</v>
      </c>
      <c r="I907" t="s">
        <v>5023</v>
      </c>
    </row>
    <row r="908" spans="1:9" ht="30" x14ac:dyDescent="0.25">
      <c r="A908" s="13" t="s">
        <v>1520</v>
      </c>
      <c r="B908" s="11" t="s">
        <v>1521</v>
      </c>
      <c r="C908" s="11" t="s">
        <v>5</v>
      </c>
      <c r="D908" s="11">
        <v>14</v>
      </c>
      <c r="E908" s="14" t="s">
        <v>5022</v>
      </c>
      <c r="F908" t="s">
        <v>5101</v>
      </c>
      <c r="G908" t="s">
        <v>5102</v>
      </c>
      <c r="H908" t="s">
        <v>5103</v>
      </c>
      <c r="I908" t="s">
        <v>5023</v>
      </c>
    </row>
    <row r="909" spans="1:9" ht="30" x14ac:dyDescent="0.25">
      <c r="A909" s="13" t="s">
        <v>2273</v>
      </c>
      <c r="B909" s="11" t="s">
        <v>2274</v>
      </c>
      <c r="C909" s="11" t="s">
        <v>1746</v>
      </c>
      <c r="D909" s="11">
        <v>14</v>
      </c>
      <c r="E909" s="14" t="s">
        <v>5022</v>
      </c>
      <c r="F909" t="s">
        <v>5105</v>
      </c>
      <c r="G909" t="s">
        <v>5102</v>
      </c>
      <c r="H909" t="s">
        <v>5103</v>
      </c>
      <c r="I909" t="s">
        <v>5023</v>
      </c>
    </row>
    <row r="910" spans="1:9" ht="30" x14ac:dyDescent="0.25">
      <c r="A910" s="13" t="s">
        <v>2314</v>
      </c>
      <c r="B910" s="11" t="s">
        <v>2315</v>
      </c>
      <c r="C910" s="11" t="s">
        <v>1741</v>
      </c>
      <c r="D910" s="11">
        <v>14</v>
      </c>
      <c r="E910" s="14" t="s">
        <v>5022</v>
      </c>
      <c r="F910"/>
      <c r="G910"/>
      <c r="H910"/>
      <c r="I910" t="s">
        <v>5023</v>
      </c>
    </row>
    <row r="911" spans="1:9" ht="30" x14ac:dyDescent="0.25">
      <c r="A911" s="13" t="s">
        <v>5116</v>
      </c>
      <c r="B911" s="11" t="s">
        <v>5117</v>
      </c>
      <c r="C911" s="11" t="s">
        <v>5</v>
      </c>
      <c r="D911" s="11">
        <v>14</v>
      </c>
      <c r="E911" s="14" t="s">
        <v>5022</v>
      </c>
      <c r="F911"/>
      <c r="G911"/>
      <c r="H911"/>
      <c r="I911" t="s">
        <v>5023</v>
      </c>
    </row>
    <row r="912" spans="1:9" ht="30" x14ac:dyDescent="0.25">
      <c r="A912" s="13" t="s">
        <v>1833</v>
      </c>
      <c r="B912" s="11" t="s">
        <v>1834</v>
      </c>
      <c r="C912" s="11" t="s">
        <v>5</v>
      </c>
      <c r="D912" s="11">
        <v>15</v>
      </c>
      <c r="E912" s="14" t="s">
        <v>5022</v>
      </c>
      <c r="F912" t="s">
        <v>5101</v>
      </c>
      <c r="G912" t="s">
        <v>5102</v>
      </c>
      <c r="H912" t="s">
        <v>5103</v>
      </c>
      <c r="I912" t="s">
        <v>5023</v>
      </c>
    </row>
    <row r="913" spans="1:9" ht="30" x14ac:dyDescent="0.25">
      <c r="A913" s="13" t="s">
        <v>208</v>
      </c>
      <c r="B913" s="11" t="s">
        <v>209</v>
      </c>
      <c r="C913" s="11" t="s">
        <v>5</v>
      </c>
      <c r="D913" s="11">
        <v>15</v>
      </c>
      <c r="E913" s="14" t="s">
        <v>5022</v>
      </c>
      <c r="F913" t="s">
        <v>5101</v>
      </c>
      <c r="G913" t="s">
        <v>5102</v>
      </c>
      <c r="H913" t="s">
        <v>5103</v>
      </c>
      <c r="I913" t="s">
        <v>5023</v>
      </c>
    </row>
    <row r="914" spans="1:9" ht="30" x14ac:dyDescent="0.25">
      <c r="A914" s="13" t="s">
        <v>211</v>
      </c>
      <c r="B914" s="11" t="s">
        <v>212</v>
      </c>
      <c r="C914" s="11" t="s">
        <v>5</v>
      </c>
      <c r="D914" s="11">
        <v>15</v>
      </c>
      <c r="E914" s="14" t="s">
        <v>5022</v>
      </c>
      <c r="F914" t="s">
        <v>5101</v>
      </c>
      <c r="G914" t="s">
        <v>5102</v>
      </c>
      <c r="H914" t="s">
        <v>5103</v>
      </c>
      <c r="I914" t="s">
        <v>5023</v>
      </c>
    </row>
    <row r="915" spans="1:9" ht="30" x14ac:dyDescent="0.25">
      <c r="A915" s="13" t="s">
        <v>213</v>
      </c>
      <c r="B915" s="11" t="s">
        <v>214</v>
      </c>
      <c r="C915" s="11" t="s">
        <v>5</v>
      </c>
      <c r="D915" s="11">
        <v>15</v>
      </c>
      <c r="E915" s="14" t="s">
        <v>5022</v>
      </c>
      <c r="F915" t="s">
        <v>5101</v>
      </c>
      <c r="G915" t="s">
        <v>5102</v>
      </c>
      <c r="H915" t="s">
        <v>5103</v>
      </c>
      <c r="I915" t="s">
        <v>5023</v>
      </c>
    </row>
    <row r="916" spans="1:9" ht="30" x14ac:dyDescent="0.25">
      <c r="A916" s="13" t="s">
        <v>215</v>
      </c>
      <c r="B916" s="11" t="s">
        <v>216</v>
      </c>
      <c r="C916" s="11" t="s">
        <v>5</v>
      </c>
      <c r="D916" s="11">
        <v>15</v>
      </c>
      <c r="E916" s="14" t="s">
        <v>5022</v>
      </c>
      <c r="F916" t="s">
        <v>5101</v>
      </c>
      <c r="G916" t="s">
        <v>5102</v>
      </c>
      <c r="H916" t="s">
        <v>5103</v>
      </c>
      <c r="I916" t="s">
        <v>5023</v>
      </c>
    </row>
    <row r="917" spans="1:9" ht="30" x14ac:dyDescent="0.25">
      <c r="A917" s="13" t="s">
        <v>1835</v>
      </c>
      <c r="B917" s="11" t="s">
        <v>1836</v>
      </c>
      <c r="C917" s="11" t="s">
        <v>5</v>
      </c>
      <c r="D917" s="11">
        <v>15</v>
      </c>
      <c r="E917" s="14" t="s">
        <v>5022</v>
      </c>
      <c r="F917" t="s">
        <v>5101</v>
      </c>
      <c r="G917" t="s">
        <v>5102</v>
      </c>
      <c r="H917" t="s">
        <v>5103</v>
      </c>
      <c r="I917" t="s">
        <v>5023</v>
      </c>
    </row>
    <row r="918" spans="1:9" ht="30" x14ac:dyDescent="0.25">
      <c r="A918" s="13" t="s">
        <v>1837</v>
      </c>
      <c r="B918" s="11" t="s">
        <v>1838</v>
      </c>
      <c r="C918" s="11" t="s">
        <v>5</v>
      </c>
      <c r="D918" s="11">
        <v>15</v>
      </c>
      <c r="E918" s="14" t="s">
        <v>5022</v>
      </c>
      <c r="F918" t="s">
        <v>5101</v>
      </c>
      <c r="G918" t="s">
        <v>5102</v>
      </c>
      <c r="H918" t="s">
        <v>5103</v>
      </c>
      <c r="I918" t="s">
        <v>5023</v>
      </c>
    </row>
    <row r="919" spans="1:9" ht="30" x14ac:dyDescent="0.25">
      <c r="A919" s="13" t="s">
        <v>298</v>
      </c>
      <c r="B919" s="11" t="s">
        <v>299</v>
      </c>
      <c r="C919" s="11" t="s">
        <v>5</v>
      </c>
      <c r="D919" s="11">
        <v>15</v>
      </c>
      <c r="E919" s="14" t="s">
        <v>5022</v>
      </c>
      <c r="F919" t="s">
        <v>5101</v>
      </c>
      <c r="G919" t="s">
        <v>5102</v>
      </c>
      <c r="H919" t="s">
        <v>5103</v>
      </c>
      <c r="I919" t="s">
        <v>5023</v>
      </c>
    </row>
    <row r="920" spans="1:9" ht="30" x14ac:dyDescent="0.25">
      <c r="A920" s="13" t="s">
        <v>300</v>
      </c>
      <c r="B920" s="11" t="s">
        <v>301</v>
      </c>
      <c r="C920" s="11" t="s">
        <v>5</v>
      </c>
      <c r="D920" s="11">
        <v>15</v>
      </c>
      <c r="E920" s="14" t="s">
        <v>5022</v>
      </c>
      <c r="F920" t="s">
        <v>5101</v>
      </c>
      <c r="G920" t="s">
        <v>5102</v>
      </c>
      <c r="H920" t="s">
        <v>5103</v>
      </c>
      <c r="I920" t="s">
        <v>5023</v>
      </c>
    </row>
    <row r="921" spans="1:9" ht="30" x14ac:dyDescent="0.25">
      <c r="A921" s="13" t="s">
        <v>302</v>
      </c>
      <c r="B921" s="11" t="s">
        <v>303</v>
      </c>
      <c r="C921" s="11" t="s">
        <v>5</v>
      </c>
      <c r="D921" s="11">
        <v>15</v>
      </c>
      <c r="E921" s="14" t="s">
        <v>5022</v>
      </c>
      <c r="F921" t="s">
        <v>5101</v>
      </c>
      <c r="G921" t="s">
        <v>5102</v>
      </c>
      <c r="H921" t="s">
        <v>5103</v>
      </c>
      <c r="I921" t="s">
        <v>5023</v>
      </c>
    </row>
    <row r="922" spans="1:9" ht="30" x14ac:dyDescent="0.25">
      <c r="A922" s="13" t="s">
        <v>304</v>
      </c>
      <c r="B922" s="11" t="s">
        <v>305</v>
      </c>
      <c r="C922" s="11" t="s">
        <v>5</v>
      </c>
      <c r="D922" s="11">
        <v>15</v>
      </c>
      <c r="E922" s="14" t="s">
        <v>5022</v>
      </c>
      <c r="F922" t="s">
        <v>5101</v>
      </c>
      <c r="G922" t="s">
        <v>5102</v>
      </c>
      <c r="H922" t="s">
        <v>5103</v>
      </c>
      <c r="I922" t="s">
        <v>5023</v>
      </c>
    </row>
    <row r="923" spans="1:9" ht="30" x14ac:dyDescent="0.25">
      <c r="A923" s="13" t="s">
        <v>306</v>
      </c>
      <c r="B923" s="11" t="s">
        <v>307</v>
      </c>
      <c r="C923" s="11" t="s">
        <v>5</v>
      </c>
      <c r="D923" s="11">
        <v>15</v>
      </c>
      <c r="E923" s="14" t="s">
        <v>5022</v>
      </c>
      <c r="F923" t="s">
        <v>5101</v>
      </c>
      <c r="G923" t="s">
        <v>5102</v>
      </c>
      <c r="H923" t="s">
        <v>5103</v>
      </c>
      <c r="I923" t="s">
        <v>5023</v>
      </c>
    </row>
    <row r="924" spans="1:9" ht="30" x14ac:dyDescent="0.25">
      <c r="A924" s="13" t="s">
        <v>347</v>
      </c>
      <c r="B924" s="11" t="s">
        <v>348</v>
      </c>
      <c r="C924" s="11" t="s">
        <v>5</v>
      </c>
      <c r="D924" s="11">
        <v>15</v>
      </c>
      <c r="E924" s="14" t="s">
        <v>5022</v>
      </c>
      <c r="F924" t="s">
        <v>5101</v>
      </c>
      <c r="G924" t="s">
        <v>5102</v>
      </c>
      <c r="H924" t="s">
        <v>5103</v>
      </c>
      <c r="I924" t="s">
        <v>5023</v>
      </c>
    </row>
    <row r="925" spans="1:9" ht="30" x14ac:dyDescent="0.25">
      <c r="A925" s="13" t="s">
        <v>349</v>
      </c>
      <c r="B925" s="11" t="s">
        <v>350</v>
      </c>
      <c r="C925" s="11" t="s">
        <v>5</v>
      </c>
      <c r="D925" s="11">
        <v>15</v>
      </c>
      <c r="E925" s="14" t="s">
        <v>5022</v>
      </c>
      <c r="F925" t="s">
        <v>5101</v>
      </c>
      <c r="G925" t="s">
        <v>5102</v>
      </c>
      <c r="H925" t="s">
        <v>5103</v>
      </c>
      <c r="I925" t="s">
        <v>5023</v>
      </c>
    </row>
    <row r="926" spans="1:9" ht="30" x14ac:dyDescent="0.25">
      <c r="A926" s="13" t="s">
        <v>374</v>
      </c>
      <c r="B926" s="11" t="s">
        <v>375</v>
      </c>
      <c r="C926" s="11" t="s">
        <v>5</v>
      </c>
      <c r="D926" s="11">
        <v>15</v>
      </c>
      <c r="E926" s="14" t="s">
        <v>5022</v>
      </c>
      <c r="F926" t="s">
        <v>5101</v>
      </c>
      <c r="G926" t="s">
        <v>5102</v>
      </c>
      <c r="H926" t="s">
        <v>5103</v>
      </c>
      <c r="I926" t="s">
        <v>5023</v>
      </c>
    </row>
    <row r="927" spans="1:9" ht="30" x14ac:dyDescent="0.25">
      <c r="A927" s="13" t="s">
        <v>376</v>
      </c>
      <c r="B927" s="11" t="s">
        <v>377</v>
      </c>
      <c r="C927" s="11" t="s">
        <v>5</v>
      </c>
      <c r="D927" s="11">
        <v>15</v>
      </c>
      <c r="E927" s="14" t="s">
        <v>5022</v>
      </c>
      <c r="F927" t="s">
        <v>5101</v>
      </c>
      <c r="G927" t="s">
        <v>5102</v>
      </c>
      <c r="H927" t="s">
        <v>5103</v>
      </c>
      <c r="I927" t="s">
        <v>5023</v>
      </c>
    </row>
    <row r="928" spans="1:9" ht="30" x14ac:dyDescent="0.25">
      <c r="A928" s="13" t="s">
        <v>490</v>
      </c>
      <c r="B928" s="11" t="s">
        <v>491</v>
      </c>
      <c r="C928" s="11" t="s">
        <v>5</v>
      </c>
      <c r="D928" s="11">
        <v>15</v>
      </c>
      <c r="E928" s="14" t="s">
        <v>5022</v>
      </c>
      <c r="F928" t="s">
        <v>5101</v>
      </c>
      <c r="G928" t="s">
        <v>5102</v>
      </c>
      <c r="H928" t="s">
        <v>5103</v>
      </c>
      <c r="I928" t="s">
        <v>5023</v>
      </c>
    </row>
    <row r="929" spans="1:9" ht="30" x14ac:dyDescent="0.25">
      <c r="A929" s="13" t="s">
        <v>1921</v>
      </c>
      <c r="B929" s="11" t="s">
        <v>1922</v>
      </c>
      <c r="C929" s="11" t="s">
        <v>5</v>
      </c>
      <c r="D929" s="11">
        <v>15</v>
      </c>
      <c r="E929" s="14" t="s">
        <v>5022</v>
      </c>
      <c r="F929" t="s">
        <v>5101</v>
      </c>
      <c r="G929" t="s">
        <v>5102</v>
      </c>
      <c r="H929" t="s">
        <v>5103</v>
      </c>
      <c r="I929" t="s">
        <v>5023</v>
      </c>
    </row>
    <row r="930" spans="1:9" ht="30" x14ac:dyDescent="0.25">
      <c r="A930" s="13" t="s">
        <v>2033</v>
      </c>
      <c r="B930" s="11" t="s">
        <v>2034</v>
      </c>
      <c r="C930" s="11" t="s">
        <v>5</v>
      </c>
      <c r="D930" s="11">
        <v>15</v>
      </c>
      <c r="E930" s="14" t="s">
        <v>5022</v>
      </c>
      <c r="F930" t="s">
        <v>5101</v>
      </c>
      <c r="G930" t="s">
        <v>5102</v>
      </c>
      <c r="H930" t="s">
        <v>5103</v>
      </c>
      <c r="I930" t="s">
        <v>5023</v>
      </c>
    </row>
    <row r="931" spans="1:9" ht="30" x14ac:dyDescent="0.25">
      <c r="A931" s="13" t="s">
        <v>2065</v>
      </c>
      <c r="B931" s="11" t="s">
        <v>2066</v>
      </c>
      <c r="C931" s="11" t="s">
        <v>5</v>
      </c>
      <c r="D931" s="11">
        <v>15</v>
      </c>
      <c r="E931" s="14" t="s">
        <v>5022</v>
      </c>
      <c r="F931" t="s">
        <v>5101</v>
      </c>
      <c r="G931" t="s">
        <v>5102</v>
      </c>
      <c r="H931" t="s">
        <v>5103</v>
      </c>
      <c r="I931" t="s">
        <v>5023</v>
      </c>
    </row>
    <row r="932" spans="1:9" ht="30" x14ac:dyDescent="0.25">
      <c r="A932" s="13" t="s">
        <v>1107</v>
      </c>
      <c r="B932" s="11" t="s">
        <v>1108</v>
      </c>
      <c r="C932" s="11" t="s">
        <v>5</v>
      </c>
      <c r="D932" s="11">
        <v>15</v>
      </c>
      <c r="E932" s="14" t="s">
        <v>5022</v>
      </c>
      <c r="F932" t="s">
        <v>5101</v>
      </c>
      <c r="G932" t="s">
        <v>5102</v>
      </c>
      <c r="H932" t="s">
        <v>5103</v>
      </c>
      <c r="I932" t="s">
        <v>5023</v>
      </c>
    </row>
    <row r="933" spans="1:9" ht="30" x14ac:dyDescent="0.25">
      <c r="A933" s="13" t="s">
        <v>1115</v>
      </c>
      <c r="B933" s="11" t="s">
        <v>1116</v>
      </c>
      <c r="C933" s="11" t="s">
        <v>5</v>
      </c>
      <c r="D933" s="11">
        <v>15</v>
      </c>
      <c r="E933" s="14" t="s">
        <v>5022</v>
      </c>
      <c r="F933" t="s">
        <v>5101</v>
      </c>
      <c r="G933" t="s">
        <v>5102</v>
      </c>
      <c r="H933" t="s">
        <v>5103</v>
      </c>
      <c r="I933" t="s">
        <v>5023</v>
      </c>
    </row>
    <row r="934" spans="1:9" ht="30" x14ac:dyDescent="0.25">
      <c r="A934" s="13" t="s">
        <v>2109</v>
      </c>
      <c r="B934" s="11" t="s">
        <v>2110</v>
      </c>
      <c r="C934" s="11" t="s">
        <v>5</v>
      </c>
      <c r="D934" s="11">
        <v>15</v>
      </c>
      <c r="E934" s="14" t="s">
        <v>5022</v>
      </c>
      <c r="F934" t="s">
        <v>5101</v>
      </c>
      <c r="G934" t="s">
        <v>5102</v>
      </c>
      <c r="H934" t="s">
        <v>5103</v>
      </c>
      <c r="I934" t="s">
        <v>5023</v>
      </c>
    </row>
    <row r="935" spans="1:9" ht="30" x14ac:dyDescent="0.25">
      <c r="A935" s="13" t="s">
        <v>2111</v>
      </c>
      <c r="B935" s="11" t="s">
        <v>2112</v>
      </c>
      <c r="C935" s="11" t="s">
        <v>5</v>
      </c>
      <c r="D935" s="11">
        <v>15</v>
      </c>
      <c r="E935" s="14" t="s">
        <v>5022</v>
      </c>
      <c r="F935" t="s">
        <v>5101</v>
      </c>
      <c r="G935" t="s">
        <v>5102</v>
      </c>
      <c r="H935" t="s">
        <v>5103</v>
      </c>
      <c r="I935" t="s">
        <v>5023</v>
      </c>
    </row>
    <row r="936" spans="1:9" ht="30" x14ac:dyDescent="0.25">
      <c r="A936" s="13" t="s">
        <v>1160</v>
      </c>
      <c r="B936" s="11" t="s">
        <v>1161</v>
      </c>
      <c r="C936" s="11" t="s">
        <v>5</v>
      </c>
      <c r="D936" s="11">
        <v>15</v>
      </c>
      <c r="E936" s="14" t="s">
        <v>5022</v>
      </c>
      <c r="F936" t="s">
        <v>5101</v>
      </c>
      <c r="G936" t="s">
        <v>5102</v>
      </c>
      <c r="H936" t="s">
        <v>5103</v>
      </c>
      <c r="I936" t="s">
        <v>5023</v>
      </c>
    </row>
    <row r="937" spans="1:9" ht="30" x14ac:dyDescent="0.25">
      <c r="A937" s="13" t="s">
        <v>1390</v>
      </c>
      <c r="B937" s="11" t="s">
        <v>1391</v>
      </c>
      <c r="C937" s="11" t="s">
        <v>5</v>
      </c>
      <c r="D937" s="11">
        <v>15</v>
      </c>
      <c r="E937" s="14" t="s">
        <v>5022</v>
      </c>
      <c r="F937" t="s">
        <v>5101</v>
      </c>
      <c r="G937" t="s">
        <v>5102</v>
      </c>
      <c r="H937" t="s">
        <v>5103</v>
      </c>
      <c r="I937" t="s">
        <v>5023</v>
      </c>
    </row>
    <row r="938" spans="1:9" ht="30" x14ac:dyDescent="0.25">
      <c r="A938" s="13" t="s">
        <v>1392</v>
      </c>
      <c r="B938" s="11" t="s">
        <v>1393</v>
      </c>
      <c r="C938" s="11" t="s">
        <v>5</v>
      </c>
      <c r="D938" s="11">
        <v>15</v>
      </c>
      <c r="E938" s="14" t="s">
        <v>5022</v>
      </c>
      <c r="F938" t="s">
        <v>5101</v>
      </c>
      <c r="G938" t="s">
        <v>5102</v>
      </c>
      <c r="H938" t="s">
        <v>5103</v>
      </c>
      <c r="I938" t="s">
        <v>5023</v>
      </c>
    </row>
    <row r="939" spans="1:9" ht="30" x14ac:dyDescent="0.25">
      <c r="A939" s="13" t="s">
        <v>1394</v>
      </c>
      <c r="B939" s="11" t="s">
        <v>1395</v>
      </c>
      <c r="C939" s="11" t="s">
        <v>5</v>
      </c>
      <c r="D939" s="11">
        <v>15</v>
      </c>
      <c r="E939" s="14" t="s">
        <v>5022</v>
      </c>
      <c r="F939" t="s">
        <v>5101</v>
      </c>
      <c r="G939" t="s">
        <v>5102</v>
      </c>
      <c r="H939" t="s">
        <v>5103</v>
      </c>
      <c r="I939" t="s">
        <v>5023</v>
      </c>
    </row>
    <row r="940" spans="1:9" x14ac:dyDescent="0.25">
      <c r="A940" s="13" t="s">
        <v>2163</v>
      </c>
      <c r="B940" s="11" t="s">
        <v>2164</v>
      </c>
      <c r="C940" s="11" t="s">
        <v>5</v>
      </c>
      <c r="D940" s="11">
        <v>15</v>
      </c>
      <c r="E940" s="14" t="s">
        <v>5023</v>
      </c>
      <c r="F940" t="s">
        <v>5101</v>
      </c>
      <c r="G940" t="s">
        <v>5102</v>
      </c>
      <c r="H940" t="s">
        <v>5103</v>
      </c>
      <c r="I940" t="s">
        <v>5023</v>
      </c>
    </row>
    <row r="941" spans="1:9" ht="30" x14ac:dyDescent="0.25">
      <c r="A941" s="13" t="s">
        <v>1434</v>
      </c>
      <c r="B941" s="11" t="s">
        <v>1435</v>
      </c>
      <c r="C941" s="11" t="s">
        <v>5</v>
      </c>
      <c r="D941" s="11">
        <v>15</v>
      </c>
      <c r="E941" s="14" t="s">
        <v>5022</v>
      </c>
      <c r="F941" t="s">
        <v>5101</v>
      </c>
      <c r="G941" t="s">
        <v>5102</v>
      </c>
      <c r="H941" t="s">
        <v>5103</v>
      </c>
      <c r="I941" t="s">
        <v>5023</v>
      </c>
    </row>
    <row r="942" spans="1:9" ht="30" x14ac:dyDescent="0.25">
      <c r="A942" s="13" t="s">
        <v>2169</v>
      </c>
      <c r="B942" s="11" t="s">
        <v>2170</v>
      </c>
      <c r="C942" s="11" t="s">
        <v>5</v>
      </c>
      <c r="D942" s="11">
        <v>15</v>
      </c>
      <c r="E942" s="14" t="s">
        <v>5022</v>
      </c>
      <c r="F942" t="s">
        <v>5101</v>
      </c>
      <c r="G942" t="s">
        <v>5102</v>
      </c>
      <c r="H942" t="s">
        <v>5103</v>
      </c>
      <c r="I942" t="s">
        <v>5023</v>
      </c>
    </row>
    <row r="943" spans="1:9" ht="30" x14ac:dyDescent="0.25">
      <c r="A943" s="13" t="s">
        <v>1436</v>
      </c>
      <c r="B943" s="11" t="s">
        <v>1437</v>
      </c>
      <c r="C943" s="11" t="s">
        <v>5</v>
      </c>
      <c r="D943" s="11">
        <v>15</v>
      </c>
      <c r="E943" s="14" t="s">
        <v>5022</v>
      </c>
      <c r="F943" t="s">
        <v>5101</v>
      </c>
      <c r="G943" t="s">
        <v>5102</v>
      </c>
      <c r="H943" t="s">
        <v>5103</v>
      </c>
      <c r="I943" t="s">
        <v>5023</v>
      </c>
    </row>
    <row r="944" spans="1:9" ht="30" x14ac:dyDescent="0.25">
      <c r="A944" s="13" t="s">
        <v>2171</v>
      </c>
      <c r="B944" s="11" t="s">
        <v>2172</v>
      </c>
      <c r="C944" s="11" t="s">
        <v>5</v>
      </c>
      <c r="D944" s="11">
        <v>15</v>
      </c>
      <c r="E944" s="14" t="s">
        <v>5022</v>
      </c>
      <c r="F944" t="s">
        <v>5101</v>
      </c>
      <c r="G944" t="s">
        <v>5102</v>
      </c>
      <c r="H944" t="s">
        <v>5103</v>
      </c>
      <c r="I944" t="s">
        <v>5023</v>
      </c>
    </row>
    <row r="945" spans="1:9" x14ac:dyDescent="0.25">
      <c r="A945" s="13" t="s">
        <v>2185</v>
      </c>
      <c r="B945" s="11" t="s">
        <v>2186</v>
      </c>
      <c r="C945" s="11" t="s">
        <v>5</v>
      </c>
      <c r="D945" s="11">
        <v>15</v>
      </c>
      <c r="E945" s="14" t="s">
        <v>5023</v>
      </c>
      <c r="F945" t="s">
        <v>5101</v>
      </c>
      <c r="G945" t="s">
        <v>5102</v>
      </c>
      <c r="H945" t="s">
        <v>5103</v>
      </c>
      <c r="I945" t="s">
        <v>5023</v>
      </c>
    </row>
    <row r="946" spans="1:9" ht="30" x14ac:dyDescent="0.25">
      <c r="A946" s="13" t="s">
        <v>1480</v>
      </c>
      <c r="B946" s="11" t="s">
        <v>1481</v>
      </c>
      <c r="C946" s="11" t="s">
        <v>5</v>
      </c>
      <c r="D946" s="11">
        <v>15</v>
      </c>
      <c r="E946" s="14" t="s">
        <v>5022</v>
      </c>
      <c r="F946" t="s">
        <v>5101</v>
      </c>
      <c r="G946" t="s">
        <v>5102</v>
      </c>
      <c r="H946" t="s">
        <v>5103</v>
      </c>
      <c r="I946" t="s">
        <v>5023</v>
      </c>
    </row>
    <row r="947" spans="1:9" ht="30" x14ac:dyDescent="0.25">
      <c r="A947" s="13" t="s">
        <v>1534</v>
      </c>
      <c r="B947" s="11" t="s">
        <v>1535</v>
      </c>
      <c r="C947" s="11" t="s">
        <v>5</v>
      </c>
      <c r="D947" s="11">
        <v>15</v>
      </c>
      <c r="E947" s="14" t="s">
        <v>5022</v>
      </c>
      <c r="F947" t="s">
        <v>5104</v>
      </c>
      <c r="G947" t="s">
        <v>5102</v>
      </c>
      <c r="H947" t="s">
        <v>5103</v>
      </c>
      <c r="I947" t="s">
        <v>5023</v>
      </c>
    </row>
    <row r="948" spans="1:9" ht="30" x14ac:dyDescent="0.25">
      <c r="A948" s="13" t="s">
        <v>2207</v>
      </c>
      <c r="B948" s="11" t="s">
        <v>2208</v>
      </c>
      <c r="C948" s="11" t="s">
        <v>5</v>
      </c>
      <c r="D948" s="11">
        <v>15</v>
      </c>
      <c r="E948" s="14" t="s">
        <v>5022</v>
      </c>
      <c r="F948" t="s">
        <v>5101</v>
      </c>
      <c r="G948" t="s">
        <v>5102</v>
      </c>
      <c r="H948" t="s">
        <v>5103</v>
      </c>
      <c r="I948" t="s">
        <v>5023</v>
      </c>
    </row>
    <row r="949" spans="1:9" ht="30" x14ac:dyDescent="0.25">
      <c r="A949" s="13" t="s">
        <v>1536</v>
      </c>
      <c r="B949" s="11" t="s">
        <v>1537</v>
      </c>
      <c r="C949" s="11" t="s">
        <v>5</v>
      </c>
      <c r="D949" s="11">
        <v>15</v>
      </c>
      <c r="E949" s="14" t="s">
        <v>5022</v>
      </c>
      <c r="F949" t="s">
        <v>5101</v>
      </c>
      <c r="G949" t="s">
        <v>5102</v>
      </c>
      <c r="H949" t="s">
        <v>5103</v>
      </c>
      <c r="I949" t="s">
        <v>5023</v>
      </c>
    </row>
    <row r="950" spans="1:9" ht="30" x14ac:dyDescent="0.25">
      <c r="A950" s="13" t="s">
        <v>1538</v>
      </c>
      <c r="B950" s="11" t="s">
        <v>1539</v>
      </c>
      <c r="C950" s="11" t="s">
        <v>5</v>
      </c>
      <c r="D950" s="11">
        <v>15</v>
      </c>
      <c r="E950" s="14" t="s">
        <v>5022</v>
      </c>
      <c r="F950" t="s">
        <v>5101</v>
      </c>
      <c r="G950" t="s">
        <v>5102</v>
      </c>
      <c r="H950" t="s">
        <v>5103</v>
      </c>
      <c r="I950" t="s">
        <v>5023</v>
      </c>
    </row>
    <row r="951" spans="1:9" ht="30" x14ac:dyDescent="0.25">
      <c r="A951" s="13" t="s">
        <v>2209</v>
      </c>
      <c r="B951" s="11" t="s">
        <v>2210</v>
      </c>
      <c r="C951" s="11" t="s">
        <v>5</v>
      </c>
      <c r="D951" s="11">
        <v>15</v>
      </c>
      <c r="E951" s="14" t="s">
        <v>5022</v>
      </c>
      <c r="F951" t="s">
        <v>5101</v>
      </c>
      <c r="G951" t="s">
        <v>5102</v>
      </c>
      <c r="H951" t="s">
        <v>5103</v>
      </c>
      <c r="I951" t="s">
        <v>5023</v>
      </c>
    </row>
    <row r="952" spans="1:9" ht="30" x14ac:dyDescent="0.25">
      <c r="A952" s="13" t="s">
        <v>2211</v>
      </c>
      <c r="B952" s="11" t="s">
        <v>2212</v>
      </c>
      <c r="C952" s="11" t="s">
        <v>5</v>
      </c>
      <c r="D952" s="11">
        <v>15</v>
      </c>
      <c r="E952" s="14" t="s">
        <v>5022</v>
      </c>
      <c r="F952" t="s">
        <v>5101</v>
      </c>
      <c r="G952" t="s">
        <v>5102</v>
      </c>
      <c r="H952" t="s">
        <v>5103</v>
      </c>
      <c r="I952" t="s">
        <v>5023</v>
      </c>
    </row>
    <row r="953" spans="1:9" ht="30" x14ac:dyDescent="0.25">
      <c r="A953" s="13" t="s">
        <v>1540</v>
      </c>
      <c r="B953" s="11" t="s">
        <v>1541</v>
      </c>
      <c r="C953" s="11" t="s">
        <v>5</v>
      </c>
      <c r="D953" s="11">
        <v>15</v>
      </c>
      <c r="E953" s="14" t="s">
        <v>5022</v>
      </c>
      <c r="F953" t="s">
        <v>5101</v>
      </c>
      <c r="G953" t="s">
        <v>5102</v>
      </c>
      <c r="H953" t="s">
        <v>5103</v>
      </c>
      <c r="I953" t="s">
        <v>5023</v>
      </c>
    </row>
    <row r="954" spans="1:9" ht="30" x14ac:dyDescent="0.25">
      <c r="A954" s="13" t="s">
        <v>1599</v>
      </c>
      <c r="B954" s="11" t="s">
        <v>1600</v>
      </c>
      <c r="C954" s="11" t="s">
        <v>5</v>
      </c>
      <c r="D954" s="11">
        <v>15</v>
      </c>
      <c r="E954" s="14" t="s">
        <v>5022</v>
      </c>
      <c r="F954" t="s">
        <v>5101</v>
      </c>
      <c r="G954" t="s">
        <v>5102</v>
      </c>
      <c r="H954" t="s">
        <v>5103</v>
      </c>
      <c r="I954" t="s">
        <v>5023</v>
      </c>
    </row>
    <row r="955" spans="1:9" ht="30" x14ac:dyDescent="0.25">
      <c r="A955" s="13" t="s">
        <v>1601</v>
      </c>
      <c r="B955" s="11" t="s">
        <v>1602</v>
      </c>
      <c r="C955" s="11" t="s">
        <v>5</v>
      </c>
      <c r="D955" s="11">
        <v>15</v>
      </c>
      <c r="E955" s="14" t="s">
        <v>5022</v>
      </c>
      <c r="F955" t="s">
        <v>5101</v>
      </c>
      <c r="G955" t="s">
        <v>5102</v>
      </c>
      <c r="H955" t="s">
        <v>5103</v>
      </c>
      <c r="I955" t="s">
        <v>5023</v>
      </c>
    </row>
    <row r="956" spans="1:9" x14ac:dyDescent="0.25">
      <c r="A956" s="13" t="s">
        <v>2261</v>
      </c>
      <c r="B956" s="11" t="s">
        <v>2262</v>
      </c>
      <c r="C956" s="11" t="s">
        <v>1746</v>
      </c>
      <c r="D956" s="11">
        <v>15</v>
      </c>
      <c r="E956" s="14" t="s">
        <v>5023</v>
      </c>
      <c r="F956" t="s">
        <v>5105</v>
      </c>
      <c r="G956" t="s">
        <v>5102</v>
      </c>
      <c r="H956" t="s">
        <v>5103</v>
      </c>
      <c r="I956" t="s">
        <v>5023</v>
      </c>
    </row>
    <row r="957" spans="1:9" ht="30" x14ac:dyDescent="0.25">
      <c r="A957" s="13" t="s">
        <v>1797</v>
      </c>
      <c r="B957" s="11" t="s">
        <v>1798</v>
      </c>
      <c r="C957" s="11" t="s">
        <v>5</v>
      </c>
      <c r="D957" s="11">
        <v>16</v>
      </c>
      <c r="E957" s="14" t="s">
        <v>5022</v>
      </c>
      <c r="F957" t="s">
        <v>5101</v>
      </c>
      <c r="G957" t="s">
        <v>5102</v>
      </c>
      <c r="H957" t="s">
        <v>5103</v>
      </c>
      <c r="I957" t="s">
        <v>5023</v>
      </c>
    </row>
    <row r="958" spans="1:9" ht="30" x14ac:dyDescent="0.25">
      <c r="A958" s="13" t="s">
        <v>203</v>
      </c>
      <c r="B958" s="11" t="s">
        <v>204</v>
      </c>
      <c r="C958" s="11" t="s">
        <v>5</v>
      </c>
      <c r="D958" s="11">
        <v>16</v>
      </c>
      <c r="E958" s="14" t="s">
        <v>5022</v>
      </c>
      <c r="F958"/>
      <c r="G958"/>
      <c r="H958"/>
      <c r="I958" t="s">
        <v>5023</v>
      </c>
    </row>
    <row r="959" spans="1:9" ht="30" x14ac:dyDescent="0.25">
      <c r="A959" s="13" t="s">
        <v>1845</v>
      </c>
      <c r="B959" s="11" t="s">
        <v>1846</v>
      </c>
      <c r="C959" s="11" t="s">
        <v>5</v>
      </c>
      <c r="D959" s="11">
        <v>16</v>
      </c>
      <c r="E959" s="14" t="s">
        <v>5022</v>
      </c>
      <c r="F959"/>
      <c r="G959"/>
      <c r="H959"/>
      <c r="I959" t="s">
        <v>5023</v>
      </c>
    </row>
    <row r="960" spans="1:9" x14ac:dyDescent="0.25">
      <c r="A960" s="13" t="s">
        <v>1847</v>
      </c>
      <c r="B960" s="11" t="s">
        <v>1848</v>
      </c>
      <c r="C960" s="11" t="s">
        <v>5</v>
      </c>
      <c r="D960" s="11">
        <v>16</v>
      </c>
      <c r="E960" s="14" t="s">
        <v>5023</v>
      </c>
      <c r="F960"/>
      <c r="G960"/>
      <c r="H960"/>
      <c r="I960" t="s">
        <v>5023</v>
      </c>
    </row>
    <row r="961" spans="1:9" ht="30" x14ac:dyDescent="0.25">
      <c r="A961" s="13" t="s">
        <v>260</v>
      </c>
      <c r="B961" s="11" t="s">
        <v>261</v>
      </c>
      <c r="C961" s="11" t="s">
        <v>5</v>
      </c>
      <c r="D961" s="11">
        <v>16</v>
      </c>
      <c r="E961" s="14" t="s">
        <v>5022</v>
      </c>
      <c r="F961" t="s">
        <v>5101</v>
      </c>
      <c r="G961" t="s">
        <v>5102</v>
      </c>
      <c r="H961" t="s">
        <v>5103</v>
      </c>
      <c r="I961" t="s">
        <v>5023</v>
      </c>
    </row>
    <row r="962" spans="1:9" ht="30" x14ac:dyDescent="0.25">
      <c r="A962" s="13" t="s">
        <v>270</v>
      </c>
      <c r="B962" s="11" t="s">
        <v>271</v>
      </c>
      <c r="C962" s="11" t="s">
        <v>5</v>
      </c>
      <c r="D962" s="11">
        <v>16</v>
      </c>
      <c r="E962" s="14" t="s">
        <v>5022</v>
      </c>
      <c r="F962" t="s">
        <v>5101</v>
      </c>
      <c r="G962" t="s">
        <v>5102</v>
      </c>
      <c r="H962" t="s">
        <v>5103</v>
      </c>
      <c r="I962" t="s">
        <v>5023</v>
      </c>
    </row>
    <row r="963" spans="1:9" ht="30" x14ac:dyDescent="0.25">
      <c r="A963" s="13" t="s">
        <v>272</v>
      </c>
      <c r="B963" s="11" t="s">
        <v>273</v>
      </c>
      <c r="C963" s="11" t="s">
        <v>5</v>
      </c>
      <c r="D963" s="11">
        <v>16</v>
      </c>
      <c r="E963" s="14" t="s">
        <v>5022</v>
      </c>
      <c r="F963"/>
      <c r="G963"/>
      <c r="H963"/>
      <c r="I963" t="s">
        <v>5023</v>
      </c>
    </row>
    <row r="964" spans="1:9" x14ac:dyDescent="0.25">
      <c r="A964" s="13" t="s">
        <v>1849</v>
      </c>
      <c r="B964" s="11" t="s">
        <v>1850</v>
      </c>
      <c r="C964" s="11" t="s">
        <v>5</v>
      </c>
      <c r="D964" s="11">
        <v>16</v>
      </c>
      <c r="E964" s="14" t="s">
        <v>5023</v>
      </c>
      <c r="F964"/>
      <c r="G964"/>
      <c r="H964"/>
      <c r="I964" t="s">
        <v>5023</v>
      </c>
    </row>
    <row r="965" spans="1:9" ht="30" x14ac:dyDescent="0.25">
      <c r="A965" s="13" t="s">
        <v>290</v>
      </c>
      <c r="B965" s="11" t="s">
        <v>291</v>
      </c>
      <c r="C965" s="11" t="s">
        <v>5</v>
      </c>
      <c r="D965" s="11">
        <v>16</v>
      </c>
      <c r="E965" s="14" t="s">
        <v>5022</v>
      </c>
      <c r="F965" t="s">
        <v>5101</v>
      </c>
      <c r="G965" t="s">
        <v>5102</v>
      </c>
      <c r="H965" t="s">
        <v>5103</v>
      </c>
      <c r="I965" t="s">
        <v>5023</v>
      </c>
    </row>
    <row r="966" spans="1:9" ht="30" x14ac:dyDescent="0.25">
      <c r="A966" s="13" t="s">
        <v>1861</v>
      </c>
      <c r="B966" s="11" t="s">
        <v>1862</v>
      </c>
      <c r="C966" s="11" t="s">
        <v>5</v>
      </c>
      <c r="D966" s="11">
        <v>16</v>
      </c>
      <c r="E966" s="14" t="s">
        <v>5022</v>
      </c>
      <c r="F966"/>
      <c r="G966"/>
      <c r="H966"/>
      <c r="I966" t="s">
        <v>5023</v>
      </c>
    </row>
    <row r="967" spans="1:9" ht="30" x14ac:dyDescent="0.25">
      <c r="A967" s="13" t="s">
        <v>386</v>
      </c>
      <c r="B967" s="11" t="s">
        <v>387</v>
      </c>
      <c r="C967" s="11" t="s">
        <v>5</v>
      </c>
      <c r="D967" s="11">
        <v>16</v>
      </c>
      <c r="E967" s="14" t="s">
        <v>5022</v>
      </c>
      <c r="F967"/>
      <c r="G967"/>
      <c r="H967"/>
      <c r="I967" t="s">
        <v>5023</v>
      </c>
    </row>
    <row r="968" spans="1:9" ht="30" x14ac:dyDescent="0.25">
      <c r="A968" s="13" t="s">
        <v>388</v>
      </c>
      <c r="B968" s="11" t="s">
        <v>389</v>
      </c>
      <c r="C968" s="11" t="s">
        <v>5</v>
      </c>
      <c r="D968" s="11">
        <v>16</v>
      </c>
      <c r="E968" s="14" t="s">
        <v>5022</v>
      </c>
      <c r="F968"/>
      <c r="G968"/>
      <c r="H968"/>
      <c r="I968" t="s">
        <v>5023</v>
      </c>
    </row>
    <row r="969" spans="1:9" ht="30" x14ac:dyDescent="0.25">
      <c r="A969" s="13" t="s">
        <v>434</v>
      </c>
      <c r="B969" s="11" t="s">
        <v>435</v>
      </c>
      <c r="C969" s="11" t="s">
        <v>5</v>
      </c>
      <c r="D969" s="11">
        <v>16</v>
      </c>
      <c r="E969" s="14" t="s">
        <v>5022</v>
      </c>
      <c r="F969"/>
      <c r="G969"/>
      <c r="H969"/>
      <c r="I969" t="s">
        <v>5023</v>
      </c>
    </row>
    <row r="970" spans="1:9" ht="30" x14ac:dyDescent="0.25">
      <c r="A970" s="13" t="s">
        <v>1903</v>
      </c>
      <c r="B970" s="11" t="s">
        <v>1904</v>
      </c>
      <c r="C970" s="11" t="s">
        <v>5</v>
      </c>
      <c r="D970" s="11">
        <v>16</v>
      </c>
      <c r="E970" s="14" t="s">
        <v>5022</v>
      </c>
      <c r="F970"/>
      <c r="G970"/>
      <c r="H970"/>
      <c r="I970" t="s">
        <v>5023</v>
      </c>
    </row>
    <row r="971" spans="1:9" ht="30" x14ac:dyDescent="0.25">
      <c r="A971" s="13" t="s">
        <v>468</v>
      </c>
      <c r="B971" s="11" t="s">
        <v>469</v>
      </c>
      <c r="C971" s="11" t="s">
        <v>5</v>
      </c>
      <c r="D971" s="11">
        <v>16</v>
      </c>
      <c r="E971" s="14" t="s">
        <v>5022</v>
      </c>
      <c r="F971"/>
      <c r="G971"/>
      <c r="H971"/>
      <c r="I971" t="s">
        <v>5023</v>
      </c>
    </row>
    <row r="972" spans="1:9" ht="30" x14ac:dyDescent="0.25">
      <c r="A972" s="13" t="s">
        <v>470</v>
      </c>
      <c r="B972" s="11" t="s">
        <v>471</v>
      </c>
      <c r="C972" s="11" t="s">
        <v>5</v>
      </c>
      <c r="D972" s="11">
        <v>16</v>
      </c>
      <c r="E972" s="14" t="s">
        <v>5022</v>
      </c>
      <c r="F972"/>
      <c r="G972"/>
      <c r="H972"/>
      <c r="I972" t="s">
        <v>5023</v>
      </c>
    </row>
    <row r="973" spans="1:9" ht="30" x14ac:dyDescent="0.25">
      <c r="A973" s="13" t="s">
        <v>618</v>
      </c>
      <c r="B973" s="11" t="s">
        <v>619</v>
      </c>
      <c r="C973" s="11" t="s">
        <v>5</v>
      </c>
      <c r="D973" s="11">
        <v>16</v>
      </c>
      <c r="E973" s="14" t="s">
        <v>5022</v>
      </c>
      <c r="F973"/>
      <c r="G973"/>
      <c r="H973"/>
      <c r="I973" t="s">
        <v>5023</v>
      </c>
    </row>
    <row r="974" spans="1:9" ht="30" x14ac:dyDescent="0.25">
      <c r="A974" s="13" t="s">
        <v>620</v>
      </c>
      <c r="B974" s="11" t="s">
        <v>621</v>
      </c>
      <c r="C974" s="11" t="s">
        <v>5</v>
      </c>
      <c r="D974" s="11">
        <v>16</v>
      </c>
      <c r="E974" s="14" t="s">
        <v>5022</v>
      </c>
      <c r="F974"/>
      <c r="G974"/>
      <c r="H974"/>
      <c r="I974" t="s">
        <v>5023</v>
      </c>
    </row>
    <row r="975" spans="1:9" ht="30" x14ac:dyDescent="0.25">
      <c r="A975" s="13" t="s">
        <v>622</v>
      </c>
      <c r="B975" s="11" t="s">
        <v>623</v>
      </c>
      <c r="C975" s="11" t="s">
        <v>5</v>
      </c>
      <c r="D975" s="11">
        <v>16</v>
      </c>
      <c r="E975" s="14" t="s">
        <v>5022</v>
      </c>
      <c r="F975"/>
      <c r="G975"/>
      <c r="H975"/>
      <c r="I975" t="s">
        <v>5023</v>
      </c>
    </row>
    <row r="976" spans="1:9" ht="30" x14ac:dyDescent="0.25">
      <c r="A976" s="13" t="s">
        <v>1973</v>
      </c>
      <c r="B976" s="11" t="s">
        <v>1974</v>
      </c>
      <c r="C976" s="11" t="s">
        <v>5</v>
      </c>
      <c r="D976" s="11">
        <v>16</v>
      </c>
      <c r="E976" s="14" t="s">
        <v>5022</v>
      </c>
      <c r="F976" t="s">
        <v>5101</v>
      </c>
      <c r="G976" t="s">
        <v>5102</v>
      </c>
      <c r="H976" t="s">
        <v>5103</v>
      </c>
      <c r="I976" t="s">
        <v>5023</v>
      </c>
    </row>
    <row r="977" spans="1:9" ht="30" x14ac:dyDescent="0.25">
      <c r="A977" s="13" t="s">
        <v>1975</v>
      </c>
      <c r="B977" s="11" t="s">
        <v>1976</v>
      </c>
      <c r="C977" s="11" t="s">
        <v>5</v>
      </c>
      <c r="D977" s="11">
        <v>16</v>
      </c>
      <c r="E977" s="14" t="s">
        <v>5022</v>
      </c>
      <c r="F977" t="s">
        <v>5101</v>
      </c>
      <c r="G977" t="s">
        <v>5102</v>
      </c>
      <c r="H977" t="s">
        <v>5103</v>
      </c>
      <c r="I977" t="s">
        <v>5023</v>
      </c>
    </row>
    <row r="978" spans="1:9" ht="30" x14ac:dyDescent="0.25">
      <c r="A978" s="13" t="s">
        <v>1977</v>
      </c>
      <c r="B978" s="11" t="s">
        <v>1978</v>
      </c>
      <c r="C978" s="11" t="s">
        <v>5</v>
      </c>
      <c r="D978" s="11">
        <v>16</v>
      </c>
      <c r="E978" s="14" t="s">
        <v>5022</v>
      </c>
      <c r="F978"/>
      <c r="G978"/>
      <c r="H978"/>
      <c r="I978" t="s">
        <v>5023</v>
      </c>
    </row>
    <row r="979" spans="1:9" ht="30" x14ac:dyDescent="0.25">
      <c r="A979" s="13" t="s">
        <v>686</v>
      </c>
      <c r="B979" s="11" t="s">
        <v>687</v>
      </c>
      <c r="C979" s="11" t="s">
        <v>5</v>
      </c>
      <c r="D979" s="11">
        <v>16</v>
      </c>
      <c r="E979" s="14" t="s">
        <v>5022</v>
      </c>
      <c r="F979" t="s">
        <v>5101</v>
      </c>
      <c r="G979" t="s">
        <v>5102</v>
      </c>
      <c r="H979" t="s">
        <v>5103</v>
      </c>
      <c r="I979" t="s">
        <v>5023</v>
      </c>
    </row>
    <row r="980" spans="1:9" ht="30" x14ac:dyDescent="0.25">
      <c r="A980" s="13" t="s">
        <v>688</v>
      </c>
      <c r="B980" s="11" t="s">
        <v>689</v>
      </c>
      <c r="C980" s="11" t="s">
        <v>5</v>
      </c>
      <c r="D980" s="11">
        <v>16</v>
      </c>
      <c r="E980" s="14" t="s">
        <v>5022</v>
      </c>
      <c r="F980"/>
      <c r="G980"/>
      <c r="H980"/>
      <c r="I980" t="s">
        <v>5023</v>
      </c>
    </row>
    <row r="981" spans="1:9" ht="30" x14ac:dyDescent="0.25">
      <c r="A981" s="13" t="s">
        <v>777</v>
      </c>
      <c r="B981" s="11" t="s">
        <v>778</v>
      </c>
      <c r="C981" s="11" t="s">
        <v>5</v>
      </c>
      <c r="D981" s="11">
        <v>16</v>
      </c>
      <c r="E981" s="14" t="s">
        <v>5022</v>
      </c>
      <c r="F981"/>
      <c r="G981"/>
      <c r="H981"/>
      <c r="I981" t="s">
        <v>5023</v>
      </c>
    </row>
    <row r="982" spans="1:9" ht="30" x14ac:dyDescent="0.25">
      <c r="A982" s="13" t="s">
        <v>1999</v>
      </c>
      <c r="B982" s="11" t="s">
        <v>2000</v>
      </c>
      <c r="C982" s="11" t="s">
        <v>5</v>
      </c>
      <c r="D982" s="11">
        <v>16</v>
      </c>
      <c r="E982" s="14" t="s">
        <v>5022</v>
      </c>
      <c r="F982"/>
      <c r="G982"/>
      <c r="H982"/>
      <c r="I982" t="s">
        <v>5023</v>
      </c>
    </row>
    <row r="983" spans="1:9" ht="30" x14ac:dyDescent="0.25">
      <c r="A983" s="13" t="s">
        <v>791</v>
      </c>
      <c r="B983" s="11" t="s">
        <v>792</v>
      </c>
      <c r="C983" s="11" t="s">
        <v>5</v>
      </c>
      <c r="D983" s="11">
        <v>16</v>
      </c>
      <c r="E983" s="14" t="s">
        <v>5022</v>
      </c>
      <c r="F983"/>
      <c r="G983"/>
      <c r="H983"/>
      <c r="I983" t="s">
        <v>5023</v>
      </c>
    </row>
    <row r="984" spans="1:9" ht="30" x14ac:dyDescent="0.25">
      <c r="A984" s="13" t="s">
        <v>917</v>
      </c>
      <c r="B984" s="11" t="s">
        <v>918</v>
      </c>
      <c r="C984" s="11" t="s">
        <v>5</v>
      </c>
      <c r="D984" s="11">
        <v>16</v>
      </c>
      <c r="E984" s="14" t="s">
        <v>5022</v>
      </c>
      <c r="F984"/>
      <c r="G984"/>
      <c r="H984"/>
      <c r="I984" t="s">
        <v>5023</v>
      </c>
    </row>
    <row r="985" spans="1:9" ht="30" x14ac:dyDescent="0.25">
      <c r="A985" s="13" t="s">
        <v>919</v>
      </c>
      <c r="B985" s="11" t="s">
        <v>920</v>
      </c>
      <c r="C985" s="11" t="s">
        <v>5</v>
      </c>
      <c r="D985" s="11">
        <v>16</v>
      </c>
      <c r="E985" s="14" t="s">
        <v>5022</v>
      </c>
      <c r="F985"/>
      <c r="G985"/>
      <c r="H985"/>
      <c r="I985" t="s">
        <v>5023</v>
      </c>
    </row>
    <row r="986" spans="1:9" ht="30" x14ac:dyDescent="0.25">
      <c r="A986" s="13" t="s">
        <v>921</v>
      </c>
      <c r="B986" s="11" t="s">
        <v>922</v>
      </c>
      <c r="C986" s="11" t="s">
        <v>5</v>
      </c>
      <c r="D986" s="11">
        <v>16</v>
      </c>
      <c r="E986" s="14" t="s">
        <v>5022</v>
      </c>
      <c r="F986" t="s">
        <v>5101</v>
      </c>
      <c r="G986" t="s">
        <v>5102</v>
      </c>
      <c r="H986" t="s">
        <v>5103</v>
      </c>
      <c r="I986" t="s">
        <v>5023</v>
      </c>
    </row>
    <row r="987" spans="1:9" ht="30" x14ac:dyDescent="0.25">
      <c r="A987" s="13" t="s">
        <v>2091</v>
      </c>
      <c r="B987" s="11" t="s">
        <v>2092</v>
      </c>
      <c r="C987" s="11" t="s">
        <v>5</v>
      </c>
      <c r="D987" s="11">
        <v>16</v>
      </c>
      <c r="E987" s="14" t="s">
        <v>5022</v>
      </c>
      <c r="F987" t="s">
        <v>5101</v>
      </c>
      <c r="G987" t="s">
        <v>5102</v>
      </c>
      <c r="H987" t="s">
        <v>5103</v>
      </c>
      <c r="I987" t="s">
        <v>5023</v>
      </c>
    </row>
    <row r="988" spans="1:9" ht="30" x14ac:dyDescent="0.25">
      <c r="A988" s="13" t="s">
        <v>1073</v>
      </c>
      <c r="B988" s="11" t="s">
        <v>1074</v>
      </c>
      <c r="C988" s="11" t="s">
        <v>5</v>
      </c>
      <c r="D988" s="11">
        <v>16</v>
      </c>
      <c r="E988" s="14" t="s">
        <v>5022</v>
      </c>
      <c r="F988"/>
      <c r="G988"/>
      <c r="H988"/>
      <c r="I988" t="s">
        <v>5023</v>
      </c>
    </row>
    <row r="989" spans="1:9" ht="30" x14ac:dyDescent="0.25">
      <c r="A989" s="13" t="s">
        <v>2093</v>
      </c>
      <c r="B989" s="11" t="s">
        <v>2094</v>
      </c>
      <c r="C989" s="11" t="s">
        <v>5</v>
      </c>
      <c r="D989" s="11">
        <v>16</v>
      </c>
      <c r="E989" s="14" t="s">
        <v>5022</v>
      </c>
      <c r="F989"/>
      <c r="G989"/>
      <c r="H989"/>
      <c r="I989" t="s">
        <v>5023</v>
      </c>
    </row>
    <row r="990" spans="1:9" ht="30" x14ac:dyDescent="0.25">
      <c r="A990" s="13" t="s">
        <v>1214</v>
      </c>
      <c r="B990" s="11" t="s">
        <v>1215</v>
      </c>
      <c r="C990" s="11" t="s">
        <v>5</v>
      </c>
      <c r="D990" s="11">
        <v>16</v>
      </c>
      <c r="E990" s="14" t="s">
        <v>5022</v>
      </c>
      <c r="F990" t="s">
        <v>5101</v>
      </c>
      <c r="G990" t="s">
        <v>5102</v>
      </c>
      <c r="H990" t="s">
        <v>5103</v>
      </c>
      <c r="I990" t="s">
        <v>5023</v>
      </c>
    </row>
    <row r="991" spans="1:9" ht="30" x14ac:dyDescent="0.25">
      <c r="A991" s="13" t="s">
        <v>1216</v>
      </c>
      <c r="B991" s="11" t="s">
        <v>1217</v>
      </c>
      <c r="C991" s="11" t="s">
        <v>5</v>
      </c>
      <c r="D991" s="11">
        <v>16</v>
      </c>
      <c r="E991" s="14" t="s">
        <v>5022</v>
      </c>
      <c r="F991"/>
      <c r="G991"/>
      <c r="H991"/>
      <c r="I991" t="s">
        <v>5023</v>
      </c>
    </row>
    <row r="992" spans="1:9" ht="30" x14ac:dyDescent="0.25">
      <c r="A992" s="13" t="s">
        <v>1278</v>
      </c>
      <c r="B992" s="11" t="s">
        <v>1279</v>
      </c>
      <c r="C992" s="11" t="s">
        <v>5</v>
      </c>
      <c r="D992" s="11">
        <v>16</v>
      </c>
      <c r="E992" s="14" t="s">
        <v>5022</v>
      </c>
      <c r="F992"/>
      <c r="G992"/>
      <c r="H992"/>
      <c r="I992" t="s">
        <v>5023</v>
      </c>
    </row>
    <row r="993" spans="1:9" ht="30" x14ac:dyDescent="0.25">
      <c r="A993" s="13" t="s">
        <v>1280</v>
      </c>
      <c r="B993" s="11" t="s">
        <v>1281</v>
      </c>
      <c r="C993" s="11" t="s">
        <v>5</v>
      </c>
      <c r="D993" s="11">
        <v>16</v>
      </c>
      <c r="E993" s="14" t="s">
        <v>5022</v>
      </c>
      <c r="F993" t="s">
        <v>5101</v>
      </c>
      <c r="G993" t="s">
        <v>5102</v>
      </c>
      <c r="H993" t="s">
        <v>5103</v>
      </c>
      <c r="I993" t="s">
        <v>5023</v>
      </c>
    </row>
    <row r="994" spans="1:9" ht="30" x14ac:dyDescent="0.25">
      <c r="A994" s="13" t="s">
        <v>1282</v>
      </c>
      <c r="B994" s="11" t="s">
        <v>1283</v>
      </c>
      <c r="C994" s="11" t="s">
        <v>5</v>
      </c>
      <c r="D994" s="11">
        <v>16</v>
      </c>
      <c r="E994" s="14" t="s">
        <v>5022</v>
      </c>
      <c r="F994"/>
      <c r="G994"/>
      <c r="H994"/>
      <c r="I994" t="s">
        <v>5023</v>
      </c>
    </row>
    <row r="995" spans="1:9" ht="30" x14ac:dyDescent="0.25">
      <c r="A995" s="13" t="s">
        <v>2141</v>
      </c>
      <c r="B995" s="11" t="s">
        <v>2142</v>
      </c>
      <c r="C995" s="11" t="s">
        <v>5</v>
      </c>
      <c r="D995" s="11">
        <v>16</v>
      </c>
      <c r="E995" s="14" t="s">
        <v>5022</v>
      </c>
      <c r="F995"/>
      <c r="G995"/>
      <c r="H995"/>
      <c r="I995" t="s">
        <v>5023</v>
      </c>
    </row>
    <row r="996" spans="1:9" ht="30" x14ac:dyDescent="0.25">
      <c r="A996" s="13" t="s">
        <v>1326</v>
      </c>
      <c r="B996" s="11" t="s">
        <v>1327</v>
      </c>
      <c r="C996" s="11" t="s">
        <v>5</v>
      </c>
      <c r="D996" s="11">
        <v>16</v>
      </c>
      <c r="E996" s="14" t="s">
        <v>5022</v>
      </c>
      <c r="F996"/>
      <c r="G996"/>
      <c r="H996"/>
      <c r="I996" t="s">
        <v>5023</v>
      </c>
    </row>
    <row r="997" spans="1:9" ht="30" x14ac:dyDescent="0.25">
      <c r="A997" s="13" t="s">
        <v>1328</v>
      </c>
      <c r="B997" s="11" t="s">
        <v>1329</v>
      </c>
      <c r="C997" s="11" t="s">
        <v>5</v>
      </c>
      <c r="D997" s="11">
        <v>16</v>
      </c>
      <c r="E997" s="14" t="s">
        <v>5022</v>
      </c>
      <c r="F997" t="s">
        <v>5101</v>
      </c>
      <c r="G997" t="s">
        <v>5102</v>
      </c>
      <c r="H997" t="s">
        <v>5103</v>
      </c>
      <c r="I997" t="s">
        <v>5023</v>
      </c>
    </row>
    <row r="998" spans="1:9" ht="30" x14ac:dyDescent="0.25">
      <c r="A998" s="13" t="s">
        <v>1330</v>
      </c>
      <c r="B998" s="11" t="s">
        <v>1331</v>
      </c>
      <c r="C998" s="11" t="s">
        <v>5</v>
      </c>
      <c r="D998" s="11">
        <v>16</v>
      </c>
      <c r="E998" s="14" t="s">
        <v>5022</v>
      </c>
      <c r="F998" t="s">
        <v>5101</v>
      </c>
      <c r="G998" t="s">
        <v>5102</v>
      </c>
      <c r="H998" t="s">
        <v>5103</v>
      </c>
      <c r="I998" t="s">
        <v>5023</v>
      </c>
    </row>
    <row r="999" spans="1:9" ht="30" x14ac:dyDescent="0.25">
      <c r="A999" s="13" t="s">
        <v>1332</v>
      </c>
      <c r="B999" s="11" t="s">
        <v>1333</v>
      </c>
      <c r="C999" s="11" t="s">
        <v>5</v>
      </c>
      <c r="D999" s="11">
        <v>16</v>
      </c>
      <c r="E999" s="14" t="s">
        <v>5022</v>
      </c>
      <c r="F999"/>
      <c r="G999"/>
      <c r="H999"/>
      <c r="I999" t="s">
        <v>5023</v>
      </c>
    </row>
    <row r="1000" spans="1:9" ht="30" x14ac:dyDescent="0.25">
      <c r="A1000" s="13" t="s">
        <v>1348</v>
      </c>
      <c r="B1000" s="11" t="s">
        <v>1349</v>
      </c>
      <c r="C1000" s="11" t="s">
        <v>5</v>
      </c>
      <c r="D1000" s="11">
        <v>16</v>
      </c>
      <c r="E1000" s="14" t="s">
        <v>5022</v>
      </c>
      <c r="F1000"/>
      <c r="G1000"/>
      <c r="H1000"/>
      <c r="I1000" t="s">
        <v>5023</v>
      </c>
    </row>
    <row r="1001" spans="1:9" ht="30" x14ac:dyDescent="0.25">
      <c r="A1001" s="13" t="s">
        <v>1350</v>
      </c>
      <c r="B1001" s="11" t="s">
        <v>1351</v>
      </c>
      <c r="C1001" s="11" t="s">
        <v>5</v>
      </c>
      <c r="D1001" s="11">
        <v>16</v>
      </c>
      <c r="E1001" s="14" t="s">
        <v>5022</v>
      </c>
      <c r="F1001"/>
      <c r="G1001"/>
      <c r="H1001"/>
      <c r="I1001" t="s">
        <v>5023</v>
      </c>
    </row>
    <row r="1002" spans="1:9" ht="30" x14ac:dyDescent="0.25">
      <c r="A1002" s="13" t="s">
        <v>1352</v>
      </c>
      <c r="B1002" s="11" t="s">
        <v>1353</v>
      </c>
      <c r="C1002" s="11" t="s">
        <v>5</v>
      </c>
      <c r="D1002" s="11">
        <v>16</v>
      </c>
      <c r="E1002" s="14" t="s">
        <v>5022</v>
      </c>
      <c r="F1002" t="s">
        <v>5101</v>
      </c>
      <c r="G1002" t="s">
        <v>5102</v>
      </c>
      <c r="H1002" t="s">
        <v>5103</v>
      </c>
      <c r="I1002" t="s">
        <v>5023</v>
      </c>
    </row>
    <row r="1003" spans="1:9" ht="30" x14ac:dyDescent="0.25">
      <c r="A1003" s="13" t="s">
        <v>2149</v>
      </c>
      <c r="B1003" s="11" t="s">
        <v>2150</v>
      </c>
      <c r="C1003" s="11" t="s">
        <v>5</v>
      </c>
      <c r="D1003" s="11">
        <v>16</v>
      </c>
      <c r="E1003" s="14" t="s">
        <v>5022</v>
      </c>
      <c r="F1003" t="s">
        <v>5101</v>
      </c>
      <c r="G1003" t="s">
        <v>5102</v>
      </c>
      <c r="H1003" t="s">
        <v>5103</v>
      </c>
      <c r="I1003" t="s">
        <v>5023</v>
      </c>
    </row>
    <row r="1004" spans="1:9" ht="30" x14ac:dyDescent="0.25">
      <c r="A1004" s="13" t="s">
        <v>1360</v>
      </c>
      <c r="B1004" s="11" t="s">
        <v>1361</v>
      </c>
      <c r="C1004" s="11" t="s">
        <v>5</v>
      </c>
      <c r="D1004" s="11">
        <v>16</v>
      </c>
      <c r="E1004" s="14" t="s">
        <v>5022</v>
      </c>
      <c r="F1004"/>
      <c r="G1004"/>
      <c r="H1004"/>
      <c r="I1004" t="s">
        <v>5023</v>
      </c>
    </row>
    <row r="1005" spans="1:9" ht="30" x14ac:dyDescent="0.25">
      <c r="A1005" s="13" t="s">
        <v>2157</v>
      </c>
      <c r="B1005" s="11" t="s">
        <v>2158</v>
      </c>
      <c r="C1005" s="11" t="s">
        <v>5</v>
      </c>
      <c r="D1005" s="11">
        <v>16</v>
      </c>
      <c r="E1005" s="14" t="s">
        <v>5022</v>
      </c>
      <c r="F1005"/>
      <c r="G1005"/>
      <c r="H1005"/>
      <c r="I1005" t="s">
        <v>5023</v>
      </c>
    </row>
    <row r="1006" spans="1:9" ht="30" x14ac:dyDescent="0.25">
      <c r="A1006" s="13" t="s">
        <v>1452</v>
      </c>
      <c r="B1006" s="11" t="s">
        <v>1453</v>
      </c>
      <c r="C1006" s="11" t="s">
        <v>5</v>
      </c>
      <c r="D1006" s="11">
        <v>16</v>
      </c>
      <c r="E1006" s="14" t="s">
        <v>5022</v>
      </c>
      <c r="F1006"/>
      <c r="G1006"/>
      <c r="H1006"/>
      <c r="I1006" t="s">
        <v>5023</v>
      </c>
    </row>
    <row r="1007" spans="1:9" ht="30" x14ac:dyDescent="0.25">
      <c r="A1007" s="13" t="s">
        <v>1454</v>
      </c>
      <c r="B1007" s="11" t="s">
        <v>1455</v>
      </c>
      <c r="C1007" s="11" t="s">
        <v>5</v>
      </c>
      <c r="D1007" s="11">
        <v>16</v>
      </c>
      <c r="E1007" s="14" t="s">
        <v>5022</v>
      </c>
      <c r="F1007"/>
      <c r="G1007"/>
      <c r="H1007"/>
      <c r="I1007" t="s">
        <v>5023</v>
      </c>
    </row>
    <row r="1008" spans="1:9" ht="30" x14ac:dyDescent="0.25">
      <c r="A1008" s="13" t="s">
        <v>2189</v>
      </c>
      <c r="B1008" s="11" t="s">
        <v>2190</v>
      </c>
      <c r="C1008" s="11" t="s">
        <v>5</v>
      </c>
      <c r="D1008" s="11">
        <v>16</v>
      </c>
      <c r="E1008" s="14" t="s">
        <v>5022</v>
      </c>
      <c r="F1008"/>
      <c r="G1008"/>
      <c r="H1008"/>
      <c r="I1008" t="s">
        <v>5023</v>
      </c>
    </row>
    <row r="1009" spans="1:9" ht="30" x14ac:dyDescent="0.25">
      <c r="A1009" s="13" t="s">
        <v>2191</v>
      </c>
      <c r="B1009" s="11" t="s">
        <v>2192</v>
      </c>
      <c r="C1009" s="11" t="s">
        <v>5</v>
      </c>
      <c r="D1009" s="11">
        <v>16</v>
      </c>
      <c r="E1009" s="14" t="s">
        <v>5022</v>
      </c>
      <c r="F1009" t="s">
        <v>5101</v>
      </c>
      <c r="G1009" t="s">
        <v>5102</v>
      </c>
      <c r="H1009" t="s">
        <v>5103</v>
      </c>
      <c r="I1009" t="s">
        <v>5023</v>
      </c>
    </row>
    <row r="1010" spans="1:9" ht="30" x14ac:dyDescent="0.25">
      <c r="A1010" s="13" t="s">
        <v>1482</v>
      </c>
      <c r="B1010" s="11" t="s">
        <v>1483</v>
      </c>
      <c r="C1010" s="11" t="s">
        <v>5</v>
      </c>
      <c r="D1010" s="11">
        <v>16</v>
      </c>
      <c r="E1010" s="14" t="s">
        <v>5022</v>
      </c>
      <c r="F1010"/>
      <c r="G1010"/>
      <c r="H1010"/>
      <c r="I1010" t="s">
        <v>5023</v>
      </c>
    </row>
    <row r="1011" spans="1:9" ht="30" x14ac:dyDescent="0.25">
      <c r="A1011" s="13" t="s">
        <v>1649</v>
      </c>
      <c r="B1011" s="11" t="s">
        <v>1650</v>
      </c>
      <c r="C1011" s="11" t="s">
        <v>5</v>
      </c>
      <c r="D1011" s="11">
        <v>16</v>
      </c>
      <c r="E1011" s="14" t="s">
        <v>5022</v>
      </c>
      <c r="F1011" t="s">
        <v>5101</v>
      </c>
      <c r="G1011" t="s">
        <v>5102</v>
      </c>
      <c r="H1011" t="s">
        <v>5103</v>
      </c>
      <c r="I1011" t="s">
        <v>5023</v>
      </c>
    </row>
    <row r="1012" spans="1:9" ht="30" x14ac:dyDescent="0.25">
      <c r="A1012" s="13" t="s">
        <v>1651</v>
      </c>
      <c r="B1012" s="11" t="s">
        <v>1652</v>
      </c>
      <c r="C1012" s="11" t="s">
        <v>5</v>
      </c>
      <c r="D1012" s="11">
        <v>16</v>
      </c>
      <c r="E1012" s="14" t="s">
        <v>5022</v>
      </c>
      <c r="F1012" t="s">
        <v>5101</v>
      </c>
      <c r="G1012" t="s">
        <v>5102</v>
      </c>
      <c r="H1012" t="s">
        <v>5103</v>
      </c>
      <c r="I1012" t="s">
        <v>5023</v>
      </c>
    </row>
    <row r="1013" spans="1:9" ht="30" x14ac:dyDescent="0.25">
      <c r="A1013" s="13" t="s">
        <v>2237</v>
      </c>
      <c r="B1013" s="11" t="s">
        <v>2238</v>
      </c>
      <c r="C1013" s="11" t="s">
        <v>5</v>
      </c>
      <c r="D1013" s="11">
        <v>16</v>
      </c>
      <c r="E1013" s="14" t="s">
        <v>5022</v>
      </c>
      <c r="F1013"/>
      <c r="G1013"/>
      <c r="H1013"/>
      <c r="I1013" t="s">
        <v>5023</v>
      </c>
    </row>
    <row r="1014" spans="1:9" x14ac:dyDescent="0.25">
      <c r="A1014" s="13" t="s">
        <v>2275</v>
      </c>
      <c r="B1014" s="11" t="s">
        <v>2276</v>
      </c>
      <c r="C1014" s="11" t="s">
        <v>1746</v>
      </c>
      <c r="D1014" s="11">
        <v>16</v>
      </c>
      <c r="E1014" s="14" t="s">
        <v>5023</v>
      </c>
      <c r="F1014" t="s">
        <v>5105</v>
      </c>
      <c r="G1014" t="s">
        <v>5102</v>
      </c>
      <c r="H1014" t="s">
        <v>5103</v>
      </c>
      <c r="I1014" t="s">
        <v>5023</v>
      </c>
    </row>
    <row r="1015" spans="1:9" ht="30" x14ac:dyDescent="0.25">
      <c r="A1015" s="13" t="s">
        <v>1753</v>
      </c>
      <c r="B1015" s="11" t="s">
        <v>1754</v>
      </c>
      <c r="C1015" s="11" t="s">
        <v>1741</v>
      </c>
      <c r="D1015" s="11">
        <v>16</v>
      </c>
      <c r="E1015" s="14" t="s">
        <v>5022</v>
      </c>
      <c r="F1015"/>
      <c r="G1015"/>
      <c r="H1015"/>
      <c r="I1015" t="s">
        <v>5023</v>
      </c>
    </row>
    <row r="1016" spans="1:9" ht="30" x14ac:dyDescent="0.25">
      <c r="A1016" s="13" t="s">
        <v>1801</v>
      </c>
      <c r="B1016" s="11" t="s">
        <v>1802</v>
      </c>
      <c r="C1016" s="11" t="s">
        <v>5</v>
      </c>
      <c r="D1016" s="11">
        <v>17</v>
      </c>
      <c r="E1016" s="14" t="s">
        <v>5022</v>
      </c>
      <c r="F1016"/>
      <c r="G1016"/>
      <c r="H1016"/>
      <c r="I1016" t="s">
        <v>5023</v>
      </c>
    </row>
    <row r="1017" spans="1:9" ht="30" x14ac:dyDescent="0.25">
      <c r="A1017" s="13" t="s">
        <v>149</v>
      </c>
      <c r="B1017" s="11" t="s">
        <v>150</v>
      </c>
      <c r="C1017" s="11" t="s">
        <v>5</v>
      </c>
      <c r="D1017" s="11">
        <v>17</v>
      </c>
      <c r="E1017" s="14" t="s">
        <v>5022</v>
      </c>
      <c r="F1017"/>
      <c r="G1017"/>
      <c r="H1017"/>
      <c r="I1017" t="s">
        <v>5023</v>
      </c>
    </row>
    <row r="1018" spans="1:9" ht="30" x14ac:dyDescent="0.25">
      <c r="A1018" s="13" t="s">
        <v>1853</v>
      </c>
      <c r="B1018" s="11" t="s">
        <v>1854</v>
      </c>
      <c r="C1018" s="11" t="s">
        <v>5</v>
      </c>
      <c r="D1018" s="11">
        <v>17</v>
      </c>
      <c r="E1018" s="14" t="s">
        <v>5022</v>
      </c>
      <c r="F1018" t="s">
        <v>5101</v>
      </c>
      <c r="G1018" t="s">
        <v>5102</v>
      </c>
      <c r="H1018" t="s">
        <v>5103</v>
      </c>
      <c r="I1018" t="s">
        <v>5023</v>
      </c>
    </row>
    <row r="1019" spans="1:9" ht="30" x14ac:dyDescent="0.25">
      <c r="A1019" s="13" t="s">
        <v>1855</v>
      </c>
      <c r="B1019" s="11" t="s">
        <v>1856</v>
      </c>
      <c r="C1019" s="11" t="s">
        <v>5</v>
      </c>
      <c r="D1019" s="11">
        <v>17</v>
      </c>
      <c r="E1019" s="14" t="s">
        <v>5022</v>
      </c>
      <c r="F1019"/>
      <c r="G1019"/>
      <c r="H1019"/>
      <c r="I1019" t="s">
        <v>5023</v>
      </c>
    </row>
    <row r="1020" spans="1:9" ht="30" x14ac:dyDescent="0.25">
      <c r="A1020" s="13" t="s">
        <v>1871</v>
      </c>
      <c r="B1020" s="11" t="s">
        <v>1872</v>
      </c>
      <c r="C1020" s="11" t="s">
        <v>5</v>
      </c>
      <c r="D1020" s="11">
        <v>17</v>
      </c>
      <c r="E1020" s="14" t="s">
        <v>5022</v>
      </c>
      <c r="F1020" t="s">
        <v>5101</v>
      </c>
      <c r="G1020" t="s">
        <v>5102</v>
      </c>
      <c r="H1020" t="s">
        <v>5103</v>
      </c>
      <c r="I1020" t="s">
        <v>5023</v>
      </c>
    </row>
    <row r="1021" spans="1:9" ht="30" x14ac:dyDescent="0.25">
      <c r="A1021" s="13" t="s">
        <v>378</v>
      </c>
      <c r="B1021" s="11" t="s">
        <v>379</v>
      </c>
      <c r="C1021" s="11" t="s">
        <v>5</v>
      </c>
      <c r="D1021" s="11">
        <v>17</v>
      </c>
      <c r="E1021" s="14" t="s">
        <v>5022</v>
      </c>
      <c r="F1021" t="s">
        <v>5101</v>
      </c>
      <c r="G1021" t="s">
        <v>5102</v>
      </c>
      <c r="H1021" t="s">
        <v>5103</v>
      </c>
      <c r="I1021" t="s">
        <v>5023</v>
      </c>
    </row>
    <row r="1022" spans="1:9" ht="30" x14ac:dyDescent="0.25">
      <c r="A1022" s="13" t="s">
        <v>380</v>
      </c>
      <c r="B1022" s="11" t="s">
        <v>381</v>
      </c>
      <c r="C1022" s="11" t="s">
        <v>5</v>
      </c>
      <c r="D1022" s="11">
        <v>17</v>
      </c>
      <c r="E1022" s="14" t="s">
        <v>5022</v>
      </c>
      <c r="F1022" t="s">
        <v>5101</v>
      </c>
      <c r="G1022" t="s">
        <v>5102</v>
      </c>
      <c r="H1022" t="s">
        <v>5103</v>
      </c>
      <c r="I1022" t="s">
        <v>5023</v>
      </c>
    </row>
    <row r="1023" spans="1:9" ht="30" x14ac:dyDescent="0.25">
      <c r="A1023" s="13" t="s">
        <v>382</v>
      </c>
      <c r="B1023" s="11" t="s">
        <v>383</v>
      </c>
      <c r="C1023" s="11" t="s">
        <v>5</v>
      </c>
      <c r="D1023" s="11">
        <v>17</v>
      </c>
      <c r="E1023" s="14" t="s">
        <v>5022</v>
      </c>
      <c r="F1023" t="s">
        <v>5101</v>
      </c>
      <c r="G1023" t="s">
        <v>5102</v>
      </c>
      <c r="H1023" t="s">
        <v>5103</v>
      </c>
      <c r="I1023" t="s">
        <v>5023</v>
      </c>
    </row>
    <row r="1024" spans="1:9" ht="30" x14ac:dyDescent="0.25">
      <c r="A1024" s="13" t="s">
        <v>428</v>
      </c>
      <c r="B1024" s="11" t="s">
        <v>429</v>
      </c>
      <c r="C1024" s="11" t="s">
        <v>5</v>
      </c>
      <c r="D1024" s="11">
        <v>17</v>
      </c>
      <c r="E1024" s="14" t="s">
        <v>5022</v>
      </c>
      <c r="F1024"/>
      <c r="G1024"/>
      <c r="H1024"/>
      <c r="I1024" t="s">
        <v>5023</v>
      </c>
    </row>
    <row r="1025" spans="1:9" ht="30" x14ac:dyDescent="0.25">
      <c r="A1025" s="13" t="s">
        <v>430</v>
      </c>
      <c r="B1025" s="11" t="s">
        <v>431</v>
      </c>
      <c r="C1025" s="11" t="s">
        <v>5</v>
      </c>
      <c r="D1025" s="11">
        <v>17</v>
      </c>
      <c r="E1025" s="14" t="s">
        <v>5022</v>
      </c>
      <c r="F1025" t="s">
        <v>5101</v>
      </c>
      <c r="G1025" t="s">
        <v>5102</v>
      </c>
      <c r="H1025" t="s">
        <v>5103</v>
      </c>
      <c r="I1025" t="s">
        <v>5023</v>
      </c>
    </row>
    <row r="1026" spans="1:9" ht="30" x14ac:dyDescent="0.25">
      <c r="A1026" s="13" t="s">
        <v>432</v>
      </c>
      <c r="B1026" s="11" t="s">
        <v>433</v>
      </c>
      <c r="C1026" s="11" t="s">
        <v>5</v>
      </c>
      <c r="D1026" s="11">
        <v>17</v>
      </c>
      <c r="E1026" s="14" t="s">
        <v>5022</v>
      </c>
      <c r="F1026"/>
      <c r="G1026"/>
      <c r="H1026"/>
      <c r="I1026" t="s">
        <v>5023</v>
      </c>
    </row>
    <row r="1027" spans="1:9" ht="30" x14ac:dyDescent="0.25">
      <c r="A1027" s="13" t="s">
        <v>1901</v>
      </c>
      <c r="B1027" s="11" t="s">
        <v>1902</v>
      </c>
      <c r="C1027" s="11" t="s">
        <v>5</v>
      </c>
      <c r="D1027" s="11">
        <v>17</v>
      </c>
      <c r="E1027" s="14" t="s">
        <v>5022</v>
      </c>
      <c r="F1027"/>
      <c r="G1027"/>
      <c r="H1027"/>
      <c r="I1027" t="s">
        <v>5023</v>
      </c>
    </row>
    <row r="1028" spans="1:9" ht="30" x14ac:dyDescent="0.25">
      <c r="A1028" s="13" t="s">
        <v>464</v>
      </c>
      <c r="B1028" s="11" t="s">
        <v>465</v>
      </c>
      <c r="C1028" s="11" t="s">
        <v>5</v>
      </c>
      <c r="D1028" s="11">
        <v>17</v>
      </c>
      <c r="E1028" s="14" t="s">
        <v>5022</v>
      </c>
      <c r="F1028"/>
      <c r="G1028"/>
      <c r="H1028"/>
      <c r="I1028" t="s">
        <v>5023</v>
      </c>
    </row>
    <row r="1029" spans="1:9" ht="30" x14ac:dyDescent="0.25">
      <c r="A1029" s="13" t="s">
        <v>1917</v>
      </c>
      <c r="B1029" s="11" t="s">
        <v>1918</v>
      </c>
      <c r="C1029" s="11" t="s">
        <v>5</v>
      </c>
      <c r="D1029" s="11">
        <v>17</v>
      </c>
      <c r="E1029" s="14" t="s">
        <v>5022</v>
      </c>
      <c r="F1029"/>
      <c r="G1029"/>
      <c r="H1029"/>
      <c r="I1029" t="s">
        <v>5023</v>
      </c>
    </row>
    <row r="1030" spans="1:9" x14ac:dyDescent="0.25">
      <c r="A1030" s="13" t="s">
        <v>1947</v>
      </c>
      <c r="B1030" s="11" t="s">
        <v>1948</v>
      </c>
      <c r="C1030" s="11" t="s">
        <v>5</v>
      </c>
      <c r="D1030" s="11">
        <v>17</v>
      </c>
      <c r="E1030" s="14" t="s">
        <v>5023</v>
      </c>
      <c r="F1030" t="s">
        <v>5101</v>
      </c>
      <c r="G1030" t="s">
        <v>5102</v>
      </c>
      <c r="H1030" t="s">
        <v>5103</v>
      </c>
      <c r="I1030" t="s">
        <v>5023</v>
      </c>
    </row>
    <row r="1031" spans="1:9" ht="30" x14ac:dyDescent="0.25">
      <c r="A1031" s="13" t="s">
        <v>564</v>
      </c>
      <c r="B1031" s="11" t="s">
        <v>565</v>
      </c>
      <c r="C1031" s="11" t="s">
        <v>5</v>
      </c>
      <c r="D1031" s="11">
        <v>17</v>
      </c>
      <c r="E1031" s="14" t="s">
        <v>5022</v>
      </c>
      <c r="F1031"/>
      <c r="G1031"/>
      <c r="H1031"/>
      <c r="I1031" t="s">
        <v>5023</v>
      </c>
    </row>
    <row r="1032" spans="1:9" ht="30" x14ac:dyDescent="0.25">
      <c r="A1032" s="13" t="s">
        <v>584</v>
      </c>
      <c r="B1032" s="11" t="s">
        <v>585</v>
      </c>
      <c r="C1032" s="11" t="s">
        <v>5</v>
      </c>
      <c r="D1032" s="11">
        <v>17</v>
      </c>
      <c r="E1032" s="14" t="s">
        <v>5022</v>
      </c>
      <c r="F1032" t="s">
        <v>5101</v>
      </c>
      <c r="G1032" t="s">
        <v>5102</v>
      </c>
      <c r="H1032" t="s">
        <v>5103</v>
      </c>
      <c r="I1032" t="s">
        <v>5023</v>
      </c>
    </row>
    <row r="1033" spans="1:9" ht="30" x14ac:dyDescent="0.25">
      <c r="A1033" s="13" t="s">
        <v>586</v>
      </c>
      <c r="B1033" s="11" t="s">
        <v>587</v>
      </c>
      <c r="C1033" s="11" t="s">
        <v>5</v>
      </c>
      <c r="D1033" s="11">
        <v>17</v>
      </c>
      <c r="E1033" s="14" t="s">
        <v>5022</v>
      </c>
      <c r="F1033"/>
      <c r="G1033"/>
      <c r="H1033"/>
      <c r="I1033" t="s">
        <v>5023</v>
      </c>
    </row>
    <row r="1034" spans="1:9" ht="30" x14ac:dyDescent="0.25">
      <c r="A1034" s="13" t="s">
        <v>588</v>
      </c>
      <c r="B1034" s="11" t="s">
        <v>589</v>
      </c>
      <c r="C1034" s="11" t="s">
        <v>5</v>
      </c>
      <c r="D1034" s="11">
        <v>17</v>
      </c>
      <c r="E1034" s="14" t="s">
        <v>5022</v>
      </c>
      <c r="F1034" t="s">
        <v>5101</v>
      </c>
      <c r="G1034" t="s">
        <v>5102</v>
      </c>
      <c r="H1034" t="s">
        <v>5103</v>
      </c>
      <c r="I1034" t="s">
        <v>5023</v>
      </c>
    </row>
    <row r="1035" spans="1:9" ht="30" x14ac:dyDescent="0.25">
      <c r="A1035" s="13" t="s">
        <v>606</v>
      </c>
      <c r="B1035" s="11" t="s">
        <v>607</v>
      </c>
      <c r="C1035" s="11" t="s">
        <v>5</v>
      </c>
      <c r="D1035" s="11">
        <v>17</v>
      </c>
      <c r="E1035" s="14" t="s">
        <v>5022</v>
      </c>
      <c r="F1035"/>
      <c r="G1035"/>
      <c r="H1035"/>
      <c r="I1035" t="s">
        <v>5023</v>
      </c>
    </row>
    <row r="1036" spans="1:9" ht="30" x14ac:dyDescent="0.25">
      <c r="A1036" s="13" t="s">
        <v>608</v>
      </c>
      <c r="B1036" s="11" t="s">
        <v>609</v>
      </c>
      <c r="C1036" s="11" t="s">
        <v>5</v>
      </c>
      <c r="D1036" s="11">
        <v>17</v>
      </c>
      <c r="E1036" s="14" t="s">
        <v>5022</v>
      </c>
      <c r="F1036"/>
      <c r="G1036"/>
      <c r="H1036"/>
      <c r="I1036" t="s">
        <v>5023</v>
      </c>
    </row>
    <row r="1037" spans="1:9" ht="30" x14ac:dyDescent="0.25">
      <c r="A1037" s="13" t="s">
        <v>674</v>
      </c>
      <c r="B1037" s="11" t="s">
        <v>675</v>
      </c>
      <c r="C1037" s="11" t="s">
        <v>5</v>
      </c>
      <c r="D1037" s="11">
        <v>17</v>
      </c>
      <c r="E1037" s="14" t="s">
        <v>5022</v>
      </c>
      <c r="F1037"/>
      <c r="G1037"/>
      <c r="H1037"/>
      <c r="I1037" t="s">
        <v>5023</v>
      </c>
    </row>
    <row r="1038" spans="1:9" ht="30" x14ac:dyDescent="0.25">
      <c r="A1038" s="13" t="s">
        <v>676</v>
      </c>
      <c r="B1038" s="11" t="s">
        <v>677</v>
      </c>
      <c r="C1038" s="11" t="s">
        <v>5</v>
      </c>
      <c r="D1038" s="11">
        <v>17</v>
      </c>
      <c r="E1038" s="14" t="s">
        <v>5022</v>
      </c>
      <c r="F1038"/>
      <c r="G1038"/>
      <c r="H1038"/>
      <c r="I1038" t="s">
        <v>5023</v>
      </c>
    </row>
    <row r="1039" spans="1:9" ht="30" x14ac:dyDescent="0.25">
      <c r="A1039" s="13" t="s">
        <v>1971</v>
      </c>
      <c r="B1039" s="11" t="s">
        <v>1972</v>
      </c>
      <c r="C1039" s="11" t="s">
        <v>5</v>
      </c>
      <c r="D1039" s="11">
        <v>17</v>
      </c>
      <c r="E1039" s="14" t="s">
        <v>5022</v>
      </c>
      <c r="F1039" t="s">
        <v>5101</v>
      </c>
      <c r="G1039" t="s">
        <v>5102</v>
      </c>
      <c r="H1039" t="s">
        <v>5103</v>
      </c>
      <c r="I1039" t="s">
        <v>5023</v>
      </c>
    </row>
    <row r="1040" spans="1:9" ht="30" x14ac:dyDescent="0.25">
      <c r="A1040" s="13" t="s">
        <v>678</v>
      </c>
      <c r="B1040" s="11" t="s">
        <v>679</v>
      </c>
      <c r="C1040" s="11" t="s">
        <v>5</v>
      </c>
      <c r="D1040" s="11">
        <v>17</v>
      </c>
      <c r="E1040" s="14" t="s">
        <v>5022</v>
      </c>
      <c r="F1040" t="s">
        <v>5101</v>
      </c>
      <c r="G1040" t="s">
        <v>5102</v>
      </c>
      <c r="H1040" t="s">
        <v>5103</v>
      </c>
      <c r="I1040" t="s">
        <v>5023</v>
      </c>
    </row>
    <row r="1041" spans="1:9" x14ac:dyDescent="0.25">
      <c r="A1041" s="13" t="s">
        <v>680</v>
      </c>
      <c r="B1041" s="11" t="s">
        <v>681</v>
      </c>
      <c r="C1041" s="11" t="s">
        <v>5</v>
      </c>
      <c r="D1041" s="11">
        <v>17</v>
      </c>
      <c r="E1041" s="14" t="s">
        <v>5023</v>
      </c>
      <c r="F1041"/>
      <c r="G1041"/>
      <c r="H1041"/>
      <c r="I1041" t="s">
        <v>5023</v>
      </c>
    </row>
    <row r="1042" spans="1:9" x14ac:dyDescent="0.25">
      <c r="A1042" s="13" t="s">
        <v>2011</v>
      </c>
      <c r="B1042" s="11" t="s">
        <v>2012</v>
      </c>
      <c r="C1042" s="11" t="s">
        <v>5</v>
      </c>
      <c r="D1042" s="11">
        <v>17</v>
      </c>
      <c r="E1042" s="14" t="s">
        <v>5023</v>
      </c>
      <c r="F1042"/>
      <c r="G1042"/>
      <c r="H1042"/>
      <c r="I1042" t="s">
        <v>5023</v>
      </c>
    </row>
    <row r="1043" spans="1:9" ht="30" x14ac:dyDescent="0.25">
      <c r="A1043" s="13" t="s">
        <v>865</v>
      </c>
      <c r="B1043" s="11" t="s">
        <v>866</v>
      </c>
      <c r="C1043" s="11" t="s">
        <v>5</v>
      </c>
      <c r="D1043" s="11">
        <v>17</v>
      </c>
      <c r="E1043" s="14" t="s">
        <v>5022</v>
      </c>
      <c r="F1043"/>
      <c r="G1043"/>
      <c r="H1043"/>
      <c r="I1043" t="s">
        <v>5023</v>
      </c>
    </row>
    <row r="1044" spans="1:9" ht="30" x14ac:dyDescent="0.25">
      <c r="A1044" s="13" t="s">
        <v>2013</v>
      </c>
      <c r="B1044" s="11" t="s">
        <v>2014</v>
      </c>
      <c r="C1044" s="11" t="s">
        <v>5</v>
      </c>
      <c r="D1044" s="11">
        <v>17</v>
      </c>
      <c r="E1044" s="14" t="s">
        <v>5022</v>
      </c>
      <c r="F1044"/>
      <c r="G1044"/>
      <c r="H1044"/>
      <c r="I1044" t="s">
        <v>5023</v>
      </c>
    </row>
    <row r="1045" spans="1:9" ht="30" x14ac:dyDescent="0.25">
      <c r="A1045" s="13" t="s">
        <v>2015</v>
      </c>
      <c r="B1045" s="11" t="s">
        <v>2016</v>
      </c>
      <c r="C1045" s="11" t="s">
        <v>5</v>
      </c>
      <c r="D1045" s="11">
        <v>17</v>
      </c>
      <c r="E1045" s="14" t="s">
        <v>5022</v>
      </c>
      <c r="F1045"/>
      <c r="G1045"/>
      <c r="H1045"/>
      <c r="I1045" t="s">
        <v>5023</v>
      </c>
    </row>
    <row r="1046" spans="1:9" ht="30" x14ac:dyDescent="0.25">
      <c r="A1046" s="13" t="s">
        <v>867</v>
      </c>
      <c r="B1046" s="11" t="s">
        <v>868</v>
      </c>
      <c r="C1046" s="11" t="s">
        <v>5</v>
      </c>
      <c r="D1046" s="11">
        <v>17</v>
      </c>
      <c r="E1046" s="14" t="s">
        <v>5022</v>
      </c>
      <c r="F1046"/>
      <c r="G1046"/>
      <c r="H1046"/>
      <c r="I1046" t="s">
        <v>5023</v>
      </c>
    </row>
    <row r="1047" spans="1:9" x14ac:dyDescent="0.25">
      <c r="A1047" s="13" t="s">
        <v>2017</v>
      </c>
      <c r="B1047" s="11" t="s">
        <v>2018</v>
      </c>
      <c r="C1047" s="11" t="s">
        <v>5</v>
      </c>
      <c r="D1047" s="11">
        <v>17</v>
      </c>
      <c r="E1047" s="14" t="s">
        <v>5023</v>
      </c>
      <c r="F1047"/>
      <c r="G1047"/>
      <c r="H1047"/>
      <c r="I1047" t="s">
        <v>5023</v>
      </c>
    </row>
    <row r="1048" spans="1:9" ht="30" x14ac:dyDescent="0.25">
      <c r="A1048" s="13" t="s">
        <v>2059</v>
      </c>
      <c r="B1048" s="11" t="s">
        <v>2060</v>
      </c>
      <c r="C1048" s="11" t="s">
        <v>5</v>
      </c>
      <c r="D1048" s="11">
        <v>17</v>
      </c>
      <c r="E1048" s="14" t="s">
        <v>5022</v>
      </c>
      <c r="F1048"/>
      <c r="G1048"/>
      <c r="H1048"/>
      <c r="I1048" t="s">
        <v>5023</v>
      </c>
    </row>
    <row r="1049" spans="1:9" ht="30" x14ac:dyDescent="0.25">
      <c r="A1049" s="13" t="s">
        <v>2071</v>
      </c>
      <c r="B1049" s="11" t="s">
        <v>2072</v>
      </c>
      <c r="C1049" s="11" t="s">
        <v>5</v>
      </c>
      <c r="D1049" s="11">
        <v>17</v>
      </c>
      <c r="E1049" s="14" t="s">
        <v>5022</v>
      </c>
      <c r="F1049"/>
      <c r="G1049"/>
      <c r="H1049"/>
      <c r="I1049" t="s">
        <v>5023</v>
      </c>
    </row>
    <row r="1050" spans="1:9" ht="30" x14ac:dyDescent="0.25">
      <c r="A1050" s="13" t="s">
        <v>2073</v>
      </c>
      <c r="B1050" s="11" t="s">
        <v>2074</v>
      </c>
      <c r="C1050" s="11" t="s">
        <v>5</v>
      </c>
      <c r="D1050" s="11">
        <v>17</v>
      </c>
      <c r="E1050" s="14" t="s">
        <v>5022</v>
      </c>
      <c r="F1050"/>
      <c r="G1050"/>
      <c r="H1050"/>
      <c r="I1050" t="s">
        <v>5023</v>
      </c>
    </row>
    <row r="1051" spans="1:9" ht="30" x14ac:dyDescent="0.25">
      <c r="A1051" s="13" t="s">
        <v>2075</v>
      </c>
      <c r="B1051" s="11" t="s">
        <v>2076</v>
      </c>
      <c r="C1051" s="11" t="s">
        <v>5</v>
      </c>
      <c r="D1051" s="11">
        <v>17</v>
      </c>
      <c r="E1051" s="14" t="s">
        <v>5022</v>
      </c>
      <c r="F1051" t="s">
        <v>5101</v>
      </c>
      <c r="G1051" t="s">
        <v>5102</v>
      </c>
      <c r="H1051" t="s">
        <v>5103</v>
      </c>
      <c r="I1051" t="s">
        <v>5023</v>
      </c>
    </row>
    <row r="1052" spans="1:9" ht="30" x14ac:dyDescent="0.25">
      <c r="A1052" s="13" t="s">
        <v>2077</v>
      </c>
      <c r="B1052" s="11" t="s">
        <v>2078</v>
      </c>
      <c r="C1052" s="11" t="s">
        <v>5</v>
      </c>
      <c r="D1052" s="11">
        <v>17</v>
      </c>
      <c r="E1052" s="14" t="s">
        <v>5022</v>
      </c>
      <c r="F1052" t="s">
        <v>5101</v>
      </c>
      <c r="G1052" t="s">
        <v>5102</v>
      </c>
      <c r="H1052" t="s">
        <v>5103</v>
      </c>
      <c r="I1052" t="s">
        <v>5023</v>
      </c>
    </row>
    <row r="1053" spans="1:9" ht="30" x14ac:dyDescent="0.25">
      <c r="A1053" s="13" t="s">
        <v>2079</v>
      </c>
      <c r="B1053" s="11" t="s">
        <v>2080</v>
      </c>
      <c r="C1053" s="11" t="s">
        <v>5</v>
      </c>
      <c r="D1053" s="11">
        <v>17</v>
      </c>
      <c r="E1053" s="14" t="s">
        <v>5022</v>
      </c>
      <c r="F1053" t="s">
        <v>5101</v>
      </c>
      <c r="G1053" t="s">
        <v>5102</v>
      </c>
      <c r="H1053" t="s">
        <v>5103</v>
      </c>
      <c r="I1053" t="s">
        <v>5023</v>
      </c>
    </row>
    <row r="1054" spans="1:9" ht="30" x14ac:dyDescent="0.25">
      <c r="A1054" s="13" t="s">
        <v>1081</v>
      </c>
      <c r="B1054" s="11" t="s">
        <v>1082</v>
      </c>
      <c r="C1054" s="11" t="s">
        <v>5</v>
      </c>
      <c r="D1054" s="11">
        <v>17</v>
      </c>
      <c r="E1054" s="14" t="s">
        <v>5022</v>
      </c>
      <c r="F1054"/>
      <c r="G1054"/>
      <c r="H1054"/>
      <c r="I1054" t="s">
        <v>5023</v>
      </c>
    </row>
    <row r="1055" spans="1:9" ht="30" x14ac:dyDescent="0.25">
      <c r="A1055" s="13" t="s">
        <v>1083</v>
      </c>
      <c r="B1055" s="11" t="s">
        <v>1084</v>
      </c>
      <c r="C1055" s="11" t="s">
        <v>5</v>
      </c>
      <c r="D1055" s="11">
        <v>17</v>
      </c>
      <c r="E1055" s="14" t="s">
        <v>5022</v>
      </c>
      <c r="F1055"/>
      <c r="G1055"/>
      <c r="H1055"/>
      <c r="I1055" t="s">
        <v>5023</v>
      </c>
    </row>
    <row r="1056" spans="1:9" ht="30" x14ac:dyDescent="0.25">
      <c r="A1056" s="13" t="s">
        <v>1085</v>
      </c>
      <c r="B1056" s="11" t="s">
        <v>1086</v>
      </c>
      <c r="C1056" s="11" t="s">
        <v>5</v>
      </c>
      <c r="D1056" s="11">
        <v>17</v>
      </c>
      <c r="E1056" s="14" t="s">
        <v>5022</v>
      </c>
      <c r="F1056" t="s">
        <v>5101</v>
      </c>
      <c r="G1056" t="s">
        <v>5102</v>
      </c>
      <c r="H1056" t="s">
        <v>5103</v>
      </c>
      <c r="I1056" t="s">
        <v>5023</v>
      </c>
    </row>
    <row r="1057" spans="1:9" ht="30" x14ac:dyDescent="0.25">
      <c r="A1057" s="13" t="s">
        <v>1087</v>
      </c>
      <c r="B1057" s="11" t="s">
        <v>1088</v>
      </c>
      <c r="C1057" s="11" t="s">
        <v>5</v>
      </c>
      <c r="D1057" s="11">
        <v>17</v>
      </c>
      <c r="E1057" s="14" t="s">
        <v>5022</v>
      </c>
      <c r="F1057"/>
      <c r="G1057"/>
      <c r="H1057"/>
      <c r="I1057" t="s">
        <v>5023</v>
      </c>
    </row>
    <row r="1058" spans="1:9" ht="30" x14ac:dyDescent="0.25">
      <c r="A1058" s="13" t="s">
        <v>1089</v>
      </c>
      <c r="B1058" s="11" t="s">
        <v>1090</v>
      </c>
      <c r="C1058" s="11" t="s">
        <v>5</v>
      </c>
      <c r="D1058" s="11">
        <v>17</v>
      </c>
      <c r="E1058" s="14" t="s">
        <v>5022</v>
      </c>
      <c r="F1058" t="s">
        <v>5101</v>
      </c>
      <c r="G1058" t="s">
        <v>5102</v>
      </c>
      <c r="H1058" t="s">
        <v>5103</v>
      </c>
      <c r="I1058" t="s">
        <v>5023</v>
      </c>
    </row>
    <row r="1059" spans="1:9" ht="30" x14ac:dyDescent="0.25">
      <c r="A1059" s="13" t="s">
        <v>2095</v>
      </c>
      <c r="B1059" s="11" t="s">
        <v>2096</v>
      </c>
      <c r="C1059" s="11" t="s">
        <v>5</v>
      </c>
      <c r="D1059" s="11">
        <v>17</v>
      </c>
      <c r="E1059" s="14" t="s">
        <v>5022</v>
      </c>
      <c r="F1059" t="s">
        <v>5101</v>
      </c>
      <c r="G1059" t="s">
        <v>5102</v>
      </c>
      <c r="H1059" t="s">
        <v>5103</v>
      </c>
      <c r="I1059" t="s">
        <v>5023</v>
      </c>
    </row>
    <row r="1060" spans="1:9" ht="30" x14ac:dyDescent="0.25">
      <c r="A1060" s="13" t="s">
        <v>2097</v>
      </c>
      <c r="B1060" s="11" t="s">
        <v>2098</v>
      </c>
      <c r="C1060" s="11" t="s">
        <v>5</v>
      </c>
      <c r="D1060" s="11">
        <v>17</v>
      </c>
      <c r="E1060" s="14" t="s">
        <v>5022</v>
      </c>
      <c r="F1060"/>
      <c r="G1060"/>
      <c r="H1060"/>
      <c r="I1060" t="s">
        <v>5023</v>
      </c>
    </row>
    <row r="1061" spans="1:9" x14ac:dyDescent="0.25">
      <c r="A1061" s="13" t="s">
        <v>2099</v>
      </c>
      <c r="B1061" s="11" t="s">
        <v>2100</v>
      </c>
      <c r="C1061" s="11" t="s">
        <v>5</v>
      </c>
      <c r="D1061" s="11">
        <v>17</v>
      </c>
      <c r="E1061" s="14" t="s">
        <v>5023</v>
      </c>
      <c r="F1061"/>
      <c r="G1061"/>
      <c r="H1061"/>
      <c r="I1061" t="s">
        <v>5023</v>
      </c>
    </row>
    <row r="1062" spans="1:9" ht="30" x14ac:dyDescent="0.25">
      <c r="A1062" s="13" t="s">
        <v>1091</v>
      </c>
      <c r="B1062" s="11" t="s">
        <v>1092</v>
      </c>
      <c r="C1062" s="11" t="s">
        <v>5</v>
      </c>
      <c r="D1062" s="11">
        <v>17</v>
      </c>
      <c r="E1062" s="14" t="s">
        <v>5022</v>
      </c>
      <c r="F1062"/>
      <c r="G1062"/>
      <c r="H1062"/>
      <c r="I1062" t="s">
        <v>5023</v>
      </c>
    </row>
    <row r="1063" spans="1:9" ht="30" x14ac:dyDescent="0.25">
      <c r="A1063" s="13" t="s">
        <v>1093</v>
      </c>
      <c r="B1063" s="11" t="s">
        <v>1094</v>
      </c>
      <c r="C1063" s="11" t="s">
        <v>5</v>
      </c>
      <c r="D1063" s="11">
        <v>17</v>
      </c>
      <c r="E1063" s="14" t="s">
        <v>5022</v>
      </c>
      <c r="F1063"/>
      <c r="G1063"/>
      <c r="H1063"/>
      <c r="I1063" t="s">
        <v>5023</v>
      </c>
    </row>
    <row r="1064" spans="1:9" ht="30" x14ac:dyDescent="0.25">
      <c r="A1064" s="13" t="s">
        <v>2101</v>
      </c>
      <c r="B1064" s="11" t="s">
        <v>2102</v>
      </c>
      <c r="C1064" s="11" t="s">
        <v>5</v>
      </c>
      <c r="D1064" s="11">
        <v>17</v>
      </c>
      <c r="E1064" s="14" t="s">
        <v>5022</v>
      </c>
      <c r="F1064"/>
      <c r="G1064"/>
      <c r="H1064"/>
      <c r="I1064" t="s">
        <v>5023</v>
      </c>
    </row>
    <row r="1065" spans="1:9" ht="30" x14ac:dyDescent="0.25">
      <c r="A1065" s="13" t="s">
        <v>1095</v>
      </c>
      <c r="B1065" s="11" t="s">
        <v>1096</v>
      </c>
      <c r="C1065" s="11" t="s">
        <v>5</v>
      </c>
      <c r="D1065" s="11">
        <v>17</v>
      </c>
      <c r="E1065" s="14" t="s">
        <v>5022</v>
      </c>
      <c r="F1065"/>
      <c r="G1065"/>
      <c r="H1065"/>
      <c r="I1065" t="s">
        <v>5023</v>
      </c>
    </row>
    <row r="1066" spans="1:9" ht="30" x14ac:dyDescent="0.25">
      <c r="A1066" s="13" t="s">
        <v>2125</v>
      </c>
      <c r="B1066" s="11" t="s">
        <v>2126</v>
      </c>
      <c r="C1066" s="11" t="s">
        <v>5</v>
      </c>
      <c r="D1066" s="11">
        <v>17</v>
      </c>
      <c r="E1066" s="14" t="s">
        <v>5022</v>
      </c>
      <c r="F1066"/>
      <c r="G1066"/>
      <c r="H1066"/>
      <c r="I1066" t="s">
        <v>5023</v>
      </c>
    </row>
    <row r="1067" spans="1:9" x14ac:dyDescent="0.25">
      <c r="A1067" s="13" t="s">
        <v>2201</v>
      </c>
      <c r="B1067" s="11" t="s">
        <v>2202</v>
      </c>
      <c r="C1067" s="11" t="s">
        <v>5</v>
      </c>
      <c r="D1067" s="11">
        <v>17</v>
      </c>
      <c r="E1067" s="14" t="s">
        <v>5023</v>
      </c>
      <c r="F1067"/>
      <c r="G1067"/>
      <c r="H1067"/>
      <c r="I1067" t="s">
        <v>5023</v>
      </c>
    </row>
    <row r="1068" spans="1:9" ht="30" x14ac:dyDescent="0.25">
      <c r="A1068" s="13" t="s">
        <v>2203</v>
      </c>
      <c r="B1068" s="11" t="s">
        <v>2204</v>
      </c>
      <c r="C1068" s="11" t="s">
        <v>5</v>
      </c>
      <c r="D1068" s="11">
        <v>17</v>
      </c>
      <c r="E1068" s="14" t="s">
        <v>5022</v>
      </c>
      <c r="F1068" t="s">
        <v>5101</v>
      </c>
      <c r="G1068" t="s">
        <v>5102</v>
      </c>
      <c r="H1068" t="s">
        <v>5103</v>
      </c>
      <c r="I1068" t="s">
        <v>5023</v>
      </c>
    </row>
    <row r="1069" spans="1:9" x14ac:dyDescent="0.25">
      <c r="A1069" s="13" t="s">
        <v>2205</v>
      </c>
      <c r="B1069" s="11" t="s">
        <v>2206</v>
      </c>
      <c r="C1069" s="11" t="s">
        <v>5</v>
      </c>
      <c r="D1069" s="11">
        <v>17</v>
      </c>
      <c r="E1069" s="14" t="s">
        <v>5023</v>
      </c>
      <c r="F1069"/>
      <c r="G1069"/>
      <c r="H1069"/>
      <c r="I1069" t="s">
        <v>5023</v>
      </c>
    </row>
    <row r="1070" spans="1:9" x14ac:dyDescent="0.25">
      <c r="A1070" s="13" t="s">
        <v>2249</v>
      </c>
      <c r="B1070" s="11" t="s">
        <v>2250</v>
      </c>
      <c r="C1070" s="11" t="s">
        <v>5</v>
      </c>
      <c r="D1070" s="11">
        <v>17</v>
      </c>
      <c r="E1070" s="14" t="s">
        <v>5023</v>
      </c>
      <c r="F1070"/>
      <c r="G1070"/>
      <c r="H1070"/>
      <c r="I1070" t="s">
        <v>5023</v>
      </c>
    </row>
    <row r="1071" spans="1:9" ht="30" x14ac:dyDescent="0.25">
      <c r="A1071" s="13" t="s">
        <v>1727</v>
      </c>
      <c r="B1071" s="11" t="s">
        <v>1728</v>
      </c>
      <c r="C1071" s="11" t="s">
        <v>5</v>
      </c>
      <c r="D1071" s="11">
        <v>17</v>
      </c>
      <c r="E1071" s="14" t="s">
        <v>5022</v>
      </c>
      <c r="F1071"/>
      <c r="G1071"/>
      <c r="H1071"/>
      <c r="I1071" t="s">
        <v>5023</v>
      </c>
    </row>
    <row r="1072" spans="1:9" x14ac:dyDescent="0.25">
      <c r="A1072" s="13" t="s">
        <v>2294</v>
      </c>
      <c r="B1072" s="11" t="s">
        <v>2295</v>
      </c>
      <c r="C1072" s="11" t="s">
        <v>1746</v>
      </c>
      <c r="D1072" s="11">
        <v>17</v>
      </c>
      <c r="E1072" s="14" t="s">
        <v>5023</v>
      </c>
      <c r="F1072" t="s">
        <v>5105</v>
      </c>
      <c r="G1072" t="s">
        <v>5102</v>
      </c>
      <c r="H1072" t="s">
        <v>5103</v>
      </c>
      <c r="I1072" t="s">
        <v>5023</v>
      </c>
    </row>
    <row r="1073" spans="1:9" x14ac:dyDescent="0.25">
      <c r="A1073" s="13" t="s">
        <v>2340</v>
      </c>
      <c r="B1073" s="11" t="s">
        <v>2341</v>
      </c>
      <c r="C1073" s="11" t="s">
        <v>1746</v>
      </c>
      <c r="D1073" s="11">
        <v>17</v>
      </c>
      <c r="E1073" s="14" t="s">
        <v>5023</v>
      </c>
      <c r="F1073" t="s">
        <v>5105</v>
      </c>
      <c r="G1073" t="s">
        <v>5102</v>
      </c>
      <c r="H1073" t="s">
        <v>5103</v>
      </c>
      <c r="I1073" t="s">
        <v>5023</v>
      </c>
    </row>
    <row r="1074" spans="1:9" ht="30" x14ac:dyDescent="0.25">
      <c r="A1074" s="13" t="s">
        <v>1789</v>
      </c>
      <c r="B1074" s="11" t="s">
        <v>1790</v>
      </c>
      <c r="C1074" s="11" t="s">
        <v>5</v>
      </c>
      <c r="D1074" s="11">
        <v>17</v>
      </c>
      <c r="E1074" s="14" t="s">
        <v>5022</v>
      </c>
      <c r="F1074"/>
      <c r="G1074"/>
      <c r="H1074"/>
      <c r="I1074" t="s">
        <v>5023</v>
      </c>
    </row>
    <row r="1075" spans="1:9" ht="30" x14ac:dyDescent="0.25">
      <c r="A1075" s="13" t="s">
        <v>20</v>
      </c>
      <c r="B1075" s="11" t="s">
        <v>21</v>
      </c>
      <c r="C1075" s="11" t="s">
        <v>5</v>
      </c>
      <c r="D1075" s="11">
        <v>18</v>
      </c>
      <c r="E1075" s="14" t="s">
        <v>5022</v>
      </c>
      <c r="F1075"/>
      <c r="G1075"/>
      <c r="H1075"/>
      <c r="I1075" t="s">
        <v>5023</v>
      </c>
    </row>
    <row r="1076" spans="1:9" ht="30" x14ac:dyDescent="0.25">
      <c r="A1076" s="13" t="s">
        <v>197</v>
      </c>
      <c r="B1076" s="11" t="s">
        <v>198</v>
      </c>
      <c r="C1076" s="11" t="s">
        <v>5</v>
      </c>
      <c r="D1076" s="11">
        <v>18</v>
      </c>
      <c r="E1076" s="14" t="s">
        <v>5022</v>
      </c>
      <c r="F1076"/>
      <c r="G1076"/>
      <c r="H1076"/>
      <c r="I1076" t="s">
        <v>5023</v>
      </c>
    </row>
    <row r="1077" spans="1:9" ht="30" x14ac:dyDescent="0.25">
      <c r="A1077" s="13" t="s">
        <v>199</v>
      </c>
      <c r="B1077" s="11" t="s">
        <v>200</v>
      </c>
      <c r="C1077" s="11" t="s">
        <v>5</v>
      </c>
      <c r="D1077" s="11">
        <v>18</v>
      </c>
      <c r="E1077" s="14" t="s">
        <v>5022</v>
      </c>
      <c r="F1077"/>
      <c r="G1077"/>
      <c r="H1077"/>
      <c r="I1077" t="s">
        <v>5023</v>
      </c>
    </row>
    <row r="1078" spans="1:9" ht="30" x14ac:dyDescent="0.25">
      <c r="A1078" s="13" t="s">
        <v>201</v>
      </c>
      <c r="B1078" s="11" t="s">
        <v>202</v>
      </c>
      <c r="C1078" s="11" t="s">
        <v>5</v>
      </c>
      <c r="D1078" s="11">
        <v>18</v>
      </c>
      <c r="E1078" s="14" t="s">
        <v>5022</v>
      </c>
      <c r="F1078"/>
      <c r="G1078"/>
      <c r="H1078"/>
      <c r="I1078" t="s">
        <v>5023</v>
      </c>
    </row>
    <row r="1079" spans="1:9" ht="30" x14ac:dyDescent="0.25">
      <c r="A1079" s="13" t="s">
        <v>384</v>
      </c>
      <c r="B1079" s="11" t="s">
        <v>385</v>
      </c>
      <c r="C1079" s="11" t="s">
        <v>5</v>
      </c>
      <c r="D1079" s="11">
        <v>18</v>
      </c>
      <c r="E1079" s="14" t="s">
        <v>5022</v>
      </c>
      <c r="F1079"/>
      <c r="G1079"/>
      <c r="H1079"/>
      <c r="I1079" t="s">
        <v>5023</v>
      </c>
    </row>
    <row r="1080" spans="1:9" ht="30" x14ac:dyDescent="0.25">
      <c r="A1080" s="13" t="s">
        <v>488</v>
      </c>
      <c r="B1080" s="11" t="s">
        <v>489</v>
      </c>
      <c r="C1080" s="11" t="s">
        <v>5</v>
      </c>
      <c r="D1080" s="11">
        <v>18</v>
      </c>
      <c r="E1080" s="14" t="s">
        <v>5022</v>
      </c>
      <c r="F1080"/>
      <c r="G1080"/>
      <c r="H1080"/>
      <c r="I1080" t="s">
        <v>5023</v>
      </c>
    </row>
    <row r="1081" spans="1:9" ht="30" x14ac:dyDescent="0.25">
      <c r="A1081" s="13" t="s">
        <v>887</v>
      </c>
      <c r="B1081" s="11" t="s">
        <v>888</v>
      </c>
      <c r="C1081" s="11" t="s">
        <v>5</v>
      </c>
      <c r="D1081" s="11">
        <v>18</v>
      </c>
      <c r="E1081" s="14" t="s">
        <v>5022</v>
      </c>
      <c r="F1081"/>
      <c r="G1081"/>
      <c r="H1081"/>
      <c r="I1081" t="s">
        <v>5023</v>
      </c>
    </row>
    <row r="1082" spans="1:9" ht="30" x14ac:dyDescent="0.25">
      <c r="A1082" s="13" t="s">
        <v>889</v>
      </c>
      <c r="B1082" s="11" t="s">
        <v>890</v>
      </c>
      <c r="C1082" s="11" t="s">
        <v>5</v>
      </c>
      <c r="D1082" s="11">
        <v>18</v>
      </c>
      <c r="E1082" s="14" t="s">
        <v>5022</v>
      </c>
      <c r="F1082"/>
      <c r="G1082"/>
      <c r="H1082"/>
      <c r="I1082" t="s">
        <v>5023</v>
      </c>
    </row>
    <row r="1083" spans="1:9" ht="30" x14ac:dyDescent="0.25">
      <c r="A1083" s="13" t="s">
        <v>891</v>
      </c>
      <c r="B1083" s="11" t="s">
        <v>892</v>
      </c>
      <c r="C1083" s="11" t="s">
        <v>5</v>
      </c>
      <c r="D1083" s="11">
        <v>18</v>
      </c>
      <c r="E1083" s="14" t="s">
        <v>5022</v>
      </c>
      <c r="F1083"/>
      <c r="G1083"/>
      <c r="H1083"/>
      <c r="I1083" t="s">
        <v>5023</v>
      </c>
    </row>
    <row r="1084" spans="1:9" ht="30" x14ac:dyDescent="0.25">
      <c r="A1084" s="13" t="s">
        <v>939</v>
      </c>
      <c r="B1084" s="11" t="s">
        <v>940</v>
      </c>
      <c r="C1084" s="11" t="s">
        <v>5</v>
      </c>
      <c r="D1084" s="11">
        <v>18</v>
      </c>
      <c r="E1084" s="14" t="s">
        <v>5022</v>
      </c>
      <c r="F1084"/>
      <c r="G1084"/>
      <c r="H1084"/>
      <c r="I1084" t="s">
        <v>5023</v>
      </c>
    </row>
    <row r="1085" spans="1:9" ht="30" x14ac:dyDescent="0.25">
      <c r="A1085" s="13" t="s">
        <v>1103</v>
      </c>
      <c r="B1085" s="11" t="s">
        <v>1104</v>
      </c>
      <c r="C1085" s="11" t="s">
        <v>5</v>
      </c>
      <c r="D1085" s="11">
        <v>18</v>
      </c>
      <c r="E1085" s="14" t="s">
        <v>5022</v>
      </c>
      <c r="F1085"/>
      <c r="G1085"/>
      <c r="H1085"/>
      <c r="I1085" t="s">
        <v>5023</v>
      </c>
    </row>
    <row r="1086" spans="1:9" ht="30" x14ac:dyDescent="0.25">
      <c r="A1086" s="13" t="s">
        <v>1105</v>
      </c>
      <c r="B1086" s="11" t="s">
        <v>1106</v>
      </c>
      <c r="C1086" s="11" t="s">
        <v>5</v>
      </c>
      <c r="D1086" s="11">
        <v>18</v>
      </c>
      <c r="E1086" s="14" t="s">
        <v>5022</v>
      </c>
      <c r="F1086"/>
      <c r="G1086"/>
      <c r="H1086"/>
      <c r="I1086" t="s">
        <v>5023</v>
      </c>
    </row>
    <row r="1087" spans="1:9" ht="30" x14ac:dyDescent="0.25">
      <c r="A1087" s="13" t="s">
        <v>1162</v>
      </c>
      <c r="B1087" s="11" t="s">
        <v>1163</v>
      </c>
      <c r="C1087" s="11" t="s">
        <v>5</v>
      </c>
      <c r="D1087" s="11">
        <v>18</v>
      </c>
      <c r="E1087" s="14" t="s">
        <v>5022</v>
      </c>
      <c r="F1087"/>
      <c r="G1087"/>
      <c r="H1087"/>
      <c r="I1087" t="s">
        <v>5023</v>
      </c>
    </row>
    <row r="1088" spans="1:9" ht="30" x14ac:dyDescent="0.25">
      <c r="A1088" s="13" t="s">
        <v>1164</v>
      </c>
      <c r="B1088" s="11" t="s">
        <v>1165</v>
      </c>
      <c r="C1088" s="11" t="s">
        <v>5</v>
      </c>
      <c r="D1088" s="11">
        <v>18</v>
      </c>
      <c r="E1088" s="14" t="s">
        <v>5022</v>
      </c>
      <c r="F1088"/>
      <c r="G1088"/>
      <c r="H1088"/>
      <c r="I1088" t="s">
        <v>5023</v>
      </c>
    </row>
    <row r="1089" spans="1:9" ht="30" x14ac:dyDescent="0.25">
      <c r="A1089" s="13" t="s">
        <v>1166</v>
      </c>
      <c r="B1089" s="11" t="s">
        <v>1167</v>
      </c>
      <c r="C1089" s="11" t="s">
        <v>5</v>
      </c>
      <c r="D1089" s="11">
        <v>18</v>
      </c>
      <c r="E1089" s="14" t="s">
        <v>5022</v>
      </c>
      <c r="F1089"/>
      <c r="G1089"/>
      <c r="H1089"/>
      <c r="I1089" t="s">
        <v>5023</v>
      </c>
    </row>
    <row r="1090" spans="1:9" ht="30" x14ac:dyDescent="0.25">
      <c r="A1090" s="13" t="s">
        <v>1334</v>
      </c>
      <c r="B1090" s="11" t="s">
        <v>1335</v>
      </c>
      <c r="C1090" s="11" t="s">
        <v>5</v>
      </c>
      <c r="D1090" s="11">
        <v>18</v>
      </c>
      <c r="E1090" s="14" t="s">
        <v>5022</v>
      </c>
      <c r="F1090"/>
      <c r="G1090"/>
      <c r="H1090"/>
      <c r="I1090" t="s">
        <v>5023</v>
      </c>
    </row>
    <row r="1091" spans="1:9" ht="30" x14ac:dyDescent="0.25">
      <c r="A1091" s="13" t="s">
        <v>1336</v>
      </c>
      <c r="B1091" s="11" t="s">
        <v>1337</v>
      </c>
      <c r="C1091" s="11" t="s">
        <v>5</v>
      </c>
      <c r="D1091" s="11">
        <v>18</v>
      </c>
      <c r="E1091" s="14" t="s">
        <v>5022</v>
      </c>
      <c r="F1091"/>
      <c r="G1091"/>
      <c r="H1091"/>
      <c r="I1091" t="s">
        <v>5023</v>
      </c>
    </row>
    <row r="1092" spans="1:9" ht="30" x14ac:dyDescent="0.25">
      <c r="A1092" s="13" t="s">
        <v>1338</v>
      </c>
      <c r="B1092" s="11" t="s">
        <v>1339</v>
      </c>
      <c r="C1092" s="11" t="s">
        <v>5</v>
      </c>
      <c r="D1092" s="11">
        <v>18</v>
      </c>
      <c r="E1092" s="14" t="s">
        <v>5022</v>
      </c>
      <c r="F1092"/>
      <c r="G1092"/>
      <c r="H1092"/>
      <c r="I1092" t="s">
        <v>5023</v>
      </c>
    </row>
    <row r="1093" spans="1:9" ht="30" x14ac:dyDescent="0.25">
      <c r="A1093" s="13" t="s">
        <v>1354</v>
      </c>
      <c r="B1093" s="11" t="s">
        <v>1355</v>
      </c>
      <c r="C1093" s="11" t="s">
        <v>5</v>
      </c>
      <c r="D1093" s="11">
        <v>18</v>
      </c>
      <c r="E1093" s="14" t="s">
        <v>5022</v>
      </c>
      <c r="F1093"/>
      <c r="G1093"/>
      <c r="H1093"/>
      <c r="I1093" t="s">
        <v>5023</v>
      </c>
    </row>
    <row r="1094" spans="1:9" ht="30" x14ac:dyDescent="0.25">
      <c r="A1094" s="13" t="s">
        <v>1356</v>
      </c>
      <c r="B1094" s="11" t="s">
        <v>1357</v>
      </c>
      <c r="C1094" s="11" t="s">
        <v>5</v>
      </c>
      <c r="D1094" s="11">
        <v>18</v>
      </c>
      <c r="E1094" s="14" t="s">
        <v>5022</v>
      </c>
      <c r="F1094"/>
      <c r="G1094"/>
      <c r="H1094"/>
      <c r="I1094" t="s">
        <v>5023</v>
      </c>
    </row>
    <row r="1095" spans="1:9" ht="30" x14ac:dyDescent="0.25">
      <c r="A1095" s="13" t="s">
        <v>1362</v>
      </c>
      <c r="B1095" s="11" t="s">
        <v>1363</v>
      </c>
      <c r="C1095" s="11" t="s">
        <v>5</v>
      </c>
      <c r="D1095" s="11">
        <v>18</v>
      </c>
      <c r="E1095" s="14" t="s">
        <v>5022</v>
      </c>
      <c r="F1095"/>
      <c r="G1095"/>
      <c r="H1095"/>
      <c r="I1095" t="s">
        <v>5023</v>
      </c>
    </row>
    <row r="1096" spans="1:9" ht="30" x14ac:dyDescent="0.25">
      <c r="A1096" s="13" t="s">
        <v>1372</v>
      </c>
      <c r="B1096" s="11" t="s">
        <v>1373</v>
      </c>
      <c r="C1096" s="11" t="s">
        <v>5</v>
      </c>
      <c r="D1096" s="11">
        <v>18</v>
      </c>
      <c r="E1096" s="14" t="s">
        <v>5022</v>
      </c>
      <c r="F1096"/>
      <c r="G1096"/>
      <c r="H1096"/>
      <c r="I1096" t="s">
        <v>5023</v>
      </c>
    </row>
    <row r="1097" spans="1:9" ht="30" x14ac:dyDescent="0.25">
      <c r="A1097" s="13" t="s">
        <v>1374</v>
      </c>
      <c r="B1097" s="11" t="s">
        <v>1375</v>
      </c>
      <c r="C1097" s="11" t="s">
        <v>5</v>
      </c>
      <c r="D1097" s="11">
        <v>18</v>
      </c>
      <c r="E1097" s="14" t="s">
        <v>5022</v>
      </c>
      <c r="F1097"/>
      <c r="G1097"/>
      <c r="H1097"/>
      <c r="I1097" t="s">
        <v>5023</v>
      </c>
    </row>
    <row r="1098" spans="1:9" ht="30" x14ac:dyDescent="0.25">
      <c r="A1098" s="13" t="s">
        <v>1522</v>
      </c>
      <c r="B1098" s="11" t="s">
        <v>1523</v>
      </c>
      <c r="C1098" s="11" t="s">
        <v>5</v>
      </c>
      <c r="D1098" s="11">
        <v>18</v>
      </c>
      <c r="E1098" s="14" t="s">
        <v>5022</v>
      </c>
      <c r="F1098" t="s">
        <v>5101</v>
      </c>
      <c r="G1098" t="s">
        <v>5102</v>
      </c>
      <c r="H1098" t="s">
        <v>5103</v>
      </c>
      <c r="I1098" t="s">
        <v>5023</v>
      </c>
    </row>
    <row r="1099" spans="1:9" ht="30" x14ac:dyDescent="0.25">
      <c r="A1099" s="13" t="s">
        <v>1587</v>
      </c>
      <c r="B1099" s="11" t="s">
        <v>1588</v>
      </c>
      <c r="C1099" s="11" t="s">
        <v>5</v>
      </c>
      <c r="D1099" s="11">
        <v>18</v>
      </c>
      <c r="E1099" s="14" t="s">
        <v>5022</v>
      </c>
      <c r="F1099"/>
      <c r="G1099"/>
      <c r="H1099"/>
      <c r="I1099" t="s">
        <v>5023</v>
      </c>
    </row>
    <row r="1100" spans="1:9" ht="30" x14ac:dyDescent="0.25">
      <c r="A1100" s="13" t="s">
        <v>1589</v>
      </c>
      <c r="B1100" s="11" t="s">
        <v>1590</v>
      </c>
      <c r="C1100" s="11" t="s">
        <v>5</v>
      </c>
      <c r="D1100" s="11">
        <v>18</v>
      </c>
      <c r="E1100" s="14" t="s">
        <v>5022</v>
      </c>
      <c r="F1100" t="s">
        <v>5101</v>
      </c>
      <c r="G1100" t="s">
        <v>5102</v>
      </c>
      <c r="H1100" t="s">
        <v>5103</v>
      </c>
      <c r="I1100" t="s">
        <v>5023</v>
      </c>
    </row>
    <row r="1101" spans="1:9" ht="30" x14ac:dyDescent="0.25">
      <c r="A1101" s="13" t="s">
        <v>1633</v>
      </c>
      <c r="B1101" s="11" t="s">
        <v>1634</v>
      </c>
      <c r="C1101" s="11" t="s">
        <v>5</v>
      </c>
      <c r="D1101" s="11">
        <v>18</v>
      </c>
      <c r="E1101" s="14" t="s">
        <v>5022</v>
      </c>
      <c r="F1101"/>
      <c r="G1101"/>
      <c r="H1101"/>
      <c r="I1101" t="s">
        <v>5023</v>
      </c>
    </row>
    <row r="1102" spans="1:9" ht="30" x14ac:dyDescent="0.25">
      <c r="A1102" s="13" t="s">
        <v>1635</v>
      </c>
      <c r="B1102" s="11" t="s">
        <v>1636</v>
      </c>
      <c r="C1102" s="11" t="s">
        <v>5</v>
      </c>
      <c r="D1102" s="11">
        <v>18</v>
      </c>
      <c r="E1102" s="14" t="s">
        <v>5022</v>
      </c>
      <c r="F1102"/>
      <c r="G1102"/>
      <c r="H1102"/>
      <c r="I1102" t="s">
        <v>5023</v>
      </c>
    </row>
    <row r="1103" spans="1:9" ht="30" x14ac:dyDescent="0.25">
      <c r="A1103" s="13" t="s">
        <v>1699</v>
      </c>
      <c r="B1103" s="11" t="s">
        <v>1700</v>
      </c>
      <c r="C1103" s="11" t="s">
        <v>5</v>
      </c>
      <c r="D1103" s="11">
        <v>18</v>
      </c>
      <c r="E1103" s="14" t="s">
        <v>5022</v>
      </c>
      <c r="F1103"/>
      <c r="G1103"/>
      <c r="H1103"/>
      <c r="I1103" t="s">
        <v>5023</v>
      </c>
    </row>
    <row r="1104" spans="1:9" ht="30" x14ac:dyDescent="0.25">
      <c r="A1104" s="13" t="s">
        <v>1701</v>
      </c>
      <c r="B1104" s="11" t="s">
        <v>1702</v>
      </c>
      <c r="C1104" s="11" t="s">
        <v>5</v>
      </c>
      <c r="D1104" s="11">
        <v>18</v>
      </c>
      <c r="E1104" s="14" t="s">
        <v>5022</v>
      </c>
      <c r="F1104"/>
      <c r="G1104"/>
      <c r="H1104"/>
      <c r="I1104" t="s">
        <v>5023</v>
      </c>
    </row>
    <row r="1105" spans="1:9" ht="30" x14ac:dyDescent="0.25">
      <c r="A1105" s="13" t="s">
        <v>508</v>
      </c>
      <c r="B1105" s="11" t="s">
        <v>509</v>
      </c>
      <c r="C1105" s="11" t="s">
        <v>5</v>
      </c>
      <c r="D1105" s="11">
        <v>19</v>
      </c>
      <c r="E1105" s="14" t="s">
        <v>5022</v>
      </c>
      <c r="F1105"/>
      <c r="G1105"/>
      <c r="H1105"/>
      <c r="I1105" t="s">
        <v>5023</v>
      </c>
    </row>
    <row r="1106" spans="1:9" ht="30" x14ac:dyDescent="0.25">
      <c r="A1106" s="13" t="s">
        <v>511</v>
      </c>
      <c r="B1106" s="11" t="s">
        <v>115</v>
      </c>
      <c r="C1106" s="11" t="s">
        <v>5</v>
      </c>
      <c r="D1106" s="11">
        <v>19</v>
      </c>
      <c r="E1106" s="14" t="s">
        <v>5022</v>
      </c>
      <c r="F1106"/>
      <c r="G1106"/>
      <c r="H1106"/>
      <c r="I1106" t="s">
        <v>5023</v>
      </c>
    </row>
    <row r="1107" spans="1:9" ht="30" x14ac:dyDescent="0.25">
      <c r="A1107" s="13" t="s">
        <v>512</v>
      </c>
      <c r="B1107" s="11" t="s">
        <v>513</v>
      </c>
      <c r="C1107" s="11" t="s">
        <v>5</v>
      </c>
      <c r="D1107" s="11">
        <v>19</v>
      </c>
      <c r="E1107" s="14" t="s">
        <v>5022</v>
      </c>
      <c r="F1107"/>
      <c r="G1107"/>
      <c r="H1107"/>
      <c r="I1107" t="s">
        <v>5023</v>
      </c>
    </row>
    <row r="1108" spans="1:9" ht="30" x14ac:dyDescent="0.25">
      <c r="A1108" s="13" t="s">
        <v>514</v>
      </c>
      <c r="B1108" s="11" t="s">
        <v>515</v>
      </c>
      <c r="C1108" s="11" t="s">
        <v>5</v>
      </c>
      <c r="D1108" s="11">
        <v>19</v>
      </c>
      <c r="E1108" s="14" t="s">
        <v>5022</v>
      </c>
      <c r="F1108"/>
      <c r="G1108"/>
      <c r="H1108"/>
      <c r="I1108" t="s">
        <v>5023</v>
      </c>
    </row>
    <row r="1109" spans="1:9" ht="30" x14ac:dyDescent="0.25">
      <c r="A1109" s="13" t="s">
        <v>516</v>
      </c>
      <c r="B1109" s="11" t="s">
        <v>517</v>
      </c>
      <c r="C1109" s="11" t="s">
        <v>5</v>
      </c>
      <c r="D1109" s="11">
        <v>19</v>
      </c>
      <c r="E1109" s="14" t="s">
        <v>5022</v>
      </c>
      <c r="F1109"/>
      <c r="G1109"/>
      <c r="H1109"/>
      <c r="I1109" t="s">
        <v>5023</v>
      </c>
    </row>
    <row r="1110" spans="1:9" ht="30" x14ac:dyDescent="0.25">
      <c r="A1110" s="13" t="s">
        <v>518</v>
      </c>
      <c r="B1110" s="11" t="s">
        <v>519</v>
      </c>
      <c r="C1110" s="11" t="s">
        <v>5</v>
      </c>
      <c r="D1110" s="11">
        <v>19</v>
      </c>
      <c r="E1110" s="14" t="s">
        <v>5022</v>
      </c>
      <c r="F1110"/>
      <c r="G1110"/>
      <c r="H1110"/>
      <c r="I1110" t="s">
        <v>5023</v>
      </c>
    </row>
    <row r="1111" spans="1:9" ht="30" x14ac:dyDescent="0.25">
      <c r="A1111" s="13" t="s">
        <v>1927</v>
      </c>
      <c r="B1111" s="11" t="s">
        <v>1928</v>
      </c>
      <c r="C1111" s="11" t="s">
        <v>5</v>
      </c>
      <c r="D1111" s="11">
        <v>19</v>
      </c>
      <c r="E1111" s="14" t="s">
        <v>5022</v>
      </c>
      <c r="F1111" t="s">
        <v>5101</v>
      </c>
      <c r="G1111" t="s">
        <v>5102</v>
      </c>
      <c r="H1111" t="s">
        <v>5103</v>
      </c>
      <c r="I1111" t="s">
        <v>5023</v>
      </c>
    </row>
    <row r="1112" spans="1:9" ht="30" x14ac:dyDescent="0.25">
      <c r="A1112" s="13" t="s">
        <v>520</v>
      </c>
      <c r="B1112" s="11" t="s">
        <v>521</v>
      </c>
      <c r="C1112" s="11" t="s">
        <v>5</v>
      </c>
      <c r="D1112" s="11">
        <v>19</v>
      </c>
      <c r="E1112" s="14" t="s">
        <v>5022</v>
      </c>
      <c r="F1112"/>
      <c r="G1112"/>
      <c r="H1112"/>
      <c r="I1112" t="s">
        <v>5023</v>
      </c>
    </row>
    <row r="1113" spans="1:9" ht="30" x14ac:dyDescent="0.25">
      <c r="A1113" s="13" t="s">
        <v>522</v>
      </c>
      <c r="B1113" s="11" t="s">
        <v>523</v>
      </c>
      <c r="C1113" s="11" t="s">
        <v>5</v>
      </c>
      <c r="D1113" s="11">
        <v>19</v>
      </c>
      <c r="E1113" s="14" t="s">
        <v>5022</v>
      </c>
      <c r="F1113"/>
      <c r="G1113"/>
      <c r="H1113"/>
      <c r="I1113" t="s">
        <v>5023</v>
      </c>
    </row>
    <row r="1114" spans="1:9" ht="30" x14ac:dyDescent="0.25">
      <c r="A1114" s="13" t="s">
        <v>524</v>
      </c>
      <c r="B1114" s="11" t="s">
        <v>525</v>
      </c>
      <c r="C1114" s="11" t="s">
        <v>5</v>
      </c>
      <c r="D1114" s="11">
        <v>19</v>
      </c>
      <c r="E1114" s="14" t="s">
        <v>5022</v>
      </c>
      <c r="F1114"/>
      <c r="G1114"/>
      <c r="H1114"/>
      <c r="I1114" t="s">
        <v>5023</v>
      </c>
    </row>
    <row r="1115" spans="1:9" ht="30" x14ac:dyDescent="0.25">
      <c r="A1115" s="13" t="s">
        <v>1929</v>
      </c>
      <c r="B1115" s="11" t="s">
        <v>1930</v>
      </c>
      <c r="C1115" s="11" t="s">
        <v>5</v>
      </c>
      <c r="D1115" s="11">
        <v>19</v>
      </c>
      <c r="E1115" s="14" t="s">
        <v>5022</v>
      </c>
      <c r="F1115"/>
      <c r="G1115"/>
      <c r="H1115"/>
      <c r="I1115" t="s">
        <v>5023</v>
      </c>
    </row>
    <row r="1116" spans="1:9" ht="30" x14ac:dyDescent="0.25">
      <c r="A1116" s="13" t="s">
        <v>526</v>
      </c>
      <c r="B1116" s="11" t="s">
        <v>527</v>
      </c>
      <c r="C1116" s="11" t="s">
        <v>5</v>
      </c>
      <c r="D1116" s="11">
        <v>19</v>
      </c>
      <c r="E1116" s="14" t="s">
        <v>5022</v>
      </c>
      <c r="F1116"/>
      <c r="G1116"/>
      <c r="H1116"/>
      <c r="I1116" t="s">
        <v>5023</v>
      </c>
    </row>
    <row r="1117" spans="1:9" ht="30" x14ac:dyDescent="0.25">
      <c r="A1117" s="13" t="s">
        <v>2031</v>
      </c>
      <c r="B1117" s="11" t="s">
        <v>2032</v>
      </c>
      <c r="C1117" s="11" t="s">
        <v>5</v>
      </c>
      <c r="D1117" s="11">
        <v>19</v>
      </c>
      <c r="E1117" s="14" t="s">
        <v>5022</v>
      </c>
      <c r="F1117"/>
      <c r="G1117"/>
      <c r="H1117"/>
      <c r="I1117" t="s">
        <v>5023</v>
      </c>
    </row>
    <row r="1118" spans="1:9" ht="30" x14ac:dyDescent="0.25">
      <c r="A1118" s="13" t="s">
        <v>893</v>
      </c>
      <c r="B1118" s="11" t="s">
        <v>894</v>
      </c>
      <c r="C1118" s="11" t="s">
        <v>5</v>
      </c>
      <c r="D1118" s="11">
        <v>19</v>
      </c>
      <c r="E1118" s="14" t="s">
        <v>5022</v>
      </c>
      <c r="F1118"/>
      <c r="G1118"/>
      <c r="H1118"/>
      <c r="I1118" t="s">
        <v>5023</v>
      </c>
    </row>
    <row r="1119" spans="1:9" ht="30" x14ac:dyDescent="0.25">
      <c r="A1119" s="13" t="s">
        <v>895</v>
      </c>
      <c r="B1119" s="11" t="s">
        <v>896</v>
      </c>
      <c r="C1119" s="11" t="s">
        <v>5</v>
      </c>
      <c r="D1119" s="11">
        <v>19</v>
      </c>
      <c r="E1119" s="14" t="s">
        <v>5022</v>
      </c>
      <c r="F1119"/>
      <c r="G1119"/>
      <c r="H1119"/>
      <c r="I1119" t="s">
        <v>5023</v>
      </c>
    </row>
    <row r="1120" spans="1:9" ht="30" x14ac:dyDescent="0.25">
      <c r="A1120" s="13" t="s">
        <v>1737</v>
      </c>
      <c r="B1120" s="11" t="s">
        <v>1738</v>
      </c>
      <c r="C1120" s="11" t="s">
        <v>5</v>
      </c>
      <c r="D1120" s="11">
        <v>19</v>
      </c>
      <c r="E1120" s="14" t="s">
        <v>5022</v>
      </c>
      <c r="F1120"/>
      <c r="G1120"/>
      <c r="H1120"/>
      <c r="I1120" t="s">
        <v>5023</v>
      </c>
    </row>
    <row r="1121" spans="1:9" x14ac:dyDescent="0.25">
      <c r="A1121" s="13" t="s">
        <v>2259</v>
      </c>
      <c r="B1121" s="11" t="s">
        <v>2260</v>
      </c>
      <c r="C1121" s="11" t="s">
        <v>1741</v>
      </c>
      <c r="D1121" s="11">
        <v>19</v>
      </c>
      <c r="E1121" s="14" t="s">
        <v>5023</v>
      </c>
      <c r="F1121" t="s">
        <v>5106</v>
      </c>
      <c r="G1121" t="s">
        <v>5102</v>
      </c>
      <c r="H1121" t="s">
        <v>5103</v>
      </c>
      <c r="I1121" t="s">
        <v>5023</v>
      </c>
    </row>
    <row r="1122" spans="1:9" x14ac:dyDescent="0.25">
      <c r="A1122" s="13" t="s">
        <v>2263</v>
      </c>
      <c r="B1122" s="11" t="s">
        <v>2264</v>
      </c>
      <c r="C1122" s="11" t="s">
        <v>1746</v>
      </c>
      <c r="D1122" s="11">
        <v>19</v>
      </c>
      <c r="E1122" s="14" t="s">
        <v>5023</v>
      </c>
      <c r="F1122" t="s">
        <v>5105</v>
      </c>
      <c r="G1122" t="s">
        <v>5102</v>
      </c>
      <c r="H1122" t="s">
        <v>5103</v>
      </c>
      <c r="I1122" t="s">
        <v>5023</v>
      </c>
    </row>
    <row r="1123" spans="1:9" ht="30" x14ac:dyDescent="0.25">
      <c r="A1123" s="13" t="s">
        <v>2267</v>
      </c>
      <c r="B1123" s="11" t="s">
        <v>2268</v>
      </c>
      <c r="C1123" s="11" t="s">
        <v>1741</v>
      </c>
      <c r="D1123" s="11">
        <v>19</v>
      </c>
      <c r="E1123" s="14" t="s">
        <v>5022</v>
      </c>
      <c r="F1123" t="s">
        <v>5106</v>
      </c>
      <c r="G1123" t="s">
        <v>5102</v>
      </c>
      <c r="H1123" t="s">
        <v>5103</v>
      </c>
      <c r="I1123" t="s">
        <v>5023</v>
      </c>
    </row>
    <row r="1124" spans="1:9" x14ac:dyDescent="0.25">
      <c r="A1124" s="13" t="s">
        <v>2271</v>
      </c>
      <c r="B1124" s="11" t="s">
        <v>2272</v>
      </c>
      <c r="C1124" s="11" t="s">
        <v>1746</v>
      </c>
      <c r="D1124" s="11">
        <v>19</v>
      </c>
      <c r="E1124" s="14" t="s">
        <v>5023</v>
      </c>
      <c r="F1124"/>
      <c r="G1124"/>
      <c r="H1124"/>
      <c r="I1124" t="s">
        <v>5023</v>
      </c>
    </row>
    <row r="1125" spans="1:9" ht="30" x14ac:dyDescent="0.25">
      <c r="A1125" s="13" t="s">
        <v>2352</v>
      </c>
      <c r="B1125" s="11" t="s">
        <v>2353</v>
      </c>
      <c r="C1125" s="11" t="s">
        <v>1741</v>
      </c>
      <c r="D1125" s="11">
        <v>19</v>
      </c>
      <c r="E1125" s="14" t="s">
        <v>5022</v>
      </c>
      <c r="F1125"/>
      <c r="G1125"/>
      <c r="H1125"/>
      <c r="I1125" t="s">
        <v>5023</v>
      </c>
    </row>
    <row r="1126" spans="1:9" ht="30" x14ac:dyDescent="0.25">
      <c r="A1126" s="13" t="s">
        <v>2354</v>
      </c>
      <c r="B1126" s="11" t="s">
        <v>2355</v>
      </c>
      <c r="C1126" s="11" t="s">
        <v>1741</v>
      </c>
      <c r="D1126" s="11">
        <v>19</v>
      </c>
      <c r="E1126" s="14" t="s">
        <v>5022</v>
      </c>
      <c r="F1126"/>
      <c r="G1126"/>
      <c r="H1126"/>
      <c r="I1126" t="s">
        <v>5023</v>
      </c>
    </row>
    <row r="1127" spans="1:9" ht="30" x14ac:dyDescent="0.25">
      <c r="A1127" s="13" t="s">
        <v>5219</v>
      </c>
      <c r="B1127" s="11" t="s">
        <v>5220</v>
      </c>
      <c r="C1127" s="11" t="s">
        <v>5</v>
      </c>
      <c r="D1127" s="11">
        <v>19</v>
      </c>
      <c r="E1127" s="14" t="s">
        <v>5022</v>
      </c>
      <c r="F1127"/>
      <c r="G1127"/>
      <c r="H1127"/>
      <c r="I1127" t="s">
        <v>5023</v>
      </c>
    </row>
    <row r="1128" spans="1:9" ht="30" x14ac:dyDescent="0.25">
      <c r="A1128" s="13" t="s">
        <v>47</v>
      </c>
      <c r="B1128" s="11" t="s">
        <v>48</v>
      </c>
      <c r="C1128" s="11" t="s">
        <v>5</v>
      </c>
      <c r="D1128" s="11">
        <v>20</v>
      </c>
      <c r="E1128" s="14" t="s">
        <v>5022</v>
      </c>
      <c r="F1128"/>
      <c r="G1128"/>
      <c r="H1128"/>
      <c r="I1128" t="s">
        <v>5023</v>
      </c>
    </row>
    <row r="1129" spans="1:9" ht="30" x14ac:dyDescent="0.25">
      <c r="A1129" s="13" t="s">
        <v>51</v>
      </c>
      <c r="B1129" s="11" t="s">
        <v>52</v>
      </c>
      <c r="C1129" s="11" t="s">
        <v>5</v>
      </c>
      <c r="D1129" s="11">
        <v>20</v>
      </c>
      <c r="E1129" s="14" t="s">
        <v>5022</v>
      </c>
      <c r="F1129" t="s">
        <v>5101</v>
      </c>
      <c r="G1129" t="s">
        <v>5102</v>
      </c>
      <c r="H1129" t="s">
        <v>5103</v>
      </c>
      <c r="I1129" t="s">
        <v>5023</v>
      </c>
    </row>
    <row r="1130" spans="1:9" ht="30" x14ac:dyDescent="0.25">
      <c r="A1130" s="13" t="s">
        <v>53</v>
      </c>
      <c r="B1130" s="11" t="s">
        <v>54</v>
      </c>
      <c r="C1130" s="11" t="s">
        <v>5</v>
      </c>
      <c r="D1130" s="11">
        <v>20</v>
      </c>
      <c r="E1130" s="14" t="s">
        <v>5022</v>
      </c>
      <c r="F1130"/>
      <c r="G1130"/>
      <c r="H1130"/>
      <c r="I1130" t="s">
        <v>5023</v>
      </c>
    </row>
    <row r="1131" spans="1:9" x14ac:dyDescent="0.25">
      <c r="A1131" s="13" t="s">
        <v>1799</v>
      </c>
      <c r="B1131" s="11" t="s">
        <v>1800</v>
      </c>
      <c r="C1131" s="11" t="s">
        <v>5</v>
      </c>
      <c r="D1131" s="11">
        <v>20</v>
      </c>
      <c r="E1131" s="14" t="s">
        <v>5023</v>
      </c>
      <c r="F1131"/>
      <c r="G1131"/>
      <c r="H1131"/>
      <c r="I1131" t="s">
        <v>5023</v>
      </c>
    </row>
    <row r="1132" spans="1:9" ht="30" x14ac:dyDescent="0.25">
      <c r="A1132" s="13" t="s">
        <v>55</v>
      </c>
      <c r="B1132" s="11" t="s">
        <v>56</v>
      </c>
      <c r="C1132" s="11" t="s">
        <v>5</v>
      </c>
      <c r="D1132" s="11">
        <v>20</v>
      </c>
      <c r="E1132" s="14" t="s">
        <v>5022</v>
      </c>
      <c r="F1132" t="s">
        <v>5101</v>
      </c>
      <c r="G1132" t="s">
        <v>5102</v>
      </c>
      <c r="H1132" t="s">
        <v>5103</v>
      </c>
      <c r="I1132" t="s">
        <v>5023</v>
      </c>
    </row>
    <row r="1133" spans="1:9" ht="30" x14ac:dyDescent="0.25">
      <c r="A1133" s="13" t="s">
        <v>1803</v>
      </c>
      <c r="B1133" s="11" t="s">
        <v>1804</v>
      </c>
      <c r="C1133" s="11" t="s">
        <v>5</v>
      </c>
      <c r="D1133" s="11">
        <v>20</v>
      </c>
      <c r="E1133" s="14" t="s">
        <v>5022</v>
      </c>
      <c r="F1133" t="s">
        <v>5101</v>
      </c>
      <c r="G1133" t="s">
        <v>5102</v>
      </c>
      <c r="H1133" t="s">
        <v>5103</v>
      </c>
      <c r="I1133" t="s">
        <v>5023</v>
      </c>
    </row>
    <row r="1134" spans="1:9" ht="30" x14ac:dyDescent="0.25">
      <c r="A1134" s="13" t="s">
        <v>64</v>
      </c>
      <c r="B1134" s="11" t="s">
        <v>65</v>
      </c>
      <c r="C1134" s="11" t="s">
        <v>5</v>
      </c>
      <c r="D1134" s="11">
        <v>20</v>
      </c>
      <c r="E1134" s="14" t="s">
        <v>5022</v>
      </c>
      <c r="F1134" t="s">
        <v>5101</v>
      </c>
      <c r="G1134" t="s">
        <v>5102</v>
      </c>
      <c r="H1134" t="s">
        <v>5103</v>
      </c>
      <c r="I1134" t="s">
        <v>5023</v>
      </c>
    </row>
    <row r="1135" spans="1:9" ht="30" x14ac:dyDescent="0.25">
      <c r="A1135" s="13" t="s">
        <v>102</v>
      </c>
      <c r="B1135" s="11" t="s">
        <v>103</v>
      </c>
      <c r="C1135" s="11" t="s">
        <v>5</v>
      </c>
      <c r="D1135" s="11">
        <v>20</v>
      </c>
      <c r="E1135" s="14" t="s">
        <v>5022</v>
      </c>
      <c r="F1135"/>
      <c r="G1135"/>
      <c r="H1135"/>
      <c r="I1135" t="s">
        <v>5023</v>
      </c>
    </row>
    <row r="1136" spans="1:9" ht="30" x14ac:dyDescent="0.25">
      <c r="A1136" s="13" t="s">
        <v>1811</v>
      </c>
      <c r="B1136" s="11" t="s">
        <v>1812</v>
      </c>
      <c r="C1136" s="11" t="s">
        <v>5</v>
      </c>
      <c r="D1136" s="11">
        <v>20</v>
      </c>
      <c r="E1136" s="14" t="s">
        <v>5022</v>
      </c>
      <c r="F1136"/>
      <c r="G1136"/>
      <c r="H1136"/>
      <c r="I1136" t="s">
        <v>5023</v>
      </c>
    </row>
    <row r="1137" spans="1:9" ht="30" x14ac:dyDescent="0.25">
      <c r="A1137" s="13" t="s">
        <v>1813</v>
      </c>
      <c r="B1137" s="11" t="s">
        <v>1814</v>
      </c>
      <c r="C1137" s="11" t="s">
        <v>5</v>
      </c>
      <c r="D1137" s="11">
        <v>20</v>
      </c>
      <c r="E1137" s="14" t="s">
        <v>5022</v>
      </c>
      <c r="F1137"/>
      <c r="G1137"/>
      <c r="H1137"/>
      <c r="I1137" t="s">
        <v>5023</v>
      </c>
    </row>
    <row r="1138" spans="1:9" x14ac:dyDescent="0.25">
      <c r="A1138" s="13" t="s">
        <v>1815</v>
      </c>
      <c r="B1138" s="11" t="s">
        <v>1816</v>
      </c>
      <c r="C1138" s="11" t="s">
        <v>5</v>
      </c>
      <c r="D1138" s="11">
        <v>20</v>
      </c>
      <c r="E1138" s="14" t="s">
        <v>5023</v>
      </c>
      <c r="F1138" t="s">
        <v>5104</v>
      </c>
      <c r="G1138" t="s">
        <v>5102</v>
      </c>
      <c r="H1138" t="s">
        <v>5103</v>
      </c>
      <c r="I1138" t="s">
        <v>5023</v>
      </c>
    </row>
    <row r="1139" spans="1:9" ht="30" x14ac:dyDescent="0.25">
      <c r="A1139" s="13" t="s">
        <v>104</v>
      </c>
      <c r="B1139" s="11" t="s">
        <v>105</v>
      </c>
      <c r="C1139" s="11" t="s">
        <v>5</v>
      </c>
      <c r="D1139" s="11">
        <v>20</v>
      </c>
      <c r="E1139" s="14" t="s">
        <v>5022</v>
      </c>
      <c r="F1139" t="s">
        <v>5104</v>
      </c>
      <c r="G1139" t="s">
        <v>5102</v>
      </c>
      <c r="H1139" t="s">
        <v>5103</v>
      </c>
      <c r="I1139" t="s">
        <v>5023</v>
      </c>
    </row>
    <row r="1140" spans="1:9" ht="30" x14ac:dyDescent="0.25">
      <c r="A1140" s="13" t="s">
        <v>106</v>
      </c>
      <c r="B1140" s="11" t="s">
        <v>107</v>
      </c>
      <c r="C1140" s="11" t="s">
        <v>5</v>
      </c>
      <c r="D1140" s="11">
        <v>20</v>
      </c>
      <c r="E1140" s="14" t="s">
        <v>5022</v>
      </c>
      <c r="F1140" t="s">
        <v>5104</v>
      </c>
      <c r="G1140" t="s">
        <v>5102</v>
      </c>
      <c r="H1140" t="s">
        <v>5103</v>
      </c>
      <c r="I1140" t="s">
        <v>5023</v>
      </c>
    </row>
    <row r="1141" spans="1:9" ht="30" x14ac:dyDescent="0.25">
      <c r="A1141" s="13" t="s">
        <v>108</v>
      </c>
      <c r="B1141" s="11" t="s">
        <v>109</v>
      </c>
      <c r="C1141" s="11" t="s">
        <v>5</v>
      </c>
      <c r="D1141" s="11">
        <v>20</v>
      </c>
      <c r="E1141" s="14" t="s">
        <v>5022</v>
      </c>
      <c r="F1141" t="s">
        <v>5104</v>
      </c>
      <c r="G1141" t="s">
        <v>5102</v>
      </c>
      <c r="H1141" t="s">
        <v>5103</v>
      </c>
      <c r="I1141" t="s">
        <v>5023</v>
      </c>
    </row>
    <row r="1142" spans="1:9" ht="30" x14ac:dyDescent="0.25">
      <c r="A1142" s="13" t="s">
        <v>110</v>
      </c>
      <c r="B1142" s="11" t="s">
        <v>111</v>
      </c>
      <c r="C1142" s="11" t="s">
        <v>5</v>
      </c>
      <c r="D1142" s="11">
        <v>20</v>
      </c>
      <c r="E1142" s="14" t="s">
        <v>5022</v>
      </c>
      <c r="F1142" t="s">
        <v>5104</v>
      </c>
      <c r="G1142" t="s">
        <v>5102</v>
      </c>
      <c r="H1142" t="s">
        <v>5103</v>
      </c>
      <c r="I1142" t="s">
        <v>5023</v>
      </c>
    </row>
    <row r="1143" spans="1:9" x14ac:dyDescent="0.25">
      <c r="A1143" s="13" t="s">
        <v>1817</v>
      </c>
      <c r="B1143" s="11" t="s">
        <v>1818</v>
      </c>
      <c r="C1143" s="11" t="s">
        <v>5</v>
      </c>
      <c r="D1143" s="11">
        <v>20</v>
      </c>
      <c r="E1143" s="14" t="s">
        <v>5023</v>
      </c>
      <c r="F1143"/>
      <c r="G1143"/>
      <c r="H1143"/>
      <c r="I1143" t="s">
        <v>5023</v>
      </c>
    </row>
    <row r="1144" spans="1:9" ht="30" x14ac:dyDescent="0.25">
      <c r="A1144" s="13" t="s">
        <v>112</v>
      </c>
      <c r="B1144" s="11" t="s">
        <v>113</v>
      </c>
      <c r="C1144" s="11" t="s">
        <v>5</v>
      </c>
      <c r="D1144" s="11">
        <v>20</v>
      </c>
      <c r="E1144" s="14" t="s">
        <v>5022</v>
      </c>
      <c r="F1144"/>
      <c r="G1144"/>
      <c r="H1144"/>
      <c r="I1144" t="s">
        <v>5023</v>
      </c>
    </row>
    <row r="1145" spans="1:9" ht="30" x14ac:dyDescent="0.25">
      <c r="A1145" s="13" t="s">
        <v>114</v>
      </c>
      <c r="B1145" s="11" t="s">
        <v>115</v>
      </c>
      <c r="C1145" s="11" t="s">
        <v>5</v>
      </c>
      <c r="D1145" s="11">
        <v>20</v>
      </c>
      <c r="E1145" s="14" t="s">
        <v>5022</v>
      </c>
      <c r="F1145" t="s">
        <v>5104</v>
      </c>
      <c r="G1145" t="s">
        <v>5102</v>
      </c>
      <c r="H1145" t="s">
        <v>5103</v>
      </c>
      <c r="I1145" t="s">
        <v>5023</v>
      </c>
    </row>
    <row r="1146" spans="1:9" ht="30" x14ac:dyDescent="0.25">
      <c r="A1146" s="13" t="s">
        <v>116</v>
      </c>
      <c r="B1146" s="11" t="s">
        <v>117</v>
      </c>
      <c r="C1146" s="11" t="s">
        <v>5</v>
      </c>
      <c r="D1146" s="11">
        <v>20</v>
      </c>
      <c r="E1146" s="14" t="s">
        <v>5022</v>
      </c>
      <c r="F1146" t="s">
        <v>5104</v>
      </c>
      <c r="G1146" t="s">
        <v>5102</v>
      </c>
      <c r="H1146" t="s">
        <v>5103</v>
      </c>
      <c r="I1146" t="s">
        <v>5023</v>
      </c>
    </row>
    <row r="1147" spans="1:9" ht="30" x14ac:dyDescent="0.25">
      <c r="A1147" s="13" t="s">
        <v>118</v>
      </c>
      <c r="B1147" s="11" t="s">
        <v>113</v>
      </c>
      <c r="C1147" s="11" t="s">
        <v>5</v>
      </c>
      <c r="D1147" s="11">
        <v>20</v>
      </c>
      <c r="E1147" s="14" t="s">
        <v>5022</v>
      </c>
      <c r="F1147"/>
      <c r="G1147"/>
      <c r="H1147"/>
      <c r="I1147" t="s">
        <v>5023</v>
      </c>
    </row>
    <row r="1148" spans="1:9" x14ac:dyDescent="0.25">
      <c r="A1148" s="13" t="s">
        <v>1819</v>
      </c>
      <c r="B1148" s="11" t="s">
        <v>1820</v>
      </c>
      <c r="C1148" s="11" t="s">
        <v>5</v>
      </c>
      <c r="D1148" s="11">
        <v>20</v>
      </c>
      <c r="E1148" s="14" t="s">
        <v>5023</v>
      </c>
      <c r="F1148" t="s">
        <v>5104</v>
      </c>
      <c r="G1148" t="s">
        <v>5102</v>
      </c>
      <c r="H1148" t="s">
        <v>5103</v>
      </c>
      <c r="I1148" t="s">
        <v>5023</v>
      </c>
    </row>
    <row r="1149" spans="1:9" ht="30" x14ac:dyDescent="0.25">
      <c r="A1149" s="13" t="s">
        <v>119</v>
      </c>
      <c r="B1149" s="11" t="s">
        <v>120</v>
      </c>
      <c r="C1149" s="11" t="s">
        <v>5</v>
      </c>
      <c r="D1149" s="11">
        <v>20</v>
      </c>
      <c r="E1149" s="14" t="s">
        <v>5022</v>
      </c>
      <c r="F1149" t="s">
        <v>5101</v>
      </c>
      <c r="G1149" t="s">
        <v>5102</v>
      </c>
      <c r="H1149" t="s">
        <v>5103</v>
      </c>
      <c r="I1149" t="s">
        <v>5023</v>
      </c>
    </row>
    <row r="1150" spans="1:9" ht="30" x14ac:dyDescent="0.25">
      <c r="A1150" s="13" t="s">
        <v>121</v>
      </c>
      <c r="B1150" s="11" t="s">
        <v>122</v>
      </c>
      <c r="C1150" s="11" t="s">
        <v>5</v>
      </c>
      <c r="D1150" s="11">
        <v>20</v>
      </c>
      <c r="E1150" s="14" t="s">
        <v>5022</v>
      </c>
      <c r="F1150"/>
      <c r="G1150"/>
      <c r="H1150"/>
      <c r="I1150" t="s">
        <v>5023</v>
      </c>
    </row>
    <row r="1151" spans="1:9" ht="30" x14ac:dyDescent="0.25">
      <c r="A1151" s="13" t="s">
        <v>123</v>
      </c>
      <c r="B1151" s="11" t="s">
        <v>124</v>
      </c>
      <c r="C1151" s="11" t="s">
        <v>5</v>
      </c>
      <c r="D1151" s="11">
        <v>20</v>
      </c>
      <c r="E1151" s="14" t="s">
        <v>5022</v>
      </c>
      <c r="F1151"/>
      <c r="G1151"/>
      <c r="H1151"/>
      <c r="I1151" t="s">
        <v>5023</v>
      </c>
    </row>
    <row r="1152" spans="1:9" ht="30" x14ac:dyDescent="0.25">
      <c r="A1152" s="13" t="s">
        <v>125</v>
      </c>
      <c r="B1152" s="11" t="s">
        <v>126</v>
      </c>
      <c r="C1152" s="11" t="s">
        <v>5</v>
      </c>
      <c r="D1152" s="11">
        <v>20</v>
      </c>
      <c r="E1152" s="14" t="s">
        <v>5022</v>
      </c>
      <c r="F1152"/>
      <c r="G1152"/>
      <c r="H1152"/>
      <c r="I1152" t="s">
        <v>5023</v>
      </c>
    </row>
    <row r="1153" spans="1:9" ht="30" x14ac:dyDescent="0.25">
      <c r="A1153" s="13" t="s">
        <v>127</v>
      </c>
      <c r="B1153" s="11" t="s">
        <v>128</v>
      </c>
      <c r="C1153" s="11" t="s">
        <v>5</v>
      </c>
      <c r="D1153" s="11">
        <v>20</v>
      </c>
      <c r="E1153" s="14" t="s">
        <v>5022</v>
      </c>
      <c r="F1153"/>
      <c r="G1153"/>
      <c r="H1153"/>
      <c r="I1153" t="s">
        <v>5023</v>
      </c>
    </row>
    <row r="1154" spans="1:9" ht="30" x14ac:dyDescent="0.25">
      <c r="A1154" s="13" t="s">
        <v>129</v>
      </c>
      <c r="B1154" s="11" t="s">
        <v>130</v>
      </c>
      <c r="C1154" s="11" t="s">
        <v>5</v>
      </c>
      <c r="D1154" s="11">
        <v>20</v>
      </c>
      <c r="E1154" s="14" t="s">
        <v>5022</v>
      </c>
      <c r="F1154"/>
      <c r="G1154"/>
      <c r="H1154"/>
      <c r="I1154" t="s">
        <v>5023</v>
      </c>
    </row>
    <row r="1155" spans="1:9" ht="30" x14ac:dyDescent="0.25">
      <c r="A1155" s="13" t="s">
        <v>131</v>
      </c>
      <c r="B1155" s="11" t="s">
        <v>132</v>
      </c>
      <c r="C1155" s="11" t="s">
        <v>5</v>
      </c>
      <c r="D1155" s="11">
        <v>20</v>
      </c>
      <c r="E1155" s="14" t="s">
        <v>5022</v>
      </c>
      <c r="F1155" t="s">
        <v>5101</v>
      </c>
      <c r="G1155" t="s">
        <v>5102</v>
      </c>
      <c r="H1155" t="s">
        <v>5103</v>
      </c>
      <c r="I1155" t="s">
        <v>5023</v>
      </c>
    </row>
    <row r="1156" spans="1:9" ht="30" x14ac:dyDescent="0.25">
      <c r="A1156" s="13" t="s">
        <v>133</v>
      </c>
      <c r="B1156" s="11" t="s">
        <v>134</v>
      </c>
      <c r="C1156" s="11" t="s">
        <v>5</v>
      </c>
      <c r="D1156" s="11">
        <v>20</v>
      </c>
      <c r="E1156" s="14" t="s">
        <v>5022</v>
      </c>
      <c r="F1156"/>
      <c r="G1156"/>
      <c r="H1156"/>
      <c r="I1156" t="s">
        <v>5023</v>
      </c>
    </row>
    <row r="1157" spans="1:9" ht="30" x14ac:dyDescent="0.25">
      <c r="A1157" s="13" t="s">
        <v>135</v>
      </c>
      <c r="B1157" s="11" t="s">
        <v>136</v>
      </c>
      <c r="C1157" s="11" t="s">
        <v>5</v>
      </c>
      <c r="D1157" s="11">
        <v>20</v>
      </c>
      <c r="E1157" s="14" t="s">
        <v>5022</v>
      </c>
      <c r="F1157" t="s">
        <v>5101</v>
      </c>
      <c r="G1157" t="s">
        <v>5102</v>
      </c>
      <c r="H1157" t="s">
        <v>5103</v>
      </c>
      <c r="I1157" t="s">
        <v>5023</v>
      </c>
    </row>
    <row r="1158" spans="1:9" ht="30" x14ac:dyDescent="0.25">
      <c r="A1158" s="13" t="s">
        <v>137</v>
      </c>
      <c r="B1158" s="11" t="s">
        <v>138</v>
      </c>
      <c r="C1158" s="11" t="s">
        <v>5</v>
      </c>
      <c r="D1158" s="11">
        <v>20</v>
      </c>
      <c r="E1158" s="14" t="s">
        <v>5022</v>
      </c>
      <c r="F1158" t="s">
        <v>5101</v>
      </c>
      <c r="G1158" t="s">
        <v>5102</v>
      </c>
      <c r="H1158" t="s">
        <v>5103</v>
      </c>
      <c r="I1158" t="s">
        <v>5023</v>
      </c>
    </row>
    <row r="1159" spans="1:9" ht="30" x14ac:dyDescent="0.25">
      <c r="A1159" s="13" t="s">
        <v>139</v>
      </c>
      <c r="B1159" s="11" t="s">
        <v>140</v>
      </c>
      <c r="C1159" s="11" t="s">
        <v>5</v>
      </c>
      <c r="D1159" s="11">
        <v>20</v>
      </c>
      <c r="E1159" s="14" t="s">
        <v>5022</v>
      </c>
      <c r="F1159"/>
      <c r="G1159"/>
      <c r="H1159"/>
      <c r="I1159" t="s">
        <v>5023</v>
      </c>
    </row>
    <row r="1160" spans="1:9" ht="30" x14ac:dyDescent="0.25">
      <c r="A1160" s="13" t="s">
        <v>141</v>
      </c>
      <c r="B1160" s="11" t="s">
        <v>142</v>
      </c>
      <c r="C1160" s="11" t="s">
        <v>5</v>
      </c>
      <c r="D1160" s="11">
        <v>20</v>
      </c>
      <c r="E1160" s="14" t="s">
        <v>5022</v>
      </c>
      <c r="F1160"/>
      <c r="G1160"/>
      <c r="H1160"/>
      <c r="I1160" t="s">
        <v>5023</v>
      </c>
    </row>
    <row r="1161" spans="1:9" ht="30" x14ac:dyDescent="0.25">
      <c r="A1161" s="13" t="s">
        <v>143</v>
      </c>
      <c r="B1161" s="11" t="s">
        <v>144</v>
      </c>
      <c r="C1161" s="11" t="s">
        <v>5</v>
      </c>
      <c r="D1161" s="11">
        <v>20</v>
      </c>
      <c r="E1161" s="14" t="s">
        <v>5022</v>
      </c>
      <c r="F1161" t="s">
        <v>5101</v>
      </c>
      <c r="G1161" t="s">
        <v>5102</v>
      </c>
      <c r="H1161" t="s">
        <v>5103</v>
      </c>
      <c r="I1161" t="s">
        <v>5023</v>
      </c>
    </row>
    <row r="1162" spans="1:9" ht="30" x14ac:dyDescent="0.25">
      <c r="A1162" s="13" t="s">
        <v>145</v>
      </c>
      <c r="B1162" s="11" t="s">
        <v>146</v>
      </c>
      <c r="C1162" s="11" t="s">
        <v>5</v>
      </c>
      <c r="D1162" s="11">
        <v>20</v>
      </c>
      <c r="E1162" s="14" t="s">
        <v>5022</v>
      </c>
      <c r="F1162" t="s">
        <v>5101</v>
      </c>
      <c r="G1162" t="s">
        <v>5102</v>
      </c>
      <c r="H1162" t="s">
        <v>5103</v>
      </c>
      <c r="I1162" t="s">
        <v>5023</v>
      </c>
    </row>
    <row r="1163" spans="1:9" ht="30" x14ac:dyDescent="0.25">
      <c r="A1163" s="13" t="s">
        <v>341</v>
      </c>
      <c r="B1163" s="11" t="s">
        <v>342</v>
      </c>
      <c r="C1163" s="11" t="s">
        <v>5</v>
      </c>
      <c r="D1163" s="11">
        <v>20</v>
      </c>
      <c r="E1163" s="14" t="s">
        <v>5022</v>
      </c>
      <c r="F1163"/>
      <c r="G1163"/>
      <c r="H1163"/>
      <c r="I1163" t="s">
        <v>5023</v>
      </c>
    </row>
    <row r="1164" spans="1:9" ht="30" x14ac:dyDescent="0.25">
      <c r="A1164" s="13" t="s">
        <v>466</v>
      </c>
      <c r="B1164" s="11" t="s">
        <v>467</v>
      </c>
      <c r="C1164" s="11" t="s">
        <v>5</v>
      </c>
      <c r="D1164" s="11">
        <v>20</v>
      </c>
      <c r="E1164" s="14" t="s">
        <v>5022</v>
      </c>
      <c r="F1164"/>
      <c r="G1164"/>
      <c r="H1164"/>
      <c r="I1164" t="s">
        <v>5023</v>
      </c>
    </row>
    <row r="1165" spans="1:9" ht="30" x14ac:dyDescent="0.25">
      <c r="A1165" s="13" t="s">
        <v>1951</v>
      </c>
      <c r="B1165" s="11" t="s">
        <v>1952</v>
      </c>
      <c r="C1165" s="11" t="s">
        <v>5</v>
      </c>
      <c r="D1165" s="11">
        <v>20</v>
      </c>
      <c r="E1165" s="14" t="s">
        <v>5022</v>
      </c>
      <c r="F1165" t="s">
        <v>5101</v>
      </c>
      <c r="G1165" t="s">
        <v>5102</v>
      </c>
      <c r="H1165" t="s">
        <v>5103</v>
      </c>
      <c r="I1165" t="s">
        <v>5023</v>
      </c>
    </row>
    <row r="1166" spans="1:9" ht="30" x14ac:dyDescent="0.25">
      <c r="A1166" s="13" t="s">
        <v>1953</v>
      </c>
      <c r="B1166" s="11" t="s">
        <v>1954</v>
      </c>
      <c r="C1166" s="11" t="s">
        <v>5</v>
      </c>
      <c r="D1166" s="11">
        <v>20</v>
      </c>
      <c r="E1166" s="14" t="s">
        <v>5022</v>
      </c>
      <c r="F1166" t="s">
        <v>5101</v>
      </c>
      <c r="G1166" t="s">
        <v>5102</v>
      </c>
      <c r="H1166" t="s">
        <v>5103</v>
      </c>
      <c r="I1166" t="s">
        <v>5023</v>
      </c>
    </row>
    <row r="1167" spans="1:9" ht="30" x14ac:dyDescent="0.25">
      <c r="A1167" s="13" t="s">
        <v>670</v>
      </c>
      <c r="B1167" s="11" t="s">
        <v>671</v>
      </c>
      <c r="C1167" s="11" t="s">
        <v>5</v>
      </c>
      <c r="D1167" s="11">
        <v>20</v>
      </c>
      <c r="E1167" s="14" t="s">
        <v>5022</v>
      </c>
      <c r="F1167" t="s">
        <v>5101</v>
      </c>
      <c r="G1167" t="s">
        <v>5102</v>
      </c>
      <c r="H1167" t="s">
        <v>5103</v>
      </c>
      <c r="I1167" t="s">
        <v>5023</v>
      </c>
    </row>
    <row r="1168" spans="1:9" ht="30" x14ac:dyDescent="0.25">
      <c r="A1168" s="13" t="s">
        <v>1969</v>
      </c>
      <c r="B1168" s="11" t="s">
        <v>1970</v>
      </c>
      <c r="C1168" s="11" t="s">
        <v>5</v>
      </c>
      <c r="D1168" s="11">
        <v>20</v>
      </c>
      <c r="E1168" s="14" t="s">
        <v>5022</v>
      </c>
      <c r="F1168"/>
      <c r="G1168"/>
      <c r="H1168"/>
      <c r="I1168" t="s">
        <v>5023</v>
      </c>
    </row>
    <row r="1169" spans="1:9" ht="30" x14ac:dyDescent="0.25">
      <c r="A1169" s="13" t="s">
        <v>672</v>
      </c>
      <c r="B1169" s="11" t="s">
        <v>673</v>
      </c>
      <c r="C1169" s="11" t="s">
        <v>5</v>
      </c>
      <c r="D1169" s="11">
        <v>20</v>
      </c>
      <c r="E1169" s="14" t="s">
        <v>5022</v>
      </c>
      <c r="F1169" t="s">
        <v>5101</v>
      </c>
      <c r="G1169" t="s">
        <v>5102</v>
      </c>
      <c r="H1169" t="s">
        <v>5103</v>
      </c>
      <c r="I1169" t="s">
        <v>5023</v>
      </c>
    </row>
    <row r="1170" spans="1:9" ht="30" x14ac:dyDescent="0.25">
      <c r="A1170" s="13" t="s">
        <v>987</v>
      </c>
      <c r="B1170" s="11" t="s">
        <v>988</v>
      </c>
      <c r="C1170" s="11" t="s">
        <v>5</v>
      </c>
      <c r="D1170" s="11">
        <v>20</v>
      </c>
      <c r="E1170" s="14" t="s">
        <v>5022</v>
      </c>
      <c r="F1170"/>
      <c r="G1170"/>
      <c r="H1170"/>
      <c r="I1170" t="s">
        <v>5023</v>
      </c>
    </row>
    <row r="1171" spans="1:9" ht="30" x14ac:dyDescent="0.25">
      <c r="A1171" s="13" t="s">
        <v>993</v>
      </c>
      <c r="B1171" s="11" t="s">
        <v>994</v>
      </c>
      <c r="C1171" s="11" t="s">
        <v>5</v>
      </c>
      <c r="D1171" s="11">
        <v>20</v>
      </c>
      <c r="E1171" s="14" t="s">
        <v>5022</v>
      </c>
      <c r="F1171" t="s">
        <v>5101</v>
      </c>
      <c r="G1171" t="s">
        <v>5102</v>
      </c>
      <c r="H1171" t="s">
        <v>5103</v>
      </c>
      <c r="I1171" t="s">
        <v>5023</v>
      </c>
    </row>
    <row r="1172" spans="1:9" ht="30" x14ac:dyDescent="0.25">
      <c r="A1172" s="13" t="s">
        <v>2055</v>
      </c>
      <c r="B1172" s="11" t="s">
        <v>2056</v>
      </c>
      <c r="C1172" s="11" t="s">
        <v>5</v>
      </c>
      <c r="D1172" s="11">
        <v>20</v>
      </c>
      <c r="E1172" s="14" t="s">
        <v>5022</v>
      </c>
      <c r="F1172"/>
      <c r="G1172"/>
      <c r="H1172"/>
      <c r="I1172" t="s">
        <v>5023</v>
      </c>
    </row>
    <row r="1173" spans="1:9" ht="30" x14ac:dyDescent="0.25">
      <c r="A1173" s="13" t="s">
        <v>2061</v>
      </c>
      <c r="B1173" s="11" t="s">
        <v>2062</v>
      </c>
      <c r="C1173" s="11" t="s">
        <v>5</v>
      </c>
      <c r="D1173" s="11">
        <v>20</v>
      </c>
      <c r="E1173" s="14" t="s">
        <v>5022</v>
      </c>
      <c r="F1173" t="s">
        <v>5101</v>
      </c>
      <c r="G1173" t="s">
        <v>5102</v>
      </c>
      <c r="H1173" t="s">
        <v>5103</v>
      </c>
      <c r="I1173" t="s">
        <v>5023</v>
      </c>
    </row>
    <row r="1174" spans="1:9" ht="30" x14ac:dyDescent="0.25">
      <c r="A1174" s="13" t="s">
        <v>2063</v>
      </c>
      <c r="B1174" s="11" t="s">
        <v>2064</v>
      </c>
      <c r="C1174" s="11" t="s">
        <v>5</v>
      </c>
      <c r="D1174" s="11">
        <v>20</v>
      </c>
      <c r="E1174" s="14" t="s">
        <v>5022</v>
      </c>
      <c r="F1174"/>
      <c r="G1174"/>
      <c r="H1174"/>
      <c r="I1174" t="s">
        <v>5023</v>
      </c>
    </row>
    <row r="1175" spans="1:9" ht="30" x14ac:dyDescent="0.25">
      <c r="A1175" s="13" t="s">
        <v>1005</v>
      </c>
      <c r="B1175" s="11" t="s">
        <v>1006</v>
      </c>
      <c r="C1175" s="11" t="s">
        <v>5</v>
      </c>
      <c r="D1175" s="11">
        <v>20</v>
      </c>
      <c r="E1175" s="14" t="s">
        <v>5022</v>
      </c>
      <c r="F1175" t="s">
        <v>5101</v>
      </c>
      <c r="G1175" t="s">
        <v>5102</v>
      </c>
      <c r="H1175" t="s">
        <v>5103</v>
      </c>
      <c r="I1175" t="s">
        <v>5023</v>
      </c>
    </row>
    <row r="1176" spans="1:9" ht="30" x14ac:dyDescent="0.25">
      <c r="A1176" s="13" t="s">
        <v>1007</v>
      </c>
      <c r="B1176" s="11" t="s">
        <v>1008</v>
      </c>
      <c r="C1176" s="11" t="s">
        <v>5</v>
      </c>
      <c r="D1176" s="11">
        <v>20</v>
      </c>
      <c r="E1176" s="14" t="s">
        <v>5022</v>
      </c>
      <c r="F1176" t="s">
        <v>5101</v>
      </c>
      <c r="G1176" t="s">
        <v>5102</v>
      </c>
      <c r="H1176" t="s">
        <v>5103</v>
      </c>
      <c r="I1176" t="s">
        <v>5023</v>
      </c>
    </row>
    <row r="1177" spans="1:9" ht="30" x14ac:dyDescent="0.25">
      <c r="A1177" s="13" t="s">
        <v>2067</v>
      </c>
      <c r="B1177" s="11" t="s">
        <v>2068</v>
      </c>
      <c r="C1177" s="11" t="s">
        <v>5</v>
      </c>
      <c r="D1177" s="11">
        <v>20</v>
      </c>
      <c r="E1177" s="14" t="s">
        <v>5022</v>
      </c>
      <c r="F1177"/>
      <c r="G1177"/>
      <c r="H1177"/>
      <c r="I1177" t="s">
        <v>5023</v>
      </c>
    </row>
    <row r="1178" spans="1:9" ht="30" x14ac:dyDescent="0.25">
      <c r="A1178" s="13" t="s">
        <v>1033</v>
      </c>
      <c r="B1178" s="11" t="s">
        <v>1034</v>
      </c>
      <c r="C1178" s="11" t="s">
        <v>5</v>
      </c>
      <c r="D1178" s="11">
        <v>20</v>
      </c>
      <c r="E1178" s="14" t="s">
        <v>5022</v>
      </c>
      <c r="F1178" t="s">
        <v>5101</v>
      </c>
      <c r="G1178" t="s">
        <v>5102</v>
      </c>
      <c r="H1178" t="s">
        <v>5103</v>
      </c>
      <c r="I1178" t="s">
        <v>5023</v>
      </c>
    </row>
    <row r="1179" spans="1:9" ht="30" x14ac:dyDescent="0.25">
      <c r="A1179" s="13" t="s">
        <v>1113</v>
      </c>
      <c r="B1179" s="11" t="s">
        <v>1114</v>
      </c>
      <c r="C1179" s="11" t="s">
        <v>5</v>
      </c>
      <c r="D1179" s="11">
        <v>20</v>
      </c>
      <c r="E1179" s="14" t="s">
        <v>5022</v>
      </c>
      <c r="F1179" t="s">
        <v>5101</v>
      </c>
      <c r="G1179" t="s">
        <v>5102</v>
      </c>
      <c r="H1179" t="s">
        <v>5103</v>
      </c>
      <c r="I1179" t="s">
        <v>5023</v>
      </c>
    </row>
    <row r="1180" spans="1:9" ht="30" x14ac:dyDescent="0.25">
      <c r="A1180" s="13" t="s">
        <v>1152</v>
      </c>
      <c r="B1180" s="11" t="s">
        <v>1153</v>
      </c>
      <c r="C1180" s="11" t="s">
        <v>5</v>
      </c>
      <c r="D1180" s="11">
        <v>20</v>
      </c>
      <c r="E1180" s="14" t="s">
        <v>5022</v>
      </c>
      <c r="F1180" t="s">
        <v>5101</v>
      </c>
      <c r="G1180" t="s">
        <v>5102</v>
      </c>
      <c r="H1180" t="s">
        <v>5103</v>
      </c>
      <c r="I1180" t="s">
        <v>5023</v>
      </c>
    </row>
    <row r="1181" spans="1:9" ht="30" x14ac:dyDescent="0.25">
      <c r="A1181" s="13" t="s">
        <v>2119</v>
      </c>
      <c r="B1181" s="11" t="s">
        <v>2120</v>
      </c>
      <c r="C1181" s="11" t="s">
        <v>5</v>
      </c>
      <c r="D1181" s="11">
        <v>20</v>
      </c>
      <c r="E1181" s="14" t="s">
        <v>5022</v>
      </c>
      <c r="F1181"/>
      <c r="G1181"/>
      <c r="H1181"/>
      <c r="I1181" t="s">
        <v>5023</v>
      </c>
    </row>
    <row r="1182" spans="1:9" ht="30" x14ac:dyDescent="0.25">
      <c r="A1182" s="13" t="s">
        <v>1154</v>
      </c>
      <c r="B1182" s="11" t="s">
        <v>1155</v>
      </c>
      <c r="C1182" s="11" t="s">
        <v>5</v>
      </c>
      <c r="D1182" s="11">
        <v>20</v>
      </c>
      <c r="E1182" s="14" t="s">
        <v>5022</v>
      </c>
      <c r="F1182" t="s">
        <v>5101</v>
      </c>
      <c r="G1182" t="s">
        <v>5102</v>
      </c>
      <c r="H1182" t="s">
        <v>5103</v>
      </c>
      <c r="I1182" t="s">
        <v>5023</v>
      </c>
    </row>
    <row r="1183" spans="1:9" ht="30" x14ac:dyDescent="0.25">
      <c r="A1183" s="13" t="s">
        <v>1156</v>
      </c>
      <c r="B1183" s="11" t="s">
        <v>1157</v>
      </c>
      <c r="C1183" s="11" t="s">
        <v>5</v>
      </c>
      <c r="D1183" s="11">
        <v>20</v>
      </c>
      <c r="E1183" s="14" t="s">
        <v>5022</v>
      </c>
      <c r="F1183"/>
      <c r="G1183"/>
      <c r="H1183"/>
      <c r="I1183" t="s">
        <v>5023</v>
      </c>
    </row>
    <row r="1184" spans="1:9" ht="30" x14ac:dyDescent="0.25">
      <c r="A1184" s="13" t="s">
        <v>1158</v>
      </c>
      <c r="B1184" s="11" t="s">
        <v>1159</v>
      </c>
      <c r="C1184" s="11" t="s">
        <v>5</v>
      </c>
      <c r="D1184" s="11">
        <v>20</v>
      </c>
      <c r="E1184" s="14" t="s">
        <v>5022</v>
      </c>
      <c r="F1184" t="s">
        <v>5101</v>
      </c>
      <c r="G1184" t="s">
        <v>5102</v>
      </c>
      <c r="H1184" t="s">
        <v>5103</v>
      </c>
      <c r="I1184" t="s">
        <v>5023</v>
      </c>
    </row>
    <row r="1185" spans="1:9" x14ac:dyDescent="0.25">
      <c r="A1185" s="13" t="s">
        <v>1364</v>
      </c>
      <c r="B1185" s="11" t="s">
        <v>1365</v>
      </c>
      <c r="C1185" s="11" t="s">
        <v>5</v>
      </c>
      <c r="D1185" s="11">
        <v>20</v>
      </c>
      <c r="E1185" s="14" t="s">
        <v>5023</v>
      </c>
      <c r="F1185" t="s">
        <v>5104</v>
      </c>
      <c r="G1185" t="s">
        <v>5102</v>
      </c>
      <c r="H1185" t="s">
        <v>5103</v>
      </c>
      <c r="I1185" t="s">
        <v>5023</v>
      </c>
    </row>
    <row r="1186" spans="1:9" ht="30" x14ac:dyDescent="0.25">
      <c r="A1186" s="13" t="s">
        <v>1366</v>
      </c>
      <c r="B1186" s="11" t="s">
        <v>1367</v>
      </c>
      <c r="C1186" s="11" t="s">
        <v>5</v>
      </c>
      <c r="D1186" s="11">
        <v>20</v>
      </c>
      <c r="E1186" s="14" t="s">
        <v>5022</v>
      </c>
      <c r="F1186"/>
      <c r="G1186"/>
      <c r="H1186"/>
      <c r="I1186" t="s">
        <v>5023</v>
      </c>
    </row>
    <row r="1187" spans="1:9" ht="30" x14ac:dyDescent="0.25">
      <c r="A1187" s="13" t="s">
        <v>1591</v>
      </c>
      <c r="B1187" s="11" t="s">
        <v>1592</v>
      </c>
      <c r="C1187" s="11" t="s">
        <v>5</v>
      </c>
      <c r="D1187" s="11">
        <v>20</v>
      </c>
      <c r="E1187" s="14" t="s">
        <v>5022</v>
      </c>
      <c r="F1187" t="s">
        <v>5101</v>
      </c>
      <c r="G1187" t="s">
        <v>5102</v>
      </c>
      <c r="H1187" t="s">
        <v>5103</v>
      </c>
      <c r="I1187" t="s">
        <v>5023</v>
      </c>
    </row>
    <row r="1188" spans="1:9" ht="30" x14ac:dyDescent="0.25">
      <c r="A1188" s="13" t="s">
        <v>1593</v>
      </c>
      <c r="B1188" s="11" t="s">
        <v>1594</v>
      </c>
      <c r="C1188" s="11" t="s">
        <v>5</v>
      </c>
      <c r="D1188" s="11">
        <v>20</v>
      </c>
      <c r="E1188" s="14" t="s">
        <v>5022</v>
      </c>
      <c r="F1188" t="s">
        <v>5101</v>
      </c>
      <c r="G1188" t="s">
        <v>5102</v>
      </c>
      <c r="H1188" t="s">
        <v>5103</v>
      </c>
      <c r="I1188" t="s">
        <v>5023</v>
      </c>
    </row>
    <row r="1189" spans="1:9" ht="30" x14ac:dyDescent="0.25">
      <c r="A1189" s="13" t="s">
        <v>1595</v>
      </c>
      <c r="B1189" s="11" t="s">
        <v>1596</v>
      </c>
      <c r="C1189" s="11" t="s">
        <v>5</v>
      </c>
      <c r="D1189" s="11">
        <v>20</v>
      </c>
      <c r="E1189" s="14" t="s">
        <v>5022</v>
      </c>
      <c r="F1189"/>
      <c r="G1189"/>
      <c r="H1189"/>
      <c r="I1189" t="s">
        <v>5023</v>
      </c>
    </row>
    <row r="1190" spans="1:9" ht="30" x14ac:dyDescent="0.25">
      <c r="A1190" s="13" t="s">
        <v>1597</v>
      </c>
      <c r="B1190" s="11" t="s">
        <v>1598</v>
      </c>
      <c r="C1190" s="11" t="s">
        <v>5</v>
      </c>
      <c r="D1190" s="11">
        <v>20</v>
      </c>
      <c r="E1190" s="14" t="s">
        <v>5022</v>
      </c>
      <c r="F1190" t="s">
        <v>5101</v>
      </c>
      <c r="G1190" t="s">
        <v>5102</v>
      </c>
      <c r="H1190" t="s">
        <v>5103</v>
      </c>
      <c r="I1190" t="s">
        <v>5023</v>
      </c>
    </row>
    <row r="1191" spans="1:9" ht="30" x14ac:dyDescent="0.25">
      <c r="A1191" s="13" t="s">
        <v>1693</v>
      </c>
      <c r="B1191" s="11" t="s">
        <v>1694</v>
      </c>
      <c r="C1191" s="11" t="s">
        <v>5</v>
      </c>
      <c r="D1191" s="11">
        <v>20</v>
      </c>
      <c r="E1191" s="14" t="s">
        <v>5022</v>
      </c>
      <c r="F1191"/>
      <c r="G1191"/>
      <c r="H1191"/>
      <c r="I1191" t="s">
        <v>5023</v>
      </c>
    </row>
    <row r="1192" spans="1:9" ht="30" x14ac:dyDescent="0.25">
      <c r="A1192" s="13" t="s">
        <v>2245</v>
      </c>
      <c r="B1192" s="11" t="s">
        <v>2246</v>
      </c>
      <c r="C1192" s="11" t="s">
        <v>5</v>
      </c>
      <c r="D1192" s="11">
        <v>20</v>
      </c>
      <c r="E1192" s="14" t="s">
        <v>5022</v>
      </c>
      <c r="F1192" t="s">
        <v>5101</v>
      </c>
      <c r="G1192" t="s">
        <v>5102</v>
      </c>
      <c r="H1192" t="s">
        <v>5103</v>
      </c>
      <c r="I1192" t="s">
        <v>5023</v>
      </c>
    </row>
    <row r="1193" spans="1:9" ht="30" x14ac:dyDescent="0.25">
      <c r="A1193" s="13" t="s">
        <v>1695</v>
      </c>
      <c r="B1193" s="11" t="s">
        <v>1696</v>
      </c>
      <c r="C1193" s="11" t="s">
        <v>5</v>
      </c>
      <c r="D1193" s="11">
        <v>20</v>
      </c>
      <c r="E1193" s="14" t="s">
        <v>5022</v>
      </c>
      <c r="F1193" t="s">
        <v>5101</v>
      </c>
      <c r="G1193" t="s">
        <v>5102</v>
      </c>
      <c r="H1193" t="s">
        <v>5103</v>
      </c>
      <c r="I1193" t="s">
        <v>5023</v>
      </c>
    </row>
    <row r="1194" spans="1:9" ht="30" x14ac:dyDescent="0.25">
      <c r="A1194" s="13" t="s">
        <v>1697</v>
      </c>
      <c r="B1194" s="11" t="s">
        <v>1698</v>
      </c>
      <c r="C1194" s="11" t="s">
        <v>5</v>
      </c>
      <c r="D1194" s="11">
        <v>20</v>
      </c>
      <c r="E1194" s="14" t="s">
        <v>5022</v>
      </c>
      <c r="F1194" t="s">
        <v>5101</v>
      </c>
      <c r="G1194" t="s">
        <v>5102</v>
      </c>
      <c r="H1194" t="s">
        <v>5103</v>
      </c>
      <c r="I1194" t="s">
        <v>5023</v>
      </c>
    </row>
    <row r="1195" spans="1:9" x14ac:dyDescent="0.25">
      <c r="A1195" s="13" t="s">
        <v>2251</v>
      </c>
      <c r="B1195" s="11" t="s">
        <v>2252</v>
      </c>
      <c r="C1195" s="11" t="s">
        <v>5</v>
      </c>
      <c r="D1195" s="11">
        <v>20</v>
      </c>
      <c r="E1195" s="14" t="s">
        <v>5023</v>
      </c>
      <c r="F1195"/>
      <c r="G1195"/>
      <c r="H1195"/>
      <c r="I1195" t="s">
        <v>5023</v>
      </c>
    </row>
    <row r="1196" spans="1:9" ht="30" x14ac:dyDescent="0.25">
      <c r="A1196" s="13" t="s">
        <v>2253</v>
      </c>
      <c r="B1196" s="11" t="s">
        <v>2254</v>
      </c>
      <c r="C1196" s="11" t="s">
        <v>5</v>
      </c>
      <c r="D1196" s="11">
        <v>20</v>
      </c>
      <c r="E1196" s="14" t="s">
        <v>5022</v>
      </c>
      <c r="F1196" t="s">
        <v>5101</v>
      </c>
      <c r="G1196" t="s">
        <v>5102</v>
      </c>
      <c r="H1196" t="s">
        <v>5103</v>
      </c>
      <c r="I1196" t="s">
        <v>5023</v>
      </c>
    </row>
    <row r="1197" spans="1:9" x14ac:dyDescent="0.25">
      <c r="A1197" s="13" t="s">
        <v>2286</v>
      </c>
      <c r="B1197" s="11" t="s">
        <v>2287</v>
      </c>
      <c r="C1197" s="11" t="s">
        <v>1741</v>
      </c>
      <c r="D1197" s="11">
        <v>20</v>
      </c>
      <c r="E1197" s="14" t="s">
        <v>5023</v>
      </c>
      <c r="F1197" t="s">
        <v>5105</v>
      </c>
      <c r="G1197" t="s">
        <v>5102</v>
      </c>
      <c r="H1197" t="s">
        <v>5103</v>
      </c>
      <c r="I1197" t="s">
        <v>5023</v>
      </c>
    </row>
    <row r="1198" spans="1:9" x14ac:dyDescent="0.25">
      <c r="A1198" s="13" t="s">
        <v>2288</v>
      </c>
      <c r="B1198" s="11" t="s">
        <v>2289</v>
      </c>
      <c r="C1198" s="11" t="s">
        <v>1741</v>
      </c>
      <c r="D1198" s="11">
        <v>20</v>
      </c>
      <c r="E1198" s="14" t="s">
        <v>5023</v>
      </c>
      <c r="F1198"/>
      <c r="G1198"/>
      <c r="H1198"/>
      <c r="I1198" t="s">
        <v>5023</v>
      </c>
    </row>
    <row r="1199" spans="1:9" x14ac:dyDescent="0.25">
      <c r="A1199" s="13" t="s">
        <v>2298</v>
      </c>
      <c r="B1199" s="11" t="s">
        <v>2299</v>
      </c>
      <c r="C1199" s="11" t="s">
        <v>1741</v>
      </c>
      <c r="D1199" s="11">
        <v>20</v>
      </c>
      <c r="E1199" s="14" t="s">
        <v>5023</v>
      </c>
      <c r="F1199" t="s">
        <v>5105</v>
      </c>
      <c r="G1199" t="s">
        <v>5102</v>
      </c>
      <c r="H1199" t="s">
        <v>5103</v>
      </c>
      <c r="I1199" t="s">
        <v>5023</v>
      </c>
    </row>
    <row r="1200" spans="1:9" ht="30" x14ac:dyDescent="0.25">
      <c r="A1200" s="13" t="s">
        <v>2316</v>
      </c>
      <c r="B1200" s="11" t="s">
        <v>2317</v>
      </c>
      <c r="C1200" s="11" t="s">
        <v>1741</v>
      </c>
      <c r="D1200" s="11">
        <v>20</v>
      </c>
      <c r="E1200" s="14" t="s">
        <v>5022</v>
      </c>
      <c r="F1200"/>
      <c r="G1200"/>
      <c r="H1200"/>
      <c r="I1200" t="s">
        <v>5023</v>
      </c>
    </row>
    <row r="1201" spans="1:9" ht="30" x14ac:dyDescent="0.25">
      <c r="A1201" s="13" t="s">
        <v>2342</v>
      </c>
      <c r="B1201" s="11" t="s">
        <v>2343</v>
      </c>
      <c r="C1201" s="11" t="s">
        <v>1746</v>
      </c>
      <c r="D1201" s="11">
        <v>20</v>
      </c>
      <c r="E1201" s="14" t="s">
        <v>5022</v>
      </c>
      <c r="F1201"/>
      <c r="G1201"/>
      <c r="H1201"/>
      <c r="I1201" t="s">
        <v>5023</v>
      </c>
    </row>
    <row r="1202" spans="1:9" x14ac:dyDescent="0.25">
      <c r="A1202" s="13" t="s">
        <v>2344</v>
      </c>
      <c r="B1202" s="11" t="s">
        <v>2345</v>
      </c>
      <c r="C1202" s="11" t="s">
        <v>1741</v>
      </c>
      <c r="D1202" s="11">
        <v>20</v>
      </c>
      <c r="E1202" s="14" t="s">
        <v>5023</v>
      </c>
      <c r="F1202"/>
      <c r="G1202"/>
      <c r="H1202"/>
      <c r="I1202" t="s">
        <v>5023</v>
      </c>
    </row>
    <row r="1203" spans="1:9" ht="30" x14ac:dyDescent="0.25">
      <c r="A1203" s="13" t="s">
        <v>1757</v>
      </c>
      <c r="B1203" s="11" t="s">
        <v>1758</v>
      </c>
      <c r="C1203" s="11" t="s">
        <v>1741</v>
      </c>
      <c r="D1203" s="11">
        <v>20</v>
      </c>
      <c r="E1203" s="14" t="s">
        <v>5022</v>
      </c>
      <c r="F1203"/>
      <c r="G1203"/>
      <c r="H1203"/>
      <c r="I1203" t="s">
        <v>5023</v>
      </c>
    </row>
    <row r="1204" spans="1:9" x14ac:dyDescent="0.25">
      <c r="A1204" s="13" t="s">
        <v>2346</v>
      </c>
      <c r="B1204" s="11" t="s">
        <v>2347</v>
      </c>
      <c r="C1204" s="11" t="s">
        <v>1741</v>
      </c>
      <c r="D1204" s="11">
        <v>20</v>
      </c>
      <c r="E1204" s="14" t="s">
        <v>5023</v>
      </c>
      <c r="F1204" t="s">
        <v>5105</v>
      </c>
      <c r="G1204" t="s">
        <v>5102</v>
      </c>
      <c r="H1204" t="s">
        <v>5103</v>
      </c>
      <c r="I1204" t="s">
        <v>5023</v>
      </c>
    </row>
    <row r="1205" spans="1:9" x14ac:dyDescent="0.25">
      <c r="A1205" s="13" t="s">
        <v>2348</v>
      </c>
      <c r="B1205" s="11" t="s">
        <v>2349</v>
      </c>
      <c r="C1205" s="11" t="s">
        <v>1741</v>
      </c>
      <c r="D1205" s="11">
        <v>20</v>
      </c>
      <c r="E1205" s="14" t="s">
        <v>5023</v>
      </c>
      <c r="F1205"/>
      <c r="G1205"/>
      <c r="H1205"/>
      <c r="I1205" t="s">
        <v>5023</v>
      </c>
    </row>
    <row r="1206" spans="1:9" ht="30" x14ac:dyDescent="0.25">
      <c r="A1206" s="13" t="s">
        <v>2350</v>
      </c>
      <c r="B1206" s="11" t="s">
        <v>2351</v>
      </c>
      <c r="C1206" s="11" t="s">
        <v>1741</v>
      </c>
      <c r="D1206" s="11">
        <v>20</v>
      </c>
      <c r="E1206" s="14" t="s">
        <v>5022</v>
      </c>
      <c r="F1206"/>
      <c r="G1206"/>
      <c r="H1206"/>
      <c r="I1206" t="s">
        <v>5023</v>
      </c>
    </row>
    <row r="1207" spans="1:9" x14ac:dyDescent="0.25">
      <c r="A1207" s="13" t="s">
        <v>2424</v>
      </c>
      <c r="B1207" s="11" t="s">
        <v>2425</v>
      </c>
      <c r="C1207" s="11" t="s">
        <v>5</v>
      </c>
      <c r="D1207" s="11">
        <v>20</v>
      </c>
      <c r="E1207" s="14" t="s">
        <v>5023</v>
      </c>
      <c r="F1207" t="s">
        <v>5104</v>
      </c>
      <c r="G1207" t="s">
        <v>5102</v>
      </c>
      <c r="H1207" t="s">
        <v>5103</v>
      </c>
      <c r="I1207" t="s">
        <v>5023</v>
      </c>
    </row>
    <row r="1208" spans="1:9" ht="30" x14ac:dyDescent="0.25">
      <c r="A1208" s="13" t="s">
        <v>2426</v>
      </c>
      <c r="B1208" s="11" t="s">
        <v>2427</v>
      </c>
      <c r="C1208" s="11" t="s">
        <v>5</v>
      </c>
      <c r="D1208" s="11">
        <v>20</v>
      </c>
      <c r="E1208" s="14" t="s">
        <v>5022</v>
      </c>
      <c r="F1208"/>
      <c r="G1208"/>
      <c r="H1208"/>
      <c r="I1208" t="s">
        <v>5023</v>
      </c>
    </row>
    <row r="1209" spans="1:9" ht="30" x14ac:dyDescent="0.25">
      <c r="A1209" s="13" t="s">
        <v>1777</v>
      </c>
      <c r="B1209" s="11" t="s">
        <v>1778</v>
      </c>
      <c r="C1209" s="11" t="s">
        <v>5</v>
      </c>
      <c r="D1209" s="11">
        <v>20</v>
      </c>
      <c r="E1209" s="14" t="s">
        <v>5022</v>
      </c>
      <c r="F1209" t="s">
        <v>5104</v>
      </c>
      <c r="G1209" t="s">
        <v>5102</v>
      </c>
      <c r="H1209" t="s">
        <v>5103</v>
      </c>
      <c r="I1209" t="s">
        <v>5023</v>
      </c>
    </row>
    <row r="1210" spans="1:9" ht="30" x14ac:dyDescent="0.25">
      <c r="A1210" s="13" t="s">
        <v>2446</v>
      </c>
      <c r="B1210" s="11" t="s">
        <v>2447</v>
      </c>
      <c r="C1210" s="11" t="s">
        <v>5</v>
      </c>
      <c r="D1210" s="11">
        <v>20</v>
      </c>
      <c r="E1210" s="14" t="s">
        <v>5022</v>
      </c>
      <c r="F1210"/>
      <c r="G1210"/>
      <c r="H1210"/>
      <c r="I1210" t="s">
        <v>5023</v>
      </c>
    </row>
    <row r="1211" spans="1:9" ht="30" x14ac:dyDescent="0.25">
      <c r="A1211" s="13" t="s">
        <v>1787</v>
      </c>
      <c r="B1211" s="11" t="s">
        <v>1788</v>
      </c>
      <c r="C1211" s="11" t="s">
        <v>5</v>
      </c>
      <c r="D1211" s="11">
        <v>20</v>
      </c>
      <c r="E1211" s="14" t="s">
        <v>5022</v>
      </c>
      <c r="F1211" t="s">
        <v>5104</v>
      </c>
      <c r="G1211" t="s">
        <v>5102</v>
      </c>
      <c r="H1211" t="s">
        <v>5103</v>
      </c>
      <c r="I1211" t="s">
        <v>5023</v>
      </c>
    </row>
    <row r="1212" spans="1:9" x14ac:dyDescent="0.25">
      <c r="A1212" s="13" t="s">
        <v>2460</v>
      </c>
      <c r="B1212" s="11" t="s">
        <v>2461</v>
      </c>
      <c r="C1212" s="11" t="s">
        <v>5</v>
      </c>
      <c r="D1212" s="11">
        <v>20</v>
      </c>
      <c r="E1212" s="14" t="s">
        <v>5023</v>
      </c>
      <c r="F1212"/>
      <c r="G1212"/>
      <c r="H1212"/>
      <c r="I1212" t="s">
        <v>5023</v>
      </c>
    </row>
    <row r="1213" spans="1:9" ht="30" x14ac:dyDescent="0.25">
      <c r="A1213" s="13" t="s">
        <v>1793</v>
      </c>
      <c r="B1213" s="11" t="s">
        <v>1794</v>
      </c>
      <c r="C1213" s="11" t="s">
        <v>5</v>
      </c>
      <c r="D1213" s="11">
        <v>20</v>
      </c>
      <c r="E1213" s="14" t="s">
        <v>5022</v>
      </c>
      <c r="F1213"/>
      <c r="G1213"/>
      <c r="H1213"/>
      <c r="I1213" t="s">
        <v>5023</v>
      </c>
    </row>
    <row r="1214" spans="1:9" ht="30" x14ac:dyDescent="0.25">
      <c r="A1214" s="13" t="s">
        <v>5452</v>
      </c>
      <c r="B1214" s="11" t="s">
        <v>5453</v>
      </c>
      <c r="C1214" s="11" t="s">
        <v>5</v>
      </c>
      <c r="D1214" s="11">
        <v>20</v>
      </c>
      <c r="E1214" s="14" t="s">
        <v>5022</v>
      </c>
      <c r="F1214"/>
      <c r="G1214"/>
      <c r="H1214"/>
      <c r="I1214" t="s">
        <v>5023</v>
      </c>
    </row>
    <row r="1215" spans="1:9" ht="30" x14ac:dyDescent="0.25">
      <c r="A1215" s="13" t="s">
        <v>5588</v>
      </c>
      <c r="B1215" s="11" t="s">
        <v>5589</v>
      </c>
      <c r="C1215" s="11" t="s">
        <v>5</v>
      </c>
      <c r="D1215" s="11">
        <v>20</v>
      </c>
      <c r="E1215" s="14" t="s">
        <v>5022</v>
      </c>
      <c r="F1215"/>
      <c r="G1215"/>
      <c r="H1215"/>
      <c r="I1215" t="s">
        <v>5023</v>
      </c>
    </row>
    <row r="1216" spans="1:9" ht="30" x14ac:dyDescent="0.25">
      <c r="A1216" s="13" t="s">
        <v>5590</v>
      </c>
      <c r="B1216" s="11" t="s">
        <v>5591</v>
      </c>
      <c r="C1216" s="11" t="s">
        <v>5</v>
      </c>
      <c r="D1216" s="11">
        <v>20</v>
      </c>
      <c r="E1216" s="14" t="s">
        <v>5022</v>
      </c>
      <c r="F1216"/>
      <c r="G1216"/>
      <c r="H1216"/>
      <c r="I1216" t="s">
        <v>5023</v>
      </c>
    </row>
    <row r="1217" spans="1:9" x14ac:dyDescent="0.25">
      <c r="A1217" s="11" t="s">
        <v>4950</v>
      </c>
      <c r="E1217" s="12">
        <f>SUBTOTAL(103,SNP_by_ESC[Programs])</f>
        <v>1215</v>
      </c>
      <c r="F1217"/>
      <c r="G1217">
        <f>SUBTOTAL(103,SNP_by_ESC[PY22 NSLP CEStatus])</f>
        <v>656</v>
      </c>
      <c r="H1217">
        <f>SUBTOTAL(103,SNP_by_ESC[PY 22 NSLP CEApplicationCycle])</f>
        <v>656</v>
      </c>
      <c r="I1217">
        <f>SUBTOTAL(103,SNP_by_ESC[SNP])</f>
        <v>1215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BBEF-7DBF-4F16-A845-65EDA454E633}">
  <dimension ref="B2:L2210"/>
  <sheetViews>
    <sheetView tabSelected="1" workbookViewId="0">
      <selection activeCell="C2210" sqref="C2210"/>
    </sheetView>
  </sheetViews>
  <sheetFormatPr defaultRowHeight="15" x14ac:dyDescent="0.25"/>
  <cols>
    <col min="1" max="1" width="9.140625" style="10"/>
    <col min="2" max="2" width="7.7109375" style="10" bestFit="1" customWidth="1"/>
    <col min="3" max="3" width="69.7109375" style="10" bestFit="1" customWidth="1"/>
    <col min="4" max="4" width="29.140625" style="10" bestFit="1" customWidth="1"/>
    <col min="5" max="5" width="6.42578125" style="10" bestFit="1" customWidth="1"/>
    <col min="6" max="6" width="20.7109375" style="10" bestFit="1" customWidth="1"/>
    <col min="7" max="9" width="81.140625" style="10" bestFit="1" customWidth="1"/>
    <col min="10" max="10" width="56.28515625" style="10" bestFit="1" customWidth="1"/>
    <col min="11" max="12" width="81.140625" style="10" bestFit="1" customWidth="1"/>
    <col min="13" max="13" width="11.140625" style="10" bestFit="1" customWidth="1"/>
    <col min="14" max="14" width="20.85546875" style="10" bestFit="1" customWidth="1"/>
    <col min="15" max="16384" width="9.140625" style="10"/>
  </cols>
  <sheetData>
    <row r="2" spans="2:12" x14ac:dyDescent="0.25">
      <c r="C2" s="10" t="s">
        <v>5785</v>
      </c>
    </row>
    <row r="4" spans="2:12" x14ac:dyDescent="0.25">
      <c r="B4" s="10" t="s">
        <v>4412</v>
      </c>
      <c r="C4" s="10" t="s">
        <v>0</v>
      </c>
      <c r="D4" s="10" t="s">
        <v>1</v>
      </c>
      <c r="E4" s="10" t="s">
        <v>2</v>
      </c>
      <c r="F4" s="10" t="s">
        <v>5069</v>
      </c>
      <c r="G4" s="10" t="s">
        <v>5070</v>
      </c>
      <c r="H4" s="10" t="s">
        <v>5071</v>
      </c>
      <c r="I4" s="10" t="s">
        <v>4800</v>
      </c>
      <c r="J4" s="10" t="s">
        <v>4413</v>
      </c>
      <c r="K4" s="10" t="s">
        <v>4804</v>
      </c>
      <c r="L4" s="10" t="s">
        <v>4805</v>
      </c>
    </row>
    <row r="5" spans="2:12" ht="75" x14ac:dyDescent="0.25">
      <c r="B5" s="9" t="s">
        <v>3</v>
      </c>
      <c r="C5" s="10" t="s">
        <v>4</v>
      </c>
      <c r="D5" s="10" t="s">
        <v>5</v>
      </c>
      <c r="E5" s="10" t="s">
        <v>6</v>
      </c>
      <c r="F5" s="9" t="s">
        <v>5022</v>
      </c>
      <c r="G5" s="9" t="s">
        <v>4680</v>
      </c>
      <c r="H5" s="9" t="s">
        <v>4806</v>
      </c>
      <c r="I5" s="9"/>
      <c r="J5" s="9"/>
      <c r="K5" s="9"/>
      <c r="L5" s="9"/>
    </row>
    <row r="6" spans="2:12" ht="30" x14ac:dyDescent="0.25">
      <c r="B6" s="9" t="s">
        <v>8</v>
      </c>
      <c r="C6" s="10" t="s">
        <v>9</v>
      </c>
      <c r="D6" s="10" t="s">
        <v>5</v>
      </c>
      <c r="E6" s="10" t="s">
        <v>6</v>
      </c>
      <c r="F6" s="9" t="s">
        <v>5022</v>
      </c>
      <c r="G6" s="9" t="s">
        <v>5118</v>
      </c>
      <c r="H6" s="9" t="s">
        <v>4807</v>
      </c>
      <c r="I6" s="9"/>
      <c r="J6" s="9"/>
      <c r="K6" s="9"/>
      <c r="L6" s="9"/>
    </row>
    <row r="7" spans="2:12" ht="30" x14ac:dyDescent="0.25">
      <c r="B7" s="9" t="s">
        <v>10</v>
      </c>
      <c r="C7" s="10" t="s">
        <v>11</v>
      </c>
      <c r="D7" s="10" t="s">
        <v>5</v>
      </c>
      <c r="E7" s="10" t="s">
        <v>6</v>
      </c>
      <c r="F7" s="9" t="s">
        <v>5022</v>
      </c>
      <c r="G7" s="9" t="s">
        <v>5119</v>
      </c>
      <c r="H7" s="9" t="s">
        <v>4807</v>
      </c>
      <c r="I7" s="9"/>
      <c r="J7" s="9"/>
      <c r="K7" s="9"/>
      <c r="L7" s="9"/>
    </row>
    <row r="8" spans="2:12" ht="30" x14ac:dyDescent="0.25">
      <c r="B8" s="9" t="s">
        <v>12</v>
      </c>
      <c r="C8" s="10" t="s">
        <v>13</v>
      </c>
      <c r="D8" s="10" t="s">
        <v>5</v>
      </c>
      <c r="E8" s="10" t="s">
        <v>6</v>
      </c>
      <c r="F8" s="9" t="s">
        <v>5022</v>
      </c>
      <c r="G8" s="9" t="s">
        <v>4610</v>
      </c>
      <c r="H8" s="9" t="s">
        <v>4807</v>
      </c>
      <c r="I8" s="9"/>
      <c r="J8" s="9"/>
      <c r="K8" s="9"/>
      <c r="L8" s="9"/>
    </row>
    <row r="9" spans="2:12" ht="60" x14ac:dyDescent="0.25">
      <c r="B9" s="9" t="s">
        <v>14</v>
      </c>
      <c r="C9" s="10" t="s">
        <v>15</v>
      </c>
      <c r="D9" s="10" t="s">
        <v>5</v>
      </c>
      <c r="E9" s="10" t="s">
        <v>6</v>
      </c>
      <c r="F9" s="9" t="s">
        <v>5022</v>
      </c>
      <c r="G9" s="9" t="s">
        <v>5120</v>
      </c>
      <c r="H9" s="9" t="s">
        <v>4813</v>
      </c>
      <c r="I9" s="9"/>
      <c r="J9" s="9"/>
      <c r="K9" s="9"/>
      <c r="L9" s="9" t="s">
        <v>5121</v>
      </c>
    </row>
    <row r="10" spans="2:12" ht="75" x14ac:dyDescent="0.25">
      <c r="B10" s="9" t="s">
        <v>16</v>
      </c>
      <c r="C10" s="10" t="s">
        <v>17</v>
      </c>
      <c r="D10" s="10" t="s">
        <v>5</v>
      </c>
      <c r="E10" s="10" t="s">
        <v>6</v>
      </c>
      <c r="F10" s="9" t="s">
        <v>5022</v>
      </c>
      <c r="G10" s="9" t="s">
        <v>4782</v>
      </c>
      <c r="H10" s="9" t="s">
        <v>4806</v>
      </c>
      <c r="I10" s="9" t="s">
        <v>4414</v>
      </c>
      <c r="J10" s="9"/>
      <c r="K10" s="9"/>
      <c r="L10" s="9"/>
    </row>
    <row r="11" spans="2:12" ht="45" x14ac:dyDescent="0.25">
      <c r="B11" s="9" t="s">
        <v>18</v>
      </c>
      <c r="C11" s="10" t="s">
        <v>19</v>
      </c>
      <c r="D11" s="10" t="s">
        <v>5</v>
      </c>
      <c r="E11" s="10" t="s">
        <v>6</v>
      </c>
      <c r="F11" s="9" t="s">
        <v>5022</v>
      </c>
      <c r="G11" s="9" t="s">
        <v>4653</v>
      </c>
      <c r="H11" s="9" t="s">
        <v>4808</v>
      </c>
      <c r="I11" s="9"/>
      <c r="J11" s="9"/>
      <c r="K11" s="9"/>
      <c r="L11" s="9"/>
    </row>
    <row r="12" spans="2:12" ht="60" x14ac:dyDescent="0.25">
      <c r="B12" s="9" t="s">
        <v>20</v>
      </c>
      <c r="C12" s="10" t="s">
        <v>21</v>
      </c>
      <c r="D12" s="10" t="s">
        <v>5</v>
      </c>
      <c r="E12" s="10" t="s">
        <v>22</v>
      </c>
      <c r="F12" s="9" t="s">
        <v>5022</v>
      </c>
      <c r="G12" s="9" t="s">
        <v>4691</v>
      </c>
      <c r="H12" s="9" t="s">
        <v>4809</v>
      </c>
      <c r="I12" s="9" t="s">
        <v>4417</v>
      </c>
      <c r="J12" s="9"/>
      <c r="K12" s="9"/>
      <c r="L12" s="9"/>
    </row>
    <row r="13" spans="2:12" x14ac:dyDescent="0.25">
      <c r="B13" s="9" t="s">
        <v>1795</v>
      </c>
      <c r="C13" s="10" t="s">
        <v>1796</v>
      </c>
      <c r="D13" s="10" t="s">
        <v>5</v>
      </c>
      <c r="E13" s="10" t="s">
        <v>6</v>
      </c>
      <c r="F13" s="9" t="s">
        <v>5023</v>
      </c>
      <c r="G13" s="9" t="s">
        <v>5119</v>
      </c>
      <c r="H13" s="9" t="s">
        <v>4807</v>
      </c>
      <c r="I13" s="9"/>
      <c r="J13" s="9"/>
      <c r="K13" s="9"/>
      <c r="L13" s="9"/>
    </row>
    <row r="14" spans="2:12" ht="45" x14ac:dyDescent="0.25">
      <c r="B14" s="9" t="s">
        <v>24</v>
      </c>
      <c r="C14" s="10" t="s">
        <v>25</v>
      </c>
      <c r="D14" s="10" t="s">
        <v>5</v>
      </c>
      <c r="E14" s="10" t="s">
        <v>6</v>
      </c>
      <c r="F14" s="9" t="s">
        <v>5022</v>
      </c>
      <c r="G14" s="9" t="s">
        <v>5122</v>
      </c>
      <c r="H14" s="9" t="s">
        <v>4808</v>
      </c>
      <c r="I14" s="9"/>
      <c r="J14" s="9"/>
      <c r="K14" s="9"/>
      <c r="L14" s="9"/>
    </row>
    <row r="15" spans="2:12" ht="45" x14ac:dyDescent="0.25">
      <c r="B15" s="9" t="s">
        <v>27</v>
      </c>
      <c r="C15" s="10" t="s">
        <v>28</v>
      </c>
      <c r="D15" s="10" t="s">
        <v>5</v>
      </c>
      <c r="E15" s="10" t="s">
        <v>6</v>
      </c>
      <c r="F15" s="9" t="s">
        <v>5072</v>
      </c>
      <c r="G15" s="9" t="s">
        <v>5123</v>
      </c>
      <c r="H15" s="9" t="s">
        <v>4809</v>
      </c>
      <c r="I15" s="9"/>
      <c r="J15" s="9"/>
      <c r="K15" s="9"/>
      <c r="L15" s="9"/>
    </row>
    <row r="16" spans="2:12" ht="30" x14ac:dyDescent="0.25">
      <c r="B16" s="9" t="s">
        <v>29</v>
      </c>
      <c r="C16" s="10" t="s">
        <v>30</v>
      </c>
      <c r="D16" s="10" t="s">
        <v>5</v>
      </c>
      <c r="E16" s="10" t="s">
        <v>6</v>
      </c>
      <c r="F16" s="9" t="s">
        <v>5022</v>
      </c>
      <c r="G16" s="9" t="s">
        <v>4659</v>
      </c>
      <c r="H16" s="9" t="s">
        <v>4807</v>
      </c>
      <c r="I16" s="9"/>
      <c r="J16" s="9"/>
      <c r="K16" s="9"/>
      <c r="L16" s="9"/>
    </row>
    <row r="17" spans="2:12" ht="30" x14ac:dyDescent="0.25">
      <c r="B17" s="9" t="s">
        <v>31</v>
      </c>
      <c r="C17" s="10" t="s">
        <v>32</v>
      </c>
      <c r="D17" s="10" t="s">
        <v>5</v>
      </c>
      <c r="E17" s="10" t="s">
        <v>6</v>
      </c>
      <c r="F17" s="9" t="s">
        <v>5022</v>
      </c>
      <c r="G17" s="9" t="s">
        <v>4645</v>
      </c>
      <c r="H17" s="9" t="s">
        <v>4809</v>
      </c>
      <c r="I17" s="9"/>
      <c r="J17" s="9"/>
      <c r="K17" s="9"/>
      <c r="L17" s="9"/>
    </row>
    <row r="18" spans="2:12" ht="30" x14ac:dyDescent="0.25">
      <c r="B18" s="9" t="s">
        <v>33</v>
      </c>
      <c r="C18" s="10" t="s">
        <v>34</v>
      </c>
      <c r="D18" s="10" t="s">
        <v>5</v>
      </c>
      <c r="E18" s="10" t="s">
        <v>6</v>
      </c>
      <c r="F18" s="9" t="s">
        <v>5022</v>
      </c>
      <c r="G18" s="9" t="s">
        <v>5124</v>
      </c>
      <c r="H18" s="9" t="s">
        <v>4807</v>
      </c>
      <c r="I18" s="9"/>
      <c r="J18" s="9"/>
      <c r="K18" s="9"/>
      <c r="L18" s="9"/>
    </row>
    <row r="19" spans="2:12" ht="60" x14ac:dyDescent="0.25">
      <c r="B19" s="9" t="s">
        <v>35</v>
      </c>
      <c r="C19" s="10" t="s">
        <v>36</v>
      </c>
      <c r="D19" s="10" t="s">
        <v>5</v>
      </c>
      <c r="E19" s="10" t="s">
        <v>6</v>
      </c>
      <c r="F19" s="9" t="s">
        <v>5024</v>
      </c>
      <c r="G19" s="9" t="s">
        <v>4582</v>
      </c>
      <c r="H19" s="9" t="s">
        <v>4807</v>
      </c>
      <c r="I19" s="9"/>
      <c r="J19" s="9"/>
      <c r="K19" s="9"/>
      <c r="L19" s="9"/>
    </row>
    <row r="20" spans="2:12" ht="60" x14ac:dyDescent="0.25">
      <c r="B20" s="9" t="s">
        <v>37</v>
      </c>
      <c r="C20" s="10" t="s">
        <v>38</v>
      </c>
      <c r="D20" s="10" t="s">
        <v>5</v>
      </c>
      <c r="E20" s="10" t="s">
        <v>7</v>
      </c>
      <c r="F20" s="9" t="s">
        <v>5022</v>
      </c>
      <c r="G20" s="9" t="s">
        <v>4983</v>
      </c>
      <c r="H20" s="9" t="s">
        <v>4810</v>
      </c>
      <c r="I20" s="9" t="s">
        <v>4418</v>
      </c>
      <c r="J20" s="9"/>
      <c r="K20" s="9"/>
      <c r="L20" s="9"/>
    </row>
    <row r="21" spans="2:12" ht="30" x14ac:dyDescent="0.25">
      <c r="B21" s="9" t="s">
        <v>40</v>
      </c>
      <c r="C21" s="10" t="s">
        <v>41</v>
      </c>
      <c r="D21" s="10" t="s">
        <v>5</v>
      </c>
      <c r="E21" s="10" t="s">
        <v>42</v>
      </c>
      <c r="F21" s="9" t="s">
        <v>5022</v>
      </c>
      <c r="G21" s="9" t="s">
        <v>5221</v>
      </c>
      <c r="H21" s="9" t="s">
        <v>4807</v>
      </c>
      <c r="I21" s="9"/>
      <c r="J21" s="9"/>
      <c r="K21" s="9"/>
      <c r="L21" s="9"/>
    </row>
    <row r="22" spans="2:12" ht="30" x14ac:dyDescent="0.25">
      <c r="B22" s="9" t="s">
        <v>43</v>
      </c>
      <c r="C22" s="10" t="s">
        <v>44</v>
      </c>
      <c r="D22" s="10" t="s">
        <v>5</v>
      </c>
      <c r="E22" s="10" t="s">
        <v>42</v>
      </c>
      <c r="F22" s="9" t="s">
        <v>5022</v>
      </c>
      <c r="G22" s="9" t="s">
        <v>4642</v>
      </c>
      <c r="H22" s="9" t="s">
        <v>4807</v>
      </c>
      <c r="I22" s="9"/>
      <c r="J22" s="9"/>
      <c r="K22" s="9"/>
      <c r="L22" s="9"/>
    </row>
    <row r="23" spans="2:12" ht="30" x14ac:dyDescent="0.25">
      <c r="B23" s="9" t="s">
        <v>45</v>
      </c>
      <c r="C23" s="10" t="s">
        <v>46</v>
      </c>
      <c r="D23" s="10" t="s">
        <v>5</v>
      </c>
      <c r="E23" s="10" t="s">
        <v>42</v>
      </c>
      <c r="F23" s="9" t="s">
        <v>5022</v>
      </c>
      <c r="G23" s="9" t="s">
        <v>4587</v>
      </c>
      <c r="H23" s="9" t="s">
        <v>4807</v>
      </c>
      <c r="I23" s="9"/>
      <c r="J23" s="9"/>
      <c r="K23" s="9"/>
      <c r="L23" s="9"/>
    </row>
    <row r="24" spans="2:12" ht="45" x14ac:dyDescent="0.25">
      <c r="B24" s="9" t="s">
        <v>1797</v>
      </c>
      <c r="C24" s="10" t="s">
        <v>1798</v>
      </c>
      <c r="D24" s="10" t="s">
        <v>5</v>
      </c>
      <c r="E24" s="10" t="s">
        <v>205</v>
      </c>
      <c r="F24" s="9" t="s">
        <v>5023</v>
      </c>
      <c r="G24" s="9" t="s">
        <v>5126</v>
      </c>
      <c r="H24" s="9" t="s">
        <v>4817</v>
      </c>
      <c r="I24" s="9"/>
      <c r="J24" s="9"/>
      <c r="K24" s="9"/>
      <c r="L24" s="9"/>
    </row>
    <row r="25" spans="2:12" ht="45" x14ac:dyDescent="0.25">
      <c r="B25" s="9" t="s">
        <v>47</v>
      </c>
      <c r="C25" s="10" t="s">
        <v>48</v>
      </c>
      <c r="D25" s="10" t="s">
        <v>5</v>
      </c>
      <c r="E25" s="10" t="s">
        <v>49</v>
      </c>
      <c r="F25" s="9" t="s">
        <v>5072</v>
      </c>
      <c r="G25" s="9" t="s">
        <v>4984</v>
      </c>
      <c r="H25" s="9" t="s">
        <v>4808</v>
      </c>
      <c r="I25" s="9"/>
      <c r="J25" s="9"/>
      <c r="K25" s="9"/>
      <c r="L25" s="9"/>
    </row>
    <row r="26" spans="2:12" ht="60" x14ac:dyDescent="0.25">
      <c r="B26" s="9" t="s">
        <v>51</v>
      </c>
      <c r="C26" s="10" t="s">
        <v>52</v>
      </c>
      <c r="D26" s="10" t="s">
        <v>5</v>
      </c>
      <c r="E26" s="10" t="s">
        <v>49</v>
      </c>
      <c r="F26" s="9" t="s">
        <v>5024</v>
      </c>
      <c r="G26" s="9" t="s">
        <v>4985</v>
      </c>
      <c r="H26" s="9" t="s">
        <v>4809</v>
      </c>
      <c r="I26" s="9" t="s">
        <v>4419</v>
      </c>
      <c r="J26" s="9"/>
      <c r="K26" s="9"/>
      <c r="L26" s="9"/>
    </row>
    <row r="27" spans="2:12" ht="30" x14ac:dyDescent="0.25">
      <c r="B27" s="9" t="s">
        <v>53</v>
      </c>
      <c r="C27" s="10" t="s">
        <v>54</v>
      </c>
      <c r="D27" s="10" t="s">
        <v>5</v>
      </c>
      <c r="E27" s="10" t="s">
        <v>49</v>
      </c>
      <c r="F27" s="9" t="s">
        <v>5022</v>
      </c>
      <c r="G27" s="9" t="s">
        <v>4607</v>
      </c>
      <c r="H27" s="9" t="s">
        <v>4811</v>
      </c>
      <c r="I27" s="9"/>
      <c r="J27" s="9"/>
      <c r="K27" s="9"/>
      <c r="L27" s="9"/>
    </row>
    <row r="28" spans="2:12" ht="45" x14ac:dyDescent="0.25">
      <c r="B28" s="9" t="s">
        <v>1799</v>
      </c>
      <c r="C28" s="10" t="s">
        <v>1800</v>
      </c>
      <c r="D28" s="10" t="s">
        <v>5</v>
      </c>
      <c r="E28" s="10" t="s">
        <v>49</v>
      </c>
      <c r="F28" s="9" t="s">
        <v>5218</v>
      </c>
      <c r="G28" s="9" t="s">
        <v>4625</v>
      </c>
      <c r="H28" s="9" t="s">
        <v>4807</v>
      </c>
      <c r="I28" s="9"/>
      <c r="J28" s="9"/>
      <c r="K28" s="9"/>
      <c r="L28" s="9"/>
    </row>
    <row r="29" spans="2:12" ht="45" x14ac:dyDescent="0.25">
      <c r="B29" s="9" t="s">
        <v>55</v>
      </c>
      <c r="C29" s="10" t="s">
        <v>56</v>
      </c>
      <c r="D29" s="10" t="s">
        <v>5</v>
      </c>
      <c r="E29" s="10" t="s">
        <v>49</v>
      </c>
      <c r="F29" s="9" t="s">
        <v>5072</v>
      </c>
      <c r="G29" s="9" t="s">
        <v>4696</v>
      </c>
      <c r="H29" s="9" t="s">
        <v>4810</v>
      </c>
      <c r="I29" s="9"/>
      <c r="J29" s="9"/>
      <c r="K29" s="9"/>
      <c r="L29" s="9"/>
    </row>
    <row r="30" spans="2:12" ht="60" x14ac:dyDescent="0.25">
      <c r="B30" s="9" t="s">
        <v>57</v>
      </c>
      <c r="C30" s="10" t="s">
        <v>58</v>
      </c>
      <c r="D30" s="10" t="s">
        <v>5</v>
      </c>
      <c r="E30" s="10" t="s">
        <v>59</v>
      </c>
      <c r="F30" s="9" t="s">
        <v>5022</v>
      </c>
      <c r="G30" s="9"/>
      <c r="H30" s="9"/>
      <c r="I30" s="9" t="s">
        <v>4417</v>
      </c>
      <c r="J30" s="9"/>
      <c r="K30" s="9"/>
      <c r="L30" s="9"/>
    </row>
    <row r="31" spans="2:12" ht="60" x14ac:dyDescent="0.25">
      <c r="B31" s="9" t="s">
        <v>60</v>
      </c>
      <c r="C31" s="10" t="s">
        <v>61</v>
      </c>
      <c r="D31" s="10" t="s">
        <v>5</v>
      </c>
      <c r="E31" s="10" t="s">
        <v>59</v>
      </c>
      <c r="F31" s="9" t="s">
        <v>5024</v>
      </c>
      <c r="G31" s="9" t="s">
        <v>4645</v>
      </c>
      <c r="H31" s="9" t="s">
        <v>4809</v>
      </c>
      <c r="I31" s="9" t="s">
        <v>4420</v>
      </c>
      <c r="J31" s="9"/>
      <c r="K31" s="9"/>
      <c r="L31" s="9"/>
    </row>
    <row r="32" spans="2:12" ht="60" x14ac:dyDescent="0.25">
      <c r="B32" s="9" t="s">
        <v>62</v>
      </c>
      <c r="C32" s="10" t="s">
        <v>63</v>
      </c>
      <c r="D32" s="10" t="s">
        <v>5</v>
      </c>
      <c r="E32" s="10" t="s">
        <v>59</v>
      </c>
      <c r="F32" s="9" t="s">
        <v>5022</v>
      </c>
      <c r="G32" s="9" t="s">
        <v>4590</v>
      </c>
      <c r="H32" s="9" t="s">
        <v>4807</v>
      </c>
      <c r="I32" s="9" t="s">
        <v>4421</v>
      </c>
      <c r="J32" s="9"/>
      <c r="K32" s="9"/>
      <c r="L32" s="9"/>
    </row>
    <row r="33" spans="2:12" ht="45" x14ac:dyDescent="0.25">
      <c r="B33" s="9" t="s">
        <v>1801</v>
      </c>
      <c r="C33" s="10" t="s">
        <v>1802</v>
      </c>
      <c r="D33" s="10" t="s">
        <v>5</v>
      </c>
      <c r="E33" s="10" t="s">
        <v>151</v>
      </c>
      <c r="F33" s="9" t="s">
        <v>5072</v>
      </c>
      <c r="G33" s="9" t="s">
        <v>5127</v>
      </c>
      <c r="H33" s="9" t="s">
        <v>4807</v>
      </c>
      <c r="I33" s="9"/>
      <c r="J33" s="9"/>
      <c r="K33" s="9"/>
      <c r="L33" s="9"/>
    </row>
    <row r="34" spans="2:12" x14ac:dyDescent="0.25">
      <c r="B34" s="9" t="s">
        <v>1803</v>
      </c>
      <c r="C34" s="10" t="s">
        <v>1804</v>
      </c>
      <c r="D34" s="10" t="s">
        <v>5</v>
      </c>
      <c r="E34" s="10" t="s">
        <v>49</v>
      </c>
      <c r="F34" s="9" t="s">
        <v>5023</v>
      </c>
      <c r="G34" s="9" t="s">
        <v>4624</v>
      </c>
      <c r="H34" s="9" t="s">
        <v>4811</v>
      </c>
      <c r="I34" s="9"/>
      <c r="J34" s="9"/>
      <c r="K34" s="9"/>
      <c r="L34" s="9"/>
    </row>
    <row r="35" spans="2:12" ht="60" x14ac:dyDescent="0.25">
      <c r="B35" s="9" t="s">
        <v>64</v>
      </c>
      <c r="C35" s="10" t="s">
        <v>65</v>
      </c>
      <c r="D35" s="10" t="s">
        <v>5</v>
      </c>
      <c r="E35" s="10" t="s">
        <v>49</v>
      </c>
      <c r="F35" s="9" t="s">
        <v>5022</v>
      </c>
      <c r="G35" s="9" t="s">
        <v>4645</v>
      </c>
      <c r="H35" s="9" t="s">
        <v>4812</v>
      </c>
      <c r="I35" s="9"/>
      <c r="J35" s="9"/>
      <c r="K35" s="9"/>
      <c r="L35" s="9"/>
    </row>
    <row r="36" spans="2:12" ht="75" x14ac:dyDescent="0.25">
      <c r="B36" s="9" t="s">
        <v>66</v>
      </c>
      <c r="C36" s="10" t="s">
        <v>67</v>
      </c>
      <c r="D36" s="10" t="s">
        <v>5</v>
      </c>
      <c r="E36" s="10" t="s">
        <v>68</v>
      </c>
      <c r="F36" s="9" t="s">
        <v>5022</v>
      </c>
      <c r="G36" s="9" t="s">
        <v>5128</v>
      </c>
      <c r="H36" s="9" t="s">
        <v>4806</v>
      </c>
      <c r="I36" s="9"/>
      <c r="J36" s="9"/>
      <c r="K36" s="9"/>
      <c r="L36" s="9"/>
    </row>
    <row r="37" spans="2:12" ht="45" x14ac:dyDescent="0.25">
      <c r="B37" s="9" t="s">
        <v>69</v>
      </c>
      <c r="C37" s="10" t="s">
        <v>70</v>
      </c>
      <c r="D37" s="10" t="s">
        <v>5</v>
      </c>
      <c r="E37" s="10" t="s">
        <v>68</v>
      </c>
      <c r="F37" s="9" t="s">
        <v>5072</v>
      </c>
      <c r="G37" s="9" t="s">
        <v>4761</v>
      </c>
      <c r="H37" s="9" t="s">
        <v>4807</v>
      </c>
      <c r="I37" s="9"/>
      <c r="J37" s="9"/>
      <c r="K37" s="9"/>
      <c r="L37" s="9"/>
    </row>
    <row r="38" spans="2:12" ht="45" x14ac:dyDescent="0.25">
      <c r="B38" s="9" t="s">
        <v>71</v>
      </c>
      <c r="C38" s="10" t="s">
        <v>72</v>
      </c>
      <c r="D38" s="10" t="s">
        <v>5</v>
      </c>
      <c r="E38" s="10" t="s">
        <v>68</v>
      </c>
      <c r="F38" s="9" t="s">
        <v>5072</v>
      </c>
      <c r="G38" s="9" t="s">
        <v>5222</v>
      </c>
      <c r="H38" s="9" t="s">
        <v>4813</v>
      </c>
      <c r="I38" s="9"/>
      <c r="J38" s="9"/>
      <c r="K38" s="9"/>
      <c r="L38" s="9"/>
    </row>
    <row r="39" spans="2:12" ht="75" x14ac:dyDescent="0.25">
      <c r="B39" s="9" t="s">
        <v>1805</v>
      </c>
      <c r="C39" s="10" t="s">
        <v>1806</v>
      </c>
      <c r="D39" s="10" t="s">
        <v>5</v>
      </c>
      <c r="E39" s="10" t="s">
        <v>68</v>
      </c>
      <c r="F39" s="9" t="s">
        <v>5023</v>
      </c>
      <c r="G39" s="9" t="s">
        <v>4671</v>
      </c>
      <c r="H39" s="9" t="s">
        <v>4806</v>
      </c>
      <c r="I39" s="9"/>
      <c r="J39" s="9"/>
      <c r="K39" s="9" t="s">
        <v>4422</v>
      </c>
      <c r="L39" s="9"/>
    </row>
    <row r="40" spans="2:12" ht="60" x14ac:dyDescent="0.25">
      <c r="B40" s="9" t="s">
        <v>73</v>
      </c>
      <c r="C40" s="10" t="s">
        <v>74</v>
      </c>
      <c r="D40" s="10" t="s">
        <v>5</v>
      </c>
      <c r="E40" s="10" t="s">
        <v>42</v>
      </c>
      <c r="F40" s="9" t="s">
        <v>5022</v>
      </c>
      <c r="G40" s="9" t="s">
        <v>4726</v>
      </c>
      <c r="H40" s="9" t="s">
        <v>4808</v>
      </c>
      <c r="I40" s="9" t="s">
        <v>4423</v>
      </c>
      <c r="J40" s="9"/>
      <c r="K40" s="9"/>
      <c r="L40" s="9"/>
    </row>
    <row r="41" spans="2:12" ht="30" x14ac:dyDescent="0.25">
      <c r="B41" s="9" t="s">
        <v>1807</v>
      </c>
      <c r="C41" s="10" t="s">
        <v>1808</v>
      </c>
      <c r="D41" s="10" t="s">
        <v>5</v>
      </c>
      <c r="E41" s="10" t="s">
        <v>7</v>
      </c>
      <c r="F41" s="9" t="s">
        <v>5022</v>
      </c>
      <c r="G41" s="9" t="s">
        <v>5127</v>
      </c>
      <c r="H41" s="9" t="s">
        <v>4807</v>
      </c>
      <c r="I41" s="9"/>
      <c r="J41" s="9"/>
      <c r="K41" s="9"/>
      <c r="L41" s="9"/>
    </row>
    <row r="42" spans="2:12" ht="60" x14ac:dyDescent="0.25">
      <c r="B42" s="9" t="s">
        <v>75</v>
      </c>
      <c r="C42" s="10" t="s">
        <v>76</v>
      </c>
      <c r="D42" s="10" t="s">
        <v>5</v>
      </c>
      <c r="E42" s="10" t="s">
        <v>7</v>
      </c>
      <c r="F42" s="9" t="s">
        <v>5022</v>
      </c>
      <c r="G42" s="9" t="s">
        <v>4766</v>
      </c>
      <c r="H42" s="9" t="s">
        <v>4807</v>
      </c>
      <c r="I42" s="9" t="s">
        <v>4424</v>
      </c>
      <c r="J42" s="9"/>
      <c r="K42" s="9"/>
      <c r="L42" s="9"/>
    </row>
    <row r="43" spans="2:12" ht="60" x14ac:dyDescent="0.25">
      <c r="B43" s="9" t="s">
        <v>77</v>
      </c>
      <c r="C43" s="10" t="s">
        <v>78</v>
      </c>
      <c r="D43" s="10" t="s">
        <v>5</v>
      </c>
      <c r="E43" s="10" t="s">
        <v>7</v>
      </c>
      <c r="F43" s="9" t="s">
        <v>5024</v>
      </c>
      <c r="G43" s="9"/>
      <c r="H43" s="9"/>
      <c r="I43" s="9"/>
      <c r="J43" s="9"/>
      <c r="K43" s="9"/>
      <c r="L43" s="9"/>
    </row>
    <row r="44" spans="2:12" ht="60" x14ac:dyDescent="0.25">
      <c r="B44" s="9" t="s">
        <v>79</v>
      </c>
      <c r="C44" s="10" t="s">
        <v>80</v>
      </c>
      <c r="D44" s="10" t="s">
        <v>5</v>
      </c>
      <c r="E44" s="10" t="s">
        <v>7</v>
      </c>
      <c r="F44" s="9" t="s">
        <v>5022</v>
      </c>
      <c r="G44" s="9"/>
      <c r="H44" s="9"/>
      <c r="I44" s="9" t="s">
        <v>4425</v>
      </c>
      <c r="J44" s="9"/>
      <c r="K44" s="9"/>
      <c r="L44" s="9"/>
    </row>
    <row r="45" spans="2:12" ht="75" x14ac:dyDescent="0.25">
      <c r="B45" s="9" t="s">
        <v>81</v>
      </c>
      <c r="C45" s="10" t="s">
        <v>82</v>
      </c>
      <c r="D45" s="10" t="s">
        <v>5</v>
      </c>
      <c r="E45" s="10" t="s">
        <v>7</v>
      </c>
      <c r="F45" s="9" t="s">
        <v>5022</v>
      </c>
      <c r="G45" s="9" t="s">
        <v>5129</v>
      </c>
      <c r="H45" s="9" t="s">
        <v>4806</v>
      </c>
      <c r="I45" s="9"/>
      <c r="J45" s="9"/>
      <c r="K45" s="9"/>
      <c r="L45" s="9"/>
    </row>
    <row r="46" spans="2:12" ht="30" x14ac:dyDescent="0.25">
      <c r="B46" s="9" t="s">
        <v>83</v>
      </c>
      <c r="C46" s="10" t="s">
        <v>84</v>
      </c>
      <c r="D46" s="10" t="s">
        <v>5</v>
      </c>
      <c r="E46" s="10" t="s">
        <v>85</v>
      </c>
      <c r="F46" s="9" t="s">
        <v>5022</v>
      </c>
      <c r="G46" s="9"/>
      <c r="H46" s="9"/>
      <c r="I46" s="9"/>
      <c r="J46" s="9"/>
      <c r="K46" s="9"/>
      <c r="L46" s="9"/>
    </row>
    <row r="47" spans="2:12" ht="30" x14ac:dyDescent="0.25">
      <c r="B47" s="9" t="s">
        <v>86</v>
      </c>
      <c r="C47" s="10" t="s">
        <v>87</v>
      </c>
      <c r="D47" s="10" t="s">
        <v>5</v>
      </c>
      <c r="E47" s="10" t="s">
        <v>85</v>
      </c>
      <c r="F47" s="9" t="s">
        <v>5022</v>
      </c>
      <c r="G47" s="9" t="s">
        <v>5130</v>
      </c>
      <c r="H47" s="9" t="s">
        <v>4807</v>
      </c>
      <c r="I47" s="9"/>
      <c r="J47" s="9"/>
      <c r="K47" s="9"/>
      <c r="L47" s="9"/>
    </row>
    <row r="48" spans="2:12" ht="60" x14ac:dyDescent="0.25">
      <c r="B48" s="9" t="s">
        <v>88</v>
      </c>
      <c r="C48" s="10" t="s">
        <v>89</v>
      </c>
      <c r="D48" s="10" t="s">
        <v>5</v>
      </c>
      <c r="E48" s="10" t="s">
        <v>85</v>
      </c>
      <c r="F48" s="9" t="s">
        <v>5024</v>
      </c>
      <c r="G48" s="9" t="s">
        <v>5223</v>
      </c>
      <c r="H48" s="9" t="s">
        <v>4807</v>
      </c>
      <c r="I48" s="9"/>
      <c r="J48" s="9"/>
      <c r="K48" s="9"/>
      <c r="L48" s="9"/>
    </row>
    <row r="49" spans="2:12" ht="60" x14ac:dyDescent="0.25">
      <c r="B49" s="9" t="s">
        <v>90</v>
      </c>
      <c r="C49" s="10" t="s">
        <v>91</v>
      </c>
      <c r="D49" s="10" t="s">
        <v>5</v>
      </c>
      <c r="E49" s="10" t="s">
        <v>85</v>
      </c>
      <c r="F49" s="9" t="s">
        <v>5022</v>
      </c>
      <c r="G49" s="9" t="s">
        <v>4650</v>
      </c>
      <c r="H49" s="9" t="s">
        <v>4808</v>
      </c>
      <c r="I49" s="9" t="s">
        <v>4427</v>
      </c>
      <c r="J49" s="9"/>
      <c r="K49" s="9"/>
      <c r="L49" s="9"/>
    </row>
    <row r="50" spans="2:12" ht="45" x14ac:dyDescent="0.25">
      <c r="B50" s="9" t="s">
        <v>1809</v>
      </c>
      <c r="C50" s="10" t="s">
        <v>1810</v>
      </c>
      <c r="D50" s="10" t="s">
        <v>5</v>
      </c>
      <c r="E50" s="10" t="s">
        <v>85</v>
      </c>
      <c r="F50" s="9" t="s">
        <v>5218</v>
      </c>
      <c r="G50" s="9" t="s">
        <v>5224</v>
      </c>
      <c r="H50" s="9" t="s">
        <v>4807</v>
      </c>
      <c r="I50" s="9"/>
      <c r="J50" s="9"/>
      <c r="K50" s="9"/>
      <c r="L50" s="9"/>
    </row>
    <row r="51" spans="2:12" ht="75" x14ac:dyDescent="0.25">
      <c r="B51" s="9" t="s">
        <v>92</v>
      </c>
      <c r="C51" s="10" t="s">
        <v>93</v>
      </c>
      <c r="D51" s="10" t="s">
        <v>5</v>
      </c>
      <c r="E51" s="10" t="s">
        <v>85</v>
      </c>
      <c r="F51" s="9" t="s">
        <v>5073</v>
      </c>
      <c r="G51" s="9" t="s">
        <v>4653</v>
      </c>
      <c r="H51" s="9" t="s">
        <v>4814</v>
      </c>
      <c r="I51" s="9"/>
      <c r="J51" s="9"/>
      <c r="K51" s="9"/>
      <c r="L51" s="9"/>
    </row>
    <row r="52" spans="2:12" ht="45" x14ac:dyDescent="0.25">
      <c r="B52" s="9" t="s">
        <v>94</v>
      </c>
      <c r="C52" s="10" t="s">
        <v>95</v>
      </c>
      <c r="D52" s="10" t="s">
        <v>5</v>
      </c>
      <c r="E52" s="10" t="s">
        <v>85</v>
      </c>
      <c r="F52" s="9" t="s">
        <v>5022</v>
      </c>
      <c r="G52" s="9" t="s">
        <v>4631</v>
      </c>
      <c r="H52" s="9" t="s">
        <v>4808</v>
      </c>
      <c r="I52" s="9"/>
      <c r="J52" s="9"/>
      <c r="K52" s="9"/>
      <c r="L52" s="9"/>
    </row>
    <row r="53" spans="2:12" ht="30" x14ac:dyDescent="0.25">
      <c r="B53" s="9" t="s">
        <v>96</v>
      </c>
      <c r="C53" s="10" t="s">
        <v>97</v>
      </c>
      <c r="D53" s="10" t="s">
        <v>5</v>
      </c>
      <c r="E53" s="10" t="s">
        <v>85</v>
      </c>
      <c r="F53" s="9" t="s">
        <v>5022</v>
      </c>
      <c r="G53" s="9" t="s">
        <v>4659</v>
      </c>
      <c r="H53" s="9" t="s">
        <v>4807</v>
      </c>
      <c r="I53" s="9"/>
      <c r="J53" s="9"/>
      <c r="K53" s="9"/>
      <c r="L53" s="9"/>
    </row>
    <row r="54" spans="2:12" ht="75" x14ac:dyDescent="0.25">
      <c r="B54" s="9" t="s">
        <v>98</v>
      </c>
      <c r="C54" s="10" t="s">
        <v>99</v>
      </c>
      <c r="D54" s="10" t="s">
        <v>5</v>
      </c>
      <c r="E54" s="10" t="s">
        <v>85</v>
      </c>
      <c r="F54" s="9" t="s">
        <v>5073</v>
      </c>
      <c r="G54" s="9" t="s">
        <v>5131</v>
      </c>
      <c r="H54" s="9" t="s">
        <v>4810</v>
      </c>
      <c r="I54" s="9"/>
      <c r="J54" s="9"/>
      <c r="K54" s="9"/>
      <c r="L54" s="9"/>
    </row>
    <row r="55" spans="2:12" ht="30" x14ac:dyDescent="0.25">
      <c r="B55" s="9" t="s">
        <v>100</v>
      </c>
      <c r="C55" s="10" t="s">
        <v>101</v>
      </c>
      <c r="D55" s="10" t="s">
        <v>5</v>
      </c>
      <c r="E55" s="10" t="s">
        <v>85</v>
      </c>
      <c r="F55" s="9" t="s">
        <v>5022</v>
      </c>
      <c r="G55" s="9" t="s">
        <v>4754</v>
      </c>
      <c r="H55" s="9" t="s">
        <v>4807</v>
      </c>
      <c r="I55" s="9"/>
      <c r="J55" s="9"/>
      <c r="K55" s="9"/>
      <c r="L55" s="9"/>
    </row>
    <row r="56" spans="2:12" ht="60" x14ac:dyDescent="0.25">
      <c r="B56" s="9" t="s">
        <v>102</v>
      </c>
      <c r="C56" s="10" t="s">
        <v>103</v>
      </c>
      <c r="D56" s="10" t="s">
        <v>5</v>
      </c>
      <c r="E56" s="10" t="s">
        <v>49</v>
      </c>
      <c r="F56" s="9" t="s">
        <v>5022</v>
      </c>
      <c r="G56" s="9" t="s">
        <v>5132</v>
      </c>
      <c r="H56" s="9" t="s">
        <v>4814</v>
      </c>
      <c r="I56" s="9"/>
      <c r="J56" s="9"/>
      <c r="K56" s="9"/>
      <c r="L56" s="9"/>
    </row>
    <row r="57" spans="2:12" ht="30" x14ac:dyDescent="0.25">
      <c r="B57" s="9" t="s">
        <v>1811</v>
      </c>
      <c r="C57" s="10" t="s">
        <v>1812</v>
      </c>
      <c r="D57" s="10" t="s">
        <v>5</v>
      </c>
      <c r="E57" s="10" t="s">
        <v>49</v>
      </c>
      <c r="F57" s="9" t="s">
        <v>5022</v>
      </c>
      <c r="G57" s="9" t="s">
        <v>4986</v>
      </c>
      <c r="H57" s="9" t="s">
        <v>4807</v>
      </c>
      <c r="I57" s="9"/>
      <c r="J57" s="9"/>
      <c r="K57" s="9"/>
      <c r="L57" s="9"/>
    </row>
    <row r="58" spans="2:12" ht="45" x14ac:dyDescent="0.25">
      <c r="B58" s="9" t="s">
        <v>1813</v>
      </c>
      <c r="C58" s="10" t="s">
        <v>1814</v>
      </c>
      <c r="D58" s="10" t="s">
        <v>5</v>
      </c>
      <c r="E58" s="10" t="s">
        <v>49</v>
      </c>
      <c r="F58" s="9" t="s">
        <v>5218</v>
      </c>
      <c r="G58" s="9" t="s">
        <v>5119</v>
      </c>
      <c r="H58" s="9" t="s">
        <v>4807</v>
      </c>
      <c r="I58" s="9"/>
      <c r="J58" s="9"/>
      <c r="K58" s="9"/>
      <c r="L58" s="9"/>
    </row>
    <row r="59" spans="2:12" ht="60" x14ac:dyDescent="0.25">
      <c r="B59" s="9" t="s">
        <v>1815</v>
      </c>
      <c r="C59" s="10" t="s">
        <v>1816</v>
      </c>
      <c r="D59" s="10" t="s">
        <v>5</v>
      </c>
      <c r="E59" s="10" t="s">
        <v>49</v>
      </c>
      <c r="F59" s="9" t="s">
        <v>5023</v>
      </c>
      <c r="G59" s="9" t="s">
        <v>5025</v>
      </c>
      <c r="H59" s="9" t="s">
        <v>4814</v>
      </c>
      <c r="I59" s="9"/>
      <c r="J59" s="9"/>
      <c r="K59" s="9"/>
      <c r="L59" s="9"/>
    </row>
    <row r="60" spans="2:12" ht="30" x14ac:dyDescent="0.25">
      <c r="B60" s="9" t="s">
        <v>104</v>
      </c>
      <c r="C60" s="10" t="s">
        <v>105</v>
      </c>
      <c r="D60" s="10" t="s">
        <v>5</v>
      </c>
      <c r="E60" s="10" t="s">
        <v>49</v>
      </c>
      <c r="F60" s="9" t="s">
        <v>5022</v>
      </c>
      <c r="G60" s="9" t="s">
        <v>5133</v>
      </c>
      <c r="H60" s="9" t="s">
        <v>4807</v>
      </c>
      <c r="I60" s="9"/>
      <c r="J60" s="9"/>
      <c r="K60" s="9"/>
      <c r="L60" s="9"/>
    </row>
    <row r="61" spans="2:12" ht="30" x14ac:dyDescent="0.25">
      <c r="B61" s="9" t="s">
        <v>106</v>
      </c>
      <c r="C61" s="10" t="s">
        <v>107</v>
      </c>
      <c r="D61" s="10" t="s">
        <v>5</v>
      </c>
      <c r="E61" s="10" t="s">
        <v>49</v>
      </c>
      <c r="F61" s="9" t="s">
        <v>5022</v>
      </c>
      <c r="G61" s="9" t="s">
        <v>5134</v>
      </c>
      <c r="H61" s="9" t="s">
        <v>4821</v>
      </c>
      <c r="I61" s="9"/>
      <c r="J61" s="9"/>
      <c r="K61" s="9"/>
      <c r="L61" s="9"/>
    </row>
    <row r="62" spans="2:12" ht="45" x14ac:dyDescent="0.25">
      <c r="B62" s="9" t="s">
        <v>108</v>
      </c>
      <c r="C62" s="10" t="s">
        <v>109</v>
      </c>
      <c r="D62" s="10" t="s">
        <v>5</v>
      </c>
      <c r="E62" s="10" t="s">
        <v>49</v>
      </c>
      <c r="F62" s="9" t="s">
        <v>5022</v>
      </c>
      <c r="G62" s="9" t="s">
        <v>4607</v>
      </c>
      <c r="H62" s="9" t="s">
        <v>4815</v>
      </c>
      <c r="I62" s="9"/>
      <c r="J62" s="9"/>
      <c r="K62" s="9"/>
      <c r="L62" s="9"/>
    </row>
    <row r="63" spans="2:12" ht="75" x14ac:dyDescent="0.25">
      <c r="B63" s="9" t="s">
        <v>110</v>
      </c>
      <c r="C63" s="10" t="s">
        <v>111</v>
      </c>
      <c r="D63" s="10" t="s">
        <v>5</v>
      </c>
      <c r="E63" s="10" t="s">
        <v>49</v>
      </c>
      <c r="F63" s="9" t="s">
        <v>5024</v>
      </c>
      <c r="G63" s="9" t="s">
        <v>4677</v>
      </c>
      <c r="H63" s="9" t="s">
        <v>4806</v>
      </c>
      <c r="I63" s="9" t="s">
        <v>4429</v>
      </c>
      <c r="J63" s="9"/>
      <c r="K63" s="9"/>
      <c r="L63" s="9"/>
    </row>
    <row r="64" spans="2:12" x14ac:dyDescent="0.25">
      <c r="B64" s="9" t="s">
        <v>1817</v>
      </c>
      <c r="C64" s="10" t="s">
        <v>1818</v>
      </c>
      <c r="D64" s="10" t="s">
        <v>5</v>
      </c>
      <c r="E64" s="10" t="s">
        <v>49</v>
      </c>
      <c r="F64" s="9" t="s">
        <v>5023</v>
      </c>
      <c r="G64" s="9" t="s">
        <v>5125</v>
      </c>
      <c r="H64" s="9" t="s">
        <v>4807</v>
      </c>
      <c r="I64" s="9"/>
      <c r="J64" s="9"/>
      <c r="K64" s="9"/>
      <c r="L64" s="9"/>
    </row>
    <row r="65" spans="2:12" ht="45" x14ac:dyDescent="0.25">
      <c r="B65" s="9" t="s">
        <v>112</v>
      </c>
      <c r="C65" s="10" t="s">
        <v>113</v>
      </c>
      <c r="D65" s="10" t="s">
        <v>5</v>
      </c>
      <c r="E65" s="10" t="s">
        <v>49</v>
      </c>
      <c r="F65" s="9" t="s">
        <v>5022</v>
      </c>
      <c r="G65" s="9" t="s">
        <v>4747</v>
      </c>
      <c r="H65" s="9" t="s">
        <v>4811</v>
      </c>
      <c r="I65" s="9"/>
      <c r="J65" s="9"/>
      <c r="K65" s="9"/>
      <c r="L65" s="9"/>
    </row>
    <row r="66" spans="2:12" ht="75" x14ac:dyDescent="0.25">
      <c r="B66" s="9" t="s">
        <v>114</v>
      </c>
      <c r="C66" s="10" t="s">
        <v>115</v>
      </c>
      <c r="D66" s="10" t="s">
        <v>5</v>
      </c>
      <c r="E66" s="10" t="s">
        <v>49</v>
      </c>
      <c r="F66" s="9" t="s">
        <v>5022</v>
      </c>
      <c r="G66" s="9" t="s">
        <v>4653</v>
      </c>
      <c r="H66" s="9" t="s">
        <v>4806</v>
      </c>
      <c r="I66" s="9" t="s">
        <v>4430</v>
      </c>
      <c r="J66" s="9"/>
      <c r="K66" s="9"/>
      <c r="L66" s="9"/>
    </row>
    <row r="67" spans="2:12" ht="60" x14ac:dyDescent="0.25">
      <c r="B67" s="9" t="s">
        <v>116</v>
      </c>
      <c r="C67" s="10" t="s">
        <v>117</v>
      </c>
      <c r="D67" s="10" t="s">
        <v>5</v>
      </c>
      <c r="E67" s="10" t="s">
        <v>49</v>
      </c>
      <c r="F67" s="9" t="s">
        <v>5022</v>
      </c>
      <c r="G67" s="9" t="s">
        <v>4727</v>
      </c>
      <c r="H67" s="9" t="s">
        <v>4816</v>
      </c>
      <c r="I67" s="9"/>
      <c r="J67" s="9"/>
      <c r="K67" s="9"/>
      <c r="L67" s="9"/>
    </row>
    <row r="68" spans="2:12" ht="30" x14ac:dyDescent="0.25">
      <c r="B68" s="9" t="s">
        <v>118</v>
      </c>
      <c r="C68" s="10" t="s">
        <v>113</v>
      </c>
      <c r="D68" s="10" t="s">
        <v>5</v>
      </c>
      <c r="E68" s="10" t="s">
        <v>49</v>
      </c>
      <c r="F68" s="9" t="s">
        <v>5022</v>
      </c>
      <c r="G68" s="9" t="s">
        <v>4746</v>
      </c>
      <c r="H68" s="9" t="s">
        <v>4811</v>
      </c>
      <c r="I68" s="9"/>
      <c r="J68" s="9"/>
      <c r="K68" s="9"/>
      <c r="L68" s="9"/>
    </row>
    <row r="69" spans="2:12" x14ac:dyDescent="0.25">
      <c r="B69" s="9" t="s">
        <v>1819</v>
      </c>
      <c r="C69" s="10" t="s">
        <v>1820</v>
      </c>
      <c r="D69" s="10" t="s">
        <v>5</v>
      </c>
      <c r="E69" s="10" t="s">
        <v>49</v>
      </c>
      <c r="F69" s="9" t="s">
        <v>5023</v>
      </c>
      <c r="G69" s="9" t="s">
        <v>4607</v>
      </c>
      <c r="H69" s="9" t="s">
        <v>4811</v>
      </c>
      <c r="I69" s="9"/>
      <c r="J69" s="9"/>
      <c r="K69" s="9"/>
      <c r="L69" s="9"/>
    </row>
    <row r="70" spans="2:12" ht="45" x14ac:dyDescent="0.25">
      <c r="B70" s="9" t="s">
        <v>119</v>
      </c>
      <c r="C70" s="10" t="s">
        <v>120</v>
      </c>
      <c r="D70" s="10" t="s">
        <v>5</v>
      </c>
      <c r="E70" s="10" t="s">
        <v>49</v>
      </c>
      <c r="F70" s="9" t="s">
        <v>5022</v>
      </c>
      <c r="G70" s="9" t="s">
        <v>5225</v>
      </c>
      <c r="H70" s="9" t="s">
        <v>4817</v>
      </c>
      <c r="I70" s="9"/>
      <c r="J70" s="9"/>
      <c r="K70" s="9"/>
      <c r="L70" s="9"/>
    </row>
    <row r="71" spans="2:12" ht="60" x14ac:dyDescent="0.25">
      <c r="B71" s="9" t="s">
        <v>121</v>
      </c>
      <c r="C71" s="10" t="s">
        <v>122</v>
      </c>
      <c r="D71" s="10" t="s">
        <v>5</v>
      </c>
      <c r="E71" s="10" t="s">
        <v>49</v>
      </c>
      <c r="F71" s="9" t="s">
        <v>5022</v>
      </c>
      <c r="G71" s="9" t="s">
        <v>4607</v>
      </c>
      <c r="H71" s="9" t="s">
        <v>4814</v>
      </c>
      <c r="I71" s="9"/>
      <c r="J71" s="9"/>
      <c r="K71" s="9"/>
      <c r="L71" s="9"/>
    </row>
    <row r="72" spans="2:12" ht="75" x14ac:dyDescent="0.25">
      <c r="B72" s="9" t="s">
        <v>123</v>
      </c>
      <c r="C72" s="10" t="s">
        <v>124</v>
      </c>
      <c r="D72" s="10" t="s">
        <v>5</v>
      </c>
      <c r="E72" s="10" t="s">
        <v>49</v>
      </c>
      <c r="F72" s="9" t="s">
        <v>5024</v>
      </c>
      <c r="G72" s="9" t="s">
        <v>4565</v>
      </c>
      <c r="H72" s="9" t="s">
        <v>4806</v>
      </c>
      <c r="I72" s="9"/>
      <c r="J72" s="9"/>
      <c r="K72" s="9" t="s">
        <v>4987</v>
      </c>
      <c r="L72" s="9"/>
    </row>
    <row r="73" spans="2:12" ht="60" x14ac:dyDescent="0.25">
      <c r="B73" s="9" t="s">
        <v>125</v>
      </c>
      <c r="C73" s="10" t="s">
        <v>126</v>
      </c>
      <c r="D73" s="10" t="s">
        <v>5</v>
      </c>
      <c r="E73" s="10" t="s">
        <v>49</v>
      </c>
      <c r="F73" s="9" t="s">
        <v>5024</v>
      </c>
      <c r="G73" s="9" t="s">
        <v>5226</v>
      </c>
      <c r="H73" s="9" t="s">
        <v>4807</v>
      </c>
      <c r="I73" s="9" t="s">
        <v>4431</v>
      </c>
      <c r="J73" s="9"/>
      <c r="K73" s="9"/>
      <c r="L73" s="9"/>
    </row>
    <row r="74" spans="2:12" ht="60" x14ac:dyDescent="0.25">
      <c r="B74" s="9" t="s">
        <v>127</v>
      </c>
      <c r="C74" s="10" t="s">
        <v>128</v>
      </c>
      <c r="D74" s="10" t="s">
        <v>5</v>
      </c>
      <c r="E74" s="10" t="s">
        <v>49</v>
      </c>
      <c r="F74" s="9" t="s">
        <v>5024</v>
      </c>
      <c r="G74" s="9" t="s">
        <v>4573</v>
      </c>
      <c r="H74" s="9" t="s">
        <v>4813</v>
      </c>
      <c r="I74" s="9"/>
      <c r="J74" s="9"/>
      <c r="K74" s="9"/>
      <c r="L74" s="9"/>
    </row>
    <row r="75" spans="2:12" ht="30" x14ac:dyDescent="0.25">
      <c r="B75" s="9" t="s">
        <v>129</v>
      </c>
      <c r="C75" s="10" t="s">
        <v>130</v>
      </c>
      <c r="D75" s="10" t="s">
        <v>5</v>
      </c>
      <c r="E75" s="10" t="s">
        <v>49</v>
      </c>
      <c r="F75" s="9" t="s">
        <v>5022</v>
      </c>
      <c r="G75" s="9" t="s">
        <v>4608</v>
      </c>
      <c r="H75" s="9" t="s">
        <v>4807</v>
      </c>
      <c r="I75" s="9"/>
      <c r="J75" s="9"/>
      <c r="K75" s="9"/>
      <c r="L75" s="9"/>
    </row>
    <row r="76" spans="2:12" ht="75" x14ac:dyDescent="0.25">
      <c r="B76" s="9" t="s">
        <v>131</v>
      </c>
      <c r="C76" s="10" t="s">
        <v>132</v>
      </c>
      <c r="D76" s="10" t="s">
        <v>5</v>
      </c>
      <c r="E76" s="10" t="s">
        <v>49</v>
      </c>
      <c r="F76" s="9" t="s">
        <v>5073</v>
      </c>
      <c r="G76" s="9" t="s">
        <v>4673</v>
      </c>
      <c r="H76" s="9" t="s">
        <v>4812</v>
      </c>
      <c r="I76" s="9"/>
      <c r="J76" s="9"/>
      <c r="K76" s="9"/>
      <c r="L76" s="9"/>
    </row>
    <row r="77" spans="2:12" ht="60" x14ac:dyDescent="0.25">
      <c r="B77" s="9" t="s">
        <v>133</v>
      </c>
      <c r="C77" s="10" t="s">
        <v>134</v>
      </c>
      <c r="D77" s="10" t="s">
        <v>5</v>
      </c>
      <c r="E77" s="10" t="s">
        <v>49</v>
      </c>
      <c r="F77" s="9" t="s">
        <v>5022</v>
      </c>
      <c r="G77" s="9" t="s">
        <v>4574</v>
      </c>
      <c r="H77" s="9" t="s">
        <v>4814</v>
      </c>
      <c r="I77" s="9" t="s">
        <v>4432</v>
      </c>
      <c r="J77" s="9"/>
      <c r="K77" s="9"/>
      <c r="L77" s="9"/>
    </row>
    <row r="78" spans="2:12" ht="30" x14ac:dyDescent="0.25">
      <c r="B78" s="9" t="s">
        <v>135</v>
      </c>
      <c r="C78" s="10" t="s">
        <v>136</v>
      </c>
      <c r="D78" s="10" t="s">
        <v>5</v>
      </c>
      <c r="E78" s="10" t="s">
        <v>49</v>
      </c>
      <c r="F78" s="9" t="s">
        <v>5022</v>
      </c>
      <c r="G78" s="9" t="s">
        <v>4656</v>
      </c>
      <c r="H78" s="9" t="s">
        <v>4809</v>
      </c>
      <c r="I78" s="9"/>
      <c r="J78" s="9"/>
      <c r="K78" s="9"/>
      <c r="L78" s="9"/>
    </row>
    <row r="79" spans="2:12" ht="30" x14ac:dyDescent="0.25">
      <c r="B79" s="9" t="s">
        <v>137</v>
      </c>
      <c r="C79" s="10" t="s">
        <v>138</v>
      </c>
      <c r="D79" s="10" t="s">
        <v>5</v>
      </c>
      <c r="E79" s="10" t="s">
        <v>49</v>
      </c>
      <c r="F79" s="9" t="s">
        <v>5022</v>
      </c>
      <c r="G79" s="9" t="s">
        <v>4618</v>
      </c>
      <c r="H79" s="9" t="s">
        <v>4807</v>
      </c>
      <c r="I79" s="9"/>
      <c r="J79" s="9"/>
      <c r="K79" s="9"/>
      <c r="L79" s="9"/>
    </row>
    <row r="80" spans="2:12" ht="60" x14ac:dyDescent="0.25">
      <c r="B80" s="9" t="s">
        <v>139</v>
      </c>
      <c r="C80" s="10" t="s">
        <v>140</v>
      </c>
      <c r="D80" s="10" t="s">
        <v>5</v>
      </c>
      <c r="E80" s="10" t="s">
        <v>49</v>
      </c>
      <c r="F80" s="9" t="s">
        <v>5022</v>
      </c>
      <c r="G80" s="9" t="s">
        <v>4684</v>
      </c>
      <c r="H80" s="9" t="s">
        <v>4814</v>
      </c>
      <c r="I80" s="9" t="s">
        <v>4433</v>
      </c>
      <c r="J80" s="9"/>
      <c r="K80" s="9"/>
      <c r="L80" s="9"/>
    </row>
    <row r="81" spans="2:12" ht="60" x14ac:dyDescent="0.25">
      <c r="B81" s="9" t="s">
        <v>141</v>
      </c>
      <c r="C81" s="10" t="s">
        <v>142</v>
      </c>
      <c r="D81" s="10" t="s">
        <v>5</v>
      </c>
      <c r="E81" s="10" t="s">
        <v>49</v>
      </c>
      <c r="F81" s="9" t="s">
        <v>5024</v>
      </c>
      <c r="G81" s="9" t="s">
        <v>4658</v>
      </c>
      <c r="H81" s="9" t="s">
        <v>4811</v>
      </c>
      <c r="I81" s="9" t="s">
        <v>4436</v>
      </c>
      <c r="J81" s="9"/>
      <c r="K81" s="9"/>
      <c r="L81" s="9"/>
    </row>
    <row r="82" spans="2:12" ht="75" x14ac:dyDescent="0.25">
      <c r="B82" s="9" t="s">
        <v>143</v>
      </c>
      <c r="C82" s="10" t="s">
        <v>144</v>
      </c>
      <c r="D82" s="10" t="s">
        <v>5</v>
      </c>
      <c r="E82" s="10" t="s">
        <v>49</v>
      </c>
      <c r="F82" s="9" t="s">
        <v>5024</v>
      </c>
      <c r="G82" s="9" t="s">
        <v>4658</v>
      </c>
      <c r="H82" s="9" t="s">
        <v>4806</v>
      </c>
      <c r="I82" s="9" t="s">
        <v>4437</v>
      </c>
      <c r="J82" s="9"/>
      <c r="K82" s="9"/>
      <c r="L82" s="9"/>
    </row>
    <row r="83" spans="2:12" ht="75" x14ac:dyDescent="0.25">
      <c r="B83" s="9" t="s">
        <v>145</v>
      </c>
      <c r="C83" s="10" t="s">
        <v>146</v>
      </c>
      <c r="D83" s="10" t="s">
        <v>5</v>
      </c>
      <c r="E83" s="10" t="s">
        <v>49</v>
      </c>
      <c r="F83" s="9" t="s">
        <v>5024</v>
      </c>
      <c r="G83" s="9" t="s">
        <v>5227</v>
      </c>
      <c r="H83" s="9" t="s">
        <v>4806</v>
      </c>
      <c r="I83" s="9" t="s">
        <v>4421</v>
      </c>
      <c r="J83" s="9"/>
      <c r="K83" s="9" t="s">
        <v>4439</v>
      </c>
      <c r="L83" s="9"/>
    </row>
    <row r="84" spans="2:12" x14ac:dyDescent="0.25">
      <c r="B84" s="9" t="s">
        <v>1821</v>
      </c>
      <c r="C84" s="10" t="s">
        <v>1822</v>
      </c>
      <c r="D84" s="10" t="s">
        <v>5</v>
      </c>
      <c r="E84" s="10" t="s">
        <v>68</v>
      </c>
      <c r="F84" s="9" t="s">
        <v>5023</v>
      </c>
      <c r="G84" s="9" t="s">
        <v>5125</v>
      </c>
      <c r="H84" s="9" t="s">
        <v>4807</v>
      </c>
      <c r="I84" s="9"/>
      <c r="J84" s="9"/>
      <c r="K84" s="9"/>
      <c r="L84" s="9"/>
    </row>
    <row r="85" spans="2:12" ht="60" x14ac:dyDescent="0.25">
      <c r="B85" s="9" t="s">
        <v>147</v>
      </c>
      <c r="C85" s="10" t="s">
        <v>148</v>
      </c>
      <c r="D85" s="10" t="s">
        <v>5</v>
      </c>
      <c r="E85" s="10" t="s">
        <v>68</v>
      </c>
      <c r="F85" s="9" t="s">
        <v>5022</v>
      </c>
      <c r="G85" s="9" t="s">
        <v>4583</v>
      </c>
      <c r="H85" s="9" t="s">
        <v>4814</v>
      </c>
      <c r="I85" s="9"/>
      <c r="J85" s="9"/>
      <c r="K85" s="9"/>
      <c r="L85" s="9"/>
    </row>
    <row r="86" spans="2:12" ht="30" x14ac:dyDescent="0.25">
      <c r="B86" s="9" t="s">
        <v>149</v>
      </c>
      <c r="C86" s="10" t="s">
        <v>150</v>
      </c>
      <c r="D86" s="10" t="s">
        <v>5</v>
      </c>
      <c r="E86" s="10" t="s">
        <v>151</v>
      </c>
      <c r="F86" s="9" t="s">
        <v>5022</v>
      </c>
      <c r="G86" s="9" t="s">
        <v>4610</v>
      </c>
      <c r="H86" s="9" t="s">
        <v>4807</v>
      </c>
      <c r="I86" s="9"/>
      <c r="J86" s="9"/>
      <c r="K86" s="9"/>
      <c r="L86" s="9"/>
    </row>
    <row r="87" spans="2:12" ht="30" x14ac:dyDescent="0.25">
      <c r="B87" s="9" t="s">
        <v>152</v>
      </c>
      <c r="C87" s="10" t="s">
        <v>153</v>
      </c>
      <c r="D87" s="10" t="s">
        <v>5</v>
      </c>
      <c r="E87" s="10" t="s">
        <v>85</v>
      </c>
      <c r="F87" s="9" t="s">
        <v>5022</v>
      </c>
      <c r="G87" s="9" t="s">
        <v>4671</v>
      </c>
      <c r="H87" s="9" t="s">
        <v>4818</v>
      </c>
      <c r="I87" s="9"/>
      <c r="J87" s="9"/>
      <c r="K87" s="9"/>
      <c r="L87" s="9"/>
    </row>
    <row r="88" spans="2:12" ht="45" x14ac:dyDescent="0.25">
      <c r="B88" s="9" t="s">
        <v>154</v>
      </c>
      <c r="C88" s="10" t="s">
        <v>155</v>
      </c>
      <c r="D88" s="10" t="s">
        <v>5</v>
      </c>
      <c r="E88" s="10" t="s">
        <v>85</v>
      </c>
      <c r="F88" s="9" t="s">
        <v>5022</v>
      </c>
      <c r="G88" s="9" t="s">
        <v>4985</v>
      </c>
      <c r="H88" s="9" t="s">
        <v>4820</v>
      </c>
      <c r="I88" s="9"/>
      <c r="J88" s="9"/>
      <c r="K88" s="9"/>
      <c r="L88" s="9"/>
    </row>
    <row r="89" spans="2:12" ht="30" x14ac:dyDescent="0.25">
      <c r="B89" s="9" t="s">
        <v>156</v>
      </c>
      <c r="C89" s="10" t="s">
        <v>157</v>
      </c>
      <c r="D89" s="10" t="s">
        <v>5</v>
      </c>
      <c r="E89" s="10" t="s">
        <v>85</v>
      </c>
      <c r="F89" s="9" t="s">
        <v>5022</v>
      </c>
      <c r="G89" s="9" t="s">
        <v>4610</v>
      </c>
      <c r="H89" s="9" t="s">
        <v>4807</v>
      </c>
      <c r="I89" s="9"/>
      <c r="J89" s="9"/>
      <c r="K89" s="9"/>
      <c r="L89" s="9"/>
    </row>
    <row r="90" spans="2:12" ht="60" x14ac:dyDescent="0.25">
      <c r="B90" s="9" t="s">
        <v>158</v>
      </c>
      <c r="C90" s="10" t="s">
        <v>159</v>
      </c>
      <c r="D90" s="10" t="s">
        <v>5</v>
      </c>
      <c r="E90" s="10" t="s">
        <v>85</v>
      </c>
      <c r="F90" s="9" t="s">
        <v>5024</v>
      </c>
      <c r="G90" s="9" t="s">
        <v>4584</v>
      </c>
      <c r="H90" s="9" t="s">
        <v>4807</v>
      </c>
      <c r="I90" s="9"/>
      <c r="J90" s="9"/>
      <c r="K90" s="9"/>
      <c r="L90" s="9"/>
    </row>
    <row r="91" spans="2:12" ht="30" x14ac:dyDescent="0.25">
      <c r="B91" s="9" t="s">
        <v>160</v>
      </c>
      <c r="C91" s="10" t="s">
        <v>161</v>
      </c>
      <c r="D91" s="10" t="s">
        <v>5</v>
      </c>
      <c r="E91" s="10" t="s">
        <v>85</v>
      </c>
      <c r="F91" s="9" t="s">
        <v>5022</v>
      </c>
      <c r="G91" s="9" t="s">
        <v>5135</v>
      </c>
      <c r="H91" s="9" t="s">
        <v>4807</v>
      </c>
      <c r="I91" s="9"/>
      <c r="J91" s="9"/>
      <c r="K91" s="9"/>
      <c r="L91" s="9"/>
    </row>
    <row r="92" spans="2:12" ht="30" x14ac:dyDescent="0.25">
      <c r="B92" s="9" t="s">
        <v>162</v>
      </c>
      <c r="C92" s="10" t="s">
        <v>163</v>
      </c>
      <c r="D92" s="10" t="s">
        <v>5</v>
      </c>
      <c r="E92" s="10" t="s">
        <v>85</v>
      </c>
      <c r="F92" s="9" t="s">
        <v>5022</v>
      </c>
      <c r="G92" s="9" t="s">
        <v>4659</v>
      </c>
      <c r="H92" s="9" t="s">
        <v>4807</v>
      </c>
      <c r="I92" s="9"/>
      <c r="J92" s="9"/>
      <c r="K92" s="9"/>
      <c r="L92" s="9"/>
    </row>
    <row r="93" spans="2:12" ht="30" x14ac:dyDescent="0.25">
      <c r="B93" s="9" t="s">
        <v>164</v>
      </c>
      <c r="C93" s="10" t="s">
        <v>165</v>
      </c>
      <c r="D93" s="10" t="s">
        <v>5</v>
      </c>
      <c r="E93" s="10" t="s">
        <v>85</v>
      </c>
      <c r="F93" s="9" t="s">
        <v>5022</v>
      </c>
      <c r="G93" s="9" t="s">
        <v>4610</v>
      </c>
      <c r="H93" s="9" t="s">
        <v>4807</v>
      </c>
      <c r="I93" s="9"/>
      <c r="J93" s="9"/>
      <c r="K93" s="9"/>
      <c r="L93" s="9"/>
    </row>
    <row r="94" spans="2:12" x14ac:dyDescent="0.25">
      <c r="B94" s="9" t="s">
        <v>1823</v>
      </c>
      <c r="C94" s="10" t="s">
        <v>1824</v>
      </c>
      <c r="D94" s="10" t="s">
        <v>5</v>
      </c>
      <c r="E94" s="10" t="s">
        <v>85</v>
      </c>
      <c r="F94" s="9" t="s">
        <v>5023</v>
      </c>
      <c r="G94" s="9" t="s">
        <v>4625</v>
      </c>
      <c r="H94" s="9" t="s">
        <v>4807</v>
      </c>
      <c r="I94" s="9"/>
      <c r="J94" s="9"/>
      <c r="K94" s="9"/>
      <c r="L94" s="9"/>
    </row>
    <row r="95" spans="2:12" ht="60" x14ac:dyDescent="0.25">
      <c r="B95" s="9" t="s">
        <v>166</v>
      </c>
      <c r="C95" s="10" t="s">
        <v>167</v>
      </c>
      <c r="D95" s="10" t="s">
        <v>5</v>
      </c>
      <c r="E95" s="10" t="s">
        <v>168</v>
      </c>
      <c r="F95" s="9" t="s">
        <v>5024</v>
      </c>
      <c r="G95" s="9" t="s">
        <v>4599</v>
      </c>
      <c r="H95" s="9" t="s">
        <v>4807</v>
      </c>
      <c r="I95" s="9" t="s">
        <v>4423</v>
      </c>
      <c r="J95" s="9"/>
      <c r="K95" s="9"/>
      <c r="L95" s="9"/>
    </row>
    <row r="96" spans="2:12" ht="45" x14ac:dyDescent="0.25">
      <c r="B96" s="9" t="s">
        <v>169</v>
      </c>
      <c r="C96" s="10" t="s">
        <v>170</v>
      </c>
      <c r="D96" s="10" t="s">
        <v>5</v>
      </c>
      <c r="E96" s="10" t="s">
        <v>168</v>
      </c>
      <c r="F96" s="9" t="s">
        <v>5022</v>
      </c>
      <c r="G96" s="9" t="s">
        <v>4787</v>
      </c>
      <c r="H96" s="9" t="s">
        <v>4810</v>
      </c>
      <c r="I96" s="9"/>
      <c r="J96" s="9"/>
      <c r="K96" s="9"/>
      <c r="L96" s="9"/>
    </row>
    <row r="97" spans="2:12" ht="75" x14ac:dyDescent="0.25">
      <c r="B97" s="9" t="s">
        <v>171</v>
      </c>
      <c r="C97" s="10" t="s">
        <v>172</v>
      </c>
      <c r="D97" s="10" t="s">
        <v>5</v>
      </c>
      <c r="E97" s="10" t="s">
        <v>168</v>
      </c>
      <c r="F97" s="9" t="s">
        <v>5022</v>
      </c>
      <c r="G97" s="9" t="s">
        <v>4671</v>
      </c>
      <c r="H97" s="9" t="s">
        <v>4806</v>
      </c>
      <c r="I97" s="9" t="s">
        <v>4440</v>
      </c>
      <c r="J97" s="9"/>
      <c r="K97" s="9"/>
      <c r="L97" s="9"/>
    </row>
    <row r="98" spans="2:12" ht="60" x14ac:dyDescent="0.25">
      <c r="B98" s="9" t="s">
        <v>173</v>
      </c>
      <c r="C98" s="10" t="s">
        <v>174</v>
      </c>
      <c r="D98" s="10" t="s">
        <v>5</v>
      </c>
      <c r="E98" s="10" t="s">
        <v>168</v>
      </c>
      <c r="F98" s="9" t="s">
        <v>5022</v>
      </c>
      <c r="G98" s="9" t="s">
        <v>4671</v>
      </c>
      <c r="H98" s="9" t="s">
        <v>4814</v>
      </c>
      <c r="I98" s="9" t="s">
        <v>4441</v>
      </c>
      <c r="J98" s="9"/>
      <c r="K98" s="9"/>
      <c r="L98" s="9"/>
    </row>
    <row r="99" spans="2:12" ht="30" x14ac:dyDescent="0.25">
      <c r="B99" s="9" t="s">
        <v>175</v>
      </c>
      <c r="C99" s="10" t="s">
        <v>176</v>
      </c>
      <c r="D99" s="10" t="s">
        <v>5</v>
      </c>
      <c r="E99" s="10" t="s">
        <v>168</v>
      </c>
      <c r="F99" s="9" t="s">
        <v>5022</v>
      </c>
      <c r="G99" s="9" t="s">
        <v>4660</v>
      </c>
      <c r="H99" s="9" t="s">
        <v>4807</v>
      </c>
      <c r="I99" s="9"/>
      <c r="J99" s="9"/>
      <c r="K99" s="9"/>
      <c r="L99" s="9"/>
    </row>
    <row r="100" spans="2:12" x14ac:dyDescent="0.25">
      <c r="B100" s="9" t="s">
        <v>1825</v>
      </c>
      <c r="C100" s="10" t="s">
        <v>1826</v>
      </c>
      <c r="D100" s="10" t="s">
        <v>5</v>
      </c>
      <c r="E100" s="10" t="s">
        <v>168</v>
      </c>
      <c r="F100" s="9" t="s">
        <v>5023</v>
      </c>
      <c r="G100" s="9" t="s">
        <v>4988</v>
      </c>
      <c r="H100" s="9" t="s">
        <v>4807</v>
      </c>
      <c r="I100" s="9"/>
      <c r="J100" s="9"/>
      <c r="K100" s="9"/>
      <c r="L100" s="9"/>
    </row>
    <row r="101" spans="2:12" x14ac:dyDescent="0.25">
      <c r="B101" s="9" t="s">
        <v>1827</v>
      </c>
      <c r="C101" s="10" t="s">
        <v>1828</v>
      </c>
      <c r="D101" s="10" t="s">
        <v>5</v>
      </c>
      <c r="E101" s="10" t="s">
        <v>168</v>
      </c>
      <c r="F101" s="9" t="s">
        <v>5023</v>
      </c>
      <c r="G101" s="9" t="s">
        <v>4621</v>
      </c>
      <c r="H101" s="9" t="s">
        <v>4807</v>
      </c>
      <c r="I101" s="9"/>
      <c r="J101" s="9"/>
      <c r="K101" s="9"/>
      <c r="L101" s="9"/>
    </row>
    <row r="102" spans="2:12" x14ac:dyDescent="0.25">
      <c r="B102" s="9" t="s">
        <v>1829</v>
      </c>
      <c r="C102" s="10" t="s">
        <v>1830</v>
      </c>
      <c r="D102" s="10" t="s">
        <v>5</v>
      </c>
      <c r="E102" s="10" t="s">
        <v>168</v>
      </c>
      <c r="F102" s="9" t="s">
        <v>5023</v>
      </c>
      <c r="G102" s="9"/>
      <c r="H102" s="9"/>
      <c r="I102" s="9"/>
      <c r="J102" s="9"/>
      <c r="K102" s="9"/>
      <c r="L102" s="9"/>
    </row>
    <row r="103" spans="2:12" ht="75" x14ac:dyDescent="0.25">
      <c r="B103" s="9" t="s">
        <v>177</v>
      </c>
      <c r="C103" s="10" t="s">
        <v>178</v>
      </c>
      <c r="D103" s="10" t="s">
        <v>5</v>
      </c>
      <c r="E103" s="10" t="s">
        <v>50</v>
      </c>
      <c r="F103" s="9" t="s">
        <v>5073</v>
      </c>
      <c r="G103" s="9"/>
      <c r="H103" s="9"/>
      <c r="I103" s="9"/>
      <c r="J103" s="9"/>
      <c r="K103" s="9"/>
      <c r="L103" s="9" t="s">
        <v>5228</v>
      </c>
    </row>
    <row r="104" spans="2:12" ht="60" x14ac:dyDescent="0.25">
      <c r="B104" s="9" t="s">
        <v>179</v>
      </c>
      <c r="C104" s="10" t="s">
        <v>180</v>
      </c>
      <c r="D104" s="10" t="s">
        <v>5</v>
      </c>
      <c r="E104" s="10" t="s">
        <v>50</v>
      </c>
      <c r="F104" s="9" t="s">
        <v>5024</v>
      </c>
      <c r="G104" s="9" t="s">
        <v>5119</v>
      </c>
      <c r="H104" s="9" t="s">
        <v>4807</v>
      </c>
      <c r="I104" s="9" t="s">
        <v>4440</v>
      </c>
      <c r="J104" s="9"/>
      <c r="K104" s="9"/>
      <c r="L104" s="9"/>
    </row>
    <row r="105" spans="2:12" ht="30" x14ac:dyDescent="0.25">
      <c r="B105" s="9" t="s">
        <v>181</v>
      </c>
      <c r="C105" s="10" t="s">
        <v>182</v>
      </c>
      <c r="D105" s="10" t="s">
        <v>5</v>
      </c>
      <c r="E105" s="10" t="s">
        <v>50</v>
      </c>
      <c r="F105" s="9" t="s">
        <v>5022</v>
      </c>
      <c r="G105" s="9" t="s">
        <v>4582</v>
      </c>
      <c r="H105" s="9" t="s">
        <v>4807</v>
      </c>
      <c r="I105" s="9"/>
      <c r="J105" s="9"/>
      <c r="K105" s="9"/>
      <c r="L105" s="9"/>
    </row>
    <row r="106" spans="2:12" ht="75" x14ac:dyDescent="0.25">
      <c r="B106" s="9" t="s">
        <v>183</v>
      </c>
      <c r="C106" s="10" t="s">
        <v>184</v>
      </c>
      <c r="D106" s="10" t="s">
        <v>5</v>
      </c>
      <c r="E106" s="10" t="s">
        <v>50</v>
      </c>
      <c r="F106" s="9" t="s">
        <v>5024</v>
      </c>
      <c r="G106" s="9" t="s">
        <v>4643</v>
      </c>
      <c r="H106" s="9" t="s">
        <v>4806</v>
      </c>
      <c r="I106" s="9" t="s">
        <v>4442</v>
      </c>
      <c r="J106" s="9"/>
      <c r="K106" s="9"/>
      <c r="L106" s="9"/>
    </row>
    <row r="107" spans="2:12" ht="75" x14ac:dyDescent="0.25">
      <c r="B107" s="9" t="s">
        <v>185</v>
      </c>
      <c r="C107" s="10" t="s">
        <v>186</v>
      </c>
      <c r="D107" s="10" t="s">
        <v>5</v>
      </c>
      <c r="E107" s="10" t="s">
        <v>50</v>
      </c>
      <c r="F107" s="9" t="s">
        <v>5073</v>
      </c>
      <c r="G107" s="9" t="s">
        <v>4703</v>
      </c>
      <c r="H107" s="9" t="s">
        <v>4808</v>
      </c>
      <c r="I107" s="9"/>
      <c r="J107" s="9"/>
      <c r="K107" s="9"/>
      <c r="L107" s="9"/>
    </row>
    <row r="108" spans="2:12" ht="30" x14ac:dyDescent="0.25">
      <c r="B108" s="9" t="s">
        <v>187</v>
      </c>
      <c r="C108" s="10" t="s">
        <v>188</v>
      </c>
      <c r="D108" s="10" t="s">
        <v>5</v>
      </c>
      <c r="E108" s="10" t="s">
        <v>50</v>
      </c>
      <c r="F108" s="9" t="s">
        <v>5022</v>
      </c>
      <c r="G108" s="9"/>
      <c r="H108" s="9"/>
      <c r="I108" s="9"/>
      <c r="J108" s="9"/>
      <c r="K108" s="9"/>
      <c r="L108" s="9"/>
    </row>
    <row r="109" spans="2:12" ht="30" x14ac:dyDescent="0.25">
      <c r="B109" s="9" t="s">
        <v>189</v>
      </c>
      <c r="C109" s="10" t="s">
        <v>190</v>
      </c>
      <c r="D109" s="10" t="s">
        <v>5</v>
      </c>
      <c r="E109" s="10" t="s">
        <v>50</v>
      </c>
      <c r="F109" s="9" t="s">
        <v>5022</v>
      </c>
      <c r="G109" s="9" t="s">
        <v>5229</v>
      </c>
      <c r="H109" s="9" t="s">
        <v>4807</v>
      </c>
      <c r="I109" s="9"/>
      <c r="J109" s="9"/>
      <c r="K109" s="9"/>
      <c r="L109" s="9"/>
    </row>
    <row r="110" spans="2:12" ht="30" x14ac:dyDescent="0.25">
      <c r="B110" s="9" t="s">
        <v>191</v>
      </c>
      <c r="C110" s="10" t="s">
        <v>192</v>
      </c>
      <c r="D110" s="10" t="s">
        <v>5</v>
      </c>
      <c r="E110" s="10" t="s">
        <v>50</v>
      </c>
      <c r="F110" s="9" t="s">
        <v>5022</v>
      </c>
      <c r="G110" s="9"/>
      <c r="H110" s="9"/>
      <c r="I110" s="9"/>
      <c r="J110" s="9"/>
      <c r="K110" s="9"/>
      <c r="L110" s="9"/>
    </row>
    <row r="111" spans="2:12" ht="30" x14ac:dyDescent="0.25">
      <c r="B111" s="9" t="s">
        <v>193</v>
      </c>
      <c r="C111" s="10" t="s">
        <v>194</v>
      </c>
      <c r="D111" s="10" t="s">
        <v>5</v>
      </c>
      <c r="E111" s="10" t="s">
        <v>59</v>
      </c>
      <c r="F111" s="9" t="s">
        <v>5022</v>
      </c>
      <c r="G111" s="9" t="s">
        <v>4626</v>
      </c>
      <c r="H111" s="9" t="s">
        <v>4807</v>
      </c>
      <c r="I111" s="9"/>
      <c r="J111" s="9"/>
      <c r="K111" s="9"/>
      <c r="L111" s="9"/>
    </row>
    <row r="112" spans="2:12" ht="45" x14ac:dyDescent="0.25">
      <c r="B112" s="9" t="s">
        <v>195</v>
      </c>
      <c r="C112" s="10" t="s">
        <v>196</v>
      </c>
      <c r="D112" s="10" t="s">
        <v>5</v>
      </c>
      <c r="E112" s="10" t="s">
        <v>59</v>
      </c>
      <c r="F112" s="9" t="s">
        <v>5072</v>
      </c>
      <c r="G112" s="9" t="s">
        <v>4650</v>
      </c>
      <c r="H112" s="9" t="s">
        <v>4808</v>
      </c>
      <c r="I112" s="9"/>
      <c r="J112" s="9"/>
      <c r="K112" s="9"/>
      <c r="L112" s="9"/>
    </row>
    <row r="113" spans="2:12" ht="45" x14ac:dyDescent="0.25">
      <c r="B113" s="9" t="s">
        <v>1831</v>
      </c>
      <c r="C113" s="10" t="s">
        <v>1832</v>
      </c>
      <c r="D113" s="10" t="s">
        <v>5</v>
      </c>
      <c r="E113" s="10" t="s">
        <v>59</v>
      </c>
      <c r="F113" s="9" t="s">
        <v>5218</v>
      </c>
      <c r="G113" s="9" t="s">
        <v>4658</v>
      </c>
      <c r="H113" s="9" t="s">
        <v>4813</v>
      </c>
      <c r="I113" s="9"/>
      <c r="J113" s="9"/>
      <c r="K113" s="9"/>
      <c r="L113" s="9"/>
    </row>
    <row r="114" spans="2:12" ht="30" x14ac:dyDescent="0.25">
      <c r="B114" s="9" t="s">
        <v>197</v>
      </c>
      <c r="C114" s="10" t="s">
        <v>198</v>
      </c>
      <c r="D114" s="10" t="s">
        <v>5</v>
      </c>
      <c r="E114" s="10" t="s">
        <v>22</v>
      </c>
      <c r="F114" s="9" t="s">
        <v>5022</v>
      </c>
      <c r="G114" s="9" t="s">
        <v>4638</v>
      </c>
      <c r="H114" s="9" t="s">
        <v>4807</v>
      </c>
      <c r="I114" s="9"/>
      <c r="J114" s="9"/>
      <c r="K114" s="9"/>
      <c r="L114" s="9"/>
    </row>
    <row r="115" spans="2:12" ht="60" x14ac:dyDescent="0.25">
      <c r="B115" s="9" t="s">
        <v>199</v>
      </c>
      <c r="C115" s="10" t="s">
        <v>200</v>
      </c>
      <c r="D115" s="10" t="s">
        <v>5</v>
      </c>
      <c r="E115" s="10" t="s">
        <v>22</v>
      </c>
      <c r="F115" s="9" t="s">
        <v>5022</v>
      </c>
      <c r="G115" s="9" t="s">
        <v>4625</v>
      </c>
      <c r="H115" s="9" t="s">
        <v>4807</v>
      </c>
      <c r="I115" s="9" t="s">
        <v>4443</v>
      </c>
      <c r="J115" s="9"/>
      <c r="K115" s="9"/>
      <c r="L115" s="9"/>
    </row>
    <row r="116" spans="2:12" ht="30" x14ac:dyDescent="0.25">
      <c r="B116" s="9" t="s">
        <v>201</v>
      </c>
      <c r="C116" s="10" t="s">
        <v>202</v>
      </c>
      <c r="D116" s="10" t="s">
        <v>5</v>
      </c>
      <c r="E116" s="10" t="s">
        <v>22</v>
      </c>
      <c r="F116" s="9" t="s">
        <v>5022</v>
      </c>
      <c r="G116" s="9" t="s">
        <v>4674</v>
      </c>
      <c r="H116" s="9" t="s">
        <v>4807</v>
      </c>
      <c r="I116" s="9"/>
      <c r="J116" s="9"/>
      <c r="K116" s="9"/>
      <c r="L116" s="9"/>
    </row>
    <row r="117" spans="2:12" ht="45" x14ac:dyDescent="0.25">
      <c r="B117" s="9" t="s">
        <v>203</v>
      </c>
      <c r="C117" s="10" t="s">
        <v>204</v>
      </c>
      <c r="D117" s="10" t="s">
        <v>5</v>
      </c>
      <c r="E117" s="10" t="s">
        <v>205</v>
      </c>
      <c r="F117" s="9" t="s">
        <v>5022</v>
      </c>
      <c r="G117" s="9" t="s">
        <v>4656</v>
      </c>
      <c r="H117" s="9" t="s">
        <v>4819</v>
      </c>
      <c r="I117" s="9"/>
      <c r="J117" s="9"/>
      <c r="K117" s="9"/>
      <c r="L117" s="9"/>
    </row>
    <row r="118" spans="2:12" ht="75" x14ac:dyDescent="0.25">
      <c r="B118" s="9" t="s">
        <v>206</v>
      </c>
      <c r="C118" s="10" t="s">
        <v>207</v>
      </c>
      <c r="D118" s="10" t="s">
        <v>5</v>
      </c>
      <c r="E118" s="10" t="s">
        <v>23</v>
      </c>
      <c r="F118" s="9" t="s">
        <v>5024</v>
      </c>
      <c r="G118" s="9" t="s">
        <v>4631</v>
      </c>
      <c r="H118" s="9" t="s">
        <v>4806</v>
      </c>
      <c r="I118" s="9"/>
      <c r="J118" s="9"/>
      <c r="K118" s="9"/>
      <c r="L118" s="9" t="s">
        <v>5027</v>
      </c>
    </row>
    <row r="119" spans="2:12" ht="45" x14ac:dyDescent="0.25">
      <c r="B119" s="9" t="s">
        <v>1833</v>
      </c>
      <c r="C119" s="10" t="s">
        <v>1834</v>
      </c>
      <c r="D119" s="10" t="s">
        <v>5</v>
      </c>
      <c r="E119" s="10" t="s">
        <v>210</v>
      </c>
      <c r="F119" s="9" t="s">
        <v>5022</v>
      </c>
      <c r="G119" s="9" t="s">
        <v>5136</v>
      </c>
      <c r="H119" s="9" t="s">
        <v>4820</v>
      </c>
      <c r="I119" s="9"/>
      <c r="J119" s="9"/>
      <c r="K119" s="9"/>
      <c r="L119" s="9"/>
    </row>
    <row r="120" spans="2:12" ht="60" x14ac:dyDescent="0.25">
      <c r="B120" s="9" t="s">
        <v>208</v>
      </c>
      <c r="C120" s="10" t="s">
        <v>209</v>
      </c>
      <c r="D120" s="10" t="s">
        <v>5</v>
      </c>
      <c r="E120" s="10" t="s">
        <v>210</v>
      </c>
      <c r="F120" s="9" t="s">
        <v>5022</v>
      </c>
      <c r="G120" s="9" t="s">
        <v>5230</v>
      </c>
      <c r="H120" s="9" t="s">
        <v>4814</v>
      </c>
      <c r="I120" s="9" t="s">
        <v>4444</v>
      </c>
      <c r="J120" s="9"/>
      <c r="K120" s="9"/>
      <c r="L120" s="9"/>
    </row>
    <row r="121" spans="2:12" ht="30" x14ac:dyDescent="0.25">
      <c r="B121" s="9" t="s">
        <v>211</v>
      </c>
      <c r="C121" s="10" t="s">
        <v>212</v>
      </c>
      <c r="D121" s="10" t="s">
        <v>5</v>
      </c>
      <c r="E121" s="10" t="s">
        <v>210</v>
      </c>
      <c r="F121" s="9" t="s">
        <v>5022</v>
      </c>
      <c r="G121" s="9" t="s">
        <v>4633</v>
      </c>
      <c r="H121" s="9" t="s">
        <v>4807</v>
      </c>
      <c r="I121" s="9"/>
      <c r="J121" s="9"/>
      <c r="K121" s="9"/>
      <c r="L121" s="9"/>
    </row>
    <row r="122" spans="2:12" ht="30" x14ac:dyDescent="0.25">
      <c r="B122" s="9" t="s">
        <v>213</v>
      </c>
      <c r="C122" s="10" t="s">
        <v>214</v>
      </c>
      <c r="D122" s="10" t="s">
        <v>5</v>
      </c>
      <c r="E122" s="10" t="s">
        <v>210</v>
      </c>
      <c r="F122" s="9" t="s">
        <v>5022</v>
      </c>
      <c r="G122" s="9" t="s">
        <v>4671</v>
      </c>
      <c r="H122" s="9" t="s">
        <v>4810</v>
      </c>
      <c r="I122" s="9"/>
      <c r="J122" s="9"/>
      <c r="K122" s="9"/>
      <c r="L122" s="9"/>
    </row>
    <row r="123" spans="2:12" ht="45" x14ac:dyDescent="0.25">
      <c r="B123" s="9" t="s">
        <v>215</v>
      </c>
      <c r="C123" s="10" t="s">
        <v>216</v>
      </c>
      <c r="D123" s="10" t="s">
        <v>5</v>
      </c>
      <c r="E123" s="10" t="s">
        <v>210</v>
      </c>
      <c r="F123" s="9" t="s">
        <v>5022</v>
      </c>
      <c r="G123" s="9" t="s">
        <v>4595</v>
      </c>
      <c r="H123" s="9" t="s">
        <v>4808</v>
      </c>
      <c r="I123" s="9"/>
      <c r="J123" s="9"/>
      <c r="K123" s="9"/>
      <c r="L123" s="9"/>
    </row>
    <row r="124" spans="2:12" x14ac:dyDescent="0.25">
      <c r="B124" s="9" t="s">
        <v>1835</v>
      </c>
      <c r="C124" s="10" t="s">
        <v>1836</v>
      </c>
      <c r="D124" s="10" t="s">
        <v>5</v>
      </c>
      <c r="E124" s="10" t="s">
        <v>210</v>
      </c>
      <c r="F124" s="9" t="s">
        <v>5023</v>
      </c>
      <c r="G124" s="9" t="s">
        <v>5223</v>
      </c>
      <c r="H124" s="9" t="s">
        <v>4807</v>
      </c>
      <c r="I124" s="9"/>
      <c r="J124" s="9"/>
      <c r="K124" s="9"/>
      <c r="L124" s="9"/>
    </row>
    <row r="125" spans="2:12" ht="30" x14ac:dyDescent="0.25">
      <c r="B125" s="9" t="s">
        <v>1837</v>
      </c>
      <c r="C125" s="10" t="s">
        <v>1838</v>
      </c>
      <c r="D125" s="10" t="s">
        <v>5</v>
      </c>
      <c r="E125" s="10" t="s">
        <v>210</v>
      </c>
      <c r="F125" s="9" t="s">
        <v>5022</v>
      </c>
      <c r="G125" s="9" t="s">
        <v>5028</v>
      </c>
      <c r="H125" s="9" t="s">
        <v>4807</v>
      </c>
      <c r="I125" s="9"/>
      <c r="J125" s="9"/>
      <c r="K125" s="9"/>
      <c r="L125" s="9"/>
    </row>
    <row r="126" spans="2:12" ht="60" x14ac:dyDescent="0.25">
      <c r="B126" s="9" t="s">
        <v>217</v>
      </c>
      <c r="C126" s="10" t="s">
        <v>218</v>
      </c>
      <c r="D126" s="10" t="s">
        <v>5</v>
      </c>
      <c r="E126" s="10" t="s">
        <v>59</v>
      </c>
      <c r="F126" s="9" t="s">
        <v>5024</v>
      </c>
      <c r="G126" s="9" t="s">
        <v>4713</v>
      </c>
      <c r="H126" s="9" t="s">
        <v>4819</v>
      </c>
      <c r="I126" s="9"/>
      <c r="J126" s="9"/>
      <c r="K126" s="9"/>
      <c r="L126" s="9"/>
    </row>
    <row r="127" spans="2:12" ht="75" x14ac:dyDescent="0.25">
      <c r="B127" s="9" t="s">
        <v>1839</v>
      </c>
      <c r="C127" s="10" t="s">
        <v>1840</v>
      </c>
      <c r="D127" s="10" t="s">
        <v>5</v>
      </c>
      <c r="E127" s="10" t="s">
        <v>59</v>
      </c>
      <c r="F127" s="9" t="s">
        <v>5218</v>
      </c>
      <c r="G127" s="9" t="s">
        <v>4658</v>
      </c>
      <c r="H127" s="9" t="s">
        <v>4806</v>
      </c>
      <c r="I127" s="9"/>
      <c r="J127" s="9"/>
      <c r="K127" s="9"/>
      <c r="L127" s="9"/>
    </row>
    <row r="128" spans="2:12" ht="60" x14ac:dyDescent="0.25">
      <c r="B128" s="9" t="s">
        <v>219</v>
      </c>
      <c r="C128" s="10" t="s">
        <v>220</v>
      </c>
      <c r="D128" s="10" t="s">
        <v>5</v>
      </c>
      <c r="E128" s="10" t="s">
        <v>59</v>
      </c>
      <c r="F128" s="9" t="s">
        <v>5022</v>
      </c>
      <c r="G128" s="9" t="s">
        <v>4568</v>
      </c>
      <c r="H128" s="9" t="s">
        <v>4807</v>
      </c>
      <c r="I128" s="9" t="s">
        <v>4989</v>
      </c>
      <c r="J128" s="9"/>
      <c r="K128" s="9"/>
      <c r="L128" s="9"/>
    </row>
    <row r="129" spans="2:12" ht="75" x14ac:dyDescent="0.25">
      <c r="B129" s="9" t="s">
        <v>221</v>
      </c>
      <c r="C129" s="10" t="s">
        <v>222</v>
      </c>
      <c r="D129" s="10" t="s">
        <v>5</v>
      </c>
      <c r="E129" s="10" t="s">
        <v>68</v>
      </c>
      <c r="F129" s="9" t="s">
        <v>5073</v>
      </c>
      <c r="G129" s="9" t="s">
        <v>5137</v>
      </c>
      <c r="H129" s="9" t="s">
        <v>4807</v>
      </c>
      <c r="I129" s="9"/>
      <c r="J129" s="9"/>
      <c r="K129" s="9"/>
      <c r="L129" s="9"/>
    </row>
    <row r="130" spans="2:12" ht="45" x14ac:dyDescent="0.25">
      <c r="B130" s="9" t="s">
        <v>223</v>
      </c>
      <c r="C130" s="10" t="s">
        <v>224</v>
      </c>
      <c r="D130" s="10" t="s">
        <v>5</v>
      </c>
      <c r="E130" s="10" t="s">
        <v>68</v>
      </c>
      <c r="F130" s="9" t="s">
        <v>5072</v>
      </c>
      <c r="G130" s="9" t="s">
        <v>4653</v>
      </c>
      <c r="H130" s="9" t="s">
        <v>4821</v>
      </c>
      <c r="I130" s="9"/>
      <c r="J130" s="9"/>
      <c r="K130" s="9" t="s">
        <v>4445</v>
      </c>
      <c r="L130" s="9"/>
    </row>
    <row r="131" spans="2:12" ht="60" x14ac:dyDescent="0.25">
      <c r="B131" s="9" t="s">
        <v>225</v>
      </c>
      <c r="C131" s="10" t="s">
        <v>226</v>
      </c>
      <c r="D131" s="10" t="s">
        <v>5</v>
      </c>
      <c r="E131" s="10" t="s">
        <v>68</v>
      </c>
      <c r="F131" s="9" t="s">
        <v>5024</v>
      </c>
      <c r="G131" s="9" t="s">
        <v>5029</v>
      </c>
      <c r="H131" s="9" t="s">
        <v>4814</v>
      </c>
      <c r="I131" s="9"/>
      <c r="J131" s="9"/>
      <c r="K131" s="9"/>
      <c r="L131" s="9" t="s">
        <v>5231</v>
      </c>
    </row>
    <row r="132" spans="2:12" ht="45" x14ac:dyDescent="0.25">
      <c r="B132" s="9" t="s">
        <v>1841</v>
      </c>
      <c r="C132" s="10" t="s">
        <v>1842</v>
      </c>
      <c r="D132" s="10" t="s">
        <v>5</v>
      </c>
      <c r="E132" s="10" t="s">
        <v>68</v>
      </c>
      <c r="F132" s="9" t="s">
        <v>5072</v>
      </c>
      <c r="G132" s="9" t="s">
        <v>4799</v>
      </c>
      <c r="H132" s="9" t="s">
        <v>4808</v>
      </c>
      <c r="I132" s="9"/>
      <c r="J132" s="9"/>
      <c r="K132" s="9"/>
      <c r="L132" s="9"/>
    </row>
    <row r="133" spans="2:12" ht="60" x14ac:dyDescent="0.25">
      <c r="B133" s="9" t="s">
        <v>227</v>
      </c>
      <c r="C133" s="10" t="s">
        <v>228</v>
      </c>
      <c r="D133" s="10" t="s">
        <v>5</v>
      </c>
      <c r="E133" s="10" t="s">
        <v>68</v>
      </c>
      <c r="F133" s="9" t="s">
        <v>5022</v>
      </c>
      <c r="G133" s="9" t="s">
        <v>4589</v>
      </c>
      <c r="H133" s="9" t="s">
        <v>4814</v>
      </c>
      <c r="I133" s="9" t="s">
        <v>4446</v>
      </c>
      <c r="J133" s="9"/>
      <c r="K133" s="9"/>
      <c r="L133" s="9"/>
    </row>
    <row r="134" spans="2:12" ht="60" x14ac:dyDescent="0.25">
      <c r="B134" s="9" t="s">
        <v>229</v>
      </c>
      <c r="C134" s="10" t="s">
        <v>230</v>
      </c>
      <c r="D134" s="10" t="s">
        <v>5</v>
      </c>
      <c r="E134" s="10" t="s">
        <v>26</v>
      </c>
      <c r="F134" s="9" t="s">
        <v>5024</v>
      </c>
      <c r="G134" s="9" t="s">
        <v>5125</v>
      </c>
      <c r="H134" s="9" t="s">
        <v>4807</v>
      </c>
      <c r="I134" s="9"/>
      <c r="J134" s="9"/>
      <c r="K134" s="9"/>
      <c r="L134" s="9"/>
    </row>
    <row r="135" spans="2:12" x14ac:dyDescent="0.25">
      <c r="B135" s="9" t="s">
        <v>1843</v>
      </c>
      <c r="C135" s="10" t="s">
        <v>1844</v>
      </c>
      <c r="D135" s="10" t="s">
        <v>5</v>
      </c>
      <c r="E135" s="10" t="s">
        <v>233</v>
      </c>
      <c r="F135" s="9" t="s">
        <v>5023</v>
      </c>
      <c r="G135" s="9"/>
      <c r="H135" s="9"/>
      <c r="I135" s="9"/>
      <c r="J135" s="9"/>
      <c r="K135" s="9"/>
      <c r="L135" s="9"/>
    </row>
    <row r="136" spans="2:12" ht="30" x14ac:dyDescent="0.25">
      <c r="B136" s="9" t="s">
        <v>231</v>
      </c>
      <c r="C136" s="10" t="s">
        <v>232</v>
      </c>
      <c r="D136" s="10" t="s">
        <v>5</v>
      </c>
      <c r="E136" s="10" t="s">
        <v>233</v>
      </c>
      <c r="F136" s="9" t="s">
        <v>5022</v>
      </c>
      <c r="G136" s="9" t="s">
        <v>4670</v>
      </c>
      <c r="H136" s="9" t="s">
        <v>4807</v>
      </c>
      <c r="I136" s="9"/>
      <c r="J136" s="9"/>
      <c r="K136" s="9"/>
      <c r="L136" s="9"/>
    </row>
    <row r="137" spans="2:12" ht="30" x14ac:dyDescent="0.25">
      <c r="B137" s="9" t="s">
        <v>234</v>
      </c>
      <c r="C137" s="10" t="s">
        <v>235</v>
      </c>
      <c r="D137" s="10" t="s">
        <v>5</v>
      </c>
      <c r="E137" s="10" t="s">
        <v>233</v>
      </c>
      <c r="F137" s="9" t="s">
        <v>5022</v>
      </c>
      <c r="G137" s="9" t="s">
        <v>5153</v>
      </c>
      <c r="H137" s="9" t="s">
        <v>4807</v>
      </c>
      <c r="I137" s="9"/>
      <c r="J137" s="9"/>
      <c r="K137" s="9"/>
      <c r="L137" s="9"/>
    </row>
    <row r="138" spans="2:12" ht="30" x14ac:dyDescent="0.25">
      <c r="B138" s="9" t="s">
        <v>236</v>
      </c>
      <c r="C138" s="10" t="s">
        <v>237</v>
      </c>
      <c r="D138" s="10" t="s">
        <v>5</v>
      </c>
      <c r="E138" s="10" t="s">
        <v>233</v>
      </c>
      <c r="F138" s="9" t="s">
        <v>5022</v>
      </c>
      <c r="G138" s="9" t="s">
        <v>5232</v>
      </c>
      <c r="H138" s="9" t="s">
        <v>4809</v>
      </c>
      <c r="I138" s="9"/>
      <c r="J138" s="9"/>
      <c r="K138" s="9"/>
      <c r="L138" s="9"/>
    </row>
    <row r="139" spans="2:12" ht="75" x14ac:dyDescent="0.25">
      <c r="B139" s="9" t="s">
        <v>238</v>
      </c>
      <c r="C139" s="10" t="s">
        <v>239</v>
      </c>
      <c r="D139" s="10" t="s">
        <v>5</v>
      </c>
      <c r="E139" s="10" t="s">
        <v>23</v>
      </c>
      <c r="F139" s="9" t="s">
        <v>5024</v>
      </c>
      <c r="G139" s="9" t="s">
        <v>4985</v>
      </c>
      <c r="H139" s="9" t="s">
        <v>4806</v>
      </c>
      <c r="I139" s="9" t="s">
        <v>4447</v>
      </c>
      <c r="J139" s="9"/>
      <c r="K139" s="9"/>
      <c r="L139" s="9"/>
    </row>
    <row r="140" spans="2:12" ht="60" x14ac:dyDescent="0.25">
      <c r="B140" s="9" t="s">
        <v>240</v>
      </c>
      <c r="C140" s="10" t="s">
        <v>241</v>
      </c>
      <c r="D140" s="10" t="s">
        <v>5</v>
      </c>
      <c r="E140" s="10" t="s">
        <v>23</v>
      </c>
      <c r="F140" s="9" t="s">
        <v>5024</v>
      </c>
      <c r="G140" s="9" t="s">
        <v>5030</v>
      </c>
      <c r="H140" s="9" t="s">
        <v>4814</v>
      </c>
      <c r="I140" s="9" t="s">
        <v>4431</v>
      </c>
      <c r="J140" s="9"/>
      <c r="K140" s="9" t="s">
        <v>4448</v>
      </c>
      <c r="L140" s="9"/>
    </row>
    <row r="141" spans="2:12" ht="75" x14ac:dyDescent="0.25">
      <c r="B141" s="9" t="s">
        <v>242</v>
      </c>
      <c r="C141" s="10" t="s">
        <v>243</v>
      </c>
      <c r="D141" s="10" t="s">
        <v>5</v>
      </c>
      <c r="E141" s="10" t="s">
        <v>23</v>
      </c>
      <c r="F141" s="9" t="s">
        <v>5024</v>
      </c>
      <c r="G141" s="9" t="s">
        <v>5138</v>
      </c>
      <c r="H141" s="9" t="s">
        <v>4806</v>
      </c>
      <c r="I141" s="9"/>
      <c r="J141" s="9"/>
      <c r="K141" s="9" t="s">
        <v>5139</v>
      </c>
      <c r="L141" s="9"/>
    </row>
    <row r="142" spans="2:12" ht="75" x14ac:dyDescent="0.25">
      <c r="B142" s="9" t="s">
        <v>244</v>
      </c>
      <c r="C142" s="10" t="s">
        <v>245</v>
      </c>
      <c r="D142" s="10" t="s">
        <v>5</v>
      </c>
      <c r="E142" s="10" t="s">
        <v>23</v>
      </c>
      <c r="F142" s="9" t="s">
        <v>5024</v>
      </c>
      <c r="G142" s="9" t="s">
        <v>4629</v>
      </c>
      <c r="H142" s="9" t="s">
        <v>4806</v>
      </c>
      <c r="I142" s="9" t="s">
        <v>4450</v>
      </c>
      <c r="J142" s="9"/>
      <c r="K142" s="9"/>
      <c r="L142" s="9"/>
    </row>
    <row r="143" spans="2:12" ht="75" x14ac:dyDescent="0.25">
      <c r="B143" s="9" t="s">
        <v>246</v>
      </c>
      <c r="C143" s="10" t="s">
        <v>247</v>
      </c>
      <c r="D143" s="10" t="s">
        <v>5</v>
      </c>
      <c r="E143" s="10" t="s">
        <v>23</v>
      </c>
      <c r="F143" s="9" t="s">
        <v>5022</v>
      </c>
      <c r="G143" s="9" t="s">
        <v>4651</v>
      </c>
      <c r="H143" s="9" t="s">
        <v>4806</v>
      </c>
      <c r="I143" s="9" t="s">
        <v>4452</v>
      </c>
      <c r="J143" s="9"/>
      <c r="K143" s="9" t="s">
        <v>4451</v>
      </c>
      <c r="L143" s="9"/>
    </row>
    <row r="144" spans="2:12" ht="75" x14ac:dyDescent="0.25">
      <c r="B144" s="9" t="s">
        <v>248</v>
      </c>
      <c r="C144" s="10" t="s">
        <v>249</v>
      </c>
      <c r="D144" s="10" t="s">
        <v>5</v>
      </c>
      <c r="E144" s="10" t="s">
        <v>23</v>
      </c>
      <c r="F144" s="9" t="s">
        <v>5024</v>
      </c>
      <c r="G144" s="9" t="s">
        <v>4771</v>
      </c>
      <c r="H144" s="9" t="s">
        <v>4806</v>
      </c>
      <c r="I144" s="9" t="s">
        <v>4454</v>
      </c>
      <c r="J144" s="9"/>
      <c r="K144" s="9" t="s">
        <v>4453</v>
      </c>
      <c r="L144" s="9"/>
    </row>
    <row r="145" spans="2:12" ht="75" x14ac:dyDescent="0.25">
      <c r="B145" s="9" t="s">
        <v>250</v>
      </c>
      <c r="C145" s="10" t="s">
        <v>251</v>
      </c>
      <c r="D145" s="10" t="s">
        <v>5</v>
      </c>
      <c r="E145" s="10" t="s">
        <v>23</v>
      </c>
      <c r="F145" s="9" t="s">
        <v>5024</v>
      </c>
      <c r="G145" s="9" t="s">
        <v>4611</v>
      </c>
      <c r="H145" s="9" t="s">
        <v>4806</v>
      </c>
      <c r="I145" s="9" t="s">
        <v>4427</v>
      </c>
      <c r="J145" s="9"/>
      <c r="K145" s="9"/>
      <c r="L145" s="9"/>
    </row>
    <row r="146" spans="2:12" ht="60" x14ac:dyDescent="0.25">
      <c r="B146" s="9" t="s">
        <v>252</v>
      </c>
      <c r="C146" s="10" t="s">
        <v>253</v>
      </c>
      <c r="D146" s="10" t="s">
        <v>5</v>
      </c>
      <c r="E146" s="10" t="s">
        <v>23</v>
      </c>
      <c r="F146" s="9" t="s">
        <v>5022</v>
      </c>
      <c r="G146" s="9"/>
      <c r="H146" s="9"/>
      <c r="I146" s="9" t="s">
        <v>4456</v>
      </c>
      <c r="J146" s="9"/>
      <c r="K146" s="9"/>
      <c r="L146" s="9"/>
    </row>
    <row r="147" spans="2:12" ht="60" x14ac:dyDescent="0.25">
      <c r="B147" s="9" t="s">
        <v>254</v>
      </c>
      <c r="C147" s="10" t="s">
        <v>255</v>
      </c>
      <c r="D147" s="10" t="s">
        <v>5</v>
      </c>
      <c r="E147" s="10" t="s">
        <v>23</v>
      </c>
      <c r="F147" s="9" t="s">
        <v>5024</v>
      </c>
      <c r="G147" s="9" t="s">
        <v>5126</v>
      </c>
      <c r="H147" s="9" t="s">
        <v>4814</v>
      </c>
      <c r="I147" s="9" t="s">
        <v>4427</v>
      </c>
      <c r="J147" s="9"/>
      <c r="K147" s="9"/>
      <c r="L147" s="9"/>
    </row>
    <row r="148" spans="2:12" ht="75" x14ac:dyDescent="0.25">
      <c r="B148" s="9" t="s">
        <v>256</v>
      </c>
      <c r="C148" s="10" t="s">
        <v>257</v>
      </c>
      <c r="D148" s="10" t="s">
        <v>5</v>
      </c>
      <c r="E148" s="10" t="s">
        <v>23</v>
      </c>
      <c r="F148" s="9" t="s">
        <v>5022</v>
      </c>
      <c r="G148" s="9" t="s">
        <v>5134</v>
      </c>
      <c r="H148" s="9" t="s">
        <v>4806</v>
      </c>
      <c r="I148" s="9"/>
      <c r="J148" s="9"/>
      <c r="K148" s="9"/>
      <c r="L148" s="9"/>
    </row>
    <row r="149" spans="2:12" ht="45" x14ac:dyDescent="0.25">
      <c r="B149" s="9" t="s">
        <v>258</v>
      </c>
      <c r="C149" s="10" t="s">
        <v>259</v>
      </c>
      <c r="D149" s="10" t="s">
        <v>5</v>
      </c>
      <c r="E149" s="10" t="s">
        <v>168</v>
      </c>
      <c r="F149" s="9" t="s">
        <v>5022</v>
      </c>
      <c r="G149" s="9" t="s">
        <v>4671</v>
      </c>
      <c r="H149" s="9" t="s">
        <v>4820</v>
      </c>
      <c r="I149" s="9"/>
      <c r="J149" s="9"/>
      <c r="K149" s="9"/>
      <c r="L149" s="9"/>
    </row>
    <row r="150" spans="2:12" ht="30" x14ac:dyDescent="0.25">
      <c r="B150" s="9" t="s">
        <v>1845</v>
      </c>
      <c r="C150" s="10" t="s">
        <v>1846</v>
      </c>
      <c r="D150" s="10" t="s">
        <v>5</v>
      </c>
      <c r="E150" s="10" t="s">
        <v>205</v>
      </c>
      <c r="F150" s="9" t="s">
        <v>5022</v>
      </c>
      <c r="G150" s="9" t="s">
        <v>5119</v>
      </c>
      <c r="H150" s="9" t="s">
        <v>4807</v>
      </c>
      <c r="I150" s="9"/>
      <c r="J150" s="9"/>
      <c r="K150" s="9"/>
      <c r="L150" s="9"/>
    </row>
    <row r="151" spans="2:12" x14ac:dyDescent="0.25">
      <c r="B151" s="9" t="s">
        <v>1847</v>
      </c>
      <c r="C151" s="10" t="s">
        <v>1848</v>
      </c>
      <c r="D151" s="10" t="s">
        <v>5</v>
      </c>
      <c r="E151" s="10" t="s">
        <v>205</v>
      </c>
      <c r="F151" s="9" t="s">
        <v>5023</v>
      </c>
      <c r="G151" s="9" t="s">
        <v>4990</v>
      </c>
      <c r="H151" s="9" t="s">
        <v>4807</v>
      </c>
      <c r="I151" s="9"/>
      <c r="J151" s="9"/>
      <c r="K151" s="9"/>
      <c r="L151" s="9"/>
    </row>
    <row r="152" spans="2:12" ht="30" x14ac:dyDescent="0.25">
      <c r="B152" s="9" t="s">
        <v>260</v>
      </c>
      <c r="C152" s="10" t="s">
        <v>261</v>
      </c>
      <c r="D152" s="10" t="s">
        <v>5</v>
      </c>
      <c r="E152" s="10" t="s">
        <v>205</v>
      </c>
      <c r="F152" s="9" t="s">
        <v>5022</v>
      </c>
      <c r="G152" s="9" t="s">
        <v>4571</v>
      </c>
      <c r="H152" s="9" t="s">
        <v>4822</v>
      </c>
      <c r="I152" s="9"/>
      <c r="J152" s="9"/>
      <c r="K152" s="9"/>
      <c r="L152" s="9"/>
    </row>
    <row r="153" spans="2:12" ht="75" x14ac:dyDescent="0.25">
      <c r="B153" s="9" t="s">
        <v>262</v>
      </c>
      <c r="C153" s="10" t="s">
        <v>263</v>
      </c>
      <c r="D153" s="10" t="s">
        <v>5</v>
      </c>
      <c r="E153" s="10" t="s">
        <v>168</v>
      </c>
      <c r="F153" s="9" t="s">
        <v>5024</v>
      </c>
      <c r="G153" s="9" t="s">
        <v>4711</v>
      </c>
      <c r="H153" s="9" t="s">
        <v>4806</v>
      </c>
      <c r="I153" s="9" t="s">
        <v>4457</v>
      </c>
      <c r="J153" s="9"/>
      <c r="K153" s="9"/>
      <c r="L153" s="9"/>
    </row>
    <row r="154" spans="2:12" ht="30" x14ac:dyDescent="0.25">
      <c r="B154" s="9" t="s">
        <v>264</v>
      </c>
      <c r="C154" s="10" t="s">
        <v>265</v>
      </c>
      <c r="D154" s="10" t="s">
        <v>5</v>
      </c>
      <c r="E154" s="10" t="s">
        <v>168</v>
      </c>
      <c r="F154" s="9" t="s">
        <v>5022</v>
      </c>
      <c r="G154" s="9" t="s">
        <v>5130</v>
      </c>
      <c r="H154" s="9" t="s">
        <v>4807</v>
      </c>
      <c r="I154" s="9"/>
      <c r="J154" s="9"/>
      <c r="K154" s="9"/>
      <c r="L154" s="9"/>
    </row>
    <row r="155" spans="2:12" ht="30" x14ac:dyDescent="0.25">
      <c r="B155" s="9" t="s">
        <v>266</v>
      </c>
      <c r="C155" s="10" t="s">
        <v>267</v>
      </c>
      <c r="D155" s="10" t="s">
        <v>5</v>
      </c>
      <c r="E155" s="10" t="s">
        <v>168</v>
      </c>
      <c r="F155" s="9" t="s">
        <v>5022</v>
      </c>
      <c r="G155" s="9" t="s">
        <v>4663</v>
      </c>
      <c r="H155" s="9" t="s">
        <v>4807</v>
      </c>
      <c r="I155" s="9"/>
      <c r="J155" s="9"/>
      <c r="K155" s="9"/>
      <c r="L155" s="9"/>
    </row>
    <row r="156" spans="2:12" ht="30" x14ac:dyDescent="0.25">
      <c r="B156" s="9" t="s">
        <v>268</v>
      </c>
      <c r="C156" s="10" t="s">
        <v>269</v>
      </c>
      <c r="D156" s="10" t="s">
        <v>5</v>
      </c>
      <c r="E156" s="10" t="s">
        <v>168</v>
      </c>
      <c r="F156" s="9" t="s">
        <v>5022</v>
      </c>
      <c r="G156" s="9" t="s">
        <v>4687</v>
      </c>
      <c r="H156" s="9" t="s">
        <v>4813</v>
      </c>
      <c r="I156" s="9"/>
      <c r="J156" s="9"/>
      <c r="K156" s="9"/>
      <c r="L156" s="9"/>
    </row>
    <row r="157" spans="2:12" ht="30" x14ac:dyDescent="0.25">
      <c r="B157" s="9" t="s">
        <v>270</v>
      </c>
      <c r="C157" s="10" t="s">
        <v>271</v>
      </c>
      <c r="D157" s="10" t="s">
        <v>5</v>
      </c>
      <c r="E157" s="10" t="s">
        <v>205</v>
      </c>
      <c r="F157" s="9" t="s">
        <v>5022</v>
      </c>
      <c r="G157" s="9"/>
      <c r="H157" s="9"/>
      <c r="I157" s="9"/>
      <c r="J157" s="9"/>
      <c r="K157" s="9"/>
      <c r="L157" s="9"/>
    </row>
    <row r="158" spans="2:12" ht="45" x14ac:dyDescent="0.25">
      <c r="B158" s="9" t="s">
        <v>272</v>
      </c>
      <c r="C158" s="10" t="s">
        <v>273</v>
      </c>
      <c r="D158" s="10" t="s">
        <v>5</v>
      </c>
      <c r="E158" s="10" t="s">
        <v>205</v>
      </c>
      <c r="F158" s="9" t="s">
        <v>5072</v>
      </c>
      <c r="G158" s="9" t="s">
        <v>5233</v>
      </c>
      <c r="H158" s="9" t="s">
        <v>4808</v>
      </c>
      <c r="I158" s="9"/>
      <c r="J158" s="9"/>
      <c r="K158" s="9"/>
      <c r="L158" s="9"/>
    </row>
    <row r="159" spans="2:12" x14ac:dyDescent="0.25">
      <c r="B159" s="9" t="s">
        <v>1849</v>
      </c>
      <c r="C159" s="10" t="s">
        <v>1850</v>
      </c>
      <c r="D159" s="10" t="s">
        <v>5</v>
      </c>
      <c r="E159" s="10" t="s">
        <v>205</v>
      </c>
      <c r="F159" s="9" t="s">
        <v>5023</v>
      </c>
      <c r="G159" s="9"/>
      <c r="H159" s="9"/>
      <c r="I159" s="9"/>
      <c r="J159" s="9"/>
      <c r="K159" s="9"/>
      <c r="L159" s="9"/>
    </row>
    <row r="160" spans="2:12" ht="45" x14ac:dyDescent="0.25">
      <c r="B160" s="9" t="s">
        <v>274</v>
      </c>
      <c r="C160" s="10" t="s">
        <v>275</v>
      </c>
      <c r="D160" s="10" t="s">
        <v>5</v>
      </c>
      <c r="E160" s="10" t="s">
        <v>50</v>
      </c>
      <c r="F160" s="9" t="s">
        <v>5022</v>
      </c>
      <c r="G160" s="9" t="s">
        <v>4662</v>
      </c>
      <c r="H160" s="9" t="s">
        <v>4808</v>
      </c>
      <c r="I160" s="9"/>
      <c r="J160" s="9"/>
      <c r="K160" s="9"/>
      <c r="L160" s="9"/>
    </row>
    <row r="161" spans="2:12" ht="30" x14ac:dyDescent="0.25">
      <c r="B161" s="9" t="s">
        <v>276</v>
      </c>
      <c r="C161" s="10" t="s">
        <v>277</v>
      </c>
      <c r="D161" s="10" t="s">
        <v>5</v>
      </c>
      <c r="E161" s="10" t="s">
        <v>50</v>
      </c>
      <c r="F161" s="9" t="s">
        <v>5022</v>
      </c>
      <c r="G161" s="9" t="s">
        <v>4659</v>
      </c>
      <c r="H161" s="9" t="s">
        <v>4807</v>
      </c>
      <c r="I161" s="9"/>
      <c r="J161" s="9"/>
      <c r="K161" s="9"/>
      <c r="L161" s="9"/>
    </row>
    <row r="162" spans="2:12" ht="60" x14ac:dyDescent="0.25">
      <c r="B162" s="9" t="s">
        <v>278</v>
      </c>
      <c r="C162" s="10" t="s">
        <v>279</v>
      </c>
      <c r="D162" s="10" t="s">
        <v>5</v>
      </c>
      <c r="E162" s="10" t="s">
        <v>39</v>
      </c>
      <c r="F162" s="9" t="s">
        <v>5024</v>
      </c>
      <c r="G162" s="9" t="s">
        <v>4631</v>
      </c>
      <c r="H162" s="9" t="s">
        <v>4807</v>
      </c>
      <c r="I162" s="9"/>
      <c r="J162" s="9"/>
      <c r="K162" s="9"/>
      <c r="L162" s="9"/>
    </row>
    <row r="163" spans="2:12" ht="30" x14ac:dyDescent="0.25">
      <c r="B163" s="9" t="s">
        <v>280</v>
      </c>
      <c r="C163" s="10" t="s">
        <v>281</v>
      </c>
      <c r="D163" s="10" t="s">
        <v>5</v>
      </c>
      <c r="E163" s="10" t="s">
        <v>6</v>
      </c>
      <c r="F163" s="9" t="s">
        <v>5022</v>
      </c>
      <c r="G163" s="9" t="s">
        <v>5234</v>
      </c>
      <c r="H163" s="9" t="s">
        <v>4807</v>
      </c>
      <c r="I163" s="9"/>
      <c r="J163" s="9"/>
      <c r="K163" s="9"/>
      <c r="L163" s="9"/>
    </row>
    <row r="164" spans="2:12" ht="30" x14ac:dyDescent="0.25">
      <c r="B164" s="9" t="s">
        <v>282</v>
      </c>
      <c r="C164" s="10" t="s">
        <v>283</v>
      </c>
      <c r="D164" s="10" t="s">
        <v>5</v>
      </c>
      <c r="E164" s="10" t="s">
        <v>6</v>
      </c>
      <c r="F164" s="9" t="s">
        <v>5022</v>
      </c>
      <c r="G164" s="9" t="s">
        <v>4991</v>
      </c>
      <c r="H164" s="9" t="s">
        <v>4818</v>
      </c>
      <c r="I164" s="9"/>
      <c r="J164" s="9"/>
      <c r="K164" s="9"/>
      <c r="L164" s="9"/>
    </row>
    <row r="165" spans="2:12" ht="75" x14ac:dyDescent="0.25">
      <c r="B165" s="9" t="s">
        <v>284</v>
      </c>
      <c r="C165" s="10" t="s">
        <v>285</v>
      </c>
      <c r="D165" s="10" t="s">
        <v>5</v>
      </c>
      <c r="E165" s="10" t="s">
        <v>6</v>
      </c>
      <c r="F165" s="9" t="s">
        <v>5022</v>
      </c>
      <c r="G165" s="9" t="s">
        <v>4619</v>
      </c>
      <c r="H165" s="9" t="s">
        <v>4806</v>
      </c>
      <c r="I165" s="9" t="s">
        <v>4423</v>
      </c>
      <c r="J165" s="9"/>
      <c r="K165" s="9"/>
      <c r="L165" s="9"/>
    </row>
    <row r="166" spans="2:12" ht="60" x14ac:dyDescent="0.25">
      <c r="B166" s="9" t="s">
        <v>286</v>
      </c>
      <c r="C166" s="10" t="s">
        <v>287</v>
      </c>
      <c r="D166" s="10" t="s">
        <v>5</v>
      </c>
      <c r="E166" s="10" t="s">
        <v>6</v>
      </c>
      <c r="F166" s="9" t="s">
        <v>5022</v>
      </c>
      <c r="G166" s="9"/>
      <c r="H166" s="9"/>
      <c r="I166" s="9" t="s">
        <v>4442</v>
      </c>
      <c r="J166" s="9"/>
      <c r="K166" s="9"/>
      <c r="L166" s="9"/>
    </row>
    <row r="167" spans="2:12" ht="60" x14ac:dyDescent="0.25">
      <c r="B167" s="9" t="s">
        <v>288</v>
      </c>
      <c r="C167" s="10" t="s">
        <v>289</v>
      </c>
      <c r="D167" s="10" t="s">
        <v>5</v>
      </c>
      <c r="E167" s="10" t="s">
        <v>6</v>
      </c>
      <c r="F167" s="9" t="s">
        <v>5022</v>
      </c>
      <c r="G167" s="9" t="s">
        <v>4635</v>
      </c>
      <c r="H167" s="9" t="s">
        <v>4807</v>
      </c>
      <c r="I167" s="9" t="s">
        <v>4438</v>
      </c>
      <c r="J167" s="9"/>
      <c r="K167" s="9"/>
      <c r="L167" s="9"/>
    </row>
    <row r="168" spans="2:12" ht="45" x14ac:dyDescent="0.25">
      <c r="B168" s="9" t="s">
        <v>290</v>
      </c>
      <c r="C168" s="10" t="s">
        <v>291</v>
      </c>
      <c r="D168" s="10" t="s">
        <v>5</v>
      </c>
      <c r="E168" s="10" t="s">
        <v>205</v>
      </c>
      <c r="F168" s="9" t="s">
        <v>5072</v>
      </c>
      <c r="G168" s="9" t="s">
        <v>4717</v>
      </c>
      <c r="H168" s="9" t="s">
        <v>4819</v>
      </c>
      <c r="I168" s="9"/>
      <c r="J168" s="9"/>
      <c r="K168" s="9"/>
      <c r="L168" s="9"/>
    </row>
    <row r="169" spans="2:12" ht="30" x14ac:dyDescent="0.25">
      <c r="B169" s="9" t="s">
        <v>292</v>
      </c>
      <c r="C169" s="10" t="s">
        <v>293</v>
      </c>
      <c r="D169" s="10" t="s">
        <v>5</v>
      </c>
      <c r="E169" s="10" t="s">
        <v>42</v>
      </c>
      <c r="F169" s="9" t="s">
        <v>5022</v>
      </c>
      <c r="G169" s="9" t="s">
        <v>4670</v>
      </c>
      <c r="H169" s="9" t="s">
        <v>4807</v>
      </c>
      <c r="I169" s="9"/>
      <c r="J169" s="9"/>
      <c r="K169" s="9"/>
      <c r="L169" s="9"/>
    </row>
    <row r="170" spans="2:12" ht="30" x14ac:dyDescent="0.25">
      <c r="B170" s="9" t="s">
        <v>294</v>
      </c>
      <c r="C170" s="10" t="s">
        <v>295</v>
      </c>
      <c r="D170" s="10" t="s">
        <v>5</v>
      </c>
      <c r="E170" s="10" t="s">
        <v>42</v>
      </c>
      <c r="F170" s="9" t="s">
        <v>5022</v>
      </c>
      <c r="G170" s="9" t="s">
        <v>4628</v>
      </c>
      <c r="H170" s="9" t="s">
        <v>4807</v>
      </c>
      <c r="I170" s="9"/>
      <c r="J170" s="9"/>
      <c r="K170" s="9"/>
      <c r="L170" s="9"/>
    </row>
    <row r="171" spans="2:12" x14ac:dyDescent="0.25">
      <c r="B171" s="9" t="s">
        <v>1851</v>
      </c>
      <c r="C171" s="10" t="s">
        <v>1852</v>
      </c>
      <c r="D171" s="10" t="s">
        <v>5</v>
      </c>
      <c r="E171" s="10" t="s">
        <v>42</v>
      </c>
      <c r="F171" s="9" t="s">
        <v>5023</v>
      </c>
      <c r="G171" s="9" t="s">
        <v>4659</v>
      </c>
      <c r="H171" s="9" t="s">
        <v>4807</v>
      </c>
      <c r="I171" s="9"/>
      <c r="J171" s="9"/>
      <c r="K171" s="9"/>
      <c r="L171" s="9"/>
    </row>
    <row r="172" spans="2:12" ht="30" x14ac:dyDescent="0.25">
      <c r="B172" s="9" t="s">
        <v>296</v>
      </c>
      <c r="C172" s="10" t="s">
        <v>297</v>
      </c>
      <c r="D172" s="10" t="s">
        <v>5</v>
      </c>
      <c r="E172" s="10" t="s">
        <v>42</v>
      </c>
      <c r="F172" s="9" t="s">
        <v>5022</v>
      </c>
      <c r="G172" s="9" t="s">
        <v>4657</v>
      </c>
      <c r="H172" s="9" t="s">
        <v>4807</v>
      </c>
      <c r="I172" s="9"/>
      <c r="J172" s="9"/>
      <c r="K172" s="9"/>
      <c r="L172" s="9"/>
    </row>
    <row r="173" spans="2:12" ht="45" x14ac:dyDescent="0.25">
      <c r="B173" s="9" t="s">
        <v>1853</v>
      </c>
      <c r="C173" s="10" t="s">
        <v>1854</v>
      </c>
      <c r="D173" s="10" t="s">
        <v>5</v>
      </c>
      <c r="E173" s="10" t="s">
        <v>151</v>
      </c>
      <c r="F173" s="9" t="s">
        <v>5218</v>
      </c>
      <c r="G173" s="9" t="s">
        <v>4599</v>
      </c>
      <c r="H173" s="9" t="s">
        <v>4807</v>
      </c>
      <c r="I173" s="9"/>
      <c r="J173" s="9"/>
      <c r="K173" s="9"/>
      <c r="L173" s="9" t="s">
        <v>5235</v>
      </c>
    </row>
    <row r="174" spans="2:12" x14ac:dyDescent="0.25">
      <c r="B174" s="9" t="s">
        <v>1855</v>
      </c>
      <c r="C174" s="10" t="s">
        <v>1856</v>
      </c>
      <c r="D174" s="10" t="s">
        <v>5</v>
      </c>
      <c r="E174" s="10" t="s">
        <v>151</v>
      </c>
      <c r="F174" s="9" t="s">
        <v>5023</v>
      </c>
      <c r="G174" s="9" t="s">
        <v>4634</v>
      </c>
      <c r="H174" s="9" t="s">
        <v>4807</v>
      </c>
      <c r="I174" s="9"/>
      <c r="J174" s="9"/>
      <c r="K174" s="9"/>
      <c r="L174" s="9"/>
    </row>
    <row r="175" spans="2:12" ht="30" x14ac:dyDescent="0.25">
      <c r="B175" s="9" t="s">
        <v>298</v>
      </c>
      <c r="C175" s="10" t="s">
        <v>299</v>
      </c>
      <c r="D175" s="10" t="s">
        <v>5</v>
      </c>
      <c r="E175" s="10" t="s">
        <v>210</v>
      </c>
      <c r="F175" s="9" t="s">
        <v>5022</v>
      </c>
      <c r="G175" s="9" t="s">
        <v>5125</v>
      </c>
      <c r="H175" s="9" t="s">
        <v>4807</v>
      </c>
      <c r="I175" s="9"/>
      <c r="J175" s="9"/>
      <c r="K175" s="9"/>
      <c r="L175" s="9"/>
    </row>
    <row r="176" spans="2:12" ht="30" x14ac:dyDescent="0.25">
      <c r="B176" s="9" t="s">
        <v>300</v>
      </c>
      <c r="C176" s="10" t="s">
        <v>301</v>
      </c>
      <c r="D176" s="10" t="s">
        <v>5</v>
      </c>
      <c r="E176" s="10" t="s">
        <v>210</v>
      </c>
      <c r="F176" s="9" t="s">
        <v>5022</v>
      </c>
      <c r="G176" s="9" t="s">
        <v>5127</v>
      </c>
      <c r="H176" s="9" t="s">
        <v>4807</v>
      </c>
      <c r="I176" s="9"/>
      <c r="J176" s="9"/>
      <c r="K176" s="9"/>
      <c r="L176" s="9"/>
    </row>
    <row r="177" spans="2:12" ht="45" x14ac:dyDescent="0.25">
      <c r="B177" s="9" t="s">
        <v>302</v>
      </c>
      <c r="C177" s="10" t="s">
        <v>303</v>
      </c>
      <c r="D177" s="10" t="s">
        <v>5</v>
      </c>
      <c r="E177" s="10" t="s">
        <v>210</v>
      </c>
      <c r="F177" s="9" t="s">
        <v>5072</v>
      </c>
      <c r="G177" s="9" t="s">
        <v>4672</v>
      </c>
      <c r="H177" s="9" t="s">
        <v>4809</v>
      </c>
      <c r="I177" s="9"/>
      <c r="J177" s="9"/>
      <c r="K177" s="9"/>
      <c r="L177" s="9"/>
    </row>
    <row r="178" spans="2:12" ht="30" x14ac:dyDescent="0.25">
      <c r="B178" s="9" t="s">
        <v>304</v>
      </c>
      <c r="C178" s="10" t="s">
        <v>305</v>
      </c>
      <c r="D178" s="10" t="s">
        <v>5</v>
      </c>
      <c r="E178" s="10" t="s">
        <v>210</v>
      </c>
      <c r="F178" s="9" t="s">
        <v>5022</v>
      </c>
      <c r="G178" s="9" t="s">
        <v>4670</v>
      </c>
      <c r="H178" s="9" t="s">
        <v>4807</v>
      </c>
      <c r="I178" s="9"/>
      <c r="J178" s="9"/>
      <c r="K178" s="9"/>
      <c r="L178" s="9"/>
    </row>
    <row r="179" spans="2:12" ht="60" x14ac:dyDescent="0.25">
      <c r="B179" s="9" t="s">
        <v>306</v>
      </c>
      <c r="C179" s="10" t="s">
        <v>307</v>
      </c>
      <c r="D179" s="10" t="s">
        <v>5</v>
      </c>
      <c r="E179" s="10" t="s">
        <v>210</v>
      </c>
      <c r="F179" s="9" t="s">
        <v>5022</v>
      </c>
      <c r="G179" s="9" t="s">
        <v>4648</v>
      </c>
      <c r="H179" s="9" t="s">
        <v>4807</v>
      </c>
      <c r="I179" s="9" t="s">
        <v>4459</v>
      </c>
      <c r="J179" s="9"/>
      <c r="K179" s="9"/>
      <c r="L179" s="9"/>
    </row>
    <row r="180" spans="2:12" ht="30" x14ac:dyDescent="0.25">
      <c r="B180" s="9" t="s">
        <v>308</v>
      </c>
      <c r="C180" s="10" t="s">
        <v>309</v>
      </c>
      <c r="D180" s="10" t="s">
        <v>5</v>
      </c>
      <c r="E180" s="10" t="s">
        <v>310</v>
      </c>
      <c r="F180" s="9" t="s">
        <v>5022</v>
      </c>
      <c r="G180" s="9"/>
      <c r="H180" s="9"/>
      <c r="I180" s="9"/>
      <c r="J180" s="9"/>
      <c r="K180" s="9"/>
      <c r="L180" s="9"/>
    </row>
    <row r="181" spans="2:12" ht="30" x14ac:dyDescent="0.25">
      <c r="B181" s="9" t="s">
        <v>1857</v>
      </c>
      <c r="C181" s="10" t="s">
        <v>1858</v>
      </c>
      <c r="D181" s="10" t="s">
        <v>5</v>
      </c>
      <c r="E181" s="10" t="s">
        <v>310</v>
      </c>
      <c r="F181" s="9" t="s">
        <v>5022</v>
      </c>
      <c r="G181" s="9"/>
      <c r="H181" s="9"/>
      <c r="I181" s="9"/>
      <c r="J181" s="9"/>
      <c r="K181" s="9"/>
      <c r="L181" s="9"/>
    </row>
    <row r="182" spans="2:12" ht="30" x14ac:dyDescent="0.25">
      <c r="B182" s="9" t="s">
        <v>311</v>
      </c>
      <c r="C182" s="10" t="s">
        <v>312</v>
      </c>
      <c r="D182" s="10" t="s">
        <v>5</v>
      </c>
      <c r="E182" s="10" t="s">
        <v>310</v>
      </c>
      <c r="F182" s="9" t="s">
        <v>5022</v>
      </c>
      <c r="G182" s="9" t="s">
        <v>4712</v>
      </c>
      <c r="H182" s="9" t="s">
        <v>4811</v>
      </c>
      <c r="I182" s="9"/>
      <c r="J182" s="9"/>
      <c r="K182" s="9"/>
      <c r="L182" s="9"/>
    </row>
    <row r="183" spans="2:12" ht="75" x14ac:dyDescent="0.25">
      <c r="B183" s="9" t="s">
        <v>313</v>
      </c>
      <c r="C183" s="10" t="s">
        <v>314</v>
      </c>
      <c r="D183" s="10" t="s">
        <v>5</v>
      </c>
      <c r="E183" s="10" t="s">
        <v>310</v>
      </c>
      <c r="F183" s="9" t="s">
        <v>5022</v>
      </c>
      <c r="G183" s="9" t="s">
        <v>4650</v>
      </c>
      <c r="H183" s="9" t="s">
        <v>4806</v>
      </c>
      <c r="I183" s="9"/>
      <c r="J183" s="9"/>
      <c r="K183" s="9"/>
      <c r="L183" s="9"/>
    </row>
    <row r="184" spans="2:12" ht="60" x14ac:dyDescent="0.25">
      <c r="B184" s="9" t="s">
        <v>315</v>
      </c>
      <c r="C184" s="10" t="s">
        <v>316</v>
      </c>
      <c r="D184" s="10" t="s">
        <v>5</v>
      </c>
      <c r="E184" s="10" t="s">
        <v>310</v>
      </c>
      <c r="F184" s="9" t="s">
        <v>5022</v>
      </c>
      <c r="G184" s="9" t="s">
        <v>4658</v>
      </c>
      <c r="H184" s="9" t="s">
        <v>4814</v>
      </c>
      <c r="I184" s="9" t="s">
        <v>4460</v>
      </c>
      <c r="J184" s="9"/>
      <c r="K184" s="9"/>
      <c r="L184" s="9"/>
    </row>
    <row r="185" spans="2:12" ht="60" x14ac:dyDescent="0.25">
      <c r="B185" s="9" t="s">
        <v>317</v>
      </c>
      <c r="C185" s="10" t="s">
        <v>318</v>
      </c>
      <c r="D185" s="10" t="s">
        <v>5</v>
      </c>
      <c r="E185" s="10" t="s">
        <v>310</v>
      </c>
      <c r="F185" s="9" t="s">
        <v>5022</v>
      </c>
      <c r="G185" s="9" t="s">
        <v>4990</v>
      </c>
      <c r="H185" s="9" t="s">
        <v>4808</v>
      </c>
      <c r="I185" s="9" t="s">
        <v>4427</v>
      </c>
      <c r="J185" s="9"/>
      <c r="K185" s="9"/>
      <c r="L185" s="9"/>
    </row>
    <row r="186" spans="2:12" ht="30" x14ac:dyDescent="0.25">
      <c r="B186" s="9" t="s">
        <v>319</v>
      </c>
      <c r="C186" s="10" t="s">
        <v>320</v>
      </c>
      <c r="D186" s="10" t="s">
        <v>5</v>
      </c>
      <c r="E186" s="10" t="s">
        <v>310</v>
      </c>
      <c r="F186" s="9" t="s">
        <v>5022</v>
      </c>
      <c r="G186" s="9"/>
      <c r="H186" s="9"/>
      <c r="I186" s="9"/>
      <c r="J186" s="9"/>
      <c r="K186" s="9"/>
      <c r="L186" s="9"/>
    </row>
    <row r="187" spans="2:12" ht="75" x14ac:dyDescent="0.25">
      <c r="B187" s="9" t="s">
        <v>321</v>
      </c>
      <c r="C187" s="10" t="s">
        <v>322</v>
      </c>
      <c r="D187" s="10" t="s">
        <v>5</v>
      </c>
      <c r="E187" s="10" t="s">
        <v>310</v>
      </c>
      <c r="F187" s="9" t="s">
        <v>5073</v>
      </c>
      <c r="G187" s="9" t="s">
        <v>5236</v>
      </c>
      <c r="H187" s="9" t="s">
        <v>4808</v>
      </c>
      <c r="I187" s="9"/>
      <c r="J187" s="9"/>
      <c r="K187" s="9"/>
      <c r="L187" s="9"/>
    </row>
    <row r="188" spans="2:12" ht="60" x14ac:dyDescent="0.25">
      <c r="B188" s="9" t="s">
        <v>323</v>
      </c>
      <c r="C188" s="10" t="s">
        <v>324</v>
      </c>
      <c r="D188" s="10" t="s">
        <v>5</v>
      </c>
      <c r="E188" s="10" t="s">
        <v>310</v>
      </c>
      <c r="F188" s="9" t="s">
        <v>5022</v>
      </c>
      <c r="G188" s="9" t="s">
        <v>4635</v>
      </c>
      <c r="H188" s="9" t="s">
        <v>4807</v>
      </c>
      <c r="I188" s="9" t="s">
        <v>4461</v>
      </c>
      <c r="J188" s="9"/>
      <c r="K188" s="9"/>
      <c r="L188" s="9"/>
    </row>
    <row r="189" spans="2:12" x14ac:dyDescent="0.25">
      <c r="B189" s="9" t="s">
        <v>1859</v>
      </c>
      <c r="C189" s="10" t="s">
        <v>1860</v>
      </c>
      <c r="D189" s="10" t="s">
        <v>5</v>
      </c>
      <c r="E189" s="10" t="s">
        <v>310</v>
      </c>
      <c r="F189" s="9" t="s">
        <v>5023</v>
      </c>
      <c r="G189" s="9"/>
      <c r="H189" s="9"/>
      <c r="I189" s="9"/>
      <c r="J189" s="9"/>
      <c r="K189" s="9"/>
      <c r="L189" s="9"/>
    </row>
    <row r="190" spans="2:12" ht="60" x14ac:dyDescent="0.25">
      <c r="B190" s="9" t="s">
        <v>325</v>
      </c>
      <c r="C190" s="10" t="s">
        <v>326</v>
      </c>
      <c r="D190" s="10" t="s">
        <v>5</v>
      </c>
      <c r="E190" s="10" t="s">
        <v>310</v>
      </c>
      <c r="F190" s="9" t="s">
        <v>5072</v>
      </c>
      <c r="G190" s="9" t="s">
        <v>4789</v>
      </c>
      <c r="H190" s="9" t="s">
        <v>4814</v>
      </c>
      <c r="I190" s="9"/>
      <c r="J190" s="9"/>
      <c r="K190" s="9"/>
      <c r="L190" s="9"/>
    </row>
    <row r="191" spans="2:12" ht="30" x14ac:dyDescent="0.25">
      <c r="B191" s="9" t="s">
        <v>327</v>
      </c>
      <c r="C191" s="10" t="s">
        <v>328</v>
      </c>
      <c r="D191" s="10" t="s">
        <v>5</v>
      </c>
      <c r="E191" s="10" t="s">
        <v>310</v>
      </c>
      <c r="F191" s="9" t="s">
        <v>5022</v>
      </c>
      <c r="G191" s="9" t="s">
        <v>4668</v>
      </c>
      <c r="H191" s="9" t="s">
        <v>4807</v>
      </c>
      <c r="I191" s="9"/>
      <c r="J191" s="9"/>
      <c r="K191" s="9"/>
      <c r="L191" s="9"/>
    </row>
    <row r="192" spans="2:12" ht="60" x14ac:dyDescent="0.25">
      <c r="B192" s="9" t="s">
        <v>329</v>
      </c>
      <c r="C192" s="10" t="s">
        <v>330</v>
      </c>
      <c r="D192" s="10" t="s">
        <v>5</v>
      </c>
      <c r="E192" s="10" t="s">
        <v>310</v>
      </c>
      <c r="F192" s="9" t="s">
        <v>5024</v>
      </c>
      <c r="G192" s="9"/>
      <c r="H192" s="9"/>
      <c r="I192" s="9"/>
      <c r="J192" s="9"/>
      <c r="K192" s="9"/>
      <c r="L192" s="9"/>
    </row>
    <row r="193" spans="2:12" ht="30" x14ac:dyDescent="0.25">
      <c r="B193" s="9" t="s">
        <v>331</v>
      </c>
      <c r="C193" s="10" t="s">
        <v>332</v>
      </c>
      <c r="D193" s="10" t="s">
        <v>5</v>
      </c>
      <c r="E193" s="10" t="s">
        <v>310</v>
      </c>
      <c r="F193" s="9" t="s">
        <v>5022</v>
      </c>
      <c r="G193" s="9" t="s">
        <v>4590</v>
      </c>
      <c r="H193" s="9" t="s">
        <v>4807</v>
      </c>
      <c r="I193" s="9"/>
      <c r="J193" s="9"/>
      <c r="K193" s="9"/>
      <c r="L193" s="9"/>
    </row>
    <row r="194" spans="2:12" ht="60" x14ac:dyDescent="0.25">
      <c r="B194" s="9" t="s">
        <v>1861</v>
      </c>
      <c r="C194" s="10" t="s">
        <v>1862</v>
      </c>
      <c r="D194" s="10" t="s">
        <v>5</v>
      </c>
      <c r="E194" s="10" t="s">
        <v>205</v>
      </c>
      <c r="F194" s="9" t="s">
        <v>5072</v>
      </c>
      <c r="G194" s="9" t="s">
        <v>5126</v>
      </c>
      <c r="H194" s="9" t="s">
        <v>4837</v>
      </c>
      <c r="I194" s="9"/>
      <c r="J194" s="9"/>
      <c r="K194" s="9"/>
      <c r="L194" s="9"/>
    </row>
    <row r="195" spans="2:12" ht="30" x14ac:dyDescent="0.25">
      <c r="B195" s="9" t="s">
        <v>333</v>
      </c>
      <c r="C195" s="10" t="s">
        <v>334</v>
      </c>
      <c r="D195" s="10" t="s">
        <v>5</v>
      </c>
      <c r="E195" s="10" t="s">
        <v>26</v>
      </c>
      <c r="F195" s="9" t="s">
        <v>5022</v>
      </c>
      <c r="G195" s="9" t="s">
        <v>4668</v>
      </c>
      <c r="H195" s="9" t="s">
        <v>4809</v>
      </c>
      <c r="I195" s="9"/>
      <c r="J195" s="9"/>
      <c r="K195" s="9"/>
      <c r="L195" s="9"/>
    </row>
    <row r="196" spans="2:12" ht="60" x14ac:dyDescent="0.25">
      <c r="B196" s="9" t="s">
        <v>335</v>
      </c>
      <c r="C196" s="10" t="s">
        <v>336</v>
      </c>
      <c r="D196" s="10" t="s">
        <v>5</v>
      </c>
      <c r="E196" s="10" t="s">
        <v>26</v>
      </c>
      <c r="F196" s="9" t="s">
        <v>5022</v>
      </c>
      <c r="G196" s="9" t="s">
        <v>4656</v>
      </c>
      <c r="H196" s="9" t="s">
        <v>4813</v>
      </c>
      <c r="I196" s="9" t="s">
        <v>4462</v>
      </c>
      <c r="J196" s="9"/>
      <c r="K196" s="9"/>
      <c r="L196" s="9"/>
    </row>
    <row r="197" spans="2:12" ht="30" x14ac:dyDescent="0.25">
      <c r="B197" s="9" t="s">
        <v>337</v>
      </c>
      <c r="C197" s="10" t="s">
        <v>338</v>
      </c>
      <c r="D197" s="10" t="s">
        <v>5</v>
      </c>
      <c r="E197" s="10" t="s">
        <v>26</v>
      </c>
      <c r="F197" s="9" t="s">
        <v>5022</v>
      </c>
      <c r="G197" s="9"/>
      <c r="H197" s="9"/>
      <c r="I197" s="9"/>
      <c r="J197" s="9"/>
      <c r="K197" s="9"/>
      <c r="L197" s="9"/>
    </row>
    <row r="198" spans="2:12" ht="75" x14ac:dyDescent="0.25">
      <c r="B198" s="9" t="s">
        <v>339</v>
      </c>
      <c r="C198" s="10" t="s">
        <v>340</v>
      </c>
      <c r="D198" s="10" t="s">
        <v>5</v>
      </c>
      <c r="E198" s="10" t="s">
        <v>68</v>
      </c>
      <c r="F198" s="9" t="s">
        <v>5022</v>
      </c>
      <c r="G198" s="9" t="s">
        <v>4673</v>
      </c>
      <c r="H198" s="9" t="s">
        <v>4806</v>
      </c>
      <c r="I198" s="9"/>
      <c r="J198" s="9"/>
      <c r="K198" s="9"/>
      <c r="L198" s="9"/>
    </row>
    <row r="199" spans="2:12" ht="30" x14ac:dyDescent="0.25">
      <c r="B199" s="9" t="s">
        <v>341</v>
      </c>
      <c r="C199" s="10" t="s">
        <v>342</v>
      </c>
      <c r="D199" s="10" t="s">
        <v>5</v>
      </c>
      <c r="E199" s="10" t="s">
        <v>49</v>
      </c>
      <c r="F199" s="9" t="s">
        <v>5022</v>
      </c>
      <c r="G199" s="9" t="s">
        <v>4637</v>
      </c>
      <c r="H199" s="9" t="s">
        <v>4807</v>
      </c>
      <c r="I199" s="9"/>
      <c r="J199" s="9"/>
      <c r="K199" s="9"/>
      <c r="L199" s="9"/>
    </row>
    <row r="200" spans="2:12" ht="60" x14ac:dyDescent="0.25">
      <c r="B200" s="9" t="s">
        <v>343</v>
      </c>
      <c r="C200" s="10" t="s">
        <v>344</v>
      </c>
      <c r="D200" s="10" t="s">
        <v>5</v>
      </c>
      <c r="E200" s="10" t="s">
        <v>233</v>
      </c>
      <c r="F200" s="9" t="s">
        <v>5022</v>
      </c>
      <c r="G200" s="9" t="s">
        <v>4792</v>
      </c>
      <c r="H200" s="9" t="s">
        <v>4810</v>
      </c>
      <c r="I200" s="9" t="s">
        <v>4463</v>
      </c>
      <c r="J200" s="9"/>
      <c r="K200" s="9"/>
      <c r="L200" s="9"/>
    </row>
    <row r="201" spans="2:12" ht="30" x14ac:dyDescent="0.25">
      <c r="B201" s="9" t="s">
        <v>345</v>
      </c>
      <c r="C201" s="10" t="s">
        <v>346</v>
      </c>
      <c r="D201" s="10" t="s">
        <v>5</v>
      </c>
      <c r="E201" s="10" t="s">
        <v>233</v>
      </c>
      <c r="F201" s="9" t="s">
        <v>5022</v>
      </c>
      <c r="G201" s="9" t="s">
        <v>4647</v>
      </c>
      <c r="H201" s="9" t="s">
        <v>4807</v>
      </c>
      <c r="I201" s="9"/>
      <c r="J201" s="9"/>
      <c r="K201" s="9"/>
      <c r="L201" s="9"/>
    </row>
    <row r="202" spans="2:12" ht="30" x14ac:dyDescent="0.25">
      <c r="B202" s="9" t="s">
        <v>1863</v>
      </c>
      <c r="C202" s="10" t="s">
        <v>1864</v>
      </c>
      <c r="D202" s="10" t="s">
        <v>5</v>
      </c>
      <c r="E202" s="10" t="s">
        <v>233</v>
      </c>
      <c r="F202" s="9" t="s">
        <v>5022</v>
      </c>
      <c r="G202" s="9" t="s">
        <v>4629</v>
      </c>
      <c r="H202" s="9" t="s">
        <v>4823</v>
      </c>
      <c r="I202" s="9"/>
      <c r="J202" s="9"/>
      <c r="K202" s="9"/>
      <c r="L202" s="9"/>
    </row>
    <row r="203" spans="2:12" ht="30" x14ac:dyDescent="0.25">
      <c r="B203" s="9" t="s">
        <v>1865</v>
      </c>
      <c r="C203" s="10" t="s">
        <v>1866</v>
      </c>
      <c r="D203" s="10" t="s">
        <v>5</v>
      </c>
      <c r="E203" s="10" t="s">
        <v>233</v>
      </c>
      <c r="F203" s="9" t="s">
        <v>5022</v>
      </c>
      <c r="G203" s="9" t="s">
        <v>5031</v>
      </c>
      <c r="H203" s="9" t="s">
        <v>4807</v>
      </c>
      <c r="I203" s="9"/>
      <c r="J203" s="9"/>
      <c r="K203" s="9"/>
      <c r="L203" s="9"/>
    </row>
    <row r="204" spans="2:12" ht="30" x14ac:dyDescent="0.25">
      <c r="B204" s="9" t="s">
        <v>347</v>
      </c>
      <c r="C204" s="10" t="s">
        <v>348</v>
      </c>
      <c r="D204" s="10" t="s">
        <v>5</v>
      </c>
      <c r="E204" s="10" t="s">
        <v>210</v>
      </c>
      <c r="F204" s="9" t="s">
        <v>5022</v>
      </c>
      <c r="G204" s="9" t="s">
        <v>4671</v>
      </c>
      <c r="H204" s="9" t="s">
        <v>4818</v>
      </c>
      <c r="I204" s="9"/>
      <c r="J204" s="9"/>
      <c r="K204" s="9"/>
      <c r="L204" s="9"/>
    </row>
    <row r="205" spans="2:12" ht="30" x14ac:dyDescent="0.25">
      <c r="B205" s="9" t="s">
        <v>349</v>
      </c>
      <c r="C205" s="10" t="s">
        <v>350</v>
      </c>
      <c r="D205" s="10" t="s">
        <v>5</v>
      </c>
      <c r="E205" s="10" t="s">
        <v>210</v>
      </c>
      <c r="F205" s="9" t="s">
        <v>5022</v>
      </c>
      <c r="G205" s="9" t="s">
        <v>5130</v>
      </c>
      <c r="H205" s="9" t="s">
        <v>4807</v>
      </c>
      <c r="I205" s="9"/>
      <c r="J205" s="9"/>
      <c r="K205" s="9"/>
      <c r="L205" s="9"/>
    </row>
    <row r="206" spans="2:12" ht="75" x14ac:dyDescent="0.25">
      <c r="B206" s="9" t="s">
        <v>351</v>
      </c>
      <c r="C206" s="10" t="s">
        <v>352</v>
      </c>
      <c r="D206" s="10" t="s">
        <v>5</v>
      </c>
      <c r="E206" s="10" t="s">
        <v>353</v>
      </c>
      <c r="F206" s="9" t="s">
        <v>5073</v>
      </c>
      <c r="G206" s="9" t="s">
        <v>5126</v>
      </c>
      <c r="H206" s="9" t="s">
        <v>4810</v>
      </c>
      <c r="I206" s="9"/>
      <c r="J206" s="9"/>
      <c r="K206" s="9"/>
      <c r="L206" s="9"/>
    </row>
    <row r="207" spans="2:12" ht="30" x14ac:dyDescent="0.25">
      <c r="B207" s="9" t="s">
        <v>354</v>
      </c>
      <c r="C207" s="10" t="s">
        <v>355</v>
      </c>
      <c r="D207" s="10" t="s">
        <v>5</v>
      </c>
      <c r="E207" s="10" t="s">
        <v>353</v>
      </c>
      <c r="F207" s="9" t="s">
        <v>5022</v>
      </c>
      <c r="G207" s="9" t="s">
        <v>5118</v>
      </c>
      <c r="H207" s="9" t="s">
        <v>4807</v>
      </c>
      <c r="I207" s="9"/>
      <c r="J207" s="9"/>
      <c r="K207" s="9"/>
      <c r="L207" s="9"/>
    </row>
    <row r="208" spans="2:12" ht="30" x14ac:dyDescent="0.25">
      <c r="B208" s="9" t="s">
        <v>356</v>
      </c>
      <c r="C208" s="10" t="s">
        <v>357</v>
      </c>
      <c r="D208" s="10" t="s">
        <v>5</v>
      </c>
      <c r="E208" s="10" t="s">
        <v>353</v>
      </c>
      <c r="F208" s="9" t="s">
        <v>5022</v>
      </c>
      <c r="G208" s="9"/>
      <c r="H208" s="9"/>
      <c r="I208" s="9"/>
      <c r="J208" s="9"/>
      <c r="K208" s="9"/>
      <c r="L208" s="9"/>
    </row>
    <row r="209" spans="2:12" ht="30" x14ac:dyDescent="0.25">
      <c r="B209" s="9" t="s">
        <v>358</v>
      </c>
      <c r="C209" s="10" t="s">
        <v>359</v>
      </c>
      <c r="D209" s="10" t="s">
        <v>5</v>
      </c>
      <c r="E209" s="10" t="s">
        <v>353</v>
      </c>
      <c r="F209" s="9" t="s">
        <v>5022</v>
      </c>
      <c r="G209" s="9" t="s">
        <v>4670</v>
      </c>
      <c r="H209" s="9" t="s">
        <v>4807</v>
      </c>
      <c r="I209" s="9"/>
      <c r="J209" s="9"/>
      <c r="K209" s="9"/>
      <c r="L209" s="9"/>
    </row>
    <row r="210" spans="2:12" ht="30" x14ac:dyDescent="0.25">
      <c r="B210" s="9" t="s">
        <v>360</v>
      </c>
      <c r="C210" s="10" t="s">
        <v>361</v>
      </c>
      <c r="D210" s="10" t="s">
        <v>5</v>
      </c>
      <c r="E210" s="10" t="s">
        <v>353</v>
      </c>
      <c r="F210" s="9" t="s">
        <v>5022</v>
      </c>
      <c r="G210" s="9"/>
      <c r="H210" s="9"/>
      <c r="I210" s="9"/>
      <c r="J210" s="9"/>
      <c r="K210" s="9"/>
      <c r="L210" s="9"/>
    </row>
    <row r="211" spans="2:12" ht="30" x14ac:dyDescent="0.25">
      <c r="B211" s="9" t="s">
        <v>362</v>
      </c>
      <c r="C211" s="10" t="s">
        <v>363</v>
      </c>
      <c r="D211" s="10" t="s">
        <v>5</v>
      </c>
      <c r="E211" s="10" t="s">
        <v>353</v>
      </c>
      <c r="F211" s="9" t="s">
        <v>5022</v>
      </c>
      <c r="G211" s="9" t="s">
        <v>4604</v>
      </c>
      <c r="H211" s="9" t="s">
        <v>4807</v>
      </c>
      <c r="I211" s="9"/>
      <c r="J211" s="9"/>
      <c r="K211" s="9"/>
      <c r="L211" s="9"/>
    </row>
    <row r="212" spans="2:12" ht="30" x14ac:dyDescent="0.25">
      <c r="B212" s="9" t="s">
        <v>364</v>
      </c>
      <c r="C212" s="10" t="s">
        <v>365</v>
      </c>
      <c r="D212" s="10" t="s">
        <v>5</v>
      </c>
      <c r="E212" s="10" t="s">
        <v>353</v>
      </c>
      <c r="F212" s="9" t="s">
        <v>5022</v>
      </c>
      <c r="G212" s="9" t="s">
        <v>5127</v>
      </c>
      <c r="H212" s="9" t="s">
        <v>4807</v>
      </c>
      <c r="I212" s="9"/>
      <c r="J212" s="9"/>
      <c r="K212" s="9"/>
      <c r="L212" s="9"/>
    </row>
    <row r="213" spans="2:12" x14ac:dyDescent="0.25">
      <c r="B213" s="9" t="s">
        <v>1867</v>
      </c>
      <c r="C213" s="10" t="s">
        <v>1868</v>
      </c>
      <c r="D213" s="10" t="s">
        <v>5</v>
      </c>
      <c r="E213" s="10" t="s">
        <v>353</v>
      </c>
      <c r="F213" s="9" t="s">
        <v>5023</v>
      </c>
      <c r="G213" s="9"/>
      <c r="H213" s="9"/>
      <c r="I213" s="9"/>
      <c r="J213" s="9"/>
      <c r="K213" s="9"/>
      <c r="L213" s="9"/>
    </row>
    <row r="214" spans="2:12" ht="30" x14ac:dyDescent="0.25">
      <c r="B214" s="9" t="s">
        <v>366</v>
      </c>
      <c r="C214" s="10" t="s">
        <v>367</v>
      </c>
      <c r="D214" s="10" t="s">
        <v>5</v>
      </c>
      <c r="E214" s="10" t="s">
        <v>85</v>
      </c>
      <c r="F214" s="9" t="s">
        <v>5022</v>
      </c>
      <c r="G214" s="9" t="s">
        <v>4663</v>
      </c>
      <c r="H214" s="9" t="s">
        <v>4807</v>
      </c>
      <c r="I214" s="9"/>
      <c r="J214" s="9"/>
      <c r="K214" s="9"/>
      <c r="L214" s="9"/>
    </row>
    <row r="215" spans="2:12" ht="60" x14ac:dyDescent="0.25">
      <c r="B215" s="9" t="s">
        <v>368</v>
      </c>
      <c r="C215" s="10" t="s">
        <v>369</v>
      </c>
      <c r="D215" s="10" t="s">
        <v>5</v>
      </c>
      <c r="E215" s="10" t="s">
        <v>85</v>
      </c>
      <c r="F215" s="9" t="s">
        <v>5024</v>
      </c>
      <c r="G215" s="9" t="s">
        <v>4572</v>
      </c>
      <c r="H215" s="9" t="s">
        <v>4807</v>
      </c>
      <c r="I215" s="9"/>
      <c r="J215" s="9"/>
      <c r="K215" s="9"/>
      <c r="L215" s="9"/>
    </row>
    <row r="216" spans="2:12" x14ac:dyDescent="0.25">
      <c r="B216" s="9" t="s">
        <v>1869</v>
      </c>
      <c r="C216" s="10" t="s">
        <v>1870</v>
      </c>
      <c r="D216" s="10" t="s">
        <v>5</v>
      </c>
      <c r="E216" s="10" t="s">
        <v>85</v>
      </c>
      <c r="F216" s="9" t="s">
        <v>5023</v>
      </c>
      <c r="G216" s="9"/>
      <c r="H216" s="9"/>
      <c r="I216" s="9"/>
      <c r="J216" s="9"/>
      <c r="K216" s="9"/>
      <c r="L216" s="9"/>
    </row>
    <row r="217" spans="2:12" ht="30" x14ac:dyDescent="0.25">
      <c r="B217" s="9" t="s">
        <v>370</v>
      </c>
      <c r="C217" s="10" t="s">
        <v>371</v>
      </c>
      <c r="D217" s="10" t="s">
        <v>5</v>
      </c>
      <c r="E217" s="10" t="s">
        <v>85</v>
      </c>
      <c r="F217" s="9" t="s">
        <v>5022</v>
      </c>
      <c r="G217" s="9" t="s">
        <v>5032</v>
      </c>
      <c r="H217" s="9" t="s">
        <v>4807</v>
      </c>
      <c r="I217" s="9"/>
      <c r="J217" s="9"/>
      <c r="K217" s="9"/>
      <c r="L217" s="9"/>
    </row>
    <row r="218" spans="2:12" ht="60" x14ac:dyDescent="0.25">
      <c r="B218" s="9" t="s">
        <v>372</v>
      </c>
      <c r="C218" s="10" t="s">
        <v>373</v>
      </c>
      <c r="D218" s="10" t="s">
        <v>5</v>
      </c>
      <c r="E218" s="10" t="s">
        <v>85</v>
      </c>
      <c r="F218" s="9" t="s">
        <v>5022</v>
      </c>
      <c r="G218" s="9" t="s">
        <v>4729</v>
      </c>
      <c r="H218" s="9" t="s">
        <v>4809</v>
      </c>
      <c r="I218" s="9" t="s">
        <v>4464</v>
      </c>
      <c r="J218" s="9"/>
      <c r="K218" s="9"/>
      <c r="L218" s="9"/>
    </row>
    <row r="219" spans="2:12" ht="60" x14ac:dyDescent="0.25">
      <c r="B219" s="9" t="s">
        <v>1871</v>
      </c>
      <c r="C219" s="10" t="s">
        <v>1872</v>
      </c>
      <c r="D219" s="10" t="s">
        <v>5</v>
      </c>
      <c r="E219" s="10" t="s">
        <v>151</v>
      </c>
      <c r="F219" s="9" t="s">
        <v>5022</v>
      </c>
      <c r="G219" s="9"/>
      <c r="H219" s="9"/>
      <c r="I219" s="9" t="s">
        <v>4466</v>
      </c>
      <c r="J219" s="9"/>
      <c r="K219" s="9"/>
      <c r="L219" s="9"/>
    </row>
    <row r="220" spans="2:12" ht="60" x14ac:dyDescent="0.25">
      <c r="B220" s="9" t="s">
        <v>374</v>
      </c>
      <c r="C220" s="10" t="s">
        <v>375</v>
      </c>
      <c r="D220" s="10" t="s">
        <v>5</v>
      </c>
      <c r="E220" s="10" t="s">
        <v>22</v>
      </c>
      <c r="F220" s="9" t="s">
        <v>5022</v>
      </c>
      <c r="G220" s="9" t="s">
        <v>5237</v>
      </c>
      <c r="H220" s="9" t="s">
        <v>4810</v>
      </c>
      <c r="I220" s="9" t="s">
        <v>4416</v>
      </c>
      <c r="J220" s="9"/>
      <c r="K220" s="9"/>
      <c r="L220" s="9"/>
    </row>
    <row r="221" spans="2:12" ht="30" x14ac:dyDescent="0.25">
      <c r="B221" s="9" t="s">
        <v>376</v>
      </c>
      <c r="C221" s="10" t="s">
        <v>377</v>
      </c>
      <c r="D221" s="10" t="s">
        <v>5</v>
      </c>
      <c r="E221" s="10" t="s">
        <v>210</v>
      </c>
      <c r="F221" s="9" t="s">
        <v>5022</v>
      </c>
      <c r="G221" s="9" t="s">
        <v>4659</v>
      </c>
      <c r="H221" s="9" t="s">
        <v>4807</v>
      </c>
      <c r="I221" s="9"/>
      <c r="J221" s="9"/>
      <c r="K221" s="9"/>
      <c r="L221" s="9"/>
    </row>
    <row r="222" spans="2:12" ht="45" x14ac:dyDescent="0.25">
      <c r="B222" s="9" t="s">
        <v>378</v>
      </c>
      <c r="C222" s="10" t="s">
        <v>379</v>
      </c>
      <c r="D222" s="10" t="s">
        <v>5</v>
      </c>
      <c r="E222" s="10" t="s">
        <v>151</v>
      </c>
      <c r="F222" s="9" t="s">
        <v>5022</v>
      </c>
      <c r="G222" s="9" t="s">
        <v>5147</v>
      </c>
      <c r="H222" s="9" t="s">
        <v>4840</v>
      </c>
      <c r="I222" s="9"/>
      <c r="J222" s="9"/>
      <c r="K222" s="9"/>
      <c r="L222" s="9"/>
    </row>
    <row r="223" spans="2:12" ht="30" x14ac:dyDescent="0.25">
      <c r="B223" s="9" t="s">
        <v>380</v>
      </c>
      <c r="C223" s="10" t="s">
        <v>381</v>
      </c>
      <c r="D223" s="10" t="s">
        <v>5</v>
      </c>
      <c r="E223" s="10" t="s">
        <v>151</v>
      </c>
      <c r="F223" s="9" t="s">
        <v>5022</v>
      </c>
      <c r="G223" s="9" t="s">
        <v>5238</v>
      </c>
      <c r="H223" s="9" t="s">
        <v>4810</v>
      </c>
      <c r="I223" s="9"/>
      <c r="J223" s="9"/>
      <c r="K223" s="9"/>
      <c r="L223" s="9"/>
    </row>
    <row r="224" spans="2:12" ht="60" x14ac:dyDescent="0.25">
      <c r="B224" s="9" t="s">
        <v>382</v>
      </c>
      <c r="C224" s="10" t="s">
        <v>383</v>
      </c>
      <c r="D224" s="10" t="s">
        <v>5</v>
      </c>
      <c r="E224" s="10" t="s">
        <v>151</v>
      </c>
      <c r="F224" s="9" t="s">
        <v>5022</v>
      </c>
      <c r="G224" s="9" t="s">
        <v>4650</v>
      </c>
      <c r="H224" s="9" t="s">
        <v>4814</v>
      </c>
      <c r="I224" s="9"/>
      <c r="J224" s="9"/>
      <c r="K224" s="9"/>
      <c r="L224" s="9"/>
    </row>
    <row r="225" spans="2:12" ht="60" x14ac:dyDescent="0.25">
      <c r="B225" s="9" t="s">
        <v>384</v>
      </c>
      <c r="C225" s="10" t="s">
        <v>385</v>
      </c>
      <c r="D225" s="10" t="s">
        <v>5</v>
      </c>
      <c r="E225" s="10" t="s">
        <v>22</v>
      </c>
      <c r="F225" s="9" t="s">
        <v>5022</v>
      </c>
      <c r="G225" s="9" t="s">
        <v>4770</v>
      </c>
      <c r="H225" s="9" t="s">
        <v>4808</v>
      </c>
      <c r="I225" s="9" t="s">
        <v>4440</v>
      </c>
      <c r="J225" s="9"/>
      <c r="K225" s="9"/>
      <c r="L225" s="9"/>
    </row>
    <row r="226" spans="2:12" ht="30" x14ac:dyDescent="0.25">
      <c r="B226" s="9" t="s">
        <v>386</v>
      </c>
      <c r="C226" s="10" t="s">
        <v>387</v>
      </c>
      <c r="D226" s="10" t="s">
        <v>5</v>
      </c>
      <c r="E226" s="10" t="s">
        <v>205</v>
      </c>
      <c r="F226" s="9" t="s">
        <v>5022</v>
      </c>
      <c r="G226" s="9" t="s">
        <v>5126</v>
      </c>
      <c r="H226" s="9" t="s">
        <v>4810</v>
      </c>
      <c r="I226" s="9"/>
      <c r="J226" s="9"/>
      <c r="K226" s="9"/>
      <c r="L226" s="9"/>
    </row>
    <row r="227" spans="2:12" ht="30" x14ac:dyDescent="0.25">
      <c r="B227" s="9" t="s">
        <v>388</v>
      </c>
      <c r="C227" s="10" t="s">
        <v>389</v>
      </c>
      <c r="D227" s="10" t="s">
        <v>5</v>
      </c>
      <c r="E227" s="10" t="s">
        <v>205</v>
      </c>
      <c r="F227" s="9" t="s">
        <v>5022</v>
      </c>
      <c r="G227" s="9" t="s">
        <v>5033</v>
      </c>
      <c r="H227" s="9" t="s">
        <v>4807</v>
      </c>
      <c r="I227" s="9"/>
      <c r="J227" s="9"/>
      <c r="K227" s="9"/>
      <c r="L227" s="9"/>
    </row>
    <row r="228" spans="2:12" x14ac:dyDescent="0.25">
      <c r="B228" s="9" t="s">
        <v>1873</v>
      </c>
      <c r="C228" s="10" t="s">
        <v>1874</v>
      </c>
      <c r="D228" s="10" t="s">
        <v>5</v>
      </c>
      <c r="E228" s="10" t="s">
        <v>310</v>
      </c>
      <c r="F228" s="9" t="s">
        <v>5023</v>
      </c>
      <c r="G228" s="9"/>
      <c r="H228" s="9"/>
      <c r="I228" s="9"/>
      <c r="J228" s="9"/>
      <c r="K228" s="9"/>
      <c r="L228" s="9"/>
    </row>
    <row r="229" spans="2:12" ht="75" x14ac:dyDescent="0.25">
      <c r="B229" s="9" t="s">
        <v>390</v>
      </c>
      <c r="C229" s="10" t="s">
        <v>391</v>
      </c>
      <c r="D229" s="10" t="s">
        <v>5</v>
      </c>
      <c r="E229" s="10" t="s">
        <v>310</v>
      </c>
      <c r="F229" s="9" t="s">
        <v>5022</v>
      </c>
      <c r="G229" s="9" t="s">
        <v>4750</v>
      </c>
      <c r="H229" s="9" t="s">
        <v>4806</v>
      </c>
      <c r="I229" s="9"/>
      <c r="J229" s="9"/>
      <c r="K229" s="9"/>
      <c r="L229" s="9"/>
    </row>
    <row r="230" spans="2:12" ht="60" x14ac:dyDescent="0.25">
      <c r="B230" s="9" t="s">
        <v>1875</v>
      </c>
      <c r="C230" s="10" t="s">
        <v>1876</v>
      </c>
      <c r="D230" s="10" t="s">
        <v>5</v>
      </c>
      <c r="E230" s="10" t="s">
        <v>310</v>
      </c>
      <c r="F230" s="9" t="s">
        <v>5024</v>
      </c>
      <c r="G230" s="9" t="s">
        <v>4597</v>
      </c>
      <c r="H230" s="9" t="s">
        <v>4807</v>
      </c>
      <c r="I230" s="9"/>
      <c r="J230" s="9"/>
      <c r="K230" s="9"/>
      <c r="L230" s="9"/>
    </row>
    <row r="231" spans="2:12" ht="45" x14ac:dyDescent="0.25">
      <c r="B231" s="9" t="s">
        <v>1877</v>
      </c>
      <c r="C231" s="10" t="s">
        <v>1878</v>
      </c>
      <c r="D231" s="10" t="s">
        <v>5</v>
      </c>
      <c r="E231" s="10" t="s">
        <v>310</v>
      </c>
      <c r="F231" s="9" t="s">
        <v>5022</v>
      </c>
      <c r="G231" s="9" t="s">
        <v>5035</v>
      </c>
      <c r="H231" s="9" t="s">
        <v>4808</v>
      </c>
      <c r="I231" s="9"/>
      <c r="J231" s="9"/>
      <c r="K231" s="9"/>
      <c r="L231" s="9"/>
    </row>
    <row r="232" spans="2:12" ht="30" x14ac:dyDescent="0.25">
      <c r="B232" s="9" t="s">
        <v>392</v>
      </c>
      <c r="C232" s="10" t="s">
        <v>393</v>
      </c>
      <c r="D232" s="10" t="s">
        <v>5</v>
      </c>
      <c r="E232" s="10" t="s">
        <v>310</v>
      </c>
      <c r="F232" s="9" t="s">
        <v>5022</v>
      </c>
      <c r="G232" s="9"/>
      <c r="H232" s="9"/>
      <c r="I232" s="9"/>
      <c r="J232" s="9"/>
      <c r="K232" s="9"/>
      <c r="L232" s="9"/>
    </row>
    <row r="233" spans="2:12" x14ac:dyDescent="0.25">
      <c r="B233" s="9" t="s">
        <v>1879</v>
      </c>
      <c r="C233" s="10" t="s">
        <v>1880</v>
      </c>
      <c r="D233" s="10" t="s">
        <v>5</v>
      </c>
      <c r="E233" s="10" t="s">
        <v>310</v>
      </c>
      <c r="F233" s="9" t="s">
        <v>5023</v>
      </c>
      <c r="G233" s="9"/>
      <c r="H233" s="9"/>
      <c r="I233" s="9"/>
      <c r="J233" s="9"/>
      <c r="K233" s="9"/>
      <c r="L233" s="9"/>
    </row>
    <row r="234" spans="2:12" x14ac:dyDescent="0.25">
      <c r="B234" s="9" t="s">
        <v>1881</v>
      </c>
      <c r="C234" s="10" t="s">
        <v>1882</v>
      </c>
      <c r="D234" s="10" t="s">
        <v>5</v>
      </c>
      <c r="E234" s="10" t="s">
        <v>310</v>
      </c>
      <c r="F234" s="9" t="s">
        <v>5023</v>
      </c>
      <c r="G234" s="9" t="s">
        <v>4623</v>
      </c>
      <c r="H234" s="9" t="s">
        <v>4807</v>
      </c>
      <c r="I234" s="9"/>
      <c r="J234" s="9"/>
      <c r="K234" s="9"/>
      <c r="L234" s="9"/>
    </row>
    <row r="235" spans="2:12" ht="30" x14ac:dyDescent="0.25">
      <c r="B235" s="9" t="s">
        <v>394</v>
      </c>
      <c r="C235" s="10" t="s">
        <v>395</v>
      </c>
      <c r="D235" s="10" t="s">
        <v>5</v>
      </c>
      <c r="E235" s="10" t="s">
        <v>310</v>
      </c>
      <c r="F235" s="9" t="s">
        <v>5022</v>
      </c>
      <c r="G235" s="9" t="s">
        <v>5134</v>
      </c>
      <c r="H235" s="9" t="s">
        <v>4821</v>
      </c>
      <c r="I235" s="9"/>
      <c r="J235" s="9"/>
      <c r="K235" s="9"/>
      <c r="L235" s="9"/>
    </row>
    <row r="236" spans="2:12" ht="75" x14ac:dyDescent="0.25">
      <c r="B236" s="9" t="s">
        <v>396</v>
      </c>
      <c r="C236" s="10" t="s">
        <v>397</v>
      </c>
      <c r="D236" s="10" t="s">
        <v>5</v>
      </c>
      <c r="E236" s="10" t="s">
        <v>310</v>
      </c>
      <c r="F236" s="9" t="s">
        <v>5022</v>
      </c>
      <c r="G236" s="9" t="s">
        <v>4627</v>
      </c>
      <c r="H236" s="9" t="s">
        <v>4806</v>
      </c>
      <c r="I236" s="9"/>
      <c r="J236" s="9"/>
      <c r="K236" s="9"/>
      <c r="L236" s="9"/>
    </row>
    <row r="237" spans="2:12" x14ac:dyDescent="0.25">
      <c r="B237" s="9" t="s">
        <v>1883</v>
      </c>
      <c r="C237" s="10" t="s">
        <v>1884</v>
      </c>
      <c r="D237" s="10" t="s">
        <v>5</v>
      </c>
      <c r="E237" s="10" t="s">
        <v>310</v>
      </c>
      <c r="F237" s="9" t="s">
        <v>5023</v>
      </c>
      <c r="G237" s="9"/>
      <c r="H237" s="9"/>
      <c r="I237" s="9"/>
      <c r="J237" s="9"/>
      <c r="K237" s="9"/>
      <c r="L237" s="9"/>
    </row>
    <row r="238" spans="2:12" x14ac:dyDescent="0.25">
      <c r="B238" s="9" t="s">
        <v>1885</v>
      </c>
      <c r="C238" s="10" t="s">
        <v>1886</v>
      </c>
      <c r="D238" s="10" t="s">
        <v>5</v>
      </c>
      <c r="E238" s="10" t="s">
        <v>310</v>
      </c>
      <c r="F238" s="9" t="s">
        <v>5023</v>
      </c>
      <c r="G238" s="9" t="s">
        <v>4623</v>
      </c>
      <c r="H238" s="9" t="s">
        <v>4807</v>
      </c>
      <c r="I238" s="9"/>
      <c r="J238" s="9"/>
      <c r="K238" s="9"/>
      <c r="L238" s="9"/>
    </row>
    <row r="239" spans="2:12" ht="30" x14ac:dyDescent="0.25">
      <c r="B239" s="9" t="s">
        <v>398</v>
      </c>
      <c r="C239" s="10" t="s">
        <v>399</v>
      </c>
      <c r="D239" s="10" t="s">
        <v>5</v>
      </c>
      <c r="E239" s="10" t="s">
        <v>310</v>
      </c>
      <c r="F239" s="9" t="s">
        <v>5022</v>
      </c>
      <c r="G239" s="9" t="s">
        <v>4992</v>
      </c>
      <c r="H239" s="9" t="s">
        <v>4813</v>
      </c>
      <c r="I239" s="9"/>
      <c r="J239" s="9"/>
      <c r="K239" s="9"/>
      <c r="L239" s="9"/>
    </row>
    <row r="240" spans="2:12" ht="30" x14ac:dyDescent="0.25">
      <c r="B240" s="9" t="s">
        <v>400</v>
      </c>
      <c r="C240" s="10" t="s">
        <v>401</v>
      </c>
      <c r="D240" s="10" t="s">
        <v>5</v>
      </c>
      <c r="E240" s="10" t="s">
        <v>310</v>
      </c>
      <c r="F240" s="9" t="s">
        <v>5022</v>
      </c>
      <c r="G240" s="9" t="s">
        <v>4992</v>
      </c>
      <c r="H240" s="9" t="s">
        <v>4813</v>
      </c>
      <c r="I240" s="9"/>
      <c r="J240" s="9"/>
      <c r="K240" s="9"/>
      <c r="L240" s="9"/>
    </row>
    <row r="241" spans="2:12" x14ac:dyDescent="0.25">
      <c r="B241" s="9" t="s">
        <v>1887</v>
      </c>
      <c r="C241" s="10" t="s">
        <v>1888</v>
      </c>
      <c r="D241" s="10" t="s">
        <v>5</v>
      </c>
      <c r="E241" s="10" t="s">
        <v>310</v>
      </c>
      <c r="F241" s="9" t="s">
        <v>5023</v>
      </c>
      <c r="G241" s="9" t="s">
        <v>4574</v>
      </c>
      <c r="H241" s="9" t="s">
        <v>4811</v>
      </c>
      <c r="I241" s="9"/>
      <c r="J241" s="9"/>
      <c r="K241" s="9"/>
      <c r="L241" s="9"/>
    </row>
    <row r="242" spans="2:12" x14ac:dyDescent="0.25">
      <c r="B242" s="9" t="s">
        <v>1889</v>
      </c>
      <c r="C242" s="10" t="s">
        <v>1890</v>
      </c>
      <c r="D242" s="10" t="s">
        <v>5</v>
      </c>
      <c r="E242" s="10" t="s">
        <v>310</v>
      </c>
      <c r="F242" s="9" t="s">
        <v>5023</v>
      </c>
      <c r="G242" s="9"/>
      <c r="H242" s="9"/>
      <c r="I242" s="9"/>
      <c r="J242" s="9"/>
      <c r="K242" s="9"/>
      <c r="L242" s="9"/>
    </row>
    <row r="243" spans="2:12" ht="60" x14ac:dyDescent="0.25">
      <c r="B243" s="9" t="s">
        <v>1891</v>
      </c>
      <c r="C243" s="10" t="s">
        <v>1892</v>
      </c>
      <c r="D243" s="10" t="s">
        <v>5</v>
      </c>
      <c r="E243" s="10" t="s">
        <v>310</v>
      </c>
      <c r="F243" s="9" t="s">
        <v>5022</v>
      </c>
      <c r="G243" s="9" t="s">
        <v>4603</v>
      </c>
      <c r="H243" s="9" t="s">
        <v>4811</v>
      </c>
      <c r="I243" s="9" t="s">
        <v>4467</v>
      </c>
      <c r="J243" s="9"/>
      <c r="K243" s="9"/>
      <c r="L243" s="9"/>
    </row>
    <row r="244" spans="2:12" x14ac:dyDescent="0.25">
      <c r="B244" s="9" t="s">
        <v>1893</v>
      </c>
      <c r="C244" s="10" t="s">
        <v>1894</v>
      </c>
      <c r="D244" s="10" t="s">
        <v>5</v>
      </c>
      <c r="E244" s="10" t="s">
        <v>310</v>
      </c>
      <c r="F244" s="9" t="s">
        <v>5023</v>
      </c>
      <c r="G244" s="9"/>
      <c r="H244" s="9"/>
      <c r="I244" s="9"/>
      <c r="J244" s="9"/>
      <c r="K244" s="9"/>
      <c r="L244" s="9"/>
    </row>
    <row r="245" spans="2:12" x14ac:dyDescent="0.25">
      <c r="B245" s="9" t="s">
        <v>1895</v>
      </c>
      <c r="C245" s="10" t="s">
        <v>1896</v>
      </c>
      <c r="D245" s="10" t="s">
        <v>5</v>
      </c>
      <c r="E245" s="10" t="s">
        <v>310</v>
      </c>
      <c r="F245" s="9" t="s">
        <v>5023</v>
      </c>
      <c r="G245" s="9"/>
      <c r="H245" s="9"/>
      <c r="I245" s="9"/>
      <c r="J245" s="9"/>
      <c r="K245" s="9"/>
      <c r="L245" s="9"/>
    </row>
    <row r="246" spans="2:12" ht="30" x14ac:dyDescent="0.25">
      <c r="B246" s="9" t="s">
        <v>402</v>
      </c>
      <c r="C246" s="10" t="s">
        <v>403</v>
      </c>
      <c r="D246" s="10" t="s">
        <v>5</v>
      </c>
      <c r="E246" s="10" t="s">
        <v>310</v>
      </c>
      <c r="F246" s="9" t="s">
        <v>5022</v>
      </c>
      <c r="G246" s="9"/>
      <c r="H246" s="9"/>
      <c r="I246" s="9"/>
      <c r="J246" s="9"/>
      <c r="K246" s="9"/>
      <c r="L246" s="9"/>
    </row>
    <row r="247" spans="2:12" ht="60" x14ac:dyDescent="0.25">
      <c r="B247" s="9" t="s">
        <v>404</v>
      </c>
      <c r="C247" s="10" t="s">
        <v>405</v>
      </c>
      <c r="D247" s="10" t="s">
        <v>5</v>
      </c>
      <c r="E247" s="10" t="s">
        <v>310</v>
      </c>
      <c r="F247" s="9" t="s">
        <v>5022</v>
      </c>
      <c r="G247" s="9" t="s">
        <v>4606</v>
      </c>
      <c r="H247" s="9" t="s">
        <v>4814</v>
      </c>
      <c r="I247" s="9"/>
      <c r="J247" s="9"/>
      <c r="K247" s="9"/>
      <c r="L247" s="9"/>
    </row>
    <row r="248" spans="2:12" ht="60" x14ac:dyDescent="0.25">
      <c r="B248" s="9" t="s">
        <v>406</v>
      </c>
      <c r="C248" s="10" t="s">
        <v>407</v>
      </c>
      <c r="D248" s="10" t="s">
        <v>5</v>
      </c>
      <c r="E248" s="10" t="s">
        <v>310</v>
      </c>
      <c r="F248" s="9" t="s">
        <v>5022</v>
      </c>
      <c r="G248" s="9" t="s">
        <v>5239</v>
      </c>
      <c r="H248" s="9" t="s">
        <v>4812</v>
      </c>
      <c r="I248" s="9"/>
      <c r="J248" s="9"/>
      <c r="K248" s="9" t="s">
        <v>5240</v>
      </c>
      <c r="L248" s="9"/>
    </row>
    <row r="249" spans="2:12" ht="60" x14ac:dyDescent="0.25">
      <c r="B249" s="9" t="s">
        <v>408</v>
      </c>
      <c r="C249" s="10" t="s">
        <v>409</v>
      </c>
      <c r="D249" s="10" t="s">
        <v>5</v>
      </c>
      <c r="E249" s="10" t="s">
        <v>310</v>
      </c>
      <c r="F249" s="9" t="s">
        <v>5024</v>
      </c>
      <c r="G249" s="9" t="s">
        <v>4650</v>
      </c>
      <c r="H249" s="9" t="s">
        <v>4824</v>
      </c>
      <c r="I249" s="9"/>
      <c r="J249" s="9"/>
      <c r="K249" s="9"/>
      <c r="L249" s="9"/>
    </row>
    <row r="250" spans="2:12" ht="75" x14ac:dyDescent="0.25">
      <c r="B250" s="9" t="s">
        <v>410</v>
      </c>
      <c r="C250" s="10" t="s">
        <v>411</v>
      </c>
      <c r="D250" s="10" t="s">
        <v>5</v>
      </c>
      <c r="E250" s="10" t="s">
        <v>310</v>
      </c>
      <c r="F250" s="9" t="s">
        <v>5024</v>
      </c>
      <c r="G250" s="9" t="s">
        <v>4658</v>
      </c>
      <c r="H250" s="9" t="s">
        <v>4806</v>
      </c>
      <c r="I250" s="9"/>
      <c r="J250" s="9"/>
      <c r="K250" s="9" t="s">
        <v>4468</v>
      </c>
      <c r="L250" s="9"/>
    </row>
    <row r="251" spans="2:12" ht="75" x14ac:dyDescent="0.25">
      <c r="B251" s="9" t="s">
        <v>412</v>
      </c>
      <c r="C251" s="10" t="s">
        <v>413</v>
      </c>
      <c r="D251" s="10" t="s">
        <v>5</v>
      </c>
      <c r="E251" s="10" t="s">
        <v>310</v>
      </c>
      <c r="F251" s="9" t="s">
        <v>5024</v>
      </c>
      <c r="G251" s="9" t="s">
        <v>5241</v>
      </c>
      <c r="H251" s="9" t="s">
        <v>4806</v>
      </c>
      <c r="I251" s="9"/>
      <c r="J251" s="9"/>
      <c r="K251" s="9"/>
      <c r="L251" s="9"/>
    </row>
    <row r="252" spans="2:12" ht="60" x14ac:dyDescent="0.25">
      <c r="B252" s="9" t="s">
        <v>414</v>
      </c>
      <c r="C252" s="10" t="s">
        <v>415</v>
      </c>
      <c r="D252" s="10" t="s">
        <v>5</v>
      </c>
      <c r="E252" s="10" t="s">
        <v>310</v>
      </c>
      <c r="F252" s="9" t="s">
        <v>5022</v>
      </c>
      <c r="G252" s="9" t="s">
        <v>4611</v>
      </c>
      <c r="H252" s="9" t="s">
        <v>4814</v>
      </c>
      <c r="I252" s="9" t="s">
        <v>4454</v>
      </c>
      <c r="J252" s="9"/>
      <c r="K252" s="9"/>
      <c r="L252" s="9"/>
    </row>
    <row r="253" spans="2:12" ht="75" x14ac:dyDescent="0.25">
      <c r="B253" s="9" t="s">
        <v>416</v>
      </c>
      <c r="C253" s="10" t="s">
        <v>417</v>
      </c>
      <c r="D253" s="10" t="s">
        <v>5</v>
      </c>
      <c r="E253" s="10" t="s">
        <v>310</v>
      </c>
      <c r="F253" s="9" t="s">
        <v>5073</v>
      </c>
      <c r="G253" s="9" t="s">
        <v>4653</v>
      </c>
      <c r="H253" s="9" t="s">
        <v>4806</v>
      </c>
      <c r="I253" s="9"/>
      <c r="J253" s="9" t="s">
        <v>4469</v>
      </c>
      <c r="K253" s="9" t="s">
        <v>4470</v>
      </c>
      <c r="L253" s="9" t="s">
        <v>5242</v>
      </c>
    </row>
    <row r="254" spans="2:12" ht="75" x14ac:dyDescent="0.25">
      <c r="B254" s="9" t="s">
        <v>418</v>
      </c>
      <c r="C254" s="10" t="s">
        <v>419</v>
      </c>
      <c r="D254" s="10" t="s">
        <v>5</v>
      </c>
      <c r="E254" s="10" t="s">
        <v>310</v>
      </c>
      <c r="F254" s="9" t="s">
        <v>5024</v>
      </c>
      <c r="G254" s="9" t="s">
        <v>4993</v>
      </c>
      <c r="H254" s="9" t="s">
        <v>4806</v>
      </c>
      <c r="I254" s="9" t="s">
        <v>4471</v>
      </c>
      <c r="J254" s="9"/>
      <c r="K254" s="9"/>
      <c r="L254" s="9"/>
    </row>
    <row r="255" spans="2:12" ht="75" x14ac:dyDescent="0.25">
      <c r="B255" s="9" t="s">
        <v>420</v>
      </c>
      <c r="C255" s="10" t="s">
        <v>421</v>
      </c>
      <c r="D255" s="10" t="s">
        <v>5</v>
      </c>
      <c r="E255" s="10" t="s">
        <v>310</v>
      </c>
      <c r="F255" s="9" t="s">
        <v>5073</v>
      </c>
      <c r="G255" s="9" t="s">
        <v>5243</v>
      </c>
      <c r="H255" s="9" t="s">
        <v>4806</v>
      </c>
      <c r="I255" s="9"/>
      <c r="J255" s="9"/>
      <c r="K255" s="9" t="s">
        <v>4472</v>
      </c>
      <c r="L255" s="9" t="s">
        <v>5244</v>
      </c>
    </row>
    <row r="256" spans="2:12" ht="60" x14ac:dyDescent="0.25">
      <c r="B256" s="9" t="s">
        <v>422</v>
      </c>
      <c r="C256" s="10" t="s">
        <v>423</v>
      </c>
      <c r="D256" s="10" t="s">
        <v>5</v>
      </c>
      <c r="E256" s="10" t="s">
        <v>310</v>
      </c>
      <c r="F256" s="9" t="s">
        <v>5024</v>
      </c>
      <c r="G256" s="9" t="s">
        <v>5025</v>
      </c>
      <c r="H256" s="9" t="s">
        <v>4824</v>
      </c>
      <c r="I256" s="9"/>
      <c r="J256" s="9"/>
      <c r="K256" s="9"/>
      <c r="L256" s="9"/>
    </row>
    <row r="257" spans="2:12" ht="45" x14ac:dyDescent="0.25">
      <c r="B257" s="9" t="s">
        <v>1897</v>
      </c>
      <c r="C257" s="10" t="s">
        <v>1898</v>
      </c>
      <c r="D257" s="10" t="s">
        <v>5</v>
      </c>
      <c r="E257" s="10" t="s">
        <v>310</v>
      </c>
      <c r="F257" s="9" t="s">
        <v>5072</v>
      </c>
      <c r="G257" s="9" t="s">
        <v>5245</v>
      </c>
      <c r="H257" s="9" t="s">
        <v>4809</v>
      </c>
      <c r="I257" s="9"/>
      <c r="J257" s="9"/>
      <c r="K257" s="9"/>
      <c r="L257" s="9"/>
    </row>
    <row r="258" spans="2:12" ht="60" x14ac:dyDescent="0.25">
      <c r="B258" s="9" t="s">
        <v>424</v>
      </c>
      <c r="C258" s="10" t="s">
        <v>425</v>
      </c>
      <c r="D258" s="10" t="s">
        <v>5</v>
      </c>
      <c r="E258" s="10" t="s">
        <v>310</v>
      </c>
      <c r="F258" s="9" t="s">
        <v>5024</v>
      </c>
      <c r="G258" s="9" t="s">
        <v>5246</v>
      </c>
      <c r="H258" s="9" t="s">
        <v>4814</v>
      </c>
      <c r="I258" s="9"/>
      <c r="J258" s="9"/>
      <c r="K258" s="9"/>
      <c r="L258" s="9"/>
    </row>
    <row r="259" spans="2:12" ht="30" x14ac:dyDescent="0.25">
      <c r="B259" s="9" t="s">
        <v>1899</v>
      </c>
      <c r="C259" s="10" t="s">
        <v>1900</v>
      </c>
      <c r="D259" s="10" t="s">
        <v>5</v>
      </c>
      <c r="E259" s="10" t="s">
        <v>310</v>
      </c>
      <c r="F259" s="9" t="s">
        <v>5022</v>
      </c>
      <c r="G259" s="9" t="s">
        <v>4994</v>
      </c>
      <c r="H259" s="9" t="s">
        <v>4807</v>
      </c>
      <c r="I259" s="9"/>
      <c r="J259" s="9"/>
      <c r="K259" s="9"/>
      <c r="L259" s="9"/>
    </row>
    <row r="260" spans="2:12" ht="60" x14ac:dyDescent="0.25">
      <c r="B260" s="9" t="s">
        <v>426</v>
      </c>
      <c r="C260" s="10" t="s">
        <v>427</v>
      </c>
      <c r="D260" s="10" t="s">
        <v>5</v>
      </c>
      <c r="E260" s="10" t="s">
        <v>310</v>
      </c>
      <c r="F260" s="9" t="s">
        <v>5022</v>
      </c>
      <c r="G260" s="9" t="s">
        <v>4614</v>
      </c>
      <c r="H260" s="9" t="s">
        <v>4812</v>
      </c>
      <c r="I260" s="9"/>
      <c r="J260" s="9"/>
      <c r="K260" s="9" t="s">
        <v>4801</v>
      </c>
      <c r="L260" s="9"/>
    </row>
    <row r="261" spans="2:12" ht="30" x14ac:dyDescent="0.25">
      <c r="B261" s="9" t="s">
        <v>428</v>
      </c>
      <c r="C261" s="10" t="s">
        <v>429</v>
      </c>
      <c r="D261" s="10" t="s">
        <v>5</v>
      </c>
      <c r="E261" s="10" t="s">
        <v>151</v>
      </c>
      <c r="F261" s="9" t="s">
        <v>5022</v>
      </c>
      <c r="G261" s="9" t="s">
        <v>4648</v>
      </c>
      <c r="H261" s="9" t="s">
        <v>4807</v>
      </c>
      <c r="I261" s="9"/>
      <c r="J261" s="9"/>
      <c r="K261" s="9"/>
      <c r="L261" s="9"/>
    </row>
    <row r="262" spans="2:12" ht="30" x14ac:dyDescent="0.25">
      <c r="B262" s="9" t="s">
        <v>430</v>
      </c>
      <c r="C262" s="10" t="s">
        <v>431</v>
      </c>
      <c r="D262" s="10" t="s">
        <v>5</v>
      </c>
      <c r="E262" s="10" t="s">
        <v>151</v>
      </c>
      <c r="F262" s="9" t="s">
        <v>5022</v>
      </c>
      <c r="G262" s="9" t="s">
        <v>4640</v>
      </c>
      <c r="H262" s="9" t="s">
        <v>4810</v>
      </c>
      <c r="I262" s="9"/>
      <c r="J262" s="9"/>
      <c r="K262" s="9"/>
      <c r="L262" s="9"/>
    </row>
    <row r="263" spans="2:12" ht="60" x14ac:dyDescent="0.25">
      <c r="B263" s="9" t="s">
        <v>432</v>
      </c>
      <c r="C263" s="10" t="s">
        <v>433</v>
      </c>
      <c r="D263" s="10" t="s">
        <v>5</v>
      </c>
      <c r="E263" s="10" t="s">
        <v>151</v>
      </c>
      <c r="F263" s="9" t="s">
        <v>5022</v>
      </c>
      <c r="G263" s="9" t="s">
        <v>4585</v>
      </c>
      <c r="H263" s="9" t="s">
        <v>4814</v>
      </c>
      <c r="I263" s="9"/>
      <c r="J263" s="9"/>
      <c r="K263" s="9"/>
      <c r="L263" s="9"/>
    </row>
    <row r="264" spans="2:12" ht="30" x14ac:dyDescent="0.25">
      <c r="B264" s="9" t="s">
        <v>1901</v>
      </c>
      <c r="C264" s="10" t="s">
        <v>1902</v>
      </c>
      <c r="D264" s="10" t="s">
        <v>5</v>
      </c>
      <c r="E264" s="10" t="s">
        <v>151</v>
      </c>
      <c r="F264" s="9" t="s">
        <v>5022</v>
      </c>
      <c r="G264" s="9" t="s">
        <v>4988</v>
      </c>
      <c r="H264" s="9" t="s">
        <v>4807</v>
      </c>
      <c r="I264" s="9"/>
      <c r="J264" s="9"/>
      <c r="K264" s="9"/>
      <c r="L264" s="9"/>
    </row>
    <row r="265" spans="2:12" ht="45" x14ac:dyDescent="0.25">
      <c r="B265" s="9" t="s">
        <v>434</v>
      </c>
      <c r="C265" s="10" t="s">
        <v>435</v>
      </c>
      <c r="D265" s="10" t="s">
        <v>5</v>
      </c>
      <c r="E265" s="10" t="s">
        <v>205</v>
      </c>
      <c r="F265" s="9" t="s">
        <v>5022</v>
      </c>
      <c r="G265" s="9" t="s">
        <v>4662</v>
      </c>
      <c r="H265" s="9" t="s">
        <v>4824</v>
      </c>
      <c r="I265" s="9"/>
      <c r="J265" s="9"/>
      <c r="K265" s="9"/>
      <c r="L265" s="9"/>
    </row>
    <row r="266" spans="2:12" x14ac:dyDescent="0.25">
      <c r="B266" s="9" t="s">
        <v>1903</v>
      </c>
      <c r="C266" s="10" t="s">
        <v>1904</v>
      </c>
      <c r="D266" s="10" t="s">
        <v>5</v>
      </c>
      <c r="E266" s="10" t="s">
        <v>205</v>
      </c>
      <c r="F266" s="9" t="s">
        <v>5023</v>
      </c>
      <c r="G266" s="9"/>
      <c r="H266" s="9"/>
      <c r="I266" s="9"/>
      <c r="J266" s="9"/>
      <c r="K266" s="9"/>
      <c r="L266" s="9"/>
    </row>
    <row r="267" spans="2:12" ht="30" x14ac:dyDescent="0.25">
      <c r="B267" s="9" t="s">
        <v>436</v>
      </c>
      <c r="C267" s="10" t="s">
        <v>437</v>
      </c>
      <c r="D267" s="10" t="s">
        <v>5</v>
      </c>
      <c r="E267" s="10" t="s">
        <v>168</v>
      </c>
      <c r="F267" s="9" t="s">
        <v>5022</v>
      </c>
      <c r="G267" s="9" t="s">
        <v>4629</v>
      </c>
      <c r="H267" s="9" t="s">
        <v>4807</v>
      </c>
      <c r="I267" s="9"/>
      <c r="J267" s="9"/>
      <c r="K267" s="9"/>
      <c r="L267" s="9"/>
    </row>
    <row r="268" spans="2:12" x14ac:dyDescent="0.25">
      <c r="B268" s="9" t="s">
        <v>1905</v>
      </c>
      <c r="C268" s="10" t="s">
        <v>1906</v>
      </c>
      <c r="D268" s="10" t="s">
        <v>5</v>
      </c>
      <c r="E268" s="10" t="s">
        <v>168</v>
      </c>
      <c r="F268" s="9" t="s">
        <v>5023</v>
      </c>
      <c r="G268" s="9"/>
      <c r="H268" s="9"/>
      <c r="I268" s="9"/>
      <c r="J268" s="9"/>
      <c r="K268" s="9"/>
      <c r="L268" s="9"/>
    </row>
    <row r="269" spans="2:12" x14ac:dyDescent="0.25">
      <c r="B269" s="9" t="s">
        <v>1907</v>
      </c>
      <c r="C269" s="10" t="s">
        <v>1908</v>
      </c>
      <c r="D269" s="10" t="s">
        <v>5</v>
      </c>
      <c r="E269" s="10" t="s">
        <v>353</v>
      </c>
      <c r="F269" s="9" t="s">
        <v>5023</v>
      </c>
      <c r="G269" s="9" t="s">
        <v>5140</v>
      </c>
      <c r="H269" s="9" t="s">
        <v>4807</v>
      </c>
      <c r="I269" s="9"/>
      <c r="J269" s="9"/>
      <c r="K269" s="9"/>
      <c r="L269" s="9"/>
    </row>
    <row r="270" spans="2:12" ht="45" x14ac:dyDescent="0.25">
      <c r="B270" s="9" t="s">
        <v>438</v>
      </c>
      <c r="C270" s="10" t="s">
        <v>439</v>
      </c>
      <c r="D270" s="10" t="s">
        <v>5</v>
      </c>
      <c r="E270" s="10" t="s">
        <v>353</v>
      </c>
      <c r="F270" s="9" t="s">
        <v>5022</v>
      </c>
      <c r="G270" s="9" t="s">
        <v>4633</v>
      </c>
      <c r="H270" s="9" t="s">
        <v>4808</v>
      </c>
      <c r="I270" s="9"/>
      <c r="J270" s="9"/>
      <c r="K270" s="9"/>
      <c r="L270" s="9"/>
    </row>
    <row r="271" spans="2:12" ht="75" x14ac:dyDescent="0.25">
      <c r="B271" s="9" t="s">
        <v>440</v>
      </c>
      <c r="C271" s="10" t="s">
        <v>441</v>
      </c>
      <c r="D271" s="10" t="s">
        <v>5</v>
      </c>
      <c r="E271" s="10" t="s">
        <v>353</v>
      </c>
      <c r="F271" s="9" t="s">
        <v>5073</v>
      </c>
      <c r="G271" s="9" t="s">
        <v>4662</v>
      </c>
      <c r="H271" s="9" t="s">
        <v>4808</v>
      </c>
      <c r="I271" s="9"/>
      <c r="J271" s="9"/>
      <c r="K271" s="9"/>
      <c r="L271" s="9"/>
    </row>
    <row r="272" spans="2:12" ht="75" x14ac:dyDescent="0.25">
      <c r="B272" s="9" t="s">
        <v>442</v>
      </c>
      <c r="C272" s="10" t="s">
        <v>443</v>
      </c>
      <c r="D272" s="10" t="s">
        <v>5</v>
      </c>
      <c r="E272" s="10" t="s">
        <v>353</v>
      </c>
      <c r="F272" s="9" t="s">
        <v>5073</v>
      </c>
      <c r="G272" s="9" t="s">
        <v>5119</v>
      </c>
      <c r="H272" s="9" t="s">
        <v>4807</v>
      </c>
      <c r="I272" s="9"/>
      <c r="J272" s="9"/>
      <c r="K272" s="9"/>
      <c r="L272" s="9"/>
    </row>
    <row r="273" spans="2:12" ht="75" x14ac:dyDescent="0.25">
      <c r="B273" s="9" t="s">
        <v>444</v>
      </c>
      <c r="C273" s="10" t="s">
        <v>445</v>
      </c>
      <c r="D273" s="10" t="s">
        <v>5</v>
      </c>
      <c r="E273" s="10" t="s">
        <v>353</v>
      </c>
      <c r="F273" s="9" t="s">
        <v>5022</v>
      </c>
      <c r="G273" s="9" t="s">
        <v>4995</v>
      </c>
      <c r="H273" s="9" t="s">
        <v>4806</v>
      </c>
      <c r="I273" s="9"/>
      <c r="J273" s="9"/>
      <c r="K273" s="9"/>
      <c r="L273" s="9"/>
    </row>
    <row r="274" spans="2:12" ht="60" x14ac:dyDescent="0.25">
      <c r="B274" s="9" t="s">
        <v>446</v>
      </c>
      <c r="C274" s="10" t="s">
        <v>447</v>
      </c>
      <c r="D274" s="10" t="s">
        <v>5</v>
      </c>
      <c r="E274" s="10" t="s">
        <v>353</v>
      </c>
      <c r="F274" s="9" t="s">
        <v>5022</v>
      </c>
      <c r="G274" s="9" t="s">
        <v>4595</v>
      </c>
      <c r="H274" s="9" t="s">
        <v>4814</v>
      </c>
      <c r="I274" s="9"/>
      <c r="J274" s="9"/>
      <c r="K274" s="9"/>
      <c r="L274" s="9"/>
    </row>
    <row r="275" spans="2:12" ht="30" x14ac:dyDescent="0.25">
      <c r="B275" s="9" t="s">
        <v>448</v>
      </c>
      <c r="C275" s="10" t="s">
        <v>449</v>
      </c>
      <c r="D275" s="10" t="s">
        <v>5</v>
      </c>
      <c r="E275" s="10" t="s">
        <v>353</v>
      </c>
      <c r="F275" s="9" t="s">
        <v>5022</v>
      </c>
      <c r="G275" s="9" t="s">
        <v>4630</v>
      </c>
      <c r="H275" s="9" t="s">
        <v>4807</v>
      </c>
      <c r="I275" s="9"/>
      <c r="J275" s="9"/>
      <c r="K275" s="9"/>
      <c r="L275" s="9"/>
    </row>
    <row r="276" spans="2:12" ht="30" x14ac:dyDescent="0.25">
      <c r="B276" s="9" t="s">
        <v>450</v>
      </c>
      <c r="C276" s="10" t="s">
        <v>451</v>
      </c>
      <c r="D276" s="10" t="s">
        <v>5</v>
      </c>
      <c r="E276" s="10" t="s">
        <v>353</v>
      </c>
      <c r="F276" s="9" t="s">
        <v>5022</v>
      </c>
      <c r="G276" s="9" t="s">
        <v>5128</v>
      </c>
      <c r="H276" s="9" t="s">
        <v>4807</v>
      </c>
      <c r="I276" s="9"/>
      <c r="J276" s="9"/>
      <c r="K276" s="9"/>
      <c r="L276" s="9"/>
    </row>
    <row r="277" spans="2:12" ht="30" x14ac:dyDescent="0.25">
      <c r="B277" s="9" t="s">
        <v>452</v>
      </c>
      <c r="C277" s="10" t="s">
        <v>453</v>
      </c>
      <c r="D277" s="10" t="s">
        <v>5</v>
      </c>
      <c r="E277" s="10" t="s">
        <v>353</v>
      </c>
      <c r="F277" s="9" t="s">
        <v>5022</v>
      </c>
      <c r="G277" s="9" t="s">
        <v>4669</v>
      </c>
      <c r="H277" s="9" t="s">
        <v>4807</v>
      </c>
      <c r="I277" s="9"/>
      <c r="J277" s="9"/>
      <c r="K277" s="9"/>
      <c r="L277" s="9"/>
    </row>
    <row r="278" spans="2:12" ht="75" x14ac:dyDescent="0.25">
      <c r="B278" s="9" t="s">
        <v>454</v>
      </c>
      <c r="C278" s="10" t="s">
        <v>455</v>
      </c>
      <c r="D278" s="10" t="s">
        <v>5</v>
      </c>
      <c r="E278" s="10" t="s">
        <v>353</v>
      </c>
      <c r="F278" s="9" t="s">
        <v>5022</v>
      </c>
      <c r="G278" s="9" t="s">
        <v>4658</v>
      </c>
      <c r="H278" s="9" t="s">
        <v>4806</v>
      </c>
      <c r="I278" s="9"/>
      <c r="J278" s="9"/>
      <c r="K278" s="9"/>
      <c r="L278" s="9"/>
    </row>
    <row r="279" spans="2:12" ht="30" x14ac:dyDescent="0.25">
      <c r="B279" s="9" t="s">
        <v>456</v>
      </c>
      <c r="C279" s="10" t="s">
        <v>457</v>
      </c>
      <c r="D279" s="10" t="s">
        <v>5</v>
      </c>
      <c r="E279" s="10" t="s">
        <v>353</v>
      </c>
      <c r="F279" s="9" t="s">
        <v>5022</v>
      </c>
      <c r="G279" s="9" t="s">
        <v>4681</v>
      </c>
      <c r="H279" s="9" t="s">
        <v>4809</v>
      </c>
      <c r="I279" s="9"/>
      <c r="J279" s="9"/>
      <c r="K279" s="9"/>
      <c r="L279" s="9"/>
    </row>
    <row r="280" spans="2:12" ht="30" x14ac:dyDescent="0.25">
      <c r="B280" s="9" t="s">
        <v>458</v>
      </c>
      <c r="C280" s="10" t="s">
        <v>459</v>
      </c>
      <c r="D280" s="10" t="s">
        <v>5</v>
      </c>
      <c r="E280" s="10" t="s">
        <v>353</v>
      </c>
      <c r="F280" s="9" t="s">
        <v>5022</v>
      </c>
      <c r="G280" s="9" t="s">
        <v>4640</v>
      </c>
      <c r="H280" s="9" t="s">
        <v>4825</v>
      </c>
      <c r="I280" s="9"/>
      <c r="J280" s="9"/>
      <c r="K280" s="9"/>
      <c r="L280" s="9"/>
    </row>
    <row r="281" spans="2:12" ht="45" x14ac:dyDescent="0.25">
      <c r="B281" s="9" t="s">
        <v>1909</v>
      </c>
      <c r="C281" s="10" t="s">
        <v>1910</v>
      </c>
      <c r="D281" s="10" t="s">
        <v>5</v>
      </c>
      <c r="E281" s="10" t="s">
        <v>26</v>
      </c>
      <c r="F281" s="9" t="s">
        <v>5072</v>
      </c>
      <c r="G281" s="9" t="s">
        <v>4670</v>
      </c>
      <c r="H281" s="9" t="s">
        <v>4807</v>
      </c>
      <c r="I281" s="9"/>
      <c r="J281" s="9"/>
      <c r="K281" s="9"/>
      <c r="L281" s="9"/>
    </row>
    <row r="282" spans="2:12" x14ac:dyDescent="0.25">
      <c r="B282" s="9" t="s">
        <v>1911</v>
      </c>
      <c r="C282" s="10" t="s">
        <v>1912</v>
      </c>
      <c r="D282" s="10" t="s">
        <v>5</v>
      </c>
      <c r="E282" s="10" t="s">
        <v>26</v>
      </c>
      <c r="F282" s="9" t="s">
        <v>5023</v>
      </c>
      <c r="G282" s="9"/>
      <c r="H282" s="9"/>
      <c r="I282" s="9"/>
      <c r="J282" s="9"/>
      <c r="K282" s="9"/>
      <c r="L282" s="9"/>
    </row>
    <row r="283" spans="2:12" ht="30" x14ac:dyDescent="0.25">
      <c r="B283" s="9" t="s">
        <v>460</v>
      </c>
      <c r="C283" s="10" t="s">
        <v>461</v>
      </c>
      <c r="D283" s="10" t="s">
        <v>5</v>
      </c>
      <c r="E283" s="10" t="s">
        <v>26</v>
      </c>
      <c r="F283" s="9" t="s">
        <v>5022</v>
      </c>
      <c r="G283" s="9" t="s">
        <v>4749</v>
      </c>
      <c r="H283" s="9" t="s">
        <v>4809</v>
      </c>
      <c r="I283" s="9"/>
      <c r="J283" s="9"/>
      <c r="K283" s="9"/>
      <c r="L283" s="9"/>
    </row>
    <row r="284" spans="2:12" ht="60" x14ac:dyDescent="0.25">
      <c r="B284" s="9" t="s">
        <v>462</v>
      </c>
      <c r="C284" s="10" t="s">
        <v>463</v>
      </c>
      <c r="D284" s="10" t="s">
        <v>5</v>
      </c>
      <c r="E284" s="10" t="s">
        <v>26</v>
      </c>
      <c r="F284" s="9" t="s">
        <v>5022</v>
      </c>
      <c r="G284" s="9" t="s">
        <v>4733</v>
      </c>
      <c r="H284" s="9" t="s">
        <v>4811</v>
      </c>
      <c r="I284" s="9" t="s">
        <v>4474</v>
      </c>
      <c r="J284" s="9"/>
      <c r="K284" s="9"/>
      <c r="L284" s="9"/>
    </row>
    <row r="285" spans="2:12" x14ac:dyDescent="0.25">
      <c r="B285" s="9" t="s">
        <v>1913</v>
      </c>
      <c r="C285" s="10" t="s">
        <v>1914</v>
      </c>
      <c r="D285" s="10" t="s">
        <v>5</v>
      </c>
      <c r="E285" s="10" t="s">
        <v>26</v>
      </c>
      <c r="F285" s="9" t="s">
        <v>5023</v>
      </c>
      <c r="G285" s="9"/>
      <c r="H285" s="9"/>
      <c r="I285" s="9"/>
      <c r="J285" s="9"/>
      <c r="K285" s="9"/>
      <c r="L285" s="9"/>
    </row>
    <row r="286" spans="2:12" x14ac:dyDescent="0.25">
      <c r="B286" s="9" t="s">
        <v>1915</v>
      </c>
      <c r="C286" s="10" t="s">
        <v>1916</v>
      </c>
      <c r="D286" s="10" t="s">
        <v>5</v>
      </c>
      <c r="E286" s="10" t="s">
        <v>26</v>
      </c>
      <c r="F286" s="9" t="s">
        <v>5023</v>
      </c>
      <c r="G286" s="9" t="s">
        <v>5031</v>
      </c>
      <c r="H286" s="9" t="s">
        <v>4807</v>
      </c>
      <c r="I286" s="9"/>
      <c r="J286" s="9"/>
      <c r="K286" s="9"/>
      <c r="L286" s="9"/>
    </row>
    <row r="287" spans="2:12" ht="30" x14ac:dyDescent="0.25">
      <c r="B287" s="9" t="s">
        <v>464</v>
      </c>
      <c r="C287" s="10" t="s">
        <v>465</v>
      </c>
      <c r="D287" s="10" t="s">
        <v>5</v>
      </c>
      <c r="E287" s="10" t="s">
        <v>151</v>
      </c>
      <c r="F287" s="9" t="s">
        <v>5022</v>
      </c>
      <c r="G287" s="9"/>
      <c r="H287" s="9"/>
      <c r="I287" s="9"/>
      <c r="J287" s="9"/>
      <c r="K287" s="9"/>
      <c r="L287" s="9"/>
    </row>
    <row r="288" spans="2:12" ht="30" x14ac:dyDescent="0.25">
      <c r="B288" s="9" t="s">
        <v>1917</v>
      </c>
      <c r="C288" s="10" t="s">
        <v>1918</v>
      </c>
      <c r="D288" s="10" t="s">
        <v>5</v>
      </c>
      <c r="E288" s="10" t="s">
        <v>151</v>
      </c>
      <c r="F288" s="9" t="s">
        <v>5022</v>
      </c>
      <c r="G288" s="9" t="s">
        <v>5032</v>
      </c>
      <c r="H288" s="9" t="s">
        <v>4807</v>
      </c>
      <c r="I288" s="9"/>
      <c r="J288" s="9"/>
      <c r="K288" s="9"/>
      <c r="L288" s="9"/>
    </row>
    <row r="289" spans="2:12" ht="75" x14ac:dyDescent="0.25">
      <c r="B289" s="9" t="s">
        <v>466</v>
      </c>
      <c r="C289" s="10" t="s">
        <v>467</v>
      </c>
      <c r="D289" s="10" t="s">
        <v>5</v>
      </c>
      <c r="E289" s="10" t="s">
        <v>49</v>
      </c>
      <c r="F289" s="9" t="s">
        <v>5073</v>
      </c>
      <c r="G289" s="9"/>
      <c r="H289" s="9"/>
      <c r="I289" s="9"/>
      <c r="J289" s="9"/>
      <c r="K289" s="9"/>
      <c r="L289" s="9"/>
    </row>
    <row r="290" spans="2:12" ht="30" x14ac:dyDescent="0.25">
      <c r="B290" s="9" t="s">
        <v>468</v>
      </c>
      <c r="C290" s="10" t="s">
        <v>469</v>
      </c>
      <c r="D290" s="10" t="s">
        <v>5</v>
      </c>
      <c r="E290" s="10" t="s">
        <v>205</v>
      </c>
      <c r="F290" s="9" t="s">
        <v>5022</v>
      </c>
      <c r="G290" s="9" t="s">
        <v>4642</v>
      </c>
      <c r="H290" s="9" t="s">
        <v>4807</v>
      </c>
      <c r="I290" s="9"/>
      <c r="J290" s="9"/>
      <c r="K290" s="9"/>
      <c r="L290" s="9"/>
    </row>
    <row r="291" spans="2:12" ht="45" x14ac:dyDescent="0.25">
      <c r="B291" s="9" t="s">
        <v>470</v>
      </c>
      <c r="C291" s="10" t="s">
        <v>471</v>
      </c>
      <c r="D291" s="10" t="s">
        <v>5</v>
      </c>
      <c r="E291" s="10" t="s">
        <v>205</v>
      </c>
      <c r="F291" s="9" t="s">
        <v>5022</v>
      </c>
      <c r="G291" s="9" t="s">
        <v>4707</v>
      </c>
      <c r="H291" s="9" t="s">
        <v>4819</v>
      </c>
      <c r="I291" s="9"/>
      <c r="J291" s="9"/>
      <c r="K291" s="9"/>
      <c r="L291" s="9"/>
    </row>
    <row r="292" spans="2:12" ht="60" x14ac:dyDescent="0.25">
      <c r="B292" s="9" t="s">
        <v>472</v>
      </c>
      <c r="C292" s="10" t="s">
        <v>473</v>
      </c>
      <c r="D292" s="10" t="s">
        <v>5</v>
      </c>
      <c r="E292" s="10" t="s">
        <v>7</v>
      </c>
      <c r="F292" s="9" t="s">
        <v>5022</v>
      </c>
      <c r="G292" s="9" t="s">
        <v>4671</v>
      </c>
      <c r="H292" s="9" t="s">
        <v>4808</v>
      </c>
      <c r="I292" s="9" t="s">
        <v>4418</v>
      </c>
      <c r="J292" s="9"/>
      <c r="K292" s="9"/>
      <c r="L292" s="9"/>
    </row>
    <row r="293" spans="2:12" ht="60" x14ac:dyDescent="0.25">
      <c r="B293" s="9" t="s">
        <v>474</v>
      </c>
      <c r="C293" s="10" t="s">
        <v>475</v>
      </c>
      <c r="D293" s="10" t="s">
        <v>5</v>
      </c>
      <c r="E293" s="10" t="s">
        <v>7</v>
      </c>
      <c r="F293" s="9" t="s">
        <v>5024</v>
      </c>
      <c r="G293" s="9" t="s">
        <v>5130</v>
      </c>
      <c r="H293" s="9" t="s">
        <v>4807</v>
      </c>
      <c r="I293" s="9" t="s">
        <v>4425</v>
      </c>
      <c r="J293" s="9"/>
      <c r="K293" s="9"/>
      <c r="L293" s="9"/>
    </row>
    <row r="294" spans="2:12" ht="75" x14ac:dyDescent="0.25">
      <c r="B294" s="9" t="s">
        <v>476</v>
      </c>
      <c r="C294" s="10" t="s">
        <v>477</v>
      </c>
      <c r="D294" s="10" t="s">
        <v>5</v>
      </c>
      <c r="E294" s="10" t="s">
        <v>7</v>
      </c>
      <c r="F294" s="9" t="s">
        <v>5024</v>
      </c>
      <c r="G294" s="9" t="s">
        <v>5141</v>
      </c>
      <c r="H294" s="9" t="s">
        <v>4806</v>
      </c>
      <c r="I294" s="9"/>
      <c r="J294" s="9"/>
      <c r="K294" s="9" t="s">
        <v>5142</v>
      </c>
      <c r="L294" s="9"/>
    </row>
    <row r="295" spans="2:12" ht="75" x14ac:dyDescent="0.25">
      <c r="B295" s="9" t="s">
        <v>478</v>
      </c>
      <c r="C295" s="10" t="s">
        <v>479</v>
      </c>
      <c r="D295" s="10" t="s">
        <v>5</v>
      </c>
      <c r="E295" s="10" t="s">
        <v>7</v>
      </c>
      <c r="F295" s="9" t="s">
        <v>5022</v>
      </c>
      <c r="G295" s="9" t="s">
        <v>4688</v>
      </c>
      <c r="H295" s="9" t="s">
        <v>4806</v>
      </c>
      <c r="I295" s="9" t="s">
        <v>4459</v>
      </c>
      <c r="J295" s="9"/>
      <c r="K295" s="9" t="s">
        <v>4445</v>
      </c>
      <c r="L295" s="9"/>
    </row>
    <row r="296" spans="2:12" ht="45" x14ac:dyDescent="0.25">
      <c r="B296" s="9" t="s">
        <v>480</v>
      </c>
      <c r="C296" s="10" t="s">
        <v>481</v>
      </c>
      <c r="D296" s="10" t="s">
        <v>5</v>
      </c>
      <c r="E296" s="10" t="s">
        <v>233</v>
      </c>
      <c r="F296" s="9" t="s">
        <v>5022</v>
      </c>
      <c r="G296" s="9" t="s">
        <v>4659</v>
      </c>
      <c r="H296" s="9" t="s">
        <v>4807</v>
      </c>
      <c r="I296" s="9"/>
      <c r="J296" s="9"/>
      <c r="K296" s="9"/>
      <c r="L296" s="9" t="s">
        <v>5247</v>
      </c>
    </row>
    <row r="297" spans="2:12" ht="30" x14ac:dyDescent="0.25">
      <c r="B297" s="9" t="s">
        <v>1919</v>
      </c>
      <c r="C297" s="10" t="s">
        <v>1920</v>
      </c>
      <c r="D297" s="10" t="s">
        <v>5</v>
      </c>
      <c r="E297" s="10" t="s">
        <v>233</v>
      </c>
      <c r="F297" s="9" t="s">
        <v>5022</v>
      </c>
      <c r="G297" s="9"/>
      <c r="H297" s="9"/>
      <c r="I297" s="9"/>
      <c r="J297" s="9"/>
      <c r="K297" s="9"/>
      <c r="L297" s="9"/>
    </row>
    <row r="298" spans="2:12" ht="30" x14ac:dyDescent="0.25">
      <c r="B298" s="9" t="s">
        <v>482</v>
      </c>
      <c r="C298" s="10" t="s">
        <v>483</v>
      </c>
      <c r="D298" s="10" t="s">
        <v>5</v>
      </c>
      <c r="E298" s="10" t="s">
        <v>233</v>
      </c>
      <c r="F298" s="9" t="s">
        <v>5022</v>
      </c>
      <c r="G298" s="9" t="s">
        <v>4663</v>
      </c>
      <c r="H298" s="9" t="s">
        <v>4807</v>
      </c>
      <c r="I298" s="9"/>
      <c r="J298" s="9"/>
      <c r="K298" s="9"/>
      <c r="L298" s="9"/>
    </row>
    <row r="299" spans="2:12" ht="30" x14ac:dyDescent="0.25">
      <c r="B299" s="9" t="s">
        <v>484</v>
      </c>
      <c r="C299" s="10" t="s">
        <v>485</v>
      </c>
      <c r="D299" s="10" t="s">
        <v>5</v>
      </c>
      <c r="E299" s="10" t="s">
        <v>233</v>
      </c>
      <c r="F299" s="9" t="s">
        <v>5022</v>
      </c>
      <c r="G299" s="9" t="s">
        <v>4620</v>
      </c>
      <c r="H299" s="9" t="s">
        <v>4807</v>
      </c>
      <c r="I299" s="9"/>
      <c r="J299" s="9"/>
      <c r="K299" s="9"/>
      <c r="L299" s="9"/>
    </row>
    <row r="300" spans="2:12" ht="30" x14ac:dyDescent="0.25">
      <c r="B300" s="9" t="s">
        <v>486</v>
      </c>
      <c r="C300" s="10" t="s">
        <v>487</v>
      </c>
      <c r="D300" s="10" t="s">
        <v>5</v>
      </c>
      <c r="E300" s="10" t="s">
        <v>233</v>
      </c>
      <c r="F300" s="9" t="s">
        <v>5022</v>
      </c>
      <c r="G300" s="9" t="s">
        <v>5118</v>
      </c>
      <c r="H300" s="9" t="s">
        <v>4807</v>
      </c>
      <c r="I300" s="9"/>
      <c r="J300" s="9"/>
      <c r="K300" s="9"/>
      <c r="L300" s="9"/>
    </row>
    <row r="301" spans="2:12" ht="75" x14ac:dyDescent="0.25">
      <c r="B301" s="9" t="s">
        <v>488</v>
      </c>
      <c r="C301" s="10" t="s">
        <v>489</v>
      </c>
      <c r="D301" s="10" t="s">
        <v>5</v>
      </c>
      <c r="E301" s="10" t="s">
        <v>22</v>
      </c>
      <c r="F301" s="9" t="s">
        <v>5073</v>
      </c>
      <c r="G301" s="9" t="s">
        <v>4668</v>
      </c>
      <c r="H301" s="9" t="s">
        <v>4806</v>
      </c>
      <c r="I301" s="9"/>
      <c r="J301" s="9"/>
      <c r="K301" s="9"/>
      <c r="L301" s="9"/>
    </row>
    <row r="302" spans="2:12" ht="30" x14ac:dyDescent="0.25">
      <c r="B302" s="9" t="s">
        <v>490</v>
      </c>
      <c r="C302" s="10" t="s">
        <v>491</v>
      </c>
      <c r="D302" s="10" t="s">
        <v>5</v>
      </c>
      <c r="E302" s="10" t="s">
        <v>210</v>
      </c>
      <c r="F302" s="9" t="s">
        <v>5022</v>
      </c>
      <c r="G302" s="9" t="s">
        <v>5223</v>
      </c>
      <c r="H302" s="9" t="s">
        <v>4807</v>
      </c>
      <c r="I302" s="9"/>
      <c r="J302" s="9"/>
      <c r="K302" s="9"/>
      <c r="L302" s="9"/>
    </row>
    <row r="303" spans="2:12" ht="30" x14ac:dyDescent="0.25">
      <c r="B303" s="9" t="s">
        <v>1921</v>
      </c>
      <c r="C303" s="10" t="s">
        <v>1922</v>
      </c>
      <c r="D303" s="10" t="s">
        <v>5</v>
      </c>
      <c r="E303" s="10" t="s">
        <v>210</v>
      </c>
      <c r="F303" s="9" t="s">
        <v>5022</v>
      </c>
      <c r="G303" s="9" t="s">
        <v>5248</v>
      </c>
      <c r="H303" s="9" t="s">
        <v>4811</v>
      </c>
      <c r="I303" s="9"/>
      <c r="J303" s="9"/>
      <c r="K303" s="9"/>
      <c r="L303" s="9"/>
    </row>
    <row r="304" spans="2:12" ht="60" x14ac:dyDescent="0.25">
      <c r="B304" s="9" t="s">
        <v>492</v>
      </c>
      <c r="C304" s="10" t="s">
        <v>493</v>
      </c>
      <c r="D304" s="10" t="s">
        <v>5</v>
      </c>
      <c r="E304" s="10" t="s">
        <v>310</v>
      </c>
      <c r="F304" s="9" t="s">
        <v>5024</v>
      </c>
      <c r="G304" s="9" t="s">
        <v>4695</v>
      </c>
      <c r="H304" s="9" t="s">
        <v>4811</v>
      </c>
      <c r="I304" s="9" t="s">
        <v>4475</v>
      </c>
      <c r="J304" s="9"/>
      <c r="K304" s="9"/>
      <c r="L304" s="9"/>
    </row>
    <row r="305" spans="2:12" ht="30" x14ac:dyDescent="0.25">
      <c r="B305" s="9" t="s">
        <v>494</v>
      </c>
      <c r="C305" s="10" t="s">
        <v>495</v>
      </c>
      <c r="D305" s="10" t="s">
        <v>5</v>
      </c>
      <c r="E305" s="10" t="s">
        <v>310</v>
      </c>
      <c r="F305" s="9" t="s">
        <v>5022</v>
      </c>
      <c r="G305" s="9"/>
      <c r="H305" s="9"/>
      <c r="I305" s="9"/>
      <c r="J305" s="9"/>
      <c r="K305" s="9"/>
      <c r="L305" s="9"/>
    </row>
    <row r="306" spans="2:12" ht="60" x14ac:dyDescent="0.25">
      <c r="B306" s="9" t="s">
        <v>496</v>
      </c>
      <c r="C306" s="10" t="s">
        <v>497</v>
      </c>
      <c r="D306" s="10" t="s">
        <v>5</v>
      </c>
      <c r="E306" s="10" t="s">
        <v>310</v>
      </c>
      <c r="F306" s="9" t="s">
        <v>5024</v>
      </c>
      <c r="G306" s="9" t="s">
        <v>5126</v>
      </c>
      <c r="H306" s="9" t="s">
        <v>4823</v>
      </c>
      <c r="I306" s="9"/>
      <c r="J306" s="9"/>
      <c r="K306" s="9"/>
      <c r="L306" s="9"/>
    </row>
    <row r="307" spans="2:12" ht="60" x14ac:dyDescent="0.25">
      <c r="B307" s="9" t="s">
        <v>1923</v>
      </c>
      <c r="C307" s="10" t="s">
        <v>1924</v>
      </c>
      <c r="D307" s="10" t="s">
        <v>5</v>
      </c>
      <c r="E307" s="10" t="s">
        <v>310</v>
      </c>
      <c r="F307" s="9" t="s">
        <v>5218</v>
      </c>
      <c r="G307" s="9" t="s">
        <v>4596</v>
      </c>
      <c r="H307" s="9" t="s">
        <v>4809</v>
      </c>
      <c r="I307" s="9" t="s">
        <v>4476</v>
      </c>
      <c r="J307" s="9"/>
      <c r="K307" s="9"/>
      <c r="L307" s="9"/>
    </row>
    <row r="308" spans="2:12" ht="75" x14ac:dyDescent="0.25">
      <c r="B308" s="9" t="s">
        <v>498</v>
      </c>
      <c r="C308" s="10" t="s">
        <v>499</v>
      </c>
      <c r="D308" s="10" t="s">
        <v>5</v>
      </c>
      <c r="E308" s="10" t="s">
        <v>310</v>
      </c>
      <c r="F308" s="9" t="s">
        <v>5022</v>
      </c>
      <c r="G308" s="9" t="s">
        <v>4643</v>
      </c>
      <c r="H308" s="9" t="s">
        <v>4806</v>
      </c>
      <c r="I308" s="9" t="s">
        <v>4465</v>
      </c>
      <c r="J308" s="9"/>
      <c r="K308" s="9"/>
      <c r="L308" s="9"/>
    </row>
    <row r="309" spans="2:12" ht="75" x14ac:dyDescent="0.25">
      <c r="B309" s="9" t="s">
        <v>1925</v>
      </c>
      <c r="C309" s="10" t="s">
        <v>1926</v>
      </c>
      <c r="D309" s="10" t="s">
        <v>5</v>
      </c>
      <c r="E309" s="10" t="s">
        <v>310</v>
      </c>
      <c r="F309" s="9" t="s">
        <v>5072</v>
      </c>
      <c r="G309" s="9" t="s">
        <v>5143</v>
      </c>
      <c r="H309" s="9" t="s">
        <v>4806</v>
      </c>
      <c r="I309" s="9" t="s">
        <v>5144</v>
      </c>
      <c r="J309" s="9"/>
      <c r="K309" s="9"/>
      <c r="L309" s="9"/>
    </row>
    <row r="310" spans="2:12" ht="60" x14ac:dyDescent="0.25">
      <c r="B310" s="9" t="s">
        <v>500</v>
      </c>
      <c r="C310" s="10" t="s">
        <v>501</v>
      </c>
      <c r="D310" s="10" t="s">
        <v>5</v>
      </c>
      <c r="E310" s="10" t="s">
        <v>310</v>
      </c>
      <c r="F310" s="9" t="s">
        <v>5022</v>
      </c>
      <c r="G310" s="9" t="s">
        <v>4636</v>
      </c>
      <c r="H310" s="9" t="s">
        <v>4809</v>
      </c>
      <c r="I310" s="9" t="s">
        <v>4477</v>
      </c>
      <c r="J310" s="9"/>
      <c r="K310" s="9"/>
      <c r="L310" s="9"/>
    </row>
    <row r="311" spans="2:12" ht="60" x14ac:dyDescent="0.25">
      <c r="B311" s="9" t="s">
        <v>502</v>
      </c>
      <c r="C311" s="10" t="s">
        <v>503</v>
      </c>
      <c r="D311" s="10" t="s">
        <v>5</v>
      </c>
      <c r="E311" s="10" t="s">
        <v>310</v>
      </c>
      <c r="F311" s="9" t="s">
        <v>5022</v>
      </c>
      <c r="G311" s="9" t="s">
        <v>4646</v>
      </c>
      <c r="H311" s="9" t="s">
        <v>4826</v>
      </c>
      <c r="I311" s="9" t="s">
        <v>4478</v>
      </c>
      <c r="J311" s="9"/>
      <c r="K311" s="9"/>
      <c r="L311" s="9"/>
    </row>
    <row r="312" spans="2:12" ht="60" x14ac:dyDescent="0.25">
      <c r="B312" s="9" t="s">
        <v>504</v>
      </c>
      <c r="C312" s="10" t="s">
        <v>505</v>
      </c>
      <c r="D312" s="10" t="s">
        <v>5</v>
      </c>
      <c r="E312" s="10" t="s">
        <v>310</v>
      </c>
      <c r="F312" s="9" t="s">
        <v>5022</v>
      </c>
      <c r="G312" s="9" t="s">
        <v>4584</v>
      </c>
      <c r="H312" s="9" t="s">
        <v>4807</v>
      </c>
      <c r="I312" s="9" t="s">
        <v>4441</v>
      </c>
      <c r="J312" s="9"/>
      <c r="K312" s="9"/>
      <c r="L312" s="9"/>
    </row>
    <row r="313" spans="2:12" ht="30" x14ac:dyDescent="0.25">
      <c r="B313" s="9" t="s">
        <v>506</v>
      </c>
      <c r="C313" s="10" t="s">
        <v>507</v>
      </c>
      <c r="D313" s="10" t="s">
        <v>5</v>
      </c>
      <c r="E313" s="10" t="s">
        <v>310</v>
      </c>
      <c r="F313" s="9" t="s">
        <v>5022</v>
      </c>
      <c r="G313" s="9" t="s">
        <v>5032</v>
      </c>
      <c r="H313" s="9" t="s">
        <v>4807</v>
      </c>
      <c r="I313" s="9"/>
      <c r="J313" s="9"/>
      <c r="K313" s="9"/>
      <c r="L313" s="9"/>
    </row>
    <row r="314" spans="2:12" ht="30" x14ac:dyDescent="0.25">
      <c r="B314" s="9" t="s">
        <v>508</v>
      </c>
      <c r="C314" s="10" t="s">
        <v>509</v>
      </c>
      <c r="D314" s="10" t="s">
        <v>5</v>
      </c>
      <c r="E314" s="10" t="s">
        <v>510</v>
      </c>
      <c r="F314" s="9" t="s">
        <v>5022</v>
      </c>
      <c r="G314" s="9"/>
      <c r="H314" s="9"/>
      <c r="I314" s="9"/>
      <c r="J314" s="9"/>
      <c r="K314" s="9"/>
      <c r="L314" s="9"/>
    </row>
    <row r="315" spans="2:12" ht="75" x14ac:dyDescent="0.25">
      <c r="B315" s="9" t="s">
        <v>511</v>
      </c>
      <c r="C315" s="10" t="s">
        <v>115</v>
      </c>
      <c r="D315" s="10" t="s">
        <v>5</v>
      </c>
      <c r="E315" s="10" t="s">
        <v>510</v>
      </c>
      <c r="F315" s="9" t="s">
        <v>5022</v>
      </c>
      <c r="G315" s="9" t="s">
        <v>4653</v>
      </c>
      <c r="H315" s="9" t="s">
        <v>4806</v>
      </c>
      <c r="I315" s="9" t="s">
        <v>4438</v>
      </c>
      <c r="J315" s="9"/>
      <c r="K315" s="9"/>
      <c r="L315" s="9"/>
    </row>
    <row r="316" spans="2:12" ht="30" x14ac:dyDescent="0.25">
      <c r="B316" s="9" t="s">
        <v>512</v>
      </c>
      <c r="C316" s="10" t="s">
        <v>513</v>
      </c>
      <c r="D316" s="10" t="s">
        <v>5</v>
      </c>
      <c r="E316" s="10" t="s">
        <v>510</v>
      </c>
      <c r="F316" s="9" t="s">
        <v>5022</v>
      </c>
      <c r="G316" s="9" t="s">
        <v>4617</v>
      </c>
      <c r="H316" s="9" t="s">
        <v>4825</v>
      </c>
      <c r="I316" s="9"/>
      <c r="J316" s="9"/>
      <c r="K316" s="9"/>
      <c r="L316" s="9"/>
    </row>
    <row r="317" spans="2:12" ht="75" x14ac:dyDescent="0.25">
      <c r="B317" s="9" t="s">
        <v>514</v>
      </c>
      <c r="C317" s="10" t="s">
        <v>515</v>
      </c>
      <c r="D317" s="10" t="s">
        <v>5</v>
      </c>
      <c r="E317" s="10" t="s">
        <v>510</v>
      </c>
      <c r="F317" s="9" t="s">
        <v>5024</v>
      </c>
      <c r="G317" s="9" t="s">
        <v>4653</v>
      </c>
      <c r="H317" s="9" t="s">
        <v>4806</v>
      </c>
      <c r="I317" s="9" t="s">
        <v>4480</v>
      </c>
      <c r="J317" s="9"/>
      <c r="K317" s="9"/>
      <c r="L317" s="9" t="s">
        <v>5145</v>
      </c>
    </row>
    <row r="318" spans="2:12" ht="75" x14ac:dyDescent="0.25">
      <c r="B318" s="9" t="s">
        <v>516</v>
      </c>
      <c r="C318" s="10" t="s">
        <v>517</v>
      </c>
      <c r="D318" s="10" t="s">
        <v>5</v>
      </c>
      <c r="E318" s="10" t="s">
        <v>510</v>
      </c>
      <c r="F318" s="9" t="s">
        <v>5024</v>
      </c>
      <c r="G318" s="9" t="s">
        <v>5036</v>
      </c>
      <c r="H318" s="9" t="s">
        <v>4806</v>
      </c>
      <c r="I318" s="9"/>
      <c r="J318" s="9"/>
      <c r="K318" s="9"/>
      <c r="L318" s="9"/>
    </row>
    <row r="319" spans="2:12" ht="75" x14ac:dyDescent="0.25">
      <c r="B319" s="9" t="s">
        <v>518</v>
      </c>
      <c r="C319" s="10" t="s">
        <v>519</v>
      </c>
      <c r="D319" s="10" t="s">
        <v>5</v>
      </c>
      <c r="E319" s="10" t="s">
        <v>510</v>
      </c>
      <c r="F319" s="9" t="s">
        <v>5022</v>
      </c>
      <c r="G319" s="9" t="s">
        <v>4656</v>
      </c>
      <c r="H319" s="9" t="s">
        <v>4806</v>
      </c>
      <c r="I319" s="9"/>
      <c r="J319" s="9"/>
      <c r="K319" s="9"/>
      <c r="L319" s="9"/>
    </row>
    <row r="320" spans="2:12" ht="75" x14ac:dyDescent="0.25">
      <c r="B320" s="9" t="s">
        <v>1927</v>
      </c>
      <c r="C320" s="10" t="s">
        <v>1928</v>
      </c>
      <c r="D320" s="10" t="s">
        <v>5</v>
      </c>
      <c r="E320" s="10" t="s">
        <v>510</v>
      </c>
      <c r="F320" s="9" t="s">
        <v>5073</v>
      </c>
      <c r="G320" s="9" t="s">
        <v>4643</v>
      </c>
      <c r="H320" s="9" t="s">
        <v>4806</v>
      </c>
      <c r="I320" s="9"/>
      <c r="J320" s="9"/>
      <c r="K320" s="9"/>
      <c r="L320" s="9"/>
    </row>
    <row r="321" spans="2:12" ht="75" x14ac:dyDescent="0.25">
      <c r="B321" s="9" t="s">
        <v>520</v>
      </c>
      <c r="C321" s="10" t="s">
        <v>521</v>
      </c>
      <c r="D321" s="10" t="s">
        <v>5</v>
      </c>
      <c r="E321" s="10" t="s">
        <v>510</v>
      </c>
      <c r="F321" s="9" t="s">
        <v>5073</v>
      </c>
      <c r="G321" s="9" t="s">
        <v>4588</v>
      </c>
      <c r="H321" s="9" t="s">
        <v>4811</v>
      </c>
      <c r="I321" s="9" t="s">
        <v>4481</v>
      </c>
      <c r="J321" s="9"/>
      <c r="K321" s="9"/>
      <c r="L321" s="9"/>
    </row>
    <row r="322" spans="2:12" ht="60" x14ac:dyDescent="0.25">
      <c r="B322" s="9" t="s">
        <v>522</v>
      </c>
      <c r="C322" s="10" t="s">
        <v>523</v>
      </c>
      <c r="D322" s="10" t="s">
        <v>5</v>
      </c>
      <c r="E322" s="10" t="s">
        <v>510</v>
      </c>
      <c r="F322" s="9" t="s">
        <v>5024</v>
      </c>
      <c r="G322" s="9" t="s">
        <v>4791</v>
      </c>
      <c r="H322" s="9" t="s">
        <v>4825</v>
      </c>
      <c r="I322" s="9" t="s">
        <v>4425</v>
      </c>
      <c r="J322" s="9"/>
      <c r="K322" s="9"/>
      <c r="L322" s="9"/>
    </row>
    <row r="323" spans="2:12" ht="75" x14ac:dyDescent="0.25">
      <c r="B323" s="9" t="s">
        <v>524</v>
      </c>
      <c r="C323" s="10" t="s">
        <v>525</v>
      </c>
      <c r="D323" s="10" t="s">
        <v>5</v>
      </c>
      <c r="E323" s="10" t="s">
        <v>510</v>
      </c>
      <c r="F323" s="9" t="s">
        <v>5024</v>
      </c>
      <c r="G323" s="9" t="s">
        <v>4574</v>
      </c>
      <c r="H323" s="9" t="s">
        <v>4806</v>
      </c>
      <c r="I323" s="9"/>
      <c r="J323" s="9"/>
      <c r="K323" s="9"/>
      <c r="L323" s="9"/>
    </row>
    <row r="324" spans="2:12" ht="75" x14ac:dyDescent="0.25">
      <c r="B324" s="9" t="s">
        <v>1929</v>
      </c>
      <c r="C324" s="10" t="s">
        <v>1930</v>
      </c>
      <c r="D324" s="10" t="s">
        <v>5</v>
      </c>
      <c r="E324" s="10" t="s">
        <v>510</v>
      </c>
      <c r="F324" s="9" t="s">
        <v>5073</v>
      </c>
      <c r="G324" s="9" t="s">
        <v>4662</v>
      </c>
      <c r="H324" s="9" t="s">
        <v>4812</v>
      </c>
      <c r="I324" s="9"/>
      <c r="J324" s="9"/>
      <c r="K324" s="9"/>
      <c r="L324" s="9"/>
    </row>
    <row r="325" spans="2:12" ht="60" x14ac:dyDescent="0.25">
      <c r="B325" s="9" t="s">
        <v>526</v>
      </c>
      <c r="C325" s="10" t="s">
        <v>527</v>
      </c>
      <c r="D325" s="10" t="s">
        <v>5</v>
      </c>
      <c r="E325" s="10" t="s">
        <v>510</v>
      </c>
      <c r="F325" s="9" t="s">
        <v>5024</v>
      </c>
      <c r="G325" s="9"/>
      <c r="H325" s="9"/>
      <c r="I325" s="9" t="s">
        <v>4455</v>
      </c>
      <c r="J325" s="9"/>
      <c r="K325" s="9"/>
      <c r="L325" s="9"/>
    </row>
    <row r="326" spans="2:12" ht="45" x14ac:dyDescent="0.25">
      <c r="B326" s="9" t="s">
        <v>528</v>
      </c>
      <c r="C326" s="10" t="s">
        <v>529</v>
      </c>
      <c r="D326" s="10" t="s">
        <v>5</v>
      </c>
      <c r="E326" s="10" t="s">
        <v>353</v>
      </c>
      <c r="F326" s="9" t="s">
        <v>5022</v>
      </c>
      <c r="G326" s="9" t="s">
        <v>4632</v>
      </c>
      <c r="H326" s="9" t="s">
        <v>4808</v>
      </c>
      <c r="I326" s="9"/>
      <c r="J326" s="9"/>
      <c r="K326" s="9"/>
      <c r="L326" s="9"/>
    </row>
    <row r="327" spans="2:12" x14ac:dyDescent="0.25">
      <c r="B327" s="9" t="s">
        <v>1931</v>
      </c>
      <c r="C327" s="10" t="s">
        <v>1932</v>
      </c>
      <c r="D327" s="10" t="s">
        <v>5</v>
      </c>
      <c r="E327" s="10" t="s">
        <v>353</v>
      </c>
      <c r="F327" s="9" t="s">
        <v>5023</v>
      </c>
      <c r="G327" s="9"/>
      <c r="H327" s="9"/>
      <c r="I327" s="9"/>
      <c r="J327" s="9"/>
      <c r="K327" s="9"/>
      <c r="L327" s="9"/>
    </row>
    <row r="328" spans="2:12" ht="45" x14ac:dyDescent="0.25">
      <c r="B328" s="9" t="s">
        <v>530</v>
      </c>
      <c r="C328" s="10" t="s">
        <v>531</v>
      </c>
      <c r="D328" s="10" t="s">
        <v>5</v>
      </c>
      <c r="E328" s="10" t="s">
        <v>353</v>
      </c>
      <c r="F328" s="9" t="s">
        <v>5072</v>
      </c>
      <c r="G328" s="9" t="s">
        <v>4629</v>
      </c>
      <c r="H328" s="9" t="s">
        <v>4825</v>
      </c>
      <c r="I328" s="9"/>
      <c r="J328" s="9"/>
      <c r="K328" s="9"/>
      <c r="L328" s="9"/>
    </row>
    <row r="329" spans="2:12" ht="60" x14ac:dyDescent="0.25">
      <c r="B329" s="9" t="s">
        <v>532</v>
      </c>
      <c r="C329" s="10" t="s">
        <v>533</v>
      </c>
      <c r="D329" s="10" t="s">
        <v>5</v>
      </c>
      <c r="E329" s="10" t="s">
        <v>353</v>
      </c>
      <c r="F329" s="9" t="s">
        <v>5022</v>
      </c>
      <c r="G329" s="9" t="s">
        <v>5132</v>
      </c>
      <c r="H329" s="9" t="s">
        <v>4818</v>
      </c>
      <c r="I329" s="9" t="s">
        <v>5146</v>
      </c>
      <c r="J329" s="9"/>
      <c r="K329" s="9"/>
      <c r="L329" s="9" t="s">
        <v>5249</v>
      </c>
    </row>
    <row r="330" spans="2:12" ht="30" x14ac:dyDescent="0.25">
      <c r="B330" s="9" t="s">
        <v>1933</v>
      </c>
      <c r="C330" s="10" t="s">
        <v>1934</v>
      </c>
      <c r="D330" s="10" t="s">
        <v>5</v>
      </c>
      <c r="E330" s="10" t="s">
        <v>353</v>
      </c>
      <c r="F330" s="9" t="s">
        <v>5022</v>
      </c>
      <c r="G330" s="9" t="s">
        <v>4628</v>
      </c>
      <c r="H330" s="9" t="s">
        <v>4807</v>
      </c>
      <c r="I330" s="9"/>
      <c r="J330" s="9"/>
      <c r="K330" s="9"/>
      <c r="L330" s="9"/>
    </row>
    <row r="331" spans="2:12" ht="75" x14ac:dyDescent="0.25">
      <c r="B331" s="9" t="s">
        <v>534</v>
      </c>
      <c r="C331" s="10" t="s">
        <v>535</v>
      </c>
      <c r="D331" s="10" t="s">
        <v>5</v>
      </c>
      <c r="E331" s="10" t="s">
        <v>353</v>
      </c>
      <c r="F331" s="9" t="s">
        <v>5022</v>
      </c>
      <c r="G331" s="9" t="s">
        <v>4612</v>
      </c>
      <c r="H331" s="9" t="s">
        <v>4806</v>
      </c>
      <c r="I331" s="9"/>
      <c r="J331" s="9"/>
      <c r="K331" s="9"/>
      <c r="L331" s="9"/>
    </row>
    <row r="332" spans="2:12" ht="30" x14ac:dyDescent="0.25">
      <c r="B332" s="9" t="s">
        <v>536</v>
      </c>
      <c r="C332" s="10" t="s">
        <v>537</v>
      </c>
      <c r="D332" s="10" t="s">
        <v>5</v>
      </c>
      <c r="E332" s="10" t="s">
        <v>353</v>
      </c>
      <c r="F332" s="9" t="s">
        <v>5022</v>
      </c>
      <c r="G332" s="9" t="s">
        <v>5140</v>
      </c>
      <c r="H332" s="9" t="s">
        <v>4807</v>
      </c>
      <c r="I332" s="9"/>
      <c r="J332" s="9"/>
      <c r="K332" s="9"/>
      <c r="L332" s="9"/>
    </row>
    <row r="333" spans="2:12" ht="60" x14ac:dyDescent="0.25">
      <c r="B333" s="9" t="s">
        <v>538</v>
      </c>
      <c r="C333" s="10" t="s">
        <v>539</v>
      </c>
      <c r="D333" s="10" t="s">
        <v>5</v>
      </c>
      <c r="E333" s="10" t="s">
        <v>85</v>
      </c>
      <c r="F333" s="9" t="s">
        <v>5024</v>
      </c>
      <c r="G333" s="9" t="s">
        <v>5223</v>
      </c>
      <c r="H333" s="9" t="s">
        <v>4807</v>
      </c>
      <c r="I333" s="9"/>
      <c r="J333" s="9"/>
      <c r="K333" s="9"/>
      <c r="L333" s="9"/>
    </row>
    <row r="334" spans="2:12" ht="60" x14ac:dyDescent="0.25">
      <c r="B334" s="9" t="s">
        <v>540</v>
      </c>
      <c r="C334" s="10" t="s">
        <v>541</v>
      </c>
      <c r="D334" s="10" t="s">
        <v>5</v>
      </c>
      <c r="E334" s="10" t="s">
        <v>85</v>
      </c>
      <c r="F334" s="9" t="s">
        <v>5022</v>
      </c>
      <c r="G334" s="9" t="s">
        <v>4669</v>
      </c>
      <c r="H334" s="9" t="s">
        <v>4807</v>
      </c>
      <c r="I334" s="9" t="s">
        <v>4464</v>
      </c>
      <c r="J334" s="9"/>
      <c r="K334" s="9"/>
      <c r="L334" s="9"/>
    </row>
    <row r="335" spans="2:12" ht="30" x14ac:dyDescent="0.25">
      <c r="B335" s="9" t="s">
        <v>1935</v>
      </c>
      <c r="C335" s="10" t="s">
        <v>1936</v>
      </c>
      <c r="D335" s="10" t="s">
        <v>5</v>
      </c>
      <c r="E335" s="10" t="s">
        <v>85</v>
      </c>
      <c r="F335" s="9" t="s">
        <v>5022</v>
      </c>
      <c r="G335" s="9" t="s">
        <v>4988</v>
      </c>
      <c r="H335" s="9" t="s">
        <v>4807</v>
      </c>
      <c r="I335" s="9"/>
      <c r="J335" s="9"/>
      <c r="K335" s="9"/>
      <c r="L335" s="9"/>
    </row>
    <row r="336" spans="2:12" ht="30" x14ac:dyDescent="0.25">
      <c r="B336" s="9" t="s">
        <v>542</v>
      </c>
      <c r="C336" s="10" t="s">
        <v>543</v>
      </c>
      <c r="D336" s="10" t="s">
        <v>5</v>
      </c>
      <c r="E336" s="10" t="s">
        <v>85</v>
      </c>
      <c r="F336" s="9" t="s">
        <v>5022</v>
      </c>
      <c r="G336" s="9" t="s">
        <v>5250</v>
      </c>
      <c r="H336" s="9" t="s">
        <v>4807</v>
      </c>
      <c r="I336" s="9"/>
      <c r="J336" s="9"/>
      <c r="K336" s="9"/>
      <c r="L336" s="9"/>
    </row>
    <row r="337" spans="2:12" ht="30" x14ac:dyDescent="0.25">
      <c r="B337" s="9" t="s">
        <v>544</v>
      </c>
      <c r="C337" s="10" t="s">
        <v>545</v>
      </c>
      <c r="D337" s="10" t="s">
        <v>5</v>
      </c>
      <c r="E337" s="10" t="s">
        <v>310</v>
      </c>
      <c r="F337" s="9" t="s">
        <v>5022</v>
      </c>
      <c r="G337" s="9" t="s">
        <v>4740</v>
      </c>
      <c r="H337" s="9" t="s">
        <v>4807</v>
      </c>
      <c r="I337" s="9"/>
      <c r="J337" s="9"/>
      <c r="K337" s="9"/>
      <c r="L337" s="9"/>
    </row>
    <row r="338" spans="2:12" ht="30" x14ac:dyDescent="0.25">
      <c r="B338" s="9" t="s">
        <v>546</v>
      </c>
      <c r="C338" s="10" t="s">
        <v>547</v>
      </c>
      <c r="D338" s="10" t="s">
        <v>5</v>
      </c>
      <c r="E338" s="10" t="s">
        <v>310</v>
      </c>
      <c r="F338" s="9" t="s">
        <v>5022</v>
      </c>
      <c r="G338" s="9" t="s">
        <v>4759</v>
      </c>
      <c r="H338" s="9" t="s">
        <v>4807</v>
      </c>
      <c r="I338" s="9"/>
      <c r="J338" s="9"/>
      <c r="K338" s="9"/>
      <c r="L338" s="9"/>
    </row>
    <row r="339" spans="2:12" ht="30" x14ac:dyDescent="0.25">
      <c r="B339" s="9" t="s">
        <v>1937</v>
      </c>
      <c r="C339" s="10" t="s">
        <v>1938</v>
      </c>
      <c r="D339" s="10" t="s">
        <v>5</v>
      </c>
      <c r="E339" s="10" t="s">
        <v>310</v>
      </c>
      <c r="F339" s="9" t="s">
        <v>5023</v>
      </c>
      <c r="G339" s="9" t="s">
        <v>4765</v>
      </c>
      <c r="H339" s="9" t="s">
        <v>4807</v>
      </c>
      <c r="I339" s="9"/>
      <c r="J339" s="9"/>
      <c r="K339" s="9"/>
      <c r="L339" s="9"/>
    </row>
    <row r="340" spans="2:12" ht="30" x14ac:dyDescent="0.25">
      <c r="B340" s="9" t="s">
        <v>548</v>
      </c>
      <c r="C340" s="10" t="s">
        <v>549</v>
      </c>
      <c r="D340" s="10" t="s">
        <v>5</v>
      </c>
      <c r="E340" s="10" t="s">
        <v>168</v>
      </c>
      <c r="F340" s="9" t="s">
        <v>5022</v>
      </c>
      <c r="G340" s="9" t="s">
        <v>4663</v>
      </c>
      <c r="H340" s="9" t="s">
        <v>4807</v>
      </c>
      <c r="I340" s="9"/>
      <c r="J340" s="9"/>
      <c r="K340" s="9"/>
      <c r="L340" s="9"/>
    </row>
    <row r="341" spans="2:12" ht="60" x14ac:dyDescent="0.25">
      <c r="B341" s="9" t="s">
        <v>550</v>
      </c>
      <c r="C341" s="10" t="s">
        <v>551</v>
      </c>
      <c r="D341" s="10" t="s">
        <v>5</v>
      </c>
      <c r="E341" s="10" t="s">
        <v>310</v>
      </c>
      <c r="F341" s="9" t="s">
        <v>5022</v>
      </c>
      <c r="G341" s="9" t="s">
        <v>4671</v>
      </c>
      <c r="H341" s="9" t="s">
        <v>4814</v>
      </c>
      <c r="I341" s="9" t="s">
        <v>4461</v>
      </c>
      <c r="J341" s="9"/>
      <c r="K341" s="9"/>
      <c r="L341" s="9"/>
    </row>
    <row r="342" spans="2:12" ht="30" x14ac:dyDescent="0.25">
      <c r="B342" s="9" t="s">
        <v>552</v>
      </c>
      <c r="C342" s="10" t="s">
        <v>553</v>
      </c>
      <c r="D342" s="10" t="s">
        <v>5</v>
      </c>
      <c r="E342" s="10" t="s">
        <v>310</v>
      </c>
      <c r="F342" s="9" t="s">
        <v>5022</v>
      </c>
      <c r="G342" s="9" t="s">
        <v>4579</v>
      </c>
      <c r="H342" s="9" t="s">
        <v>4807</v>
      </c>
      <c r="I342" s="9"/>
      <c r="J342" s="9"/>
      <c r="K342" s="9"/>
      <c r="L342" s="9"/>
    </row>
    <row r="343" spans="2:12" ht="30" x14ac:dyDescent="0.25">
      <c r="B343" s="9" t="s">
        <v>554</v>
      </c>
      <c r="C343" s="10" t="s">
        <v>555</v>
      </c>
      <c r="D343" s="10" t="s">
        <v>5</v>
      </c>
      <c r="E343" s="10" t="s">
        <v>310</v>
      </c>
      <c r="F343" s="9" t="s">
        <v>5022</v>
      </c>
      <c r="G343" s="9" t="s">
        <v>4662</v>
      </c>
      <c r="H343" s="9" t="s">
        <v>4811</v>
      </c>
      <c r="I343" s="9"/>
      <c r="J343" s="9"/>
      <c r="K343" s="9"/>
      <c r="L343" s="9"/>
    </row>
    <row r="344" spans="2:12" ht="30" x14ac:dyDescent="0.25">
      <c r="B344" s="9" t="s">
        <v>556</v>
      </c>
      <c r="C344" s="10" t="s">
        <v>557</v>
      </c>
      <c r="D344" s="10" t="s">
        <v>5</v>
      </c>
      <c r="E344" s="10" t="s">
        <v>310</v>
      </c>
      <c r="F344" s="9" t="s">
        <v>5022</v>
      </c>
      <c r="G344" s="9" t="s">
        <v>4572</v>
      </c>
      <c r="H344" s="9" t="s">
        <v>4807</v>
      </c>
      <c r="I344" s="9"/>
      <c r="J344" s="9"/>
      <c r="K344" s="9"/>
      <c r="L344" s="9"/>
    </row>
    <row r="345" spans="2:12" ht="60" x14ac:dyDescent="0.25">
      <c r="B345" s="9" t="s">
        <v>558</v>
      </c>
      <c r="C345" s="10" t="s">
        <v>559</v>
      </c>
      <c r="D345" s="10" t="s">
        <v>5</v>
      </c>
      <c r="E345" s="10" t="s">
        <v>68</v>
      </c>
      <c r="F345" s="9" t="s">
        <v>5022</v>
      </c>
      <c r="G345" s="9" t="s">
        <v>4622</v>
      </c>
      <c r="H345" s="9" t="s">
        <v>4809</v>
      </c>
      <c r="I345" s="9" t="s">
        <v>4482</v>
      </c>
      <c r="J345" s="9"/>
      <c r="K345" s="9"/>
      <c r="L345" s="9"/>
    </row>
    <row r="346" spans="2:12" ht="60" x14ac:dyDescent="0.25">
      <c r="B346" s="9" t="s">
        <v>560</v>
      </c>
      <c r="C346" s="10" t="s">
        <v>561</v>
      </c>
      <c r="D346" s="10" t="s">
        <v>5</v>
      </c>
      <c r="E346" s="10" t="s">
        <v>68</v>
      </c>
      <c r="F346" s="9" t="s">
        <v>5024</v>
      </c>
      <c r="G346" s="9" t="s">
        <v>4569</v>
      </c>
      <c r="H346" s="9" t="s">
        <v>4807</v>
      </c>
      <c r="I346" s="9"/>
      <c r="J346" s="9"/>
      <c r="K346" s="9"/>
      <c r="L346" s="9"/>
    </row>
    <row r="347" spans="2:12" ht="45" x14ac:dyDescent="0.25">
      <c r="B347" s="9" t="s">
        <v>1939</v>
      </c>
      <c r="C347" s="10" t="s">
        <v>1940</v>
      </c>
      <c r="D347" s="10" t="s">
        <v>5</v>
      </c>
      <c r="E347" s="10" t="s">
        <v>68</v>
      </c>
      <c r="F347" s="9" t="s">
        <v>5218</v>
      </c>
      <c r="G347" s="9" t="s">
        <v>4653</v>
      </c>
      <c r="H347" s="9" t="s">
        <v>4810</v>
      </c>
      <c r="I347" s="9"/>
      <c r="J347" s="9"/>
      <c r="K347" s="9"/>
      <c r="L347" s="9"/>
    </row>
    <row r="348" spans="2:12" ht="30" x14ac:dyDescent="0.25">
      <c r="B348" s="9" t="s">
        <v>1941</v>
      </c>
      <c r="C348" s="10" t="s">
        <v>1942</v>
      </c>
      <c r="D348" s="10" t="s">
        <v>5</v>
      </c>
      <c r="E348" s="10" t="s">
        <v>68</v>
      </c>
      <c r="F348" s="9" t="s">
        <v>5022</v>
      </c>
      <c r="G348" s="9" t="s">
        <v>4581</v>
      </c>
      <c r="H348" s="9" t="s">
        <v>4827</v>
      </c>
      <c r="I348" s="9"/>
      <c r="J348" s="9"/>
      <c r="K348" s="9"/>
      <c r="L348" s="9"/>
    </row>
    <row r="349" spans="2:12" ht="30" x14ac:dyDescent="0.25">
      <c r="B349" s="9" t="s">
        <v>1943</v>
      </c>
      <c r="C349" s="10" t="s">
        <v>1944</v>
      </c>
      <c r="D349" s="10" t="s">
        <v>5</v>
      </c>
      <c r="E349" s="10" t="s">
        <v>68</v>
      </c>
      <c r="F349" s="9" t="s">
        <v>5022</v>
      </c>
      <c r="G349" s="9" t="s">
        <v>4986</v>
      </c>
      <c r="H349" s="9" t="s">
        <v>4807</v>
      </c>
      <c r="I349" s="9"/>
      <c r="J349" s="9"/>
      <c r="K349" s="9"/>
      <c r="L349" s="9"/>
    </row>
    <row r="350" spans="2:12" ht="30" x14ac:dyDescent="0.25">
      <c r="B350" s="9" t="s">
        <v>562</v>
      </c>
      <c r="C350" s="10" t="s">
        <v>563</v>
      </c>
      <c r="D350" s="10" t="s">
        <v>5</v>
      </c>
      <c r="E350" s="10" t="s">
        <v>233</v>
      </c>
      <c r="F350" s="9" t="s">
        <v>5022</v>
      </c>
      <c r="G350" s="9" t="s">
        <v>5153</v>
      </c>
      <c r="H350" s="9" t="s">
        <v>4807</v>
      </c>
      <c r="I350" s="9"/>
      <c r="J350" s="9"/>
      <c r="K350" s="9"/>
      <c r="L350" s="9"/>
    </row>
    <row r="351" spans="2:12" x14ac:dyDescent="0.25">
      <c r="B351" s="9" t="s">
        <v>1945</v>
      </c>
      <c r="C351" s="10" t="s">
        <v>1946</v>
      </c>
      <c r="D351" s="10" t="s">
        <v>5</v>
      </c>
      <c r="E351" s="10" t="s">
        <v>233</v>
      </c>
      <c r="F351" s="9" t="s">
        <v>5023</v>
      </c>
      <c r="G351" s="9" t="s">
        <v>5028</v>
      </c>
      <c r="H351" s="9" t="s">
        <v>4807</v>
      </c>
      <c r="I351" s="9"/>
      <c r="J351" s="9"/>
      <c r="K351" s="9"/>
      <c r="L351" s="9"/>
    </row>
    <row r="352" spans="2:12" ht="45" x14ac:dyDescent="0.25">
      <c r="B352" s="9" t="s">
        <v>1947</v>
      </c>
      <c r="C352" s="10" t="s">
        <v>1948</v>
      </c>
      <c r="D352" s="10" t="s">
        <v>5</v>
      </c>
      <c r="E352" s="10" t="s">
        <v>151</v>
      </c>
      <c r="F352" s="9" t="s">
        <v>5218</v>
      </c>
      <c r="G352" s="9" t="s">
        <v>4635</v>
      </c>
      <c r="H352" s="9" t="s">
        <v>4807</v>
      </c>
      <c r="I352" s="9"/>
      <c r="J352" s="9"/>
      <c r="K352" s="9"/>
      <c r="L352" s="9"/>
    </row>
    <row r="353" spans="2:12" ht="30" x14ac:dyDescent="0.25">
      <c r="B353" s="9" t="s">
        <v>564</v>
      </c>
      <c r="C353" s="10" t="s">
        <v>565</v>
      </c>
      <c r="D353" s="10" t="s">
        <v>5</v>
      </c>
      <c r="E353" s="10" t="s">
        <v>151</v>
      </c>
      <c r="F353" s="9" t="s">
        <v>5022</v>
      </c>
      <c r="G353" s="9"/>
      <c r="H353" s="9"/>
      <c r="I353" s="9"/>
      <c r="J353" s="9"/>
      <c r="K353" s="9"/>
      <c r="L353" s="9"/>
    </row>
    <row r="354" spans="2:12" ht="45" x14ac:dyDescent="0.25">
      <c r="B354" s="9" t="s">
        <v>566</v>
      </c>
      <c r="C354" s="10" t="s">
        <v>567</v>
      </c>
      <c r="D354" s="10" t="s">
        <v>5</v>
      </c>
      <c r="E354" s="10" t="s">
        <v>42</v>
      </c>
      <c r="F354" s="9" t="s">
        <v>5072</v>
      </c>
      <c r="G354" s="9" t="s">
        <v>4634</v>
      </c>
      <c r="H354" s="9" t="s">
        <v>4807</v>
      </c>
      <c r="I354" s="9"/>
      <c r="J354" s="9"/>
      <c r="K354" s="9"/>
      <c r="L354" s="9"/>
    </row>
    <row r="355" spans="2:12" ht="75" x14ac:dyDescent="0.25">
      <c r="B355" s="9" t="s">
        <v>568</v>
      </c>
      <c r="C355" s="10" t="s">
        <v>569</v>
      </c>
      <c r="D355" s="10" t="s">
        <v>5</v>
      </c>
      <c r="E355" s="10" t="s">
        <v>50</v>
      </c>
      <c r="F355" s="9" t="s">
        <v>5024</v>
      </c>
      <c r="G355" s="9" t="s">
        <v>4656</v>
      </c>
      <c r="H355" s="9" t="s">
        <v>4806</v>
      </c>
      <c r="I355" s="9" t="s">
        <v>4465</v>
      </c>
      <c r="J355" s="9"/>
      <c r="K355" s="9"/>
      <c r="L355" s="9"/>
    </row>
    <row r="356" spans="2:12" ht="60" x14ac:dyDescent="0.25">
      <c r="B356" s="9" t="s">
        <v>1949</v>
      </c>
      <c r="C356" s="10" t="s">
        <v>1950</v>
      </c>
      <c r="D356" s="10" t="s">
        <v>5</v>
      </c>
      <c r="E356" s="10" t="s">
        <v>50</v>
      </c>
      <c r="F356" s="9" t="s">
        <v>5023</v>
      </c>
      <c r="G356" s="9" t="s">
        <v>4599</v>
      </c>
      <c r="H356" s="9" t="s">
        <v>4807</v>
      </c>
      <c r="I356" s="9"/>
      <c r="J356" s="9"/>
      <c r="K356" s="9"/>
      <c r="L356" s="9" t="s">
        <v>5037</v>
      </c>
    </row>
    <row r="357" spans="2:12" ht="75" x14ac:dyDescent="0.25">
      <c r="B357" s="9" t="s">
        <v>570</v>
      </c>
      <c r="C357" s="10" t="s">
        <v>571</v>
      </c>
      <c r="D357" s="10" t="s">
        <v>5</v>
      </c>
      <c r="E357" s="10" t="s">
        <v>50</v>
      </c>
      <c r="F357" s="9" t="s">
        <v>5024</v>
      </c>
      <c r="G357" s="9" t="s">
        <v>4656</v>
      </c>
      <c r="H357" s="9" t="s">
        <v>4806</v>
      </c>
      <c r="I357" s="9" t="s">
        <v>4435</v>
      </c>
      <c r="J357" s="9"/>
      <c r="K357" s="9"/>
      <c r="L357" s="9"/>
    </row>
    <row r="358" spans="2:12" ht="60" x14ac:dyDescent="0.25">
      <c r="B358" s="9" t="s">
        <v>572</v>
      </c>
      <c r="C358" s="10" t="s">
        <v>573</v>
      </c>
      <c r="D358" s="10" t="s">
        <v>5</v>
      </c>
      <c r="E358" s="10" t="s">
        <v>50</v>
      </c>
      <c r="F358" s="9" t="s">
        <v>5024</v>
      </c>
      <c r="G358" s="9" t="s">
        <v>4658</v>
      </c>
      <c r="H358" s="9" t="s">
        <v>4814</v>
      </c>
      <c r="I358" s="9" t="s">
        <v>4464</v>
      </c>
      <c r="J358" s="9"/>
      <c r="K358" s="9"/>
      <c r="L358" s="9"/>
    </row>
    <row r="359" spans="2:12" ht="30" x14ac:dyDescent="0.25">
      <c r="B359" s="9" t="s">
        <v>574</v>
      </c>
      <c r="C359" s="10" t="s">
        <v>575</v>
      </c>
      <c r="D359" s="10" t="s">
        <v>5</v>
      </c>
      <c r="E359" s="10" t="s">
        <v>168</v>
      </c>
      <c r="F359" s="9" t="s">
        <v>5022</v>
      </c>
      <c r="G359" s="9" t="s">
        <v>4572</v>
      </c>
      <c r="H359" s="9" t="s">
        <v>4807</v>
      </c>
      <c r="I359" s="9"/>
      <c r="J359" s="9"/>
      <c r="K359" s="9"/>
      <c r="L359" s="9"/>
    </row>
    <row r="360" spans="2:12" ht="60" x14ac:dyDescent="0.25">
      <c r="B360" s="9" t="s">
        <v>576</v>
      </c>
      <c r="C360" s="10" t="s">
        <v>577</v>
      </c>
      <c r="D360" s="10" t="s">
        <v>5</v>
      </c>
      <c r="E360" s="10" t="s">
        <v>85</v>
      </c>
      <c r="F360" s="9" t="s">
        <v>5022</v>
      </c>
      <c r="G360" s="9" t="s">
        <v>4657</v>
      </c>
      <c r="H360" s="9" t="s">
        <v>4807</v>
      </c>
      <c r="I360" s="9" t="s">
        <v>4433</v>
      </c>
      <c r="J360" s="9"/>
      <c r="K360" s="9"/>
      <c r="L360" s="9"/>
    </row>
    <row r="361" spans="2:12" ht="75" x14ac:dyDescent="0.25">
      <c r="B361" s="9" t="s">
        <v>578</v>
      </c>
      <c r="C361" s="10" t="s">
        <v>579</v>
      </c>
      <c r="D361" s="10" t="s">
        <v>5</v>
      </c>
      <c r="E361" s="10" t="s">
        <v>85</v>
      </c>
      <c r="F361" s="9" t="s">
        <v>5022</v>
      </c>
      <c r="G361" s="9" t="s">
        <v>5251</v>
      </c>
      <c r="H361" s="9" t="s">
        <v>4806</v>
      </c>
      <c r="I361" s="9"/>
      <c r="J361" s="9"/>
      <c r="K361" s="9"/>
      <c r="L361" s="9"/>
    </row>
    <row r="362" spans="2:12" ht="30" x14ac:dyDescent="0.25">
      <c r="B362" s="9" t="s">
        <v>580</v>
      </c>
      <c r="C362" s="10" t="s">
        <v>581</v>
      </c>
      <c r="D362" s="10" t="s">
        <v>5</v>
      </c>
      <c r="E362" s="10" t="s">
        <v>85</v>
      </c>
      <c r="F362" s="9" t="s">
        <v>5022</v>
      </c>
      <c r="G362" s="9" t="s">
        <v>4615</v>
      </c>
      <c r="H362" s="9" t="s">
        <v>4807</v>
      </c>
      <c r="I362" s="9"/>
      <c r="J362" s="9"/>
      <c r="K362" s="9"/>
      <c r="L362" s="9"/>
    </row>
    <row r="363" spans="2:12" ht="30" x14ac:dyDescent="0.25">
      <c r="B363" s="9" t="s">
        <v>582</v>
      </c>
      <c r="C363" s="10" t="s">
        <v>583</v>
      </c>
      <c r="D363" s="10" t="s">
        <v>5</v>
      </c>
      <c r="E363" s="10" t="s">
        <v>85</v>
      </c>
      <c r="F363" s="9" t="s">
        <v>5022</v>
      </c>
      <c r="G363" s="9" t="s">
        <v>4780</v>
      </c>
      <c r="H363" s="9" t="s">
        <v>4807</v>
      </c>
      <c r="I363" s="9"/>
      <c r="J363" s="9"/>
      <c r="K363" s="9"/>
      <c r="L363" s="9"/>
    </row>
    <row r="364" spans="2:12" ht="75" x14ac:dyDescent="0.25">
      <c r="B364" s="9" t="s">
        <v>1951</v>
      </c>
      <c r="C364" s="10" t="s">
        <v>1952</v>
      </c>
      <c r="D364" s="10" t="s">
        <v>5</v>
      </c>
      <c r="E364" s="10" t="s">
        <v>49</v>
      </c>
      <c r="F364" s="9" t="s">
        <v>5073</v>
      </c>
      <c r="G364" s="9" t="s">
        <v>5147</v>
      </c>
      <c r="H364" s="9" t="s">
        <v>4806</v>
      </c>
      <c r="I364" s="9"/>
      <c r="J364" s="9"/>
      <c r="K364" s="9"/>
      <c r="L364" s="9"/>
    </row>
    <row r="365" spans="2:12" ht="75" x14ac:dyDescent="0.25">
      <c r="B365" s="9" t="s">
        <v>1953</v>
      </c>
      <c r="C365" s="10" t="s">
        <v>1954</v>
      </c>
      <c r="D365" s="10" t="s">
        <v>5</v>
      </c>
      <c r="E365" s="10" t="s">
        <v>49</v>
      </c>
      <c r="F365" s="9" t="s">
        <v>5073</v>
      </c>
      <c r="G365" s="9" t="s">
        <v>5147</v>
      </c>
      <c r="H365" s="9" t="s">
        <v>4840</v>
      </c>
      <c r="I365" s="9"/>
      <c r="J365" s="9"/>
      <c r="K365" s="9"/>
      <c r="L365" s="9"/>
    </row>
    <row r="366" spans="2:12" ht="60" x14ac:dyDescent="0.25">
      <c r="B366" s="9" t="s">
        <v>584</v>
      </c>
      <c r="C366" s="10" t="s">
        <v>585</v>
      </c>
      <c r="D366" s="10" t="s">
        <v>5</v>
      </c>
      <c r="E366" s="10" t="s">
        <v>151</v>
      </c>
      <c r="F366" s="9" t="s">
        <v>5022</v>
      </c>
      <c r="G366" s="9" t="s">
        <v>5252</v>
      </c>
      <c r="H366" s="9" t="s">
        <v>4812</v>
      </c>
      <c r="I366" s="9"/>
      <c r="J366" s="9"/>
      <c r="K366" s="9"/>
      <c r="L366" s="9"/>
    </row>
    <row r="367" spans="2:12" ht="30" x14ac:dyDescent="0.25">
      <c r="B367" s="9" t="s">
        <v>586</v>
      </c>
      <c r="C367" s="10" t="s">
        <v>587</v>
      </c>
      <c r="D367" s="10" t="s">
        <v>5</v>
      </c>
      <c r="E367" s="10" t="s">
        <v>151</v>
      </c>
      <c r="F367" s="9" t="s">
        <v>5022</v>
      </c>
      <c r="G367" s="9" t="s">
        <v>4607</v>
      </c>
      <c r="H367" s="9" t="s">
        <v>4810</v>
      </c>
      <c r="I367" s="9"/>
      <c r="J367" s="9"/>
      <c r="K367" s="9"/>
      <c r="L367" s="9"/>
    </row>
    <row r="368" spans="2:12" ht="30" x14ac:dyDescent="0.25">
      <c r="B368" s="9" t="s">
        <v>588</v>
      </c>
      <c r="C368" s="10" t="s">
        <v>589</v>
      </c>
      <c r="D368" s="10" t="s">
        <v>5</v>
      </c>
      <c r="E368" s="10" t="s">
        <v>151</v>
      </c>
      <c r="F368" s="9" t="s">
        <v>5022</v>
      </c>
      <c r="G368" s="9" t="s">
        <v>5039</v>
      </c>
      <c r="H368" s="9" t="s">
        <v>4818</v>
      </c>
      <c r="I368" s="9"/>
      <c r="J368" s="9"/>
      <c r="K368" s="9"/>
      <c r="L368" s="9"/>
    </row>
    <row r="369" spans="2:12" ht="60" x14ac:dyDescent="0.25">
      <c r="B369" s="9" t="s">
        <v>590</v>
      </c>
      <c r="C369" s="10" t="s">
        <v>591</v>
      </c>
      <c r="D369" s="10" t="s">
        <v>5</v>
      </c>
      <c r="E369" s="10" t="s">
        <v>50</v>
      </c>
      <c r="F369" s="9" t="s">
        <v>5022</v>
      </c>
      <c r="G369" s="9" t="s">
        <v>4672</v>
      </c>
      <c r="H369" s="9" t="s">
        <v>4807</v>
      </c>
      <c r="I369" s="9" t="s">
        <v>4483</v>
      </c>
      <c r="J369" s="9"/>
      <c r="K369" s="9"/>
      <c r="L369" s="9"/>
    </row>
    <row r="370" spans="2:12" x14ac:dyDescent="0.25">
      <c r="B370" s="9" t="s">
        <v>1955</v>
      </c>
      <c r="C370" s="10" t="s">
        <v>1956</v>
      </c>
      <c r="D370" s="10" t="s">
        <v>5</v>
      </c>
      <c r="E370" s="10" t="s">
        <v>50</v>
      </c>
      <c r="F370" s="9" t="s">
        <v>5023</v>
      </c>
      <c r="G370" s="9" t="s">
        <v>5253</v>
      </c>
      <c r="H370" s="9" t="s">
        <v>4807</v>
      </c>
      <c r="I370" s="9"/>
      <c r="J370" s="9"/>
      <c r="K370" s="9"/>
      <c r="L370" s="9"/>
    </row>
    <row r="371" spans="2:12" ht="75" x14ac:dyDescent="0.25">
      <c r="B371" s="9" t="s">
        <v>592</v>
      </c>
      <c r="C371" s="10" t="s">
        <v>593</v>
      </c>
      <c r="D371" s="10" t="s">
        <v>5</v>
      </c>
      <c r="E371" s="10" t="s">
        <v>50</v>
      </c>
      <c r="F371" s="9" t="s">
        <v>5022</v>
      </c>
      <c r="G371" s="9" t="s">
        <v>4668</v>
      </c>
      <c r="H371" s="9" t="s">
        <v>4806</v>
      </c>
      <c r="I371" s="9" t="s">
        <v>4471</v>
      </c>
      <c r="J371" s="9"/>
      <c r="K371" s="9"/>
      <c r="L371" s="9" t="s">
        <v>5148</v>
      </c>
    </row>
    <row r="372" spans="2:12" ht="75" x14ac:dyDescent="0.25">
      <c r="B372" s="9" t="s">
        <v>594</v>
      </c>
      <c r="C372" s="10" t="s">
        <v>595</v>
      </c>
      <c r="D372" s="10" t="s">
        <v>5</v>
      </c>
      <c r="E372" s="10" t="s">
        <v>50</v>
      </c>
      <c r="F372" s="9" t="s">
        <v>5073</v>
      </c>
      <c r="G372" s="9" t="s">
        <v>5149</v>
      </c>
      <c r="H372" s="9" t="s">
        <v>4827</v>
      </c>
      <c r="I372" s="9"/>
      <c r="J372" s="9"/>
      <c r="K372" s="9"/>
      <c r="L372" s="9"/>
    </row>
    <row r="373" spans="2:12" ht="30" x14ac:dyDescent="0.25">
      <c r="B373" s="9" t="s">
        <v>596</v>
      </c>
      <c r="C373" s="10" t="s">
        <v>597</v>
      </c>
      <c r="D373" s="10" t="s">
        <v>5</v>
      </c>
      <c r="E373" s="10" t="s">
        <v>39</v>
      </c>
      <c r="F373" s="9" t="s">
        <v>5022</v>
      </c>
      <c r="G373" s="9" t="s">
        <v>4630</v>
      </c>
      <c r="H373" s="9" t="s">
        <v>4807</v>
      </c>
      <c r="I373" s="9"/>
      <c r="J373" s="9"/>
      <c r="K373" s="9"/>
      <c r="L373" s="9"/>
    </row>
    <row r="374" spans="2:12" ht="75" x14ac:dyDescent="0.25">
      <c r="B374" s="9" t="s">
        <v>598</v>
      </c>
      <c r="C374" s="10" t="s">
        <v>599</v>
      </c>
      <c r="D374" s="10" t="s">
        <v>5</v>
      </c>
      <c r="E374" s="10" t="s">
        <v>50</v>
      </c>
      <c r="F374" s="9" t="s">
        <v>5022</v>
      </c>
      <c r="G374" s="9" t="s">
        <v>5025</v>
      </c>
      <c r="H374" s="9" t="s">
        <v>4806</v>
      </c>
      <c r="I374" s="9"/>
      <c r="J374" s="9"/>
      <c r="K374" s="9"/>
      <c r="L374" s="9"/>
    </row>
    <row r="375" spans="2:12" ht="60" x14ac:dyDescent="0.25">
      <c r="B375" s="9" t="s">
        <v>600</v>
      </c>
      <c r="C375" s="10" t="s">
        <v>601</v>
      </c>
      <c r="D375" s="10" t="s">
        <v>5</v>
      </c>
      <c r="E375" s="10" t="s">
        <v>50</v>
      </c>
      <c r="F375" s="9" t="s">
        <v>5024</v>
      </c>
      <c r="G375" s="9" t="s">
        <v>4732</v>
      </c>
      <c r="H375" s="9" t="s">
        <v>4811</v>
      </c>
      <c r="I375" s="9" t="s">
        <v>4465</v>
      </c>
      <c r="J375" s="9"/>
      <c r="K375" s="9"/>
      <c r="L375" s="9" t="s">
        <v>4828</v>
      </c>
    </row>
    <row r="376" spans="2:12" ht="60" x14ac:dyDescent="0.25">
      <c r="B376" s="9" t="s">
        <v>602</v>
      </c>
      <c r="C376" s="10" t="s">
        <v>603</v>
      </c>
      <c r="D376" s="10" t="s">
        <v>5</v>
      </c>
      <c r="E376" s="10" t="s">
        <v>50</v>
      </c>
      <c r="F376" s="9" t="s">
        <v>5022</v>
      </c>
      <c r="G376" s="9" t="s">
        <v>4645</v>
      </c>
      <c r="H376" s="9" t="s">
        <v>4812</v>
      </c>
      <c r="I376" s="9"/>
      <c r="J376" s="9"/>
      <c r="K376" s="9"/>
      <c r="L376" s="9"/>
    </row>
    <row r="377" spans="2:12" ht="45" x14ac:dyDescent="0.25">
      <c r="B377" s="9" t="s">
        <v>604</v>
      </c>
      <c r="C377" s="10" t="s">
        <v>605</v>
      </c>
      <c r="D377" s="10" t="s">
        <v>5</v>
      </c>
      <c r="E377" s="10" t="s">
        <v>50</v>
      </c>
      <c r="F377" s="9" t="s">
        <v>5022</v>
      </c>
      <c r="G377" s="9" t="s">
        <v>4668</v>
      </c>
      <c r="H377" s="9" t="s">
        <v>4808</v>
      </c>
      <c r="I377" s="9"/>
      <c r="J377" s="9"/>
      <c r="K377" s="9"/>
      <c r="L377" s="9"/>
    </row>
    <row r="378" spans="2:12" x14ac:dyDescent="0.25">
      <c r="B378" s="9" t="s">
        <v>1957</v>
      </c>
      <c r="C378" s="10" t="s">
        <v>1958</v>
      </c>
      <c r="D378" s="10" t="s">
        <v>5</v>
      </c>
      <c r="E378" s="10" t="s">
        <v>50</v>
      </c>
      <c r="F378" s="9" t="s">
        <v>5023</v>
      </c>
      <c r="G378" s="9" t="s">
        <v>4986</v>
      </c>
      <c r="H378" s="9" t="s">
        <v>4807</v>
      </c>
      <c r="I378" s="9"/>
      <c r="J378" s="9"/>
      <c r="K378" s="9"/>
      <c r="L378" s="9"/>
    </row>
    <row r="379" spans="2:12" ht="45" x14ac:dyDescent="0.25">
      <c r="B379" s="9" t="s">
        <v>606</v>
      </c>
      <c r="C379" s="10" t="s">
        <v>607</v>
      </c>
      <c r="D379" s="10" t="s">
        <v>5</v>
      </c>
      <c r="E379" s="10" t="s">
        <v>151</v>
      </c>
      <c r="F379" s="9" t="s">
        <v>5072</v>
      </c>
      <c r="G379" s="9" t="s">
        <v>5254</v>
      </c>
      <c r="H379" s="9" t="s">
        <v>4807</v>
      </c>
      <c r="I379" s="9"/>
      <c r="J379" s="9"/>
      <c r="K379" s="9"/>
      <c r="L379" s="9"/>
    </row>
    <row r="380" spans="2:12" ht="30" x14ac:dyDescent="0.25">
      <c r="B380" s="9" t="s">
        <v>608</v>
      </c>
      <c r="C380" s="10" t="s">
        <v>609</v>
      </c>
      <c r="D380" s="10" t="s">
        <v>5</v>
      </c>
      <c r="E380" s="10" t="s">
        <v>151</v>
      </c>
      <c r="F380" s="9" t="s">
        <v>5022</v>
      </c>
      <c r="G380" s="9" t="s">
        <v>5255</v>
      </c>
      <c r="H380" s="9" t="s">
        <v>4807</v>
      </c>
      <c r="I380" s="9"/>
      <c r="J380" s="9"/>
      <c r="K380" s="9"/>
      <c r="L380" s="9"/>
    </row>
    <row r="381" spans="2:12" ht="45" x14ac:dyDescent="0.25">
      <c r="B381" s="9" t="s">
        <v>1959</v>
      </c>
      <c r="C381" s="10" t="s">
        <v>1960</v>
      </c>
      <c r="D381" s="10" t="s">
        <v>5</v>
      </c>
      <c r="E381" s="10" t="s">
        <v>68</v>
      </c>
      <c r="F381" s="9" t="s">
        <v>5072</v>
      </c>
      <c r="G381" s="9" t="s">
        <v>5150</v>
      </c>
      <c r="H381" s="9" t="s">
        <v>4808</v>
      </c>
      <c r="I381" s="9"/>
      <c r="J381" s="9"/>
      <c r="K381" s="9"/>
      <c r="L381" s="9"/>
    </row>
    <row r="382" spans="2:12" ht="30" x14ac:dyDescent="0.25">
      <c r="B382" s="9" t="s">
        <v>1961</v>
      </c>
      <c r="C382" s="10" t="s">
        <v>1962</v>
      </c>
      <c r="D382" s="10" t="s">
        <v>5</v>
      </c>
      <c r="E382" s="10" t="s">
        <v>68</v>
      </c>
      <c r="F382" s="9" t="s">
        <v>5022</v>
      </c>
      <c r="G382" s="9" t="s">
        <v>4659</v>
      </c>
      <c r="H382" s="9" t="s">
        <v>4807</v>
      </c>
      <c r="I382" s="9"/>
      <c r="J382" s="9"/>
      <c r="K382" s="9"/>
      <c r="L382" s="9"/>
    </row>
    <row r="383" spans="2:12" x14ac:dyDescent="0.25">
      <c r="B383" s="9" t="s">
        <v>1963</v>
      </c>
      <c r="C383" s="10" t="s">
        <v>1964</v>
      </c>
      <c r="D383" s="10" t="s">
        <v>5</v>
      </c>
      <c r="E383" s="10" t="s">
        <v>22</v>
      </c>
      <c r="F383" s="9" t="s">
        <v>5023</v>
      </c>
      <c r="G383" s="9"/>
      <c r="H383" s="9"/>
      <c r="I383" s="9"/>
      <c r="J383" s="9"/>
      <c r="K383" s="9"/>
      <c r="L383" s="9"/>
    </row>
    <row r="384" spans="2:12" ht="30" x14ac:dyDescent="0.25">
      <c r="B384" s="9" t="s">
        <v>610</v>
      </c>
      <c r="C384" s="10" t="s">
        <v>611</v>
      </c>
      <c r="D384" s="10" t="s">
        <v>5</v>
      </c>
      <c r="E384" s="10" t="s">
        <v>26</v>
      </c>
      <c r="F384" s="9" t="s">
        <v>5022</v>
      </c>
      <c r="G384" s="9" t="s">
        <v>4996</v>
      </c>
      <c r="H384" s="9" t="s">
        <v>4813</v>
      </c>
      <c r="I384" s="9"/>
      <c r="J384" s="9"/>
      <c r="K384" s="9"/>
      <c r="L384" s="9"/>
    </row>
    <row r="385" spans="2:12" ht="75" x14ac:dyDescent="0.25">
      <c r="B385" s="9" t="s">
        <v>612</v>
      </c>
      <c r="C385" s="10" t="s">
        <v>613</v>
      </c>
      <c r="D385" s="10" t="s">
        <v>5</v>
      </c>
      <c r="E385" s="10" t="s">
        <v>68</v>
      </c>
      <c r="F385" s="9" t="s">
        <v>5022</v>
      </c>
      <c r="G385" s="9" t="s">
        <v>4714</v>
      </c>
      <c r="H385" s="9" t="s">
        <v>4806</v>
      </c>
      <c r="I385" s="9" t="s">
        <v>4484</v>
      </c>
      <c r="J385" s="9"/>
      <c r="K385" s="9"/>
      <c r="L385" s="9"/>
    </row>
    <row r="386" spans="2:12" ht="45" x14ac:dyDescent="0.25">
      <c r="B386" s="9" t="s">
        <v>614</v>
      </c>
      <c r="C386" s="10" t="s">
        <v>615</v>
      </c>
      <c r="D386" s="10" t="s">
        <v>5</v>
      </c>
      <c r="E386" s="10" t="s">
        <v>68</v>
      </c>
      <c r="F386" s="9" t="s">
        <v>5072</v>
      </c>
      <c r="G386" s="9" t="s">
        <v>4615</v>
      </c>
      <c r="H386" s="9" t="s">
        <v>4807</v>
      </c>
      <c r="I386" s="9"/>
      <c r="J386" s="9"/>
      <c r="K386" s="9"/>
      <c r="L386" s="9"/>
    </row>
    <row r="387" spans="2:12" ht="75" x14ac:dyDescent="0.25">
      <c r="B387" s="9" t="s">
        <v>616</v>
      </c>
      <c r="C387" s="10" t="s">
        <v>617</v>
      </c>
      <c r="D387" s="10" t="s">
        <v>5</v>
      </c>
      <c r="E387" s="10" t="s">
        <v>68</v>
      </c>
      <c r="F387" s="9" t="s">
        <v>5022</v>
      </c>
      <c r="G387" s="9" t="s">
        <v>4658</v>
      </c>
      <c r="H387" s="9" t="s">
        <v>4806</v>
      </c>
      <c r="I387" s="9" t="s">
        <v>4464</v>
      </c>
      <c r="J387" s="9"/>
      <c r="K387" s="9"/>
      <c r="L387" s="9"/>
    </row>
    <row r="388" spans="2:12" ht="30" x14ac:dyDescent="0.25">
      <c r="B388" s="9" t="s">
        <v>618</v>
      </c>
      <c r="C388" s="10" t="s">
        <v>619</v>
      </c>
      <c r="D388" s="10" t="s">
        <v>5</v>
      </c>
      <c r="E388" s="10" t="s">
        <v>205</v>
      </c>
      <c r="F388" s="9" t="s">
        <v>5022</v>
      </c>
      <c r="G388" s="9" t="s">
        <v>5151</v>
      </c>
      <c r="H388" s="9" t="s">
        <v>4810</v>
      </c>
      <c r="I388" s="9"/>
      <c r="J388" s="9"/>
      <c r="K388" s="9"/>
      <c r="L388" s="9"/>
    </row>
    <row r="389" spans="2:12" ht="30" x14ac:dyDescent="0.25">
      <c r="B389" s="9" t="s">
        <v>620</v>
      </c>
      <c r="C389" s="10" t="s">
        <v>621</v>
      </c>
      <c r="D389" s="10" t="s">
        <v>5</v>
      </c>
      <c r="E389" s="10" t="s">
        <v>205</v>
      </c>
      <c r="F389" s="9" t="s">
        <v>5022</v>
      </c>
      <c r="G389" s="9"/>
      <c r="H389" s="9"/>
      <c r="I389" s="9"/>
      <c r="J389" s="9"/>
      <c r="K389" s="9"/>
      <c r="L389" s="9"/>
    </row>
    <row r="390" spans="2:12" ht="45" x14ac:dyDescent="0.25">
      <c r="B390" s="9" t="s">
        <v>622</v>
      </c>
      <c r="C390" s="10" t="s">
        <v>623</v>
      </c>
      <c r="D390" s="10" t="s">
        <v>5</v>
      </c>
      <c r="E390" s="10" t="s">
        <v>205</v>
      </c>
      <c r="F390" s="9" t="s">
        <v>5022</v>
      </c>
      <c r="G390" s="9" t="s">
        <v>4708</v>
      </c>
      <c r="H390" s="9" t="s">
        <v>4819</v>
      </c>
      <c r="I390" s="9"/>
      <c r="J390" s="9"/>
      <c r="K390" s="9"/>
      <c r="L390" s="9"/>
    </row>
    <row r="391" spans="2:12" ht="30" x14ac:dyDescent="0.25">
      <c r="B391" s="9" t="s">
        <v>624</v>
      </c>
      <c r="C391" s="10" t="s">
        <v>625</v>
      </c>
      <c r="D391" s="10" t="s">
        <v>5</v>
      </c>
      <c r="E391" s="10" t="s">
        <v>310</v>
      </c>
      <c r="F391" s="9" t="s">
        <v>5022</v>
      </c>
      <c r="G391" s="9" t="s">
        <v>4785</v>
      </c>
      <c r="H391" s="9" t="s">
        <v>4810</v>
      </c>
      <c r="I391" s="9"/>
      <c r="J391" s="9"/>
      <c r="K391" s="9"/>
      <c r="L391" s="9"/>
    </row>
    <row r="392" spans="2:12" ht="60" x14ac:dyDescent="0.25">
      <c r="B392" s="9" t="s">
        <v>626</v>
      </c>
      <c r="C392" s="10" t="s">
        <v>627</v>
      </c>
      <c r="D392" s="10" t="s">
        <v>5</v>
      </c>
      <c r="E392" s="10" t="s">
        <v>310</v>
      </c>
      <c r="F392" s="9" t="s">
        <v>5022</v>
      </c>
      <c r="G392" s="9"/>
      <c r="H392" s="9"/>
      <c r="I392" s="9" t="s">
        <v>4455</v>
      </c>
      <c r="J392" s="9"/>
      <c r="K392" s="9"/>
      <c r="L392" s="9"/>
    </row>
    <row r="393" spans="2:12" ht="75" x14ac:dyDescent="0.25">
      <c r="B393" s="9" t="s">
        <v>628</v>
      </c>
      <c r="C393" s="10" t="s">
        <v>629</v>
      </c>
      <c r="D393" s="10" t="s">
        <v>5</v>
      </c>
      <c r="E393" s="10" t="s">
        <v>310</v>
      </c>
      <c r="F393" s="9" t="s">
        <v>5073</v>
      </c>
      <c r="G393" s="9" t="s">
        <v>5129</v>
      </c>
      <c r="H393" s="9" t="s">
        <v>4806</v>
      </c>
      <c r="I393" s="9"/>
      <c r="J393" s="9"/>
      <c r="K393" s="9"/>
      <c r="L393" s="9"/>
    </row>
    <row r="394" spans="2:12" ht="30" x14ac:dyDescent="0.25">
      <c r="B394" s="9" t="s">
        <v>630</v>
      </c>
      <c r="C394" s="10" t="s">
        <v>631</v>
      </c>
      <c r="D394" s="10" t="s">
        <v>5</v>
      </c>
      <c r="E394" s="10" t="s">
        <v>310</v>
      </c>
      <c r="F394" s="9" t="s">
        <v>5022</v>
      </c>
      <c r="G394" s="9" t="s">
        <v>4608</v>
      </c>
      <c r="H394" s="9" t="s">
        <v>4807</v>
      </c>
      <c r="I394" s="9"/>
      <c r="J394" s="9"/>
      <c r="K394" s="9"/>
      <c r="L394" s="9"/>
    </row>
    <row r="395" spans="2:12" ht="75" x14ac:dyDescent="0.25">
      <c r="B395" s="9" t="s">
        <v>632</v>
      </c>
      <c r="C395" s="10" t="s">
        <v>633</v>
      </c>
      <c r="D395" s="10" t="s">
        <v>5</v>
      </c>
      <c r="E395" s="10" t="s">
        <v>310</v>
      </c>
      <c r="F395" s="9" t="s">
        <v>5073</v>
      </c>
      <c r="G395" s="9" t="s">
        <v>4718</v>
      </c>
      <c r="H395" s="9" t="s">
        <v>4807</v>
      </c>
      <c r="I395" s="9"/>
      <c r="J395" s="9"/>
      <c r="K395" s="9"/>
      <c r="L395" s="9"/>
    </row>
    <row r="396" spans="2:12" ht="30" x14ac:dyDescent="0.25">
      <c r="B396" s="9" t="s">
        <v>1965</v>
      </c>
      <c r="C396" s="10" t="s">
        <v>1966</v>
      </c>
      <c r="D396" s="10" t="s">
        <v>5</v>
      </c>
      <c r="E396" s="10" t="s">
        <v>310</v>
      </c>
      <c r="F396" s="9" t="s">
        <v>5022</v>
      </c>
      <c r="G396" s="9" t="s">
        <v>4648</v>
      </c>
      <c r="H396" s="9" t="s">
        <v>4807</v>
      </c>
      <c r="I396" s="9"/>
      <c r="J396" s="9"/>
      <c r="K396" s="9"/>
      <c r="L396" s="9"/>
    </row>
    <row r="397" spans="2:12" ht="30" x14ac:dyDescent="0.25">
      <c r="B397" s="9" t="s">
        <v>634</v>
      </c>
      <c r="C397" s="10" t="s">
        <v>635</v>
      </c>
      <c r="D397" s="10" t="s">
        <v>5</v>
      </c>
      <c r="E397" s="10" t="s">
        <v>310</v>
      </c>
      <c r="F397" s="9" t="s">
        <v>5022</v>
      </c>
      <c r="G397" s="9" t="s">
        <v>4584</v>
      </c>
      <c r="H397" s="9" t="s">
        <v>4807</v>
      </c>
      <c r="I397" s="9"/>
      <c r="J397" s="9"/>
      <c r="K397" s="9"/>
      <c r="L397" s="9"/>
    </row>
    <row r="398" spans="2:12" ht="60" x14ac:dyDescent="0.25">
      <c r="B398" s="9" t="s">
        <v>636</v>
      </c>
      <c r="C398" s="10" t="s">
        <v>637</v>
      </c>
      <c r="D398" s="10" t="s">
        <v>5</v>
      </c>
      <c r="E398" s="10" t="s">
        <v>310</v>
      </c>
      <c r="F398" s="9" t="s">
        <v>5022</v>
      </c>
      <c r="G398" s="9" t="s">
        <v>4752</v>
      </c>
      <c r="H398" s="9" t="s">
        <v>4821</v>
      </c>
      <c r="I398" s="9" t="s">
        <v>4485</v>
      </c>
      <c r="J398" s="9"/>
      <c r="K398" s="9"/>
      <c r="L398" s="9"/>
    </row>
    <row r="399" spans="2:12" ht="30" x14ac:dyDescent="0.25">
      <c r="B399" s="9" t="s">
        <v>638</v>
      </c>
      <c r="C399" s="10" t="s">
        <v>639</v>
      </c>
      <c r="D399" s="10" t="s">
        <v>5</v>
      </c>
      <c r="E399" s="10" t="s">
        <v>310</v>
      </c>
      <c r="F399" s="9" t="s">
        <v>5022</v>
      </c>
      <c r="G399" s="9"/>
      <c r="H399" s="9"/>
      <c r="I399" s="9"/>
      <c r="J399" s="9"/>
      <c r="K399" s="9"/>
      <c r="L399" s="9"/>
    </row>
    <row r="400" spans="2:12" ht="30" x14ac:dyDescent="0.25">
      <c r="B400" s="9" t="s">
        <v>640</v>
      </c>
      <c r="C400" s="10" t="s">
        <v>641</v>
      </c>
      <c r="D400" s="10" t="s">
        <v>5</v>
      </c>
      <c r="E400" s="10" t="s">
        <v>310</v>
      </c>
      <c r="F400" s="9" t="s">
        <v>5022</v>
      </c>
      <c r="G400" s="9" t="s">
        <v>4663</v>
      </c>
      <c r="H400" s="9" t="s">
        <v>4807</v>
      </c>
      <c r="I400" s="9"/>
      <c r="J400" s="9"/>
      <c r="K400" s="9"/>
      <c r="L400" s="9"/>
    </row>
    <row r="401" spans="2:12" ht="30" x14ac:dyDescent="0.25">
      <c r="B401" s="9" t="s">
        <v>642</v>
      </c>
      <c r="C401" s="10" t="s">
        <v>643</v>
      </c>
      <c r="D401" s="10" t="s">
        <v>5</v>
      </c>
      <c r="E401" s="10" t="s">
        <v>310</v>
      </c>
      <c r="F401" s="9" t="s">
        <v>5022</v>
      </c>
      <c r="G401" s="9" t="s">
        <v>4576</v>
      </c>
      <c r="H401" s="9" t="s">
        <v>4807</v>
      </c>
      <c r="I401" s="9"/>
      <c r="J401" s="9"/>
      <c r="K401" s="9"/>
      <c r="L401" s="9"/>
    </row>
    <row r="402" spans="2:12" ht="30" x14ac:dyDescent="0.25">
      <c r="B402" s="9" t="s">
        <v>644</v>
      </c>
      <c r="C402" s="10" t="s">
        <v>645</v>
      </c>
      <c r="D402" s="10" t="s">
        <v>5</v>
      </c>
      <c r="E402" s="10" t="s">
        <v>310</v>
      </c>
      <c r="F402" s="9" t="s">
        <v>5022</v>
      </c>
      <c r="G402" s="9" t="s">
        <v>4583</v>
      </c>
      <c r="H402" s="9" t="s">
        <v>4811</v>
      </c>
      <c r="I402" s="9"/>
      <c r="J402" s="9"/>
      <c r="K402" s="9"/>
      <c r="L402" s="9"/>
    </row>
    <row r="403" spans="2:12" ht="30" x14ac:dyDescent="0.25">
      <c r="B403" s="9" t="s">
        <v>646</v>
      </c>
      <c r="C403" s="10" t="s">
        <v>647</v>
      </c>
      <c r="D403" s="10" t="s">
        <v>5</v>
      </c>
      <c r="E403" s="10" t="s">
        <v>310</v>
      </c>
      <c r="F403" s="9" t="s">
        <v>5022</v>
      </c>
      <c r="G403" s="9"/>
      <c r="H403" s="9"/>
      <c r="I403" s="9"/>
      <c r="J403" s="9"/>
      <c r="K403" s="9"/>
      <c r="L403" s="9"/>
    </row>
    <row r="404" spans="2:12" ht="30" x14ac:dyDescent="0.25">
      <c r="B404" s="9" t="s">
        <v>648</v>
      </c>
      <c r="C404" s="10" t="s">
        <v>649</v>
      </c>
      <c r="D404" s="10" t="s">
        <v>5</v>
      </c>
      <c r="E404" s="10" t="s">
        <v>6</v>
      </c>
      <c r="F404" s="9" t="s">
        <v>5022</v>
      </c>
      <c r="G404" s="9" t="s">
        <v>4642</v>
      </c>
      <c r="H404" s="9" t="s">
        <v>4807</v>
      </c>
      <c r="I404" s="9"/>
      <c r="J404" s="9"/>
      <c r="K404" s="9"/>
      <c r="L404" s="9"/>
    </row>
    <row r="405" spans="2:12" ht="60" x14ac:dyDescent="0.25">
      <c r="B405" s="9" t="s">
        <v>650</v>
      </c>
      <c r="C405" s="10" t="s">
        <v>651</v>
      </c>
      <c r="D405" s="10" t="s">
        <v>5</v>
      </c>
      <c r="E405" s="10" t="s">
        <v>6</v>
      </c>
      <c r="F405" s="9" t="s">
        <v>5022</v>
      </c>
      <c r="G405" s="9" t="s">
        <v>4656</v>
      </c>
      <c r="H405" s="9" t="s">
        <v>4809</v>
      </c>
      <c r="I405" s="9" t="s">
        <v>4486</v>
      </c>
      <c r="J405" s="9"/>
      <c r="K405" s="9"/>
      <c r="L405" s="9"/>
    </row>
    <row r="406" spans="2:12" ht="60" x14ac:dyDescent="0.25">
      <c r="B406" s="9" t="s">
        <v>652</v>
      </c>
      <c r="C406" s="10" t="s">
        <v>653</v>
      </c>
      <c r="D406" s="10" t="s">
        <v>5</v>
      </c>
      <c r="E406" s="10" t="s">
        <v>6</v>
      </c>
      <c r="F406" s="9" t="s">
        <v>5024</v>
      </c>
      <c r="G406" s="9" t="s">
        <v>5040</v>
      </c>
      <c r="H406" s="9" t="s">
        <v>4807</v>
      </c>
      <c r="I406" s="9"/>
      <c r="J406" s="9"/>
      <c r="K406" s="9"/>
      <c r="L406" s="9"/>
    </row>
    <row r="407" spans="2:12" ht="30" x14ac:dyDescent="0.25">
      <c r="B407" s="9" t="s">
        <v>654</v>
      </c>
      <c r="C407" s="10" t="s">
        <v>655</v>
      </c>
      <c r="D407" s="10" t="s">
        <v>5</v>
      </c>
      <c r="E407" s="10" t="s">
        <v>6</v>
      </c>
      <c r="F407" s="9" t="s">
        <v>5022</v>
      </c>
      <c r="G407" s="9" t="s">
        <v>5119</v>
      </c>
      <c r="H407" s="9" t="s">
        <v>4809</v>
      </c>
      <c r="I407" s="9"/>
      <c r="J407" s="9"/>
      <c r="K407" s="9"/>
      <c r="L407" s="9"/>
    </row>
    <row r="408" spans="2:12" ht="45" x14ac:dyDescent="0.25">
      <c r="B408" s="9" t="s">
        <v>656</v>
      </c>
      <c r="C408" s="10" t="s">
        <v>657</v>
      </c>
      <c r="D408" s="10" t="s">
        <v>5</v>
      </c>
      <c r="E408" s="10" t="s">
        <v>6</v>
      </c>
      <c r="F408" s="9" t="s">
        <v>5022</v>
      </c>
      <c r="G408" s="9" t="s">
        <v>5152</v>
      </c>
      <c r="H408" s="9" t="s">
        <v>4808</v>
      </c>
      <c r="I408" s="9"/>
      <c r="J408" s="9"/>
      <c r="K408" s="9"/>
      <c r="L408" s="9"/>
    </row>
    <row r="409" spans="2:12" ht="30" x14ac:dyDescent="0.25">
      <c r="B409" s="9" t="s">
        <v>658</v>
      </c>
      <c r="C409" s="10" t="s">
        <v>659</v>
      </c>
      <c r="D409" s="10" t="s">
        <v>5</v>
      </c>
      <c r="E409" s="10" t="s">
        <v>6</v>
      </c>
      <c r="F409" s="9" t="s">
        <v>5022</v>
      </c>
      <c r="G409" s="9" t="s">
        <v>4647</v>
      </c>
      <c r="H409" s="9" t="s">
        <v>4807</v>
      </c>
      <c r="I409" s="9"/>
      <c r="J409" s="9"/>
      <c r="K409" s="9"/>
      <c r="L409" s="9"/>
    </row>
    <row r="410" spans="2:12" ht="30" x14ac:dyDescent="0.25">
      <c r="B410" s="9" t="s">
        <v>660</v>
      </c>
      <c r="C410" s="10" t="s">
        <v>661</v>
      </c>
      <c r="D410" s="10" t="s">
        <v>5</v>
      </c>
      <c r="E410" s="10" t="s">
        <v>6</v>
      </c>
      <c r="F410" s="9" t="s">
        <v>5022</v>
      </c>
      <c r="G410" s="9" t="s">
        <v>4642</v>
      </c>
      <c r="H410" s="9" t="s">
        <v>4807</v>
      </c>
      <c r="I410" s="9"/>
      <c r="J410" s="9"/>
      <c r="K410" s="9"/>
      <c r="L410" s="9"/>
    </row>
    <row r="411" spans="2:12" ht="30" x14ac:dyDescent="0.25">
      <c r="B411" s="9" t="s">
        <v>1967</v>
      </c>
      <c r="C411" s="10" t="s">
        <v>1968</v>
      </c>
      <c r="D411" s="10" t="s">
        <v>5</v>
      </c>
      <c r="E411" s="10" t="s">
        <v>59</v>
      </c>
      <c r="F411" s="9" t="s">
        <v>5022</v>
      </c>
      <c r="G411" s="9" t="s">
        <v>5153</v>
      </c>
      <c r="H411" s="9" t="s">
        <v>4807</v>
      </c>
      <c r="I411" s="9"/>
      <c r="J411" s="9"/>
      <c r="K411" s="9"/>
      <c r="L411" s="9"/>
    </row>
    <row r="412" spans="2:12" ht="30" x14ac:dyDescent="0.25">
      <c r="B412" s="9" t="s">
        <v>662</v>
      </c>
      <c r="C412" s="10" t="s">
        <v>663</v>
      </c>
      <c r="D412" s="10" t="s">
        <v>5</v>
      </c>
      <c r="E412" s="10" t="s">
        <v>59</v>
      </c>
      <c r="F412" s="9" t="s">
        <v>5022</v>
      </c>
      <c r="G412" s="9" t="s">
        <v>4594</v>
      </c>
      <c r="H412" s="9" t="s">
        <v>4807</v>
      </c>
      <c r="I412" s="9"/>
      <c r="J412" s="9"/>
      <c r="K412" s="9"/>
      <c r="L412" s="9"/>
    </row>
    <row r="413" spans="2:12" ht="60" x14ac:dyDescent="0.25">
      <c r="B413" s="9" t="s">
        <v>664</v>
      </c>
      <c r="C413" s="10" t="s">
        <v>665</v>
      </c>
      <c r="D413" s="10" t="s">
        <v>5</v>
      </c>
      <c r="E413" s="10" t="s">
        <v>59</v>
      </c>
      <c r="F413" s="9" t="s">
        <v>5024</v>
      </c>
      <c r="G413" s="9" t="s">
        <v>4625</v>
      </c>
      <c r="H413" s="9" t="s">
        <v>4807</v>
      </c>
      <c r="I413" s="9"/>
      <c r="J413" s="9"/>
      <c r="K413" s="9"/>
      <c r="L413" s="9"/>
    </row>
    <row r="414" spans="2:12" ht="30" x14ac:dyDescent="0.25">
      <c r="B414" s="9" t="s">
        <v>666</v>
      </c>
      <c r="C414" s="10" t="s">
        <v>667</v>
      </c>
      <c r="D414" s="10" t="s">
        <v>5</v>
      </c>
      <c r="E414" s="10" t="s">
        <v>59</v>
      </c>
      <c r="F414" s="9" t="s">
        <v>5022</v>
      </c>
      <c r="G414" s="9"/>
      <c r="H414" s="9"/>
      <c r="I414" s="9"/>
      <c r="J414" s="9"/>
      <c r="K414" s="9"/>
      <c r="L414" s="9"/>
    </row>
    <row r="415" spans="2:12" ht="75" x14ac:dyDescent="0.25">
      <c r="B415" s="9" t="s">
        <v>668</v>
      </c>
      <c r="C415" s="10" t="s">
        <v>669</v>
      </c>
      <c r="D415" s="10" t="s">
        <v>5</v>
      </c>
      <c r="E415" s="10" t="s">
        <v>68</v>
      </c>
      <c r="F415" s="9" t="s">
        <v>5073</v>
      </c>
      <c r="G415" s="9" t="s">
        <v>4673</v>
      </c>
      <c r="H415" s="9" t="s">
        <v>4808</v>
      </c>
      <c r="I415" s="9"/>
      <c r="J415" s="9"/>
      <c r="K415" s="9"/>
      <c r="L415" s="9"/>
    </row>
    <row r="416" spans="2:12" ht="60" x14ac:dyDescent="0.25">
      <c r="B416" s="9" t="s">
        <v>670</v>
      </c>
      <c r="C416" s="10" t="s">
        <v>671</v>
      </c>
      <c r="D416" s="10" t="s">
        <v>5</v>
      </c>
      <c r="E416" s="10" t="s">
        <v>49</v>
      </c>
      <c r="F416" s="9" t="s">
        <v>5022</v>
      </c>
      <c r="G416" s="9" t="s">
        <v>4621</v>
      </c>
      <c r="H416" s="9" t="s">
        <v>4812</v>
      </c>
      <c r="I416" s="9"/>
      <c r="J416" s="9"/>
      <c r="K416" s="9"/>
      <c r="L416" s="9"/>
    </row>
    <row r="417" spans="2:12" ht="30" x14ac:dyDescent="0.25">
      <c r="B417" s="9" t="s">
        <v>1969</v>
      </c>
      <c r="C417" s="10" t="s">
        <v>1970</v>
      </c>
      <c r="D417" s="10" t="s">
        <v>5</v>
      </c>
      <c r="E417" s="10" t="s">
        <v>49</v>
      </c>
      <c r="F417" s="9" t="s">
        <v>5022</v>
      </c>
      <c r="G417" s="9" t="s">
        <v>4628</v>
      </c>
      <c r="H417" s="9" t="s">
        <v>4807</v>
      </c>
      <c r="I417" s="9"/>
      <c r="J417" s="9"/>
      <c r="K417" s="9"/>
      <c r="L417" s="9"/>
    </row>
    <row r="418" spans="2:12" ht="60" x14ac:dyDescent="0.25">
      <c r="B418" s="9" t="s">
        <v>672</v>
      </c>
      <c r="C418" s="10" t="s">
        <v>673</v>
      </c>
      <c r="D418" s="10" t="s">
        <v>5</v>
      </c>
      <c r="E418" s="10" t="s">
        <v>49</v>
      </c>
      <c r="F418" s="9" t="s">
        <v>5022</v>
      </c>
      <c r="G418" s="9" t="s">
        <v>4675</v>
      </c>
      <c r="H418" s="9" t="s">
        <v>4814</v>
      </c>
      <c r="I418" s="9"/>
      <c r="J418" s="9"/>
      <c r="K418" s="9"/>
      <c r="L418" s="9"/>
    </row>
    <row r="419" spans="2:12" ht="45" x14ac:dyDescent="0.25">
      <c r="B419" s="9" t="s">
        <v>674</v>
      </c>
      <c r="C419" s="10" t="s">
        <v>675</v>
      </c>
      <c r="D419" s="10" t="s">
        <v>5</v>
      </c>
      <c r="E419" s="10" t="s">
        <v>151</v>
      </c>
      <c r="F419" s="9" t="s">
        <v>5072</v>
      </c>
      <c r="G419" s="9"/>
      <c r="H419" s="9"/>
      <c r="I419" s="9"/>
      <c r="J419" s="9"/>
      <c r="K419" s="9"/>
      <c r="L419" s="9"/>
    </row>
    <row r="420" spans="2:12" ht="60" x14ac:dyDescent="0.25">
      <c r="B420" s="9" t="s">
        <v>676</v>
      </c>
      <c r="C420" s="10" t="s">
        <v>677</v>
      </c>
      <c r="D420" s="10" t="s">
        <v>5</v>
      </c>
      <c r="E420" s="10" t="s">
        <v>151</v>
      </c>
      <c r="F420" s="9" t="s">
        <v>5022</v>
      </c>
      <c r="G420" s="9" t="s">
        <v>4619</v>
      </c>
      <c r="H420" s="9" t="s">
        <v>4814</v>
      </c>
      <c r="I420" s="9"/>
      <c r="J420" s="9"/>
      <c r="K420" s="9"/>
      <c r="L420" s="9"/>
    </row>
    <row r="421" spans="2:12" ht="45" x14ac:dyDescent="0.25">
      <c r="B421" s="9" t="s">
        <v>1971</v>
      </c>
      <c r="C421" s="10" t="s">
        <v>1972</v>
      </c>
      <c r="D421" s="10" t="s">
        <v>5</v>
      </c>
      <c r="E421" s="10" t="s">
        <v>151</v>
      </c>
      <c r="F421" s="9" t="s">
        <v>5218</v>
      </c>
      <c r="G421" s="9"/>
      <c r="H421" s="9"/>
      <c r="I421" s="9"/>
      <c r="J421" s="9"/>
      <c r="K421" s="9"/>
      <c r="L421" s="9"/>
    </row>
    <row r="422" spans="2:12" ht="60" x14ac:dyDescent="0.25">
      <c r="B422" s="9" t="s">
        <v>678</v>
      </c>
      <c r="C422" s="10" t="s">
        <v>679</v>
      </c>
      <c r="D422" s="10" t="s">
        <v>5</v>
      </c>
      <c r="E422" s="10" t="s">
        <v>151</v>
      </c>
      <c r="F422" s="9" t="s">
        <v>5072</v>
      </c>
      <c r="G422" s="9" t="s">
        <v>4569</v>
      </c>
      <c r="H422" s="9" t="s">
        <v>4814</v>
      </c>
      <c r="I422" s="9"/>
      <c r="J422" s="9"/>
      <c r="K422" s="9"/>
      <c r="L422" s="9"/>
    </row>
    <row r="423" spans="2:12" ht="60" x14ac:dyDescent="0.25">
      <c r="B423" s="9" t="s">
        <v>680</v>
      </c>
      <c r="C423" s="10" t="s">
        <v>681</v>
      </c>
      <c r="D423" s="10" t="s">
        <v>5</v>
      </c>
      <c r="E423" s="10" t="s">
        <v>151</v>
      </c>
      <c r="F423" s="9" t="s">
        <v>5022</v>
      </c>
      <c r="G423" s="9" t="s">
        <v>5041</v>
      </c>
      <c r="H423" s="9" t="s">
        <v>4807</v>
      </c>
      <c r="I423" s="9" t="s">
        <v>4428</v>
      </c>
      <c r="J423" s="9"/>
      <c r="K423" s="9"/>
      <c r="L423" s="9" t="s">
        <v>5256</v>
      </c>
    </row>
    <row r="424" spans="2:12" ht="45" x14ac:dyDescent="0.25">
      <c r="B424" s="9" t="s">
        <v>1973</v>
      </c>
      <c r="C424" s="10" t="s">
        <v>1974</v>
      </c>
      <c r="D424" s="10" t="s">
        <v>5</v>
      </c>
      <c r="E424" s="10" t="s">
        <v>205</v>
      </c>
      <c r="F424" s="9" t="s">
        <v>5072</v>
      </c>
      <c r="G424" s="9" t="s">
        <v>5154</v>
      </c>
      <c r="H424" s="9" t="s">
        <v>4807</v>
      </c>
      <c r="I424" s="9"/>
      <c r="J424" s="9"/>
      <c r="K424" s="9"/>
      <c r="L424" s="9"/>
    </row>
    <row r="425" spans="2:12" x14ac:dyDescent="0.25">
      <c r="B425" s="9" t="s">
        <v>1975</v>
      </c>
      <c r="C425" s="10" t="s">
        <v>1976</v>
      </c>
      <c r="D425" s="10" t="s">
        <v>5</v>
      </c>
      <c r="E425" s="10" t="s">
        <v>205</v>
      </c>
      <c r="F425" s="9" t="s">
        <v>5023</v>
      </c>
      <c r="G425" s="9" t="s">
        <v>5223</v>
      </c>
      <c r="H425" s="9" t="s">
        <v>4807</v>
      </c>
      <c r="I425" s="9"/>
      <c r="J425" s="9"/>
      <c r="K425" s="9"/>
      <c r="L425" s="9"/>
    </row>
    <row r="426" spans="2:12" ht="30" x14ac:dyDescent="0.25">
      <c r="B426" s="9" t="s">
        <v>682</v>
      </c>
      <c r="C426" s="10" t="s">
        <v>683</v>
      </c>
      <c r="D426" s="10" t="s">
        <v>5</v>
      </c>
      <c r="E426" s="10" t="s">
        <v>85</v>
      </c>
      <c r="F426" s="9" t="s">
        <v>5022</v>
      </c>
      <c r="G426" s="9" t="s">
        <v>4576</v>
      </c>
      <c r="H426" s="9" t="s">
        <v>4807</v>
      </c>
      <c r="I426" s="9"/>
      <c r="J426" s="9"/>
      <c r="K426" s="9"/>
      <c r="L426" s="9"/>
    </row>
    <row r="427" spans="2:12" ht="30" x14ac:dyDescent="0.25">
      <c r="B427" s="9" t="s">
        <v>684</v>
      </c>
      <c r="C427" s="10" t="s">
        <v>685</v>
      </c>
      <c r="D427" s="10" t="s">
        <v>5</v>
      </c>
      <c r="E427" s="10" t="s">
        <v>85</v>
      </c>
      <c r="F427" s="9" t="s">
        <v>5022</v>
      </c>
      <c r="G427" s="9" t="s">
        <v>4662</v>
      </c>
      <c r="H427" s="9" t="s">
        <v>4807</v>
      </c>
      <c r="I427" s="9"/>
      <c r="J427" s="9"/>
      <c r="K427" s="9"/>
      <c r="L427" s="9"/>
    </row>
    <row r="428" spans="2:12" ht="60" x14ac:dyDescent="0.25">
      <c r="B428" s="9" t="s">
        <v>1977</v>
      </c>
      <c r="C428" s="10" t="s">
        <v>1978</v>
      </c>
      <c r="D428" s="10" t="s">
        <v>5</v>
      </c>
      <c r="E428" s="10" t="s">
        <v>205</v>
      </c>
      <c r="F428" s="9" t="s">
        <v>5023</v>
      </c>
      <c r="G428" s="9" t="s">
        <v>5257</v>
      </c>
      <c r="H428" s="9" t="s">
        <v>4837</v>
      </c>
      <c r="I428" s="9"/>
      <c r="J428" s="9"/>
      <c r="K428" s="9"/>
      <c r="L428" s="9"/>
    </row>
    <row r="429" spans="2:12" ht="30" x14ac:dyDescent="0.25">
      <c r="B429" s="9" t="s">
        <v>686</v>
      </c>
      <c r="C429" s="10" t="s">
        <v>687</v>
      </c>
      <c r="D429" s="10" t="s">
        <v>5</v>
      </c>
      <c r="E429" s="10" t="s">
        <v>205</v>
      </c>
      <c r="F429" s="9" t="s">
        <v>5022</v>
      </c>
      <c r="G429" s="9" t="s">
        <v>4576</v>
      </c>
      <c r="H429" s="9" t="s">
        <v>4807</v>
      </c>
      <c r="I429" s="9"/>
      <c r="J429" s="9"/>
      <c r="K429" s="9"/>
      <c r="L429" s="9"/>
    </row>
    <row r="430" spans="2:12" ht="60" x14ac:dyDescent="0.25">
      <c r="B430" s="9" t="s">
        <v>688</v>
      </c>
      <c r="C430" s="10" t="s">
        <v>689</v>
      </c>
      <c r="D430" s="10" t="s">
        <v>5</v>
      </c>
      <c r="E430" s="10" t="s">
        <v>205</v>
      </c>
      <c r="F430" s="9" t="s">
        <v>5022</v>
      </c>
      <c r="G430" s="9" t="s">
        <v>4656</v>
      </c>
      <c r="H430" s="9" t="s">
        <v>4814</v>
      </c>
      <c r="I430" s="9"/>
      <c r="J430" s="9"/>
      <c r="K430" s="9"/>
      <c r="L430" s="9"/>
    </row>
    <row r="431" spans="2:12" ht="30" x14ac:dyDescent="0.25">
      <c r="B431" s="9" t="s">
        <v>690</v>
      </c>
      <c r="C431" s="10" t="s">
        <v>691</v>
      </c>
      <c r="D431" s="10" t="s">
        <v>5</v>
      </c>
      <c r="E431" s="10" t="s">
        <v>42</v>
      </c>
      <c r="F431" s="9" t="s">
        <v>5022</v>
      </c>
      <c r="G431" s="9" t="s">
        <v>4635</v>
      </c>
      <c r="H431" s="9" t="s">
        <v>4807</v>
      </c>
      <c r="I431" s="9"/>
      <c r="J431" s="9"/>
      <c r="K431" s="9"/>
      <c r="L431" s="9"/>
    </row>
    <row r="432" spans="2:12" ht="30" x14ac:dyDescent="0.25">
      <c r="B432" s="9" t="s">
        <v>692</v>
      </c>
      <c r="C432" s="10" t="s">
        <v>693</v>
      </c>
      <c r="D432" s="10" t="s">
        <v>5</v>
      </c>
      <c r="E432" s="10" t="s">
        <v>42</v>
      </c>
      <c r="F432" s="9" t="s">
        <v>5022</v>
      </c>
      <c r="G432" s="9" t="s">
        <v>4659</v>
      </c>
      <c r="H432" s="9" t="s">
        <v>4807</v>
      </c>
      <c r="I432" s="9"/>
      <c r="J432" s="9"/>
      <c r="K432" s="9"/>
      <c r="L432" s="9"/>
    </row>
    <row r="433" spans="2:12" ht="30" x14ac:dyDescent="0.25">
      <c r="B433" s="9" t="s">
        <v>694</v>
      </c>
      <c r="C433" s="10" t="s">
        <v>695</v>
      </c>
      <c r="D433" s="10" t="s">
        <v>5</v>
      </c>
      <c r="E433" s="10" t="s">
        <v>39</v>
      </c>
      <c r="F433" s="9" t="s">
        <v>5022</v>
      </c>
      <c r="G433" s="9" t="s">
        <v>4662</v>
      </c>
      <c r="H433" s="9" t="s">
        <v>4810</v>
      </c>
      <c r="I433" s="9"/>
      <c r="J433" s="9"/>
      <c r="K433" s="9"/>
      <c r="L433" s="9"/>
    </row>
    <row r="434" spans="2:12" ht="45" x14ac:dyDescent="0.25">
      <c r="B434" s="9" t="s">
        <v>696</v>
      </c>
      <c r="C434" s="10" t="s">
        <v>697</v>
      </c>
      <c r="D434" s="10" t="s">
        <v>5</v>
      </c>
      <c r="E434" s="10" t="s">
        <v>39</v>
      </c>
      <c r="F434" s="9" t="s">
        <v>5022</v>
      </c>
      <c r="G434" s="9" t="s">
        <v>4741</v>
      </c>
      <c r="H434" s="9" t="s">
        <v>4811</v>
      </c>
      <c r="I434" s="9"/>
      <c r="J434" s="9"/>
      <c r="K434" s="9"/>
      <c r="L434" s="9"/>
    </row>
    <row r="435" spans="2:12" ht="30" x14ac:dyDescent="0.25">
      <c r="B435" s="9" t="s">
        <v>698</v>
      </c>
      <c r="C435" s="10" t="s">
        <v>699</v>
      </c>
      <c r="D435" s="10" t="s">
        <v>5</v>
      </c>
      <c r="E435" s="10" t="s">
        <v>39</v>
      </c>
      <c r="F435" s="9" t="s">
        <v>5022</v>
      </c>
      <c r="G435" s="9" t="s">
        <v>4663</v>
      </c>
      <c r="H435" s="9" t="s">
        <v>4807</v>
      </c>
      <c r="I435" s="9"/>
      <c r="J435" s="9"/>
      <c r="K435" s="9"/>
      <c r="L435" s="9"/>
    </row>
    <row r="436" spans="2:12" ht="30" x14ac:dyDescent="0.25">
      <c r="B436" s="9" t="s">
        <v>700</v>
      </c>
      <c r="C436" s="10" t="s">
        <v>701</v>
      </c>
      <c r="D436" s="10" t="s">
        <v>5</v>
      </c>
      <c r="E436" s="10" t="s">
        <v>39</v>
      </c>
      <c r="F436" s="9" t="s">
        <v>5022</v>
      </c>
      <c r="G436" s="9" t="s">
        <v>4642</v>
      </c>
      <c r="H436" s="9" t="s">
        <v>4807</v>
      </c>
      <c r="I436" s="9"/>
      <c r="J436" s="9"/>
      <c r="K436" s="9"/>
      <c r="L436" s="9"/>
    </row>
    <row r="437" spans="2:12" ht="75" x14ac:dyDescent="0.25">
      <c r="B437" s="9" t="s">
        <v>1979</v>
      </c>
      <c r="C437" s="10" t="s">
        <v>1980</v>
      </c>
      <c r="D437" s="10" t="s">
        <v>5</v>
      </c>
      <c r="E437" s="10" t="s">
        <v>39</v>
      </c>
      <c r="F437" s="9" t="s">
        <v>5022</v>
      </c>
      <c r="G437" s="9" t="s">
        <v>4565</v>
      </c>
      <c r="H437" s="9" t="s">
        <v>4806</v>
      </c>
      <c r="I437" s="9"/>
      <c r="J437" s="9"/>
      <c r="K437" s="9"/>
      <c r="L437" s="9"/>
    </row>
    <row r="438" spans="2:12" ht="45" x14ac:dyDescent="0.25">
      <c r="B438" s="9" t="s">
        <v>1981</v>
      </c>
      <c r="C438" s="10" t="s">
        <v>1982</v>
      </c>
      <c r="D438" s="10" t="s">
        <v>5</v>
      </c>
      <c r="E438" s="10" t="s">
        <v>50</v>
      </c>
      <c r="F438" s="9" t="s">
        <v>5023</v>
      </c>
      <c r="G438" s="9" t="s">
        <v>5258</v>
      </c>
      <c r="H438" s="9" t="s">
        <v>4808</v>
      </c>
      <c r="I438" s="9"/>
      <c r="J438" s="9"/>
      <c r="K438" s="9"/>
      <c r="L438" s="9"/>
    </row>
    <row r="439" spans="2:12" x14ac:dyDescent="0.25">
      <c r="B439" s="9" t="s">
        <v>1983</v>
      </c>
      <c r="C439" s="10" t="s">
        <v>1984</v>
      </c>
      <c r="D439" s="10" t="s">
        <v>5</v>
      </c>
      <c r="E439" s="10" t="s">
        <v>50</v>
      </c>
      <c r="F439" s="9" t="s">
        <v>5023</v>
      </c>
      <c r="G439" s="9" t="s">
        <v>5130</v>
      </c>
      <c r="H439" s="9" t="s">
        <v>4807</v>
      </c>
      <c r="I439" s="9"/>
      <c r="J439" s="9"/>
      <c r="K439" s="9"/>
      <c r="L439" s="9"/>
    </row>
    <row r="440" spans="2:12" ht="30" x14ac:dyDescent="0.25">
      <c r="B440" s="9" t="s">
        <v>702</v>
      </c>
      <c r="C440" s="10" t="s">
        <v>703</v>
      </c>
      <c r="D440" s="10" t="s">
        <v>5</v>
      </c>
      <c r="E440" s="10" t="s">
        <v>50</v>
      </c>
      <c r="F440" s="9" t="s">
        <v>5022</v>
      </c>
      <c r="G440" s="9" t="s">
        <v>4598</v>
      </c>
      <c r="H440" s="9" t="s">
        <v>4822</v>
      </c>
      <c r="I440" s="9"/>
      <c r="J440" s="9"/>
      <c r="K440" s="9"/>
      <c r="L440" s="9"/>
    </row>
    <row r="441" spans="2:12" ht="75" x14ac:dyDescent="0.25">
      <c r="B441" s="9" t="s">
        <v>704</v>
      </c>
      <c r="C441" s="10" t="s">
        <v>705</v>
      </c>
      <c r="D441" s="10" t="s">
        <v>5</v>
      </c>
      <c r="E441" s="10" t="s">
        <v>50</v>
      </c>
      <c r="F441" s="9" t="s">
        <v>5022</v>
      </c>
      <c r="G441" s="9" t="s">
        <v>4710</v>
      </c>
      <c r="H441" s="9" t="s">
        <v>4806</v>
      </c>
      <c r="I441" s="9" t="s">
        <v>4488</v>
      </c>
      <c r="J441" s="9"/>
      <c r="K441" s="9"/>
      <c r="L441" s="9"/>
    </row>
    <row r="442" spans="2:12" ht="30" x14ac:dyDescent="0.25">
      <c r="B442" s="9" t="s">
        <v>706</v>
      </c>
      <c r="C442" s="10" t="s">
        <v>707</v>
      </c>
      <c r="D442" s="10" t="s">
        <v>5</v>
      </c>
      <c r="E442" s="10" t="s">
        <v>50</v>
      </c>
      <c r="F442" s="9" t="s">
        <v>5022</v>
      </c>
      <c r="G442" s="9"/>
      <c r="H442" s="9"/>
      <c r="I442" s="9"/>
      <c r="J442" s="9"/>
      <c r="K442" s="9"/>
      <c r="L442" s="9"/>
    </row>
    <row r="443" spans="2:12" ht="30" x14ac:dyDescent="0.25">
      <c r="B443" s="9" t="s">
        <v>708</v>
      </c>
      <c r="C443" s="10" t="s">
        <v>709</v>
      </c>
      <c r="D443" s="10" t="s">
        <v>5</v>
      </c>
      <c r="E443" s="10" t="s">
        <v>50</v>
      </c>
      <c r="F443" s="9" t="s">
        <v>5022</v>
      </c>
      <c r="G443" s="9" t="s">
        <v>4621</v>
      </c>
      <c r="H443" s="9" t="s">
        <v>4823</v>
      </c>
      <c r="I443" s="9"/>
      <c r="J443" s="9"/>
      <c r="K443" s="9"/>
      <c r="L443" s="9"/>
    </row>
    <row r="444" spans="2:12" ht="60" x14ac:dyDescent="0.25">
      <c r="B444" s="9" t="s">
        <v>710</v>
      </c>
      <c r="C444" s="10" t="s">
        <v>711</v>
      </c>
      <c r="D444" s="10" t="s">
        <v>5</v>
      </c>
      <c r="E444" s="10" t="s">
        <v>50</v>
      </c>
      <c r="F444" s="9" t="s">
        <v>5022</v>
      </c>
      <c r="G444" s="9" t="s">
        <v>5143</v>
      </c>
      <c r="H444" s="9" t="s">
        <v>4812</v>
      </c>
      <c r="I444" s="9"/>
      <c r="J444" s="9"/>
      <c r="K444" s="9"/>
      <c r="L444" s="9"/>
    </row>
    <row r="445" spans="2:12" ht="60" x14ac:dyDescent="0.25">
      <c r="B445" s="9" t="s">
        <v>712</v>
      </c>
      <c r="C445" s="10" t="s">
        <v>713</v>
      </c>
      <c r="D445" s="10" t="s">
        <v>5</v>
      </c>
      <c r="E445" s="10" t="s">
        <v>50</v>
      </c>
      <c r="F445" s="9" t="s">
        <v>5022</v>
      </c>
      <c r="G445" s="9" t="s">
        <v>5120</v>
      </c>
      <c r="H445" s="9" t="s">
        <v>4812</v>
      </c>
      <c r="I445" s="9"/>
      <c r="J445" s="9"/>
      <c r="K445" s="9" t="s">
        <v>4539</v>
      </c>
      <c r="L445" s="9"/>
    </row>
    <row r="446" spans="2:12" ht="30" x14ac:dyDescent="0.25">
      <c r="B446" s="9" t="s">
        <v>714</v>
      </c>
      <c r="C446" s="10" t="s">
        <v>715</v>
      </c>
      <c r="D446" s="10" t="s">
        <v>5</v>
      </c>
      <c r="E446" s="10" t="s">
        <v>50</v>
      </c>
      <c r="F446" s="9" t="s">
        <v>5022</v>
      </c>
      <c r="G446" s="9" t="s">
        <v>5259</v>
      </c>
      <c r="H446" s="9" t="s">
        <v>4807</v>
      </c>
      <c r="I446" s="9"/>
      <c r="J446" s="9"/>
      <c r="K446" s="9"/>
      <c r="L446" s="9"/>
    </row>
    <row r="447" spans="2:12" ht="60" x14ac:dyDescent="0.25">
      <c r="B447" s="9" t="s">
        <v>716</v>
      </c>
      <c r="C447" s="10" t="s">
        <v>717</v>
      </c>
      <c r="D447" s="10" t="s">
        <v>5</v>
      </c>
      <c r="E447" s="10" t="s">
        <v>50</v>
      </c>
      <c r="F447" s="9" t="s">
        <v>5024</v>
      </c>
      <c r="G447" s="9"/>
      <c r="H447" s="9"/>
      <c r="I447" s="9"/>
      <c r="J447" s="9"/>
      <c r="K447" s="9"/>
      <c r="L447" s="9"/>
    </row>
    <row r="448" spans="2:12" ht="30" x14ac:dyDescent="0.25">
      <c r="B448" s="9" t="s">
        <v>718</v>
      </c>
      <c r="C448" s="10" t="s">
        <v>719</v>
      </c>
      <c r="D448" s="10" t="s">
        <v>5</v>
      </c>
      <c r="E448" s="10" t="s">
        <v>50</v>
      </c>
      <c r="F448" s="9" t="s">
        <v>5022</v>
      </c>
      <c r="G448" s="9" t="s">
        <v>5257</v>
      </c>
      <c r="H448" s="9" t="s">
        <v>4811</v>
      </c>
      <c r="I448" s="9"/>
      <c r="J448" s="9"/>
      <c r="K448" s="9"/>
      <c r="L448" s="9"/>
    </row>
    <row r="449" spans="2:12" x14ac:dyDescent="0.25">
      <c r="B449" s="9" t="s">
        <v>1985</v>
      </c>
      <c r="C449" s="10" t="s">
        <v>1986</v>
      </c>
      <c r="D449" s="10" t="s">
        <v>5</v>
      </c>
      <c r="E449" s="10" t="s">
        <v>50</v>
      </c>
      <c r="F449" s="9" t="s">
        <v>5023</v>
      </c>
      <c r="G449" s="9"/>
      <c r="H449" s="9"/>
      <c r="I449" s="9"/>
      <c r="J449" s="9"/>
      <c r="K449" s="9"/>
      <c r="L449" s="9"/>
    </row>
    <row r="450" spans="2:12" ht="75" x14ac:dyDescent="0.25">
      <c r="B450" s="9" t="s">
        <v>720</v>
      </c>
      <c r="C450" s="10" t="s">
        <v>721</v>
      </c>
      <c r="D450" s="10" t="s">
        <v>5</v>
      </c>
      <c r="E450" s="10" t="s">
        <v>50</v>
      </c>
      <c r="F450" s="9" t="s">
        <v>5024</v>
      </c>
      <c r="G450" s="9" t="s">
        <v>4658</v>
      </c>
      <c r="H450" s="9" t="s">
        <v>4806</v>
      </c>
      <c r="I450" s="9" t="s">
        <v>4465</v>
      </c>
      <c r="J450" s="9"/>
      <c r="K450" s="9" t="s">
        <v>4489</v>
      </c>
      <c r="L450" s="9"/>
    </row>
    <row r="451" spans="2:12" ht="75" x14ac:dyDescent="0.25">
      <c r="B451" s="9" t="s">
        <v>722</v>
      </c>
      <c r="C451" s="10" t="s">
        <v>115</v>
      </c>
      <c r="D451" s="10" t="s">
        <v>5</v>
      </c>
      <c r="E451" s="10" t="s">
        <v>50</v>
      </c>
      <c r="F451" s="9" t="s">
        <v>5022</v>
      </c>
      <c r="G451" s="9" t="s">
        <v>5155</v>
      </c>
      <c r="H451" s="9" t="s">
        <v>4806</v>
      </c>
      <c r="I451" s="9" t="s">
        <v>4438</v>
      </c>
      <c r="J451" s="9"/>
      <c r="K451" s="9"/>
      <c r="L451" s="9"/>
    </row>
    <row r="452" spans="2:12" ht="45" x14ac:dyDescent="0.25">
      <c r="B452" s="9" t="s">
        <v>1987</v>
      </c>
      <c r="C452" s="10" t="s">
        <v>1988</v>
      </c>
      <c r="D452" s="10" t="s">
        <v>5</v>
      </c>
      <c r="E452" s="10" t="s">
        <v>50</v>
      </c>
      <c r="F452" s="9" t="s">
        <v>5034</v>
      </c>
      <c r="G452" s="9" t="s">
        <v>5260</v>
      </c>
      <c r="H452" s="9" t="s">
        <v>4808</v>
      </c>
      <c r="I452" s="9"/>
      <c r="J452" s="9"/>
      <c r="K452" s="9"/>
      <c r="L452" s="9"/>
    </row>
    <row r="453" spans="2:12" x14ac:dyDescent="0.25">
      <c r="B453" s="9" t="s">
        <v>1989</v>
      </c>
      <c r="C453" s="10" t="s">
        <v>1990</v>
      </c>
      <c r="D453" s="10" t="s">
        <v>5</v>
      </c>
      <c r="E453" s="10" t="s">
        <v>50</v>
      </c>
      <c r="F453" s="9" t="s">
        <v>5023</v>
      </c>
      <c r="G453" s="9"/>
      <c r="H453" s="9"/>
      <c r="I453" s="9"/>
      <c r="J453" s="9"/>
      <c r="K453" s="9"/>
      <c r="L453" s="9"/>
    </row>
    <row r="454" spans="2:12" ht="30" x14ac:dyDescent="0.25">
      <c r="B454" s="9" t="s">
        <v>1991</v>
      </c>
      <c r="C454" s="10" t="s">
        <v>1992</v>
      </c>
      <c r="D454" s="10" t="s">
        <v>5</v>
      </c>
      <c r="E454" s="10" t="s">
        <v>50</v>
      </c>
      <c r="F454" s="9" t="s">
        <v>5023</v>
      </c>
      <c r="G454" s="9" t="s">
        <v>4739</v>
      </c>
      <c r="H454" s="9" t="s">
        <v>4807</v>
      </c>
      <c r="I454" s="9"/>
      <c r="J454" s="9"/>
      <c r="K454" s="9"/>
      <c r="L454" s="9"/>
    </row>
    <row r="455" spans="2:12" ht="60" x14ac:dyDescent="0.25">
      <c r="B455" s="9" t="s">
        <v>723</v>
      </c>
      <c r="C455" s="10" t="s">
        <v>724</v>
      </c>
      <c r="D455" s="10" t="s">
        <v>5</v>
      </c>
      <c r="E455" s="10" t="s">
        <v>50</v>
      </c>
      <c r="F455" s="9" t="s">
        <v>5022</v>
      </c>
      <c r="G455" s="9" t="s">
        <v>4668</v>
      </c>
      <c r="H455" s="9" t="s">
        <v>4812</v>
      </c>
      <c r="I455" s="9"/>
      <c r="J455" s="9"/>
      <c r="K455" s="9" t="s">
        <v>4473</v>
      </c>
      <c r="L455" s="9"/>
    </row>
    <row r="456" spans="2:12" ht="60" x14ac:dyDescent="0.25">
      <c r="B456" s="9" t="s">
        <v>1993</v>
      </c>
      <c r="C456" s="10" t="s">
        <v>1994</v>
      </c>
      <c r="D456" s="10" t="s">
        <v>5</v>
      </c>
      <c r="E456" s="10" t="s">
        <v>50</v>
      </c>
      <c r="F456" s="9" t="s">
        <v>5022</v>
      </c>
      <c r="G456" s="9" t="s">
        <v>5125</v>
      </c>
      <c r="H456" s="9" t="s">
        <v>4807</v>
      </c>
      <c r="I456" s="9" t="s">
        <v>4415</v>
      </c>
      <c r="J456" s="9"/>
      <c r="K456" s="9"/>
      <c r="L456" s="9"/>
    </row>
    <row r="457" spans="2:12" ht="75" x14ac:dyDescent="0.25">
      <c r="B457" s="9" t="s">
        <v>725</v>
      </c>
      <c r="C457" s="10" t="s">
        <v>115</v>
      </c>
      <c r="D457" s="10" t="s">
        <v>5</v>
      </c>
      <c r="E457" s="10" t="s">
        <v>50</v>
      </c>
      <c r="F457" s="9" t="s">
        <v>5022</v>
      </c>
      <c r="G457" s="9" t="s">
        <v>5042</v>
      </c>
      <c r="H457" s="9" t="s">
        <v>4806</v>
      </c>
      <c r="I457" s="9" t="s">
        <v>4443</v>
      </c>
      <c r="J457" s="9"/>
      <c r="K457" s="9"/>
      <c r="L457" s="9"/>
    </row>
    <row r="458" spans="2:12" ht="30" x14ac:dyDescent="0.25">
      <c r="B458" s="9" t="s">
        <v>726</v>
      </c>
      <c r="C458" s="10" t="s">
        <v>727</v>
      </c>
      <c r="D458" s="10" t="s">
        <v>5</v>
      </c>
      <c r="E458" s="10" t="s">
        <v>50</v>
      </c>
      <c r="F458" s="9" t="s">
        <v>5022</v>
      </c>
      <c r="G458" s="9"/>
      <c r="H458" s="9"/>
      <c r="I458" s="9"/>
      <c r="J458" s="9"/>
      <c r="K458" s="9"/>
      <c r="L458" s="9"/>
    </row>
    <row r="459" spans="2:12" ht="45" x14ac:dyDescent="0.25">
      <c r="B459" s="9" t="s">
        <v>1995</v>
      </c>
      <c r="C459" s="10" t="s">
        <v>1996</v>
      </c>
      <c r="D459" s="10" t="s">
        <v>5</v>
      </c>
      <c r="E459" s="10" t="s">
        <v>50</v>
      </c>
      <c r="F459" s="9" t="s">
        <v>5022</v>
      </c>
      <c r="G459" s="9" t="s">
        <v>4700</v>
      </c>
      <c r="H459" s="9" t="s">
        <v>4808</v>
      </c>
      <c r="I459" s="9"/>
      <c r="J459" s="9"/>
      <c r="K459" s="9"/>
      <c r="L459" s="9"/>
    </row>
    <row r="460" spans="2:12" ht="75" x14ac:dyDescent="0.25">
      <c r="B460" s="9" t="s">
        <v>728</v>
      </c>
      <c r="C460" s="10" t="s">
        <v>115</v>
      </c>
      <c r="D460" s="10" t="s">
        <v>5</v>
      </c>
      <c r="E460" s="10" t="s">
        <v>50</v>
      </c>
      <c r="F460" s="9" t="s">
        <v>5022</v>
      </c>
      <c r="G460" s="9" t="s">
        <v>5155</v>
      </c>
      <c r="H460" s="9" t="s">
        <v>4806</v>
      </c>
      <c r="I460" s="9" t="s">
        <v>4490</v>
      </c>
      <c r="J460" s="9"/>
      <c r="K460" s="9"/>
      <c r="L460" s="9"/>
    </row>
    <row r="461" spans="2:12" ht="60" x14ac:dyDescent="0.25">
      <c r="B461" s="9" t="s">
        <v>729</v>
      </c>
      <c r="C461" s="10" t="s">
        <v>730</v>
      </c>
      <c r="D461" s="10" t="s">
        <v>5</v>
      </c>
      <c r="E461" s="10" t="s">
        <v>50</v>
      </c>
      <c r="F461" s="9" t="s">
        <v>5024</v>
      </c>
      <c r="G461" s="9" t="s">
        <v>5156</v>
      </c>
      <c r="H461" s="9" t="s">
        <v>4814</v>
      </c>
      <c r="I461" s="9" t="s">
        <v>4491</v>
      </c>
      <c r="J461" s="9"/>
      <c r="K461" s="9"/>
      <c r="L461" s="9" t="s">
        <v>4829</v>
      </c>
    </row>
    <row r="462" spans="2:12" ht="60" x14ac:dyDescent="0.25">
      <c r="B462" s="9" t="s">
        <v>731</v>
      </c>
      <c r="C462" s="10" t="s">
        <v>732</v>
      </c>
      <c r="D462" s="10" t="s">
        <v>5</v>
      </c>
      <c r="E462" s="10" t="s">
        <v>50</v>
      </c>
      <c r="F462" s="9" t="s">
        <v>5022</v>
      </c>
      <c r="G462" s="9" t="s">
        <v>4997</v>
      </c>
      <c r="H462" s="9" t="s">
        <v>4814</v>
      </c>
      <c r="I462" s="9" t="s">
        <v>4492</v>
      </c>
      <c r="J462" s="9"/>
      <c r="K462" s="9"/>
      <c r="L462" s="9"/>
    </row>
    <row r="463" spans="2:12" ht="60" x14ac:dyDescent="0.25">
      <c r="B463" s="9" t="s">
        <v>733</v>
      </c>
      <c r="C463" s="10" t="s">
        <v>734</v>
      </c>
      <c r="D463" s="10" t="s">
        <v>5</v>
      </c>
      <c r="E463" s="10" t="s">
        <v>50</v>
      </c>
      <c r="F463" s="9" t="s">
        <v>5072</v>
      </c>
      <c r="G463" s="9" t="s">
        <v>5157</v>
      </c>
      <c r="H463" s="9" t="s">
        <v>4812</v>
      </c>
      <c r="I463" s="9"/>
      <c r="J463" s="9"/>
      <c r="K463" s="9" t="s">
        <v>4473</v>
      </c>
      <c r="L463" s="9"/>
    </row>
    <row r="464" spans="2:12" ht="60" x14ac:dyDescent="0.25">
      <c r="B464" s="9" t="s">
        <v>735</v>
      </c>
      <c r="C464" s="10" t="s">
        <v>736</v>
      </c>
      <c r="D464" s="10" t="s">
        <v>5</v>
      </c>
      <c r="E464" s="10" t="s">
        <v>50</v>
      </c>
      <c r="F464" s="9" t="s">
        <v>5022</v>
      </c>
      <c r="G464" s="9" t="s">
        <v>4690</v>
      </c>
      <c r="H464" s="9" t="s">
        <v>4811</v>
      </c>
      <c r="I464" s="9" t="s">
        <v>4493</v>
      </c>
      <c r="J464" s="9"/>
      <c r="K464" s="9"/>
      <c r="L464" s="9"/>
    </row>
    <row r="465" spans="2:12" ht="75" x14ac:dyDescent="0.25">
      <c r="B465" s="9" t="s">
        <v>737</v>
      </c>
      <c r="C465" s="10" t="s">
        <v>738</v>
      </c>
      <c r="D465" s="10" t="s">
        <v>5</v>
      </c>
      <c r="E465" s="10" t="s">
        <v>50</v>
      </c>
      <c r="F465" s="9" t="s">
        <v>5024</v>
      </c>
      <c r="G465" s="9" t="s">
        <v>4671</v>
      </c>
      <c r="H465" s="9" t="s">
        <v>4806</v>
      </c>
      <c r="I465" s="9" t="s">
        <v>4455</v>
      </c>
      <c r="J465" s="9"/>
      <c r="K465" s="9" t="s">
        <v>4494</v>
      </c>
      <c r="L465" s="9"/>
    </row>
    <row r="466" spans="2:12" ht="60" x14ac:dyDescent="0.25">
      <c r="B466" s="9" t="s">
        <v>739</v>
      </c>
      <c r="C466" s="10" t="s">
        <v>740</v>
      </c>
      <c r="D466" s="10" t="s">
        <v>5</v>
      </c>
      <c r="E466" s="10" t="s">
        <v>50</v>
      </c>
      <c r="F466" s="9" t="s">
        <v>5022</v>
      </c>
      <c r="G466" s="9" t="s">
        <v>4643</v>
      </c>
      <c r="H466" s="9" t="s">
        <v>4819</v>
      </c>
      <c r="I466" s="9" t="s">
        <v>4440</v>
      </c>
      <c r="J466" s="9"/>
      <c r="K466" s="9"/>
      <c r="L466" s="9"/>
    </row>
    <row r="467" spans="2:12" ht="60" x14ac:dyDescent="0.25">
      <c r="B467" s="9" t="s">
        <v>741</v>
      </c>
      <c r="C467" s="10" t="s">
        <v>742</v>
      </c>
      <c r="D467" s="10" t="s">
        <v>5</v>
      </c>
      <c r="E467" s="10" t="s">
        <v>50</v>
      </c>
      <c r="F467" s="9" t="s">
        <v>5024</v>
      </c>
      <c r="G467" s="9" t="s">
        <v>4650</v>
      </c>
      <c r="H467" s="9" t="s">
        <v>4819</v>
      </c>
      <c r="I467" s="9" t="s">
        <v>4458</v>
      </c>
      <c r="J467" s="9"/>
      <c r="K467" s="9"/>
      <c r="L467" s="9"/>
    </row>
    <row r="468" spans="2:12" ht="75" x14ac:dyDescent="0.25">
      <c r="B468" s="9" t="s">
        <v>743</v>
      </c>
      <c r="C468" s="10" t="s">
        <v>744</v>
      </c>
      <c r="D468" s="10" t="s">
        <v>5</v>
      </c>
      <c r="E468" s="10" t="s">
        <v>50</v>
      </c>
      <c r="F468" s="9" t="s">
        <v>5073</v>
      </c>
      <c r="G468" s="9" t="s">
        <v>4784</v>
      </c>
      <c r="H468" s="9" t="s">
        <v>4807</v>
      </c>
      <c r="I468" s="9"/>
      <c r="J468" s="9"/>
      <c r="K468" s="9"/>
      <c r="L468" s="9"/>
    </row>
    <row r="469" spans="2:12" ht="75" x14ac:dyDescent="0.25">
      <c r="B469" s="9" t="s">
        <v>745</v>
      </c>
      <c r="C469" s="10" t="s">
        <v>746</v>
      </c>
      <c r="D469" s="10" t="s">
        <v>5</v>
      </c>
      <c r="E469" s="10" t="s">
        <v>50</v>
      </c>
      <c r="F469" s="9" t="s">
        <v>5073</v>
      </c>
      <c r="G469" s="9" t="s">
        <v>4716</v>
      </c>
      <c r="H469" s="9" t="s">
        <v>4808</v>
      </c>
      <c r="I469" s="9"/>
      <c r="J469" s="9"/>
      <c r="K469" s="9" t="s">
        <v>4495</v>
      </c>
      <c r="L469" s="9"/>
    </row>
    <row r="470" spans="2:12" ht="75" x14ac:dyDescent="0.25">
      <c r="B470" s="9" t="s">
        <v>747</v>
      </c>
      <c r="C470" s="10" t="s">
        <v>748</v>
      </c>
      <c r="D470" s="10" t="s">
        <v>5</v>
      </c>
      <c r="E470" s="10" t="s">
        <v>50</v>
      </c>
      <c r="F470" s="9" t="s">
        <v>5022</v>
      </c>
      <c r="G470" s="9" t="s">
        <v>4645</v>
      </c>
      <c r="H470" s="9" t="s">
        <v>4806</v>
      </c>
      <c r="I470" s="9" t="s">
        <v>4477</v>
      </c>
      <c r="J470" s="9"/>
      <c r="K470" s="9"/>
      <c r="L470" s="9"/>
    </row>
    <row r="471" spans="2:12" ht="75" x14ac:dyDescent="0.25">
      <c r="B471" s="9" t="s">
        <v>749</v>
      </c>
      <c r="C471" s="10" t="s">
        <v>750</v>
      </c>
      <c r="D471" s="10" t="s">
        <v>5</v>
      </c>
      <c r="E471" s="10" t="s">
        <v>50</v>
      </c>
      <c r="F471" s="9" t="s">
        <v>5073</v>
      </c>
      <c r="G471" s="9" t="s">
        <v>5261</v>
      </c>
      <c r="H471" s="9" t="s">
        <v>4808</v>
      </c>
      <c r="I471" s="9" t="s">
        <v>4467</v>
      </c>
      <c r="J471" s="9" t="s">
        <v>4496</v>
      </c>
      <c r="K471" s="9" t="s">
        <v>4497</v>
      </c>
      <c r="L471" s="9"/>
    </row>
    <row r="472" spans="2:12" ht="75" x14ac:dyDescent="0.25">
      <c r="B472" s="9" t="s">
        <v>751</v>
      </c>
      <c r="C472" s="10" t="s">
        <v>752</v>
      </c>
      <c r="D472" s="10" t="s">
        <v>5</v>
      </c>
      <c r="E472" s="10" t="s">
        <v>50</v>
      </c>
      <c r="F472" s="9" t="s">
        <v>5024</v>
      </c>
      <c r="G472" s="9" t="s">
        <v>4757</v>
      </c>
      <c r="H472" s="9" t="s">
        <v>4806</v>
      </c>
      <c r="I472" s="9"/>
      <c r="J472" s="9"/>
      <c r="K472" s="9"/>
      <c r="L472" s="9"/>
    </row>
    <row r="473" spans="2:12" ht="60" x14ac:dyDescent="0.25">
      <c r="B473" s="9" t="s">
        <v>753</v>
      </c>
      <c r="C473" s="10" t="s">
        <v>754</v>
      </c>
      <c r="D473" s="10" t="s">
        <v>5</v>
      </c>
      <c r="E473" s="10" t="s">
        <v>50</v>
      </c>
      <c r="F473" s="9" t="s">
        <v>5022</v>
      </c>
      <c r="G473" s="9" t="s">
        <v>4998</v>
      </c>
      <c r="H473" s="9" t="s">
        <v>4809</v>
      </c>
      <c r="I473" s="9" t="s">
        <v>4498</v>
      </c>
      <c r="J473" s="9"/>
      <c r="K473" s="9"/>
      <c r="L473" s="9"/>
    </row>
    <row r="474" spans="2:12" ht="60" x14ac:dyDescent="0.25">
      <c r="B474" s="9" t="s">
        <v>755</v>
      </c>
      <c r="C474" s="10" t="s">
        <v>756</v>
      </c>
      <c r="D474" s="10" t="s">
        <v>5</v>
      </c>
      <c r="E474" s="10" t="s">
        <v>50</v>
      </c>
      <c r="F474" s="9" t="s">
        <v>5024</v>
      </c>
      <c r="G474" s="9" t="s">
        <v>4721</v>
      </c>
      <c r="H474" s="9" t="s">
        <v>4814</v>
      </c>
      <c r="I474" s="9" t="s">
        <v>4458</v>
      </c>
      <c r="J474" s="9"/>
      <c r="K474" s="9"/>
      <c r="L474" s="9"/>
    </row>
    <row r="475" spans="2:12" ht="60" x14ac:dyDescent="0.25">
      <c r="B475" s="9" t="s">
        <v>757</v>
      </c>
      <c r="C475" s="10" t="s">
        <v>758</v>
      </c>
      <c r="D475" s="10" t="s">
        <v>5</v>
      </c>
      <c r="E475" s="10" t="s">
        <v>50</v>
      </c>
      <c r="F475" s="9" t="s">
        <v>5024</v>
      </c>
      <c r="G475" s="9" t="s">
        <v>4578</v>
      </c>
      <c r="H475" s="9" t="s">
        <v>4808</v>
      </c>
      <c r="I475" s="9"/>
      <c r="J475" s="9"/>
      <c r="K475" s="9"/>
      <c r="L475" s="9"/>
    </row>
    <row r="476" spans="2:12" ht="60" x14ac:dyDescent="0.25">
      <c r="B476" s="9" t="s">
        <v>759</v>
      </c>
      <c r="C476" s="10" t="s">
        <v>760</v>
      </c>
      <c r="D476" s="10" t="s">
        <v>5</v>
      </c>
      <c r="E476" s="10" t="s">
        <v>50</v>
      </c>
      <c r="F476" s="9" t="s">
        <v>5072</v>
      </c>
      <c r="G476" s="9" t="s">
        <v>4671</v>
      </c>
      <c r="H476" s="9" t="s">
        <v>4812</v>
      </c>
      <c r="I476" s="9"/>
      <c r="J476" s="9"/>
      <c r="K476" s="9"/>
      <c r="L476" s="9"/>
    </row>
    <row r="477" spans="2:12" ht="60" x14ac:dyDescent="0.25">
      <c r="B477" s="9" t="s">
        <v>761</v>
      </c>
      <c r="C477" s="10" t="s">
        <v>762</v>
      </c>
      <c r="D477" s="10" t="s">
        <v>5</v>
      </c>
      <c r="E477" s="10" t="s">
        <v>50</v>
      </c>
      <c r="F477" s="9" t="s">
        <v>5024</v>
      </c>
      <c r="G477" s="9" t="s">
        <v>5125</v>
      </c>
      <c r="H477" s="9" t="s">
        <v>4807</v>
      </c>
      <c r="I477" s="9" t="s">
        <v>4499</v>
      </c>
      <c r="J477" s="9"/>
      <c r="K477" s="9"/>
      <c r="L477" s="9"/>
    </row>
    <row r="478" spans="2:12" ht="75" x14ac:dyDescent="0.25">
      <c r="B478" s="9" t="s">
        <v>1997</v>
      </c>
      <c r="C478" s="10" t="s">
        <v>1998</v>
      </c>
      <c r="D478" s="10" t="s">
        <v>5</v>
      </c>
      <c r="E478" s="10" t="s">
        <v>50</v>
      </c>
      <c r="F478" s="9" t="s">
        <v>5262</v>
      </c>
      <c r="G478" s="9"/>
      <c r="H478" s="9"/>
      <c r="I478" s="9"/>
      <c r="J478" s="9"/>
      <c r="K478" s="9"/>
      <c r="L478" s="9"/>
    </row>
    <row r="479" spans="2:12" ht="60" x14ac:dyDescent="0.25">
      <c r="B479" s="9" t="s">
        <v>763</v>
      </c>
      <c r="C479" s="10" t="s">
        <v>764</v>
      </c>
      <c r="D479" s="10" t="s">
        <v>5</v>
      </c>
      <c r="E479" s="10" t="s">
        <v>50</v>
      </c>
      <c r="F479" s="9" t="s">
        <v>5022</v>
      </c>
      <c r="G479" s="9" t="s">
        <v>4773</v>
      </c>
      <c r="H479" s="9" t="s">
        <v>4807</v>
      </c>
      <c r="I479" s="9" t="s">
        <v>4467</v>
      </c>
      <c r="J479" s="9"/>
      <c r="K479" s="9"/>
      <c r="L479" s="9"/>
    </row>
    <row r="480" spans="2:12" ht="30" x14ac:dyDescent="0.25">
      <c r="B480" s="9" t="s">
        <v>765</v>
      </c>
      <c r="C480" s="10" t="s">
        <v>766</v>
      </c>
      <c r="D480" s="10" t="s">
        <v>5</v>
      </c>
      <c r="E480" s="10" t="s">
        <v>6</v>
      </c>
      <c r="F480" s="9" t="s">
        <v>5022</v>
      </c>
      <c r="G480" s="9" t="s">
        <v>4568</v>
      </c>
      <c r="H480" s="9" t="s">
        <v>4807</v>
      </c>
      <c r="I480" s="9"/>
      <c r="J480" s="9"/>
      <c r="K480" s="9"/>
      <c r="L480" s="9"/>
    </row>
    <row r="481" spans="2:12" ht="30" x14ac:dyDescent="0.25">
      <c r="B481" s="9" t="s">
        <v>767</v>
      </c>
      <c r="C481" s="10" t="s">
        <v>768</v>
      </c>
      <c r="D481" s="10" t="s">
        <v>5</v>
      </c>
      <c r="E481" s="10" t="s">
        <v>6</v>
      </c>
      <c r="F481" s="9" t="s">
        <v>5022</v>
      </c>
      <c r="G481" s="9"/>
      <c r="H481" s="9"/>
      <c r="I481" s="9"/>
      <c r="J481" s="9"/>
      <c r="K481" s="9"/>
      <c r="L481" s="9"/>
    </row>
    <row r="482" spans="2:12" ht="60" x14ac:dyDescent="0.25">
      <c r="B482" s="9" t="s">
        <v>769</v>
      </c>
      <c r="C482" s="10" t="s">
        <v>770</v>
      </c>
      <c r="D482" s="10" t="s">
        <v>5</v>
      </c>
      <c r="E482" s="10" t="s">
        <v>6</v>
      </c>
      <c r="F482" s="9" t="s">
        <v>5022</v>
      </c>
      <c r="G482" s="9" t="s">
        <v>5158</v>
      </c>
      <c r="H482" s="9" t="s">
        <v>4814</v>
      </c>
      <c r="I482" s="9"/>
      <c r="J482" s="9"/>
      <c r="K482" s="9"/>
      <c r="L482" s="9"/>
    </row>
    <row r="483" spans="2:12" ht="60" x14ac:dyDescent="0.25">
      <c r="B483" s="9" t="s">
        <v>771</v>
      </c>
      <c r="C483" s="10" t="s">
        <v>772</v>
      </c>
      <c r="D483" s="10" t="s">
        <v>5</v>
      </c>
      <c r="E483" s="10" t="s">
        <v>6</v>
      </c>
      <c r="F483" s="9" t="s">
        <v>5022</v>
      </c>
      <c r="G483" s="9"/>
      <c r="H483" s="9"/>
      <c r="I483" s="9"/>
      <c r="J483" s="9"/>
      <c r="K483" s="9"/>
      <c r="L483" s="9" t="s">
        <v>4830</v>
      </c>
    </row>
    <row r="484" spans="2:12" ht="30" x14ac:dyDescent="0.25">
      <c r="B484" s="9" t="s">
        <v>773</v>
      </c>
      <c r="C484" s="10" t="s">
        <v>774</v>
      </c>
      <c r="D484" s="10" t="s">
        <v>5</v>
      </c>
      <c r="E484" s="10" t="s">
        <v>6</v>
      </c>
      <c r="F484" s="9" t="s">
        <v>5022</v>
      </c>
      <c r="G484" s="9" t="s">
        <v>4662</v>
      </c>
      <c r="H484" s="9" t="s">
        <v>4807</v>
      </c>
      <c r="I484" s="9"/>
      <c r="J484" s="9"/>
      <c r="K484" s="9"/>
      <c r="L484" s="9"/>
    </row>
    <row r="485" spans="2:12" ht="30" x14ac:dyDescent="0.25">
      <c r="B485" s="9" t="s">
        <v>775</v>
      </c>
      <c r="C485" s="10" t="s">
        <v>776</v>
      </c>
      <c r="D485" s="10" t="s">
        <v>5</v>
      </c>
      <c r="E485" s="10" t="s">
        <v>6</v>
      </c>
      <c r="F485" s="9" t="s">
        <v>5022</v>
      </c>
      <c r="G485" s="9" t="s">
        <v>5118</v>
      </c>
      <c r="H485" s="9" t="s">
        <v>4807</v>
      </c>
      <c r="I485" s="9"/>
      <c r="J485" s="9"/>
      <c r="K485" s="9"/>
      <c r="L485" s="9"/>
    </row>
    <row r="486" spans="2:12" ht="30" x14ac:dyDescent="0.25">
      <c r="B486" s="9" t="s">
        <v>777</v>
      </c>
      <c r="C486" s="10" t="s">
        <v>778</v>
      </c>
      <c r="D486" s="10" t="s">
        <v>5</v>
      </c>
      <c r="E486" s="10" t="s">
        <v>205</v>
      </c>
      <c r="F486" s="9" t="s">
        <v>5022</v>
      </c>
      <c r="G486" s="9" t="s">
        <v>4577</v>
      </c>
      <c r="H486" s="9" t="s">
        <v>4807</v>
      </c>
      <c r="I486" s="9"/>
      <c r="J486" s="9"/>
      <c r="K486" s="9"/>
      <c r="L486" s="9"/>
    </row>
    <row r="487" spans="2:12" ht="30" x14ac:dyDescent="0.25">
      <c r="B487" s="9" t="s">
        <v>1999</v>
      </c>
      <c r="C487" s="10" t="s">
        <v>2000</v>
      </c>
      <c r="D487" s="10" t="s">
        <v>5</v>
      </c>
      <c r="E487" s="10" t="s">
        <v>205</v>
      </c>
      <c r="F487" s="9" t="s">
        <v>5022</v>
      </c>
      <c r="G487" s="9" t="s">
        <v>5031</v>
      </c>
      <c r="H487" s="9" t="s">
        <v>4807</v>
      </c>
      <c r="I487" s="9"/>
      <c r="J487" s="9"/>
      <c r="K487" s="9"/>
      <c r="L487" s="9"/>
    </row>
    <row r="488" spans="2:12" ht="30" x14ac:dyDescent="0.25">
      <c r="B488" s="9" t="s">
        <v>779</v>
      </c>
      <c r="C488" s="10" t="s">
        <v>780</v>
      </c>
      <c r="D488" s="10" t="s">
        <v>5</v>
      </c>
      <c r="E488" s="10" t="s">
        <v>233</v>
      </c>
      <c r="F488" s="9" t="s">
        <v>5022</v>
      </c>
      <c r="G488" s="9" t="s">
        <v>4663</v>
      </c>
      <c r="H488" s="9" t="s">
        <v>4807</v>
      </c>
      <c r="I488" s="9"/>
      <c r="J488" s="9"/>
      <c r="K488" s="9"/>
      <c r="L488" s="9"/>
    </row>
    <row r="489" spans="2:12" ht="30" x14ac:dyDescent="0.25">
      <c r="B489" s="9" t="s">
        <v>781</v>
      </c>
      <c r="C489" s="10" t="s">
        <v>782</v>
      </c>
      <c r="D489" s="10" t="s">
        <v>5</v>
      </c>
      <c r="E489" s="10" t="s">
        <v>233</v>
      </c>
      <c r="F489" s="9" t="s">
        <v>5022</v>
      </c>
      <c r="G489" s="9" t="s">
        <v>4648</v>
      </c>
      <c r="H489" s="9" t="s">
        <v>4807</v>
      </c>
      <c r="I489" s="9"/>
      <c r="J489" s="9"/>
      <c r="K489" s="9"/>
      <c r="L489" s="9"/>
    </row>
    <row r="490" spans="2:12" x14ac:dyDescent="0.25">
      <c r="B490" s="9" t="s">
        <v>2001</v>
      </c>
      <c r="C490" s="10" t="s">
        <v>2002</v>
      </c>
      <c r="D490" s="10" t="s">
        <v>5</v>
      </c>
      <c r="E490" s="10" t="s">
        <v>233</v>
      </c>
      <c r="F490" s="9" t="s">
        <v>5023</v>
      </c>
      <c r="G490" s="9" t="s">
        <v>5250</v>
      </c>
      <c r="H490" s="9" t="s">
        <v>4807</v>
      </c>
      <c r="I490" s="9"/>
      <c r="J490" s="9"/>
      <c r="K490" s="9"/>
      <c r="L490" s="9"/>
    </row>
    <row r="491" spans="2:12" ht="45" x14ac:dyDescent="0.25">
      <c r="B491" s="9" t="s">
        <v>2003</v>
      </c>
      <c r="C491" s="10" t="s">
        <v>2004</v>
      </c>
      <c r="D491" s="10" t="s">
        <v>5</v>
      </c>
      <c r="E491" s="10" t="s">
        <v>68</v>
      </c>
      <c r="F491" s="9" t="s">
        <v>5023</v>
      </c>
      <c r="G491" s="9" t="s">
        <v>5263</v>
      </c>
      <c r="H491" s="9" t="s">
        <v>4807</v>
      </c>
      <c r="I491" s="9"/>
      <c r="J491" s="9"/>
      <c r="K491" s="9"/>
      <c r="L491" s="9"/>
    </row>
    <row r="492" spans="2:12" ht="30" x14ac:dyDescent="0.25">
      <c r="B492" s="9" t="s">
        <v>783</v>
      </c>
      <c r="C492" s="10" t="s">
        <v>784</v>
      </c>
      <c r="D492" s="10" t="s">
        <v>5</v>
      </c>
      <c r="E492" s="10" t="s">
        <v>68</v>
      </c>
      <c r="F492" s="9" t="s">
        <v>5022</v>
      </c>
      <c r="G492" s="9" t="s">
        <v>5153</v>
      </c>
      <c r="H492" s="9" t="s">
        <v>4807</v>
      </c>
      <c r="I492" s="9"/>
      <c r="J492" s="9"/>
      <c r="K492" s="9"/>
      <c r="L492" s="9"/>
    </row>
    <row r="493" spans="2:12" ht="75" x14ac:dyDescent="0.25">
      <c r="B493" s="9" t="s">
        <v>785</v>
      </c>
      <c r="C493" s="10" t="s">
        <v>786</v>
      </c>
      <c r="D493" s="10" t="s">
        <v>5</v>
      </c>
      <c r="E493" s="10" t="s">
        <v>68</v>
      </c>
      <c r="F493" s="9" t="s">
        <v>5024</v>
      </c>
      <c r="G493" s="9" t="s">
        <v>4656</v>
      </c>
      <c r="H493" s="9" t="s">
        <v>4806</v>
      </c>
      <c r="I493" s="9" t="s">
        <v>4501</v>
      </c>
      <c r="J493" s="9"/>
      <c r="K493" s="9"/>
      <c r="L493" s="9"/>
    </row>
    <row r="494" spans="2:12" ht="30" x14ac:dyDescent="0.25">
      <c r="B494" s="9" t="s">
        <v>2005</v>
      </c>
      <c r="C494" s="10" t="s">
        <v>2006</v>
      </c>
      <c r="D494" s="10" t="s">
        <v>5</v>
      </c>
      <c r="E494" s="10" t="s">
        <v>68</v>
      </c>
      <c r="F494" s="9" t="s">
        <v>5022</v>
      </c>
      <c r="G494" s="9" t="s">
        <v>4584</v>
      </c>
      <c r="H494" s="9" t="s">
        <v>4807</v>
      </c>
      <c r="I494" s="9"/>
      <c r="J494" s="9"/>
      <c r="K494" s="9"/>
      <c r="L494" s="9"/>
    </row>
    <row r="495" spans="2:12" ht="30" x14ac:dyDescent="0.25">
      <c r="B495" s="9" t="s">
        <v>787</v>
      </c>
      <c r="C495" s="10" t="s">
        <v>788</v>
      </c>
      <c r="D495" s="10" t="s">
        <v>5</v>
      </c>
      <c r="E495" s="10" t="s">
        <v>68</v>
      </c>
      <c r="F495" s="9" t="s">
        <v>5022</v>
      </c>
      <c r="G495" s="9" t="s">
        <v>5119</v>
      </c>
      <c r="H495" s="9" t="s">
        <v>4807</v>
      </c>
      <c r="I495" s="9"/>
      <c r="J495" s="9"/>
      <c r="K495" s="9"/>
      <c r="L495" s="9"/>
    </row>
    <row r="496" spans="2:12" ht="60" x14ac:dyDescent="0.25">
      <c r="B496" s="9" t="s">
        <v>789</v>
      </c>
      <c r="C496" s="10" t="s">
        <v>790</v>
      </c>
      <c r="D496" s="10" t="s">
        <v>5</v>
      </c>
      <c r="E496" s="10" t="s">
        <v>68</v>
      </c>
      <c r="F496" s="9" t="s">
        <v>5024</v>
      </c>
      <c r="G496" s="9" t="s">
        <v>4653</v>
      </c>
      <c r="H496" s="9" t="s">
        <v>4808</v>
      </c>
      <c r="I496" s="9" t="s">
        <v>4435</v>
      </c>
      <c r="J496" s="9"/>
      <c r="K496" s="9"/>
      <c r="L496" s="9"/>
    </row>
    <row r="497" spans="2:12" ht="30" x14ac:dyDescent="0.25">
      <c r="B497" s="9" t="s">
        <v>791</v>
      </c>
      <c r="C497" s="10" t="s">
        <v>792</v>
      </c>
      <c r="D497" s="10" t="s">
        <v>5</v>
      </c>
      <c r="E497" s="10" t="s">
        <v>205</v>
      </c>
      <c r="F497" s="9" t="s">
        <v>5022</v>
      </c>
      <c r="G497" s="9"/>
      <c r="H497" s="9"/>
      <c r="I497" s="9"/>
      <c r="J497" s="9"/>
      <c r="K497" s="9"/>
      <c r="L497" s="9"/>
    </row>
    <row r="498" spans="2:12" ht="75" x14ac:dyDescent="0.25">
      <c r="B498" s="9" t="s">
        <v>793</v>
      </c>
      <c r="C498" s="10" t="s">
        <v>794</v>
      </c>
      <c r="D498" s="10" t="s">
        <v>5</v>
      </c>
      <c r="E498" s="10" t="s">
        <v>6</v>
      </c>
      <c r="F498" s="9" t="s">
        <v>5022</v>
      </c>
      <c r="G498" s="9" t="s">
        <v>4662</v>
      </c>
      <c r="H498" s="9" t="s">
        <v>4806</v>
      </c>
      <c r="I498" s="9"/>
      <c r="J498" s="9"/>
      <c r="K498" s="9"/>
      <c r="L498" s="9" t="s">
        <v>5264</v>
      </c>
    </row>
    <row r="499" spans="2:12" ht="30" x14ac:dyDescent="0.25">
      <c r="B499" s="9" t="s">
        <v>795</v>
      </c>
      <c r="C499" s="10" t="s">
        <v>796</v>
      </c>
      <c r="D499" s="10" t="s">
        <v>5</v>
      </c>
      <c r="E499" s="10" t="s">
        <v>6</v>
      </c>
      <c r="F499" s="9" t="s">
        <v>5022</v>
      </c>
      <c r="G499" s="9" t="s">
        <v>5043</v>
      </c>
      <c r="H499" s="9" t="s">
        <v>4809</v>
      </c>
      <c r="I499" s="9"/>
      <c r="J499" s="9"/>
      <c r="K499" s="9"/>
      <c r="L499" s="9"/>
    </row>
    <row r="500" spans="2:12" ht="30" x14ac:dyDescent="0.25">
      <c r="B500" s="9" t="s">
        <v>797</v>
      </c>
      <c r="C500" s="10" t="s">
        <v>798</v>
      </c>
      <c r="D500" s="10" t="s">
        <v>5</v>
      </c>
      <c r="E500" s="10" t="s">
        <v>6</v>
      </c>
      <c r="F500" s="9" t="s">
        <v>5022</v>
      </c>
      <c r="G500" s="9" t="s">
        <v>5119</v>
      </c>
      <c r="H500" s="9" t="s">
        <v>4807</v>
      </c>
      <c r="I500" s="9"/>
      <c r="J500" s="9"/>
      <c r="K500" s="9"/>
      <c r="L500" s="9"/>
    </row>
    <row r="501" spans="2:12" ht="45" x14ac:dyDescent="0.25">
      <c r="B501" s="9" t="s">
        <v>799</v>
      </c>
      <c r="C501" s="10" t="s">
        <v>800</v>
      </c>
      <c r="D501" s="10" t="s">
        <v>5</v>
      </c>
      <c r="E501" s="10" t="s">
        <v>6</v>
      </c>
      <c r="F501" s="9" t="s">
        <v>5022</v>
      </c>
      <c r="G501" s="9" t="s">
        <v>5159</v>
      </c>
      <c r="H501" s="9" t="s">
        <v>4819</v>
      </c>
      <c r="I501" s="9"/>
      <c r="J501" s="9"/>
      <c r="K501" s="9"/>
      <c r="L501" s="9"/>
    </row>
    <row r="502" spans="2:12" ht="30" x14ac:dyDescent="0.25">
      <c r="B502" s="9" t="s">
        <v>801</v>
      </c>
      <c r="C502" s="10" t="s">
        <v>802</v>
      </c>
      <c r="D502" s="10" t="s">
        <v>5</v>
      </c>
      <c r="E502" s="10" t="s">
        <v>6</v>
      </c>
      <c r="F502" s="9" t="s">
        <v>5022</v>
      </c>
      <c r="G502" s="9" t="s">
        <v>5119</v>
      </c>
      <c r="H502" s="9" t="s">
        <v>4809</v>
      </c>
      <c r="I502" s="9"/>
      <c r="J502" s="9"/>
      <c r="K502" s="9"/>
      <c r="L502" s="9"/>
    </row>
    <row r="503" spans="2:12" ht="60" x14ac:dyDescent="0.25">
      <c r="B503" s="9" t="s">
        <v>803</v>
      </c>
      <c r="C503" s="10" t="s">
        <v>804</v>
      </c>
      <c r="D503" s="10" t="s">
        <v>5</v>
      </c>
      <c r="E503" s="10" t="s">
        <v>6</v>
      </c>
      <c r="F503" s="9" t="s">
        <v>5022</v>
      </c>
      <c r="G503" s="9"/>
      <c r="H503" s="9"/>
      <c r="I503" s="9" t="s">
        <v>4502</v>
      </c>
      <c r="J503" s="9"/>
      <c r="K503" s="9"/>
      <c r="L503" s="9"/>
    </row>
    <row r="504" spans="2:12" ht="30" x14ac:dyDescent="0.25">
      <c r="B504" s="9" t="s">
        <v>805</v>
      </c>
      <c r="C504" s="10" t="s">
        <v>806</v>
      </c>
      <c r="D504" s="10" t="s">
        <v>5</v>
      </c>
      <c r="E504" s="10" t="s">
        <v>6</v>
      </c>
      <c r="F504" s="9" t="s">
        <v>5022</v>
      </c>
      <c r="G504" s="9" t="s">
        <v>5265</v>
      </c>
      <c r="H504" s="9" t="s">
        <v>4807</v>
      </c>
      <c r="I504" s="9"/>
      <c r="J504" s="9"/>
      <c r="K504" s="9"/>
      <c r="L504" s="9"/>
    </row>
    <row r="505" spans="2:12" ht="30" x14ac:dyDescent="0.25">
      <c r="B505" s="9" t="s">
        <v>807</v>
      </c>
      <c r="C505" s="10" t="s">
        <v>808</v>
      </c>
      <c r="D505" s="10" t="s">
        <v>5</v>
      </c>
      <c r="E505" s="10" t="s">
        <v>6</v>
      </c>
      <c r="F505" s="9" t="s">
        <v>5022</v>
      </c>
      <c r="G505" s="9" t="s">
        <v>4639</v>
      </c>
      <c r="H505" s="9" t="s">
        <v>4807</v>
      </c>
      <c r="I505" s="9"/>
      <c r="J505" s="9"/>
      <c r="K505" s="9"/>
      <c r="L505" s="9"/>
    </row>
    <row r="506" spans="2:12" ht="60" x14ac:dyDescent="0.25">
      <c r="B506" s="9" t="s">
        <v>809</v>
      </c>
      <c r="C506" s="10" t="s">
        <v>810</v>
      </c>
      <c r="D506" s="10" t="s">
        <v>5</v>
      </c>
      <c r="E506" s="10" t="s">
        <v>23</v>
      </c>
      <c r="F506" s="9" t="s">
        <v>5024</v>
      </c>
      <c r="G506" s="9" t="s">
        <v>5160</v>
      </c>
      <c r="H506" s="9" t="s">
        <v>4808</v>
      </c>
      <c r="I506" s="9" t="s">
        <v>4503</v>
      </c>
      <c r="J506" s="9"/>
      <c r="K506" s="9"/>
      <c r="L506" s="9"/>
    </row>
    <row r="507" spans="2:12" ht="60" x14ac:dyDescent="0.25">
      <c r="B507" s="9" t="s">
        <v>811</v>
      </c>
      <c r="C507" s="10" t="s">
        <v>812</v>
      </c>
      <c r="D507" s="10" t="s">
        <v>5</v>
      </c>
      <c r="E507" s="10" t="s">
        <v>23</v>
      </c>
      <c r="F507" s="9" t="s">
        <v>5024</v>
      </c>
      <c r="G507" s="9" t="s">
        <v>5161</v>
      </c>
      <c r="H507" s="9" t="s">
        <v>4807</v>
      </c>
      <c r="I507" s="9" t="s">
        <v>4438</v>
      </c>
      <c r="J507" s="9"/>
      <c r="K507" s="9"/>
      <c r="L507" s="9"/>
    </row>
    <row r="508" spans="2:12" ht="75" x14ac:dyDescent="0.25">
      <c r="B508" s="9" t="s">
        <v>813</v>
      </c>
      <c r="C508" s="10" t="s">
        <v>814</v>
      </c>
      <c r="D508" s="10" t="s">
        <v>5</v>
      </c>
      <c r="E508" s="10" t="s">
        <v>23</v>
      </c>
      <c r="F508" s="9" t="s">
        <v>5022</v>
      </c>
      <c r="G508" s="9" t="s">
        <v>4762</v>
      </c>
      <c r="H508" s="9" t="s">
        <v>4806</v>
      </c>
      <c r="I508" s="9"/>
      <c r="J508" s="9"/>
      <c r="K508" s="9" t="s">
        <v>4802</v>
      </c>
      <c r="L508" s="9"/>
    </row>
    <row r="509" spans="2:12" ht="60" x14ac:dyDescent="0.25">
      <c r="B509" s="9" t="s">
        <v>815</v>
      </c>
      <c r="C509" s="10" t="s">
        <v>816</v>
      </c>
      <c r="D509" s="10" t="s">
        <v>5</v>
      </c>
      <c r="E509" s="10" t="s">
        <v>23</v>
      </c>
      <c r="F509" s="9" t="s">
        <v>5024</v>
      </c>
      <c r="G509" s="9" t="s">
        <v>5162</v>
      </c>
      <c r="H509" s="9" t="s">
        <v>4807</v>
      </c>
      <c r="I509" s="9"/>
      <c r="J509" s="9"/>
      <c r="K509" s="9"/>
      <c r="L509" s="9"/>
    </row>
    <row r="510" spans="2:12" ht="75" x14ac:dyDescent="0.25">
      <c r="B510" s="9" t="s">
        <v>817</v>
      </c>
      <c r="C510" s="10" t="s">
        <v>818</v>
      </c>
      <c r="D510" s="10" t="s">
        <v>5</v>
      </c>
      <c r="E510" s="10" t="s">
        <v>23</v>
      </c>
      <c r="F510" s="9" t="s">
        <v>5022</v>
      </c>
      <c r="G510" s="9" t="s">
        <v>4769</v>
      </c>
      <c r="H510" s="9" t="s">
        <v>4806</v>
      </c>
      <c r="I510" s="9" t="s">
        <v>4506</v>
      </c>
      <c r="J510" s="9"/>
      <c r="K510" s="9"/>
      <c r="L510" s="9" t="s">
        <v>4831</v>
      </c>
    </row>
    <row r="511" spans="2:12" ht="60" x14ac:dyDescent="0.25">
      <c r="B511" s="9" t="s">
        <v>819</v>
      </c>
      <c r="C511" s="10" t="s">
        <v>820</v>
      </c>
      <c r="D511" s="10" t="s">
        <v>5</v>
      </c>
      <c r="E511" s="10" t="s">
        <v>23</v>
      </c>
      <c r="F511" s="9" t="s">
        <v>5024</v>
      </c>
      <c r="G511" s="9" t="s">
        <v>5266</v>
      </c>
      <c r="H511" s="9" t="s">
        <v>4814</v>
      </c>
      <c r="I511" s="9"/>
      <c r="J511" s="9"/>
      <c r="K511" s="9"/>
      <c r="L511" s="9"/>
    </row>
    <row r="512" spans="2:12" ht="75" x14ac:dyDescent="0.25">
      <c r="B512" s="9" t="s">
        <v>821</v>
      </c>
      <c r="C512" s="10" t="s">
        <v>822</v>
      </c>
      <c r="D512" s="10" t="s">
        <v>5</v>
      </c>
      <c r="E512" s="10" t="s">
        <v>23</v>
      </c>
      <c r="F512" s="9" t="s">
        <v>5024</v>
      </c>
      <c r="G512" s="9" t="s">
        <v>4631</v>
      </c>
      <c r="H512" s="9" t="s">
        <v>4806</v>
      </c>
      <c r="I512" s="9" t="s">
        <v>4461</v>
      </c>
      <c r="J512" s="9"/>
      <c r="K512" s="9" t="s">
        <v>4507</v>
      </c>
      <c r="L512" s="9"/>
    </row>
    <row r="513" spans="2:12" ht="60" x14ac:dyDescent="0.25">
      <c r="B513" s="9" t="s">
        <v>823</v>
      </c>
      <c r="C513" s="10" t="s">
        <v>824</v>
      </c>
      <c r="D513" s="10" t="s">
        <v>5</v>
      </c>
      <c r="E513" s="10" t="s">
        <v>23</v>
      </c>
      <c r="F513" s="9" t="s">
        <v>5024</v>
      </c>
      <c r="G513" s="9" t="s">
        <v>5267</v>
      </c>
      <c r="H513" s="9" t="s">
        <v>4808</v>
      </c>
      <c r="I513" s="9"/>
      <c r="J513" s="9"/>
      <c r="K513" s="9"/>
      <c r="L513" s="9"/>
    </row>
    <row r="514" spans="2:12" ht="60" x14ac:dyDescent="0.25">
      <c r="B514" s="9" t="s">
        <v>825</v>
      </c>
      <c r="C514" s="10" t="s">
        <v>826</v>
      </c>
      <c r="D514" s="10" t="s">
        <v>5</v>
      </c>
      <c r="E514" s="10" t="s">
        <v>23</v>
      </c>
      <c r="F514" s="9" t="s">
        <v>5022</v>
      </c>
      <c r="G514" s="9"/>
      <c r="H514" s="9"/>
      <c r="I514" s="9" t="s">
        <v>4508</v>
      </c>
      <c r="J514" s="9"/>
      <c r="K514" s="9"/>
      <c r="L514" s="9"/>
    </row>
    <row r="515" spans="2:12" ht="60" x14ac:dyDescent="0.25">
      <c r="B515" s="9" t="s">
        <v>827</v>
      </c>
      <c r="C515" s="10" t="s">
        <v>828</v>
      </c>
      <c r="D515" s="10" t="s">
        <v>5</v>
      </c>
      <c r="E515" s="10" t="s">
        <v>23</v>
      </c>
      <c r="F515" s="9" t="s">
        <v>5024</v>
      </c>
      <c r="G515" s="9" t="s">
        <v>4658</v>
      </c>
      <c r="H515" s="9" t="s">
        <v>4814</v>
      </c>
      <c r="I515" s="9"/>
      <c r="J515" s="9"/>
      <c r="K515" s="9" t="s">
        <v>4509</v>
      </c>
      <c r="L515" s="9"/>
    </row>
    <row r="516" spans="2:12" ht="60" x14ac:dyDescent="0.25">
      <c r="B516" s="9" t="s">
        <v>829</v>
      </c>
      <c r="C516" s="10" t="s">
        <v>830</v>
      </c>
      <c r="D516" s="10" t="s">
        <v>5</v>
      </c>
      <c r="E516" s="10" t="s">
        <v>23</v>
      </c>
      <c r="F516" s="9" t="s">
        <v>5024</v>
      </c>
      <c r="G516" s="9" t="s">
        <v>5119</v>
      </c>
      <c r="H516" s="9" t="s">
        <v>4814</v>
      </c>
      <c r="I516" s="9" t="s">
        <v>4419</v>
      </c>
      <c r="J516" s="9"/>
      <c r="K516" s="9"/>
      <c r="L516" s="9"/>
    </row>
    <row r="517" spans="2:12" ht="75" x14ac:dyDescent="0.25">
      <c r="B517" s="9" t="s">
        <v>831</v>
      </c>
      <c r="C517" s="10" t="s">
        <v>832</v>
      </c>
      <c r="D517" s="10" t="s">
        <v>5</v>
      </c>
      <c r="E517" s="10" t="s">
        <v>23</v>
      </c>
      <c r="F517" s="9" t="s">
        <v>5022</v>
      </c>
      <c r="G517" s="9" t="s">
        <v>4673</v>
      </c>
      <c r="H517" s="9" t="s">
        <v>4806</v>
      </c>
      <c r="I517" s="9" t="s">
        <v>4479</v>
      </c>
      <c r="J517" s="9"/>
      <c r="K517" s="9"/>
      <c r="L517" s="9"/>
    </row>
    <row r="518" spans="2:12" ht="60" x14ac:dyDescent="0.25">
      <c r="B518" s="9" t="s">
        <v>833</v>
      </c>
      <c r="C518" s="10" t="s">
        <v>834</v>
      </c>
      <c r="D518" s="10" t="s">
        <v>5</v>
      </c>
      <c r="E518" s="10" t="s">
        <v>23</v>
      </c>
      <c r="F518" s="9" t="s">
        <v>5024</v>
      </c>
      <c r="G518" s="9" t="s">
        <v>4673</v>
      </c>
      <c r="H518" s="9" t="s">
        <v>4814</v>
      </c>
      <c r="I518" s="9" t="s">
        <v>5268</v>
      </c>
      <c r="J518" s="9"/>
      <c r="K518" s="9" t="s">
        <v>4511</v>
      </c>
      <c r="L518" s="9"/>
    </row>
    <row r="519" spans="2:12" ht="75" x14ac:dyDescent="0.25">
      <c r="B519" s="9" t="s">
        <v>835</v>
      </c>
      <c r="C519" s="10" t="s">
        <v>836</v>
      </c>
      <c r="D519" s="10" t="s">
        <v>5</v>
      </c>
      <c r="E519" s="10" t="s">
        <v>23</v>
      </c>
      <c r="F519" s="9" t="s">
        <v>5024</v>
      </c>
      <c r="G519" s="9" t="s">
        <v>4614</v>
      </c>
      <c r="H519" s="9" t="s">
        <v>4806</v>
      </c>
      <c r="I519" s="9"/>
      <c r="J519" s="9"/>
      <c r="K519" s="9"/>
      <c r="L519" s="9"/>
    </row>
    <row r="520" spans="2:12" ht="75" x14ac:dyDescent="0.25">
      <c r="B520" s="9" t="s">
        <v>837</v>
      </c>
      <c r="C520" s="10" t="s">
        <v>838</v>
      </c>
      <c r="D520" s="10" t="s">
        <v>5</v>
      </c>
      <c r="E520" s="10" t="s">
        <v>23</v>
      </c>
      <c r="F520" s="9" t="s">
        <v>5024</v>
      </c>
      <c r="G520" s="9" t="s">
        <v>4671</v>
      </c>
      <c r="H520" s="9" t="s">
        <v>4806</v>
      </c>
      <c r="I520" s="9" t="s">
        <v>4512</v>
      </c>
      <c r="J520" s="9"/>
      <c r="K520" s="9"/>
      <c r="L520" s="9"/>
    </row>
    <row r="521" spans="2:12" ht="60" x14ac:dyDescent="0.25">
      <c r="B521" s="9" t="s">
        <v>839</v>
      </c>
      <c r="C521" s="10" t="s">
        <v>840</v>
      </c>
      <c r="D521" s="10" t="s">
        <v>5</v>
      </c>
      <c r="E521" s="10" t="s">
        <v>23</v>
      </c>
      <c r="F521" s="9" t="s">
        <v>5022</v>
      </c>
      <c r="G521" s="9"/>
      <c r="H521" s="9"/>
      <c r="I521" s="9" t="s">
        <v>4461</v>
      </c>
      <c r="J521" s="9"/>
      <c r="K521" s="9"/>
      <c r="L521" s="9"/>
    </row>
    <row r="522" spans="2:12" ht="60" x14ac:dyDescent="0.25">
      <c r="B522" s="9" t="s">
        <v>841</v>
      </c>
      <c r="C522" s="10" t="s">
        <v>842</v>
      </c>
      <c r="D522" s="10" t="s">
        <v>5</v>
      </c>
      <c r="E522" s="10" t="s">
        <v>23</v>
      </c>
      <c r="F522" s="9" t="s">
        <v>5022</v>
      </c>
      <c r="G522" s="9" t="s">
        <v>4673</v>
      </c>
      <c r="H522" s="9" t="s">
        <v>4809</v>
      </c>
      <c r="I522" s="9" t="s">
        <v>4513</v>
      </c>
      <c r="J522" s="9"/>
      <c r="K522" s="9"/>
      <c r="L522" s="9"/>
    </row>
    <row r="523" spans="2:12" ht="75" x14ac:dyDescent="0.25">
      <c r="B523" s="9" t="s">
        <v>843</v>
      </c>
      <c r="C523" s="10" t="s">
        <v>844</v>
      </c>
      <c r="D523" s="10" t="s">
        <v>5</v>
      </c>
      <c r="E523" s="10" t="s">
        <v>23</v>
      </c>
      <c r="F523" s="9" t="s">
        <v>5022</v>
      </c>
      <c r="G523" s="9" t="s">
        <v>4665</v>
      </c>
      <c r="H523" s="9" t="s">
        <v>4806</v>
      </c>
      <c r="I523" s="9" t="s">
        <v>4515</v>
      </c>
      <c r="J523" s="9"/>
      <c r="K523" s="9" t="s">
        <v>4449</v>
      </c>
      <c r="L523" s="9"/>
    </row>
    <row r="524" spans="2:12" ht="30" x14ac:dyDescent="0.25">
      <c r="B524" s="9" t="s">
        <v>2007</v>
      </c>
      <c r="C524" s="10" t="s">
        <v>2008</v>
      </c>
      <c r="D524" s="10" t="s">
        <v>5</v>
      </c>
      <c r="E524" s="10" t="s">
        <v>85</v>
      </c>
      <c r="F524" s="9" t="s">
        <v>5022</v>
      </c>
      <c r="G524" s="9" t="s">
        <v>4568</v>
      </c>
      <c r="H524" s="9" t="s">
        <v>4807</v>
      </c>
      <c r="I524" s="9"/>
      <c r="J524" s="9"/>
      <c r="K524" s="9"/>
      <c r="L524" s="9"/>
    </row>
    <row r="525" spans="2:12" x14ac:dyDescent="0.25">
      <c r="B525" s="9" t="s">
        <v>2009</v>
      </c>
      <c r="C525" s="10" t="s">
        <v>2010</v>
      </c>
      <c r="D525" s="10" t="s">
        <v>5</v>
      </c>
      <c r="E525" s="10" t="s">
        <v>85</v>
      </c>
      <c r="F525" s="9" t="s">
        <v>5023</v>
      </c>
      <c r="G525" s="9" t="s">
        <v>5028</v>
      </c>
      <c r="H525" s="9" t="s">
        <v>4807</v>
      </c>
      <c r="I525" s="9"/>
      <c r="J525" s="9"/>
      <c r="K525" s="9"/>
      <c r="L525" s="9"/>
    </row>
    <row r="526" spans="2:12" ht="60" x14ac:dyDescent="0.25">
      <c r="B526" s="9" t="s">
        <v>845</v>
      </c>
      <c r="C526" s="10" t="s">
        <v>846</v>
      </c>
      <c r="D526" s="10" t="s">
        <v>5</v>
      </c>
      <c r="E526" s="10" t="s">
        <v>85</v>
      </c>
      <c r="F526" s="9" t="s">
        <v>5024</v>
      </c>
      <c r="G526" s="9" t="s">
        <v>4986</v>
      </c>
      <c r="H526" s="9" t="s">
        <v>4807</v>
      </c>
      <c r="I526" s="9" t="s">
        <v>4487</v>
      </c>
      <c r="J526" s="9"/>
      <c r="K526" s="9"/>
      <c r="L526" s="9"/>
    </row>
    <row r="527" spans="2:12" ht="75" x14ac:dyDescent="0.25">
      <c r="B527" s="9" t="s">
        <v>847</v>
      </c>
      <c r="C527" s="10" t="s">
        <v>848</v>
      </c>
      <c r="D527" s="10" t="s">
        <v>5</v>
      </c>
      <c r="E527" s="10" t="s">
        <v>85</v>
      </c>
      <c r="F527" s="9" t="s">
        <v>5024</v>
      </c>
      <c r="G527" s="9" t="s">
        <v>4611</v>
      </c>
      <c r="H527" s="9" t="s">
        <v>4806</v>
      </c>
      <c r="I527" s="9"/>
      <c r="J527" s="9"/>
      <c r="K527" s="9"/>
      <c r="L527" s="9"/>
    </row>
    <row r="528" spans="2:12" ht="30" x14ac:dyDescent="0.25">
      <c r="B528" s="9" t="s">
        <v>849</v>
      </c>
      <c r="C528" s="10" t="s">
        <v>850</v>
      </c>
      <c r="D528" s="10" t="s">
        <v>5</v>
      </c>
      <c r="E528" s="10" t="s">
        <v>85</v>
      </c>
      <c r="F528" s="9" t="s">
        <v>5022</v>
      </c>
      <c r="G528" s="9" t="s">
        <v>4648</v>
      </c>
      <c r="H528" s="9" t="s">
        <v>4807</v>
      </c>
      <c r="I528" s="9"/>
      <c r="J528" s="9"/>
      <c r="K528" s="9"/>
      <c r="L528" s="9"/>
    </row>
    <row r="529" spans="2:12" ht="30" x14ac:dyDescent="0.25">
      <c r="B529" s="9" t="s">
        <v>851</v>
      </c>
      <c r="C529" s="10" t="s">
        <v>852</v>
      </c>
      <c r="D529" s="10" t="s">
        <v>5</v>
      </c>
      <c r="E529" s="10" t="s">
        <v>85</v>
      </c>
      <c r="F529" s="9" t="s">
        <v>5022</v>
      </c>
      <c r="G529" s="9" t="s">
        <v>5028</v>
      </c>
      <c r="H529" s="9" t="s">
        <v>4807</v>
      </c>
      <c r="I529" s="9"/>
      <c r="J529" s="9"/>
      <c r="K529" s="9"/>
      <c r="L529" s="9"/>
    </row>
    <row r="530" spans="2:12" ht="30" x14ac:dyDescent="0.25">
      <c r="B530" s="9" t="s">
        <v>853</v>
      </c>
      <c r="C530" s="10" t="s">
        <v>854</v>
      </c>
      <c r="D530" s="10" t="s">
        <v>5</v>
      </c>
      <c r="E530" s="10" t="s">
        <v>85</v>
      </c>
      <c r="F530" s="9" t="s">
        <v>5022</v>
      </c>
      <c r="G530" s="9" t="s">
        <v>4626</v>
      </c>
      <c r="H530" s="9" t="s">
        <v>4807</v>
      </c>
      <c r="I530" s="9"/>
      <c r="J530" s="9"/>
      <c r="K530" s="9"/>
      <c r="L530" s="9"/>
    </row>
    <row r="531" spans="2:12" ht="30" x14ac:dyDescent="0.25">
      <c r="B531" s="9" t="s">
        <v>855</v>
      </c>
      <c r="C531" s="10" t="s">
        <v>856</v>
      </c>
      <c r="D531" s="10" t="s">
        <v>5</v>
      </c>
      <c r="E531" s="10" t="s">
        <v>85</v>
      </c>
      <c r="F531" s="9" t="s">
        <v>5022</v>
      </c>
      <c r="G531" s="9" t="s">
        <v>4657</v>
      </c>
      <c r="H531" s="9" t="s">
        <v>4807</v>
      </c>
      <c r="I531" s="9"/>
      <c r="J531" s="9"/>
      <c r="K531" s="9"/>
      <c r="L531" s="9"/>
    </row>
    <row r="532" spans="2:12" ht="60" x14ac:dyDescent="0.25">
      <c r="B532" s="9" t="s">
        <v>857</v>
      </c>
      <c r="C532" s="10" t="s">
        <v>858</v>
      </c>
      <c r="D532" s="10" t="s">
        <v>5</v>
      </c>
      <c r="E532" s="10" t="s">
        <v>85</v>
      </c>
      <c r="F532" s="9" t="s">
        <v>5022</v>
      </c>
      <c r="G532" s="9" t="s">
        <v>4723</v>
      </c>
      <c r="H532" s="9" t="s">
        <v>4807</v>
      </c>
      <c r="I532" s="9" t="s">
        <v>4433</v>
      </c>
      <c r="J532" s="9"/>
      <c r="K532" s="9" t="s">
        <v>4439</v>
      </c>
      <c r="L532" s="9"/>
    </row>
    <row r="533" spans="2:12" ht="30" x14ac:dyDescent="0.25">
      <c r="B533" s="9" t="s">
        <v>859</v>
      </c>
      <c r="C533" s="10" t="s">
        <v>860</v>
      </c>
      <c r="D533" s="10" t="s">
        <v>5</v>
      </c>
      <c r="E533" s="10" t="s">
        <v>85</v>
      </c>
      <c r="F533" s="9" t="s">
        <v>5022</v>
      </c>
      <c r="G533" s="9" t="s">
        <v>4657</v>
      </c>
      <c r="H533" s="9" t="s">
        <v>4807</v>
      </c>
      <c r="I533" s="9"/>
      <c r="J533" s="9"/>
      <c r="K533" s="9"/>
      <c r="L533" s="9"/>
    </row>
    <row r="534" spans="2:12" ht="30" x14ac:dyDescent="0.25">
      <c r="B534" s="9" t="s">
        <v>861</v>
      </c>
      <c r="C534" s="10" t="s">
        <v>862</v>
      </c>
      <c r="D534" s="10" t="s">
        <v>5</v>
      </c>
      <c r="E534" s="10" t="s">
        <v>85</v>
      </c>
      <c r="F534" s="9" t="s">
        <v>5022</v>
      </c>
      <c r="G534" s="9" t="s">
        <v>5269</v>
      </c>
      <c r="H534" s="9" t="s">
        <v>4807</v>
      </c>
      <c r="I534" s="9"/>
      <c r="J534" s="9"/>
      <c r="K534" s="9"/>
      <c r="L534" s="9"/>
    </row>
    <row r="535" spans="2:12" ht="30" x14ac:dyDescent="0.25">
      <c r="B535" s="9" t="s">
        <v>863</v>
      </c>
      <c r="C535" s="10" t="s">
        <v>864</v>
      </c>
      <c r="D535" s="10" t="s">
        <v>5</v>
      </c>
      <c r="E535" s="10" t="s">
        <v>85</v>
      </c>
      <c r="F535" s="9" t="s">
        <v>5022</v>
      </c>
      <c r="G535" s="9"/>
      <c r="H535" s="9"/>
      <c r="I535" s="9"/>
      <c r="J535" s="9"/>
      <c r="K535" s="9"/>
      <c r="L535" s="9"/>
    </row>
    <row r="536" spans="2:12" x14ac:dyDescent="0.25">
      <c r="B536" s="9" t="s">
        <v>2011</v>
      </c>
      <c r="C536" s="10" t="s">
        <v>2012</v>
      </c>
      <c r="D536" s="10" t="s">
        <v>5</v>
      </c>
      <c r="E536" s="10" t="s">
        <v>151</v>
      </c>
      <c r="F536" s="9" t="s">
        <v>5023</v>
      </c>
      <c r="G536" s="9"/>
      <c r="H536" s="9"/>
      <c r="I536" s="9"/>
      <c r="J536" s="9"/>
      <c r="K536" s="9"/>
      <c r="L536" s="9"/>
    </row>
    <row r="537" spans="2:12" ht="60" x14ac:dyDescent="0.25">
      <c r="B537" s="9" t="s">
        <v>865</v>
      </c>
      <c r="C537" s="10" t="s">
        <v>866</v>
      </c>
      <c r="D537" s="10" t="s">
        <v>5</v>
      </c>
      <c r="E537" s="10" t="s">
        <v>151</v>
      </c>
      <c r="F537" s="9" t="s">
        <v>5024</v>
      </c>
      <c r="G537" s="9" t="s">
        <v>5163</v>
      </c>
      <c r="H537" s="9" t="s">
        <v>4807</v>
      </c>
      <c r="I537" s="9"/>
      <c r="J537" s="9"/>
      <c r="K537" s="9"/>
      <c r="L537" s="9"/>
    </row>
    <row r="538" spans="2:12" x14ac:dyDescent="0.25">
      <c r="B538" s="9" t="s">
        <v>2013</v>
      </c>
      <c r="C538" s="10" t="s">
        <v>2014</v>
      </c>
      <c r="D538" s="10" t="s">
        <v>5</v>
      </c>
      <c r="E538" s="10" t="s">
        <v>151</v>
      </c>
      <c r="F538" s="9" t="s">
        <v>5023</v>
      </c>
      <c r="G538" s="9" t="s">
        <v>5234</v>
      </c>
      <c r="H538" s="9" t="s">
        <v>4807</v>
      </c>
      <c r="I538" s="9"/>
      <c r="J538" s="9"/>
      <c r="K538" s="9"/>
      <c r="L538" s="9"/>
    </row>
    <row r="539" spans="2:12" ht="30" x14ac:dyDescent="0.25">
      <c r="B539" s="9" t="s">
        <v>2015</v>
      </c>
      <c r="C539" s="10" t="s">
        <v>2016</v>
      </c>
      <c r="D539" s="10" t="s">
        <v>5</v>
      </c>
      <c r="E539" s="10" t="s">
        <v>151</v>
      </c>
      <c r="F539" s="9" t="s">
        <v>5022</v>
      </c>
      <c r="G539" s="9" t="s">
        <v>5125</v>
      </c>
      <c r="H539" s="9" t="s">
        <v>4807</v>
      </c>
      <c r="I539" s="9"/>
      <c r="J539" s="9"/>
      <c r="K539" s="9"/>
      <c r="L539" s="9"/>
    </row>
    <row r="540" spans="2:12" ht="30" x14ac:dyDescent="0.25">
      <c r="B540" s="9" t="s">
        <v>867</v>
      </c>
      <c r="C540" s="10" t="s">
        <v>868</v>
      </c>
      <c r="D540" s="10" t="s">
        <v>5</v>
      </c>
      <c r="E540" s="10" t="s">
        <v>151</v>
      </c>
      <c r="F540" s="9" t="s">
        <v>5022</v>
      </c>
      <c r="G540" s="9" t="s">
        <v>4599</v>
      </c>
      <c r="H540" s="9" t="s">
        <v>4807</v>
      </c>
      <c r="I540" s="9"/>
      <c r="J540" s="9"/>
      <c r="K540" s="9"/>
      <c r="L540" s="9"/>
    </row>
    <row r="541" spans="2:12" x14ac:dyDescent="0.25">
      <c r="B541" s="9" t="s">
        <v>2017</v>
      </c>
      <c r="C541" s="10" t="s">
        <v>2018</v>
      </c>
      <c r="D541" s="10" t="s">
        <v>5</v>
      </c>
      <c r="E541" s="10" t="s">
        <v>151</v>
      </c>
      <c r="F541" s="9" t="s">
        <v>5023</v>
      </c>
      <c r="G541" s="9"/>
      <c r="H541" s="9"/>
      <c r="I541" s="9"/>
      <c r="J541" s="9"/>
      <c r="K541" s="9"/>
      <c r="L541" s="9"/>
    </row>
    <row r="542" spans="2:12" ht="60" x14ac:dyDescent="0.25">
      <c r="B542" s="9" t="s">
        <v>869</v>
      </c>
      <c r="C542" s="10" t="s">
        <v>870</v>
      </c>
      <c r="D542" s="10" t="s">
        <v>5</v>
      </c>
      <c r="E542" s="10" t="s">
        <v>353</v>
      </c>
      <c r="F542" s="9" t="s">
        <v>5024</v>
      </c>
      <c r="G542" s="9" t="s">
        <v>4678</v>
      </c>
      <c r="H542" s="9" t="s">
        <v>4808</v>
      </c>
      <c r="I542" s="9" t="s">
        <v>4423</v>
      </c>
      <c r="J542" s="9"/>
      <c r="K542" s="9"/>
      <c r="L542" s="9"/>
    </row>
    <row r="543" spans="2:12" x14ac:dyDescent="0.25">
      <c r="B543" s="9" t="s">
        <v>2019</v>
      </c>
      <c r="C543" s="10" t="s">
        <v>2020</v>
      </c>
      <c r="D543" s="10" t="s">
        <v>5</v>
      </c>
      <c r="E543" s="10" t="s">
        <v>353</v>
      </c>
      <c r="F543" s="9" t="s">
        <v>5023</v>
      </c>
      <c r="G543" s="9"/>
      <c r="H543" s="9"/>
      <c r="I543" s="9"/>
      <c r="J543" s="9"/>
      <c r="K543" s="9"/>
      <c r="L543" s="9"/>
    </row>
    <row r="544" spans="2:12" x14ac:dyDescent="0.25">
      <c r="B544" s="9" t="s">
        <v>2021</v>
      </c>
      <c r="C544" s="10" t="s">
        <v>2022</v>
      </c>
      <c r="D544" s="10" t="s">
        <v>5</v>
      </c>
      <c r="E544" s="10" t="s">
        <v>353</v>
      </c>
      <c r="F544" s="9" t="s">
        <v>5023</v>
      </c>
      <c r="G544" s="9"/>
      <c r="H544" s="9"/>
      <c r="I544" s="9"/>
      <c r="J544" s="9"/>
      <c r="K544" s="9"/>
      <c r="L544" s="9"/>
    </row>
    <row r="545" spans="2:12" ht="60" x14ac:dyDescent="0.25">
      <c r="B545" s="9" t="s">
        <v>871</v>
      </c>
      <c r="C545" s="10" t="s">
        <v>872</v>
      </c>
      <c r="D545" s="10" t="s">
        <v>5</v>
      </c>
      <c r="E545" s="10" t="s">
        <v>168</v>
      </c>
      <c r="F545" s="9" t="s">
        <v>5024</v>
      </c>
      <c r="G545" s="9" t="s">
        <v>4669</v>
      </c>
      <c r="H545" s="9" t="s">
        <v>4807</v>
      </c>
      <c r="I545" s="9" t="s">
        <v>4457</v>
      </c>
      <c r="J545" s="9"/>
      <c r="K545" s="9"/>
      <c r="L545" s="9"/>
    </row>
    <row r="546" spans="2:12" ht="30" x14ac:dyDescent="0.25">
      <c r="B546" s="9" t="s">
        <v>873</v>
      </c>
      <c r="C546" s="10" t="s">
        <v>874</v>
      </c>
      <c r="D546" s="10" t="s">
        <v>5</v>
      </c>
      <c r="E546" s="10" t="s">
        <v>168</v>
      </c>
      <c r="F546" s="9" t="s">
        <v>5022</v>
      </c>
      <c r="G546" s="9" t="s">
        <v>4662</v>
      </c>
      <c r="H546" s="9" t="s">
        <v>4818</v>
      </c>
      <c r="I546" s="9"/>
      <c r="J546" s="9"/>
      <c r="K546" s="9"/>
      <c r="L546" s="9"/>
    </row>
    <row r="547" spans="2:12" ht="60" x14ac:dyDescent="0.25">
      <c r="B547" s="9" t="s">
        <v>875</v>
      </c>
      <c r="C547" s="10" t="s">
        <v>876</v>
      </c>
      <c r="D547" s="10" t="s">
        <v>5</v>
      </c>
      <c r="E547" s="10" t="s">
        <v>168</v>
      </c>
      <c r="F547" s="9" t="s">
        <v>5022</v>
      </c>
      <c r="G547" s="9" t="s">
        <v>5164</v>
      </c>
      <c r="H547" s="9" t="s">
        <v>4811</v>
      </c>
      <c r="I547" s="9"/>
      <c r="J547" s="9"/>
      <c r="K547" s="9"/>
      <c r="L547" s="9" t="s">
        <v>4832</v>
      </c>
    </row>
    <row r="548" spans="2:12" ht="30" x14ac:dyDescent="0.25">
      <c r="B548" s="9" t="s">
        <v>877</v>
      </c>
      <c r="C548" s="10" t="s">
        <v>878</v>
      </c>
      <c r="D548" s="10" t="s">
        <v>5</v>
      </c>
      <c r="E548" s="10" t="s">
        <v>168</v>
      </c>
      <c r="F548" s="9" t="s">
        <v>5022</v>
      </c>
      <c r="G548" s="9" t="s">
        <v>5165</v>
      </c>
      <c r="H548" s="9" t="s">
        <v>4807</v>
      </c>
      <c r="I548" s="9"/>
      <c r="J548" s="9"/>
      <c r="K548" s="9"/>
      <c r="L548" s="9"/>
    </row>
    <row r="549" spans="2:12" ht="30" x14ac:dyDescent="0.25">
      <c r="B549" s="9" t="s">
        <v>879</v>
      </c>
      <c r="C549" s="10" t="s">
        <v>880</v>
      </c>
      <c r="D549" s="10" t="s">
        <v>5</v>
      </c>
      <c r="E549" s="10" t="s">
        <v>168</v>
      </c>
      <c r="F549" s="9" t="s">
        <v>5022</v>
      </c>
      <c r="G549" s="9" t="s">
        <v>4587</v>
      </c>
      <c r="H549" s="9" t="s">
        <v>4807</v>
      </c>
      <c r="I549" s="9"/>
      <c r="J549" s="9"/>
      <c r="K549" s="9"/>
      <c r="L549" s="9"/>
    </row>
    <row r="550" spans="2:12" ht="30" x14ac:dyDescent="0.25">
      <c r="B550" s="9" t="s">
        <v>2023</v>
      </c>
      <c r="C550" s="10" t="s">
        <v>2024</v>
      </c>
      <c r="D550" s="10" t="s">
        <v>5</v>
      </c>
      <c r="E550" s="10" t="s">
        <v>168</v>
      </c>
      <c r="F550" s="9" t="s">
        <v>5022</v>
      </c>
      <c r="G550" s="9" t="s">
        <v>4999</v>
      </c>
      <c r="H550" s="9" t="s">
        <v>4807</v>
      </c>
      <c r="I550" s="9"/>
      <c r="J550" s="9"/>
      <c r="K550" s="9"/>
      <c r="L550" s="9"/>
    </row>
    <row r="551" spans="2:12" ht="30" x14ac:dyDescent="0.25">
      <c r="B551" s="9" t="s">
        <v>881</v>
      </c>
      <c r="C551" s="10" t="s">
        <v>882</v>
      </c>
      <c r="D551" s="10" t="s">
        <v>5</v>
      </c>
      <c r="E551" s="10" t="s">
        <v>168</v>
      </c>
      <c r="F551" s="9" t="s">
        <v>5022</v>
      </c>
      <c r="G551" s="9" t="s">
        <v>4702</v>
      </c>
      <c r="H551" s="9" t="s">
        <v>4807</v>
      </c>
      <c r="I551" s="9"/>
      <c r="J551" s="9"/>
      <c r="K551" s="9"/>
      <c r="L551" s="9"/>
    </row>
    <row r="552" spans="2:12" ht="60" x14ac:dyDescent="0.25">
      <c r="B552" s="9" t="s">
        <v>883</v>
      </c>
      <c r="C552" s="10" t="s">
        <v>884</v>
      </c>
      <c r="D552" s="10" t="s">
        <v>5</v>
      </c>
      <c r="E552" s="10" t="s">
        <v>59</v>
      </c>
      <c r="F552" s="9" t="s">
        <v>5024</v>
      </c>
      <c r="G552" s="9"/>
      <c r="H552" s="9"/>
      <c r="I552" s="9"/>
      <c r="J552" s="9"/>
      <c r="K552" s="9"/>
      <c r="L552" s="9" t="s">
        <v>5270</v>
      </c>
    </row>
    <row r="553" spans="2:12" ht="30" x14ac:dyDescent="0.25">
      <c r="B553" s="9" t="s">
        <v>885</v>
      </c>
      <c r="C553" s="10" t="s">
        <v>886</v>
      </c>
      <c r="D553" s="10" t="s">
        <v>5</v>
      </c>
      <c r="E553" s="10" t="s">
        <v>59</v>
      </c>
      <c r="F553" s="9" t="s">
        <v>5022</v>
      </c>
      <c r="G553" s="9" t="s">
        <v>4669</v>
      </c>
      <c r="H553" s="9" t="s">
        <v>4807</v>
      </c>
      <c r="I553" s="9"/>
      <c r="J553" s="9"/>
      <c r="K553" s="9"/>
      <c r="L553" s="9"/>
    </row>
    <row r="554" spans="2:12" ht="30" x14ac:dyDescent="0.25">
      <c r="B554" s="9" t="s">
        <v>2025</v>
      </c>
      <c r="C554" s="10" t="s">
        <v>2026</v>
      </c>
      <c r="D554" s="10" t="s">
        <v>5</v>
      </c>
      <c r="E554" s="10" t="s">
        <v>59</v>
      </c>
      <c r="F554" s="9" t="s">
        <v>5022</v>
      </c>
      <c r="G554" s="9" t="s">
        <v>5127</v>
      </c>
      <c r="H554" s="9" t="s">
        <v>4807</v>
      </c>
      <c r="I554" s="9"/>
      <c r="J554" s="9"/>
      <c r="K554" s="9"/>
      <c r="L554" s="9"/>
    </row>
    <row r="555" spans="2:12" ht="30" x14ac:dyDescent="0.25">
      <c r="B555" s="9" t="s">
        <v>2027</v>
      </c>
      <c r="C555" s="10" t="s">
        <v>2028</v>
      </c>
      <c r="D555" s="10" t="s">
        <v>5</v>
      </c>
      <c r="E555" s="10" t="s">
        <v>59</v>
      </c>
      <c r="F555" s="9" t="s">
        <v>5022</v>
      </c>
      <c r="G555" s="9" t="s">
        <v>4999</v>
      </c>
      <c r="H555" s="9" t="s">
        <v>4807</v>
      </c>
      <c r="I555" s="9"/>
      <c r="J555" s="9"/>
      <c r="K555" s="9"/>
      <c r="L555" s="9"/>
    </row>
    <row r="556" spans="2:12" ht="60" x14ac:dyDescent="0.25">
      <c r="B556" s="9" t="s">
        <v>2029</v>
      </c>
      <c r="C556" s="10" t="s">
        <v>2030</v>
      </c>
      <c r="D556" s="10" t="s">
        <v>5</v>
      </c>
      <c r="E556" s="10" t="s">
        <v>59</v>
      </c>
      <c r="F556" s="9" t="s">
        <v>5023</v>
      </c>
      <c r="G556" s="9" t="s">
        <v>5234</v>
      </c>
      <c r="H556" s="9" t="s">
        <v>4807</v>
      </c>
      <c r="I556" s="9"/>
      <c r="J556" s="9"/>
      <c r="K556" s="9"/>
      <c r="L556" s="9" t="s">
        <v>4833</v>
      </c>
    </row>
    <row r="557" spans="2:12" ht="60" x14ac:dyDescent="0.25">
      <c r="B557" s="9" t="s">
        <v>887</v>
      </c>
      <c r="C557" s="10" t="s">
        <v>888</v>
      </c>
      <c r="D557" s="10" t="s">
        <v>5</v>
      </c>
      <c r="E557" s="10" t="s">
        <v>22</v>
      </c>
      <c r="F557" s="9" t="s">
        <v>5022</v>
      </c>
      <c r="G557" s="9" t="s">
        <v>5000</v>
      </c>
      <c r="H557" s="9" t="s">
        <v>4808</v>
      </c>
      <c r="I557" s="9" t="s">
        <v>4440</v>
      </c>
      <c r="J557" s="9"/>
      <c r="K557" s="9"/>
      <c r="L557" s="9"/>
    </row>
    <row r="558" spans="2:12" ht="30" x14ac:dyDescent="0.25">
      <c r="B558" s="9" t="s">
        <v>889</v>
      </c>
      <c r="C558" s="10" t="s">
        <v>890</v>
      </c>
      <c r="D558" s="10" t="s">
        <v>5</v>
      </c>
      <c r="E558" s="10" t="s">
        <v>22</v>
      </c>
      <c r="F558" s="9" t="s">
        <v>5022</v>
      </c>
      <c r="G558" s="9" t="s">
        <v>4625</v>
      </c>
      <c r="H558" s="9" t="s">
        <v>4807</v>
      </c>
      <c r="I558" s="9"/>
      <c r="J558" s="9"/>
      <c r="K558" s="9"/>
      <c r="L558" s="9"/>
    </row>
    <row r="559" spans="2:12" ht="60" x14ac:dyDescent="0.25">
      <c r="B559" s="9" t="s">
        <v>891</v>
      </c>
      <c r="C559" s="10" t="s">
        <v>892</v>
      </c>
      <c r="D559" s="10" t="s">
        <v>5</v>
      </c>
      <c r="E559" s="10" t="s">
        <v>22</v>
      </c>
      <c r="F559" s="9" t="s">
        <v>5022</v>
      </c>
      <c r="G559" s="9" t="s">
        <v>4638</v>
      </c>
      <c r="H559" s="9" t="s">
        <v>4807</v>
      </c>
      <c r="I559" s="9" t="s">
        <v>4416</v>
      </c>
      <c r="J559" s="9"/>
      <c r="K559" s="9"/>
      <c r="L559" s="9"/>
    </row>
    <row r="560" spans="2:12" ht="45" x14ac:dyDescent="0.25">
      <c r="B560" s="9" t="s">
        <v>2031</v>
      </c>
      <c r="C560" s="10" t="s">
        <v>2032</v>
      </c>
      <c r="D560" s="10" t="s">
        <v>5</v>
      </c>
      <c r="E560" s="10" t="s">
        <v>510</v>
      </c>
      <c r="F560" s="9" t="s">
        <v>5072</v>
      </c>
      <c r="G560" s="9"/>
      <c r="H560" s="9"/>
      <c r="I560" s="9"/>
      <c r="J560" s="9"/>
      <c r="K560" s="9"/>
      <c r="L560" s="9"/>
    </row>
    <row r="561" spans="2:12" ht="30" x14ac:dyDescent="0.25">
      <c r="B561" s="9" t="s">
        <v>893</v>
      </c>
      <c r="C561" s="10" t="s">
        <v>894</v>
      </c>
      <c r="D561" s="10" t="s">
        <v>5</v>
      </c>
      <c r="E561" s="10" t="s">
        <v>510</v>
      </c>
      <c r="F561" s="9" t="s">
        <v>5022</v>
      </c>
      <c r="G561" s="9" t="s">
        <v>5166</v>
      </c>
      <c r="H561" s="9" t="s">
        <v>4818</v>
      </c>
      <c r="I561" s="9"/>
      <c r="J561" s="9"/>
      <c r="K561" s="9"/>
      <c r="L561" s="9"/>
    </row>
    <row r="562" spans="2:12" ht="30" x14ac:dyDescent="0.25">
      <c r="B562" s="9" t="s">
        <v>895</v>
      </c>
      <c r="C562" s="10" t="s">
        <v>896</v>
      </c>
      <c r="D562" s="10" t="s">
        <v>5</v>
      </c>
      <c r="E562" s="10" t="s">
        <v>510</v>
      </c>
      <c r="F562" s="9" t="s">
        <v>5022</v>
      </c>
      <c r="G562" s="9" t="s">
        <v>4565</v>
      </c>
      <c r="H562" s="9" t="s">
        <v>4811</v>
      </c>
      <c r="I562" s="9"/>
      <c r="J562" s="9"/>
      <c r="K562" s="9"/>
      <c r="L562" s="9"/>
    </row>
    <row r="563" spans="2:12" ht="30" x14ac:dyDescent="0.25">
      <c r="B563" s="9" t="s">
        <v>897</v>
      </c>
      <c r="C563" s="10" t="s">
        <v>898</v>
      </c>
      <c r="D563" s="10" t="s">
        <v>5</v>
      </c>
      <c r="E563" s="10" t="s">
        <v>310</v>
      </c>
      <c r="F563" s="9" t="s">
        <v>5022</v>
      </c>
      <c r="G563" s="9" t="s">
        <v>4608</v>
      </c>
      <c r="H563" s="9" t="s">
        <v>4807</v>
      </c>
      <c r="I563" s="9"/>
      <c r="J563" s="9"/>
      <c r="K563" s="9"/>
      <c r="L563" s="9"/>
    </row>
    <row r="564" spans="2:12" ht="30" x14ac:dyDescent="0.25">
      <c r="B564" s="9" t="s">
        <v>899</v>
      </c>
      <c r="C564" s="10" t="s">
        <v>900</v>
      </c>
      <c r="D564" s="10" t="s">
        <v>5</v>
      </c>
      <c r="E564" s="10" t="s">
        <v>310</v>
      </c>
      <c r="F564" s="9" t="s">
        <v>5022</v>
      </c>
      <c r="G564" s="9" t="s">
        <v>4662</v>
      </c>
      <c r="H564" s="9" t="s">
        <v>4807</v>
      </c>
      <c r="I564" s="9"/>
      <c r="J564" s="9"/>
      <c r="K564" s="9"/>
      <c r="L564" s="9"/>
    </row>
    <row r="565" spans="2:12" ht="60" x14ac:dyDescent="0.25">
      <c r="B565" s="9" t="s">
        <v>901</v>
      </c>
      <c r="C565" s="10" t="s">
        <v>902</v>
      </c>
      <c r="D565" s="10" t="s">
        <v>5</v>
      </c>
      <c r="E565" s="10" t="s">
        <v>310</v>
      </c>
      <c r="F565" s="9" t="s">
        <v>5024</v>
      </c>
      <c r="G565" s="9" t="s">
        <v>4754</v>
      </c>
      <c r="H565" s="9" t="s">
        <v>4807</v>
      </c>
      <c r="I565" s="9"/>
      <c r="J565" s="9"/>
      <c r="K565" s="9"/>
      <c r="L565" s="9"/>
    </row>
    <row r="566" spans="2:12" ht="75" x14ac:dyDescent="0.25">
      <c r="B566" s="9" t="s">
        <v>903</v>
      </c>
      <c r="C566" s="10" t="s">
        <v>904</v>
      </c>
      <c r="D566" s="10" t="s">
        <v>5</v>
      </c>
      <c r="E566" s="10" t="s">
        <v>310</v>
      </c>
      <c r="F566" s="9" t="s">
        <v>5022</v>
      </c>
      <c r="G566" s="9" t="s">
        <v>4668</v>
      </c>
      <c r="H566" s="9" t="s">
        <v>4806</v>
      </c>
      <c r="I566" s="9"/>
      <c r="J566" s="9"/>
      <c r="K566" s="9"/>
      <c r="L566" s="9"/>
    </row>
    <row r="567" spans="2:12" ht="30" x14ac:dyDescent="0.25">
      <c r="B567" s="9" t="s">
        <v>905</v>
      </c>
      <c r="C567" s="10" t="s">
        <v>906</v>
      </c>
      <c r="D567" s="10" t="s">
        <v>5</v>
      </c>
      <c r="E567" s="10" t="s">
        <v>310</v>
      </c>
      <c r="F567" s="9" t="s">
        <v>5022</v>
      </c>
      <c r="G567" s="9"/>
      <c r="H567" s="9"/>
      <c r="I567" s="9"/>
      <c r="J567" s="9"/>
      <c r="K567" s="9"/>
      <c r="L567" s="9"/>
    </row>
    <row r="568" spans="2:12" ht="60" x14ac:dyDescent="0.25">
      <c r="B568" s="9" t="s">
        <v>907</v>
      </c>
      <c r="C568" s="10" t="s">
        <v>908</v>
      </c>
      <c r="D568" s="10" t="s">
        <v>5</v>
      </c>
      <c r="E568" s="10" t="s">
        <v>310</v>
      </c>
      <c r="F568" s="9" t="s">
        <v>5024</v>
      </c>
      <c r="G568" s="9" t="s">
        <v>4635</v>
      </c>
      <c r="H568" s="9" t="s">
        <v>4807</v>
      </c>
      <c r="I568" s="9" t="s">
        <v>4454</v>
      </c>
      <c r="J568" s="9"/>
      <c r="K568" s="9"/>
      <c r="L568" s="9"/>
    </row>
    <row r="569" spans="2:12" ht="30" x14ac:dyDescent="0.25">
      <c r="B569" s="9" t="s">
        <v>909</v>
      </c>
      <c r="C569" s="10" t="s">
        <v>910</v>
      </c>
      <c r="D569" s="10" t="s">
        <v>5</v>
      </c>
      <c r="E569" s="10" t="s">
        <v>310</v>
      </c>
      <c r="F569" s="9" t="s">
        <v>5022</v>
      </c>
      <c r="G569" s="9" t="s">
        <v>4744</v>
      </c>
      <c r="H569" s="9" t="s">
        <v>4810</v>
      </c>
      <c r="I569" s="9"/>
      <c r="J569" s="9"/>
      <c r="K569" s="9"/>
      <c r="L569" s="9"/>
    </row>
    <row r="570" spans="2:12" ht="45" x14ac:dyDescent="0.25">
      <c r="B570" s="9" t="s">
        <v>911</v>
      </c>
      <c r="C570" s="10" t="s">
        <v>912</v>
      </c>
      <c r="D570" s="10" t="s">
        <v>5</v>
      </c>
      <c r="E570" s="10" t="s">
        <v>310</v>
      </c>
      <c r="F570" s="9" t="s">
        <v>5022</v>
      </c>
      <c r="G570" s="9" t="s">
        <v>4671</v>
      </c>
      <c r="H570" s="9" t="s">
        <v>4819</v>
      </c>
      <c r="I570" s="9"/>
      <c r="J570" s="9"/>
      <c r="K570" s="9"/>
      <c r="L570" s="9"/>
    </row>
    <row r="571" spans="2:12" ht="45" x14ac:dyDescent="0.25">
      <c r="B571" s="9" t="s">
        <v>913</v>
      </c>
      <c r="C571" s="10" t="s">
        <v>914</v>
      </c>
      <c r="D571" s="10" t="s">
        <v>5</v>
      </c>
      <c r="E571" s="10" t="s">
        <v>310</v>
      </c>
      <c r="F571" s="9" t="s">
        <v>5022</v>
      </c>
      <c r="G571" s="9" t="s">
        <v>4662</v>
      </c>
      <c r="H571" s="9" t="s">
        <v>4834</v>
      </c>
      <c r="I571" s="9"/>
      <c r="J571" s="9"/>
      <c r="K571" s="9"/>
      <c r="L571" s="9"/>
    </row>
    <row r="572" spans="2:12" ht="60" x14ac:dyDescent="0.25">
      <c r="B572" s="9" t="s">
        <v>915</v>
      </c>
      <c r="C572" s="10" t="s">
        <v>916</v>
      </c>
      <c r="D572" s="10" t="s">
        <v>5</v>
      </c>
      <c r="E572" s="10" t="s">
        <v>310</v>
      </c>
      <c r="F572" s="9" t="s">
        <v>5024</v>
      </c>
      <c r="G572" s="9" t="s">
        <v>4635</v>
      </c>
      <c r="H572" s="9" t="s">
        <v>4807</v>
      </c>
      <c r="I572" s="9"/>
      <c r="J572" s="9"/>
      <c r="K572" s="9"/>
      <c r="L572" s="9"/>
    </row>
    <row r="573" spans="2:12" ht="60" x14ac:dyDescent="0.25">
      <c r="B573" s="9" t="s">
        <v>917</v>
      </c>
      <c r="C573" s="10" t="s">
        <v>918</v>
      </c>
      <c r="D573" s="10" t="s">
        <v>5</v>
      </c>
      <c r="E573" s="10" t="s">
        <v>205</v>
      </c>
      <c r="F573" s="9" t="s">
        <v>5022</v>
      </c>
      <c r="G573" s="9" t="s">
        <v>4999</v>
      </c>
      <c r="H573" s="9" t="s">
        <v>4807</v>
      </c>
      <c r="I573" s="9" t="s">
        <v>4476</v>
      </c>
      <c r="J573" s="9"/>
      <c r="K573" s="9"/>
      <c r="L573" s="9"/>
    </row>
    <row r="574" spans="2:12" ht="30" x14ac:dyDescent="0.25">
      <c r="B574" s="9" t="s">
        <v>919</v>
      </c>
      <c r="C574" s="10" t="s">
        <v>920</v>
      </c>
      <c r="D574" s="10" t="s">
        <v>5</v>
      </c>
      <c r="E574" s="10" t="s">
        <v>205</v>
      </c>
      <c r="F574" s="9" t="s">
        <v>5022</v>
      </c>
      <c r="G574" s="9" t="s">
        <v>4650</v>
      </c>
      <c r="H574" s="9" t="s">
        <v>4818</v>
      </c>
      <c r="I574" s="9"/>
      <c r="J574" s="9"/>
      <c r="K574" s="9"/>
      <c r="L574" s="9"/>
    </row>
    <row r="575" spans="2:12" ht="30" x14ac:dyDescent="0.25">
      <c r="B575" s="9" t="s">
        <v>921</v>
      </c>
      <c r="C575" s="10" t="s">
        <v>922</v>
      </c>
      <c r="D575" s="10" t="s">
        <v>5</v>
      </c>
      <c r="E575" s="10" t="s">
        <v>205</v>
      </c>
      <c r="F575" s="9" t="s">
        <v>5022</v>
      </c>
      <c r="G575" s="9" t="s">
        <v>5126</v>
      </c>
      <c r="H575" s="9" t="s">
        <v>4807</v>
      </c>
      <c r="I575" s="9"/>
      <c r="J575" s="9"/>
      <c r="K575" s="9"/>
      <c r="L575" s="9"/>
    </row>
    <row r="576" spans="2:12" ht="30" x14ac:dyDescent="0.25">
      <c r="B576" s="9" t="s">
        <v>2033</v>
      </c>
      <c r="C576" s="10" t="s">
        <v>2034</v>
      </c>
      <c r="D576" s="10" t="s">
        <v>5</v>
      </c>
      <c r="E576" s="10" t="s">
        <v>210</v>
      </c>
      <c r="F576" s="9" t="s">
        <v>5022</v>
      </c>
      <c r="G576" s="9" t="s">
        <v>5167</v>
      </c>
      <c r="H576" s="9" t="s">
        <v>4807</v>
      </c>
      <c r="I576" s="9"/>
      <c r="J576" s="9"/>
      <c r="K576" s="9"/>
      <c r="L576" s="9"/>
    </row>
    <row r="577" spans="2:12" ht="30" x14ac:dyDescent="0.25">
      <c r="B577" s="9" t="s">
        <v>923</v>
      </c>
      <c r="C577" s="10" t="s">
        <v>924</v>
      </c>
      <c r="D577" s="10" t="s">
        <v>5</v>
      </c>
      <c r="E577" s="10" t="s">
        <v>42</v>
      </c>
      <c r="F577" s="9" t="s">
        <v>5022</v>
      </c>
      <c r="G577" s="9" t="s">
        <v>4635</v>
      </c>
      <c r="H577" s="9" t="s">
        <v>4807</v>
      </c>
      <c r="I577" s="9"/>
      <c r="J577" s="9"/>
      <c r="K577" s="9"/>
      <c r="L577" s="9"/>
    </row>
    <row r="578" spans="2:12" ht="60" x14ac:dyDescent="0.25">
      <c r="B578" s="9" t="s">
        <v>925</v>
      </c>
      <c r="C578" s="10" t="s">
        <v>926</v>
      </c>
      <c r="D578" s="10" t="s">
        <v>5</v>
      </c>
      <c r="E578" s="10" t="s">
        <v>42</v>
      </c>
      <c r="F578" s="9" t="s">
        <v>5024</v>
      </c>
      <c r="G578" s="9" t="s">
        <v>4694</v>
      </c>
      <c r="H578" s="9" t="s">
        <v>4807</v>
      </c>
      <c r="I578" s="9"/>
      <c r="J578" s="9"/>
      <c r="K578" s="9"/>
      <c r="L578" s="9"/>
    </row>
    <row r="579" spans="2:12" ht="30" x14ac:dyDescent="0.25">
      <c r="B579" s="9" t="s">
        <v>927</v>
      </c>
      <c r="C579" s="10" t="s">
        <v>928</v>
      </c>
      <c r="D579" s="10" t="s">
        <v>5</v>
      </c>
      <c r="E579" s="10" t="s">
        <v>42</v>
      </c>
      <c r="F579" s="9" t="s">
        <v>5022</v>
      </c>
      <c r="G579" s="9" t="s">
        <v>4634</v>
      </c>
      <c r="H579" s="9" t="s">
        <v>4807</v>
      </c>
      <c r="I579" s="9"/>
      <c r="J579" s="9"/>
      <c r="K579" s="9"/>
      <c r="L579" s="9"/>
    </row>
    <row r="580" spans="2:12" ht="30" x14ac:dyDescent="0.25">
      <c r="B580" s="9" t="s">
        <v>929</v>
      </c>
      <c r="C580" s="10" t="s">
        <v>930</v>
      </c>
      <c r="D580" s="10" t="s">
        <v>5</v>
      </c>
      <c r="E580" s="10" t="s">
        <v>26</v>
      </c>
      <c r="F580" s="9" t="s">
        <v>5022</v>
      </c>
      <c r="G580" s="9" t="s">
        <v>5271</v>
      </c>
      <c r="H580" s="9" t="s">
        <v>4807</v>
      </c>
      <c r="I580" s="9"/>
      <c r="J580" s="9"/>
      <c r="K580" s="9"/>
      <c r="L580" s="9"/>
    </row>
    <row r="581" spans="2:12" ht="60" x14ac:dyDescent="0.25">
      <c r="B581" s="9" t="s">
        <v>2035</v>
      </c>
      <c r="C581" s="10" t="s">
        <v>2036</v>
      </c>
      <c r="D581" s="10" t="s">
        <v>5</v>
      </c>
      <c r="E581" s="10" t="s">
        <v>26</v>
      </c>
      <c r="F581" s="9" t="s">
        <v>5022</v>
      </c>
      <c r="G581" s="9" t="s">
        <v>4629</v>
      </c>
      <c r="H581" s="9" t="s">
        <v>4807</v>
      </c>
      <c r="I581" s="9" t="s">
        <v>4517</v>
      </c>
      <c r="J581" s="9"/>
      <c r="K581" s="9"/>
      <c r="L581" s="9"/>
    </row>
    <row r="582" spans="2:12" ht="30" x14ac:dyDescent="0.25">
      <c r="B582" s="9" t="s">
        <v>2037</v>
      </c>
      <c r="C582" s="10" t="s">
        <v>2038</v>
      </c>
      <c r="D582" s="10" t="s">
        <v>5</v>
      </c>
      <c r="E582" s="10" t="s">
        <v>26</v>
      </c>
      <c r="F582" s="9" t="s">
        <v>5022</v>
      </c>
      <c r="G582" s="9" t="s">
        <v>4685</v>
      </c>
      <c r="H582" s="9" t="s">
        <v>4807</v>
      </c>
      <c r="I582" s="9"/>
      <c r="J582" s="9"/>
      <c r="K582" s="9"/>
      <c r="L582" s="9"/>
    </row>
    <row r="583" spans="2:12" x14ac:dyDescent="0.25">
      <c r="B583" s="9" t="s">
        <v>2039</v>
      </c>
      <c r="C583" s="10" t="s">
        <v>2040</v>
      </c>
      <c r="D583" s="10" t="s">
        <v>5</v>
      </c>
      <c r="E583" s="10" t="s">
        <v>39</v>
      </c>
      <c r="F583" s="9" t="s">
        <v>5023</v>
      </c>
      <c r="G583" s="9" t="s">
        <v>4588</v>
      </c>
      <c r="H583" s="9" t="s">
        <v>4807</v>
      </c>
      <c r="I583" s="9"/>
      <c r="J583" s="9"/>
      <c r="K583" s="9"/>
      <c r="L583" s="9"/>
    </row>
    <row r="584" spans="2:12" ht="30" x14ac:dyDescent="0.25">
      <c r="B584" s="9" t="s">
        <v>931</v>
      </c>
      <c r="C584" s="10" t="s">
        <v>932</v>
      </c>
      <c r="D584" s="10" t="s">
        <v>5</v>
      </c>
      <c r="E584" s="10" t="s">
        <v>39</v>
      </c>
      <c r="F584" s="9" t="s">
        <v>5022</v>
      </c>
      <c r="G584" s="9" t="s">
        <v>4663</v>
      </c>
      <c r="H584" s="9" t="s">
        <v>4807</v>
      </c>
      <c r="I584" s="9"/>
      <c r="J584" s="9"/>
      <c r="K584" s="9"/>
      <c r="L584" s="9"/>
    </row>
    <row r="585" spans="2:12" ht="60" x14ac:dyDescent="0.25">
      <c r="B585" s="9" t="s">
        <v>933</v>
      </c>
      <c r="C585" s="10" t="s">
        <v>934</v>
      </c>
      <c r="D585" s="10" t="s">
        <v>5</v>
      </c>
      <c r="E585" s="10" t="s">
        <v>39</v>
      </c>
      <c r="F585" s="9" t="s">
        <v>5022</v>
      </c>
      <c r="G585" s="9" t="s">
        <v>4614</v>
      </c>
      <c r="H585" s="9" t="s">
        <v>4814</v>
      </c>
      <c r="I585" s="9"/>
      <c r="J585" s="9"/>
      <c r="K585" s="9"/>
      <c r="L585" s="9"/>
    </row>
    <row r="586" spans="2:12" ht="45" x14ac:dyDescent="0.25">
      <c r="B586" s="9" t="s">
        <v>935</v>
      </c>
      <c r="C586" s="10" t="s">
        <v>936</v>
      </c>
      <c r="D586" s="10" t="s">
        <v>5</v>
      </c>
      <c r="E586" s="10" t="s">
        <v>39</v>
      </c>
      <c r="F586" s="9" t="s">
        <v>5072</v>
      </c>
      <c r="G586" s="9" t="s">
        <v>4613</v>
      </c>
      <c r="H586" s="9" t="s">
        <v>4807</v>
      </c>
      <c r="I586" s="9"/>
      <c r="J586" s="9"/>
      <c r="K586" s="9"/>
      <c r="L586" s="9"/>
    </row>
    <row r="587" spans="2:12" ht="30" x14ac:dyDescent="0.25">
      <c r="B587" s="9" t="s">
        <v>937</v>
      </c>
      <c r="C587" s="10" t="s">
        <v>938</v>
      </c>
      <c r="D587" s="10" t="s">
        <v>5</v>
      </c>
      <c r="E587" s="10" t="s">
        <v>39</v>
      </c>
      <c r="F587" s="9" t="s">
        <v>5022</v>
      </c>
      <c r="G587" s="9" t="s">
        <v>4618</v>
      </c>
      <c r="H587" s="9" t="s">
        <v>4807</v>
      </c>
      <c r="I587" s="9"/>
      <c r="J587" s="9"/>
      <c r="K587" s="9"/>
      <c r="L587" s="9"/>
    </row>
    <row r="588" spans="2:12" ht="30" x14ac:dyDescent="0.25">
      <c r="B588" s="9" t="s">
        <v>939</v>
      </c>
      <c r="C588" s="10" t="s">
        <v>940</v>
      </c>
      <c r="D588" s="10" t="s">
        <v>5</v>
      </c>
      <c r="E588" s="10" t="s">
        <v>22</v>
      </c>
      <c r="F588" s="9" t="s">
        <v>5022</v>
      </c>
      <c r="G588" s="9" t="s">
        <v>5223</v>
      </c>
      <c r="H588" s="9" t="s">
        <v>4807</v>
      </c>
      <c r="I588" s="9"/>
      <c r="J588" s="9"/>
      <c r="K588" s="9"/>
      <c r="L588" s="9"/>
    </row>
    <row r="589" spans="2:12" x14ac:dyDescent="0.25">
      <c r="B589" s="9" t="s">
        <v>2041</v>
      </c>
      <c r="C589" s="10" t="s">
        <v>2042</v>
      </c>
      <c r="D589" s="10" t="s">
        <v>5</v>
      </c>
      <c r="E589" s="10" t="s">
        <v>39</v>
      </c>
      <c r="F589" s="9" t="s">
        <v>5023</v>
      </c>
      <c r="G589" s="9"/>
      <c r="H589" s="9"/>
      <c r="I589" s="9"/>
      <c r="J589" s="9"/>
      <c r="K589" s="9"/>
      <c r="L589" s="9"/>
    </row>
    <row r="590" spans="2:12" x14ac:dyDescent="0.25">
      <c r="B590" s="9" t="s">
        <v>2043</v>
      </c>
      <c r="C590" s="10" t="s">
        <v>2044</v>
      </c>
      <c r="D590" s="10" t="s">
        <v>5</v>
      </c>
      <c r="E590" s="10" t="s">
        <v>39</v>
      </c>
      <c r="F590" s="9" t="s">
        <v>5023</v>
      </c>
      <c r="G590" s="9" t="s">
        <v>4648</v>
      </c>
      <c r="H590" s="9" t="s">
        <v>4807</v>
      </c>
      <c r="I590" s="9"/>
      <c r="J590" s="9"/>
      <c r="K590" s="9"/>
      <c r="L590" s="9"/>
    </row>
    <row r="591" spans="2:12" ht="60" x14ac:dyDescent="0.25">
      <c r="B591" s="9" t="s">
        <v>941</v>
      </c>
      <c r="C591" s="10" t="s">
        <v>942</v>
      </c>
      <c r="D591" s="10" t="s">
        <v>5</v>
      </c>
      <c r="E591" s="10" t="s">
        <v>39</v>
      </c>
      <c r="F591" s="9" t="s">
        <v>5022</v>
      </c>
      <c r="G591" s="9" t="s">
        <v>4595</v>
      </c>
      <c r="H591" s="9" t="s">
        <v>4812</v>
      </c>
      <c r="I591" s="9" t="s">
        <v>4518</v>
      </c>
      <c r="J591" s="9"/>
      <c r="K591" s="9"/>
      <c r="L591" s="9" t="s">
        <v>4833</v>
      </c>
    </row>
    <row r="592" spans="2:12" ht="45" x14ac:dyDescent="0.25">
      <c r="B592" s="9" t="s">
        <v>943</v>
      </c>
      <c r="C592" s="10" t="s">
        <v>944</v>
      </c>
      <c r="D592" s="10" t="s">
        <v>5</v>
      </c>
      <c r="E592" s="10" t="s">
        <v>39</v>
      </c>
      <c r="F592" s="9" t="s">
        <v>5022</v>
      </c>
      <c r="G592" s="9" t="s">
        <v>4662</v>
      </c>
      <c r="H592" s="9" t="s">
        <v>4820</v>
      </c>
      <c r="I592" s="9"/>
      <c r="J592" s="9"/>
      <c r="K592" s="9"/>
      <c r="L592" s="9"/>
    </row>
    <row r="593" spans="2:12" ht="30" x14ac:dyDescent="0.25">
      <c r="B593" s="9" t="s">
        <v>945</v>
      </c>
      <c r="C593" s="10" t="s">
        <v>946</v>
      </c>
      <c r="D593" s="10" t="s">
        <v>5</v>
      </c>
      <c r="E593" s="10" t="s">
        <v>39</v>
      </c>
      <c r="F593" s="9" t="s">
        <v>5022</v>
      </c>
      <c r="G593" s="9" t="s">
        <v>4575</v>
      </c>
      <c r="H593" s="9" t="s">
        <v>4807</v>
      </c>
      <c r="I593" s="9"/>
      <c r="J593" s="9"/>
      <c r="K593" s="9"/>
      <c r="L593" s="9"/>
    </row>
    <row r="594" spans="2:12" ht="75" x14ac:dyDescent="0.25">
      <c r="B594" s="9" t="s">
        <v>2045</v>
      </c>
      <c r="C594" s="10" t="s">
        <v>2046</v>
      </c>
      <c r="D594" s="10" t="s">
        <v>5</v>
      </c>
      <c r="E594" s="10" t="s">
        <v>39</v>
      </c>
      <c r="F594" s="9" t="s">
        <v>5262</v>
      </c>
      <c r="G594" s="9" t="s">
        <v>4795</v>
      </c>
      <c r="H594" s="9" t="s">
        <v>4806</v>
      </c>
      <c r="I594" s="9"/>
      <c r="J594" s="9"/>
      <c r="K594" s="9"/>
      <c r="L594" s="9"/>
    </row>
    <row r="595" spans="2:12" ht="30" x14ac:dyDescent="0.25">
      <c r="B595" s="9" t="s">
        <v>947</v>
      </c>
      <c r="C595" s="10" t="s">
        <v>948</v>
      </c>
      <c r="D595" s="10" t="s">
        <v>5</v>
      </c>
      <c r="E595" s="10" t="s">
        <v>39</v>
      </c>
      <c r="F595" s="9" t="s">
        <v>5022</v>
      </c>
      <c r="G595" s="9" t="s">
        <v>4579</v>
      </c>
      <c r="H595" s="9" t="s">
        <v>4807</v>
      </c>
      <c r="I595" s="9"/>
      <c r="J595" s="9"/>
      <c r="K595" s="9"/>
      <c r="L595" s="9"/>
    </row>
    <row r="596" spans="2:12" ht="30" x14ac:dyDescent="0.25">
      <c r="B596" s="9" t="s">
        <v>949</v>
      </c>
      <c r="C596" s="10" t="s">
        <v>950</v>
      </c>
      <c r="D596" s="10" t="s">
        <v>5</v>
      </c>
      <c r="E596" s="10" t="s">
        <v>39</v>
      </c>
      <c r="F596" s="9" t="s">
        <v>5022</v>
      </c>
      <c r="G596" s="9" t="s">
        <v>4630</v>
      </c>
      <c r="H596" s="9" t="s">
        <v>4807</v>
      </c>
      <c r="I596" s="9"/>
      <c r="J596" s="9"/>
      <c r="K596" s="9"/>
      <c r="L596" s="9"/>
    </row>
    <row r="597" spans="2:12" ht="30" x14ac:dyDescent="0.25">
      <c r="B597" s="9" t="s">
        <v>951</v>
      </c>
      <c r="C597" s="10" t="s">
        <v>952</v>
      </c>
      <c r="D597" s="10" t="s">
        <v>5</v>
      </c>
      <c r="E597" s="10" t="s">
        <v>23</v>
      </c>
      <c r="F597" s="9" t="s">
        <v>5022</v>
      </c>
      <c r="G597" s="9" t="s">
        <v>5127</v>
      </c>
      <c r="H597" s="9" t="s">
        <v>4807</v>
      </c>
      <c r="I597" s="9"/>
      <c r="J597" s="9"/>
      <c r="K597" s="9"/>
      <c r="L597" s="9"/>
    </row>
    <row r="598" spans="2:12" ht="60" x14ac:dyDescent="0.25">
      <c r="B598" s="9" t="s">
        <v>953</v>
      </c>
      <c r="C598" s="10" t="s">
        <v>954</v>
      </c>
      <c r="D598" s="10" t="s">
        <v>5</v>
      </c>
      <c r="E598" s="10" t="s">
        <v>7</v>
      </c>
      <c r="F598" s="9" t="s">
        <v>5024</v>
      </c>
      <c r="G598" s="9" t="s">
        <v>5119</v>
      </c>
      <c r="H598" s="9" t="s">
        <v>4814</v>
      </c>
      <c r="I598" s="9" t="s">
        <v>4457</v>
      </c>
      <c r="J598" s="9"/>
      <c r="K598" s="9"/>
      <c r="L598" s="9"/>
    </row>
    <row r="599" spans="2:12" ht="30" x14ac:dyDescent="0.25">
      <c r="B599" s="9" t="s">
        <v>955</v>
      </c>
      <c r="C599" s="10" t="s">
        <v>956</v>
      </c>
      <c r="D599" s="10" t="s">
        <v>5</v>
      </c>
      <c r="E599" s="10" t="s">
        <v>7</v>
      </c>
      <c r="F599" s="9" t="s">
        <v>5022</v>
      </c>
      <c r="G599" s="9" t="s">
        <v>4608</v>
      </c>
      <c r="H599" s="9" t="s">
        <v>4807</v>
      </c>
      <c r="I599" s="9"/>
      <c r="J599" s="9"/>
      <c r="K599" s="9"/>
      <c r="L599" s="9"/>
    </row>
    <row r="600" spans="2:12" ht="60" x14ac:dyDescent="0.25">
      <c r="B600" s="9" t="s">
        <v>957</v>
      </c>
      <c r="C600" s="10" t="s">
        <v>958</v>
      </c>
      <c r="D600" s="10" t="s">
        <v>5</v>
      </c>
      <c r="E600" s="10" t="s">
        <v>7</v>
      </c>
      <c r="F600" s="9" t="s">
        <v>5024</v>
      </c>
      <c r="G600" s="9" t="s">
        <v>5168</v>
      </c>
      <c r="H600" s="9" t="s">
        <v>4820</v>
      </c>
      <c r="I600" s="9" t="s">
        <v>4457</v>
      </c>
      <c r="J600" s="9"/>
      <c r="K600" s="9"/>
      <c r="L600" s="9"/>
    </row>
    <row r="601" spans="2:12" ht="75" x14ac:dyDescent="0.25">
      <c r="B601" s="9" t="s">
        <v>959</v>
      </c>
      <c r="C601" s="10" t="s">
        <v>960</v>
      </c>
      <c r="D601" s="10" t="s">
        <v>5</v>
      </c>
      <c r="E601" s="10" t="s">
        <v>7</v>
      </c>
      <c r="F601" s="9" t="s">
        <v>5024</v>
      </c>
      <c r="G601" s="9" t="s">
        <v>4631</v>
      </c>
      <c r="H601" s="9" t="s">
        <v>4806</v>
      </c>
      <c r="I601" s="9"/>
      <c r="J601" s="9"/>
      <c r="K601" s="9"/>
      <c r="L601" s="9" t="s">
        <v>5044</v>
      </c>
    </row>
    <row r="602" spans="2:12" ht="30" x14ac:dyDescent="0.25">
      <c r="B602" s="9" t="s">
        <v>961</v>
      </c>
      <c r="C602" s="10" t="s">
        <v>962</v>
      </c>
      <c r="D602" s="10" t="s">
        <v>5</v>
      </c>
      <c r="E602" s="10" t="s">
        <v>7</v>
      </c>
      <c r="F602" s="9" t="s">
        <v>5022</v>
      </c>
      <c r="G602" s="9"/>
      <c r="H602" s="9"/>
      <c r="I602" s="9"/>
      <c r="J602" s="9"/>
      <c r="K602" s="9"/>
      <c r="L602" s="9"/>
    </row>
    <row r="603" spans="2:12" ht="60" x14ac:dyDescent="0.25">
      <c r="B603" s="9" t="s">
        <v>963</v>
      </c>
      <c r="C603" s="10" t="s">
        <v>964</v>
      </c>
      <c r="D603" s="10" t="s">
        <v>5</v>
      </c>
      <c r="E603" s="10" t="s">
        <v>353</v>
      </c>
      <c r="F603" s="9" t="s">
        <v>5022</v>
      </c>
      <c r="G603" s="9" t="s">
        <v>5169</v>
      </c>
      <c r="H603" s="9" t="s">
        <v>4814</v>
      </c>
      <c r="I603" s="9" t="s">
        <v>4423</v>
      </c>
      <c r="J603" s="9"/>
      <c r="K603" s="9"/>
      <c r="L603" s="9" t="s">
        <v>5170</v>
      </c>
    </row>
    <row r="604" spans="2:12" ht="30" x14ac:dyDescent="0.25">
      <c r="B604" s="9" t="s">
        <v>965</v>
      </c>
      <c r="C604" s="10" t="s">
        <v>966</v>
      </c>
      <c r="D604" s="10" t="s">
        <v>5</v>
      </c>
      <c r="E604" s="10" t="s">
        <v>353</v>
      </c>
      <c r="F604" s="9" t="s">
        <v>5022</v>
      </c>
      <c r="G604" s="9" t="s">
        <v>4584</v>
      </c>
      <c r="H604" s="9" t="s">
        <v>4807</v>
      </c>
      <c r="I604" s="9"/>
      <c r="J604" s="9"/>
      <c r="K604" s="9"/>
      <c r="L604" s="9"/>
    </row>
    <row r="605" spans="2:12" ht="45" x14ac:dyDescent="0.25">
      <c r="B605" s="9" t="s">
        <v>967</v>
      </c>
      <c r="C605" s="10" t="s">
        <v>968</v>
      </c>
      <c r="D605" s="10" t="s">
        <v>5</v>
      </c>
      <c r="E605" s="10" t="s">
        <v>353</v>
      </c>
      <c r="F605" s="9" t="s">
        <v>5072</v>
      </c>
      <c r="G605" s="9" t="s">
        <v>5001</v>
      </c>
      <c r="H605" s="9" t="s">
        <v>4807</v>
      </c>
      <c r="I605" s="9"/>
      <c r="J605" s="9"/>
      <c r="K605" s="9"/>
      <c r="L605" s="9"/>
    </row>
    <row r="606" spans="2:12" x14ac:dyDescent="0.25">
      <c r="B606" s="9" t="s">
        <v>2047</v>
      </c>
      <c r="C606" s="10" t="s">
        <v>2048</v>
      </c>
      <c r="D606" s="10" t="s">
        <v>5</v>
      </c>
      <c r="E606" s="10" t="s">
        <v>353</v>
      </c>
      <c r="F606" s="9" t="s">
        <v>5023</v>
      </c>
      <c r="G606" s="9" t="s">
        <v>5118</v>
      </c>
      <c r="H606" s="9" t="s">
        <v>4807</v>
      </c>
      <c r="I606" s="9"/>
      <c r="J606" s="9"/>
      <c r="K606" s="9"/>
      <c r="L606" s="9"/>
    </row>
    <row r="607" spans="2:12" ht="30" x14ac:dyDescent="0.25">
      <c r="B607" s="9" t="s">
        <v>969</v>
      </c>
      <c r="C607" s="10" t="s">
        <v>970</v>
      </c>
      <c r="D607" s="10" t="s">
        <v>5</v>
      </c>
      <c r="E607" s="10" t="s">
        <v>353</v>
      </c>
      <c r="F607" s="9" t="s">
        <v>5022</v>
      </c>
      <c r="G607" s="9" t="s">
        <v>5002</v>
      </c>
      <c r="H607" s="9" t="s">
        <v>4807</v>
      </c>
      <c r="I607" s="9"/>
      <c r="J607" s="9"/>
      <c r="K607" s="9"/>
      <c r="L607" s="9"/>
    </row>
    <row r="608" spans="2:12" ht="60" x14ac:dyDescent="0.25">
      <c r="B608" s="9" t="s">
        <v>971</v>
      </c>
      <c r="C608" s="10" t="s">
        <v>972</v>
      </c>
      <c r="D608" s="10" t="s">
        <v>5</v>
      </c>
      <c r="E608" s="10" t="s">
        <v>353</v>
      </c>
      <c r="F608" s="9" t="s">
        <v>5022</v>
      </c>
      <c r="G608" s="9" t="s">
        <v>4986</v>
      </c>
      <c r="H608" s="9" t="s">
        <v>4807</v>
      </c>
      <c r="I608" s="9" t="s">
        <v>4460</v>
      </c>
      <c r="J608" s="9"/>
      <c r="K608" s="9"/>
      <c r="L608" s="9" t="s">
        <v>5171</v>
      </c>
    </row>
    <row r="609" spans="2:12" ht="30" x14ac:dyDescent="0.25">
      <c r="B609" s="9" t="s">
        <v>973</v>
      </c>
      <c r="C609" s="10" t="s">
        <v>974</v>
      </c>
      <c r="D609" s="10" t="s">
        <v>5</v>
      </c>
      <c r="E609" s="10" t="s">
        <v>353</v>
      </c>
      <c r="F609" s="9" t="s">
        <v>5022</v>
      </c>
      <c r="G609" s="9" t="s">
        <v>5120</v>
      </c>
      <c r="H609" s="9" t="s">
        <v>4807</v>
      </c>
      <c r="I609" s="9"/>
      <c r="J609" s="9"/>
      <c r="K609" s="9"/>
      <c r="L609" s="9"/>
    </row>
    <row r="610" spans="2:12" ht="75" x14ac:dyDescent="0.25">
      <c r="B610" s="9" t="s">
        <v>975</v>
      </c>
      <c r="C610" s="10" t="s">
        <v>976</v>
      </c>
      <c r="D610" s="10" t="s">
        <v>5</v>
      </c>
      <c r="E610" s="10" t="s">
        <v>353</v>
      </c>
      <c r="F610" s="9" t="s">
        <v>5072</v>
      </c>
      <c r="G610" s="9" t="s">
        <v>5272</v>
      </c>
      <c r="H610" s="9" t="s">
        <v>4807</v>
      </c>
      <c r="I610" s="9" t="s">
        <v>4519</v>
      </c>
      <c r="J610" s="9"/>
      <c r="K610" s="9"/>
      <c r="L610" s="9"/>
    </row>
    <row r="611" spans="2:12" ht="60" x14ac:dyDescent="0.25">
      <c r="B611" s="9" t="s">
        <v>977</v>
      </c>
      <c r="C611" s="10" t="s">
        <v>978</v>
      </c>
      <c r="D611" s="10" t="s">
        <v>5</v>
      </c>
      <c r="E611" s="10" t="s">
        <v>353</v>
      </c>
      <c r="F611" s="9" t="s">
        <v>5022</v>
      </c>
      <c r="G611" s="9" t="s">
        <v>4657</v>
      </c>
      <c r="H611" s="9" t="s">
        <v>4807</v>
      </c>
      <c r="I611" s="9" t="s">
        <v>4462</v>
      </c>
      <c r="J611" s="9"/>
      <c r="K611" s="9"/>
      <c r="L611" s="9"/>
    </row>
    <row r="612" spans="2:12" ht="45" x14ac:dyDescent="0.25">
      <c r="B612" s="9" t="s">
        <v>979</v>
      </c>
      <c r="C612" s="10" t="s">
        <v>980</v>
      </c>
      <c r="D612" s="10" t="s">
        <v>5</v>
      </c>
      <c r="E612" s="10" t="s">
        <v>233</v>
      </c>
      <c r="F612" s="9" t="s">
        <v>5022</v>
      </c>
      <c r="G612" s="9" t="s">
        <v>5003</v>
      </c>
      <c r="H612" s="9" t="s">
        <v>4819</v>
      </c>
      <c r="I612" s="9"/>
      <c r="J612" s="9"/>
      <c r="K612" s="9"/>
      <c r="L612" s="9"/>
    </row>
    <row r="613" spans="2:12" ht="30" x14ac:dyDescent="0.25">
      <c r="B613" s="9" t="s">
        <v>981</v>
      </c>
      <c r="C613" s="10" t="s">
        <v>982</v>
      </c>
      <c r="D613" s="10" t="s">
        <v>5</v>
      </c>
      <c r="E613" s="10" t="s">
        <v>233</v>
      </c>
      <c r="F613" s="9" t="s">
        <v>5022</v>
      </c>
      <c r="G613" s="9" t="s">
        <v>4988</v>
      </c>
      <c r="H613" s="9" t="s">
        <v>4807</v>
      </c>
      <c r="I613" s="9"/>
      <c r="J613" s="9"/>
      <c r="K613" s="9"/>
      <c r="L613" s="9"/>
    </row>
    <row r="614" spans="2:12" ht="45" x14ac:dyDescent="0.25">
      <c r="B614" s="9" t="s">
        <v>983</v>
      </c>
      <c r="C614" s="10" t="s">
        <v>984</v>
      </c>
      <c r="D614" s="10" t="s">
        <v>5</v>
      </c>
      <c r="E614" s="10" t="s">
        <v>233</v>
      </c>
      <c r="F614" s="9" t="s">
        <v>5072</v>
      </c>
      <c r="G614" s="9" t="s">
        <v>4670</v>
      </c>
      <c r="H614" s="9" t="s">
        <v>4807</v>
      </c>
      <c r="I614" s="9"/>
      <c r="J614" s="9"/>
      <c r="K614" s="9"/>
      <c r="L614" s="9"/>
    </row>
    <row r="615" spans="2:12" ht="30" x14ac:dyDescent="0.25">
      <c r="B615" s="9" t="s">
        <v>2049</v>
      </c>
      <c r="C615" s="10" t="s">
        <v>2050</v>
      </c>
      <c r="D615" s="10" t="s">
        <v>5</v>
      </c>
      <c r="E615" s="10" t="s">
        <v>233</v>
      </c>
      <c r="F615" s="9" t="s">
        <v>5022</v>
      </c>
      <c r="G615" s="9" t="s">
        <v>5118</v>
      </c>
      <c r="H615" s="9" t="s">
        <v>4807</v>
      </c>
      <c r="I615" s="9"/>
      <c r="J615" s="9"/>
      <c r="K615" s="9"/>
      <c r="L615" s="9"/>
    </row>
    <row r="616" spans="2:12" ht="30" x14ac:dyDescent="0.25">
      <c r="B616" s="9" t="s">
        <v>985</v>
      </c>
      <c r="C616" s="10" t="s">
        <v>986</v>
      </c>
      <c r="D616" s="10" t="s">
        <v>5</v>
      </c>
      <c r="E616" s="10" t="s">
        <v>233</v>
      </c>
      <c r="F616" s="9" t="s">
        <v>5022</v>
      </c>
      <c r="G616" s="9" t="s">
        <v>4986</v>
      </c>
      <c r="H616" s="9" t="s">
        <v>4807</v>
      </c>
      <c r="I616" s="9"/>
      <c r="J616" s="9"/>
      <c r="K616" s="9"/>
      <c r="L616" s="9"/>
    </row>
    <row r="617" spans="2:12" ht="60" x14ac:dyDescent="0.25">
      <c r="B617" s="9" t="s">
        <v>987</v>
      </c>
      <c r="C617" s="10" t="s">
        <v>988</v>
      </c>
      <c r="D617" s="10" t="s">
        <v>5</v>
      </c>
      <c r="E617" s="10" t="s">
        <v>26</v>
      </c>
      <c r="F617" s="9" t="s">
        <v>5022</v>
      </c>
      <c r="G617" s="9" t="s">
        <v>5045</v>
      </c>
      <c r="H617" s="9" t="s">
        <v>4814</v>
      </c>
      <c r="I617" s="9"/>
      <c r="J617" s="9"/>
      <c r="K617" s="9"/>
      <c r="L617" s="9"/>
    </row>
    <row r="618" spans="2:12" ht="60" x14ac:dyDescent="0.25">
      <c r="B618" s="9" t="s">
        <v>989</v>
      </c>
      <c r="C618" s="10" t="s">
        <v>990</v>
      </c>
      <c r="D618" s="10" t="s">
        <v>5</v>
      </c>
      <c r="E618" s="10" t="s">
        <v>26</v>
      </c>
      <c r="F618" s="9" t="s">
        <v>5022</v>
      </c>
      <c r="G618" s="9" t="s">
        <v>5134</v>
      </c>
      <c r="H618" s="9" t="s">
        <v>4811</v>
      </c>
      <c r="I618" s="9" t="s">
        <v>4520</v>
      </c>
      <c r="J618" s="9"/>
      <c r="K618" s="9"/>
      <c r="L618" s="9"/>
    </row>
    <row r="619" spans="2:12" ht="30" x14ac:dyDescent="0.25">
      <c r="B619" s="9" t="s">
        <v>991</v>
      </c>
      <c r="C619" s="10" t="s">
        <v>992</v>
      </c>
      <c r="D619" s="10" t="s">
        <v>5</v>
      </c>
      <c r="E619" s="10" t="s">
        <v>26</v>
      </c>
      <c r="F619" s="9" t="s">
        <v>5022</v>
      </c>
      <c r="G619" s="9" t="s">
        <v>5172</v>
      </c>
      <c r="H619" s="9" t="s">
        <v>4807</v>
      </c>
      <c r="I619" s="9"/>
      <c r="J619" s="9"/>
      <c r="K619" s="9"/>
      <c r="L619" s="9"/>
    </row>
    <row r="620" spans="2:12" ht="30" x14ac:dyDescent="0.25">
      <c r="B620" s="9" t="s">
        <v>993</v>
      </c>
      <c r="C620" s="10" t="s">
        <v>994</v>
      </c>
      <c r="D620" s="10" t="s">
        <v>5</v>
      </c>
      <c r="E620" s="10" t="s">
        <v>49</v>
      </c>
      <c r="F620" s="9" t="s">
        <v>5022</v>
      </c>
      <c r="G620" s="9" t="s">
        <v>4634</v>
      </c>
      <c r="H620" s="9" t="s">
        <v>4807</v>
      </c>
      <c r="I620" s="9"/>
      <c r="J620" s="9"/>
      <c r="K620" s="9"/>
      <c r="L620" s="9"/>
    </row>
    <row r="621" spans="2:12" ht="45" x14ac:dyDescent="0.25">
      <c r="B621" s="9" t="s">
        <v>995</v>
      </c>
      <c r="C621" s="10" t="s">
        <v>996</v>
      </c>
      <c r="D621" s="10" t="s">
        <v>5</v>
      </c>
      <c r="E621" s="10" t="s">
        <v>310</v>
      </c>
      <c r="F621" s="9" t="s">
        <v>5022</v>
      </c>
      <c r="G621" s="9" t="s">
        <v>4671</v>
      </c>
      <c r="H621" s="9" t="s">
        <v>4808</v>
      </c>
      <c r="I621" s="9"/>
      <c r="J621" s="9"/>
      <c r="K621" s="9"/>
      <c r="L621" s="9"/>
    </row>
    <row r="622" spans="2:12" ht="30" x14ac:dyDescent="0.25">
      <c r="B622" s="9" t="s">
        <v>997</v>
      </c>
      <c r="C622" s="10" t="s">
        <v>998</v>
      </c>
      <c r="D622" s="10" t="s">
        <v>5</v>
      </c>
      <c r="E622" s="10" t="s">
        <v>310</v>
      </c>
      <c r="F622" s="9" t="s">
        <v>5022</v>
      </c>
      <c r="G622" s="9"/>
      <c r="H622" s="9"/>
      <c r="I622" s="9"/>
      <c r="J622" s="9"/>
      <c r="K622" s="9"/>
      <c r="L622" s="9"/>
    </row>
    <row r="623" spans="2:12" ht="60" x14ac:dyDescent="0.25">
      <c r="B623" s="9" t="s">
        <v>999</v>
      </c>
      <c r="C623" s="10" t="s">
        <v>1000</v>
      </c>
      <c r="D623" s="10" t="s">
        <v>5</v>
      </c>
      <c r="E623" s="10" t="s">
        <v>310</v>
      </c>
      <c r="F623" s="9" t="s">
        <v>5022</v>
      </c>
      <c r="G623" s="9" t="s">
        <v>4659</v>
      </c>
      <c r="H623" s="9" t="s">
        <v>4807</v>
      </c>
      <c r="I623" s="9" t="s">
        <v>4521</v>
      </c>
      <c r="J623" s="9"/>
      <c r="K623" s="9"/>
      <c r="L623" s="9"/>
    </row>
    <row r="624" spans="2:12" ht="60" x14ac:dyDescent="0.25">
      <c r="B624" s="9" t="s">
        <v>1001</v>
      </c>
      <c r="C624" s="10" t="s">
        <v>1002</v>
      </c>
      <c r="D624" s="10" t="s">
        <v>5</v>
      </c>
      <c r="E624" s="10" t="s">
        <v>310</v>
      </c>
      <c r="F624" s="9" t="s">
        <v>5022</v>
      </c>
      <c r="G624" s="9"/>
      <c r="H624" s="9"/>
      <c r="I624" s="9" t="s">
        <v>4452</v>
      </c>
      <c r="J624" s="9"/>
      <c r="K624" s="9"/>
      <c r="L624" s="9"/>
    </row>
    <row r="625" spans="2:12" ht="30" x14ac:dyDescent="0.25">
      <c r="B625" s="9" t="s">
        <v>1003</v>
      </c>
      <c r="C625" s="10" t="s">
        <v>1004</v>
      </c>
      <c r="D625" s="10" t="s">
        <v>5</v>
      </c>
      <c r="E625" s="10" t="s">
        <v>310</v>
      </c>
      <c r="F625" s="9" t="s">
        <v>5022</v>
      </c>
      <c r="G625" s="9" t="s">
        <v>4607</v>
      </c>
      <c r="H625" s="9" t="s">
        <v>4811</v>
      </c>
      <c r="I625" s="9"/>
      <c r="J625" s="9"/>
      <c r="K625" s="9"/>
      <c r="L625" s="9"/>
    </row>
    <row r="626" spans="2:12" ht="75" x14ac:dyDescent="0.25">
      <c r="B626" s="9" t="s">
        <v>2051</v>
      </c>
      <c r="C626" s="10" t="s">
        <v>2052</v>
      </c>
      <c r="D626" s="10" t="s">
        <v>5</v>
      </c>
      <c r="E626" s="10" t="s">
        <v>310</v>
      </c>
      <c r="F626" s="9" t="s">
        <v>5073</v>
      </c>
      <c r="G626" s="9" t="s">
        <v>4755</v>
      </c>
      <c r="H626" s="9" t="s">
        <v>4807</v>
      </c>
      <c r="I626" s="9"/>
      <c r="J626" s="9"/>
      <c r="K626" s="9"/>
      <c r="L626" s="9"/>
    </row>
    <row r="627" spans="2:12" ht="30" x14ac:dyDescent="0.25">
      <c r="B627" s="9" t="s">
        <v>2053</v>
      </c>
      <c r="C627" s="10" t="s">
        <v>2054</v>
      </c>
      <c r="D627" s="10" t="s">
        <v>5</v>
      </c>
      <c r="E627" s="10" t="s">
        <v>310</v>
      </c>
      <c r="F627" s="9" t="s">
        <v>5022</v>
      </c>
      <c r="G627" s="9" t="s">
        <v>5173</v>
      </c>
      <c r="H627" s="9" t="s">
        <v>4807</v>
      </c>
      <c r="I627" s="9"/>
      <c r="J627" s="9"/>
      <c r="K627" s="9"/>
      <c r="L627" s="9"/>
    </row>
    <row r="628" spans="2:12" ht="30" x14ac:dyDescent="0.25">
      <c r="B628" s="9" t="s">
        <v>2055</v>
      </c>
      <c r="C628" s="10" t="s">
        <v>2056</v>
      </c>
      <c r="D628" s="10" t="s">
        <v>5</v>
      </c>
      <c r="E628" s="10" t="s">
        <v>49</v>
      </c>
      <c r="F628" s="9" t="s">
        <v>5022</v>
      </c>
      <c r="G628" s="9" t="s">
        <v>5273</v>
      </c>
      <c r="H628" s="9" t="s">
        <v>4809</v>
      </c>
      <c r="I628" s="9"/>
      <c r="J628" s="9"/>
      <c r="K628" s="9"/>
      <c r="L628" s="9"/>
    </row>
    <row r="629" spans="2:12" ht="75" x14ac:dyDescent="0.25">
      <c r="B629" s="9" t="s">
        <v>2057</v>
      </c>
      <c r="C629" s="10" t="s">
        <v>2058</v>
      </c>
      <c r="D629" s="10" t="s">
        <v>5</v>
      </c>
      <c r="E629" s="10" t="s">
        <v>68</v>
      </c>
      <c r="F629" s="9" t="s">
        <v>5218</v>
      </c>
      <c r="G629" s="9" t="s">
        <v>5147</v>
      </c>
      <c r="H629" s="9" t="s">
        <v>4806</v>
      </c>
      <c r="I629" s="9"/>
      <c r="J629" s="9"/>
      <c r="K629" s="9"/>
      <c r="L629" s="9"/>
    </row>
    <row r="630" spans="2:12" ht="30" x14ac:dyDescent="0.25">
      <c r="B630" s="9" t="s">
        <v>2059</v>
      </c>
      <c r="C630" s="10" t="s">
        <v>2060</v>
      </c>
      <c r="D630" s="10" t="s">
        <v>5</v>
      </c>
      <c r="E630" s="10" t="s">
        <v>151</v>
      </c>
      <c r="F630" s="9" t="s">
        <v>5022</v>
      </c>
      <c r="G630" s="9" t="s">
        <v>4611</v>
      </c>
      <c r="H630" s="9" t="s">
        <v>4810</v>
      </c>
      <c r="I630" s="9"/>
      <c r="J630" s="9"/>
      <c r="K630" s="9"/>
      <c r="L630" s="9"/>
    </row>
    <row r="631" spans="2:12" ht="45" x14ac:dyDescent="0.25">
      <c r="B631" s="9" t="s">
        <v>2061</v>
      </c>
      <c r="C631" s="10" t="s">
        <v>2062</v>
      </c>
      <c r="D631" s="10" t="s">
        <v>5</v>
      </c>
      <c r="E631" s="10" t="s">
        <v>49</v>
      </c>
      <c r="F631" s="9" t="s">
        <v>5218</v>
      </c>
      <c r="G631" s="9" t="s">
        <v>4572</v>
      </c>
      <c r="H631" s="9" t="s">
        <v>4807</v>
      </c>
      <c r="I631" s="9"/>
      <c r="J631" s="9"/>
      <c r="K631" s="9"/>
      <c r="L631" s="9"/>
    </row>
    <row r="632" spans="2:12" x14ac:dyDescent="0.25">
      <c r="B632" s="9" t="s">
        <v>2063</v>
      </c>
      <c r="C632" s="10" t="s">
        <v>2064</v>
      </c>
      <c r="D632" s="10" t="s">
        <v>5</v>
      </c>
      <c r="E632" s="10" t="s">
        <v>49</v>
      </c>
      <c r="F632" s="9" t="s">
        <v>5023</v>
      </c>
      <c r="G632" s="9" t="s">
        <v>4670</v>
      </c>
      <c r="H632" s="9" t="s">
        <v>4807</v>
      </c>
      <c r="I632" s="9"/>
      <c r="J632" s="9"/>
      <c r="K632" s="9"/>
      <c r="L632" s="9"/>
    </row>
    <row r="633" spans="2:12" ht="60" x14ac:dyDescent="0.25">
      <c r="B633" s="9" t="s">
        <v>1005</v>
      </c>
      <c r="C633" s="10" t="s">
        <v>1006</v>
      </c>
      <c r="D633" s="10" t="s">
        <v>5</v>
      </c>
      <c r="E633" s="10" t="s">
        <v>49</v>
      </c>
      <c r="F633" s="9" t="s">
        <v>5024</v>
      </c>
      <c r="G633" s="9" t="s">
        <v>5234</v>
      </c>
      <c r="H633" s="9" t="s">
        <v>4807</v>
      </c>
      <c r="I633" s="9"/>
      <c r="J633" s="9"/>
      <c r="K633" s="9"/>
      <c r="L633" s="9"/>
    </row>
    <row r="634" spans="2:12" ht="45" x14ac:dyDescent="0.25">
      <c r="B634" s="9" t="s">
        <v>1007</v>
      </c>
      <c r="C634" s="10" t="s">
        <v>1008</v>
      </c>
      <c r="D634" s="10" t="s">
        <v>5</v>
      </c>
      <c r="E634" s="10" t="s">
        <v>49</v>
      </c>
      <c r="F634" s="9" t="s">
        <v>5022</v>
      </c>
      <c r="G634" s="9" t="s">
        <v>4643</v>
      </c>
      <c r="H634" s="9" t="s">
        <v>4819</v>
      </c>
      <c r="I634" s="9"/>
      <c r="J634" s="9"/>
      <c r="K634" s="9"/>
      <c r="L634" s="9"/>
    </row>
    <row r="635" spans="2:12" ht="30" x14ac:dyDescent="0.25">
      <c r="B635" s="9" t="s">
        <v>2065</v>
      </c>
      <c r="C635" s="10" t="s">
        <v>2066</v>
      </c>
      <c r="D635" s="10" t="s">
        <v>5</v>
      </c>
      <c r="E635" s="10" t="s">
        <v>210</v>
      </c>
      <c r="F635" s="9" t="s">
        <v>5023</v>
      </c>
      <c r="G635" s="9" t="s">
        <v>5274</v>
      </c>
      <c r="H635" s="9" t="s">
        <v>4807</v>
      </c>
      <c r="I635" s="9"/>
      <c r="J635" s="9"/>
      <c r="K635" s="9"/>
      <c r="L635" s="9"/>
    </row>
    <row r="636" spans="2:12" ht="30" x14ac:dyDescent="0.25">
      <c r="B636" s="9" t="s">
        <v>2067</v>
      </c>
      <c r="C636" s="10" t="s">
        <v>2068</v>
      </c>
      <c r="D636" s="10" t="s">
        <v>5</v>
      </c>
      <c r="E636" s="10" t="s">
        <v>49</v>
      </c>
      <c r="F636" s="9" t="s">
        <v>5022</v>
      </c>
      <c r="G636" s="9" t="s">
        <v>4567</v>
      </c>
      <c r="H636" s="9" t="s">
        <v>4835</v>
      </c>
      <c r="I636" s="9"/>
      <c r="J636" s="9"/>
      <c r="K636" s="9"/>
      <c r="L636" s="9"/>
    </row>
    <row r="637" spans="2:12" ht="60" x14ac:dyDescent="0.25">
      <c r="B637" s="9" t="s">
        <v>1009</v>
      </c>
      <c r="C637" s="10" t="s">
        <v>1010</v>
      </c>
      <c r="D637" s="10" t="s">
        <v>5</v>
      </c>
      <c r="E637" s="10" t="s">
        <v>7</v>
      </c>
      <c r="F637" s="9" t="s">
        <v>5024</v>
      </c>
      <c r="G637" s="9" t="s">
        <v>5164</v>
      </c>
      <c r="H637" s="9" t="s">
        <v>4807</v>
      </c>
      <c r="I637" s="9" t="s">
        <v>4522</v>
      </c>
      <c r="J637" s="9"/>
      <c r="K637" s="9"/>
      <c r="L637" s="9"/>
    </row>
    <row r="638" spans="2:12" ht="30" x14ac:dyDescent="0.25">
      <c r="B638" s="9" t="s">
        <v>1011</v>
      </c>
      <c r="C638" s="10" t="s">
        <v>1012</v>
      </c>
      <c r="D638" s="10" t="s">
        <v>5</v>
      </c>
      <c r="E638" s="10" t="s">
        <v>7</v>
      </c>
      <c r="F638" s="9" t="s">
        <v>5022</v>
      </c>
      <c r="G638" s="9" t="s">
        <v>5046</v>
      </c>
      <c r="H638" s="9" t="s">
        <v>4809</v>
      </c>
      <c r="I638" s="9"/>
      <c r="J638" s="9"/>
      <c r="K638" s="9"/>
      <c r="L638" s="9"/>
    </row>
    <row r="639" spans="2:12" ht="60" x14ac:dyDescent="0.25">
      <c r="B639" s="9" t="s">
        <v>1013</v>
      </c>
      <c r="C639" s="10" t="s">
        <v>1014</v>
      </c>
      <c r="D639" s="10" t="s">
        <v>5</v>
      </c>
      <c r="E639" s="10" t="s">
        <v>7</v>
      </c>
      <c r="F639" s="9" t="s">
        <v>5022</v>
      </c>
      <c r="G639" s="9" t="s">
        <v>5043</v>
      </c>
      <c r="H639" s="9" t="s">
        <v>4814</v>
      </c>
      <c r="I639" s="9"/>
      <c r="J639" s="9"/>
      <c r="K639" s="9"/>
      <c r="L639" s="9"/>
    </row>
    <row r="640" spans="2:12" ht="30" x14ac:dyDescent="0.25">
      <c r="B640" s="9" t="s">
        <v>2069</v>
      </c>
      <c r="C640" s="10" t="s">
        <v>2070</v>
      </c>
      <c r="D640" s="10" t="s">
        <v>5</v>
      </c>
      <c r="E640" s="10" t="s">
        <v>7</v>
      </c>
      <c r="F640" s="9" t="s">
        <v>5022</v>
      </c>
      <c r="G640" s="9" t="s">
        <v>4568</v>
      </c>
      <c r="H640" s="9" t="s">
        <v>4807</v>
      </c>
      <c r="I640" s="9"/>
      <c r="J640" s="9"/>
      <c r="K640" s="9"/>
      <c r="L640" s="9"/>
    </row>
    <row r="641" spans="2:12" ht="30" x14ac:dyDescent="0.25">
      <c r="B641" s="9" t="s">
        <v>1015</v>
      </c>
      <c r="C641" s="10" t="s">
        <v>1016</v>
      </c>
      <c r="D641" s="10" t="s">
        <v>5</v>
      </c>
      <c r="E641" s="10" t="s">
        <v>42</v>
      </c>
      <c r="F641" s="9" t="s">
        <v>5022</v>
      </c>
      <c r="G641" s="9" t="s">
        <v>4634</v>
      </c>
      <c r="H641" s="9" t="s">
        <v>4807</v>
      </c>
      <c r="I641" s="9"/>
      <c r="J641" s="9"/>
      <c r="K641" s="9"/>
      <c r="L641" s="9"/>
    </row>
    <row r="642" spans="2:12" ht="45" x14ac:dyDescent="0.25">
      <c r="B642" s="9" t="s">
        <v>1017</v>
      </c>
      <c r="C642" s="10" t="s">
        <v>1018</v>
      </c>
      <c r="D642" s="10" t="s">
        <v>5</v>
      </c>
      <c r="E642" s="10" t="s">
        <v>42</v>
      </c>
      <c r="F642" s="9" t="s">
        <v>5072</v>
      </c>
      <c r="G642" s="9" t="s">
        <v>4613</v>
      </c>
      <c r="H642" s="9" t="s">
        <v>4807</v>
      </c>
      <c r="I642" s="9"/>
      <c r="J642" s="9"/>
      <c r="K642" s="9"/>
      <c r="L642" s="9"/>
    </row>
    <row r="643" spans="2:12" ht="30" x14ac:dyDescent="0.25">
      <c r="B643" s="9" t="s">
        <v>1019</v>
      </c>
      <c r="C643" s="10" t="s">
        <v>1020</v>
      </c>
      <c r="D643" s="10" t="s">
        <v>5</v>
      </c>
      <c r="E643" s="10" t="s">
        <v>42</v>
      </c>
      <c r="F643" s="9" t="s">
        <v>5022</v>
      </c>
      <c r="G643" s="9" t="s">
        <v>4776</v>
      </c>
      <c r="H643" s="9" t="s">
        <v>4807</v>
      </c>
      <c r="I643" s="9"/>
      <c r="J643" s="9"/>
      <c r="K643" s="9"/>
      <c r="L643" s="9"/>
    </row>
    <row r="644" spans="2:12" ht="60" x14ac:dyDescent="0.25">
      <c r="B644" s="9" t="s">
        <v>1021</v>
      </c>
      <c r="C644" s="10" t="s">
        <v>1022</v>
      </c>
      <c r="D644" s="10" t="s">
        <v>5</v>
      </c>
      <c r="E644" s="10" t="s">
        <v>168</v>
      </c>
      <c r="F644" s="9" t="s">
        <v>5022</v>
      </c>
      <c r="G644" s="9" t="s">
        <v>4668</v>
      </c>
      <c r="H644" s="9" t="s">
        <v>4814</v>
      </c>
      <c r="I644" s="9"/>
      <c r="J644" s="9"/>
      <c r="K644" s="9"/>
      <c r="L644" s="9" t="s">
        <v>4836</v>
      </c>
    </row>
    <row r="645" spans="2:12" ht="60" x14ac:dyDescent="0.25">
      <c r="B645" s="9" t="s">
        <v>1023</v>
      </c>
      <c r="C645" s="10" t="s">
        <v>1024</v>
      </c>
      <c r="D645" s="10" t="s">
        <v>5</v>
      </c>
      <c r="E645" s="10" t="s">
        <v>168</v>
      </c>
      <c r="F645" s="9" t="s">
        <v>5022</v>
      </c>
      <c r="G645" s="9" t="s">
        <v>4671</v>
      </c>
      <c r="H645" s="9" t="s">
        <v>4817</v>
      </c>
      <c r="I645" s="9" t="s">
        <v>4482</v>
      </c>
      <c r="J645" s="9"/>
      <c r="K645" s="9"/>
      <c r="L645" s="9"/>
    </row>
    <row r="646" spans="2:12" ht="60" x14ac:dyDescent="0.25">
      <c r="B646" s="9" t="s">
        <v>1025</v>
      </c>
      <c r="C646" s="10" t="s">
        <v>1026</v>
      </c>
      <c r="D646" s="10" t="s">
        <v>5</v>
      </c>
      <c r="E646" s="10" t="s">
        <v>168</v>
      </c>
      <c r="F646" s="9" t="s">
        <v>5022</v>
      </c>
      <c r="G646" s="9" t="s">
        <v>4715</v>
      </c>
      <c r="H646" s="9" t="s">
        <v>4814</v>
      </c>
      <c r="I646" s="9"/>
      <c r="J646" s="9"/>
      <c r="K646" s="9"/>
      <c r="L646" s="9"/>
    </row>
    <row r="647" spans="2:12" ht="60" x14ac:dyDescent="0.25">
      <c r="B647" s="9" t="s">
        <v>1027</v>
      </c>
      <c r="C647" s="10" t="s">
        <v>1028</v>
      </c>
      <c r="D647" s="10" t="s">
        <v>5</v>
      </c>
      <c r="E647" s="10" t="s">
        <v>168</v>
      </c>
      <c r="F647" s="9" t="s">
        <v>5022</v>
      </c>
      <c r="G647" s="9" t="s">
        <v>4686</v>
      </c>
      <c r="H647" s="9" t="s">
        <v>4820</v>
      </c>
      <c r="I647" s="9" t="s">
        <v>4471</v>
      </c>
      <c r="J647" s="9"/>
      <c r="K647" s="9"/>
      <c r="L647" s="9"/>
    </row>
    <row r="648" spans="2:12" x14ac:dyDescent="0.25">
      <c r="B648" s="9" t="s">
        <v>2071</v>
      </c>
      <c r="C648" s="10" t="s">
        <v>2072</v>
      </c>
      <c r="D648" s="10" t="s">
        <v>5</v>
      </c>
      <c r="E648" s="10" t="s">
        <v>151</v>
      </c>
      <c r="F648" s="9" t="s">
        <v>5023</v>
      </c>
      <c r="G648" s="9" t="s">
        <v>4628</v>
      </c>
      <c r="H648" s="9" t="s">
        <v>4807</v>
      </c>
      <c r="I648" s="9"/>
      <c r="J648" s="9"/>
      <c r="K648" s="9"/>
      <c r="L648" s="9"/>
    </row>
    <row r="649" spans="2:12" ht="45" x14ac:dyDescent="0.25">
      <c r="B649" s="9" t="s">
        <v>2073</v>
      </c>
      <c r="C649" s="10" t="s">
        <v>2074</v>
      </c>
      <c r="D649" s="10" t="s">
        <v>5</v>
      </c>
      <c r="E649" s="10" t="s">
        <v>151</v>
      </c>
      <c r="F649" s="9" t="s">
        <v>5072</v>
      </c>
      <c r="G649" s="9" t="s">
        <v>5028</v>
      </c>
      <c r="H649" s="9" t="s">
        <v>4807</v>
      </c>
      <c r="I649" s="9"/>
      <c r="J649" s="9"/>
      <c r="K649" s="9"/>
      <c r="L649" s="9"/>
    </row>
    <row r="650" spans="2:12" ht="60" x14ac:dyDescent="0.25">
      <c r="B650" s="9" t="s">
        <v>2075</v>
      </c>
      <c r="C650" s="10" t="s">
        <v>2076</v>
      </c>
      <c r="D650" s="10" t="s">
        <v>5</v>
      </c>
      <c r="E650" s="10" t="s">
        <v>151</v>
      </c>
      <c r="F650" s="9" t="s">
        <v>5072</v>
      </c>
      <c r="G650" s="9" t="s">
        <v>5275</v>
      </c>
      <c r="H650" s="9" t="s">
        <v>4812</v>
      </c>
      <c r="I650" s="9"/>
      <c r="J650" s="9"/>
      <c r="K650" s="9"/>
      <c r="L650" s="9"/>
    </row>
    <row r="651" spans="2:12" ht="30" x14ac:dyDescent="0.25">
      <c r="B651" s="9" t="s">
        <v>2077</v>
      </c>
      <c r="C651" s="10" t="s">
        <v>2078</v>
      </c>
      <c r="D651" s="10" t="s">
        <v>5</v>
      </c>
      <c r="E651" s="10" t="s">
        <v>151</v>
      </c>
      <c r="F651" s="9" t="s">
        <v>5022</v>
      </c>
      <c r="G651" s="9" t="s">
        <v>5173</v>
      </c>
      <c r="H651" s="9" t="s">
        <v>4809</v>
      </c>
      <c r="I651" s="9"/>
      <c r="J651" s="9"/>
      <c r="K651" s="9"/>
      <c r="L651" s="9"/>
    </row>
    <row r="652" spans="2:12" ht="45" x14ac:dyDescent="0.25">
      <c r="B652" s="9" t="s">
        <v>2079</v>
      </c>
      <c r="C652" s="10" t="s">
        <v>2080</v>
      </c>
      <c r="D652" s="10" t="s">
        <v>5</v>
      </c>
      <c r="E652" s="10" t="s">
        <v>151</v>
      </c>
      <c r="F652" s="9" t="s">
        <v>5072</v>
      </c>
      <c r="G652" s="9" t="s">
        <v>5047</v>
      </c>
      <c r="H652" s="9" t="s">
        <v>4807</v>
      </c>
      <c r="I652" s="9"/>
      <c r="J652" s="9"/>
      <c r="K652" s="9"/>
      <c r="L652" s="9"/>
    </row>
    <row r="653" spans="2:12" ht="30" x14ac:dyDescent="0.25">
      <c r="B653" s="9" t="s">
        <v>1029</v>
      </c>
      <c r="C653" s="10" t="s">
        <v>1030</v>
      </c>
      <c r="D653" s="10" t="s">
        <v>5</v>
      </c>
      <c r="E653" s="10" t="s">
        <v>85</v>
      </c>
      <c r="F653" s="9" t="s">
        <v>5022</v>
      </c>
      <c r="G653" s="9" t="s">
        <v>4735</v>
      </c>
      <c r="H653" s="9" t="s">
        <v>4807</v>
      </c>
      <c r="I653" s="9"/>
      <c r="J653" s="9"/>
      <c r="K653" s="9"/>
      <c r="L653" s="9"/>
    </row>
    <row r="654" spans="2:12" ht="30" x14ac:dyDescent="0.25">
      <c r="B654" s="9" t="s">
        <v>1031</v>
      </c>
      <c r="C654" s="10" t="s">
        <v>1032</v>
      </c>
      <c r="D654" s="10" t="s">
        <v>5</v>
      </c>
      <c r="E654" s="10" t="s">
        <v>85</v>
      </c>
      <c r="F654" s="9" t="s">
        <v>5022</v>
      </c>
      <c r="G654" s="9"/>
      <c r="H654" s="9"/>
      <c r="I654" s="9"/>
      <c r="J654" s="9"/>
      <c r="K654" s="9"/>
      <c r="L654" s="9"/>
    </row>
    <row r="655" spans="2:12" ht="60" x14ac:dyDescent="0.25">
      <c r="B655" s="9" t="s">
        <v>1033</v>
      </c>
      <c r="C655" s="10" t="s">
        <v>1034</v>
      </c>
      <c r="D655" s="10" t="s">
        <v>5</v>
      </c>
      <c r="E655" s="10" t="s">
        <v>49</v>
      </c>
      <c r="F655" s="9" t="s">
        <v>5022</v>
      </c>
      <c r="G655" s="9" t="s">
        <v>4640</v>
      </c>
      <c r="H655" s="9" t="s">
        <v>4814</v>
      </c>
      <c r="I655" s="9"/>
      <c r="J655" s="9"/>
      <c r="K655" s="9"/>
      <c r="L655" s="9"/>
    </row>
    <row r="656" spans="2:12" ht="30" x14ac:dyDescent="0.25">
      <c r="B656" s="9" t="s">
        <v>1035</v>
      </c>
      <c r="C656" s="10" t="s">
        <v>1036</v>
      </c>
      <c r="D656" s="10" t="s">
        <v>5</v>
      </c>
      <c r="E656" s="10" t="s">
        <v>26</v>
      </c>
      <c r="F656" s="9" t="s">
        <v>5022</v>
      </c>
      <c r="G656" s="9" t="s">
        <v>4679</v>
      </c>
      <c r="H656" s="9" t="s">
        <v>4807</v>
      </c>
      <c r="I656" s="9"/>
      <c r="J656" s="9"/>
      <c r="K656" s="9"/>
      <c r="L656" s="9"/>
    </row>
    <row r="657" spans="2:12" ht="45" x14ac:dyDescent="0.25">
      <c r="B657" s="9" t="s">
        <v>1037</v>
      </c>
      <c r="C657" s="10" t="s">
        <v>1038</v>
      </c>
      <c r="D657" s="10" t="s">
        <v>5</v>
      </c>
      <c r="E657" s="10" t="s">
        <v>26</v>
      </c>
      <c r="F657" s="9" t="s">
        <v>5022</v>
      </c>
      <c r="G657" s="9" t="s">
        <v>4658</v>
      </c>
      <c r="H657" s="9" t="s">
        <v>4808</v>
      </c>
      <c r="I657" s="9"/>
      <c r="J657" s="9"/>
      <c r="K657" s="9"/>
      <c r="L657" s="9"/>
    </row>
    <row r="658" spans="2:12" ht="30" x14ac:dyDescent="0.25">
      <c r="B658" s="9" t="s">
        <v>1039</v>
      </c>
      <c r="C658" s="10" t="s">
        <v>1040</v>
      </c>
      <c r="D658" s="10" t="s">
        <v>5</v>
      </c>
      <c r="E658" s="10" t="s">
        <v>26</v>
      </c>
      <c r="F658" s="9" t="s">
        <v>5022</v>
      </c>
      <c r="G658" s="9" t="s">
        <v>4577</v>
      </c>
      <c r="H658" s="9" t="s">
        <v>4807</v>
      </c>
      <c r="I658" s="9"/>
      <c r="J658" s="9"/>
      <c r="K658" s="9"/>
      <c r="L658" s="9"/>
    </row>
    <row r="659" spans="2:12" ht="30" x14ac:dyDescent="0.25">
      <c r="B659" s="9" t="s">
        <v>2081</v>
      </c>
      <c r="C659" s="10" t="s">
        <v>2082</v>
      </c>
      <c r="D659" s="10" t="s">
        <v>5</v>
      </c>
      <c r="E659" s="10" t="s">
        <v>26</v>
      </c>
      <c r="F659" s="9" t="s">
        <v>5022</v>
      </c>
      <c r="G659" s="9" t="s">
        <v>4571</v>
      </c>
      <c r="H659" s="9" t="s">
        <v>4807</v>
      </c>
      <c r="I659" s="9"/>
      <c r="J659" s="9"/>
      <c r="K659" s="9"/>
      <c r="L659" s="9"/>
    </row>
    <row r="660" spans="2:12" ht="30" x14ac:dyDescent="0.25">
      <c r="B660" s="9" t="s">
        <v>1041</v>
      </c>
      <c r="C660" s="10" t="s">
        <v>1042</v>
      </c>
      <c r="D660" s="10" t="s">
        <v>5</v>
      </c>
      <c r="E660" s="10" t="s">
        <v>26</v>
      </c>
      <c r="F660" s="9" t="s">
        <v>5022</v>
      </c>
      <c r="G660" s="9" t="s">
        <v>4627</v>
      </c>
      <c r="H660" s="9" t="s">
        <v>4807</v>
      </c>
      <c r="I660" s="9"/>
      <c r="J660" s="9"/>
      <c r="K660" s="9"/>
      <c r="L660" s="9"/>
    </row>
    <row r="661" spans="2:12" ht="30" x14ac:dyDescent="0.25">
      <c r="B661" s="9" t="s">
        <v>1043</v>
      </c>
      <c r="C661" s="10" t="s">
        <v>1044</v>
      </c>
      <c r="D661" s="10" t="s">
        <v>5</v>
      </c>
      <c r="E661" s="10" t="s">
        <v>26</v>
      </c>
      <c r="F661" s="9" t="s">
        <v>5022</v>
      </c>
      <c r="G661" s="9" t="s">
        <v>5130</v>
      </c>
      <c r="H661" s="9" t="s">
        <v>4807</v>
      </c>
      <c r="I661" s="9"/>
      <c r="J661" s="9"/>
      <c r="K661" s="9"/>
      <c r="L661" s="9"/>
    </row>
    <row r="662" spans="2:12" ht="75" x14ac:dyDescent="0.25">
      <c r="B662" s="9" t="s">
        <v>1045</v>
      </c>
      <c r="C662" s="10" t="s">
        <v>1046</v>
      </c>
      <c r="D662" s="10" t="s">
        <v>5</v>
      </c>
      <c r="E662" s="10" t="s">
        <v>68</v>
      </c>
      <c r="F662" s="9" t="s">
        <v>5022</v>
      </c>
      <c r="G662" s="9" t="s">
        <v>4719</v>
      </c>
      <c r="H662" s="9" t="s">
        <v>4806</v>
      </c>
      <c r="I662" s="9" t="s">
        <v>4423</v>
      </c>
      <c r="J662" s="9"/>
      <c r="K662" s="9"/>
      <c r="L662" s="9" t="s">
        <v>5048</v>
      </c>
    </row>
    <row r="663" spans="2:12" ht="30" x14ac:dyDescent="0.25">
      <c r="B663" s="9" t="s">
        <v>1047</v>
      </c>
      <c r="C663" s="10" t="s">
        <v>1048</v>
      </c>
      <c r="D663" s="10" t="s">
        <v>5</v>
      </c>
      <c r="E663" s="10" t="s">
        <v>68</v>
      </c>
      <c r="F663" s="9" t="s">
        <v>5022</v>
      </c>
      <c r="G663" s="9" t="s">
        <v>4593</v>
      </c>
      <c r="H663" s="9" t="s">
        <v>4807</v>
      </c>
      <c r="I663" s="9"/>
      <c r="J663" s="9"/>
      <c r="K663" s="9"/>
      <c r="L663" s="9"/>
    </row>
    <row r="664" spans="2:12" ht="75" x14ac:dyDescent="0.25">
      <c r="B664" s="9" t="s">
        <v>1049</v>
      </c>
      <c r="C664" s="10" t="s">
        <v>1050</v>
      </c>
      <c r="D664" s="10" t="s">
        <v>5</v>
      </c>
      <c r="E664" s="10" t="s">
        <v>68</v>
      </c>
      <c r="F664" s="9" t="s">
        <v>5022</v>
      </c>
      <c r="G664" s="9" t="s">
        <v>5276</v>
      </c>
      <c r="H664" s="9" t="s">
        <v>4806</v>
      </c>
      <c r="I664" s="9"/>
      <c r="J664" s="9"/>
      <c r="K664" s="9"/>
      <c r="L664" s="9"/>
    </row>
    <row r="665" spans="2:12" ht="30" x14ac:dyDescent="0.25">
      <c r="B665" s="9" t="s">
        <v>2083</v>
      </c>
      <c r="C665" s="10" t="s">
        <v>2084</v>
      </c>
      <c r="D665" s="10" t="s">
        <v>5</v>
      </c>
      <c r="E665" s="10" t="s">
        <v>59</v>
      </c>
      <c r="F665" s="9" t="s">
        <v>5022</v>
      </c>
      <c r="G665" s="9" t="s">
        <v>5277</v>
      </c>
      <c r="H665" s="9" t="s">
        <v>4807</v>
      </c>
      <c r="I665" s="9"/>
      <c r="J665" s="9"/>
      <c r="K665" s="9"/>
      <c r="L665" s="9"/>
    </row>
    <row r="666" spans="2:12" ht="30" x14ac:dyDescent="0.25">
      <c r="B666" s="9" t="s">
        <v>1051</v>
      </c>
      <c r="C666" s="10" t="s">
        <v>1052</v>
      </c>
      <c r="D666" s="10" t="s">
        <v>5</v>
      </c>
      <c r="E666" s="10" t="s">
        <v>59</v>
      </c>
      <c r="F666" s="9" t="s">
        <v>5022</v>
      </c>
      <c r="G666" s="9" t="s">
        <v>4624</v>
      </c>
      <c r="H666" s="9" t="s">
        <v>4811</v>
      </c>
      <c r="I666" s="9"/>
      <c r="J666" s="9"/>
      <c r="K666" s="9"/>
      <c r="L666" s="9"/>
    </row>
    <row r="667" spans="2:12" ht="30" x14ac:dyDescent="0.25">
      <c r="B667" s="9" t="s">
        <v>2085</v>
      </c>
      <c r="C667" s="10" t="s">
        <v>2086</v>
      </c>
      <c r="D667" s="10" t="s">
        <v>5</v>
      </c>
      <c r="E667" s="10" t="s">
        <v>59</v>
      </c>
      <c r="F667" s="9" t="s">
        <v>5022</v>
      </c>
      <c r="G667" s="9" t="s">
        <v>5004</v>
      </c>
      <c r="H667" s="9" t="s">
        <v>4807</v>
      </c>
      <c r="I667" s="9"/>
      <c r="J667" s="9"/>
      <c r="K667" s="9"/>
      <c r="L667" s="9"/>
    </row>
    <row r="668" spans="2:12" ht="45" x14ac:dyDescent="0.25">
      <c r="B668" s="9" t="s">
        <v>1053</v>
      </c>
      <c r="C668" s="10" t="s">
        <v>1054</v>
      </c>
      <c r="D668" s="10" t="s">
        <v>5</v>
      </c>
      <c r="E668" s="10" t="s">
        <v>59</v>
      </c>
      <c r="F668" s="9" t="s">
        <v>5022</v>
      </c>
      <c r="G668" s="9" t="s">
        <v>4772</v>
      </c>
      <c r="H668" s="9" t="s">
        <v>4809</v>
      </c>
      <c r="I668" s="9"/>
      <c r="J668" s="9"/>
      <c r="K668" s="9"/>
      <c r="L668" s="9"/>
    </row>
    <row r="669" spans="2:12" ht="30" x14ac:dyDescent="0.25">
      <c r="B669" s="9" t="s">
        <v>1055</v>
      </c>
      <c r="C669" s="10" t="s">
        <v>1056</v>
      </c>
      <c r="D669" s="10" t="s">
        <v>5</v>
      </c>
      <c r="E669" s="10" t="s">
        <v>59</v>
      </c>
      <c r="F669" s="9" t="s">
        <v>5022</v>
      </c>
      <c r="G669" s="9" t="s">
        <v>4647</v>
      </c>
      <c r="H669" s="9" t="s">
        <v>4807</v>
      </c>
      <c r="I669" s="9"/>
      <c r="J669" s="9"/>
      <c r="K669" s="9"/>
      <c r="L669" s="9"/>
    </row>
    <row r="670" spans="2:12" ht="45" x14ac:dyDescent="0.25">
      <c r="B670" s="9" t="s">
        <v>1057</v>
      </c>
      <c r="C670" s="10" t="s">
        <v>1058</v>
      </c>
      <c r="D670" s="10" t="s">
        <v>5</v>
      </c>
      <c r="E670" s="10" t="s">
        <v>50</v>
      </c>
      <c r="F670" s="9" t="s">
        <v>5072</v>
      </c>
      <c r="G670" s="9" t="s">
        <v>4583</v>
      </c>
      <c r="H670" s="9" t="s">
        <v>4810</v>
      </c>
      <c r="I670" s="9"/>
      <c r="J670" s="9"/>
      <c r="K670" s="9"/>
      <c r="L670" s="9"/>
    </row>
    <row r="671" spans="2:12" ht="30" x14ac:dyDescent="0.25">
      <c r="B671" s="9" t="s">
        <v>1059</v>
      </c>
      <c r="C671" s="10" t="s">
        <v>1060</v>
      </c>
      <c r="D671" s="10" t="s">
        <v>5</v>
      </c>
      <c r="E671" s="10" t="s">
        <v>50</v>
      </c>
      <c r="F671" s="9" t="s">
        <v>5022</v>
      </c>
      <c r="G671" s="9" t="s">
        <v>4650</v>
      </c>
      <c r="H671" s="9" t="s">
        <v>4810</v>
      </c>
      <c r="I671" s="9"/>
      <c r="J671" s="9"/>
      <c r="K671" s="9"/>
      <c r="L671" s="9"/>
    </row>
    <row r="672" spans="2:12" ht="30" x14ac:dyDescent="0.25">
      <c r="B672" s="9" t="s">
        <v>1061</v>
      </c>
      <c r="C672" s="10" t="s">
        <v>1062</v>
      </c>
      <c r="D672" s="10" t="s">
        <v>5</v>
      </c>
      <c r="E672" s="10" t="s">
        <v>50</v>
      </c>
      <c r="F672" s="9" t="s">
        <v>5022</v>
      </c>
      <c r="G672" s="9"/>
      <c r="H672" s="9"/>
      <c r="I672" s="9"/>
      <c r="J672" s="9"/>
      <c r="K672" s="9"/>
      <c r="L672" s="9"/>
    </row>
    <row r="673" spans="2:12" x14ac:dyDescent="0.25">
      <c r="B673" s="9" t="s">
        <v>2087</v>
      </c>
      <c r="C673" s="10" t="s">
        <v>2088</v>
      </c>
      <c r="D673" s="10" t="s">
        <v>5</v>
      </c>
      <c r="E673" s="10" t="s">
        <v>39</v>
      </c>
      <c r="F673" s="9" t="s">
        <v>5023</v>
      </c>
      <c r="G673" s="9" t="s">
        <v>4657</v>
      </c>
      <c r="H673" s="9" t="s">
        <v>4807</v>
      </c>
      <c r="I673" s="9"/>
      <c r="J673" s="9"/>
      <c r="K673" s="9"/>
      <c r="L673" s="9"/>
    </row>
    <row r="674" spans="2:12" ht="75" x14ac:dyDescent="0.25">
      <c r="B674" s="9" t="s">
        <v>1063</v>
      </c>
      <c r="C674" s="10" t="s">
        <v>1064</v>
      </c>
      <c r="D674" s="10" t="s">
        <v>5</v>
      </c>
      <c r="E674" s="10" t="s">
        <v>39</v>
      </c>
      <c r="F674" s="9" t="s">
        <v>5022</v>
      </c>
      <c r="G674" s="9" t="s">
        <v>4586</v>
      </c>
      <c r="H674" s="9" t="s">
        <v>4806</v>
      </c>
      <c r="I674" s="9" t="s">
        <v>4421</v>
      </c>
      <c r="J674" s="9"/>
      <c r="K674" s="9"/>
      <c r="L674" s="9"/>
    </row>
    <row r="675" spans="2:12" ht="45" x14ac:dyDescent="0.25">
      <c r="B675" s="9" t="s">
        <v>1065</v>
      </c>
      <c r="C675" s="10" t="s">
        <v>1066</v>
      </c>
      <c r="D675" s="10" t="s">
        <v>5</v>
      </c>
      <c r="E675" s="10" t="s">
        <v>39</v>
      </c>
      <c r="F675" s="9" t="s">
        <v>5022</v>
      </c>
      <c r="G675" s="9" t="s">
        <v>5005</v>
      </c>
      <c r="H675" s="9" t="s">
        <v>4808</v>
      </c>
      <c r="I675" s="9"/>
      <c r="J675" s="9"/>
      <c r="K675" s="9"/>
      <c r="L675" s="9"/>
    </row>
    <row r="676" spans="2:12" ht="30" x14ac:dyDescent="0.25">
      <c r="B676" s="9" t="s">
        <v>1067</v>
      </c>
      <c r="C676" s="10" t="s">
        <v>1068</v>
      </c>
      <c r="D676" s="10" t="s">
        <v>5</v>
      </c>
      <c r="E676" s="10" t="s">
        <v>50</v>
      </c>
      <c r="F676" s="9" t="s">
        <v>5022</v>
      </c>
      <c r="G676" s="9" t="s">
        <v>4575</v>
      </c>
      <c r="H676" s="9" t="s">
        <v>4807</v>
      </c>
      <c r="I676" s="9"/>
      <c r="J676" s="9"/>
      <c r="K676" s="9"/>
      <c r="L676" s="9"/>
    </row>
    <row r="677" spans="2:12" x14ac:dyDescent="0.25">
      <c r="B677" s="9" t="s">
        <v>2089</v>
      </c>
      <c r="C677" s="10" t="s">
        <v>2090</v>
      </c>
      <c r="D677" s="10" t="s">
        <v>5</v>
      </c>
      <c r="E677" s="10" t="s">
        <v>85</v>
      </c>
      <c r="F677" s="9" t="s">
        <v>5023</v>
      </c>
      <c r="G677" s="9" t="s">
        <v>4575</v>
      </c>
      <c r="H677" s="9" t="s">
        <v>4807</v>
      </c>
      <c r="I677" s="9"/>
      <c r="J677" s="9"/>
      <c r="K677" s="9"/>
      <c r="L677" s="9"/>
    </row>
    <row r="678" spans="2:12" ht="60" x14ac:dyDescent="0.25">
      <c r="B678" s="9" t="s">
        <v>1069</v>
      </c>
      <c r="C678" s="10" t="s">
        <v>1070</v>
      </c>
      <c r="D678" s="10" t="s">
        <v>5</v>
      </c>
      <c r="E678" s="10" t="s">
        <v>85</v>
      </c>
      <c r="F678" s="9" t="s">
        <v>5024</v>
      </c>
      <c r="G678" s="9" t="s">
        <v>5028</v>
      </c>
      <c r="H678" s="9" t="s">
        <v>4807</v>
      </c>
      <c r="I678" s="9"/>
      <c r="J678" s="9"/>
      <c r="K678" s="9"/>
      <c r="L678" s="9"/>
    </row>
    <row r="679" spans="2:12" ht="60" x14ac:dyDescent="0.25">
      <c r="B679" s="9" t="s">
        <v>1071</v>
      </c>
      <c r="C679" s="10" t="s">
        <v>1072</v>
      </c>
      <c r="D679" s="10" t="s">
        <v>5</v>
      </c>
      <c r="E679" s="10" t="s">
        <v>85</v>
      </c>
      <c r="F679" s="9" t="s">
        <v>5024</v>
      </c>
      <c r="G679" s="9" t="s">
        <v>4683</v>
      </c>
      <c r="H679" s="9" t="s">
        <v>4809</v>
      </c>
      <c r="I679" s="9"/>
      <c r="J679" s="9"/>
      <c r="K679" s="9"/>
      <c r="L679" s="9"/>
    </row>
    <row r="680" spans="2:12" ht="45" x14ac:dyDescent="0.25">
      <c r="B680" s="9" t="s">
        <v>2091</v>
      </c>
      <c r="C680" s="10" t="s">
        <v>2092</v>
      </c>
      <c r="D680" s="10" t="s">
        <v>5</v>
      </c>
      <c r="E680" s="10" t="s">
        <v>205</v>
      </c>
      <c r="F680" s="9" t="s">
        <v>5218</v>
      </c>
      <c r="G680" s="9"/>
      <c r="H680" s="9"/>
      <c r="I680" s="9"/>
      <c r="J680" s="9"/>
      <c r="K680" s="9"/>
      <c r="L680" s="9"/>
    </row>
    <row r="681" spans="2:12" ht="45" x14ac:dyDescent="0.25">
      <c r="B681" s="9" t="s">
        <v>1073</v>
      </c>
      <c r="C681" s="10" t="s">
        <v>1074</v>
      </c>
      <c r="D681" s="10" t="s">
        <v>5</v>
      </c>
      <c r="E681" s="10" t="s">
        <v>205</v>
      </c>
      <c r="F681" s="9" t="s">
        <v>5022</v>
      </c>
      <c r="G681" s="9" t="s">
        <v>4653</v>
      </c>
      <c r="H681" s="9" t="s">
        <v>4819</v>
      </c>
      <c r="I681" s="9"/>
      <c r="J681" s="9"/>
      <c r="K681" s="9"/>
      <c r="L681" s="9"/>
    </row>
    <row r="682" spans="2:12" ht="60" x14ac:dyDescent="0.25">
      <c r="B682" s="9" t="s">
        <v>2093</v>
      </c>
      <c r="C682" s="10" t="s">
        <v>2094</v>
      </c>
      <c r="D682" s="10" t="s">
        <v>5</v>
      </c>
      <c r="E682" s="10" t="s">
        <v>205</v>
      </c>
      <c r="F682" s="9" t="s">
        <v>5023</v>
      </c>
      <c r="G682" s="9" t="s">
        <v>5278</v>
      </c>
      <c r="H682" s="9" t="s">
        <v>4837</v>
      </c>
      <c r="I682" s="9"/>
      <c r="J682" s="9"/>
      <c r="K682" s="9"/>
      <c r="L682" s="9"/>
    </row>
    <row r="683" spans="2:12" ht="60" x14ac:dyDescent="0.25">
      <c r="B683" s="9" t="s">
        <v>1075</v>
      </c>
      <c r="C683" s="10" t="s">
        <v>1076</v>
      </c>
      <c r="D683" s="10" t="s">
        <v>5</v>
      </c>
      <c r="E683" s="10" t="s">
        <v>7</v>
      </c>
      <c r="F683" s="9" t="s">
        <v>5022</v>
      </c>
      <c r="G683" s="9"/>
      <c r="H683" s="9"/>
      <c r="I683" s="9" t="s">
        <v>4424</v>
      </c>
      <c r="J683" s="9"/>
      <c r="K683" s="9"/>
      <c r="L683" s="9"/>
    </row>
    <row r="684" spans="2:12" ht="60" x14ac:dyDescent="0.25">
      <c r="B684" s="9" t="s">
        <v>1077</v>
      </c>
      <c r="C684" s="10" t="s">
        <v>1078</v>
      </c>
      <c r="D684" s="10" t="s">
        <v>5</v>
      </c>
      <c r="E684" s="10" t="s">
        <v>7</v>
      </c>
      <c r="F684" s="9" t="s">
        <v>5022</v>
      </c>
      <c r="G684" s="9" t="s">
        <v>5118</v>
      </c>
      <c r="H684" s="9" t="s">
        <v>4807</v>
      </c>
      <c r="I684" s="9" t="s">
        <v>4425</v>
      </c>
      <c r="J684" s="9"/>
      <c r="K684" s="9"/>
      <c r="L684" s="9"/>
    </row>
    <row r="685" spans="2:12" ht="75" x14ac:dyDescent="0.25">
      <c r="B685" s="9" t="s">
        <v>1079</v>
      </c>
      <c r="C685" s="10" t="s">
        <v>1080</v>
      </c>
      <c r="D685" s="10" t="s">
        <v>5</v>
      </c>
      <c r="E685" s="10" t="s">
        <v>68</v>
      </c>
      <c r="F685" s="9" t="s">
        <v>5022</v>
      </c>
      <c r="G685" s="9" t="s">
        <v>4668</v>
      </c>
      <c r="H685" s="9" t="s">
        <v>4806</v>
      </c>
      <c r="I685" s="9" t="s">
        <v>4421</v>
      </c>
      <c r="J685" s="9"/>
      <c r="K685" s="9"/>
      <c r="L685" s="9"/>
    </row>
    <row r="686" spans="2:12" ht="60" x14ac:dyDescent="0.25">
      <c r="B686" s="9" t="s">
        <v>1081</v>
      </c>
      <c r="C686" s="10" t="s">
        <v>1082</v>
      </c>
      <c r="D686" s="10" t="s">
        <v>5</v>
      </c>
      <c r="E686" s="10" t="s">
        <v>151</v>
      </c>
      <c r="F686" s="9" t="s">
        <v>5024</v>
      </c>
      <c r="G686" s="9" t="s">
        <v>4653</v>
      </c>
      <c r="H686" s="9" t="s">
        <v>4812</v>
      </c>
      <c r="I686" s="9" t="s">
        <v>4417</v>
      </c>
      <c r="J686" s="9"/>
      <c r="K686" s="9"/>
      <c r="L686" s="9"/>
    </row>
    <row r="687" spans="2:12" ht="30" x14ac:dyDescent="0.25">
      <c r="B687" s="9" t="s">
        <v>1083</v>
      </c>
      <c r="C687" s="10" t="s">
        <v>1084</v>
      </c>
      <c r="D687" s="10" t="s">
        <v>5</v>
      </c>
      <c r="E687" s="10" t="s">
        <v>151</v>
      </c>
      <c r="F687" s="9" t="s">
        <v>5022</v>
      </c>
      <c r="G687" s="9" t="s">
        <v>4582</v>
      </c>
      <c r="H687" s="9" t="s">
        <v>4807</v>
      </c>
      <c r="I687" s="9"/>
      <c r="J687" s="9"/>
      <c r="K687" s="9"/>
      <c r="L687" s="9"/>
    </row>
    <row r="688" spans="2:12" ht="75" x14ac:dyDescent="0.25">
      <c r="B688" s="9" t="s">
        <v>1085</v>
      </c>
      <c r="C688" s="10" t="s">
        <v>1086</v>
      </c>
      <c r="D688" s="10" t="s">
        <v>5</v>
      </c>
      <c r="E688" s="10" t="s">
        <v>151</v>
      </c>
      <c r="F688" s="9" t="s">
        <v>5022</v>
      </c>
      <c r="G688" s="9" t="s">
        <v>4656</v>
      </c>
      <c r="H688" s="9" t="s">
        <v>4806</v>
      </c>
      <c r="I688" s="9"/>
      <c r="J688" s="9"/>
      <c r="K688" s="9"/>
      <c r="L688" s="9"/>
    </row>
    <row r="689" spans="2:12" ht="45" x14ac:dyDescent="0.25">
      <c r="B689" s="9" t="s">
        <v>1087</v>
      </c>
      <c r="C689" s="10" t="s">
        <v>1088</v>
      </c>
      <c r="D689" s="10" t="s">
        <v>5</v>
      </c>
      <c r="E689" s="10" t="s">
        <v>151</v>
      </c>
      <c r="F689" s="9" t="s">
        <v>5022</v>
      </c>
      <c r="G689" s="9" t="s">
        <v>4793</v>
      </c>
      <c r="H689" s="9" t="s">
        <v>4820</v>
      </c>
      <c r="I689" s="9"/>
      <c r="J689" s="9"/>
      <c r="K689" s="9"/>
      <c r="L689" s="9"/>
    </row>
    <row r="690" spans="2:12" ht="30" x14ac:dyDescent="0.25">
      <c r="B690" s="9" t="s">
        <v>1089</v>
      </c>
      <c r="C690" s="10" t="s">
        <v>1090</v>
      </c>
      <c r="D690" s="10" t="s">
        <v>5</v>
      </c>
      <c r="E690" s="10" t="s">
        <v>151</v>
      </c>
      <c r="F690" s="9" t="s">
        <v>5022</v>
      </c>
      <c r="G690" s="9" t="s">
        <v>4692</v>
      </c>
      <c r="H690" s="9" t="s">
        <v>4807</v>
      </c>
      <c r="I690" s="9"/>
      <c r="J690" s="9"/>
      <c r="K690" s="9"/>
      <c r="L690" s="9"/>
    </row>
    <row r="691" spans="2:12" ht="60" x14ac:dyDescent="0.25">
      <c r="B691" s="9" t="s">
        <v>2095</v>
      </c>
      <c r="C691" s="10" t="s">
        <v>2096</v>
      </c>
      <c r="D691" s="10" t="s">
        <v>5</v>
      </c>
      <c r="E691" s="10" t="s">
        <v>151</v>
      </c>
      <c r="F691" s="9" t="s">
        <v>5022</v>
      </c>
      <c r="G691" s="9" t="s">
        <v>4656</v>
      </c>
      <c r="H691" s="9" t="s">
        <v>4809</v>
      </c>
      <c r="I691" s="9"/>
      <c r="J691" s="9"/>
      <c r="K691" s="9"/>
      <c r="L691" s="9" t="s">
        <v>5279</v>
      </c>
    </row>
    <row r="692" spans="2:12" x14ac:dyDescent="0.25">
      <c r="B692" s="9" t="s">
        <v>2097</v>
      </c>
      <c r="C692" s="10" t="s">
        <v>2098</v>
      </c>
      <c r="D692" s="10" t="s">
        <v>5</v>
      </c>
      <c r="E692" s="10" t="s">
        <v>151</v>
      </c>
      <c r="F692" s="9" t="s">
        <v>5023</v>
      </c>
      <c r="G692" s="9" t="s">
        <v>5127</v>
      </c>
      <c r="H692" s="9" t="s">
        <v>4807</v>
      </c>
      <c r="I692" s="9"/>
      <c r="J692" s="9"/>
      <c r="K692" s="9"/>
      <c r="L692" s="9"/>
    </row>
    <row r="693" spans="2:12" x14ac:dyDescent="0.25">
      <c r="B693" s="9" t="s">
        <v>2099</v>
      </c>
      <c r="C693" s="10" t="s">
        <v>2100</v>
      </c>
      <c r="D693" s="10" t="s">
        <v>5</v>
      </c>
      <c r="E693" s="10" t="s">
        <v>151</v>
      </c>
      <c r="F693" s="9" t="s">
        <v>5023</v>
      </c>
      <c r="G693" s="9" t="s">
        <v>5119</v>
      </c>
      <c r="H693" s="9" t="s">
        <v>4807</v>
      </c>
      <c r="I693" s="9"/>
      <c r="J693" s="9"/>
      <c r="K693" s="9"/>
      <c r="L693" s="9"/>
    </row>
    <row r="694" spans="2:12" ht="30" x14ac:dyDescent="0.25">
      <c r="B694" s="9" t="s">
        <v>1091</v>
      </c>
      <c r="C694" s="10" t="s">
        <v>1092</v>
      </c>
      <c r="D694" s="10" t="s">
        <v>5</v>
      </c>
      <c r="E694" s="10" t="s">
        <v>151</v>
      </c>
      <c r="F694" s="9" t="s">
        <v>5022</v>
      </c>
      <c r="G694" s="9" t="s">
        <v>4599</v>
      </c>
      <c r="H694" s="9" t="s">
        <v>4807</v>
      </c>
      <c r="I694" s="9"/>
      <c r="J694" s="9"/>
      <c r="K694" s="9"/>
      <c r="L694" s="9"/>
    </row>
    <row r="695" spans="2:12" ht="30" x14ac:dyDescent="0.25">
      <c r="B695" s="9" t="s">
        <v>1093</v>
      </c>
      <c r="C695" s="10" t="s">
        <v>1094</v>
      </c>
      <c r="D695" s="10" t="s">
        <v>5</v>
      </c>
      <c r="E695" s="10" t="s">
        <v>151</v>
      </c>
      <c r="F695" s="9" t="s">
        <v>5022</v>
      </c>
      <c r="G695" s="9" t="s">
        <v>5253</v>
      </c>
      <c r="H695" s="9" t="s">
        <v>4807</v>
      </c>
      <c r="I695" s="9"/>
      <c r="J695" s="9"/>
      <c r="K695" s="9"/>
      <c r="L695" s="9"/>
    </row>
    <row r="696" spans="2:12" x14ac:dyDescent="0.25">
      <c r="B696" s="9" t="s">
        <v>2101</v>
      </c>
      <c r="C696" s="10" t="s">
        <v>2102</v>
      </c>
      <c r="D696" s="10" t="s">
        <v>5</v>
      </c>
      <c r="E696" s="10" t="s">
        <v>151</v>
      </c>
      <c r="F696" s="9" t="s">
        <v>5023</v>
      </c>
      <c r="G696" s="9"/>
      <c r="H696" s="9"/>
      <c r="I696" s="9"/>
      <c r="J696" s="9"/>
      <c r="K696" s="9"/>
      <c r="L696" s="9"/>
    </row>
    <row r="697" spans="2:12" ht="75" x14ac:dyDescent="0.25">
      <c r="B697" s="9" t="s">
        <v>1095</v>
      </c>
      <c r="C697" s="10" t="s">
        <v>1096</v>
      </c>
      <c r="D697" s="10" t="s">
        <v>5</v>
      </c>
      <c r="E697" s="10" t="s">
        <v>151</v>
      </c>
      <c r="F697" s="9" t="s">
        <v>5022</v>
      </c>
      <c r="G697" s="9" t="s">
        <v>4621</v>
      </c>
      <c r="H697" s="9" t="s">
        <v>4806</v>
      </c>
      <c r="I697" s="9"/>
      <c r="J697" s="9"/>
      <c r="K697" s="9" t="s">
        <v>4523</v>
      </c>
      <c r="L697" s="9"/>
    </row>
    <row r="698" spans="2:12" ht="60" x14ac:dyDescent="0.25">
      <c r="B698" s="9" t="s">
        <v>1097</v>
      </c>
      <c r="C698" s="10" t="s">
        <v>1098</v>
      </c>
      <c r="D698" s="10" t="s">
        <v>5</v>
      </c>
      <c r="E698" s="10" t="s">
        <v>59</v>
      </c>
      <c r="F698" s="9" t="s">
        <v>5022</v>
      </c>
      <c r="G698" s="9" t="s">
        <v>4658</v>
      </c>
      <c r="H698" s="9" t="s">
        <v>4825</v>
      </c>
      <c r="I698" s="9" t="s">
        <v>4426</v>
      </c>
      <c r="J698" s="9"/>
      <c r="K698" s="9"/>
      <c r="L698" s="9"/>
    </row>
    <row r="699" spans="2:12" ht="30" x14ac:dyDescent="0.25">
      <c r="B699" s="9" t="s">
        <v>1099</v>
      </c>
      <c r="C699" s="10" t="s">
        <v>1100</v>
      </c>
      <c r="D699" s="10" t="s">
        <v>5</v>
      </c>
      <c r="E699" s="10" t="s">
        <v>59</v>
      </c>
      <c r="F699" s="9" t="s">
        <v>5022</v>
      </c>
      <c r="G699" s="9"/>
      <c r="H699" s="9"/>
      <c r="I699" s="9"/>
      <c r="J699" s="9"/>
      <c r="K699" s="9"/>
      <c r="L699" s="9"/>
    </row>
    <row r="700" spans="2:12" ht="60" x14ac:dyDescent="0.25">
      <c r="B700" s="9" t="s">
        <v>1101</v>
      </c>
      <c r="C700" s="10" t="s">
        <v>1102</v>
      </c>
      <c r="D700" s="10" t="s">
        <v>5</v>
      </c>
      <c r="E700" s="10" t="s">
        <v>168</v>
      </c>
      <c r="F700" s="9" t="s">
        <v>5022</v>
      </c>
      <c r="G700" s="9" t="s">
        <v>4658</v>
      </c>
      <c r="H700" s="9" t="s">
        <v>4837</v>
      </c>
      <c r="I700" s="9"/>
      <c r="J700" s="9"/>
      <c r="K700" s="9"/>
      <c r="L700" s="9"/>
    </row>
    <row r="701" spans="2:12" ht="60" x14ac:dyDescent="0.25">
      <c r="B701" s="9" t="s">
        <v>1103</v>
      </c>
      <c r="C701" s="10" t="s">
        <v>1104</v>
      </c>
      <c r="D701" s="10" t="s">
        <v>5</v>
      </c>
      <c r="E701" s="10" t="s">
        <v>22</v>
      </c>
      <c r="F701" s="9" t="s">
        <v>5072</v>
      </c>
      <c r="G701" s="9" t="s">
        <v>4777</v>
      </c>
      <c r="H701" s="9" t="s">
        <v>4807</v>
      </c>
      <c r="I701" s="9" t="s">
        <v>4491</v>
      </c>
      <c r="J701" s="9"/>
      <c r="K701" s="9"/>
      <c r="L701" s="9"/>
    </row>
    <row r="702" spans="2:12" ht="30" x14ac:dyDescent="0.25">
      <c r="B702" s="9" t="s">
        <v>1105</v>
      </c>
      <c r="C702" s="10" t="s">
        <v>1106</v>
      </c>
      <c r="D702" s="10" t="s">
        <v>5</v>
      </c>
      <c r="E702" s="10" t="s">
        <v>22</v>
      </c>
      <c r="F702" s="9" t="s">
        <v>5022</v>
      </c>
      <c r="G702" s="9" t="s">
        <v>4623</v>
      </c>
      <c r="H702" s="9" t="s">
        <v>4807</v>
      </c>
      <c r="I702" s="9"/>
      <c r="J702" s="9"/>
      <c r="K702" s="9"/>
      <c r="L702" s="9"/>
    </row>
    <row r="703" spans="2:12" ht="60" x14ac:dyDescent="0.25">
      <c r="B703" s="9" t="s">
        <v>1107</v>
      </c>
      <c r="C703" s="10" t="s">
        <v>1108</v>
      </c>
      <c r="D703" s="10" t="s">
        <v>5</v>
      </c>
      <c r="E703" s="10" t="s">
        <v>210</v>
      </c>
      <c r="F703" s="9" t="s">
        <v>5022</v>
      </c>
      <c r="G703" s="9" t="s">
        <v>4670</v>
      </c>
      <c r="H703" s="9" t="s">
        <v>4807</v>
      </c>
      <c r="I703" s="9" t="s">
        <v>4457</v>
      </c>
      <c r="J703" s="9"/>
      <c r="K703" s="9"/>
      <c r="L703" s="9"/>
    </row>
    <row r="704" spans="2:12" ht="45" x14ac:dyDescent="0.25">
      <c r="B704" s="9" t="s">
        <v>2103</v>
      </c>
      <c r="C704" s="10" t="s">
        <v>2104</v>
      </c>
      <c r="D704" s="10" t="s">
        <v>5</v>
      </c>
      <c r="E704" s="10" t="s">
        <v>26</v>
      </c>
      <c r="F704" s="9" t="s">
        <v>5072</v>
      </c>
      <c r="G704" s="9" t="s">
        <v>5132</v>
      </c>
      <c r="H704" s="9" t="s">
        <v>4809</v>
      </c>
      <c r="I704" s="9"/>
      <c r="J704" s="9"/>
      <c r="K704" s="9"/>
      <c r="L704" s="9"/>
    </row>
    <row r="705" spans="2:12" ht="60" x14ac:dyDescent="0.25">
      <c r="B705" s="9" t="s">
        <v>1109</v>
      </c>
      <c r="C705" s="10" t="s">
        <v>1110</v>
      </c>
      <c r="D705" s="10" t="s">
        <v>5</v>
      </c>
      <c r="E705" s="10" t="s">
        <v>26</v>
      </c>
      <c r="F705" s="9" t="s">
        <v>5022</v>
      </c>
      <c r="G705" s="9" t="s">
        <v>4671</v>
      </c>
      <c r="H705" s="9" t="s">
        <v>4814</v>
      </c>
      <c r="I705" s="9" t="s">
        <v>4418</v>
      </c>
      <c r="J705" s="9"/>
      <c r="K705" s="9"/>
      <c r="L705" s="9"/>
    </row>
    <row r="706" spans="2:12" x14ac:dyDescent="0.25">
      <c r="B706" s="9" t="s">
        <v>2105</v>
      </c>
      <c r="C706" s="10" t="s">
        <v>2106</v>
      </c>
      <c r="D706" s="10" t="s">
        <v>5</v>
      </c>
      <c r="E706" s="10" t="s">
        <v>26</v>
      </c>
      <c r="F706" s="9" t="s">
        <v>5023</v>
      </c>
      <c r="G706" s="9" t="s">
        <v>5118</v>
      </c>
      <c r="H706" s="9" t="s">
        <v>4807</v>
      </c>
      <c r="I706" s="9"/>
      <c r="J706" s="9"/>
      <c r="K706" s="9"/>
      <c r="L706" s="9"/>
    </row>
    <row r="707" spans="2:12" ht="45" x14ac:dyDescent="0.25">
      <c r="B707" s="9" t="s">
        <v>2107</v>
      </c>
      <c r="C707" s="10" t="s">
        <v>2108</v>
      </c>
      <c r="D707" s="10" t="s">
        <v>5</v>
      </c>
      <c r="E707" s="10" t="s">
        <v>26</v>
      </c>
      <c r="F707" s="9" t="s">
        <v>5218</v>
      </c>
      <c r="G707" s="9" t="s">
        <v>5280</v>
      </c>
      <c r="H707" s="9" t="s">
        <v>4810</v>
      </c>
      <c r="I707" s="9"/>
      <c r="J707" s="9"/>
      <c r="K707" s="9"/>
      <c r="L707" s="9"/>
    </row>
    <row r="708" spans="2:12" ht="60" x14ac:dyDescent="0.25">
      <c r="B708" s="9" t="s">
        <v>1111</v>
      </c>
      <c r="C708" s="10" t="s">
        <v>1112</v>
      </c>
      <c r="D708" s="10" t="s">
        <v>5</v>
      </c>
      <c r="E708" s="10" t="s">
        <v>26</v>
      </c>
      <c r="F708" s="9" t="s">
        <v>5022</v>
      </c>
      <c r="G708" s="9" t="s">
        <v>5118</v>
      </c>
      <c r="H708" s="9" t="s">
        <v>4814</v>
      </c>
      <c r="I708" s="9" t="s">
        <v>4525</v>
      </c>
      <c r="J708" s="9"/>
      <c r="K708" s="9"/>
      <c r="L708" s="9"/>
    </row>
    <row r="709" spans="2:12" ht="75" x14ac:dyDescent="0.25">
      <c r="B709" s="9" t="s">
        <v>1113</v>
      </c>
      <c r="C709" s="10" t="s">
        <v>1114</v>
      </c>
      <c r="D709" s="10" t="s">
        <v>5</v>
      </c>
      <c r="E709" s="10" t="s">
        <v>49</v>
      </c>
      <c r="F709" s="9" t="s">
        <v>5072</v>
      </c>
      <c r="G709" s="9" t="s">
        <v>4722</v>
      </c>
      <c r="H709" s="9" t="s">
        <v>4806</v>
      </c>
      <c r="I709" s="9"/>
      <c r="J709" s="9"/>
      <c r="K709" s="9"/>
      <c r="L709" s="9"/>
    </row>
    <row r="710" spans="2:12" ht="75" x14ac:dyDescent="0.25">
      <c r="B710" s="9" t="s">
        <v>1115</v>
      </c>
      <c r="C710" s="10" t="s">
        <v>1116</v>
      </c>
      <c r="D710" s="10" t="s">
        <v>5</v>
      </c>
      <c r="E710" s="10" t="s">
        <v>210</v>
      </c>
      <c r="F710" s="9" t="s">
        <v>5022</v>
      </c>
      <c r="G710" s="9" t="s">
        <v>5174</v>
      </c>
      <c r="H710" s="9" t="s">
        <v>4810</v>
      </c>
      <c r="I710" s="9"/>
      <c r="J710" s="9"/>
      <c r="K710" s="9"/>
      <c r="L710" s="9"/>
    </row>
    <row r="711" spans="2:12" ht="30" x14ac:dyDescent="0.25">
      <c r="B711" s="9" t="s">
        <v>2109</v>
      </c>
      <c r="C711" s="10" t="s">
        <v>2110</v>
      </c>
      <c r="D711" s="10" t="s">
        <v>5</v>
      </c>
      <c r="E711" s="10" t="s">
        <v>210</v>
      </c>
      <c r="F711" s="9" t="s">
        <v>5022</v>
      </c>
      <c r="G711" s="9" t="s">
        <v>5175</v>
      </c>
      <c r="H711" s="9" t="s">
        <v>4807</v>
      </c>
      <c r="I711" s="9"/>
      <c r="J711" s="9"/>
      <c r="K711" s="9"/>
      <c r="L711" s="9"/>
    </row>
    <row r="712" spans="2:12" ht="45" x14ac:dyDescent="0.25">
      <c r="B712" s="9" t="s">
        <v>2111</v>
      </c>
      <c r="C712" s="10" t="s">
        <v>2112</v>
      </c>
      <c r="D712" s="10" t="s">
        <v>5</v>
      </c>
      <c r="E712" s="10" t="s">
        <v>210</v>
      </c>
      <c r="F712" s="9" t="s">
        <v>5218</v>
      </c>
      <c r="G712" s="9" t="s">
        <v>5253</v>
      </c>
      <c r="H712" s="9" t="s">
        <v>4807</v>
      </c>
      <c r="I712" s="9"/>
      <c r="J712" s="9"/>
      <c r="K712" s="9"/>
      <c r="L712" s="9"/>
    </row>
    <row r="713" spans="2:12" ht="60" x14ac:dyDescent="0.25">
      <c r="B713" s="9" t="s">
        <v>1117</v>
      </c>
      <c r="C713" s="10" t="s">
        <v>1118</v>
      </c>
      <c r="D713" s="10" t="s">
        <v>5</v>
      </c>
      <c r="E713" s="10" t="s">
        <v>85</v>
      </c>
      <c r="F713" s="9" t="s">
        <v>5024</v>
      </c>
      <c r="G713" s="9" t="s">
        <v>4610</v>
      </c>
      <c r="H713" s="9" t="s">
        <v>4807</v>
      </c>
      <c r="I713" s="9"/>
      <c r="J713" s="9"/>
      <c r="K713" s="9"/>
      <c r="L713" s="9"/>
    </row>
    <row r="714" spans="2:12" ht="30" x14ac:dyDescent="0.25">
      <c r="B714" s="9" t="s">
        <v>1119</v>
      </c>
      <c r="C714" s="10" t="s">
        <v>1120</v>
      </c>
      <c r="D714" s="10" t="s">
        <v>5</v>
      </c>
      <c r="E714" s="10" t="s">
        <v>85</v>
      </c>
      <c r="F714" s="9" t="s">
        <v>5022</v>
      </c>
      <c r="G714" s="9" t="s">
        <v>4745</v>
      </c>
      <c r="H714" s="9" t="s">
        <v>4807</v>
      </c>
      <c r="I714" s="9"/>
      <c r="J714" s="9"/>
      <c r="K714" s="9"/>
      <c r="L714" s="9"/>
    </row>
    <row r="715" spans="2:12" ht="75" x14ac:dyDescent="0.25">
      <c r="B715" s="9" t="s">
        <v>1121</v>
      </c>
      <c r="C715" s="10" t="s">
        <v>115</v>
      </c>
      <c r="D715" s="10" t="s">
        <v>5</v>
      </c>
      <c r="E715" s="10" t="s">
        <v>85</v>
      </c>
      <c r="F715" s="9" t="s">
        <v>5022</v>
      </c>
      <c r="G715" s="9" t="s">
        <v>5042</v>
      </c>
      <c r="H715" s="9" t="s">
        <v>4806</v>
      </c>
      <c r="I715" s="9" t="s">
        <v>4443</v>
      </c>
      <c r="J715" s="9"/>
      <c r="K715" s="9"/>
      <c r="L715" s="9"/>
    </row>
    <row r="716" spans="2:12" ht="30" x14ac:dyDescent="0.25">
      <c r="B716" s="9" t="s">
        <v>2113</v>
      </c>
      <c r="C716" s="10" t="s">
        <v>2114</v>
      </c>
      <c r="D716" s="10" t="s">
        <v>5</v>
      </c>
      <c r="E716" s="10" t="s">
        <v>85</v>
      </c>
      <c r="F716" s="9" t="s">
        <v>5022</v>
      </c>
      <c r="G716" s="9" t="s">
        <v>4582</v>
      </c>
      <c r="H716" s="9" t="s">
        <v>4807</v>
      </c>
      <c r="I716" s="9"/>
      <c r="J716" s="9"/>
      <c r="K716" s="9"/>
      <c r="L716" s="9"/>
    </row>
    <row r="717" spans="2:12" ht="45" x14ac:dyDescent="0.25">
      <c r="B717" s="9" t="s">
        <v>1122</v>
      </c>
      <c r="C717" s="10" t="s">
        <v>1123</v>
      </c>
      <c r="D717" s="10" t="s">
        <v>5</v>
      </c>
      <c r="E717" s="10" t="s">
        <v>85</v>
      </c>
      <c r="F717" s="9" t="s">
        <v>5022</v>
      </c>
      <c r="G717" s="9" t="s">
        <v>4645</v>
      </c>
      <c r="H717" s="9" t="s">
        <v>4808</v>
      </c>
      <c r="I717" s="9"/>
      <c r="J717" s="9"/>
      <c r="K717" s="9" t="s">
        <v>4526</v>
      </c>
      <c r="L717" s="9"/>
    </row>
    <row r="718" spans="2:12" ht="60" x14ac:dyDescent="0.25">
      <c r="B718" s="9" t="s">
        <v>1124</v>
      </c>
      <c r="C718" s="10" t="s">
        <v>1125</v>
      </c>
      <c r="D718" s="10" t="s">
        <v>5</v>
      </c>
      <c r="E718" s="10" t="s">
        <v>85</v>
      </c>
      <c r="F718" s="9" t="s">
        <v>5024</v>
      </c>
      <c r="G718" s="9" t="s">
        <v>4650</v>
      </c>
      <c r="H718" s="9" t="s">
        <v>4814</v>
      </c>
      <c r="I718" s="9"/>
      <c r="J718" s="9"/>
      <c r="K718" s="9"/>
      <c r="L718" s="9"/>
    </row>
    <row r="719" spans="2:12" ht="30" x14ac:dyDescent="0.25">
      <c r="B719" s="9" t="s">
        <v>1126</v>
      </c>
      <c r="C719" s="10" t="s">
        <v>1127</v>
      </c>
      <c r="D719" s="10" t="s">
        <v>5</v>
      </c>
      <c r="E719" s="10" t="s">
        <v>85</v>
      </c>
      <c r="F719" s="9" t="s">
        <v>5022</v>
      </c>
      <c r="G719" s="9" t="s">
        <v>4625</v>
      </c>
      <c r="H719" s="9" t="s">
        <v>4807</v>
      </c>
      <c r="I719" s="9"/>
      <c r="J719" s="9"/>
      <c r="K719" s="9"/>
      <c r="L719" s="9"/>
    </row>
    <row r="720" spans="2:12" ht="30" x14ac:dyDescent="0.25">
      <c r="B720" s="9" t="s">
        <v>1128</v>
      </c>
      <c r="C720" s="10" t="s">
        <v>1129</v>
      </c>
      <c r="D720" s="10" t="s">
        <v>5</v>
      </c>
      <c r="E720" s="10" t="s">
        <v>85</v>
      </c>
      <c r="F720" s="9" t="s">
        <v>5022</v>
      </c>
      <c r="G720" s="9" t="s">
        <v>5006</v>
      </c>
      <c r="H720" s="9" t="s">
        <v>4807</v>
      </c>
      <c r="I720" s="9"/>
      <c r="J720" s="9"/>
      <c r="K720" s="9"/>
      <c r="L720" s="9"/>
    </row>
    <row r="721" spans="2:12" ht="60" x14ac:dyDescent="0.25">
      <c r="B721" s="9" t="s">
        <v>1130</v>
      </c>
      <c r="C721" s="10" t="s">
        <v>1131</v>
      </c>
      <c r="D721" s="10" t="s">
        <v>5</v>
      </c>
      <c r="E721" s="10" t="s">
        <v>85</v>
      </c>
      <c r="F721" s="9" t="s">
        <v>5022</v>
      </c>
      <c r="G721" s="9" t="s">
        <v>5007</v>
      </c>
      <c r="H721" s="9" t="s">
        <v>4808</v>
      </c>
      <c r="I721" s="9" t="s">
        <v>4527</v>
      </c>
      <c r="J721" s="9"/>
      <c r="K721" s="9"/>
      <c r="L721" s="9"/>
    </row>
    <row r="722" spans="2:12" ht="60" x14ac:dyDescent="0.25">
      <c r="B722" s="9" t="s">
        <v>1132</v>
      </c>
      <c r="C722" s="10" t="s">
        <v>1133</v>
      </c>
      <c r="D722" s="10" t="s">
        <v>5</v>
      </c>
      <c r="E722" s="10" t="s">
        <v>85</v>
      </c>
      <c r="F722" s="9" t="s">
        <v>5022</v>
      </c>
      <c r="G722" s="9" t="s">
        <v>5002</v>
      </c>
      <c r="H722" s="9" t="s">
        <v>4807</v>
      </c>
      <c r="I722" s="9" t="s">
        <v>4425</v>
      </c>
      <c r="J722" s="9"/>
      <c r="K722" s="9"/>
      <c r="L722" s="9"/>
    </row>
    <row r="723" spans="2:12" ht="30" x14ac:dyDescent="0.25">
      <c r="B723" s="9" t="s">
        <v>1134</v>
      </c>
      <c r="C723" s="10" t="s">
        <v>1135</v>
      </c>
      <c r="D723" s="10" t="s">
        <v>5</v>
      </c>
      <c r="E723" s="10" t="s">
        <v>85</v>
      </c>
      <c r="F723" s="9" t="s">
        <v>5022</v>
      </c>
      <c r="G723" s="9" t="s">
        <v>5127</v>
      </c>
      <c r="H723" s="9" t="s">
        <v>4807</v>
      </c>
      <c r="I723" s="9"/>
      <c r="J723" s="9"/>
      <c r="K723" s="9"/>
      <c r="L723" s="9"/>
    </row>
    <row r="724" spans="2:12" ht="75" x14ac:dyDescent="0.25">
      <c r="B724" s="9" t="s">
        <v>2115</v>
      </c>
      <c r="C724" s="10" t="s">
        <v>2116</v>
      </c>
      <c r="D724" s="10" t="s">
        <v>5</v>
      </c>
      <c r="E724" s="10" t="s">
        <v>85</v>
      </c>
      <c r="F724" s="9" t="s">
        <v>5262</v>
      </c>
      <c r="G724" s="9" t="s">
        <v>4614</v>
      </c>
      <c r="H724" s="9" t="s">
        <v>4813</v>
      </c>
      <c r="I724" s="9"/>
      <c r="J724" s="9"/>
      <c r="K724" s="9"/>
      <c r="L724" s="9" t="s">
        <v>4838</v>
      </c>
    </row>
    <row r="725" spans="2:12" ht="30" x14ac:dyDescent="0.25">
      <c r="B725" s="9" t="s">
        <v>1136</v>
      </c>
      <c r="C725" s="10" t="s">
        <v>1137</v>
      </c>
      <c r="D725" s="10" t="s">
        <v>5</v>
      </c>
      <c r="E725" s="10" t="s">
        <v>85</v>
      </c>
      <c r="F725" s="9" t="s">
        <v>5022</v>
      </c>
      <c r="G725" s="9" t="s">
        <v>4597</v>
      </c>
      <c r="H725" s="9" t="s">
        <v>4807</v>
      </c>
      <c r="I725" s="9"/>
      <c r="J725" s="9"/>
      <c r="K725" s="9"/>
      <c r="L725" s="9"/>
    </row>
    <row r="726" spans="2:12" ht="60" x14ac:dyDescent="0.25">
      <c r="B726" s="9" t="s">
        <v>1138</v>
      </c>
      <c r="C726" s="10" t="s">
        <v>1139</v>
      </c>
      <c r="D726" s="10" t="s">
        <v>5</v>
      </c>
      <c r="E726" s="10" t="s">
        <v>85</v>
      </c>
      <c r="F726" s="9" t="s">
        <v>5022</v>
      </c>
      <c r="G726" s="9" t="s">
        <v>5250</v>
      </c>
      <c r="H726" s="9" t="s">
        <v>4807</v>
      </c>
      <c r="I726" s="9" t="s">
        <v>4438</v>
      </c>
      <c r="J726" s="9"/>
      <c r="K726" s="9"/>
      <c r="L726" s="9"/>
    </row>
    <row r="727" spans="2:12" ht="30" x14ac:dyDescent="0.25">
      <c r="B727" s="9" t="s">
        <v>1140</v>
      </c>
      <c r="C727" s="10" t="s">
        <v>1141</v>
      </c>
      <c r="D727" s="10" t="s">
        <v>5</v>
      </c>
      <c r="E727" s="10" t="s">
        <v>85</v>
      </c>
      <c r="F727" s="9" t="s">
        <v>5022</v>
      </c>
      <c r="G727" s="9" t="s">
        <v>4788</v>
      </c>
      <c r="H727" s="9" t="s">
        <v>4811</v>
      </c>
      <c r="I727" s="9"/>
      <c r="J727" s="9"/>
      <c r="K727" s="9"/>
      <c r="L727" s="9"/>
    </row>
    <row r="728" spans="2:12" ht="30" x14ac:dyDescent="0.25">
      <c r="B728" s="9" t="s">
        <v>2117</v>
      </c>
      <c r="C728" s="10" t="s">
        <v>2118</v>
      </c>
      <c r="D728" s="10" t="s">
        <v>5</v>
      </c>
      <c r="E728" s="10" t="s">
        <v>85</v>
      </c>
      <c r="F728" s="9" t="s">
        <v>5022</v>
      </c>
      <c r="G728" s="9" t="s">
        <v>4648</v>
      </c>
      <c r="H728" s="9" t="s">
        <v>4807</v>
      </c>
      <c r="I728" s="9"/>
      <c r="J728" s="9"/>
      <c r="K728" s="9"/>
      <c r="L728" s="9"/>
    </row>
    <row r="729" spans="2:12" ht="60" x14ac:dyDescent="0.25">
      <c r="B729" s="9" t="s">
        <v>1142</v>
      </c>
      <c r="C729" s="10" t="s">
        <v>1143</v>
      </c>
      <c r="D729" s="10" t="s">
        <v>5</v>
      </c>
      <c r="E729" s="10" t="s">
        <v>85</v>
      </c>
      <c r="F729" s="9" t="s">
        <v>5024</v>
      </c>
      <c r="G729" s="9" t="s">
        <v>4629</v>
      </c>
      <c r="H729" s="9" t="s">
        <v>4813</v>
      </c>
      <c r="I729" s="9"/>
      <c r="J729" s="9"/>
      <c r="K729" s="9"/>
      <c r="L729" s="9"/>
    </row>
    <row r="730" spans="2:12" ht="30" x14ac:dyDescent="0.25">
      <c r="B730" s="9" t="s">
        <v>1144</v>
      </c>
      <c r="C730" s="10" t="s">
        <v>1145</v>
      </c>
      <c r="D730" s="10" t="s">
        <v>5</v>
      </c>
      <c r="E730" s="10" t="s">
        <v>85</v>
      </c>
      <c r="F730" s="9" t="s">
        <v>5022</v>
      </c>
      <c r="G730" s="9" t="s">
        <v>4623</v>
      </c>
      <c r="H730" s="9" t="s">
        <v>4807</v>
      </c>
      <c r="I730" s="9"/>
      <c r="J730" s="9"/>
      <c r="K730" s="9"/>
      <c r="L730" s="9"/>
    </row>
    <row r="731" spans="2:12" ht="45" x14ac:dyDescent="0.25">
      <c r="B731" s="9" t="s">
        <v>1146</v>
      </c>
      <c r="C731" s="10" t="s">
        <v>1147</v>
      </c>
      <c r="D731" s="10" t="s">
        <v>5</v>
      </c>
      <c r="E731" s="10" t="s">
        <v>85</v>
      </c>
      <c r="F731" s="9" t="s">
        <v>5022</v>
      </c>
      <c r="G731" s="9" t="s">
        <v>5281</v>
      </c>
      <c r="H731" s="9" t="s">
        <v>4807</v>
      </c>
      <c r="I731" s="9"/>
      <c r="J731" s="9"/>
      <c r="K731" s="9"/>
      <c r="L731" s="9"/>
    </row>
    <row r="732" spans="2:12" ht="30" x14ac:dyDescent="0.25">
      <c r="B732" s="9" t="s">
        <v>1148</v>
      </c>
      <c r="C732" s="10" t="s">
        <v>1149</v>
      </c>
      <c r="D732" s="10" t="s">
        <v>5</v>
      </c>
      <c r="E732" s="10" t="s">
        <v>85</v>
      </c>
      <c r="F732" s="9" t="s">
        <v>5022</v>
      </c>
      <c r="G732" s="9" t="s">
        <v>5234</v>
      </c>
      <c r="H732" s="9" t="s">
        <v>4807</v>
      </c>
      <c r="I732" s="9"/>
      <c r="J732" s="9"/>
      <c r="K732" s="9"/>
      <c r="L732" s="9"/>
    </row>
    <row r="733" spans="2:12" ht="30" x14ac:dyDescent="0.25">
      <c r="B733" s="9" t="s">
        <v>1150</v>
      </c>
      <c r="C733" s="10" t="s">
        <v>1151</v>
      </c>
      <c r="D733" s="10" t="s">
        <v>5</v>
      </c>
      <c r="E733" s="10" t="s">
        <v>85</v>
      </c>
      <c r="F733" s="9" t="s">
        <v>5022</v>
      </c>
      <c r="G733" s="9" t="s">
        <v>4610</v>
      </c>
      <c r="H733" s="9" t="s">
        <v>4807</v>
      </c>
      <c r="I733" s="9"/>
      <c r="J733" s="9"/>
      <c r="K733" s="9"/>
      <c r="L733" s="9"/>
    </row>
    <row r="734" spans="2:12" ht="75" x14ac:dyDescent="0.25">
      <c r="B734" s="9" t="s">
        <v>1152</v>
      </c>
      <c r="C734" s="10" t="s">
        <v>1153</v>
      </c>
      <c r="D734" s="10" t="s">
        <v>5</v>
      </c>
      <c r="E734" s="10" t="s">
        <v>49</v>
      </c>
      <c r="F734" s="9" t="s">
        <v>5022</v>
      </c>
      <c r="G734" s="9" t="s">
        <v>4668</v>
      </c>
      <c r="H734" s="9" t="s">
        <v>4806</v>
      </c>
      <c r="I734" s="9"/>
      <c r="J734" s="9"/>
      <c r="K734" s="9" t="s">
        <v>4528</v>
      </c>
      <c r="L734" s="9"/>
    </row>
    <row r="735" spans="2:12" x14ac:dyDescent="0.25">
      <c r="B735" s="9" t="s">
        <v>2119</v>
      </c>
      <c r="C735" s="10" t="s">
        <v>2120</v>
      </c>
      <c r="D735" s="10" t="s">
        <v>5</v>
      </c>
      <c r="E735" s="10" t="s">
        <v>49</v>
      </c>
      <c r="F735" s="9" t="s">
        <v>5023</v>
      </c>
      <c r="G735" s="9" t="s">
        <v>5234</v>
      </c>
      <c r="H735" s="9" t="s">
        <v>4811</v>
      </c>
      <c r="I735" s="9"/>
      <c r="J735" s="9"/>
      <c r="K735" s="9"/>
      <c r="L735" s="9"/>
    </row>
    <row r="736" spans="2:12" ht="45" x14ac:dyDescent="0.25">
      <c r="B736" s="9" t="s">
        <v>1154</v>
      </c>
      <c r="C736" s="10" t="s">
        <v>1155</v>
      </c>
      <c r="D736" s="10" t="s">
        <v>5</v>
      </c>
      <c r="E736" s="10" t="s">
        <v>49</v>
      </c>
      <c r="F736" s="9" t="s">
        <v>5072</v>
      </c>
      <c r="G736" s="9" t="s">
        <v>4676</v>
      </c>
      <c r="H736" s="9" t="s">
        <v>4825</v>
      </c>
      <c r="I736" s="9"/>
      <c r="J736" s="9"/>
      <c r="K736" s="9"/>
      <c r="L736" s="9"/>
    </row>
    <row r="737" spans="2:12" ht="45" x14ac:dyDescent="0.25">
      <c r="B737" s="9" t="s">
        <v>1156</v>
      </c>
      <c r="C737" s="10" t="s">
        <v>1157</v>
      </c>
      <c r="D737" s="10" t="s">
        <v>5</v>
      </c>
      <c r="E737" s="10" t="s">
        <v>49</v>
      </c>
      <c r="F737" s="9" t="s">
        <v>5022</v>
      </c>
      <c r="G737" s="9" t="s">
        <v>4731</v>
      </c>
      <c r="H737" s="9" t="s">
        <v>4820</v>
      </c>
      <c r="I737" s="9"/>
      <c r="J737" s="9"/>
      <c r="K737" s="9"/>
      <c r="L737" s="9"/>
    </row>
    <row r="738" spans="2:12" ht="45" x14ac:dyDescent="0.25">
      <c r="B738" s="9" t="s">
        <v>1158</v>
      </c>
      <c r="C738" s="10" t="s">
        <v>1159</v>
      </c>
      <c r="D738" s="10" t="s">
        <v>5</v>
      </c>
      <c r="E738" s="10" t="s">
        <v>49</v>
      </c>
      <c r="F738" s="9" t="s">
        <v>5072</v>
      </c>
      <c r="G738" s="9" t="s">
        <v>4602</v>
      </c>
      <c r="H738" s="9" t="s">
        <v>4807</v>
      </c>
      <c r="I738" s="9"/>
      <c r="J738" s="9"/>
      <c r="K738" s="9"/>
      <c r="L738" s="9"/>
    </row>
    <row r="739" spans="2:12" ht="30" x14ac:dyDescent="0.25">
      <c r="B739" s="9" t="s">
        <v>1160</v>
      </c>
      <c r="C739" s="10" t="s">
        <v>1161</v>
      </c>
      <c r="D739" s="10" t="s">
        <v>5</v>
      </c>
      <c r="E739" s="10" t="s">
        <v>210</v>
      </c>
      <c r="F739" s="9" t="s">
        <v>5022</v>
      </c>
      <c r="G739" s="9" t="s">
        <v>4670</v>
      </c>
      <c r="H739" s="9" t="s">
        <v>4807</v>
      </c>
      <c r="I739" s="9"/>
      <c r="J739" s="9"/>
      <c r="K739" s="9"/>
      <c r="L739" s="9"/>
    </row>
    <row r="740" spans="2:12" ht="30" x14ac:dyDescent="0.25">
      <c r="B740" s="9" t="s">
        <v>1162</v>
      </c>
      <c r="C740" s="10" t="s">
        <v>1163</v>
      </c>
      <c r="D740" s="10" t="s">
        <v>5</v>
      </c>
      <c r="E740" s="10" t="s">
        <v>22</v>
      </c>
      <c r="F740" s="9" t="s">
        <v>5022</v>
      </c>
      <c r="G740" s="9" t="s">
        <v>4613</v>
      </c>
      <c r="H740" s="9" t="s">
        <v>4807</v>
      </c>
      <c r="I740" s="9"/>
      <c r="J740" s="9"/>
      <c r="K740" s="9"/>
      <c r="L740" s="9"/>
    </row>
    <row r="741" spans="2:12" ht="45" x14ac:dyDescent="0.25">
      <c r="B741" s="9" t="s">
        <v>1164</v>
      </c>
      <c r="C741" s="10" t="s">
        <v>1165</v>
      </c>
      <c r="D741" s="10" t="s">
        <v>5</v>
      </c>
      <c r="E741" s="10" t="s">
        <v>22</v>
      </c>
      <c r="F741" s="9" t="s">
        <v>5072</v>
      </c>
      <c r="G741" s="9" t="s">
        <v>4709</v>
      </c>
      <c r="H741" s="9" t="s">
        <v>4807</v>
      </c>
      <c r="I741" s="9"/>
      <c r="J741" s="9"/>
      <c r="K741" s="9"/>
      <c r="L741" s="9"/>
    </row>
    <row r="742" spans="2:12" ht="60" x14ac:dyDescent="0.25">
      <c r="B742" s="9" t="s">
        <v>1166</v>
      </c>
      <c r="C742" s="10" t="s">
        <v>1167</v>
      </c>
      <c r="D742" s="10" t="s">
        <v>5</v>
      </c>
      <c r="E742" s="10" t="s">
        <v>22</v>
      </c>
      <c r="F742" s="9" t="s">
        <v>5022</v>
      </c>
      <c r="G742" s="9" t="s">
        <v>4633</v>
      </c>
      <c r="H742" s="9" t="s">
        <v>4810</v>
      </c>
      <c r="I742" s="9" t="s">
        <v>4491</v>
      </c>
      <c r="J742" s="9"/>
      <c r="K742" s="9"/>
      <c r="L742" s="9"/>
    </row>
    <row r="743" spans="2:12" ht="60" x14ac:dyDescent="0.25">
      <c r="B743" s="9" t="s">
        <v>1168</v>
      </c>
      <c r="C743" s="10" t="s">
        <v>1169</v>
      </c>
      <c r="D743" s="10" t="s">
        <v>5</v>
      </c>
      <c r="E743" s="10" t="s">
        <v>59</v>
      </c>
      <c r="F743" s="9" t="s">
        <v>5022</v>
      </c>
      <c r="G743" s="9" t="s">
        <v>4753</v>
      </c>
      <c r="H743" s="9" t="s">
        <v>4807</v>
      </c>
      <c r="I743" s="9" t="s">
        <v>4414</v>
      </c>
      <c r="J743" s="9"/>
      <c r="K743" s="9"/>
      <c r="L743" s="9"/>
    </row>
    <row r="744" spans="2:12" ht="30" x14ac:dyDescent="0.25">
      <c r="B744" s="9" t="s">
        <v>2121</v>
      </c>
      <c r="C744" s="10" t="s">
        <v>2122</v>
      </c>
      <c r="D744" s="10" t="s">
        <v>5</v>
      </c>
      <c r="E744" s="10" t="s">
        <v>59</v>
      </c>
      <c r="F744" s="9" t="s">
        <v>5022</v>
      </c>
      <c r="G744" s="9" t="s">
        <v>5234</v>
      </c>
      <c r="H744" s="9" t="s">
        <v>4807</v>
      </c>
      <c r="I744" s="9"/>
      <c r="J744" s="9"/>
      <c r="K744" s="9"/>
      <c r="L744" s="9"/>
    </row>
    <row r="745" spans="2:12" ht="30" x14ac:dyDescent="0.25">
      <c r="B745" s="9" t="s">
        <v>1170</v>
      </c>
      <c r="C745" s="10" t="s">
        <v>1171</v>
      </c>
      <c r="D745" s="10" t="s">
        <v>5</v>
      </c>
      <c r="E745" s="10" t="s">
        <v>59</v>
      </c>
      <c r="F745" s="9" t="s">
        <v>5022</v>
      </c>
      <c r="G745" s="9" t="s">
        <v>4576</v>
      </c>
      <c r="H745" s="9" t="s">
        <v>4807</v>
      </c>
      <c r="I745" s="9"/>
      <c r="J745" s="9"/>
      <c r="K745" s="9"/>
      <c r="L745" s="9"/>
    </row>
    <row r="746" spans="2:12" ht="60" x14ac:dyDescent="0.25">
      <c r="B746" s="9" t="s">
        <v>1172</v>
      </c>
      <c r="C746" s="10" t="s">
        <v>1173</v>
      </c>
      <c r="D746" s="10" t="s">
        <v>5</v>
      </c>
      <c r="E746" s="10" t="s">
        <v>59</v>
      </c>
      <c r="F746" s="9" t="s">
        <v>5024</v>
      </c>
      <c r="G746" s="9" t="s">
        <v>4657</v>
      </c>
      <c r="H746" s="9" t="s">
        <v>4807</v>
      </c>
      <c r="I746" s="9" t="s">
        <v>4516</v>
      </c>
      <c r="J746" s="9"/>
      <c r="K746" s="9"/>
      <c r="L746" s="9"/>
    </row>
    <row r="747" spans="2:12" ht="60" x14ac:dyDescent="0.25">
      <c r="B747" s="9" t="s">
        <v>1174</v>
      </c>
      <c r="C747" s="10" t="s">
        <v>1175</v>
      </c>
      <c r="D747" s="10" t="s">
        <v>5</v>
      </c>
      <c r="E747" s="10" t="s">
        <v>68</v>
      </c>
      <c r="F747" s="9" t="s">
        <v>5022</v>
      </c>
      <c r="G747" s="9" t="s">
        <v>5258</v>
      </c>
      <c r="H747" s="9" t="s">
        <v>4814</v>
      </c>
      <c r="I747" s="9" t="s">
        <v>4529</v>
      </c>
      <c r="J747" s="9"/>
      <c r="K747" s="9"/>
      <c r="L747" s="9"/>
    </row>
    <row r="748" spans="2:12" ht="30" x14ac:dyDescent="0.25">
      <c r="B748" s="9" t="s">
        <v>1176</v>
      </c>
      <c r="C748" s="10" t="s">
        <v>1177</v>
      </c>
      <c r="D748" s="10" t="s">
        <v>5</v>
      </c>
      <c r="E748" s="10" t="s">
        <v>59</v>
      </c>
      <c r="F748" s="9" t="s">
        <v>5022</v>
      </c>
      <c r="G748" s="9" t="s">
        <v>4610</v>
      </c>
      <c r="H748" s="9" t="s">
        <v>4807</v>
      </c>
      <c r="I748" s="9"/>
      <c r="J748" s="9"/>
      <c r="K748" s="9"/>
      <c r="L748" s="9"/>
    </row>
    <row r="749" spans="2:12" ht="60" x14ac:dyDescent="0.25">
      <c r="B749" s="9" t="s">
        <v>1178</v>
      </c>
      <c r="C749" s="10" t="s">
        <v>1179</v>
      </c>
      <c r="D749" s="10" t="s">
        <v>5</v>
      </c>
      <c r="E749" s="10" t="s">
        <v>85</v>
      </c>
      <c r="F749" s="9" t="s">
        <v>5022</v>
      </c>
      <c r="G749" s="9" t="s">
        <v>5125</v>
      </c>
      <c r="H749" s="9" t="s">
        <v>4807</v>
      </c>
      <c r="I749" s="9" t="s">
        <v>4427</v>
      </c>
      <c r="J749" s="9"/>
      <c r="K749" s="9"/>
      <c r="L749" s="9"/>
    </row>
    <row r="750" spans="2:12" ht="30" x14ac:dyDescent="0.25">
      <c r="B750" s="9" t="s">
        <v>1180</v>
      </c>
      <c r="C750" s="10" t="s">
        <v>1181</v>
      </c>
      <c r="D750" s="10" t="s">
        <v>5</v>
      </c>
      <c r="E750" s="10" t="s">
        <v>85</v>
      </c>
      <c r="F750" s="9" t="s">
        <v>5022</v>
      </c>
      <c r="G750" s="9" t="s">
        <v>4590</v>
      </c>
      <c r="H750" s="9" t="s">
        <v>4807</v>
      </c>
      <c r="I750" s="9"/>
      <c r="J750" s="9"/>
      <c r="K750" s="9"/>
      <c r="L750" s="9"/>
    </row>
    <row r="751" spans="2:12" ht="30" x14ac:dyDescent="0.25">
      <c r="B751" s="9" t="s">
        <v>1182</v>
      </c>
      <c r="C751" s="10" t="s">
        <v>1183</v>
      </c>
      <c r="D751" s="10" t="s">
        <v>5</v>
      </c>
      <c r="E751" s="10" t="s">
        <v>85</v>
      </c>
      <c r="F751" s="9" t="s">
        <v>5022</v>
      </c>
      <c r="G751" s="9" t="s">
        <v>5045</v>
      </c>
      <c r="H751" s="9" t="s">
        <v>4807</v>
      </c>
      <c r="I751" s="9"/>
      <c r="J751" s="9"/>
      <c r="K751" s="9"/>
      <c r="L751" s="9"/>
    </row>
    <row r="752" spans="2:12" ht="60" x14ac:dyDescent="0.25">
      <c r="B752" s="9" t="s">
        <v>1184</v>
      </c>
      <c r="C752" s="10" t="s">
        <v>1185</v>
      </c>
      <c r="D752" s="10" t="s">
        <v>5</v>
      </c>
      <c r="E752" s="10" t="s">
        <v>233</v>
      </c>
      <c r="F752" s="9" t="s">
        <v>5022</v>
      </c>
      <c r="G752" s="9"/>
      <c r="H752" s="9"/>
      <c r="I752" s="9" t="s">
        <v>4455</v>
      </c>
      <c r="J752" s="9"/>
      <c r="K752" s="9"/>
      <c r="L752" s="9"/>
    </row>
    <row r="753" spans="2:12" ht="30" x14ac:dyDescent="0.25">
      <c r="B753" s="9" t="s">
        <v>1186</v>
      </c>
      <c r="C753" s="10" t="s">
        <v>1187</v>
      </c>
      <c r="D753" s="10" t="s">
        <v>5</v>
      </c>
      <c r="E753" s="10" t="s">
        <v>233</v>
      </c>
      <c r="F753" s="9" t="s">
        <v>5022</v>
      </c>
      <c r="G753" s="9" t="s">
        <v>5118</v>
      </c>
      <c r="H753" s="9" t="s">
        <v>4807</v>
      </c>
      <c r="I753" s="9"/>
      <c r="J753" s="9"/>
      <c r="K753" s="9"/>
      <c r="L753" s="9"/>
    </row>
    <row r="754" spans="2:12" ht="30" x14ac:dyDescent="0.25">
      <c r="B754" s="9" t="s">
        <v>1188</v>
      </c>
      <c r="C754" s="10" t="s">
        <v>1189</v>
      </c>
      <c r="D754" s="10" t="s">
        <v>5</v>
      </c>
      <c r="E754" s="10" t="s">
        <v>42</v>
      </c>
      <c r="F754" s="9" t="s">
        <v>5022</v>
      </c>
      <c r="G754" s="9" t="s">
        <v>4645</v>
      </c>
      <c r="H754" s="9" t="s">
        <v>4809</v>
      </c>
      <c r="I754" s="9"/>
      <c r="J754" s="9"/>
      <c r="K754" s="9"/>
      <c r="L754" s="9"/>
    </row>
    <row r="755" spans="2:12" ht="60" x14ac:dyDescent="0.25">
      <c r="B755" s="9" t="s">
        <v>1190</v>
      </c>
      <c r="C755" s="10" t="s">
        <v>1191</v>
      </c>
      <c r="D755" s="10" t="s">
        <v>5</v>
      </c>
      <c r="E755" s="10" t="s">
        <v>42</v>
      </c>
      <c r="F755" s="9" t="s">
        <v>5022</v>
      </c>
      <c r="G755" s="9" t="s">
        <v>4790</v>
      </c>
      <c r="H755" s="9" t="s">
        <v>4813</v>
      </c>
      <c r="I755" s="9" t="s">
        <v>4461</v>
      </c>
      <c r="J755" s="9"/>
      <c r="K755" s="9"/>
      <c r="L755" s="9"/>
    </row>
    <row r="756" spans="2:12" ht="60" x14ac:dyDescent="0.25">
      <c r="B756" s="9" t="s">
        <v>2123</v>
      </c>
      <c r="C756" s="10" t="s">
        <v>2124</v>
      </c>
      <c r="D756" s="10" t="s">
        <v>5</v>
      </c>
      <c r="E756" s="10" t="s">
        <v>42</v>
      </c>
      <c r="F756" s="9" t="s">
        <v>5023</v>
      </c>
      <c r="G756" s="9" t="s">
        <v>4628</v>
      </c>
      <c r="H756" s="9" t="s">
        <v>4807</v>
      </c>
      <c r="I756" s="9" t="s">
        <v>4524</v>
      </c>
      <c r="J756" s="9"/>
      <c r="K756" s="9"/>
      <c r="L756" s="9"/>
    </row>
    <row r="757" spans="2:12" ht="30" x14ac:dyDescent="0.25">
      <c r="B757" s="9" t="s">
        <v>1192</v>
      </c>
      <c r="C757" s="10" t="s">
        <v>1193</v>
      </c>
      <c r="D757" s="10" t="s">
        <v>5</v>
      </c>
      <c r="E757" s="10" t="s">
        <v>42</v>
      </c>
      <c r="F757" s="9" t="s">
        <v>5022</v>
      </c>
      <c r="G757" s="9" t="s">
        <v>4630</v>
      </c>
      <c r="H757" s="9" t="s">
        <v>4807</v>
      </c>
      <c r="I757" s="9"/>
      <c r="J757" s="9"/>
      <c r="K757" s="9"/>
      <c r="L757" s="9"/>
    </row>
    <row r="758" spans="2:12" ht="30" x14ac:dyDescent="0.25">
      <c r="B758" s="9" t="s">
        <v>1194</v>
      </c>
      <c r="C758" s="10" t="s">
        <v>1195</v>
      </c>
      <c r="D758" s="10" t="s">
        <v>5</v>
      </c>
      <c r="E758" s="10" t="s">
        <v>42</v>
      </c>
      <c r="F758" s="9" t="s">
        <v>5022</v>
      </c>
      <c r="G758" s="9" t="s">
        <v>5008</v>
      </c>
      <c r="H758" s="9" t="s">
        <v>4807</v>
      </c>
      <c r="I758" s="9"/>
      <c r="J758" s="9"/>
      <c r="K758" s="9"/>
      <c r="L758" s="9"/>
    </row>
    <row r="759" spans="2:12" ht="30" x14ac:dyDescent="0.25">
      <c r="B759" s="9" t="s">
        <v>1196</v>
      </c>
      <c r="C759" s="10" t="s">
        <v>1197</v>
      </c>
      <c r="D759" s="10" t="s">
        <v>5</v>
      </c>
      <c r="E759" s="10" t="s">
        <v>42</v>
      </c>
      <c r="F759" s="9" t="s">
        <v>5022</v>
      </c>
      <c r="G759" s="9" t="s">
        <v>4647</v>
      </c>
      <c r="H759" s="9" t="s">
        <v>4807</v>
      </c>
      <c r="I759" s="9"/>
      <c r="J759" s="9"/>
      <c r="K759" s="9"/>
      <c r="L759" s="9"/>
    </row>
    <row r="760" spans="2:12" ht="30" x14ac:dyDescent="0.25">
      <c r="B760" s="9" t="s">
        <v>1198</v>
      </c>
      <c r="C760" s="10" t="s">
        <v>1199</v>
      </c>
      <c r="D760" s="10" t="s">
        <v>5</v>
      </c>
      <c r="E760" s="10" t="s">
        <v>42</v>
      </c>
      <c r="F760" s="9" t="s">
        <v>5022</v>
      </c>
      <c r="G760" s="9" t="s">
        <v>5118</v>
      </c>
      <c r="H760" s="9" t="s">
        <v>4807</v>
      </c>
      <c r="I760" s="9"/>
      <c r="J760" s="9"/>
      <c r="K760" s="9"/>
      <c r="L760" s="9"/>
    </row>
    <row r="761" spans="2:12" ht="30" x14ac:dyDescent="0.25">
      <c r="B761" s="9" t="s">
        <v>1200</v>
      </c>
      <c r="C761" s="10" t="s">
        <v>1201</v>
      </c>
      <c r="D761" s="10" t="s">
        <v>5</v>
      </c>
      <c r="E761" s="10" t="s">
        <v>50</v>
      </c>
      <c r="F761" s="9" t="s">
        <v>5022</v>
      </c>
      <c r="G761" s="9"/>
      <c r="H761" s="9"/>
      <c r="I761" s="9"/>
      <c r="J761" s="9"/>
      <c r="K761" s="9"/>
      <c r="L761" s="9"/>
    </row>
    <row r="762" spans="2:12" ht="30" x14ac:dyDescent="0.25">
      <c r="B762" s="9" t="s">
        <v>1202</v>
      </c>
      <c r="C762" s="10" t="s">
        <v>1203</v>
      </c>
      <c r="D762" s="10" t="s">
        <v>5</v>
      </c>
      <c r="E762" s="10" t="s">
        <v>59</v>
      </c>
      <c r="F762" s="9" t="s">
        <v>5022</v>
      </c>
      <c r="G762" s="9" t="s">
        <v>4743</v>
      </c>
      <c r="H762" s="9" t="s">
        <v>4807</v>
      </c>
      <c r="I762" s="9"/>
      <c r="J762" s="9"/>
      <c r="K762" s="9"/>
      <c r="L762" s="9"/>
    </row>
    <row r="763" spans="2:12" ht="30" x14ac:dyDescent="0.25">
      <c r="B763" s="9" t="s">
        <v>1204</v>
      </c>
      <c r="C763" s="10" t="s">
        <v>1205</v>
      </c>
      <c r="D763" s="10" t="s">
        <v>5</v>
      </c>
      <c r="E763" s="10" t="s">
        <v>59</v>
      </c>
      <c r="F763" s="9" t="s">
        <v>5022</v>
      </c>
      <c r="G763" s="9" t="s">
        <v>4648</v>
      </c>
      <c r="H763" s="9" t="s">
        <v>4807</v>
      </c>
      <c r="I763" s="9"/>
      <c r="J763" s="9"/>
      <c r="K763" s="9"/>
      <c r="L763" s="9"/>
    </row>
    <row r="764" spans="2:12" ht="30" x14ac:dyDescent="0.25">
      <c r="B764" s="9" t="s">
        <v>1206</v>
      </c>
      <c r="C764" s="10" t="s">
        <v>1207</v>
      </c>
      <c r="D764" s="10" t="s">
        <v>5</v>
      </c>
      <c r="E764" s="10" t="s">
        <v>59</v>
      </c>
      <c r="F764" s="9" t="s">
        <v>5022</v>
      </c>
      <c r="G764" s="9" t="s">
        <v>4662</v>
      </c>
      <c r="H764" s="9" t="s">
        <v>4807</v>
      </c>
      <c r="I764" s="9"/>
      <c r="J764" s="9"/>
      <c r="K764" s="9"/>
      <c r="L764" s="9"/>
    </row>
    <row r="765" spans="2:12" ht="75" x14ac:dyDescent="0.25">
      <c r="B765" s="9" t="s">
        <v>1208</v>
      </c>
      <c r="C765" s="10" t="s">
        <v>1209</v>
      </c>
      <c r="D765" s="10" t="s">
        <v>5</v>
      </c>
      <c r="E765" s="10" t="s">
        <v>59</v>
      </c>
      <c r="F765" s="9" t="s">
        <v>5073</v>
      </c>
      <c r="G765" s="9" t="s">
        <v>4653</v>
      </c>
      <c r="H765" s="9" t="s">
        <v>4806</v>
      </c>
      <c r="I765" s="9"/>
      <c r="J765" s="9" t="s">
        <v>4469</v>
      </c>
      <c r="K765" s="9"/>
      <c r="L765" s="9"/>
    </row>
    <row r="766" spans="2:12" ht="60" x14ac:dyDescent="0.25">
      <c r="B766" s="9" t="s">
        <v>1210</v>
      </c>
      <c r="C766" s="10" t="s">
        <v>1211</v>
      </c>
      <c r="D766" s="10" t="s">
        <v>5</v>
      </c>
      <c r="E766" s="10" t="s">
        <v>59</v>
      </c>
      <c r="F766" s="9" t="s">
        <v>5024</v>
      </c>
      <c r="G766" s="9" t="s">
        <v>4673</v>
      </c>
      <c r="H766" s="9" t="s">
        <v>4809</v>
      </c>
      <c r="I766" s="9" t="s">
        <v>4425</v>
      </c>
      <c r="J766" s="9"/>
      <c r="K766" s="9"/>
      <c r="L766" s="9"/>
    </row>
    <row r="767" spans="2:12" ht="45" x14ac:dyDescent="0.25">
      <c r="B767" s="9" t="s">
        <v>1212</v>
      </c>
      <c r="C767" s="10" t="s">
        <v>1213</v>
      </c>
      <c r="D767" s="10" t="s">
        <v>5</v>
      </c>
      <c r="E767" s="10" t="s">
        <v>59</v>
      </c>
      <c r="F767" s="9" t="s">
        <v>5022</v>
      </c>
      <c r="G767" s="9" t="s">
        <v>5009</v>
      </c>
      <c r="H767" s="9" t="s">
        <v>4807</v>
      </c>
      <c r="I767" s="9"/>
      <c r="J767" s="9"/>
      <c r="K767" s="9"/>
      <c r="L767" s="9" t="s">
        <v>5010</v>
      </c>
    </row>
    <row r="768" spans="2:12" ht="30" x14ac:dyDescent="0.25">
      <c r="B768" s="9" t="s">
        <v>1214</v>
      </c>
      <c r="C768" s="10" t="s">
        <v>1215</v>
      </c>
      <c r="D768" s="10" t="s">
        <v>5</v>
      </c>
      <c r="E768" s="10" t="s">
        <v>205</v>
      </c>
      <c r="F768" s="9" t="s">
        <v>5022</v>
      </c>
      <c r="G768" s="9" t="s">
        <v>4576</v>
      </c>
      <c r="H768" s="9" t="s">
        <v>4807</v>
      </c>
      <c r="I768" s="9"/>
      <c r="J768" s="9"/>
      <c r="K768" s="9"/>
      <c r="L768" s="9"/>
    </row>
    <row r="769" spans="2:12" ht="60" x14ac:dyDescent="0.25">
      <c r="B769" s="9" t="s">
        <v>1216</v>
      </c>
      <c r="C769" s="10" t="s">
        <v>1217</v>
      </c>
      <c r="D769" s="10" t="s">
        <v>5</v>
      </c>
      <c r="E769" s="10" t="s">
        <v>205</v>
      </c>
      <c r="F769" s="9" t="s">
        <v>5022</v>
      </c>
      <c r="G769" s="9" t="s">
        <v>5126</v>
      </c>
      <c r="H769" s="9" t="s">
        <v>4837</v>
      </c>
      <c r="I769" s="9"/>
      <c r="J769" s="9"/>
      <c r="K769" s="9"/>
      <c r="L769" s="9"/>
    </row>
    <row r="770" spans="2:12" ht="60" x14ac:dyDescent="0.25">
      <c r="B770" s="9" t="s">
        <v>1218</v>
      </c>
      <c r="C770" s="10" t="s">
        <v>1219</v>
      </c>
      <c r="D770" s="10" t="s">
        <v>5</v>
      </c>
      <c r="E770" s="10" t="s">
        <v>168</v>
      </c>
      <c r="F770" s="9" t="s">
        <v>5024</v>
      </c>
      <c r="G770" s="9" t="s">
        <v>5234</v>
      </c>
      <c r="H770" s="9" t="s">
        <v>4807</v>
      </c>
      <c r="I770" s="9"/>
      <c r="J770" s="9"/>
      <c r="K770" s="9"/>
      <c r="L770" s="9"/>
    </row>
    <row r="771" spans="2:12" ht="60" x14ac:dyDescent="0.25">
      <c r="B771" s="9" t="s">
        <v>1220</v>
      </c>
      <c r="C771" s="10" t="s">
        <v>1221</v>
      </c>
      <c r="D771" s="10" t="s">
        <v>5</v>
      </c>
      <c r="E771" s="10" t="s">
        <v>168</v>
      </c>
      <c r="F771" s="9" t="s">
        <v>5022</v>
      </c>
      <c r="G771" s="9" t="s">
        <v>4636</v>
      </c>
      <c r="H771" s="9" t="s">
        <v>4837</v>
      </c>
      <c r="I771" s="9"/>
      <c r="J771" s="9"/>
      <c r="K771" s="9"/>
      <c r="L771" s="9"/>
    </row>
    <row r="772" spans="2:12" x14ac:dyDescent="0.25">
      <c r="B772" s="9" t="s">
        <v>2125</v>
      </c>
      <c r="C772" s="10" t="s">
        <v>2126</v>
      </c>
      <c r="D772" s="10" t="s">
        <v>5</v>
      </c>
      <c r="E772" s="10" t="s">
        <v>151</v>
      </c>
      <c r="F772" s="9" t="s">
        <v>5023</v>
      </c>
      <c r="G772" s="9" t="s">
        <v>5031</v>
      </c>
      <c r="H772" s="9" t="s">
        <v>4807</v>
      </c>
      <c r="I772" s="9"/>
      <c r="J772" s="9"/>
      <c r="K772" s="9"/>
      <c r="L772" s="9"/>
    </row>
    <row r="773" spans="2:12" ht="60" x14ac:dyDescent="0.25">
      <c r="B773" s="9" t="s">
        <v>1222</v>
      </c>
      <c r="C773" s="10" t="s">
        <v>1223</v>
      </c>
      <c r="D773" s="10" t="s">
        <v>5</v>
      </c>
      <c r="E773" s="10" t="s">
        <v>6</v>
      </c>
      <c r="F773" s="9" t="s">
        <v>5022</v>
      </c>
      <c r="G773" s="9" t="s">
        <v>5118</v>
      </c>
      <c r="H773" s="9" t="s">
        <v>4807</v>
      </c>
      <c r="I773" s="9" t="s">
        <v>4530</v>
      </c>
      <c r="J773" s="9"/>
      <c r="K773" s="9"/>
      <c r="L773" s="9"/>
    </row>
    <row r="774" spans="2:12" ht="30" x14ac:dyDescent="0.25">
      <c r="B774" s="9" t="s">
        <v>1224</v>
      </c>
      <c r="C774" s="10" t="s">
        <v>1225</v>
      </c>
      <c r="D774" s="10" t="s">
        <v>5</v>
      </c>
      <c r="E774" s="10" t="s">
        <v>6</v>
      </c>
      <c r="F774" s="9" t="s">
        <v>5022</v>
      </c>
      <c r="G774" s="9" t="s">
        <v>5223</v>
      </c>
      <c r="H774" s="9" t="s">
        <v>4807</v>
      </c>
      <c r="I774" s="9"/>
      <c r="J774" s="9"/>
      <c r="K774" s="9"/>
      <c r="L774" s="9"/>
    </row>
    <row r="775" spans="2:12" ht="60" x14ac:dyDescent="0.25">
      <c r="B775" s="9" t="s">
        <v>1226</v>
      </c>
      <c r="C775" s="10" t="s">
        <v>1227</v>
      </c>
      <c r="D775" s="10" t="s">
        <v>5</v>
      </c>
      <c r="E775" s="10" t="s">
        <v>6</v>
      </c>
      <c r="F775" s="9" t="s">
        <v>5022</v>
      </c>
      <c r="G775" s="9"/>
      <c r="H775" s="9"/>
      <c r="I775" s="9" t="s">
        <v>4434</v>
      </c>
      <c r="J775" s="9"/>
      <c r="K775" s="9"/>
      <c r="L775" s="9"/>
    </row>
    <row r="776" spans="2:12" ht="60" x14ac:dyDescent="0.25">
      <c r="B776" s="9" t="s">
        <v>1228</v>
      </c>
      <c r="C776" s="10" t="s">
        <v>1229</v>
      </c>
      <c r="D776" s="10" t="s">
        <v>5</v>
      </c>
      <c r="E776" s="10" t="s">
        <v>6</v>
      </c>
      <c r="F776" s="9" t="s">
        <v>5072</v>
      </c>
      <c r="G776" s="9" t="s">
        <v>5159</v>
      </c>
      <c r="H776" s="9" t="s">
        <v>4812</v>
      </c>
      <c r="I776" s="9"/>
      <c r="J776" s="9"/>
      <c r="K776" s="9"/>
      <c r="L776" s="9"/>
    </row>
    <row r="777" spans="2:12" ht="45" x14ac:dyDescent="0.25">
      <c r="B777" s="9" t="s">
        <v>1230</v>
      </c>
      <c r="C777" s="10" t="s">
        <v>1231</v>
      </c>
      <c r="D777" s="10" t="s">
        <v>5</v>
      </c>
      <c r="E777" s="10" t="s">
        <v>6</v>
      </c>
      <c r="F777" s="9" t="s">
        <v>5022</v>
      </c>
      <c r="G777" s="9" t="s">
        <v>5011</v>
      </c>
      <c r="H777" s="9" t="s">
        <v>4807</v>
      </c>
      <c r="I777" s="9"/>
      <c r="J777" s="9"/>
      <c r="K777" s="9"/>
      <c r="L777" s="9"/>
    </row>
    <row r="778" spans="2:12" ht="30" x14ac:dyDescent="0.25">
      <c r="B778" s="9" t="s">
        <v>1232</v>
      </c>
      <c r="C778" s="10" t="s">
        <v>1233</v>
      </c>
      <c r="D778" s="10" t="s">
        <v>5</v>
      </c>
      <c r="E778" s="10" t="s">
        <v>6</v>
      </c>
      <c r="F778" s="9" t="s">
        <v>5022</v>
      </c>
      <c r="G778" s="9" t="s">
        <v>5119</v>
      </c>
      <c r="H778" s="9" t="s">
        <v>4807</v>
      </c>
      <c r="I778" s="9"/>
      <c r="J778" s="9"/>
      <c r="K778" s="9"/>
      <c r="L778" s="9"/>
    </row>
    <row r="779" spans="2:12" ht="30" x14ac:dyDescent="0.25">
      <c r="B779" s="9" t="s">
        <v>1234</v>
      </c>
      <c r="C779" s="10" t="s">
        <v>1235</v>
      </c>
      <c r="D779" s="10" t="s">
        <v>5</v>
      </c>
      <c r="E779" s="10" t="s">
        <v>6</v>
      </c>
      <c r="F779" s="9" t="s">
        <v>5022</v>
      </c>
      <c r="G779" s="9" t="s">
        <v>5127</v>
      </c>
      <c r="H779" s="9" t="s">
        <v>4807</v>
      </c>
      <c r="I779" s="9"/>
      <c r="J779" s="9"/>
      <c r="K779" s="9"/>
      <c r="L779" s="9"/>
    </row>
    <row r="780" spans="2:12" ht="30" x14ac:dyDescent="0.25">
      <c r="B780" s="9" t="s">
        <v>1236</v>
      </c>
      <c r="C780" s="10" t="s">
        <v>1237</v>
      </c>
      <c r="D780" s="10" t="s">
        <v>5</v>
      </c>
      <c r="E780" s="10" t="s">
        <v>6</v>
      </c>
      <c r="F780" s="9" t="s">
        <v>5022</v>
      </c>
      <c r="G780" s="9" t="s">
        <v>4654</v>
      </c>
      <c r="H780" s="9" t="s">
        <v>4807</v>
      </c>
      <c r="I780" s="9"/>
      <c r="J780" s="9"/>
      <c r="K780" s="9"/>
      <c r="L780" s="9"/>
    </row>
    <row r="781" spans="2:12" ht="30" x14ac:dyDescent="0.25">
      <c r="B781" s="9" t="s">
        <v>1238</v>
      </c>
      <c r="C781" s="10" t="s">
        <v>1239</v>
      </c>
      <c r="D781" s="10" t="s">
        <v>5</v>
      </c>
      <c r="E781" s="10" t="s">
        <v>6</v>
      </c>
      <c r="F781" s="9" t="s">
        <v>5022</v>
      </c>
      <c r="G781" s="9" t="s">
        <v>5119</v>
      </c>
      <c r="H781" s="9" t="s">
        <v>4807</v>
      </c>
      <c r="I781" s="9"/>
      <c r="J781" s="9"/>
      <c r="K781" s="9"/>
      <c r="L781" s="9"/>
    </row>
    <row r="782" spans="2:12" ht="30" x14ac:dyDescent="0.25">
      <c r="B782" s="9" t="s">
        <v>1240</v>
      </c>
      <c r="C782" s="10" t="s">
        <v>1241</v>
      </c>
      <c r="D782" s="10" t="s">
        <v>5</v>
      </c>
      <c r="E782" s="10" t="s">
        <v>85</v>
      </c>
      <c r="F782" s="9" t="s">
        <v>5022</v>
      </c>
      <c r="G782" s="9" t="s">
        <v>4659</v>
      </c>
      <c r="H782" s="9" t="s">
        <v>4807</v>
      </c>
      <c r="I782" s="9"/>
      <c r="J782" s="9"/>
      <c r="K782" s="9"/>
      <c r="L782" s="9"/>
    </row>
    <row r="783" spans="2:12" ht="75" x14ac:dyDescent="0.25">
      <c r="B783" s="9" t="s">
        <v>1242</v>
      </c>
      <c r="C783" s="10" t="s">
        <v>1243</v>
      </c>
      <c r="D783" s="10" t="s">
        <v>5</v>
      </c>
      <c r="E783" s="10" t="s">
        <v>85</v>
      </c>
      <c r="F783" s="9" t="s">
        <v>5072</v>
      </c>
      <c r="G783" s="9" t="s">
        <v>4699</v>
      </c>
      <c r="H783" s="9" t="s">
        <v>4806</v>
      </c>
      <c r="I783" s="9"/>
      <c r="J783" s="9"/>
      <c r="K783" s="9"/>
      <c r="L783" s="9"/>
    </row>
    <row r="784" spans="2:12" ht="60" x14ac:dyDescent="0.25">
      <c r="B784" s="9" t="s">
        <v>1244</v>
      </c>
      <c r="C784" s="10" t="s">
        <v>1245</v>
      </c>
      <c r="D784" s="10" t="s">
        <v>5</v>
      </c>
      <c r="E784" s="10" t="s">
        <v>85</v>
      </c>
      <c r="F784" s="9" t="s">
        <v>5024</v>
      </c>
      <c r="G784" s="9" t="s">
        <v>4781</v>
      </c>
      <c r="H784" s="9" t="s">
        <v>4807</v>
      </c>
      <c r="I784" s="9"/>
      <c r="J784" s="9"/>
      <c r="K784" s="9"/>
      <c r="L784" s="9"/>
    </row>
    <row r="785" spans="2:12" ht="30" x14ac:dyDescent="0.25">
      <c r="B785" s="9" t="s">
        <v>1246</v>
      </c>
      <c r="C785" s="10" t="s">
        <v>1247</v>
      </c>
      <c r="D785" s="10" t="s">
        <v>5</v>
      </c>
      <c r="E785" s="10" t="s">
        <v>85</v>
      </c>
      <c r="F785" s="9" t="s">
        <v>5022</v>
      </c>
      <c r="G785" s="9" t="s">
        <v>4635</v>
      </c>
      <c r="H785" s="9" t="s">
        <v>4807</v>
      </c>
      <c r="I785" s="9"/>
      <c r="J785" s="9"/>
      <c r="K785" s="9"/>
      <c r="L785" s="9"/>
    </row>
    <row r="786" spans="2:12" ht="30" x14ac:dyDescent="0.25">
      <c r="B786" s="9" t="s">
        <v>1248</v>
      </c>
      <c r="C786" s="10" t="s">
        <v>1249</v>
      </c>
      <c r="D786" s="10" t="s">
        <v>5</v>
      </c>
      <c r="E786" s="10" t="s">
        <v>85</v>
      </c>
      <c r="F786" s="9" t="s">
        <v>5022</v>
      </c>
      <c r="G786" s="9" t="s">
        <v>4663</v>
      </c>
      <c r="H786" s="9" t="s">
        <v>4807</v>
      </c>
      <c r="I786" s="9"/>
      <c r="J786" s="9"/>
      <c r="K786" s="9"/>
      <c r="L786" s="9"/>
    </row>
    <row r="787" spans="2:12" ht="30" x14ac:dyDescent="0.25">
      <c r="B787" s="9" t="s">
        <v>1250</v>
      </c>
      <c r="C787" s="10" t="s">
        <v>1251</v>
      </c>
      <c r="D787" s="10" t="s">
        <v>5</v>
      </c>
      <c r="E787" s="10" t="s">
        <v>85</v>
      </c>
      <c r="F787" s="9" t="s">
        <v>5022</v>
      </c>
      <c r="G787" s="9" t="s">
        <v>4659</v>
      </c>
      <c r="H787" s="9" t="s">
        <v>4807</v>
      </c>
      <c r="I787" s="9"/>
      <c r="J787" s="9"/>
      <c r="K787" s="9"/>
      <c r="L787" s="9"/>
    </row>
    <row r="788" spans="2:12" ht="30" x14ac:dyDescent="0.25">
      <c r="B788" s="9" t="s">
        <v>1252</v>
      </c>
      <c r="C788" s="10" t="s">
        <v>1253</v>
      </c>
      <c r="D788" s="10" t="s">
        <v>5</v>
      </c>
      <c r="E788" s="10" t="s">
        <v>85</v>
      </c>
      <c r="F788" s="9" t="s">
        <v>5022</v>
      </c>
      <c r="G788" s="9" t="s">
        <v>4657</v>
      </c>
      <c r="H788" s="9" t="s">
        <v>4807</v>
      </c>
      <c r="I788" s="9"/>
      <c r="J788" s="9"/>
      <c r="K788" s="9"/>
      <c r="L788" s="9"/>
    </row>
    <row r="789" spans="2:12" ht="60" x14ac:dyDescent="0.25">
      <c r="B789" s="9" t="s">
        <v>1254</v>
      </c>
      <c r="C789" s="10" t="s">
        <v>1255</v>
      </c>
      <c r="D789" s="10" t="s">
        <v>5</v>
      </c>
      <c r="E789" s="10" t="s">
        <v>39</v>
      </c>
      <c r="F789" s="9" t="s">
        <v>5022</v>
      </c>
      <c r="G789" s="9" t="s">
        <v>4758</v>
      </c>
      <c r="H789" s="9" t="s">
        <v>4807</v>
      </c>
      <c r="I789" s="9" t="s">
        <v>4500</v>
      </c>
      <c r="J789" s="9"/>
      <c r="K789" s="9"/>
      <c r="L789" s="9"/>
    </row>
    <row r="790" spans="2:12" x14ac:dyDescent="0.25">
      <c r="B790" s="9" t="s">
        <v>2127</v>
      </c>
      <c r="C790" s="10" t="s">
        <v>2128</v>
      </c>
      <c r="D790" s="10" t="s">
        <v>5</v>
      </c>
      <c r="E790" s="10" t="s">
        <v>39</v>
      </c>
      <c r="F790" s="9" t="s">
        <v>5023</v>
      </c>
      <c r="G790" s="9" t="s">
        <v>4670</v>
      </c>
      <c r="H790" s="9" t="s">
        <v>4807</v>
      </c>
      <c r="I790" s="9"/>
      <c r="J790" s="9"/>
      <c r="K790" s="9"/>
      <c r="L790" s="9"/>
    </row>
    <row r="791" spans="2:12" x14ac:dyDescent="0.25">
      <c r="B791" s="9" t="s">
        <v>2129</v>
      </c>
      <c r="C791" s="10" t="s">
        <v>2130</v>
      </c>
      <c r="D791" s="10" t="s">
        <v>5</v>
      </c>
      <c r="E791" s="10" t="s">
        <v>39</v>
      </c>
      <c r="F791" s="9" t="s">
        <v>5023</v>
      </c>
      <c r="G791" s="9" t="s">
        <v>4590</v>
      </c>
      <c r="H791" s="9" t="s">
        <v>4807</v>
      </c>
      <c r="I791" s="9"/>
      <c r="J791" s="9"/>
      <c r="K791" s="9"/>
      <c r="L791" s="9"/>
    </row>
    <row r="792" spans="2:12" ht="45" x14ac:dyDescent="0.25">
      <c r="B792" s="9" t="s">
        <v>2131</v>
      </c>
      <c r="C792" s="10" t="s">
        <v>2132</v>
      </c>
      <c r="D792" s="10" t="s">
        <v>5</v>
      </c>
      <c r="E792" s="10" t="s">
        <v>233</v>
      </c>
      <c r="F792" s="9" t="s">
        <v>5023</v>
      </c>
      <c r="G792" s="9" t="s">
        <v>4682</v>
      </c>
      <c r="H792" s="9" t="s">
        <v>4811</v>
      </c>
      <c r="I792" s="9"/>
      <c r="J792" s="9"/>
      <c r="K792" s="9"/>
      <c r="L792" s="9"/>
    </row>
    <row r="793" spans="2:12" ht="60" x14ac:dyDescent="0.25">
      <c r="B793" s="9" t="s">
        <v>1256</v>
      </c>
      <c r="C793" s="10" t="s">
        <v>1257</v>
      </c>
      <c r="D793" s="10" t="s">
        <v>5</v>
      </c>
      <c r="E793" s="10" t="s">
        <v>233</v>
      </c>
      <c r="F793" s="9" t="s">
        <v>5072</v>
      </c>
      <c r="G793" s="9" t="s">
        <v>4663</v>
      </c>
      <c r="H793" s="9" t="s">
        <v>4807</v>
      </c>
      <c r="I793" s="9" t="s">
        <v>4447</v>
      </c>
      <c r="J793" s="9"/>
      <c r="K793" s="9"/>
      <c r="L793" s="9"/>
    </row>
    <row r="794" spans="2:12" x14ac:dyDescent="0.25">
      <c r="B794" s="9" t="s">
        <v>2133</v>
      </c>
      <c r="C794" s="10" t="s">
        <v>2134</v>
      </c>
      <c r="D794" s="10" t="s">
        <v>5</v>
      </c>
      <c r="E794" s="10" t="s">
        <v>233</v>
      </c>
      <c r="F794" s="9" t="s">
        <v>5023</v>
      </c>
      <c r="G794" s="9" t="s">
        <v>5234</v>
      </c>
      <c r="H794" s="9" t="s">
        <v>4807</v>
      </c>
      <c r="I794" s="9"/>
      <c r="J794" s="9"/>
      <c r="K794" s="9"/>
      <c r="L794" s="9"/>
    </row>
    <row r="795" spans="2:12" ht="30" x14ac:dyDescent="0.25">
      <c r="B795" s="9" t="s">
        <v>1258</v>
      </c>
      <c r="C795" s="10" t="s">
        <v>1259</v>
      </c>
      <c r="D795" s="10" t="s">
        <v>5</v>
      </c>
      <c r="E795" s="10" t="s">
        <v>7</v>
      </c>
      <c r="F795" s="9" t="s">
        <v>5022</v>
      </c>
      <c r="G795" s="9" t="s">
        <v>4620</v>
      </c>
      <c r="H795" s="9" t="s">
        <v>4807</v>
      </c>
      <c r="I795" s="9"/>
      <c r="J795" s="9"/>
      <c r="K795" s="9"/>
      <c r="L795" s="9"/>
    </row>
    <row r="796" spans="2:12" ht="60" x14ac:dyDescent="0.25">
      <c r="B796" s="9" t="s">
        <v>1260</v>
      </c>
      <c r="C796" s="10" t="s">
        <v>1261</v>
      </c>
      <c r="D796" s="10" t="s">
        <v>5</v>
      </c>
      <c r="E796" s="10" t="s">
        <v>7</v>
      </c>
      <c r="F796" s="9" t="s">
        <v>5022</v>
      </c>
      <c r="G796" s="9" t="s">
        <v>4658</v>
      </c>
      <c r="H796" s="9" t="s">
        <v>4814</v>
      </c>
      <c r="I796" s="9" t="s">
        <v>4464</v>
      </c>
      <c r="J796" s="9"/>
      <c r="K796" s="9"/>
      <c r="L796" s="9"/>
    </row>
    <row r="797" spans="2:12" ht="30" x14ac:dyDescent="0.25">
      <c r="B797" s="9" t="s">
        <v>1262</v>
      </c>
      <c r="C797" s="10" t="s">
        <v>1263</v>
      </c>
      <c r="D797" s="10" t="s">
        <v>5</v>
      </c>
      <c r="E797" s="10" t="s">
        <v>7</v>
      </c>
      <c r="F797" s="9" t="s">
        <v>5022</v>
      </c>
      <c r="G797" s="9" t="s">
        <v>5120</v>
      </c>
      <c r="H797" s="9" t="s">
        <v>4811</v>
      </c>
      <c r="I797" s="9"/>
      <c r="J797" s="9"/>
      <c r="K797" s="9"/>
      <c r="L797" s="9"/>
    </row>
    <row r="798" spans="2:12" ht="60" x14ac:dyDescent="0.25">
      <c r="B798" s="9" t="s">
        <v>1264</v>
      </c>
      <c r="C798" s="10" t="s">
        <v>1265</v>
      </c>
      <c r="D798" s="10" t="s">
        <v>5</v>
      </c>
      <c r="E798" s="10" t="s">
        <v>7</v>
      </c>
      <c r="F798" s="9" t="s">
        <v>5022</v>
      </c>
      <c r="G798" s="9" t="s">
        <v>4624</v>
      </c>
      <c r="H798" s="9" t="s">
        <v>4812</v>
      </c>
      <c r="I798" s="9"/>
      <c r="J798" s="9"/>
      <c r="K798" s="9"/>
      <c r="L798" s="9"/>
    </row>
    <row r="799" spans="2:12" ht="60" x14ac:dyDescent="0.25">
      <c r="B799" s="9" t="s">
        <v>1266</v>
      </c>
      <c r="C799" s="10" t="s">
        <v>1267</v>
      </c>
      <c r="D799" s="10" t="s">
        <v>5</v>
      </c>
      <c r="E799" s="10" t="s">
        <v>7</v>
      </c>
      <c r="F799" s="9" t="s">
        <v>5024</v>
      </c>
      <c r="G799" s="9" t="s">
        <v>4670</v>
      </c>
      <c r="H799" s="9" t="s">
        <v>4807</v>
      </c>
      <c r="I799" s="9" t="s">
        <v>4418</v>
      </c>
      <c r="J799" s="9"/>
      <c r="K799" s="9"/>
      <c r="L799" s="9"/>
    </row>
    <row r="800" spans="2:12" ht="45" x14ac:dyDescent="0.25">
      <c r="B800" s="9" t="s">
        <v>1268</v>
      </c>
      <c r="C800" s="10" t="s">
        <v>1269</v>
      </c>
      <c r="D800" s="10" t="s">
        <v>5</v>
      </c>
      <c r="E800" s="10" t="s">
        <v>7</v>
      </c>
      <c r="F800" s="9" t="s">
        <v>5022</v>
      </c>
      <c r="G800" s="9" t="s">
        <v>4653</v>
      </c>
      <c r="H800" s="9" t="s">
        <v>4808</v>
      </c>
      <c r="I800" s="9"/>
      <c r="J800" s="9"/>
      <c r="K800" s="9"/>
      <c r="L800" s="9"/>
    </row>
    <row r="801" spans="2:12" ht="30" x14ac:dyDescent="0.25">
      <c r="B801" s="9" t="s">
        <v>1270</v>
      </c>
      <c r="C801" s="10" t="s">
        <v>1271</v>
      </c>
      <c r="D801" s="10" t="s">
        <v>5</v>
      </c>
      <c r="E801" s="10" t="s">
        <v>7</v>
      </c>
      <c r="F801" s="9" t="s">
        <v>5022</v>
      </c>
      <c r="G801" s="9" t="s">
        <v>4663</v>
      </c>
      <c r="H801" s="9" t="s">
        <v>4807</v>
      </c>
      <c r="I801" s="9"/>
      <c r="J801" s="9"/>
      <c r="K801" s="9"/>
      <c r="L801" s="9"/>
    </row>
    <row r="802" spans="2:12" ht="30" x14ac:dyDescent="0.25">
      <c r="B802" s="9" t="s">
        <v>1272</v>
      </c>
      <c r="C802" s="10" t="s">
        <v>1273</v>
      </c>
      <c r="D802" s="10" t="s">
        <v>5</v>
      </c>
      <c r="E802" s="10" t="s">
        <v>7</v>
      </c>
      <c r="F802" s="9" t="s">
        <v>5022</v>
      </c>
      <c r="G802" s="9" t="s">
        <v>4657</v>
      </c>
      <c r="H802" s="9" t="s">
        <v>4807</v>
      </c>
      <c r="I802" s="9"/>
      <c r="J802" s="9"/>
      <c r="K802" s="9"/>
      <c r="L802" s="9"/>
    </row>
    <row r="803" spans="2:12" ht="75" x14ac:dyDescent="0.25">
      <c r="B803" s="9" t="s">
        <v>2135</v>
      </c>
      <c r="C803" s="10" t="s">
        <v>2136</v>
      </c>
      <c r="D803" s="10" t="s">
        <v>5</v>
      </c>
      <c r="E803" s="10" t="s">
        <v>7</v>
      </c>
      <c r="F803" s="9" t="s">
        <v>5262</v>
      </c>
      <c r="G803" s="9" t="s">
        <v>5025</v>
      </c>
      <c r="H803" s="9" t="s">
        <v>4806</v>
      </c>
      <c r="I803" s="9"/>
      <c r="J803" s="9"/>
      <c r="K803" s="9"/>
      <c r="L803" s="9"/>
    </row>
    <row r="804" spans="2:12" ht="60" x14ac:dyDescent="0.25">
      <c r="B804" s="9" t="s">
        <v>1274</v>
      </c>
      <c r="C804" s="10" t="s">
        <v>1275</v>
      </c>
      <c r="D804" s="10" t="s">
        <v>5</v>
      </c>
      <c r="E804" s="10" t="s">
        <v>7</v>
      </c>
      <c r="F804" s="9" t="s">
        <v>5024</v>
      </c>
      <c r="G804" s="9" t="s">
        <v>4650</v>
      </c>
      <c r="H804" s="9" t="s">
        <v>4814</v>
      </c>
      <c r="I804" s="9" t="s">
        <v>4414</v>
      </c>
      <c r="J804" s="9"/>
      <c r="K804" s="9"/>
      <c r="L804" s="9"/>
    </row>
    <row r="805" spans="2:12" ht="60" x14ac:dyDescent="0.25">
      <c r="B805" s="9" t="s">
        <v>2137</v>
      </c>
      <c r="C805" s="10" t="s">
        <v>2138</v>
      </c>
      <c r="D805" s="10" t="s">
        <v>5</v>
      </c>
      <c r="E805" s="10" t="s">
        <v>7</v>
      </c>
      <c r="F805" s="9" t="s">
        <v>5023</v>
      </c>
      <c r="G805" s="9" t="s">
        <v>5119</v>
      </c>
      <c r="H805" s="9" t="s">
        <v>4807</v>
      </c>
      <c r="I805" s="9" t="s">
        <v>4531</v>
      </c>
      <c r="J805" s="9"/>
      <c r="K805" s="9"/>
      <c r="L805" s="9"/>
    </row>
    <row r="806" spans="2:12" ht="60" x14ac:dyDescent="0.25">
      <c r="B806" s="9" t="s">
        <v>2139</v>
      </c>
      <c r="C806" s="10" t="s">
        <v>2140</v>
      </c>
      <c r="D806" s="10" t="s">
        <v>5</v>
      </c>
      <c r="E806" s="10" t="s">
        <v>7</v>
      </c>
      <c r="F806" s="9" t="s">
        <v>5218</v>
      </c>
      <c r="G806" s="9" t="s">
        <v>4671</v>
      </c>
      <c r="H806" s="9" t="s">
        <v>4814</v>
      </c>
      <c r="I806" s="9"/>
      <c r="J806" s="9"/>
      <c r="K806" s="9"/>
      <c r="L806" s="9"/>
    </row>
    <row r="807" spans="2:12" ht="30" x14ac:dyDescent="0.25">
      <c r="B807" s="9" t="s">
        <v>1276</v>
      </c>
      <c r="C807" s="10" t="s">
        <v>1277</v>
      </c>
      <c r="D807" s="10" t="s">
        <v>5</v>
      </c>
      <c r="E807" s="10" t="s">
        <v>7</v>
      </c>
      <c r="F807" s="9" t="s">
        <v>5022</v>
      </c>
      <c r="G807" s="9"/>
      <c r="H807" s="9"/>
      <c r="I807" s="9"/>
      <c r="J807" s="9"/>
      <c r="K807" s="9"/>
      <c r="L807" s="9"/>
    </row>
    <row r="808" spans="2:12" ht="75" x14ac:dyDescent="0.25">
      <c r="B808" s="9" t="s">
        <v>1278</v>
      </c>
      <c r="C808" s="10" t="s">
        <v>1279</v>
      </c>
      <c r="D808" s="10" t="s">
        <v>5</v>
      </c>
      <c r="E808" s="10" t="s">
        <v>205</v>
      </c>
      <c r="F808" s="9" t="s">
        <v>5022</v>
      </c>
      <c r="G808" s="9" t="s">
        <v>4794</v>
      </c>
      <c r="H808" s="9" t="s">
        <v>4806</v>
      </c>
      <c r="I808" s="9"/>
      <c r="J808" s="9"/>
      <c r="K808" s="9"/>
      <c r="L808" s="9"/>
    </row>
    <row r="809" spans="2:12" ht="30" x14ac:dyDescent="0.25">
      <c r="B809" s="9" t="s">
        <v>1280</v>
      </c>
      <c r="C809" s="10" t="s">
        <v>1281</v>
      </c>
      <c r="D809" s="10" t="s">
        <v>5</v>
      </c>
      <c r="E809" s="10" t="s">
        <v>205</v>
      </c>
      <c r="F809" s="9" t="s">
        <v>5022</v>
      </c>
      <c r="G809" s="9" t="s">
        <v>4575</v>
      </c>
      <c r="H809" s="9" t="s">
        <v>4807</v>
      </c>
      <c r="I809" s="9"/>
      <c r="J809" s="9"/>
      <c r="K809" s="9"/>
      <c r="L809" s="9"/>
    </row>
    <row r="810" spans="2:12" ht="45" x14ac:dyDescent="0.25">
      <c r="B810" s="9" t="s">
        <v>1282</v>
      </c>
      <c r="C810" s="10" t="s">
        <v>1283</v>
      </c>
      <c r="D810" s="10" t="s">
        <v>5</v>
      </c>
      <c r="E810" s="10" t="s">
        <v>205</v>
      </c>
      <c r="F810" s="9" t="s">
        <v>5022</v>
      </c>
      <c r="G810" s="9" t="s">
        <v>5049</v>
      </c>
      <c r="H810" s="9" t="s">
        <v>4807</v>
      </c>
      <c r="I810" s="9"/>
      <c r="J810" s="9"/>
      <c r="K810" s="9"/>
      <c r="L810" s="9"/>
    </row>
    <row r="811" spans="2:12" ht="30" x14ac:dyDescent="0.25">
      <c r="B811" s="9" t="s">
        <v>2141</v>
      </c>
      <c r="C811" s="10" t="s">
        <v>2142</v>
      </c>
      <c r="D811" s="10" t="s">
        <v>5</v>
      </c>
      <c r="E811" s="10" t="s">
        <v>205</v>
      </c>
      <c r="F811" s="9" t="s">
        <v>5022</v>
      </c>
      <c r="G811" s="9" t="s">
        <v>5031</v>
      </c>
      <c r="H811" s="9" t="s">
        <v>4807</v>
      </c>
      <c r="I811" s="9"/>
      <c r="J811" s="9"/>
      <c r="K811" s="9"/>
      <c r="L811" s="9"/>
    </row>
    <row r="812" spans="2:12" ht="60" x14ac:dyDescent="0.25">
      <c r="B812" s="9" t="s">
        <v>1284</v>
      </c>
      <c r="C812" s="10" t="s">
        <v>1285</v>
      </c>
      <c r="D812" s="10" t="s">
        <v>5</v>
      </c>
      <c r="E812" s="10" t="s">
        <v>39</v>
      </c>
      <c r="F812" s="9" t="s">
        <v>5022</v>
      </c>
      <c r="G812" s="9" t="s">
        <v>4663</v>
      </c>
      <c r="H812" s="9" t="s">
        <v>4807</v>
      </c>
      <c r="I812" s="9" t="s">
        <v>4427</v>
      </c>
      <c r="J812" s="9"/>
      <c r="K812" s="9"/>
      <c r="L812" s="9"/>
    </row>
    <row r="813" spans="2:12" ht="30" x14ac:dyDescent="0.25">
      <c r="B813" s="9" t="s">
        <v>1286</v>
      </c>
      <c r="C813" s="10" t="s">
        <v>1287</v>
      </c>
      <c r="D813" s="10" t="s">
        <v>5</v>
      </c>
      <c r="E813" s="10" t="s">
        <v>39</v>
      </c>
      <c r="F813" s="9" t="s">
        <v>5022</v>
      </c>
      <c r="G813" s="9" t="s">
        <v>4582</v>
      </c>
      <c r="H813" s="9" t="s">
        <v>4807</v>
      </c>
      <c r="I813" s="9"/>
      <c r="J813" s="9"/>
      <c r="K813" s="9"/>
      <c r="L813" s="9"/>
    </row>
    <row r="814" spans="2:12" ht="75" x14ac:dyDescent="0.25">
      <c r="B814" s="9" t="s">
        <v>1288</v>
      </c>
      <c r="C814" s="10" t="s">
        <v>1289</v>
      </c>
      <c r="D814" s="10" t="s">
        <v>5</v>
      </c>
      <c r="E814" s="10" t="s">
        <v>39</v>
      </c>
      <c r="F814" s="9" t="s">
        <v>5073</v>
      </c>
      <c r="G814" s="9" t="s">
        <v>5134</v>
      </c>
      <c r="H814" s="9" t="s">
        <v>4808</v>
      </c>
      <c r="I814" s="9"/>
      <c r="J814" s="9"/>
      <c r="K814" s="9"/>
      <c r="L814" s="9"/>
    </row>
    <row r="815" spans="2:12" ht="60" x14ac:dyDescent="0.25">
      <c r="B815" s="9" t="s">
        <v>1290</v>
      </c>
      <c r="C815" s="10" t="s">
        <v>1291</v>
      </c>
      <c r="D815" s="10" t="s">
        <v>5</v>
      </c>
      <c r="E815" s="10" t="s">
        <v>39</v>
      </c>
      <c r="F815" s="9" t="s">
        <v>5022</v>
      </c>
      <c r="G815" s="9" t="s">
        <v>5032</v>
      </c>
      <c r="H815" s="9" t="s">
        <v>4812</v>
      </c>
      <c r="I815" s="9" t="s">
        <v>4500</v>
      </c>
      <c r="J815" s="9"/>
      <c r="K815" s="9"/>
      <c r="L815" s="9"/>
    </row>
    <row r="816" spans="2:12" ht="30" x14ac:dyDescent="0.25">
      <c r="B816" s="9" t="s">
        <v>1292</v>
      </c>
      <c r="C816" s="10" t="s">
        <v>1293</v>
      </c>
      <c r="D816" s="10" t="s">
        <v>5</v>
      </c>
      <c r="E816" s="10" t="s">
        <v>39</v>
      </c>
      <c r="F816" s="9" t="s">
        <v>5022</v>
      </c>
      <c r="G816" s="9" t="s">
        <v>4629</v>
      </c>
      <c r="H816" s="9" t="s">
        <v>4813</v>
      </c>
      <c r="I816" s="9"/>
      <c r="J816" s="9"/>
      <c r="K816" s="9"/>
      <c r="L816" s="9"/>
    </row>
    <row r="817" spans="2:12" ht="30" x14ac:dyDescent="0.25">
      <c r="B817" s="9" t="s">
        <v>1294</v>
      </c>
      <c r="C817" s="10" t="s">
        <v>1295</v>
      </c>
      <c r="D817" s="10" t="s">
        <v>5</v>
      </c>
      <c r="E817" s="10" t="s">
        <v>353</v>
      </c>
      <c r="F817" s="9" t="s">
        <v>5022</v>
      </c>
      <c r="G817" s="9" t="s">
        <v>5176</v>
      </c>
      <c r="H817" s="9" t="s">
        <v>4809</v>
      </c>
      <c r="I817" s="9"/>
      <c r="J817" s="9"/>
      <c r="K817" s="9"/>
      <c r="L817" s="9"/>
    </row>
    <row r="818" spans="2:12" ht="30" x14ac:dyDescent="0.25">
      <c r="B818" s="9" t="s">
        <v>1296</v>
      </c>
      <c r="C818" s="10" t="s">
        <v>1297</v>
      </c>
      <c r="D818" s="10" t="s">
        <v>5</v>
      </c>
      <c r="E818" s="10" t="s">
        <v>353</v>
      </c>
      <c r="F818" s="9" t="s">
        <v>5022</v>
      </c>
      <c r="G818" s="9"/>
      <c r="H818" s="9"/>
      <c r="I818" s="9"/>
      <c r="J818" s="9"/>
      <c r="K818" s="9"/>
      <c r="L818" s="9"/>
    </row>
    <row r="819" spans="2:12" ht="30" x14ac:dyDescent="0.25">
      <c r="B819" s="9" t="s">
        <v>1298</v>
      </c>
      <c r="C819" s="10" t="s">
        <v>1299</v>
      </c>
      <c r="D819" s="10" t="s">
        <v>5</v>
      </c>
      <c r="E819" s="10" t="s">
        <v>353</v>
      </c>
      <c r="F819" s="9" t="s">
        <v>5022</v>
      </c>
      <c r="G819" s="9" t="s">
        <v>4610</v>
      </c>
      <c r="H819" s="9" t="s">
        <v>4807</v>
      </c>
      <c r="I819" s="9"/>
      <c r="J819" s="9"/>
      <c r="K819" s="9"/>
      <c r="L819" s="9"/>
    </row>
    <row r="820" spans="2:12" ht="30" x14ac:dyDescent="0.25">
      <c r="B820" s="9" t="s">
        <v>1300</v>
      </c>
      <c r="C820" s="10" t="s">
        <v>1301</v>
      </c>
      <c r="D820" s="10" t="s">
        <v>5</v>
      </c>
      <c r="E820" s="10" t="s">
        <v>353</v>
      </c>
      <c r="F820" s="9" t="s">
        <v>5022</v>
      </c>
      <c r="G820" s="9" t="s">
        <v>4620</v>
      </c>
      <c r="H820" s="9" t="s">
        <v>4807</v>
      </c>
      <c r="I820" s="9"/>
      <c r="J820" s="9"/>
      <c r="K820" s="9"/>
      <c r="L820" s="9"/>
    </row>
    <row r="821" spans="2:12" ht="30" x14ac:dyDescent="0.25">
      <c r="B821" s="9" t="s">
        <v>1302</v>
      </c>
      <c r="C821" s="10" t="s">
        <v>1303</v>
      </c>
      <c r="D821" s="10" t="s">
        <v>5</v>
      </c>
      <c r="E821" s="10" t="s">
        <v>353</v>
      </c>
      <c r="F821" s="9" t="s">
        <v>5022</v>
      </c>
      <c r="G821" s="9"/>
      <c r="H821" s="9"/>
      <c r="I821" s="9"/>
      <c r="J821" s="9"/>
      <c r="K821" s="9"/>
      <c r="L821" s="9"/>
    </row>
    <row r="822" spans="2:12" ht="30" x14ac:dyDescent="0.25">
      <c r="B822" s="9" t="s">
        <v>1304</v>
      </c>
      <c r="C822" s="10" t="s">
        <v>1305</v>
      </c>
      <c r="D822" s="10" t="s">
        <v>5</v>
      </c>
      <c r="E822" s="10" t="s">
        <v>353</v>
      </c>
      <c r="F822" s="9" t="s">
        <v>5022</v>
      </c>
      <c r="G822" s="9" t="s">
        <v>4644</v>
      </c>
      <c r="H822" s="9" t="s">
        <v>4807</v>
      </c>
      <c r="I822" s="9"/>
      <c r="J822" s="9"/>
      <c r="K822" s="9"/>
      <c r="L822" s="9"/>
    </row>
    <row r="823" spans="2:12" ht="60" x14ac:dyDescent="0.25">
      <c r="B823" s="9" t="s">
        <v>1306</v>
      </c>
      <c r="C823" s="10" t="s">
        <v>1307</v>
      </c>
      <c r="D823" s="10" t="s">
        <v>5</v>
      </c>
      <c r="E823" s="10" t="s">
        <v>6</v>
      </c>
      <c r="F823" s="9" t="s">
        <v>5022</v>
      </c>
      <c r="G823" s="9" t="s">
        <v>4636</v>
      </c>
      <c r="H823" s="9" t="s">
        <v>4813</v>
      </c>
      <c r="I823" s="9" t="s">
        <v>4419</v>
      </c>
      <c r="J823" s="9"/>
      <c r="K823" s="9"/>
      <c r="L823" s="9"/>
    </row>
    <row r="824" spans="2:12" ht="60" x14ac:dyDescent="0.25">
      <c r="B824" s="9" t="s">
        <v>1308</v>
      </c>
      <c r="C824" s="10" t="s">
        <v>1309</v>
      </c>
      <c r="D824" s="10" t="s">
        <v>5</v>
      </c>
      <c r="E824" s="10" t="s">
        <v>6</v>
      </c>
      <c r="F824" s="9" t="s">
        <v>5022</v>
      </c>
      <c r="G824" s="9" t="s">
        <v>4658</v>
      </c>
      <c r="H824" s="9" t="s">
        <v>4808</v>
      </c>
      <c r="I824" s="9" t="s">
        <v>4419</v>
      </c>
      <c r="J824" s="9"/>
      <c r="K824" s="9"/>
      <c r="L824" s="9"/>
    </row>
    <row r="825" spans="2:12" ht="30" x14ac:dyDescent="0.25">
      <c r="B825" s="9" t="s">
        <v>1310</v>
      </c>
      <c r="C825" s="10" t="s">
        <v>1311</v>
      </c>
      <c r="D825" s="10" t="s">
        <v>5</v>
      </c>
      <c r="E825" s="10" t="s">
        <v>6</v>
      </c>
      <c r="F825" s="9" t="s">
        <v>5022</v>
      </c>
      <c r="G825" s="9" t="s">
        <v>5118</v>
      </c>
      <c r="H825" s="9" t="s">
        <v>4807</v>
      </c>
      <c r="I825" s="9"/>
      <c r="J825" s="9"/>
      <c r="K825" s="9"/>
      <c r="L825" s="9"/>
    </row>
    <row r="826" spans="2:12" ht="30" x14ac:dyDescent="0.25">
      <c r="B826" s="9" t="s">
        <v>1312</v>
      </c>
      <c r="C826" s="10" t="s">
        <v>1313</v>
      </c>
      <c r="D826" s="10" t="s">
        <v>5</v>
      </c>
      <c r="E826" s="10" t="s">
        <v>353</v>
      </c>
      <c r="F826" s="9" t="s">
        <v>5022</v>
      </c>
      <c r="G826" s="9"/>
      <c r="H826" s="9"/>
      <c r="I826" s="9"/>
      <c r="J826" s="9"/>
      <c r="K826" s="9"/>
      <c r="L826" s="9"/>
    </row>
    <row r="827" spans="2:12" ht="60" x14ac:dyDescent="0.25">
      <c r="B827" s="9" t="s">
        <v>1314</v>
      </c>
      <c r="C827" s="10" t="s">
        <v>1315</v>
      </c>
      <c r="D827" s="10" t="s">
        <v>5</v>
      </c>
      <c r="E827" s="10" t="s">
        <v>353</v>
      </c>
      <c r="F827" s="9" t="s">
        <v>5022</v>
      </c>
      <c r="G827" s="9" t="s">
        <v>4986</v>
      </c>
      <c r="H827" s="9" t="s">
        <v>4807</v>
      </c>
      <c r="I827" s="9" t="s">
        <v>4532</v>
      </c>
      <c r="J827" s="9"/>
      <c r="K827" s="9"/>
      <c r="L827" s="9"/>
    </row>
    <row r="828" spans="2:12" ht="30" x14ac:dyDescent="0.25">
      <c r="B828" s="9" t="s">
        <v>1316</v>
      </c>
      <c r="C828" s="10" t="s">
        <v>1317</v>
      </c>
      <c r="D828" s="10" t="s">
        <v>5</v>
      </c>
      <c r="E828" s="10" t="s">
        <v>353</v>
      </c>
      <c r="F828" s="9" t="s">
        <v>5022</v>
      </c>
      <c r="G828" s="9" t="s">
        <v>4629</v>
      </c>
      <c r="H828" s="9" t="s">
        <v>4813</v>
      </c>
      <c r="I828" s="9"/>
      <c r="J828" s="9"/>
      <c r="K828" s="9"/>
      <c r="L828" s="9"/>
    </row>
    <row r="829" spans="2:12" ht="45" x14ac:dyDescent="0.25">
      <c r="B829" s="9" t="s">
        <v>1318</v>
      </c>
      <c r="C829" s="10" t="s">
        <v>1319</v>
      </c>
      <c r="D829" s="10" t="s">
        <v>5</v>
      </c>
      <c r="E829" s="10" t="s">
        <v>353</v>
      </c>
      <c r="F829" s="9" t="s">
        <v>5022</v>
      </c>
      <c r="G829" s="9" t="s">
        <v>4614</v>
      </c>
      <c r="H829" s="9" t="s">
        <v>4808</v>
      </c>
      <c r="I829" s="9"/>
      <c r="J829" s="9"/>
      <c r="K829" s="9"/>
      <c r="L829" s="9"/>
    </row>
    <row r="830" spans="2:12" ht="30" x14ac:dyDescent="0.25">
      <c r="B830" s="9" t="s">
        <v>1320</v>
      </c>
      <c r="C830" s="10" t="s">
        <v>1321</v>
      </c>
      <c r="D830" s="10" t="s">
        <v>5</v>
      </c>
      <c r="E830" s="10" t="s">
        <v>353</v>
      </c>
      <c r="F830" s="9" t="s">
        <v>5022</v>
      </c>
      <c r="G830" s="9" t="s">
        <v>4575</v>
      </c>
      <c r="H830" s="9" t="s">
        <v>4807</v>
      </c>
      <c r="I830" s="9"/>
      <c r="J830" s="9"/>
      <c r="K830" s="9"/>
      <c r="L830" s="9"/>
    </row>
    <row r="831" spans="2:12" ht="30" x14ac:dyDescent="0.25">
      <c r="B831" s="9" t="s">
        <v>1322</v>
      </c>
      <c r="C831" s="10" t="s">
        <v>1323</v>
      </c>
      <c r="D831" s="10" t="s">
        <v>5</v>
      </c>
      <c r="E831" s="10" t="s">
        <v>353</v>
      </c>
      <c r="F831" s="9" t="s">
        <v>5022</v>
      </c>
      <c r="G831" s="9" t="s">
        <v>4575</v>
      </c>
      <c r="H831" s="9" t="s">
        <v>4807</v>
      </c>
      <c r="I831" s="9"/>
      <c r="J831" s="9"/>
      <c r="K831" s="9"/>
      <c r="L831" s="9"/>
    </row>
    <row r="832" spans="2:12" x14ac:dyDescent="0.25">
      <c r="B832" s="9" t="s">
        <v>2143</v>
      </c>
      <c r="C832" s="10" t="s">
        <v>2144</v>
      </c>
      <c r="D832" s="10" t="s">
        <v>5</v>
      </c>
      <c r="E832" s="10" t="s">
        <v>353</v>
      </c>
      <c r="F832" s="9" t="s">
        <v>5023</v>
      </c>
      <c r="G832" s="9" t="s">
        <v>5134</v>
      </c>
      <c r="H832" s="9" t="s">
        <v>4807</v>
      </c>
      <c r="I832" s="9"/>
      <c r="J832" s="9"/>
      <c r="K832" s="9"/>
      <c r="L832" s="9"/>
    </row>
    <row r="833" spans="2:12" ht="45" x14ac:dyDescent="0.25">
      <c r="B833" s="9" t="s">
        <v>1324</v>
      </c>
      <c r="C833" s="10" t="s">
        <v>1325</v>
      </c>
      <c r="D833" s="10" t="s">
        <v>5</v>
      </c>
      <c r="E833" s="10" t="s">
        <v>353</v>
      </c>
      <c r="F833" s="9" t="s">
        <v>5022</v>
      </c>
      <c r="G833" s="9" t="s">
        <v>4611</v>
      </c>
      <c r="H833" s="9" t="s">
        <v>4808</v>
      </c>
      <c r="I833" s="9"/>
      <c r="J833" s="9"/>
      <c r="K833" s="9"/>
      <c r="L833" s="9" t="s">
        <v>5282</v>
      </c>
    </row>
    <row r="834" spans="2:12" ht="45" x14ac:dyDescent="0.25">
      <c r="B834" s="9" t="s">
        <v>1326</v>
      </c>
      <c r="C834" s="10" t="s">
        <v>1327</v>
      </c>
      <c r="D834" s="10" t="s">
        <v>5</v>
      </c>
      <c r="E834" s="10" t="s">
        <v>205</v>
      </c>
      <c r="F834" s="9" t="s">
        <v>5072</v>
      </c>
      <c r="G834" s="9" t="s">
        <v>5177</v>
      </c>
      <c r="H834" s="9" t="s">
        <v>4807</v>
      </c>
      <c r="I834" s="9"/>
      <c r="J834" s="9"/>
      <c r="K834" s="9"/>
      <c r="L834" s="9"/>
    </row>
    <row r="835" spans="2:12" ht="30" x14ac:dyDescent="0.25">
      <c r="B835" s="9" t="s">
        <v>1328</v>
      </c>
      <c r="C835" s="10" t="s">
        <v>1329</v>
      </c>
      <c r="D835" s="10" t="s">
        <v>5</v>
      </c>
      <c r="E835" s="10" t="s">
        <v>205</v>
      </c>
      <c r="F835" s="9" t="s">
        <v>5022</v>
      </c>
      <c r="G835" s="9"/>
      <c r="H835" s="9"/>
      <c r="I835" s="9"/>
      <c r="J835" s="9"/>
      <c r="K835" s="9"/>
      <c r="L835" s="9"/>
    </row>
    <row r="836" spans="2:12" ht="75" x14ac:dyDescent="0.25">
      <c r="B836" s="9" t="s">
        <v>1330</v>
      </c>
      <c r="C836" s="10" t="s">
        <v>1331</v>
      </c>
      <c r="D836" s="10" t="s">
        <v>5</v>
      </c>
      <c r="E836" s="10" t="s">
        <v>205</v>
      </c>
      <c r="F836" s="9" t="s">
        <v>5072</v>
      </c>
      <c r="G836" s="9" t="s">
        <v>4624</v>
      </c>
      <c r="H836" s="9" t="s">
        <v>4806</v>
      </c>
      <c r="I836" s="9"/>
      <c r="J836" s="9"/>
      <c r="K836" s="9"/>
      <c r="L836" s="9"/>
    </row>
    <row r="837" spans="2:12" ht="45" x14ac:dyDescent="0.25">
      <c r="B837" s="9" t="s">
        <v>1332</v>
      </c>
      <c r="C837" s="10" t="s">
        <v>1333</v>
      </c>
      <c r="D837" s="10" t="s">
        <v>5</v>
      </c>
      <c r="E837" s="10" t="s">
        <v>205</v>
      </c>
      <c r="F837" s="9" t="s">
        <v>5022</v>
      </c>
      <c r="G837" s="9" t="s">
        <v>4645</v>
      </c>
      <c r="H837" s="9" t="s">
        <v>4819</v>
      </c>
      <c r="I837" s="9"/>
      <c r="J837" s="9"/>
      <c r="K837" s="9"/>
      <c r="L837" s="9"/>
    </row>
    <row r="838" spans="2:12" ht="60" x14ac:dyDescent="0.25">
      <c r="B838" s="9" t="s">
        <v>1334</v>
      </c>
      <c r="C838" s="10" t="s">
        <v>1335</v>
      </c>
      <c r="D838" s="10" t="s">
        <v>5</v>
      </c>
      <c r="E838" s="10" t="s">
        <v>22</v>
      </c>
      <c r="F838" s="9" t="s">
        <v>5022</v>
      </c>
      <c r="G838" s="9" t="s">
        <v>4628</v>
      </c>
      <c r="H838" s="9" t="s">
        <v>4807</v>
      </c>
      <c r="I838" s="9" t="s">
        <v>4491</v>
      </c>
      <c r="J838" s="9"/>
      <c r="K838" s="9"/>
      <c r="L838" s="9"/>
    </row>
    <row r="839" spans="2:12" ht="60" x14ac:dyDescent="0.25">
      <c r="B839" s="9" t="s">
        <v>1336</v>
      </c>
      <c r="C839" s="10" t="s">
        <v>1337</v>
      </c>
      <c r="D839" s="10" t="s">
        <v>5</v>
      </c>
      <c r="E839" s="10" t="s">
        <v>22</v>
      </c>
      <c r="F839" s="9" t="s">
        <v>5022</v>
      </c>
      <c r="G839" s="9" t="s">
        <v>5178</v>
      </c>
      <c r="H839" s="9" t="s">
        <v>4810</v>
      </c>
      <c r="I839" s="9" t="s">
        <v>4533</v>
      </c>
      <c r="J839" s="9"/>
      <c r="K839" s="9"/>
      <c r="L839" s="9"/>
    </row>
    <row r="840" spans="2:12" ht="60" x14ac:dyDescent="0.25">
      <c r="B840" s="9" t="s">
        <v>1338</v>
      </c>
      <c r="C840" s="10" t="s">
        <v>1339</v>
      </c>
      <c r="D840" s="10" t="s">
        <v>5</v>
      </c>
      <c r="E840" s="10" t="s">
        <v>22</v>
      </c>
      <c r="F840" s="9" t="s">
        <v>5022</v>
      </c>
      <c r="G840" s="9" t="s">
        <v>4635</v>
      </c>
      <c r="H840" s="9" t="s">
        <v>4807</v>
      </c>
      <c r="I840" s="9" t="s">
        <v>4438</v>
      </c>
      <c r="J840" s="9"/>
      <c r="K840" s="9"/>
      <c r="L840" s="9"/>
    </row>
    <row r="841" spans="2:12" ht="30" x14ac:dyDescent="0.25">
      <c r="B841" s="9" t="s">
        <v>2145</v>
      </c>
      <c r="C841" s="10" t="s">
        <v>2146</v>
      </c>
      <c r="D841" s="10" t="s">
        <v>5</v>
      </c>
      <c r="E841" s="10" t="s">
        <v>59</v>
      </c>
      <c r="F841" s="9" t="s">
        <v>5022</v>
      </c>
      <c r="G841" s="9" t="s">
        <v>5127</v>
      </c>
      <c r="H841" s="9" t="s">
        <v>4807</v>
      </c>
      <c r="I841" s="9"/>
      <c r="J841" s="9"/>
      <c r="K841" s="9"/>
      <c r="L841" s="9"/>
    </row>
    <row r="842" spans="2:12" x14ac:dyDescent="0.25">
      <c r="B842" s="9" t="s">
        <v>2147</v>
      </c>
      <c r="C842" s="10" t="s">
        <v>2148</v>
      </c>
      <c r="D842" s="10" t="s">
        <v>5</v>
      </c>
      <c r="E842" s="10" t="s">
        <v>59</v>
      </c>
      <c r="F842" s="9" t="s">
        <v>5023</v>
      </c>
      <c r="G842" s="9" t="s">
        <v>5223</v>
      </c>
      <c r="H842" s="9" t="s">
        <v>4807</v>
      </c>
      <c r="I842" s="9"/>
      <c r="J842" s="9"/>
      <c r="K842" s="9"/>
      <c r="L842" s="9"/>
    </row>
    <row r="843" spans="2:12" ht="60" x14ac:dyDescent="0.25">
      <c r="B843" s="9" t="s">
        <v>1340</v>
      </c>
      <c r="C843" s="10" t="s">
        <v>1341</v>
      </c>
      <c r="D843" s="10" t="s">
        <v>5</v>
      </c>
      <c r="E843" s="10" t="s">
        <v>59</v>
      </c>
      <c r="F843" s="9" t="s">
        <v>5024</v>
      </c>
      <c r="G843" s="9" t="s">
        <v>4999</v>
      </c>
      <c r="H843" s="9" t="s">
        <v>4807</v>
      </c>
      <c r="I843" s="9"/>
      <c r="J843" s="9"/>
      <c r="K843" s="9"/>
      <c r="L843" s="9" t="s">
        <v>5283</v>
      </c>
    </row>
    <row r="844" spans="2:12" ht="30" x14ac:dyDescent="0.25">
      <c r="B844" s="9" t="s">
        <v>1342</v>
      </c>
      <c r="C844" s="10" t="s">
        <v>1343</v>
      </c>
      <c r="D844" s="10" t="s">
        <v>5</v>
      </c>
      <c r="E844" s="10" t="s">
        <v>59</v>
      </c>
      <c r="F844" s="9" t="s">
        <v>5022</v>
      </c>
      <c r="G844" s="9" t="s">
        <v>4663</v>
      </c>
      <c r="H844" s="9" t="s">
        <v>4807</v>
      </c>
      <c r="I844" s="9"/>
      <c r="J844" s="9"/>
      <c r="K844" s="9"/>
      <c r="L844" s="9"/>
    </row>
    <row r="845" spans="2:12" ht="60" x14ac:dyDescent="0.25">
      <c r="B845" s="9" t="s">
        <v>1344</v>
      </c>
      <c r="C845" s="10" t="s">
        <v>1345</v>
      </c>
      <c r="D845" s="10" t="s">
        <v>5</v>
      </c>
      <c r="E845" s="10" t="s">
        <v>59</v>
      </c>
      <c r="F845" s="9" t="s">
        <v>5024</v>
      </c>
      <c r="G845" s="9" t="s">
        <v>4577</v>
      </c>
      <c r="H845" s="9" t="s">
        <v>4808</v>
      </c>
      <c r="I845" s="9"/>
      <c r="J845" s="9"/>
      <c r="K845" s="9"/>
      <c r="L845" s="9"/>
    </row>
    <row r="846" spans="2:12" ht="30" x14ac:dyDescent="0.25">
      <c r="B846" s="9" t="s">
        <v>1346</v>
      </c>
      <c r="C846" s="10" t="s">
        <v>1347</v>
      </c>
      <c r="D846" s="10" t="s">
        <v>5</v>
      </c>
      <c r="E846" s="10" t="s">
        <v>59</v>
      </c>
      <c r="F846" s="9" t="s">
        <v>5022</v>
      </c>
      <c r="G846" s="9" t="s">
        <v>5284</v>
      </c>
      <c r="H846" s="9" t="s">
        <v>4807</v>
      </c>
      <c r="I846" s="9"/>
      <c r="J846" s="9"/>
      <c r="K846" s="9"/>
      <c r="L846" s="9"/>
    </row>
    <row r="847" spans="2:12" ht="45" x14ac:dyDescent="0.25">
      <c r="B847" s="9" t="s">
        <v>1348</v>
      </c>
      <c r="C847" s="10" t="s">
        <v>1349</v>
      </c>
      <c r="D847" s="10" t="s">
        <v>5</v>
      </c>
      <c r="E847" s="10" t="s">
        <v>205</v>
      </c>
      <c r="F847" s="9" t="s">
        <v>5022</v>
      </c>
      <c r="G847" s="9" t="s">
        <v>4732</v>
      </c>
      <c r="H847" s="9" t="s">
        <v>4808</v>
      </c>
      <c r="I847" s="9"/>
      <c r="J847" s="9"/>
      <c r="K847" s="9"/>
      <c r="L847" s="9"/>
    </row>
    <row r="848" spans="2:12" ht="60" x14ac:dyDescent="0.25">
      <c r="B848" s="9" t="s">
        <v>1350</v>
      </c>
      <c r="C848" s="10" t="s">
        <v>1351</v>
      </c>
      <c r="D848" s="10" t="s">
        <v>5</v>
      </c>
      <c r="E848" s="10" t="s">
        <v>205</v>
      </c>
      <c r="F848" s="9" t="s">
        <v>5022</v>
      </c>
      <c r="G848" s="9" t="s">
        <v>4673</v>
      </c>
      <c r="H848" s="9" t="s">
        <v>4812</v>
      </c>
      <c r="I848" s="9"/>
      <c r="J848" s="9"/>
      <c r="K848" s="9"/>
      <c r="L848" s="9"/>
    </row>
    <row r="849" spans="2:12" ht="30" x14ac:dyDescent="0.25">
      <c r="B849" s="9" t="s">
        <v>1352</v>
      </c>
      <c r="C849" s="10" t="s">
        <v>1353</v>
      </c>
      <c r="D849" s="10" t="s">
        <v>5</v>
      </c>
      <c r="E849" s="10" t="s">
        <v>205</v>
      </c>
      <c r="F849" s="9" t="s">
        <v>5022</v>
      </c>
      <c r="G849" s="9"/>
      <c r="H849" s="9"/>
      <c r="I849" s="9"/>
      <c r="J849" s="9"/>
      <c r="K849" s="9"/>
      <c r="L849" s="9"/>
    </row>
    <row r="850" spans="2:12" ht="60" x14ac:dyDescent="0.25">
      <c r="B850" s="9" t="s">
        <v>2149</v>
      </c>
      <c r="C850" s="10" t="s">
        <v>2150</v>
      </c>
      <c r="D850" s="10" t="s">
        <v>5</v>
      </c>
      <c r="E850" s="10" t="s">
        <v>205</v>
      </c>
      <c r="F850" s="9" t="s">
        <v>5022</v>
      </c>
      <c r="G850" s="9" t="s">
        <v>5025</v>
      </c>
      <c r="H850" s="9" t="s">
        <v>4837</v>
      </c>
      <c r="I850" s="9"/>
      <c r="J850" s="9"/>
      <c r="K850" s="9"/>
      <c r="L850" s="9"/>
    </row>
    <row r="851" spans="2:12" ht="60" x14ac:dyDescent="0.25">
      <c r="B851" s="9" t="s">
        <v>1354</v>
      </c>
      <c r="C851" s="10" t="s">
        <v>1355</v>
      </c>
      <c r="D851" s="10" t="s">
        <v>5</v>
      </c>
      <c r="E851" s="10" t="s">
        <v>22</v>
      </c>
      <c r="F851" s="9" t="s">
        <v>5022</v>
      </c>
      <c r="G851" s="9" t="s">
        <v>4642</v>
      </c>
      <c r="H851" s="9" t="s">
        <v>4807</v>
      </c>
      <c r="I851" s="9" t="s">
        <v>4443</v>
      </c>
      <c r="J851" s="9"/>
      <c r="K851" s="9"/>
      <c r="L851" s="9"/>
    </row>
    <row r="852" spans="2:12" ht="60" x14ac:dyDescent="0.25">
      <c r="B852" s="9" t="s">
        <v>1356</v>
      </c>
      <c r="C852" s="10" t="s">
        <v>1357</v>
      </c>
      <c r="D852" s="10" t="s">
        <v>5</v>
      </c>
      <c r="E852" s="10" t="s">
        <v>22</v>
      </c>
      <c r="F852" s="9" t="s">
        <v>5022</v>
      </c>
      <c r="G852" s="9" t="s">
        <v>4770</v>
      </c>
      <c r="H852" s="9" t="s">
        <v>4809</v>
      </c>
      <c r="I852" s="9" t="s">
        <v>4427</v>
      </c>
      <c r="J852" s="9"/>
      <c r="K852" s="9"/>
      <c r="L852" s="9"/>
    </row>
    <row r="853" spans="2:12" ht="30" x14ac:dyDescent="0.25">
      <c r="B853" s="9" t="s">
        <v>1358</v>
      </c>
      <c r="C853" s="10" t="s">
        <v>1359</v>
      </c>
      <c r="D853" s="10" t="s">
        <v>5</v>
      </c>
      <c r="E853" s="10" t="s">
        <v>6</v>
      </c>
      <c r="F853" s="9" t="s">
        <v>5022</v>
      </c>
      <c r="G853" s="9" t="s">
        <v>4658</v>
      </c>
      <c r="H853" s="9" t="s">
        <v>4807</v>
      </c>
      <c r="I853" s="9"/>
      <c r="J853" s="9"/>
      <c r="K853" s="9"/>
      <c r="L853" s="9"/>
    </row>
    <row r="854" spans="2:12" ht="60" x14ac:dyDescent="0.25">
      <c r="B854" s="9" t="s">
        <v>1360</v>
      </c>
      <c r="C854" s="10" t="s">
        <v>1361</v>
      </c>
      <c r="D854" s="10" t="s">
        <v>5</v>
      </c>
      <c r="E854" s="10" t="s">
        <v>205</v>
      </c>
      <c r="F854" s="9" t="s">
        <v>5022</v>
      </c>
      <c r="G854" s="9" t="s">
        <v>4643</v>
      </c>
      <c r="H854" s="9" t="s">
        <v>4825</v>
      </c>
      <c r="I854" s="9"/>
      <c r="J854" s="9"/>
      <c r="K854" s="9"/>
      <c r="L854" s="9" t="s">
        <v>4839</v>
      </c>
    </row>
    <row r="855" spans="2:12" ht="60" x14ac:dyDescent="0.25">
      <c r="B855" s="9" t="s">
        <v>1362</v>
      </c>
      <c r="C855" s="10" t="s">
        <v>1363</v>
      </c>
      <c r="D855" s="10" t="s">
        <v>5</v>
      </c>
      <c r="E855" s="10" t="s">
        <v>22</v>
      </c>
      <c r="F855" s="9" t="s">
        <v>5022</v>
      </c>
      <c r="G855" s="9" t="s">
        <v>5179</v>
      </c>
      <c r="H855" s="9" t="s">
        <v>4808</v>
      </c>
      <c r="I855" s="9" t="s">
        <v>4479</v>
      </c>
      <c r="J855" s="9"/>
      <c r="K855" s="9"/>
      <c r="L855" s="9"/>
    </row>
    <row r="856" spans="2:12" ht="30" x14ac:dyDescent="0.25">
      <c r="B856" s="9" t="s">
        <v>1364</v>
      </c>
      <c r="C856" s="10" t="s">
        <v>1365</v>
      </c>
      <c r="D856" s="10" t="s">
        <v>5</v>
      </c>
      <c r="E856" s="10" t="s">
        <v>49</v>
      </c>
      <c r="F856" s="9" t="s">
        <v>5022</v>
      </c>
      <c r="G856" s="9" t="s">
        <v>4670</v>
      </c>
      <c r="H856" s="9" t="s">
        <v>4807</v>
      </c>
      <c r="I856" s="9"/>
      <c r="J856" s="9"/>
      <c r="K856" s="9"/>
      <c r="L856" s="9"/>
    </row>
    <row r="857" spans="2:12" ht="60" x14ac:dyDescent="0.25">
      <c r="B857" s="9" t="s">
        <v>1366</v>
      </c>
      <c r="C857" s="10" t="s">
        <v>1367</v>
      </c>
      <c r="D857" s="10" t="s">
        <v>5</v>
      </c>
      <c r="E857" s="10" t="s">
        <v>49</v>
      </c>
      <c r="F857" s="9" t="s">
        <v>5022</v>
      </c>
      <c r="G857" s="9" t="s">
        <v>4993</v>
      </c>
      <c r="H857" s="9" t="s">
        <v>4816</v>
      </c>
      <c r="I857" s="9"/>
      <c r="J857" s="9"/>
      <c r="K857" s="9"/>
      <c r="L857" s="9"/>
    </row>
    <row r="858" spans="2:12" ht="30" x14ac:dyDescent="0.25">
      <c r="B858" s="9" t="s">
        <v>2151</v>
      </c>
      <c r="C858" s="10" t="s">
        <v>2152</v>
      </c>
      <c r="D858" s="10" t="s">
        <v>5</v>
      </c>
      <c r="E858" s="10" t="s">
        <v>168</v>
      </c>
      <c r="F858" s="9" t="s">
        <v>5022</v>
      </c>
      <c r="G858" s="9" t="s">
        <v>4572</v>
      </c>
      <c r="H858" s="9" t="s">
        <v>4807</v>
      </c>
      <c r="I858" s="9"/>
      <c r="J858" s="9"/>
      <c r="K858" s="9"/>
      <c r="L858" s="9"/>
    </row>
    <row r="859" spans="2:12" x14ac:dyDescent="0.25">
      <c r="B859" s="9" t="s">
        <v>2153</v>
      </c>
      <c r="C859" s="10" t="s">
        <v>2154</v>
      </c>
      <c r="D859" s="10" t="s">
        <v>5</v>
      </c>
      <c r="E859" s="10" t="s">
        <v>168</v>
      </c>
      <c r="F859" s="9" t="s">
        <v>5023</v>
      </c>
      <c r="G859" s="9"/>
      <c r="H859" s="9"/>
      <c r="I859" s="9"/>
      <c r="J859" s="9"/>
      <c r="K859" s="9"/>
      <c r="L859" s="9"/>
    </row>
    <row r="860" spans="2:12" ht="45" x14ac:dyDescent="0.25">
      <c r="B860" s="9" t="s">
        <v>1368</v>
      </c>
      <c r="C860" s="10" t="s">
        <v>1369</v>
      </c>
      <c r="D860" s="10" t="s">
        <v>5</v>
      </c>
      <c r="E860" s="10" t="s">
        <v>168</v>
      </c>
      <c r="F860" s="9" t="s">
        <v>5072</v>
      </c>
      <c r="G860" s="9" t="s">
        <v>4659</v>
      </c>
      <c r="H860" s="9" t="s">
        <v>4807</v>
      </c>
      <c r="I860" s="9"/>
      <c r="J860" s="9"/>
      <c r="K860" s="9"/>
      <c r="L860" s="9"/>
    </row>
    <row r="861" spans="2:12" ht="60" x14ac:dyDescent="0.25">
      <c r="B861" s="9" t="s">
        <v>1370</v>
      </c>
      <c r="C861" s="10" t="s">
        <v>1371</v>
      </c>
      <c r="D861" s="10" t="s">
        <v>5</v>
      </c>
      <c r="E861" s="10" t="s">
        <v>168</v>
      </c>
      <c r="F861" s="9" t="s">
        <v>5024</v>
      </c>
      <c r="G861" s="9" t="s">
        <v>4608</v>
      </c>
      <c r="H861" s="9" t="s">
        <v>4807</v>
      </c>
      <c r="I861" s="9" t="s">
        <v>4492</v>
      </c>
      <c r="J861" s="9"/>
      <c r="K861" s="9"/>
      <c r="L861" s="9"/>
    </row>
    <row r="862" spans="2:12" ht="75" x14ac:dyDescent="0.25">
      <c r="B862" s="9" t="s">
        <v>1372</v>
      </c>
      <c r="C862" s="10" t="s">
        <v>1373</v>
      </c>
      <c r="D862" s="10" t="s">
        <v>5</v>
      </c>
      <c r="E862" s="10" t="s">
        <v>22</v>
      </c>
      <c r="F862" s="9" t="s">
        <v>5073</v>
      </c>
      <c r="G862" s="9" t="s">
        <v>4778</v>
      </c>
      <c r="H862" s="9" t="s">
        <v>4807</v>
      </c>
      <c r="I862" s="9"/>
      <c r="J862" s="9"/>
      <c r="K862" s="9"/>
      <c r="L862" s="9"/>
    </row>
    <row r="863" spans="2:12" ht="60" x14ac:dyDescent="0.25">
      <c r="B863" s="9" t="s">
        <v>1374</v>
      </c>
      <c r="C863" s="10" t="s">
        <v>1375</v>
      </c>
      <c r="D863" s="10" t="s">
        <v>5</v>
      </c>
      <c r="E863" s="10" t="s">
        <v>22</v>
      </c>
      <c r="F863" s="9" t="s">
        <v>5022</v>
      </c>
      <c r="G863" s="9" t="s">
        <v>4760</v>
      </c>
      <c r="H863" s="9" t="s">
        <v>4810</v>
      </c>
      <c r="I863" s="9" t="s">
        <v>4438</v>
      </c>
      <c r="J863" s="9"/>
      <c r="K863" s="9"/>
      <c r="L863" s="9"/>
    </row>
    <row r="864" spans="2:12" ht="30" x14ac:dyDescent="0.25">
      <c r="B864" s="9" t="s">
        <v>1376</v>
      </c>
      <c r="C864" s="10" t="s">
        <v>1377</v>
      </c>
      <c r="D864" s="10" t="s">
        <v>5</v>
      </c>
      <c r="E864" s="10" t="s">
        <v>26</v>
      </c>
      <c r="F864" s="9" t="s">
        <v>5022</v>
      </c>
      <c r="G864" s="9"/>
      <c r="H864" s="9"/>
      <c r="I864" s="9"/>
      <c r="J864" s="9"/>
      <c r="K864" s="9"/>
      <c r="L864" s="9"/>
    </row>
    <row r="865" spans="2:12" x14ac:dyDescent="0.25">
      <c r="B865" s="9" t="s">
        <v>2155</v>
      </c>
      <c r="C865" s="10" t="s">
        <v>2156</v>
      </c>
      <c r="D865" s="10" t="s">
        <v>5</v>
      </c>
      <c r="E865" s="10" t="s">
        <v>26</v>
      </c>
      <c r="F865" s="9" t="s">
        <v>5023</v>
      </c>
      <c r="G865" s="9" t="s">
        <v>5028</v>
      </c>
      <c r="H865" s="9" t="s">
        <v>4807</v>
      </c>
      <c r="I865" s="9"/>
      <c r="J865" s="9"/>
      <c r="K865" s="9"/>
      <c r="L865" s="9"/>
    </row>
    <row r="866" spans="2:12" ht="45" x14ac:dyDescent="0.25">
      <c r="B866" s="9" t="s">
        <v>1378</v>
      </c>
      <c r="C866" s="10" t="s">
        <v>1379</v>
      </c>
      <c r="D866" s="10" t="s">
        <v>5</v>
      </c>
      <c r="E866" s="10" t="s">
        <v>26</v>
      </c>
      <c r="F866" s="9" t="s">
        <v>5022</v>
      </c>
      <c r="G866" s="9" t="s">
        <v>4662</v>
      </c>
      <c r="H866" s="9" t="s">
        <v>4820</v>
      </c>
      <c r="I866" s="9"/>
      <c r="J866" s="9"/>
      <c r="K866" s="9"/>
      <c r="L866" s="9"/>
    </row>
    <row r="867" spans="2:12" ht="30" x14ac:dyDescent="0.25">
      <c r="B867" s="9" t="s">
        <v>2157</v>
      </c>
      <c r="C867" s="10" t="s">
        <v>2158</v>
      </c>
      <c r="D867" s="10" t="s">
        <v>5</v>
      </c>
      <c r="E867" s="10" t="s">
        <v>205</v>
      </c>
      <c r="F867" s="9" t="s">
        <v>5022</v>
      </c>
      <c r="G867" s="9"/>
      <c r="H867" s="9"/>
      <c r="I867" s="9"/>
      <c r="J867" s="9"/>
      <c r="K867" s="9"/>
      <c r="L867" s="9"/>
    </row>
    <row r="868" spans="2:12" ht="30" x14ac:dyDescent="0.25">
      <c r="B868" s="9" t="s">
        <v>1380</v>
      </c>
      <c r="C868" s="10" t="s">
        <v>1381</v>
      </c>
      <c r="D868" s="10" t="s">
        <v>5</v>
      </c>
      <c r="E868" s="10" t="s">
        <v>59</v>
      </c>
      <c r="F868" s="9" t="s">
        <v>5022</v>
      </c>
      <c r="G868" s="9" t="s">
        <v>4701</v>
      </c>
      <c r="H868" s="9" t="s">
        <v>4807</v>
      </c>
      <c r="I868" s="9"/>
      <c r="J868" s="9"/>
      <c r="K868" s="9"/>
      <c r="L868" s="9"/>
    </row>
    <row r="869" spans="2:12" ht="45" x14ac:dyDescent="0.25">
      <c r="B869" s="9" t="s">
        <v>2159</v>
      </c>
      <c r="C869" s="10" t="s">
        <v>2160</v>
      </c>
      <c r="D869" s="10" t="s">
        <v>5</v>
      </c>
      <c r="E869" s="10" t="s">
        <v>59</v>
      </c>
      <c r="F869" s="9" t="s">
        <v>5218</v>
      </c>
      <c r="G869" s="9"/>
      <c r="H869" s="9"/>
      <c r="I869" s="9"/>
      <c r="J869" s="9"/>
      <c r="K869" s="9"/>
      <c r="L869" s="9"/>
    </row>
    <row r="870" spans="2:12" ht="30" x14ac:dyDescent="0.25">
      <c r="B870" s="9" t="s">
        <v>1382</v>
      </c>
      <c r="C870" s="10" t="s">
        <v>1383</v>
      </c>
      <c r="D870" s="10" t="s">
        <v>5</v>
      </c>
      <c r="E870" s="10" t="s">
        <v>59</v>
      </c>
      <c r="F870" s="9" t="s">
        <v>5022</v>
      </c>
      <c r="G870" s="9" t="s">
        <v>4988</v>
      </c>
      <c r="H870" s="9" t="s">
        <v>4807</v>
      </c>
      <c r="I870" s="9"/>
      <c r="J870" s="9"/>
      <c r="K870" s="9"/>
      <c r="L870" s="9"/>
    </row>
    <row r="871" spans="2:12" ht="30" x14ac:dyDescent="0.25">
      <c r="B871" s="9" t="s">
        <v>1384</v>
      </c>
      <c r="C871" s="10" t="s">
        <v>1385</v>
      </c>
      <c r="D871" s="10" t="s">
        <v>5</v>
      </c>
      <c r="E871" s="10" t="s">
        <v>68</v>
      </c>
      <c r="F871" s="9" t="s">
        <v>5022</v>
      </c>
      <c r="G871" s="9" t="s">
        <v>4619</v>
      </c>
      <c r="H871" s="9" t="s">
        <v>4813</v>
      </c>
      <c r="I871" s="9"/>
      <c r="J871" s="9"/>
      <c r="K871" s="9"/>
      <c r="L871" s="9"/>
    </row>
    <row r="872" spans="2:12" ht="45" x14ac:dyDescent="0.25">
      <c r="B872" s="9" t="s">
        <v>1386</v>
      </c>
      <c r="C872" s="10" t="s">
        <v>1387</v>
      </c>
      <c r="D872" s="10" t="s">
        <v>5</v>
      </c>
      <c r="E872" s="10" t="s">
        <v>59</v>
      </c>
      <c r="F872" s="9" t="s">
        <v>5072</v>
      </c>
      <c r="G872" s="9" t="s">
        <v>4662</v>
      </c>
      <c r="H872" s="9" t="s">
        <v>4809</v>
      </c>
      <c r="I872" s="9"/>
      <c r="J872" s="9"/>
      <c r="K872" s="9"/>
      <c r="L872" s="9"/>
    </row>
    <row r="873" spans="2:12" ht="75" x14ac:dyDescent="0.25">
      <c r="B873" s="9" t="s">
        <v>1388</v>
      </c>
      <c r="C873" s="10" t="s">
        <v>1389</v>
      </c>
      <c r="D873" s="10" t="s">
        <v>5</v>
      </c>
      <c r="E873" s="10" t="s">
        <v>310</v>
      </c>
      <c r="F873" s="9" t="s">
        <v>5022</v>
      </c>
      <c r="G873" s="9" t="s">
        <v>5285</v>
      </c>
      <c r="H873" s="9" t="s">
        <v>4806</v>
      </c>
      <c r="I873" s="9" t="s">
        <v>4418</v>
      </c>
      <c r="J873" s="9"/>
      <c r="K873" s="9"/>
      <c r="L873" s="9"/>
    </row>
    <row r="874" spans="2:12" x14ac:dyDescent="0.25">
      <c r="B874" s="9" t="s">
        <v>2161</v>
      </c>
      <c r="C874" s="10" t="s">
        <v>2162</v>
      </c>
      <c r="D874" s="10" t="s">
        <v>5</v>
      </c>
      <c r="E874" s="10" t="s">
        <v>310</v>
      </c>
      <c r="F874" s="9" t="s">
        <v>5023</v>
      </c>
      <c r="G874" s="9"/>
      <c r="H874" s="9"/>
      <c r="I874" s="9"/>
      <c r="J874" s="9"/>
      <c r="K874" s="9"/>
      <c r="L874" s="9"/>
    </row>
    <row r="875" spans="2:12" ht="30" x14ac:dyDescent="0.25">
      <c r="B875" s="9" t="s">
        <v>1390</v>
      </c>
      <c r="C875" s="10" t="s">
        <v>1391</v>
      </c>
      <c r="D875" s="10" t="s">
        <v>5</v>
      </c>
      <c r="E875" s="10" t="s">
        <v>210</v>
      </c>
      <c r="F875" s="9" t="s">
        <v>5022</v>
      </c>
      <c r="G875" s="9" t="s">
        <v>5180</v>
      </c>
      <c r="H875" s="9" t="s">
        <v>4809</v>
      </c>
      <c r="I875" s="9"/>
      <c r="J875" s="9"/>
      <c r="K875" s="9"/>
      <c r="L875" s="9"/>
    </row>
    <row r="876" spans="2:12" ht="30" x14ac:dyDescent="0.25">
      <c r="B876" s="9" t="s">
        <v>1392</v>
      </c>
      <c r="C876" s="10" t="s">
        <v>1393</v>
      </c>
      <c r="D876" s="10" t="s">
        <v>5</v>
      </c>
      <c r="E876" s="10" t="s">
        <v>210</v>
      </c>
      <c r="F876" s="9" t="s">
        <v>5022</v>
      </c>
      <c r="G876" s="9" t="s">
        <v>4670</v>
      </c>
      <c r="H876" s="9" t="s">
        <v>4807</v>
      </c>
      <c r="I876" s="9"/>
      <c r="J876" s="9"/>
      <c r="K876" s="9"/>
      <c r="L876" s="9"/>
    </row>
    <row r="877" spans="2:12" ht="45" x14ac:dyDescent="0.25">
      <c r="B877" s="9" t="s">
        <v>1394</v>
      </c>
      <c r="C877" s="10" t="s">
        <v>1395</v>
      </c>
      <c r="D877" s="10" t="s">
        <v>5</v>
      </c>
      <c r="E877" s="10" t="s">
        <v>210</v>
      </c>
      <c r="F877" s="9" t="s">
        <v>5072</v>
      </c>
      <c r="G877" s="9" t="s">
        <v>5223</v>
      </c>
      <c r="H877" s="9" t="s">
        <v>4807</v>
      </c>
      <c r="I877" s="9"/>
      <c r="J877" s="9"/>
      <c r="K877" s="9"/>
      <c r="L877" s="9"/>
    </row>
    <row r="878" spans="2:12" x14ac:dyDescent="0.25">
      <c r="B878" s="9" t="s">
        <v>2163</v>
      </c>
      <c r="C878" s="10" t="s">
        <v>2164</v>
      </c>
      <c r="D878" s="10" t="s">
        <v>5</v>
      </c>
      <c r="E878" s="10" t="s">
        <v>210</v>
      </c>
      <c r="F878" s="9" t="s">
        <v>5023</v>
      </c>
      <c r="G878" s="9" t="s">
        <v>5250</v>
      </c>
      <c r="H878" s="9" t="s">
        <v>4807</v>
      </c>
      <c r="I878" s="9"/>
      <c r="J878" s="9"/>
      <c r="K878" s="9"/>
      <c r="L878" s="9"/>
    </row>
    <row r="879" spans="2:12" ht="60" x14ac:dyDescent="0.25">
      <c r="B879" s="9" t="s">
        <v>1396</v>
      </c>
      <c r="C879" s="10" t="s">
        <v>1397</v>
      </c>
      <c r="D879" s="10" t="s">
        <v>5</v>
      </c>
      <c r="E879" s="10" t="s">
        <v>6</v>
      </c>
      <c r="F879" s="9" t="s">
        <v>5022</v>
      </c>
      <c r="G879" s="9" t="s">
        <v>4656</v>
      </c>
      <c r="H879" s="9" t="s">
        <v>4813</v>
      </c>
      <c r="I879" s="9" t="s">
        <v>4455</v>
      </c>
      <c r="J879" s="9"/>
      <c r="K879" s="9"/>
      <c r="L879" s="9"/>
    </row>
    <row r="880" spans="2:12" ht="30" x14ac:dyDescent="0.25">
      <c r="B880" s="9" t="s">
        <v>2165</v>
      </c>
      <c r="C880" s="10" t="s">
        <v>2166</v>
      </c>
      <c r="D880" s="10" t="s">
        <v>5</v>
      </c>
      <c r="E880" s="10" t="s">
        <v>6</v>
      </c>
      <c r="F880" s="9" t="s">
        <v>5022</v>
      </c>
      <c r="G880" s="9" t="s">
        <v>4988</v>
      </c>
      <c r="H880" s="9" t="s">
        <v>4807</v>
      </c>
      <c r="I880" s="9"/>
      <c r="J880" s="9"/>
      <c r="K880" s="9"/>
      <c r="L880" s="9"/>
    </row>
    <row r="881" spans="2:12" ht="30" x14ac:dyDescent="0.25">
      <c r="B881" s="9" t="s">
        <v>1398</v>
      </c>
      <c r="C881" s="10" t="s">
        <v>1399</v>
      </c>
      <c r="D881" s="10" t="s">
        <v>5</v>
      </c>
      <c r="E881" s="10" t="s">
        <v>6</v>
      </c>
      <c r="F881" s="9" t="s">
        <v>5022</v>
      </c>
      <c r="G881" s="9" t="s">
        <v>4633</v>
      </c>
      <c r="H881" s="9" t="s">
        <v>4807</v>
      </c>
      <c r="I881" s="9"/>
      <c r="J881" s="9"/>
      <c r="K881" s="9"/>
      <c r="L881" s="9"/>
    </row>
    <row r="882" spans="2:12" ht="30" x14ac:dyDescent="0.25">
      <c r="B882" s="9" t="s">
        <v>1400</v>
      </c>
      <c r="C882" s="10" t="s">
        <v>1401</v>
      </c>
      <c r="D882" s="10" t="s">
        <v>5</v>
      </c>
      <c r="E882" s="10" t="s">
        <v>6</v>
      </c>
      <c r="F882" s="9" t="s">
        <v>5022</v>
      </c>
      <c r="G882" s="9" t="s">
        <v>5181</v>
      </c>
      <c r="H882" s="9" t="s">
        <v>4821</v>
      </c>
      <c r="I882" s="9"/>
      <c r="J882" s="9"/>
      <c r="K882" s="9"/>
      <c r="L882" s="9"/>
    </row>
    <row r="883" spans="2:12" ht="30" x14ac:dyDescent="0.25">
      <c r="B883" s="9" t="s">
        <v>1402</v>
      </c>
      <c r="C883" s="10" t="s">
        <v>1403</v>
      </c>
      <c r="D883" s="10" t="s">
        <v>5</v>
      </c>
      <c r="E883" s="10" t="s">
        <v>6</v>
      </c>
      <c r="F883" s="9" t="s">
        <v>5022</v>
      </c>
      <c r="G883" s="9"/>
      <c r="H883" s="9"/>
      <c r="I883" s="9"/>
      <c r="J883" s="9"/>
      <c r="K883" s="9"/>
      <c r="L883" s="9"/>
    </row>
    <row r="884" spans="2:12" ht="60" x14ac:dyDescent="0.25">
      <c r="B884" s="9" t="s">
        <v>1404</v>
      </c>
      <c r="C884" s="10" t="s">
        <v>1405</v>
      </c>
      <c r="D884" s="10" t="s">
        <v>5</v>
      </c>
      <c r="E884" s="10" t="s">
        <v>6</v>
      </c>
      <c r="F884" s="9" t="s">
        <v>5022</v>
      </c>
      <c r="G884" s="9" t="s">
        <v>4662</v>
      </c>
      <c r="H884" s="9" t="s">
        <v>4808</v>
      </c>
      <c r="I884" s="9" t="s">
        <v>4425</v>
      </c>
      <c r="J884" s="9"/>
      <c r="K884" s="9"/>
      <c r="L884" s="9"/>
    </row>
    <row r="885" spans="2:12" ht="45" x14ac:dyDescent="0.25">
      <c r="B885" s="9" t="s">
        <v>1406</v>
      </c>
      <c r="C885" s="10" t="s">
        <v>1407</v>
      </c>
      <c r="D885" s="10" t="s">
        <v>5</v>
      </c>
      <c r="E885" s="10" t="s">
        <v>6</v>
      </c>
      <c r="F885" s="9" t="s">
        <v>5072</v>
      </c>
      <c r="G885" s="9" t="s">
        <v>4611</v>
      </c>
      <c r="H885" s="9" t="s">
        <v>4825</v>
      </c>
      <c r="I885" s="9"/>
      <c r="J885" s="9"/>
      <c r="K885" s="9"/>
      <c r="L885" s="9"/>
    </row>
    <row r="886" spans="2:12" ht="30" x14ac:dyDescent="0.25">
      <c r="B886" s="9" t="s">
        <v>1408</v>
      </c>
      <c r="C886" s="10" t="s">
        <v>1409</v>
      </c>
      <c r="D886" s="10" t="s">
        <v>5</v>
      </c>
      <c r="E886" s="10" t="s">
        <v>6</v>
      </c>
      <c r="F886" s="9" t="s">
        <v>5022</v>
      </c>
      <c r="G886" s="9"/>
      <c r="H886" s="9"/>
      <c r="I886" s="9"/>
      <c r="J886" s="9"/>
      <c r="K886" s="9"/>
      <c r="L886" s="9"/>
    </row>
    <row r="887" spans="2:12" ht="45" x14ac:dyDescent="0.25">
      <c r="B887" s="9" t="s">
        <v>1410</v>
      </c>
      <c r="C887" s="10" t="s">
        <v>1411</v>
      </c>
      <c r="D887" s="10" t="s">
        <v>5</v>
      </c>
      <c r="E887" s="10" t="s">
        <v>6</v>
      </c>
      <c r="F887" s="9" t="s">
        <v>5022</v>
      </c>
      <c r="G887" s="9" t="s">
        <v>4668</v>
      </c>
      <c r="H887" s="9" t="s">
        <v>4808</v>
      </c>
      <c r="I887" s="9"/>
      <c r="J887" s="9"/>
      <c r="K887" s="9"/>
      <c r="L887" s="9"/>
    </row>
    <row r="888" spans="2:12" ht="60" x14ac:dyDescent="0.25">
      <c r="B888" s="9" t="s">
        <v>1412</v>
      </c>
      <c r="C888" s="10" t="s">
        <v>1413</v>
      </c>
      <c r="D888" s="10" t="s">
        <v>5</v>
      </c>
      <c r="E888" s="10" t="s">
        <v>6</v>
      </c>
      <c r="F888" s="9" t="s">
        <v>5022</v>
      </c>
      <c r="G888" s="9" t="s">
        <v>5182</v>
      </c>
      <c r="H888" s="9" t="s">
        <v>4807</v>
      </c>
      <c r="I888" s="9" t="s">
        <v>4534</v>
      </c>
      <c r="J888" s="9"/>
      <c r="K888" s="9"/>
      <c r="L888" s="9" t="s">
        <v>5183</v>
      </c>
    </row>
    <row r="889" spans="2:12" ht="30" x14ac:dyDescent="0.25">
      <c r="B889" s="9" t="s">
        <v>1414</v>
      </c>
      <c r="C889" s="10" t="s">
        <v>1415</v>
      </c>
      <c r="D889" s="10" t="s">
        <v>5</v>
      </c>
      <c r="E889" s="10" t="s">
        <v>6</v>
      </c>
      <c r="F889" s="9" t="s">
        <v>5022</v>
      </c>
      <c r="G889" s="9" t="s">
        <v>4698</v>
      </c>
      <c r="H889" s="9" t="s">
        <v>4807</v>
      </c>
      <c r="I889" s="9"/>
      <c r="J889" s="9"/>
      <c r="K889" s="9"/>
      <c r="L889" s="9"/>
    </row>
    <row r="890" spans="2:12" ht="30" x14ac:dyDescent="0.25">
      <c r="B890" s="9" t="s">
        <v>1416</v>
      </c>
      <c r="C890" s="10" t="s">
        <v>1417</v>
      </c>
      <c r="D890" s="10" t="s">
        <v>5</v>
      </c>
      <c r="E890" s="10" t="s">
        <v>6</v>
      </c>
      <c r="F890" s="9" t="s">
        <v>5022</v>
      </c>
      <c r="G890" s="9" t="s">
        <v>4669</v>
      </c>
      <c r="H890" s="9" t="s">
        <v>4807</v>
      </c>
      <c r="I890" s="9"/>
      <c r="J890" s="9"/>
      <c r="K890" s="9"/>
      <c r="L890" s="9"/>
    </row>
    <row r="891" spans="2:12" ht="60" x14ac:dyDescent="0.25">
      <c r="B891" s="9" t="s">
        <v>1418</v>
      </c>
      <c r="C891" s="10" t="s">
        <v>1419</v>
      </c>
      <c r="D891" s="10" t="s">
        <v>5</v>
      </c>
      <c r="E891" s="10" t="s">
        <v>59</v>
      </c>
      <c r="F891" s="9" t="s">
        <v>5024</v>
      </c>
      <c r="G891" s="9" t="s">
        <v>5286</v>
      </c>
      <c r="H891" s="9" t="s">
        <v>4817</v>
      </c>
      <c r="I891" s="9"/>
      <c r="J891" s="9"/>
      <c r="K891" s="9"/>
      <c r="L891" s="9"/>
    </row>
    <row r="892" spans="2:12" ht="60" x14ac:dyDescent="0.25">
      <c r="B892" s="9" t="s">
        <v>1420</v>
      </c>
      <c r="C892" s="10" t="s">
        <v>1421</v>
      </c>
      <c r="D892" s="10" t="s">
        <v>5</v>
      </c>
      <c r="E892" s="10" t="s">
        <v>59</v>
      </c>
      <c r="F892" s="9" t="s">
        <v>5022</v>
      </c>
      <c r="G892" s="9" t="s">
        <v>4585</v>
      </c>
      <c r="H892" s="9" t="s">
        <v>4814</v>
      </c>
      <c r="I892" s="9"/>
      <c r="J892" s="9"/>
      <c r="K892" s="9"/>
      <c r="L892" s="9"/>
    </row>
    <row r="893" spans="2:12" ht="60" x14ac:dyDescent="0.25">
      <c r="B893" s="9" t="s">
        <v>1422</v>
      </c>
      <c r="C893" s="10" t="s">
        <v>1423</v>
      </c>
      <c r="D893" s="10" t="s">
        <v>5</v>
      </c>
      <c r="E893" s="10" t="s">
        <v>7</v>
      </c>
      <c r="F893" s="9" t="s">
        <v>5022</v>
      </c>
      <c r="G893" s="9" t="s">
        <v>5184</v>
      </c>
      <c r="H893" s="9" t="s">
        <v>4820</v>
      </c>
      <c r="I893" s="9" t="s">
        <v>4419</v>
      </c>
      <c r="J893" s="9"/>
      <c r="K893" s="9"/>
      <c r="L893" s="9"/>
    </row>
    <row r="894" spans="2:12" ht="45" x14ac:dyDescent="0.25">
      <c r="B894" s="9" t="s">
        <v>1424</v>
      </c>
      <c r="C894" s="10" t="s">
        <v>1425</v>
      </c>
      <c r="D894" s="10" t="s">
        <v>5</v>
      </c>
      <c r="E894" s="10" t="s">
        <v>7</v>
      </c>
      <c r="F894" s="9" t="s">
        <v>5072</v>
      </c>
      <c r="G894" s="9" t="s">
        <v>4658</v>
      </c>
      <c r="H894" s="9" t="s">
        <v>4808</v>
      </c>
      <c r="I894" s="9"/>
      <c r="J894" s="9"/>
      <c r="K894" s="9"/>
      <c r="L894" s="9"/>
    </row>
    <row r="895" spans="2:12" ht="60" x14ac:dyDescent="0.25">
      <c r="B895" s="9" t="s">
        <v>1426</v>
      </c>
      <c r="C895" s="10" t="s">
        <v>1427</v>
      </c>
      <c r="D895" s="10" t="s">
        <v>5</v>
      </c>
      <c r="E895" s="10" t="s">
        <v>7</v>
      </c>
      <c r="F895" s="9" t="s">
        <v>5022</v>
      </c>
      <c r="G895" s="9" t="s">
        <v>4983</v>
      </c>
      <c r="H895" s="9" t="s">
        <v>4810</v>
      </c>
      <c r="I895" s="9" t="s">
        <v>4418</v>
      </c>
      <c r="J895" s="9"/>
      <c r="K895" s="9"/>
      <c r="L895" s="9"/>
    </row>
    <row r="896" spans="2:12" ht="75" x14ac:dyDescent="0.25">
      <c r="B896" s="9" t="s">
        <v>1428</v>
      </c>
      <c r="C896" s="10" t="s">
        <v>1429</v>
      </c>
      <c r="D896" s="10" t="s">
        <v>5</v>
      </c>
      <c r="E896" s="10" t="s">
        <v>7</v>
      </c>
      <c r="F896" s="9" t="s">
        <v>5073</v>
      </c>
      <c r="G896" s="9" t="s">
        <v>4620</v>
      </c>
      <c r="H896" s="9" t="s">
        <v>4807</v>
      </c>
      <c r="I896" s="9"/>
      <c r="J896" s="9"/>
      <c r="K896" s="9"/>
      <c r="L896" s="9" t="s">
        <v>5050</v>
      </c>
    </row>
    <row r="897" spans="2:12" ht="60" x14ac:dyDescent="0.25">
      <c r="B897" s="9" t="s">
        <v>1430</v>
      </c>
      <c r="C897" s="10" t="s">
        <v>1431</v>
      </c>
      <c r="D897" s="10" t="s">
        <v>5</v>
      </c>
      <c r="E897" s="10" t="s">
        <v>7</v>
      </c>
      <c r="F897" s="9" t="s">
        <v>5024</v>
      </c>
      <c r="G897" s="9" t="s">
        <v>4653</v>
      </c>
      <c r="H897" s="9" t="s">
        <v>4814</v>
      </c>
      <c r="I897" s="9"/>
      <c r="J897" s="9"/>
      <c r="K897" s="9"/>
      <c r="L897" s="9"/>
    </row>
    <row r="898" spans="2:12" ht="60" x14ac:dyDescent="0.25">
      <c r="B898" s="9" t="s">
        <v>2167</v>
      </c>
      <c r="C898" s="10" t="s">
        <v>2168</v>
      </c>
      <c r="D898" s="10" t="s">
        <v>5</v>
      </c>
      <c r="E898" s="10" t="s">
        <v>7</v>
      </c>
      <c r="F898" s="9" t="s">
        <v>5072</v>
      </c>
      <c r="G898" s="9" t="s">
        <v>5012</v>
      </c>
      <c r="H898" s="9" t="s">
        <v>4812</v>
      </c>
      <c r="I898" s="9" t="s">
        <v>4428</v>
      </c>
      <c r="J898" s="9"/>
      <c r="K898" s="9" t="s">
        <v>4535</v>
      </c>
      <c r="L898" s="9" t="s">
        <v>5013</v>
      </c>
    </row>
    <row r="899" spans="2:12" ht="75" x14ac:dyDescent="0.25">
      <c r="B899" s="9" t="s">
        <v>1432</v>
      </c>
      <c r="C899" s="10" t="s">
        <v>1433</v>
      </c>
      <c r="D899" s="10" t="s">
        <v>5</v>
      </c>
      <c r="E899" s="10" t="s">
        <v>7</v>
      </c>
      <c r="F899" s="9" t="s">
        <v>5024</v>
      </c>
      <c r="G899" s="9" t="s">
        <v>4725</v>
      </c>
      <c r="H899" s="9" t="s">
        <v>4806</v>
      </c>
      <c r="I899" s="9" t="s">
        <v>4534</v>
      </c>
      <c r="J899" s="9"/>
      <c r="K899" s="9"/>
      <c r="L899" s="9"/>
    </row>
    <row r="900" spans="2:12" ht="30" x14ac:dyDescent="0.25">
      <c r="B900" s="9" t="s">
        <v>1434</v>
      </c>
      <c r="C900" s="10" t="s">
        <v>1435</v>
      </c>
      <c r="D900" s="10" t="s">
        <v>5</v>
      </c>
      <c r="E900" s="10" t="s">
        <v>210</v>
      </c>
      <c r="F900" s="9" t="s">
        <v>5022</v>
      </c>
      <c r="G900" s="9" t="s">
        <v>4613</v>
      </c>
      <c r="H900" s="9" t="s">
        <v>4807</v>
      </c>
      <c r="I900" s="9"/>
      <c r="J900" s="9"/>
      <c r="K900" s="9"/>
      <c r="L900" s="9"/>
    </row>
    <row r="901" spans="2:12" ht="30" x14ac:dyDescent="0.25">
      <c r="B901" s="9" t="s">
        <v>2169</v>
      </c>
      <c r="C901" s="10" t="s">
        <v>2170</v>
      </c>
      <c r="D901" s="10" t="s">
        <v>5</v>
      </c>
      <c r="E901" s="10" t="s">
        <v>210</v>
      </c>
      <c r="F901" s="9" t="s">
        <v>5023</v>
      </c>
      <c r="G901" s="9" t="s">
        <v>5287</v>
      </c>
      <c r="H901" s="9" t="s">
        <v>4807</v>
      </c>
      <c r="I901" s="9"/>
      <c r="J901" s="9"/>
      <c r="K901" s="9"/>
      <c r="L901" s="9"/>
    </row>
    <row r="902" spans="2:12" ht="30" x14ac:dyDescent="0.25">
      <c r="B902" s="9" t="s">
        <v>1436</v>
      </c>
      <c r="C902" s="10" t="s">
        <v>1437</v>
      </c>
      <c r="D902" s="10" t="s">
        <v>5</v>
      </c>
      <c r="E902" s="10" t="s">
        <v>210</v>
      </c>
      <c r="F902" s="9" t="s">
        <v>5022</v>
      </c>
      <c r="G902" s="9" t="s">
        <v>4642</v>
      </c>
      <c r="H902" s="9" t="s">
        <v>4807</v>
      </c>
      <c r="I902" s="9"/>
      <c r="J902" s="9"/>
      <c r="K902" s="9"/>
      <c r="L902" s="9"/>
    </row>
    <row r="903" spans="2:12" ht="30" x14ac:dyDescent="0.25">
      <c r="B903" s="9" t="s">
        <v>2171</v>
      </c>
      <c r="C903" s="10" t="s">
        <v>2172</v>
      </c>
      <c r="D903" s="10" t="s">
        <v>5</v>
      </c>
      <c r="E903" s="10" t="s">
        <v>210</v>
      </c>
      <c r="F903" s="9" t="s">
        <v>5022</v>
      </c>
      <c r="G903" s="9" t="s">
        <v>5141</v>
      </c>
      <c r="H903" s="9" t="s">
        <v>4811</v>
      </c>
      <c r="I903" s="9"/>
      <c r="J903" s="9"/>
      <c r="K903" s="9"/>
      <c r="L903" s="9"/>
    </row>
    <row r="904" spans="2:12" ht="30" x14ac:dyDescent="0.25">
      <c r="B904" s="9" t="s">
        <v>1438</v>
      </c>
      <c r="C904" s="10" t="s">
        <v>1439</v>
      </c>
      <c r="D904" s="10" t="s">
        <v>5</v>
      </c>
      <c r="E904" s="10" t="s">
        <v>233</v>
      </c>
      <c r="F904" s="9" t="s">
        <v>5022</v>
      </c>
      <c r="G904" s="9" t="s">
        <v>4594</v>
      </c>
      <c r="H904" s="9" t="s">
        <v>4807</v>
      </c>
      <c r="I904" s="9"/>
      <c r="J904" s="9"/>
      <c r="K904" s="9"/>
      <c r="L904" s="9"/>
    </row>
    <row r="905" spans="2:12" ht="30" x14ac:dyDescent="0.25">
      <c r="B905" s="9" t="s">
        <v>1440</v>
      </c>
      <c r="C905" s="10" t="s">
        <v>1441</v>
      </c>
      <c r="D905" s="10" t="s">
        <v>5</v>
      </c>
      <c r="E905" s="10" t="s">
        <v>233</v>
      </c>
      <c r="F905" s="9" t="s">
        <v>5022</v>
      </c>
      <c r="G905" s="9"/>
      <c r="H905" s="9"/>
      <c r="I905" s="9"/>
      <c r="J905" s="9"/>
      <c r="K905" s="9"/>
      <c r="L905" s="9"/>
    </row>
    <row r="906" spans="2:12" ht="30" x14ac:dyDescent="0.25">
      <c r="B906" s="9" t="s">
        <v>2173</v>
      </c>
      <c r="C906" s="10" t="s">
        <v>2174</v>
      </c>
      <c r="D906" s="10" t="s">
        <v>5</v>
      </c>
      <c r="E906" s="10" t="s">
        <v>233</v>
      </c>
      <c r="F906" s="9" t="s">
        <v>5022</v>
      </c>
      <c r="G906" s="9" t="s">
        <v>5125</v>
      </c>
      <c r="H906" s="9" t="s">
        <v>4807</v>
      </c>
      <c r="I906" s="9"/>
      <c r="J906" s="9"/>
      <c r="K906" s="9"/>
      <c r="L906" s="9"/>
    </row>
    <row r="907" spans="2:12" ht="30" x14ac:dyDescent="0.25">
      <c r="B907" s="9" t="s">
        <v>2175</v>
      </c>
      <c r="C907" s="10" t="s">
        <v>2176</v>
      </c>
      <c r="D907" s="10" t="s">
        <v>5</v>
      </c>
      <c r="E907" s="10" t="s">
        <v>233</v>
      </c>
      <c r="F907" s="9" t="s">
        <v>5022</v>
      </c>
      <c r="G907" s="9" t="s">
        <v>4577</v>
      </c>
      <c r="H907" s="9" t="s">
        <v>4809</v>
      </c>
      <c r="I907" s="9"/>
      <c r="J907" s="9"/>
      <c r="K907" s="9"/>
      <c r="L907" s="9"/>
    </row>
    <row r="908" spans="2:12" ht="30" x14ac:dyDescent="0.25">
      <c r="B908" s="9" t="s">
        <v>2177</v>
      </c>
      <c r="C908" s="10" t="s">
        <v>2178</v>
      </c>
      <c r="D908" s="10" t="s">
        <v>5</v>
      </c>
      <c r="E908" s="10" t="s">
        <v>233</v>
      </c>
      <c r="F908" s="9" t="s">
        <v>5022</v>
      </c>
      <c r="G908" s="9" t="s">
        <v>4999</v>
      </c>
      <c r="H908" s="9" t="s">
        <v>4807</v>
      </c>
      <c r="I908" s="9"/>
      <c r="J908" s="9"/>
      <c r="K908" s="9"/>
      <c r="L908" s="9"/>
    </row>
    <row r="909" spans="2:12" ht="30" x14ac:dyDescent="0.25">
      <c r="B909" s="9" t="s">
        <v>1442</v>
      </c>
      <c r="C909" s="10" t="s">
        <v>1443</v>
      </c>
      <c r="D909" s="10" t="s">
        <v>5</v>
      </c>
      <c r="E909" s="10" t="s">
        <v>6</v>
      </c>
      <c r="F909" s="9" t="s">
        <v>5022</v>
      </c>
      <c r="G909" s="9" t="s">
        <v>5051</v>
      </c>
      <c r="H909" s="9" t="s">
        <v>4807</v>
      </c>
      <c r="I909" s="9"/>
      <c r="J909" s="9"/>
      <c r="K909" s="9"/>
      <c r="L909" s="9"/>
    </row>
    <row r="910" spans="2:12" ht="30" x14ac:dyDescent="0.25">
      <c r="B910" s="9" t="s">
        <v>1444</v>
      </c>
      <c r="C910" s="10" t="s">
        <v>1445</v>
      </c>
      <c r="D910" s="10" t="s">
        <v>5</v>
      </c>
      <c r="E910" s="10" t="s">
        <v>6</v>
      </c>
      <c r="F910" s="9" t="s">
        <v>5022</v>
      </c>
      <c r="G910" s="9" t="s">
        <v>4653</v>
      </c>
      <c r="H910" s="9" t="s">
        <v>4807</v>
      </c>
      <c r="I910" s="9"/>
      <c r="J910" s="9"/>
      <c r="K910" s="9"/>
      <c r="L910" s="9"/>
    </row>
    <row r="911" spans="2:12" ht="30" x14ac:dyDescent="0.25">
      <c r="B911" s="9" t="s">
        <v>1446</v>
      </c>
      <c r="C911" s="10" t="s">
        <v>1447</v>
      </c>
      <c r="D911" s="10" t="s">
        <v>5</v>
      </c>
      <c r="E911" s="10" t="s">
        <v>6</v>
      </c>
      <c r="F911" s="9" t="s">
        <v>5022</v>
      </c>
      <c r="G911" s="9" t="s">
        <v>4988</v>
      </c>
      <c r="H911" s="9" t="s">
        <v>4807</v>
      </c>
      <c r="I911" s="9"/>
      <c r="J911" s="9"/>
      <c r="K911" s="9"/>
      <c r="L911" s="9"/>
    </row>
    <row r="912" spans="2:12" ht="45" x14ac:dyDescent="0.25">
      <c r="B912" s="9" t="s">
        <v>2179</v>
      </c>
      <c r="C912" s="10" t="s">
        <v>2180</v>
      </c>
      <c r="D912" s="10" t="s">
        <v>5</v>
      </c>
      <c r="E912" s="10" t="s">
        <v>6</v>
      </c>
      <c r="F912" s="9" t="s">
        <v>5218</v>
      </c>
      <c r="G912" s="9"/>
      <c r="H912" s="9"/>
      <c r="I912" s="9"/>
      <c r="J912" s="9"/>
      <c r="K912" s="9"/>
      <c r="L912" s="9"/>
    </row>
    <row r="913" spans="2:12" ht="60" x14ac:dyDescent="0.25">
      <c r="B913" s="9" t="s">
        <v>1448</v>
      </c>
      <c r="C913" s="10" t="s">
        <v>1449</v>
      </c>
      <c r="D913" s="10" t="s">
        <v>5</v>
      </c>
      <c r="E913" s="10" t="s">
        <v>6</v>
      </c>
      <c r="F913" s="9" t="s">
        <v>5022</v>
      </c>
      <c r="G913" s="9" t="s">
        <v>4575</v>
      </c>
      <c r="H913" s="9" t="s">
        <v>4807</v>
      </c>
      <c r="I913" s="9" t="s">
        <v>4536</v>
      </c>
      <c r="J913" s="9"/>
      <c r="K913" s="9"/>
      <c r="L913" s="9"/>
    </row>
    <row r="914" spans="2:12" ht="30" x14ac:dyDescent="0.25">
      <c r="B914" s="9" t="s">
        <v>1450</v>
      </c>
      <c r="C914" s="10" t="s">
        <v>1451</v>
      </c>
      <c r="D914" s="10" t="s">
        <v>5</v>
      </c>
      <c r="E914" s="10" t="s">
        <v>6</v>
      </c>
      <c r="F914" s="9" t="s">
        <v>5022</v>
      </c>
      <c r="G914" s="9" t="s">
        <v>5127</v>
      </c>
      <c r="H914" s="9" t="s">
        <v>4807</v>
      </c>
      <c r="I914" s="9"/>
      <c r="J914" s="9"/>
      <c r="K914" s="9"/>
      <c r="L914" s="9"/>
    </row>
    <row r="915" spans="2:12" ht="60" x14ac:dyDescent="0.25">
      <c r="B915" s="9" t="s">
        <v>1452</v>
      </c>
      <c r="C915" s="10" t="s">
        <v>1453</v>
      </c>
      <c r="D915" s="10" t="s">
        <v>5</v>
      </c>
      <c r="E915" s="10" t="s">
        <v>205</v>
      </c>
      <c r="F915" s="9" t="s">
        <v>5022</v>
      </c>
      <c r="G915" s="9" t="s">
        <v>5185</v>
      </c>
      <c r="H915" s="9" t="s">
        <v>4807</v>
      </c>
      <c r="I915" s="9"/>
      <c r="J915" s="9"/>
      <c r="K915" s="9"/>
      <c r="L915" s="9" t="s">
        <v>5288</v>
      </c>
    </row>
    <row r="916" spans="2:12" ht="30" x14ac:dyDescent="0.25">
      <c r="B916" s="9" t="s">
        <v>1454</v>
      </c>
      <c r="C916" s="10" t="s">
        <v>1455</v>
      </c>
      <c r="D916" s="10" t="s">
        <v>5</v>
      </c>
      <c r="E916" s="10" t="s">
        <v>205</v>
      </c>
      <c r="F916" s="9" t="s">
        <v>5022</v>
      </c>
      <c r="G916" s="9" t="s">
        <v>4748</v>
      </c>
      <c r="H916" s="9" t="s">
        <v>4807</v>
      </c>
      <c r="I916" s="9"/>
      <c r="J916" s="9"/>
      <c r="K916" s="9"/>
      <c r="L916" s="9"/>
    </row>
    <row r="917" spans="2:12" ht="30" x14ac:dyDescent="0.25">
      <c r="B917" s="9" t="s">
        <v>1456</v>
      </c>
      <c r="C917" s="10" t="s">
        <v>1457</v>
      </c>
      <c r="D917" s="10" t="s">
        <v>5</v>
      </c>
      <c r="E917" s="10" t="s">
        <v>6</v>
      </c>
      <c r="F917" s="9" t="s">
        <v>5022</v>
      </c>
      <c r="G917" s="9" t="s">
        <v>5125</v>
      </c>
      <c r="H917" s="9" t="s">
        <v>4807</v>
      </c>
      <c r="I917" s="9"/>
      <c r="J917" s="9"/>
      <c r="K917" s="9"/>
      <c r="L917" s="9"/>
    </row>
    <row r="918" spans="2:12" ht="30" x14ac:dyDescent="0.25">
      <c r="B918" s="9" t="s">
        <v>1458</v>
      </c>
      <c r="C918" s="10" t="s">
        <v>1459</v>
      </c>
      <c r="D918" s="10" t="s">
        <v>5</v>
      </c>
      <c r="E918" s="10" t="s">
        <v>6</v>
      </c>
      <c r="F918" s="9" t="s">
        <v>5022</v>
      </c>
      <c r="G918" s="9"/>
      <c r="H918" s="9"/>
      <c r="I918" s="9"/>
      <c r="J918" s="9"/>
      <c r="K918" s="9"/>
      <c r="L918" s="9"/>
    </row>
    <row r="919" spans="2:12" x14ac:dyDescent="0.25">
      <c r="B919" s="9" t="s">
        <v>2181</v>
      </c>
      <c r="C919" s="10" t="s">
        <v>2182</v>
      </c>
      <c r="D919" s="10" t="s">
        <v>5</v>
      </c>
      <c r="E919" s="10" t="s">
        <v>6</v>
      </c>
      <c r="F919" s="9" t="s">
        <v>5023</v>
      </c>
      <c r="G919" s="9" t="s">
        <v>5119</v>
      </c>
      <c r="H919" s="9" t="s">
        <v>4807</v>
      </c>
      <c r="I919" s="9"/>
      <c r="J919" s="9"/>
      <c r="K919" s="9"/>
      <c r="L919" s="9"/>
    </row>
    <row r="920" spans="2:12" ht="60" x14ac:dyDescent="0.25">
      <c r="B920" s="9" t="s">
        <v>1460</v>
      </c>
      <c r="C920" s="10" t="s">
        <v>1461</v>
      </c>
      <c r="D920" s="10" t="s">
        <v>5</v>
      </c>
      <c r="E920" s="10" t="s">
        <v>6</v>
      </c>
      <c r="F920" s="9" t="s">
        <v>5022</v>
      </c>
      <c r="G920" s="9" t="s">
        <v>4670</v>
      </c>
      <c r="H920" s="9" t="s">
        <v>4807</v>
      </c>
      <c r="I920" s="9" t="s">
        <v>4425</v>
      </c>
      <c r="J920" s="9"/>
      <c r="K920" s="9"/>
      <c r="L920" s="9"/>
    </row>
    <row r="921" spans="2:12" ht="30" x14ac:dyDescent="0.25">
      <c r="B921" s="9" t="s">
        <v>1462</v>
      </c>
      <c r="C921" s="10" t="s">
        <v>1463</v>
      </c>
      <c r="D921" s="10" t="s">
        <v>5</v>
      </c>
      <c r="E921" s="10" t="s">
        <v>6</v>
      </c>
      <c r="F921" s="9" t="s">
        <v>5022</v>
      </c>
      <c r="G921" s="9" t="s">
        <v>4568</v>
      </c>
      <c r="H921" s="9" t="s">
        <v>4807</v>
      </c>
      <c r="I921" s="9"/>
      <c r="J921" s="9"/>
      <c r="K921" s="9"/>
      <c r="L921" s="9"/>
    </row>
    <row r="922" spans="2:12" ht="60" x14ac:dyDescent="0.25">
      <c r="B922" s="9" t="s">
        <v>1464</v>
      </c>
      <c r="C922" s="10" t="s">
        <v>1465</v>
      </c>
      <c r="D922" s="10" t="s">
        <v>5</v>
      </c>
      <c r="E922" s="10" t="s">
        <v>6</v>
      </c>
      <c r="F922" s="9" t="s">
        <v>5022</v>
      </c>
      <c r="G922" s="9" t="s">
        <v>4582</v>
      </c>
      <c r="H922" s="9" t="s">
        <v>4807</v>
      </c>
      <c r="I922" s="9" t="s">
        <v>4534</v>
      </c>
      <c r="J922" s="9"/>
      <c r="K922" s="9"/>
      <c r="L922" s="9"/>
    </row>
    <row r="923" spans="2:12" ht="60" x14ac:dyDescent="0.25">
      <c r="B923" s="9" t="s">
        <v>1466</v>
      </c>
      <c r="C923" s="10" t="s">
        <v>1467</v>
      </c>
      <c r="D923" s="10" t="s">
        <v>5</v>
      </c>
      <c r="E923" s="10" t="s">
        <v>6</v>
      </c>
      <c r="F923" s="9" t="s">
        <v>5022</v>
      </c>
      <c r="G923" s="9" t="s">
        <v>5052</v>
      </c>
      <c r="H923" s="9" t="s">
        <v>4807</v>
      </c>
      <c r="I923" s="9" t="s">
        <v>4438</v>
      </c>
      <c r="J923" s="9"/>
      <c r="K923" s="9"/>
      <c r="L923" s="9"/>
    </row>
    <row r="924" spans="2:12" ht="30" x14ac:dyDescent="0.25">
      <c r="B924" s="9" t="s">
        <v>1468</v>
      </c>
      <c r="C924" s="10" t="s">
        <v>1469</v>
      </c>
      <c r="D924" s="10" t="s">
        <v>5</v>
      </c>
      <c r="E924" s="10" t="s">
        <v>6</v>
      </c>
      <c r="F924" s="9" t="s">
        <v>5022</v>
      </c>
      <c r="G924" s="9" t="s">
        <v>4615</v>
      </c>
      <c r="H924" s="9" t="s">
        <v>4807</v>
      </c>
      <c r="I924" s="9"/>
      <c r="J924" s="9"/>
      <c r="K924" s="9"/>
      <c r="L924" s="9"/>
    </row>
    <row r="925" spans="2:12" ht="45" x14ac:dyDescent="0.25">
      <c r="B925" s="9" t="s">
        <v>1470</v>
      </c>
      <c r="C925" s="10" t="s">
        <v>1471</v>
      </c>
      <c r="D925" s="10" t="s">
        <v>5</v>
      </c>
      <c r="E925" s="10" t="s">
        <v>6</v>
      </c>
      <c r="F925" s="9" t="s">
        <v>5022</v>
      </c>
      <c r="G925" s="9" t="s">
        <v>5151</v>
      </c>
      <c r="H925" s="9" t="s">
        <v>4820</v>
      </c>
      <c r="I925" s="9"/>
      <c r="J925" s="9"/>
      <c r="K925" s="9"/>
      <c r="L925" s="9"/>
    </row>
    <row r="926" spans="2:12" ht="60" x14ac:dyDescent="0.25">
      <c r="B926" s="9" t="s">
        <v>1472</v>
      </c>
      <c r="C926" s="10" t="s">
        <v>1473</v>
      </c>
      <c r="D926" s="10" t="s">
        <v>5</v>
      </c>
      <c r="E926" s="10" t="s">
        <v>353</v>
      </c>
      <c r="F926" s="9" t="s">
        <v>5022</v>
      </c>
      <c r="G926" s="9" t="s">
        <v>4662</v>
      </c>
      <c r="H926" s="9" t="s">
        <v>4812</v>
      </c>
      <c r="I926" s="9" t="s">
        <v>4425</v>
      </c>
      <c r="J926" s="9"/>
      <c r="K926" s="9"/>
      <c r="L926" s="9"/>
    </row>
    <row r="927" spans="2:12" ht="75" x14ac:dyDescent="0.25">
      <c r="B927" s="9" t="s">
        <v>1474</v>
      </c>
      <c r="C927" s="10" t="s">
        <v>1475</v>
      </c>
      <c r="D927" s="10" t="s">
        <v>5</v>
      </c>
      <c r="E927" s="10" t="s">
        <v>23</v>
      </c>
      <c r="F927" s="9" t="s">
        <v>5024</v>
      </c>
      <c r="G927" s="9" t="s">
        <v>4720</v>
      </c>
      <c r="H927" s="9" t="s">
        <v>4806</v>
      </c>
      <c r="I927" s="9" t="s">
        <v>4537</v>
      </c>
      <c r="J927" s="9"/>
      <c r="K927" s="9" t="s">
        <v>4470</v>
      </c>
      <c r="L927" s="9"/>
    </row>
    <row r="928" spans="2:12" ht="60" x14ac:dyDescent="0.25">
      <c r="B928" s="9" t="s">
        <v>2183</v>
      </c>
      <c r="C928" s="10" t="s">
        <v>2184</v>
      </c>
      <c r="D928" s="10" t="s">
        <v>5</v>
      </c>
      <c r="E928" s="10" t="s">
        <v>23</v>
      </c>
      <c r="F928" s="9" t="s">
        <v>5023</v>
      </c>
      <c r="G928" s="9" t="s">
        <v>5259</v>
      </c>
      <c r="H928" s="9" t="s">
        <v>4810</v>
      </c>
      <c r="I928" s="9" t="s">
        <v>4538</v>
      </c>
      <c r="J928" s="9"/>
      <c r="K928" s="9"/>
      <c r="L928" s="9"/>
    </row>
    <row r="929" spans="2:12" ht="60" x14ac:dyDescent="0.25">
      <c r="B929" s="9" t="s">
        <v>1476</v>
      </c>
      <c r="C929" s="10" t="s">
        <v>1477</v>
      </c>
      <c r="D929" s="10" t="s">
        <v>5</v>
      </c>
      <c r="E929" s="10" t="s">
        <v>23</v>
      </c>
      <c r="F929" s="9" t="s">
        <v>5024</v>
      </c>
      <c r="G929" s="9" t="s">
        <v>4589</v>
      </c>
      <c r="H929" s="9" t="s">
        <v>4840</v>
      </c>
      <c r="I929" s="9" t="s">
        <v>4519</v>
      </c>
      <c r="J929" s="9"/>
      <c r="K929" s="9" t="s">
        <v>4539</v>
      </c>
      <c r="L929" s="9" t="s">
        <v>5289</v>
      </c>
    </row>
    <row r="930" spans="2:12" ht="60" x14ac:dyDescent="0.25">
      <c r="B930" s="9" t="s">
        <v>1478</v>
      </c>
      <c r="C930" s="10" t="s">
        <v>1479</v>
      </c>
      <c r="D930" s="10" t="s">
        <v>5</v>
      </c>
      <c r="E930" s="10" t="s">
        <v>233</v>
      </c>
      <c r="F930" s="9" t="s">
        <v>5022</v>
      </c>
      <c r="G930" s="9"/>
      <c r="H930" s="9"/>
      <c r="I930" s="9" t="s">
        <v>4460</v>
      </c>
      <c r="J930" s="9"/>
      <c r="K930" s="9"/>
      <c r="L930" s="9"/>
    </row>
    <row r="931" spans="2:12" ht="30" x14ac:dyDescent="0.25">
      <c r="B931" s="9" t="s">
        <v>2185</v>
      </c>
      <c r="C931" s="10" t="s">
        <v>2186</v>
      </c>
      <c r="D931" s="10" t="s">
        <v>5</v>
      </c>
      <c r="E931" s="10" t="s">
        <v>210</v>
      </c>
      <c r="F931" s="9" t="s">
        <v>5023</v>
      </c>
      <c r="G931" s="9" t="s">
        <v>5186</v>
      </c>
      <c r="H931" s="9" t="s">
        <v>4807</v>
      </c>
      <c r="I931" s="9"/>
      <c r="J931" s="9"/>
      <c r="K931" s="9"/>
      <c r="L931" s="9"/>
    </row>
    <row r="932" spans="2:12" ht="30" x14ac:dyDescent="0.25">
      <c r="B932" s="9" t="s">
        <v>2187</v>
      </c>
      <c r="C932" s="10" t="s">
        <v>2188</v>
      </c>
      <c r="D932" s="10" t="s">
        <v>5</v>
      </c>
      <c r="E932" s="10" t="s">
        <v>233</v>
      </c>
      <c r="F932" s="9" t="s">
        <v>5022</v>
      </c>
      <c r="G932" s="9" t="s">
        <v>5118</v>
      </c>
      <c r="H932" s="9" t="s">
        <v>4807</v>
      </c>
      <c r="I932" s="9"/>
      <c r="J932" s="9"/>
      <c r="K932" s="9"/>
      <c r="L932" s="9"/>
    </row>
    <row r="933" spans="2:12" ht="45" x14ac:dyDescent="0.25">
      <c r="B933" s="9" t="s">
        <v>1480</v>
      </c>
      <c r="C933" s="10" t="s">
        <v>1481</v>
      </c>
      <c r="D933" s="10" t="s">
        <v>5</v>
      </c>
      <c r="E933" s="10" t="s">
        <v>210</v>
      </c>
      <c r="F933" s="9" t="s">
        <v>5072</v>
      </c>
      <c r="G933" s="9" t="s">
        <v>4659</v>
      </c>
      <c r="H933" s="9" t="s">
        <v>4807</v>
      </c>
      <c r="I933" s="9"/>
      <c r="J933" s="9"/>
      <c r="K933" s="9"/>
      <c r="L933" s="9"/>
    </row>
    <row r="934" spans="2:12" ht="45" x14ac:dyDescent="0.25">
      <c r="B934" s="9" t="s">
        <v>2189</v>
      </c>
      <c r="C934" s="10" t="s">
        <v>2190</v>
      </c>
      <c r="D934" s="10" t="s">
        <v>5</v>
      </c>
      <c r="E934" s="10" t="s">
        <v>205</v>
      </c>
      <c r="F934" s="9" t="s">
        <v>5023</v>
      </c>
      <c r="G934" s="9" t="s">
        <v>5187</v>
      </c>
      <c r="H934" s="9" t="s">
        <v>4807</v>
      </c>
      <c r="I934" s="9"/>
      <c r="J934" s="9"/>
      <c r="K934" s="9"/>
      <c r="L934" s="9"/>
    </row>
    <row r="935" spans="2:12" ht="45" x14ac:dyDescent="0.25">
      <c r="B935" s="9" t="s">
        <v>2191</v>
      </c>
      <c r="C935" s="10" t="s">
        <v>2192</v>
      </c>
      <c r="D935" s="10" t="s">
        <v>5</v>
      </c>
      <c r="E935" s="10" t="s">
        <v>205</v>
      </c>
      <c r="F935" s="9" t="s">
        <v>5218</v>
      </c>
      <c r="G935" s="9" t="s">
        <v>4705</v>
      </c>
      <c r="H935" s="9" t="s">
        <v>4807</v>
      </c>
      <c r="I935" s="9"/>
      <c r="J935" s="9"/>
      <c r="K935" s="9"/>
      <c r="L935" s="9"/>
    </row>
    <row r="936" spans="2:12" ht="30" x14ac:dyDescent="0.25">
      <c r="B936" s="9" t="s">
        <v>1482</v>
      </c>
      <c r="C936" s="10" t="s">
        <v>1483</v>
      </c>
      <c r="D936" s="10" t="s">
        <v>5</v>
      </c>
      <c r="E936" s="10" t="s">
        <v>205</v>
      </c>
      <c r="F936" s="9" t="s">
        <v>5022</v>
      </c>
      <c r="G936" s="9" t="s">
        <v>4706</v>
      </c>
      <c r="H936" s="9" t="s">
        <v>4807</v>
      </c>
      <c r="I936" s="9"/>
      <c r="J936" s="9"/>
      <c r="K936" s="9"/>
      <c r="L936" s="9"/>
    </row>
    <row r="937" spans="2:12" ht="30" x14ac:dyDescent="0.25">
      <c r="B937" s="9" t="s">
        <v>1484</v>
      </c>
      <c r="C937" s="10" t="s">
        <v>1485</v>
      </c>
      <c r="D937" s="10" t="s">
        <v>5</v>
      </c>
      <c r="E937" s="10" t="s">
        <v>353</v>
      </c>
      <c r="F937" s="9" t="s">
        <v>5022</v>
      </c>
      <c r="G937" s="9" t="s">
        <v>5119</v>
      </c>
      <c r="H937" s="9" t="s">
        <v>4807</v>
      </c>
      <c r="I937" s="9"/>
      <c r="J937" s="9"/>
      <c r="K937" s="9"/>
      <c r="L937" s="9"/>
    </row>
    <row r="938" spans="2:12" ht="60" x14ac:dyDescent="0.25">
      <c r="B938" s="9" t="s">
        <v>1486</v>
      </c>
      <c r="C938" s="10" t="s">
        <v>1487</v>
      </c>
      <c r="D938" s="10" t="s">
        <v>5</v>
      </c>
      <c r="E938" s="10" t="s">
        <v>353</v>
      </c>
      <c r="F938" s="9" t="s">
        <v>5022</v>
      </c>
      <c r="G938" s="9" t="s">
        <v>5031</v>
      </c>
      <c r="H938" s="9" t="s">
        <v>4807</v>
      </c>
      <c r="I938" s="9"/>
      <c r="J938" s="9"/>
      <c r="K938" s="9"/>
      <c r="L938" s="9" t="s">
        <v>5053</v>
      </c>
    </row>
    <row r="939" spans="2:12" ht="75" x14ac:dyDescent="0.25">
      <c r="B939" s="9" t="s">
        <v>2193</v>
      </c>
      <c r="C939" s="10" t="s">
        <v>2194</v>
      </c>
      <c r="D939" s="10" t="s">
        <v>5</v>
      </c>
      <c r="E939" s="10" t="s">
        <v>353</v>
      </c>
      <c r="F939" s="9" t="s">
        <v>5073</v>
      </c>
      <c r="G939" s="9" t="s">
        <v>4656</v>
      </c>
      <c r="H939" s="9" t="s">
        <v>4806</v>
      </c>
      <c r="I939" s="9"/>
      <c r="J939" s="9"/>
      <c r="K939" s="9" t="s">
        <v>4540</v>
      </c>
      <c r="L939" s="9"/>
    </row>
    <row r="940" spans="2:12" ht="75" x14ac:dyDescent="0.25">
      <c r="B940" s="9" t="s">
        <v>1488</v>
      </c>
      <c r="C940" s="10" t="s">
        <v>1489</v>
      </c>
      <c r="D940" s="10" t="s">
        <v>5</v>
      </c>
      <c r="E940" s="10" t="s">
        <v>353</v>
      </c>
      <c r="F940" s="9" t="s">
        <v>5022</v>
      </c>
      <c r="G940" s="9" t="s">
        <v>4736</v>
      </c>
      <c r="H940" s="9" t="s">
        <v>4806</v>
      </c>
      <c r="I940" s="9" t="s">
        <v>4431</v>
      </c>
      <c r="J940" s="9"/>
      <c r="K940" s="9"/>
      <c r="L940" s="9"/>
    </row>
    <row r="941" spans="2:12" ht="60" x14ac:dyDescent="0.25">
      <c r="B941" s="9" t="s">
        <v>1490</v>
      </c>
      <c r="C941" s="10" t="s">
        <v>1491</v>
      </c>
      <c r="D941" s="10" t="s">
        <v>5</v>
      </c>
      <c r="E941" s="10" t="s">
        <v>353</v>
      </c>
      <c r="F941" s="9" t="s">
        <v>5024</v>
      </c>
      <c r="G941" s="9" t="s">
        <v>5026</v>
      </c>
      <c r="H941" s="9" t="s">
        <v>4814</v>
      </c>
      <c r="I941" s="9" t="s">
        <v>4519</v>
      </c>
      <c r="J941" s="9"/>
      <c r="K941" s="9"/>
      <c r="L941" s="9"/>
    </row>
    <row r="942" spans="2:12" ht="60" x14ac:dyDescent="0.25">
      <c r="B942" s="9" t="s">
        <v>1492</v>
      </c>
      <c r="C942" s="10" t="s">
        <v>1493</v>
      </c>
      <c r="D942" s="10" t="s">
        <v>5</v>
      </c>
      <c r="E942" s="10" t="s">
        <v>353</v>
      </c>
      <c r="F942" s="9" t="s">
        <v>5022</v>
      </c>
      <c r="G942" s="9" t="s">
        <v>4636</v>
      </c>
      <c r="H942" s="9" t="s">
        <v>4808</v>
      </c>
      <c r="I942" s="9" t="s">
        <v>4434</v>
      </c>
      <c r="J942" s="9"/>
      <c r="K942" s="9"/>
      <c r="L942" s="9" t="s">
        <v>4841</v>
      </c>
    </row>
    <row r="943" spans="2:12" ht="60" x14ac:dyDescent="0.25">
      <c r="B943" s="9" t="s">
        <v>1494</v>
      </c>
      <c r="C943" s="10" t="s">
        <v>1495</v>
      </c>
      <c r="D943" s="10" t="s">
        <v>5</v>
      </c>
      <c r="E943" s="10" t="s">
        <v>353</v>
      </c>
      <c r="F943" s="9" t="s">
        <v>5022</v>
      </c>
      <c r="G943" s="9" t="s">
        <v>4751</v>
      </c>
      <c r="H943" s="9" t="s">
        <v>4807</v>
      </c>
      <c r="I943" s="9" t="s">
        <v>4433</v>
      </c>
      <c r="J943" s="9"/>
      <c r="K943" s="9" t="s">
        <v>4541</v>
      </c>
      <c r="L943" s="9" t="s">
        <v>5188</v>
      </c>
    </row>
    <row r="944" spans="2:12" ht="75" x14ac:dyDescent="0.25">
      <c r="B944" s="9" t="s">
        <v>1496</v>
      </c>
      <c r="C944" s="10" t="s">
        <v>1497</v>
      </c>
      <c r="D944" s="10" t="s">
        <v>5</v>
      </c>
      <c r="E944" s="10" t="s">
        <v>353</v>
      </c>
      <c r="F944" s="9" t="s">
        <v>5022</v>
      </c>
      <c r="G944" s="9" t="s">
        <v>5189</v>
      </c>
      <c r="H944" s="9" t="s">
        <v>4806</v>
      </c>
      <c r="I944" s="9" t="s">
        <v>4510</v>
      </c>
      <c r="J944" s="9"/>
      <c r="K944" s="9" t="s">
        <v>4542</v>
      </c>
      <c r="L944" s="9"/>
    </row>
    <row r="945" spans="2:12" ht="60" x14ac:dyDescent="0.25">
      <c r="B945" s="9" t="s">
        <v>1498</v>
      </c>
      <c r="C945" s="10" t="s">
        <v>1499</v>
      </c>
      <c r="D945" s="10" t="s">
        <v>5</v>
      </c>
      <c r="E945" s="10" t="s">
        <v>353</v>
      </c>
      <c r="F945" s="9" t="s">
        <v>5072</v>
      </c>
      <c r="G945" s="9" t="s">
        <v>4662</v>
      </c>
      <c r="H945" s="9" t="s">
        <v>4814</v>
      </c>
      <c r="I945" s="9"/>
      <c r="J945" s="9" t="s">
        <v>4543</v>
      </c>
      <c r="K945" s="9" t="s">
        <v>4470</v>
      </c>
      <c r="L945" s="9"/>
    </row>
    <row r="946" spans="2:12" ht="45" x14ac:dyDescent="0.25">
      <c r="B946" s="9" t="s">
        <v>2195</v>
      </c>
      <c r="C946" s="10" t="s">
        <v>2196</v>
      </c>
      <c r="D946" s="10" t="s">
        <v>5</v>
      </c>
      <c r="E946" s="10" t="s">
        <v>353</v>
      </c>
      <c r="F946" s="9" t="s">
        <v>5218</v>
      </c>
      <c r="G946" s="9" t="s">
        <v>4756</v>
      </c>
      <c r="H946" s="9" t="s">
        <v>4807</v>
      </c>
      <c r="I946" s="9"/>
      <c r="J946" s="9"/>
      <c r="K946" s="9"/>
      <c r="L946" s="9"/>
    </row>
    <row r="947" spans="2:12" ht="75" x14ac:dyDescent="0.25">
      <c r="B947" s="9" t="s">
        <v>1500</v>
      </c>
      <c r="C947" s="10" t="s">
        <v>1501</v>
      </c>
      <c r="D947" s="10" t="s">
        <v>5</v>
      </c>
      <c r="E947" s="10" t="s">
        <v>353</v>
      </c>
      <c r="F947" s="9" t="s">
        <v>5073</v>
      </c>
      <c r="G947" s="9" t="s">
        <v>4598</v>
      </c>
      <c r="H947" s="9" t="s">
        <v>4817</v>
      </c>
      <c r="I947" s="9" t="s">
        <v>5054</v>
      </c>
      <c r="J947" s="9"/>
      <c r="K947" s="9"/>
      <c r="L947" s="9"/>
    </row>
    <row r="948" spans="2:12" ht="60" x14ac:dyDescent="0.25">
      <c r="B948" s="9" t="s">
        <v>1502</v>
      </c>
      <c r="C948" s="10" t="s">
        <v>1503</v>
      </c>
      <c r="D948" s="10" t="s">
        <v>5</v>
      </c>
      <c r="E948" s="10" t="s">
        <v>353</v>
      </c>
      <c r="F948" s="9" t="s">
        <v>5022</v>
      </c>
      <c r="G948" s="9" t="s">
        <v>5190</v>
      </c>
      <c r="H948" s="9" t="s">
        <v>4807</v>
      </c>
      <c r="I948" s="9" t="s">
        <v>4544</v>
      </c>
      <c r="J948" s="9"/>
      <c r="K948" s="9"/>
      <c r="L948" s="9"/>
    </row>
    <row r="949" spans="2:12" ht="60" x14ac:dyDescent="0.25">
      <c r="B949" s="9" t="s">
        <v>1504</v>
      </c>
      <c r="C949" s="10" t="s">
        <v>1505</v>
      </c>
      <c r="D949" s="10" t="s">
        <v>5</v>
      </c>
      <c r="E949" s="10" t="s">
        <v>353</v>
      </c>
      <c r="F949" s="9" t="s">
        <v>5022</v>
      </c>
      <c r="G949" s="9" t="s">
        <v>4611</v>
      </c>
      <c r="H949" s="9" t="s">
        <v>4810</v>
      </c>
      <c r="I949" s="9" t="s">
        <v>4440</v>
      </c>
      <c r="J949" s="9"/>
      <c r="K949" s="9"/>
      <c r="L949" s="9"/>
    </row>
    <row r="950" spans="2:12" ht="45" x14ac:dyDescent="0.25">
      <c r="B950" s="9" t="s">
        <v>1506</v>
      </c>
      <c r="C950" s="10" t="s">
        <v>1507</v>
      </c>
      <c r="D950" s="10" t="s">
        <v>5</v>
      </c>
      <c r="E950" s="10" t="s">
        <v>353</v>
      </c>
      <c r="F950" s="9" t="s">
        <v>5072</v>
      </c>
      <c r="G950" s="9" t="s">
        <v>4601</v>
      </c>
      <c r="H950" s="9" t="s">
        <v>4813</v>
      </c>
      <c r="I950" s="9"/>
      <c r="J950" s="9"/>
      <c r="K950" s="9"/>
      <c r="L950" s="9"/>
    </row>
    <row r="951" spans="2:12" ht="75" x14ac:dyDescent="0.25">
      <c r="B951" s="9" t="s">
        <v>1508</v>
      </c>
      <c r="C951" s="10" t="s">
        <v>1509</v>
      </c>
      <c r="D951" s="10" t="s">
        <v>5</v>
      </c>
      <c r="E951" s="10" t="s">
        <v>353</v>
      </c>
      <c r="F951" s="9" t="s">
        <v>5073</v>
      </c>
      <c r="G951" s="9" t="s">
        <v>4629</v>
      </c>
      <c r="H951" s="9" t="s">
        <v>4809</v>
      </c>
      <c r="I951" s="9"/>
      <c r="J951" s="9"/>
      <c r="K951" s="9"/>
      <c r="L951" s="9"/>
    </row>
    <row r="952" spans="2:12" ht="60" x14ac:dyDescent="0.25">
      <c r="B952" s="9" t="s">
        <v>1510</v>
      </c>
      <c r="C952" s="10" t="s">
        <v>1511</v>
      </c>
      <c r="D952" s="10" t="s">
        <v>5</v>
      </c>
      <c r="E952" s="10" t="s">
        <v>353</v>
      </c>
      <c r="F952" s="9" t="s">
        <v>5022</v>
      </c>
      <c r="G952" s="9" t="s">
        <v>4663</v>
      </c>
      <c r="H952" s="9" t="s">
        <v>4807</v>
      </c>
      <c r="I952" s="9" t="s">
        <v>4545</v>
      </c>
      <c r="J952" s="9"/>
      <c r="K952" s="9"/>
      <c r="L952" s="9"/>
    </row>
    <row r="953" spans="2:12" ht="60" x14ac:dyDescent="0.25">
      <c r="B953" s="9" t="s">
        <v>1512</v>
      </c>
      <c r="C953" s="10" t="s">
        <v>1513</v>
      </c>
      <c r="D953" s="10" t="s">
        <v>5</v>
      </c>
      <c r="E953" s="10" t="s">
        <v>353</v>
      </c>
      <c r="F953" s="9" t="s">
        <v>5024</v>
      </c>
      <c r="G953" s="9" t="s">
        <v>4764</v>
      </c>
      <c r="H953" s="9" t="s">
        <v>4812</v>
      </c>
      <c r="I953" s="9"/>
      <c r="J953" s="9"/>
      <c r="K953" s="9"/>
      <c r="L953" s="9"/>
    </row>
    <row r="954" spans="2:12" ht="45" x14ac:dyDescent="0.25">
      <c r="B954" s="9" t="s">
        <v>1514</v>
      </c>
      <c r="C954" s="10" t="s">
        <v>1515</v>
      </c>
      <c r="D954" s="10" t="s">
        <v>5</v>
      </c>
      <c r="E954" s="10" t="s">
        <v>233</v>
      </c>
      <c r="F954" s="9" t="s">
        <v>5022</v>
      </c>
      <c r="G954" s="9" t="s">
        <v>4632</v>
      </c>
      <c r="H954" s="9" t="s">
        <v>4808</v>
      </c>
      <c r="I954" s="9"/>
      <c r="J954" s="9"/>
      <c r="K954" s="9"/>
      <c r="L954" s="9"/>
    </row>
    <row r="955" spans="2:12" ht="60" x14ac:dyDescent="0.25">
      <c r="B955" s="9" t="s">
        <v>1516</v>
      </c>
      <c r="C955" s="10" t="s">
        <v>1517</v>
      </c>
      <c r="D955" s="10" t="s">
        <v>5</v>
      </c>
      <c r="E955" s="10" t="s">
        <v>233</v>
      </c>
      <c r="F955" s="9" t="s">
        <v>5072</v>
      </c>
      <c r="G955" s="9" t="s">
        <v>5191</v>
      </c>
      <c r="H955" s="9" t="s">
        <v>4816</v>
      </c>
      <c r="I955" s="9"/>
      <c r="J955" s="9"/>
      <c r="K955" s="9"/>
      <c r="L955" s="9" t="s">
        <v>4842</v>
      </c>
    </row>
    <row r="956" spans="2:12" ht="45" x14ac:dyDescent="0.25">
      <c r="B956" s="9" t="s">
        <v>1518</v>
      </c>
      <c r="C956" s="10" t="s">
        <v>1519</v>
      </c>
      <c r="D956" s="10" t="s">
        <v>5</v>
      </c>
      <c r="E956" s="10" t="s">
        <v>233</v>
      </c>
      <c r="F956" s="9" t="s">
        <v>5022</v>
      </c>
      <c r="G956" s="9" t="s">
        <v>4633</v>
      </c>
      <c r="H956" s="9" t="s">
        <v>4819</v>
      </c>
      <c r="I956" s="9"/>
      <c r="J956" s="9"/>
      <c r="K956" s="9"/>
      <c r="L956" s="9"/>
    </row>
    <row r="957" spans="2:12" ht="30" x14ac:dyDescent="0.25">
      <c r="B957" s="9" t="s">
        <v>2197</v>
      </c>
      <c r="C957" s="10" t="s">
        <v>2198</v>
      </c>
      <c r="D957" s="10" t="s">
        <v>5</v>
      </c>
      <c r="E957" s="10" t="s">
        <v>233</v>
      </c>
      <c r="F957" s="9" t="s">
        <v>5022</v>
      </c>
      <c r="G957" s="9" t="s">
        <v>4986</v>
      </c>
      <c r="H957" s="9" t="s">
        <v>4807</v>
      </c>
      <c r="I957" s="9"/>
      <c r="J957" s="9"/>
      <c r="K957" s="9"/>
      <c r="L957" s="9"/>
    </row>
    <row r="958" spans="2:12" ht="30" x14ac:dyDescent="0.25">
      <c r="B958" s="9" t="s">
        <v>2199</v>
      </c>
      <c r="C958" s="10" t="s">
        <v>2200</v>
      </c>
      <c r="D958" s="10" t="s">
        <v>5</v>
      </c>
      <c r="E958" s="10" t="s">
        <v>233</v>
      </c>
      <c r="F958" s="9" t="s">
        <v>5022</v>
      </c>
      <c r="G958" s="9" t="s">
        <v>4999</v>
      </c>
      <c r="H958" s="9" t="s">
        <v>4807</v>
      </c>
      <c r="I958" s="9"/>
      <c r="J958" s="9"/>
      <c r="K958" s="9"/>
      <c r="L958" s="9"/>
    </row>
    <row r="959" spans="2:12" ht="30" x14ac:dyDescent="0.25">
      <c r="B959" s="9" t="s">
        <v>1520</v>
      </c>
      <c r="C959" s="10" t="s">
        <v>1521</v>
      </c>
      <c r="D959" s="10" t="s">
        <v>5</v>
      </c>
      <c r="E959" s="10" t="s">
        <v>233</v>
      </c>
      <c r="F959" s="9" t="s">
        <v>5022</v>
      </c>
      <c r="G959" s="9" t="s">
        <v>5290</v>
      </c>
      <c r="H959" s="9" t="s">
        <v>4807</v>
      </c>
      <c r="I959" s="9"/>
      <c r="J959" s="9"/>
      <c r="K959" s="9"/>
      <c r="L959" s="9"/>
    </row>
    <row r="960" spans="2:12" ht="30" x14ac:dyDescent="0.25">
      <c r="B960" s="9" t="s">
        <v>1522</v>
      </c>
      <c r="C960" s="10" t="s">
        <v>1523</v>
      </c>
      <c r="D960" s="10" t="s">
        <v>5</v>
      </c>
      <c r="E960" s="10" t="s">
        <v>22</v>
      </c>
      <c r="F960" s="9" t="s">
        <v>5022</v>
      </c>
      <c r="G960" s="9" t="s">
        <v>4775</v>
      </c>
      <c r="H960" s="9" t="s">
        <v>4807</v>
      </c>
      <c r="I960" s="9"/>
      <c r="J960" s="9"/>
      <c r="K960" s="9"/>
      <c r="L960" s="9"/>
    </row>
    <row r="961" spans="2:12" ht="45" x14ac:dyDescent="0.25">
      <c r="B961" s="9" t="s">
        <v>2201</v>
      </c>
      <c r="C961" s="10" t="s">
        <v>2202</v>
      </c>
      <c r="D961" s="10" t="s">
        <v>5</v>
      </c>
      <c r="E961" s="10" t="s">
        <v>151</v>
      </c>
      <c r="F961" s="9" t="s">
        <v>5218</v>
      </c>
      <c r="G961" s="9" t="s">
        <v>4656</v>
      </c>
      <c r="H961" s="9" t="s">
        <v>4808</v>
      </c>
      <c r="I961" s="9"/>
      <c r="J961" s="9"/>
      <c r="K961" s="9"/>
      <c r="L961" s="9"/>
    </row>
    <row r="962" spans="2:12" ht="75" x14ac:dyDescent="0.25">
      <c r="B962" s="9" t="s">
        <v>2203</v>
      </c>
      <c r="C962" s="10" t="s">
        <v>2204</v>
      </c>
      <c r="D962" s="10" t="s">
        <v>5</v>
      </c>
      <c r="E962" s="10" t="s">
        <v>151</v>
      </c>
      <c r="F962" s="9" t="s">
        <v>5073</v>
      </c>
      <c r="G962" s="9" t="s">
        <v>5153</v>
      </c>
      <c r="H962" s="9" t="s">
        <v>4807</v>
      </c>
      <c r="I962" s="9"/>
      <c r="J962" s="9"/>
      <c r="K962" s="9"/>
      <c r="L962" s="9"/>
    </row>
    <row r="963" spans="2:12" x14ac:dyDescent="0.25">
      <c r="B963" s="9" t="s">
        <v>2205</v>
      </c>
      <c r="C963" s="10" t="s">
        <v>2206</v>
      </c>
      <c r="D963" s="10" t="s">
        <v>5</v>
      </c>
      <c r="E963" s="10" t="s">
        <v>151</v>
      </c>
      <c r="F963" s="9" t="s">
        <v>5023</v>
      </c>
      <c r="G963" s="9"/>
      <c r="H963" s="9"/>
      <c r="I963" s="9"/>
      <c r="J963" s="9"/>
      <c r="K963" s="9"/>
      <c r="L963" s="9"/>
    </row>
    <row r="964" spans="2:12" ht="30" x14ac:dyDescent="0.25">
      <c r="B964" s="9" t="s">
        <v>1524</v>
      </c>
      <c r="C964" s="10" t="s">
        <v>1525</v>
      </c>
      <c r="D964" s="10" t="s">
        <v>5</v>
      </c>
      <c r="E964" s="10" t="s">
        <v>42</v>
      </c>
      <c r="F964" s="9" t="s">
        <v>5022</v>
      </c>
      <c r="G964" s="9" t="s">
        <v>4657</v>
      </c>
      <c r="H964" s="9" t="s">
        <v>4807</v>
      </c>
      <c r="I964" s="9"/>
      <c r="J964" s="9"/>
      <c r="K964" s="9"/>
      <c r="L964" s="9"/>
    </row>
    <row r="965" spans="2:12" ht="30" x14ac:dyDescent="0.25">
      <c r="B965" s="9" t="s">
        <v>1526</v>
      </c>
      <c r="C965" s="10" t="s">
        <v>1527</v>
      </c>
      <c r="D965" s="10" t="s">
        <v>5</v>
      </c>
      <c r="E965" s="10" t="s">
        <v>42</v>
      </c>
      <c r="F965" s="9" t="s">
        <v>5022</v>
      </c>
      <c r="G965" s="9" t="s">
        <v>5014</v>
      </c>
      <c r="H965" s="9" t="s">
        <v>4807</v>
      </c>
      <c r="I965" s="9"/>
      <c r="J965" s="9"/>
      <c r="K965" s="9"/>
      <c r="L965" s="9"/>
    </row>
    <row r="966" spans="2:12" ht="60" x14ac:dyDescent="0.25">
      <c r="B966" s="9" t="s">
        <v>1528</v>
      </c>
      <c r="C966" s="10" t="s">
        <v>1529</v>
      </c>
      <c r="D966" s="10" t="s">
        <v>5</v>
      </c>
      <c r="E966" s="10" t="s">
        <v>168</v>
      </c>
      <c r="F966" s="9" t="s">
        <v>5024</v>
      </c>
      <c r="G966" s="9" t="s">
        <v>4643</v>
      </c>
      <c r="H966" s="9" t="s">
        <v>4807</v>
      </c>
      <c r="I966" s="9" t="s">
        <v>4462</v>
      </c>
      <c r="J966" s="9"/>
      <c r="K966" s="9"/>
      <c r="L966" s="9"/>
    </row>
    <row r="967" spans="2:12" ht="30" x14ac:dyDescent="0.25">
      <c r="B967" s="9" t="s">
        <v>1530</v>
      </c>
      <c r="C967" s="10" t="s">
        <v>1531</v>
      </c>
      <c r="D967" s="10" t="s">
        <v>5</v>
      </c>
      <c r="E967" s="10" t="s">
        <v>168</v>
      </c>
      <c r="F967" s="9" t="s">
        <v>5022</v>
      </c>
      <c r="G967" s="9" t="s">
        <v>4565</v>
      </c>
      <c r="H967" s="9" t="s">
        <v>4807</v>
      </c>
      <c r="I967" s="9"/>
      <c r="J967" s="9"/>
      <c r="K967" s="9"/>
      <c r="L967" s="9"/>
    </row>
    <row r="968" spans="2:12" ht="45" x14ac:dyDescent="0.25">
      <c r="B968" s="9" t="s">
        <v>1532</v>
      </c>
      <c r="C968" s="10" t="s">
        <v>1533</v>
      </c>
      <c r="D968" s="10" t="s">
        <v>5</v>
      </c>
      <c r="E968" s="10" t="s">
        <v>168</v>
      </c>
      <c r="F968" s="9" t="s">
        <v>5022</v>
      </c>
      <c r="G968" s="9" t="s">
        <v>5192</v>
      </c>
      <c r="H968" s="9" t="s">
        <v>4810</v>
      </c>
      <c r="I968" s="9"/>
      <c r="J968" s="9"/>
      <c r="K968" s="9"/>
      <c r="L968" s="9"/>
    </row>
    <row r="969" spans="2:12" ht="30" x14ac:dyDescent="0.25">
      <c r="B969" s="9" t="s">
        <v>1534</v>
      </c>
      <c r="C969" s="10" t="s">
        <v>1535</v>
      </c>
      <c r="D969" s="10" t="s">
        <v>5</v>
      </c>
      <c r="E969" s="10" t="s">
        <v>210</v>
      </c>
      <c r="F969" s="9" t="s">
        <v>5022</v>
      </c>
      <c r="G969" s="9" t="s">
        <v>4693</v>
      </c>
      <c r="H969" s="9" t="s">
        <v>4807</v>
      </c>
      <c r="I969" s="9"/>
      <c r="J969" s="9"/>
      <c r="K969" s="9"/>
      <c r="L969" s="9"/>
    </row>
    <row r="970" spans="2:12" ht="60" x14ac:dyDescent="0.25">
      <c r="B970" s="9" t="s">
        <v>2207</v>
      </c>
      <c r="C970" s="10" t="s">
        <v>2208</v>
      </c>
      <c r="D970" s="10" t="s">
        <v>5</v>
      </c>
      <c r="E970" s="10" t="s">
        <v>210</v>
      </c>
      <c r="F970" s="9" t="s">
        <v>5022</v>
      </c>
      <c r="G970" s="9" t="s">
        <v>5132</v>
      </c>
      <c r="H970" s="9" t="s">
        <v>4812</v>
      </c>
      <c r="I970" s="9"/>
      <c r="J970" s="9"/>
      <c r="K970" s="9"/>
      <c r="L970" s="9"/>
    </row>
    <row r="971" spans="2:12" ht="45" x14ac:dyDescent="0.25">
      <c r="B971" s="9" t="s">
        <v>1536</v>
      </c>
      <c r="C971" s="10" t="s">
        <v>1537</v>
      </c>
      <c r="D971" s="10" t="s">
        <v>5</v>
      </c>
      <c r="E971" s="10" t="s">
        <v>210</v>
      </c>
      <c r="F971" s="9" t="s">
        <v>5072</v>
      </c>
      <c r="G971" s="9" t="s">
        <v>4641</v>
      </c>
      <c r="H971" s="9" t="s">
        <v>4807</v>
      </c>
      <c r="I971" s="9"/>
      <c r="J971" s="9"/>
      <c r="K971" s="9"/>
      <c r="L971" s="9"/>
    </row>
    <row r="972" spans="2:12" ht="30" x14ac:dyDescent="0.25">
      <c r="B972" s="9" t="s">
        <v>1538</v>
      </c>
      <c r="C972" s="10" t="s">
        <v>1539</v>
      </c>
      <c r="D972" s="10" t="s">
        <v>5</v>
      </c>
      <c r="E972" s="10" t="s">
        <v>210</v>
      </c>
      <c r="F972" s="9" t="s">
        <v>5022</v>
      </c>
      <c r="G972" s="9" t="s">
        <v>4663</v>
      </c>
      <c r="H972" s="9" t="s">
        <v>4807</v>
      </c>
      <c r="I972" s="9"/>
      <c r="J972" s="9"/>
      <c r="K972" s="9"/>
      <c r="L972" s="9"/>
    </row>
    <row r="973" spans="2:12" x14ac:dyDescent="0.25">
      <c r="B973" s="9" t="s">
        <v>2209</v>
      </c>
      <c r="C973" s="10" t="s">
        <v>2210</v>
      </c>
      <c r="D973" s="10" t="s">
        <v>5</v>
      </c>
      <c r="E973" s="10" t="s">
        <v>210</v>
      </c>
      <c r="F973" s="9" t="s">
        <v>5023</v>
      </c>
      <c r="G973" s="9" t="s">
        <v>4647</v>
      </c>
      <c r="H973" s="9" t="s">
        <v>4807</v>
      </c>
      <c r="I973" s="9"/>
      <c r="J973" s="9"/>
      <c r="K973" s="9"/>
      <c r="L973" s="9"/>
    </row>
    <row r="974" spans="2:12" ht="45" x14ac:dyDescent="0.25">
      <c r="B974" s="9" t="s">
        <v>2211</v>
      </c>
      <c r="C974" s="10" t="s">
        <v>2212</v>
      </c>
      <c r="D974" s="10" t="s">
        <v>5</v>
      </c>
      <c r="E974" s="10" t="s">
        <v>210</v>
      </c>
      <c r="F974" s="9" t="s">
        <v>5072</v>
      </c>
      <c r="G974" s="9" t="s">
        <v>5193</v>
      </c>
      <c r="H974" s="9" t="s">
        <v>4807</v>
      </c>
      <c r="I974" s="9"/>
      <c r="J974" s="9"/>
      <c r="K974" s="9"/>
      <c r="L974" s="9"/>
    </row>
    <row r="975" spans="2:12" ht="30" x14ac:dyDescent="0.25">
      <c r="B975" s="9" t="s">
        <v>1540</v>
      </c>
      <c r="C975" s="10" t="s">
        <v>1541</v>
      </c>
      <c r="D975" s="10" t="s">
        <v>5</v>
      </c>
      <c r="E975" s="10" t="s">
        <v>210</v>
      </c>
      <c r="F975" s="9" t="s">
        <v>5022</v>
      </c>
      <c r="G975" s="9" t="s">
        <v>4645</v>
      </c>
      <c r="H975" s="9" t="s">
        <v>4811</v>
      </c>
      <c r="I975" s="9"/>
      <c r="J975" s="9"/>
      <c r="K975" s="9"/>
      <c r="L975" s="9"/>
    </row>
    <row r="976" spans="2:12" x14ac:dyDescent="0.25">
      <c r="B976" s="9" t="s">
        <v>2213</v>
      </c>
      <c r="C976" s="10" t="s">
        <v>2214</v>
      </c>
      <c r="D976" s="10" t="s">
        <v>5</v>
      </c>
      <c r="E976" s="10" t="s">
        <v>68</v>
      </c>
      <c r="F976" s="9" t="s">
        <v>5023</v>
      </c>
      <c r="G976" s="9"/>
      <c r="H976" s="9"/>
      <c r="I976" s="9"/>
      <c r="J976" s="9"/>
      <c r="K976" s="9"/>
      <c r="L976" s="9"/>
    </row>
    <row r="977" spans="2:12" ht="30" x14ac:dyDescent="0.25">
      <c r="B977" s="9" t="s">
        <v>2215</v>
      </c>
      <c r="C977" s="10" t="s">
        <v>2216</v>
      </c>
      <c r="D977" s="10" t="s">
        <v>5</v>
      </c>
      <c r="E977" s="10" t="s">
        <v>68</v>
      </c>
      <c r="F977" s="9" t="s">
        <v>5023</v>
      </c>
      <c r="G977" s="9" t="s">
        <v>5134</v>
      </c>
      <c r="H977" s="9" t="s">
        <v>4835</v>
      </c>
      <c r="I977" s="9"/>
      <c r="J977" s="9"/>
      <c r="K977" s="9"/>
      <c r="L977" s="9"/>
    </row>
    <row r="978" spans="2:12" ht="60" x14ac:dyDescent="0.25">
      <c r="B978" s="9" t="s">
        <v>1542</v>
      </c>
      <c r="C978" s="10" t="s">
        <v>1543</v>
      </c>
      <c r="D978" s="10" t="s">
        <v>5</v>
      </c>
      <c r="E978" s="10" t="s">
        <v>68</v>
      </c>
      <c r="F978" s="9" t="s">
        <v>5022</v>
      </c>
      <c r="G978" s="9" t="s">
        <v>5134</v>
      </c>
      <c r="H978" s="9" t="s">
        <v>4810</v>
      </c>
      <c r="I978" s="9" t="s">
        <v>4499</v>
      </c>
      <c r="J978" s="9"/>
      <c r="K978" s="9"/>
      <c r="L978" s="9"/>
    </row>
    <row r="979" spans="2:12" ht="75" x14ac:dyDescent="0.25">
      <c r="B979" s="9" t="s">
        <v>1544</v>
      </c>
      <c r="C979" s="10" t="s">
        <v>115</v>
      </c>
      <c r="D979" s="10" t="s">
        <v>5</v>
      </c>
      <c r="E979" s="10" t="s">
        <v>68</v>
      </c>
      <c r="F979" s="9" t="s">
        <v>5022</v>
      </c>
      <c r="G979" s="9" t="s">
        <v>4583</v>
      </c>
      <c r="H979" s="9" t="s">
        <v>4806</v>
      </c>
      <c r="I979" s="9"/>
      <c r="J979" s="9"/>
      <c r="K979" s="9"/>
      <c r="L979" s="9"/>
    </row>
    <row r="980" spans="2:12" ht="60" x14ac:dyDescent="0.25">
      <c r="B980" s="9" t="s">
        <v>1545</v>
      </c>
      <c r="C980" s="10" t="s">
        <v>1546</v>
      </c>
      <c r="D980" s="10" t="s">
        <v>5</v>
      </c>
      <c r="E980" s="10" t="s">
        <v>68</v>
      </c>
      <c r="F980" s="9" t="s">
        <v>5022</v>
      </c>
      <c r="G980" s="9" t="s">
        <v>4673</v>
      </c>
      <c r="H980" s="9" t="s">
        <v>4814</v>
      </c>
      <c r="I980" s="9"/>
      <c r="J980" s="9"/>
      <c r="K980" s="9"/>
      <c r="L980" s="9"/>
    </row>
    <row r="981" spans="2:12" ht="45" x14ac:dyDescent="0.25">
      <c r="B981" s="9" t="s">
        <v>2217</v>
      </c>
      <c r="C981" s="10" t="s">
        <v>2218</v>
      </c>
      <c r="D981" s="10" t="s">
        <v>5</v>
      </c>
      <c r="E981" s="10" t="s">
        <v>68</v>
      </c>
      <c r="F981" s="9" t="s">
        <v>5022</v>
      </c>
      <c r="G981" s="9" t="s">
        <v>5038</v>
      </c>
      <c r="H981" s="9" t="s">
        <v>4808</v>
      </c>
      <c r="I981" s="9"/>
      <c r="J981" s="9"/>
      <c r="K981" s="9"/>
      <c r="L981" s="9"/>
    </row>
    <row r="982" spans="2:12" ht="75" x14ac:dyDescent="0.25">
      <c r="B982" s="9" t="s">
        <v>1547</v>
      </c>
      <c r="C982" s="10" t="s">
        <v>1548</v>
      </c>
      <c r="D982" s="10" t="s">
        <v>5</v>
      </c>
      <c r="E982" s="10" t="s">
        <v>68</v>
      </c>
      <c r="F982" s="9" t="s">
        <v>5024</v>
      </c>
      <c r="G982" s="9" t="s">
        <v>4724</v>
      </c>
      <c r="H982" s="9" t="s">
        <v>4806</v>
      </c>
      <c r="I982" s="9" t="s">
        <v>4418</v>
      </c>
      <c r="J982" s="9"/>
      <c r="K982" s="9"/>
      <c r="L982" s="9"/>
    </row>
    <row r="983" spans="2:12" ht="30" x14ac:dyDescent="0.25">
      <c r="B983" s="9" t="s">
        <v>1549</v>
      </c>
      <c r="C983" s="10" t="s">
        <v>1550</v>
      </c>
      <c r="D983" s="10" t="s">
        <v>5</v>
      </c>
      <c r="E983" s="10" t="s">
        <v>68</v>
      </c>
      <c r="F983" s="9" t="s">
        <v>5022</v>
      </c>
      <c r="G983" s="9" t="s">
        <v>5118</v>
      </c>
      <c r="H983" s="9" t="s">
        <v>4807</v>
      </c>
      <c r="I983" s="9"/>
      <c r="J983" s="9"/>
      <c r="K983" s="9"/>
      <c r="L983" s="9"/>
    </row>
    <row r="984" spans="2:12" ht="75" x14ac:dyDescent="0.25">
      <c r="B984" s="9" t="s">
        <v>1551</v>
      </c>
      <c r="C984" s="10" t="s">
        <v>1552</v>
      </c>
      <c r="D984" s="10" t="s">
        <v>5</v>
      </c>
      <c r="E984" s="10" t="s">
        <v>68</v>
      </c>
      <c r="F984" s="9" t="s">
        <v>5024</v>
      </c>
      <c r="G984" s="9" t="s">
        <v>5291</v>
      </c>
      <c r="H984" s="9" t="s">
        <v>4806</v>
      </c>
      <c r="I984" s="9" t="s">
        <v>4490</v>
      </c>
      <c r="J984" s="9"/>
      <c r="K984" s="9" t="s">
        <v>5292</v>
      </c>
      <c r="L984" s="9"/>
    </row>
    <row r="985" spans="2:12" ht="60" x14ac:dyDescent="0.25">
      <c r="B985" s="9" t="s">
        <v>1553</v>
      </c>
      <c r="C985" s="10" t="s">
        <v>1554</v>
      </c>
      <c r="D985" s="10" t="s">
        <v>5</v>
      </c>
      <c r="E985" s="10" t="s">
        <v>68</v>
      </c>
      <c r="F985" s="9" t="s">
        <v>5024</v>
      </c>
      <c r="G985" s="9" t="s">
        <v>4738</v>
      </c>
      <c r="H985" s="9" t="s">
        <v>4808</v>
      </c>
      <c r="I985" s="9" t="s">
        <v>4514</v>
      </c>
      <c r="J985" s="9"/>
      <c r="K985" s="9"/>
      <c r="L985" s="9"/>
    </row>
    <row r="986" spans="2:12" ht="75" x14ac:dyDescent="0.25">
      <c r="B986" s="9" t="s">
        <v>1555</v>
      </c>
      <c r="C986" s="10" t="s">
        <v>1556</v>
      </c>
      <c r="D986" s="10" t="s">
        <v>5</v>
      </c>
      <c r="E986" s="10" t="s">
        <v>68</v>
      </c>
      <c r="F986" s="9" t="s">
        <v>5022</v>
      </c>
      <c r="G986" s="9" t="s">
        <v>4671</v>
      </c>
      <c r="H986" s="9" t="s">
        <v>4806</v>
      </c>
      <c r="I986" s="9"/>
      <c r="J986" s="9"/>
      <c r="K986" s="9"/>
      <c r="L986" s="9"/>
    </row>
    <row r="987" spans="2:12" ht="30" x14ac:dyDescent="0.25">
      <c r="B987" s="9" t="s">
        <v>1557</v>
      </c>
      <c r="C987" s="10" t="s">
        <v>1558</v>
      </c>
      <c r="D987" s="10" t="s">
        <v>5</v>
      </c>
      <c r="E987" s="10" t="s">
        <v>68</v>
      </c>
      <c r="F987" s="9" t="s">
        <v>5022</v>
      </c>
      <c r="G987" s="9" t="s">
        <v>4604</v>
      </c>
      <c r="H987" s="9" t="s">
        <v>4807</v>
      </c>
      <c r="I987" s="9"/>
      <c r="J987" s="9"/>
      <c r="K987" s="9"/>
      <c r="L987" s="9"/>
    </row>
    <row r="988" spans="2:12" ht="75" x14ac:dyDescent="0.25">
      <c r="B988" s="9" t="s">
        <v>1559</v>
      </c>
      <c r="C988" s="10" t="s">
        <v>1560</v>
      </c>
      <c r="D988" s="10" t="s">
        <v>5</v>
      </c>
      <c r="E988" s="10" t="s">
        <v>68</v>
      </c>
      <c r="F988" s="9" t="s">
        <v>5024</v>
      </c>
      <c r="G988" s="9" t="s">
        <v>5293</v>
      </c>
      <c r="H988" s="9" t="s">
        <v>4806</v>
      </c>
      <c r="I988" s="9" t="s">
        <v>4482</v>
      </c>
      <c r="J988" s="9"/>
      <c r="K988" s="9"/>
      <c r="L988" s="9"/>
    </row>
    <row r="989" spans="2:12" ht="60" x14ac:dyDescent="0.25">
      <c r="B989" s="9" t="s">
        <v>2219</v>
      </c>
      <c r="C989" s="10" t="s">
        <v>2220</v>
      </c>
      <c r="D989" s="10" t="s">
        <v>5</v>
      </c>
      <c r="E989" s="10" t="s">
        <v>68</v>
      </c>
      <c r="F989" s="9" t="s">
        <v>5022</v>
      </c>
      <c r="G989" s="9" t="s">
        <v>4605</v>
      </c>
      <c r="H989" s="9" t="s">
        <v>4812</v>
      </c>
      <c r="I989" s="9"/>
      <c r="J989" s="9"/>
      <c r="K989" s="9"/>
      <c r="L989" s="9"/>
    </row>
    <row r="990" spans="2:12" ht="30" x14ac:dyDescent="0.25">
      <c r="B990" s="9" t="s">
        <v>2221</v>
      </c>
      <c r="C990" s="10" t="s">
        <v>2222</v>
      </c>
      <c r="D990" s="10" t="s">
        <v>5</v>
      </c>
      <c r="E990" s="10" t="s">
        <v>68</v>
      </c>
      <c r="F990" s="9" t="s">
        <v>5022</v>
      </c>
      <c r="G990" s="9" t="s">
        <v>4576</v>
      </c>
      <c r="H990" s="9" t="s">
        <v>4807</v>
      </c>
      <c r="I990" s="9"/>
      <c r="J990" s="9"/>
      <c r="K990" s="9"/>
      <c r="L990" s="9"/>
    </row>
    <row r="991" spans="2:12" ht="60" x14ac:dyDescent="0.25">
      <c r="B991" s="9" t="s">
        <v>1561</v>
      </c>
      <c r="C991" s="10" t="s">
        <v>1562</v>
      </c>
      <c r="D991" s="10" t="s">
        <v>5</v>
      </c>
      <c r="E991" s="10" t="s">
        <v>59</v>
      </c>
      <c r="F991" s="9" t="s">
        <v>5022</v>
      </c>
      <c r="G991" s="9" t="s">
        <v>4786</v>
      </c>
      <c r="H991" s="9" t="s">
        <v>4807</v>
      </c>
      <c r="I991" s="9" t="s">
        <v>4459</v>
      </c>
      <c r="J991" s="9"/>
      <c r="K991" s="9"/>
      <c r="L991" s="9"/>
    </row>
    <row r="992" spans="2:12" ht="60" x14ac:dyDescent="0.25">
      <c r="B992" s="9" t="s">
        <v>1563</v>
      </c>
      <c r="C992" s="10" t="s">
        <v>1564</v>
      </c>
      <c r="D992" s="10" t="s">
        <v>5</v>
      </c>
      <c r="E992" s="10" t="s">
        <v>59</v>
      </c>
      <c r="F992" s="9" t="s">
        <v>5024</v>
      </c>
      <c r="G992" s="9"/>
      <c r="H992" s="9"/>
      <c r="I992" s="9"/>
      <c r="J992" s="9"/>
      <c r="K992" s="9"/>
      <c r="L992" s="9"/>
    </row>
    <row r="993" spans="2:12" ht="30" x14ac:dyDescent="0.25">
      <c r="B993" s="9" t="s">
        <v>2223</v>
      </c>
      <c r="C993" s="10" t="s">
        <v>2224</v>
      </c>
      <c r="D993" s="10" t="s">
        <v>5</v>
      </c>
      <c r="E993" s="10" t="s">
        <v>59</v>
      </c>
      <c r="F993" s="9" t="s">
        <v>5022</v>
      </c>
      <c r="G993" s="9" t="s">
        <v>4992</v>
      </c>
      <c r="H993" s="9" t="s">
        <v>4807</v>
      </c>
      <c r="I993" s="9"/>
      <c r="J993" s="9"/>
      <c r="K993" s="9"/>
      <c r="L993" s="9"/>
    </row>
    <row r="994" spans="2:12" x14ac:dyDescent="0.25">
      <c r="B994" s="9" t="s">
        <v>2225</v>
      </c>
      <c r="C994" s="10" t="s">
        <v>2226</v>
      </c>
      <c r="D994" s="10" t="s">
        <v>5</v>
      </c>
      <c r="E994" s="10" t="s">
        <v>59</v>
      </c>
      <c r="F994" s="9" t="s">
        <v>5023</v>
      </c>
      <c r="G994" s="9" t="s">
        <v>5234</v>
      </c>
      <c r="H994" s="9" t="s">
        <v>4807</v>
      </c>
      <c r="I994" s="9"/>
      <c r="J994" s="9"/>
      <c r="K994" s="9"/>
      <c r="L994" s="9"/>
    </row>
    <row r="995" spans="2:12" x14ac:dyDescent="0.25">
      <c r="B995" s="9" t="s">
        <v>2227</v>
      </c>
      <c r="C995" s="10" t="s">
        <v>2228</v>
      </c>
      <c r="D995" s="10" t="s">
        <v>5</v>
      </c>
      <c r="E995" s="10" t="s">
        <v>39</v>
      </c>
      <c r="F995" s="9" t="s">
        <v>5023</v>
      </c>
      <c r="G995" s="9"/>
      <c r="H995" s="9"/>
      <c r="I995" s="9"/>
      <c r="J995" s="9"/>
      <c r="K995" s="9"/>
      <c r="L995" s="9"/>
    </row>
    <row r="996" spans="2:12" ht="60" x14ac:dyDescent="0.25">
      <c r="B996" s="9" t="s">
        <v>1565</v>
      </c>
      <c r="C996" s="10" t="s">
        <v>1566</v>
      </c>
      <c r="D996" s="10" t="s">
        <v>5</v>
      </c>
      <c r="E996" s="10" t="s">
        <v>39</v>
      </c>
      <c r="F996" s="9" t="s">
        <v>5022</v>
      </c>
      <c r="G996" s="9" t="s">
        <v>4774</v>
      </c>
      <c r="H996" s="9" t="s">
        <v>4807</v>
      </c>
      <c r="I996" s="9" t="s">
        <v>4462</v>
      </c>
      <c r="J996" s="9"/>
      <c r="K996" s="9"/>
      <c r="L996" s="9"/>
    </row>
    <row r="997" spans="2:12" ht="30" x14ac:dyDescent="0.25">
      <c r="B997" s="9" t="s">
        <v>1567</v>
      </c>
      <c r="C997" s="10" t="s">
        <v>1568</v>
      </c>
      <c r="D997" s="10" t="s">
        <v>5</v>
      </c>
      <c r="E997" s="10" t="s">
        <v>39</v>
      </c>
      <c r="F997" s="9" t="s">
        <v>5022</v>
      </c>
      <c r="G997" s="9" t="s">
        <v>4779</v>
      </c>
      <c r="H997" s="9" t="s">
        <v>4811</v>
      </c>
      <c r="I997" s="9"/>
      <c r="J997" s="9"/>
      <c r="K997" s="9"/>
      <c r="L997" s="9"/>
    </row>
    <row r="998" spans="2:12" ht="30" x14ac:dyDescent="0.25">
      <c r="B998" s="9" t="s">
        <v>1569</v>
      </c>
      <c r="C998" s="10" t="s">
        <v>1570</v>
      </c>
      <c r="D998" s="10" t="s">
        <v>5</v>
      </c>
      <c r="E998" s="10" t="s">
        <v>39</v>
      </c>
      <c r="F998" s="9" t="s">
        <v>5022</v>
      </c>
      <c r="G998" s="9" t="s">
        <v>5194</v>
      </c>
      <c r="H998" s="9" t="s">
        <v>4807</v>
      </c>
      <c r="I998" s="9"/>
      <c r="J998" s="9"/>
      <c r="K998" s="9"/>
      <c r="L998" s="9"/>
    </row>
    <row r="999" spans="2:12" ht="30" x14ac:dyDescent="0.25">
      <c r="B999" s="9" t="s">
        <v>1571</v>
      </c>
      <c r="C999" s="10" t="s">
        <v>1572</v>
      </c>
      <c r="D999" s="10" t="s">
        <v>5</v>
      </c>
      <c r="E999" s="10" t="s">
        <v>39</v>
      </c>
      <c r="F999" s="9" t="s">
        <v>5022</v>
      </c>
      <c r="G999" s="9" t="s">
        <v>4627</v>
      </c>
      <c r="H999" s="9" t="s">
        <v>4807</v>
      </c>
      <c r="I999" s="9"/>
      <c r="J999" s="9"/>
      <c r="K999" s="9"/>
      <c r="L999" s="9"/>
    </row>
    <row r="1000" spans="2:12" ht="30" x14ac:dyDescent="0.25">
      <c r="B1000" s="9" t="s">
        <v>1573</v>
      </c>
      <c r="C1000" s="10" t="s">
        <v>1574</v>
      </c>
      <c r="D1000" s="10" t="s">
        <v>5</v>
      </c>
      <c r="E1000" s="10" t="s">
        <v>6</v>
      </c>
      <c r="F1000" s="9" t="s">
        <v>5022</v>
      </c>
      <c r="G1000" s="9" t="s">
        <v>4631</v>
      </c>
      <c r="H1000" s="9" t="s">
        <v>4807</v>
      </c>
      <c r="I1000" s="9"/>
      <c r="J1000" s="9"/>
      <c r="K1000" s="9"/>
      <c r="L1000" s="9"/>
    </row>
    <row r="1001" spans="2:12" ht="30" x14ac:dyDescent="0.25">
      <c r="B1001" s="9" t="s">
        <v>1575</v>
      </c>
      <c r="C1001" s="10" t="s">
        <v>1576</v>
      </c>
      <c r="D1001" s="10" t="s">
        <v>5</v>
      </c>
      <c r="E1001" s="10" t="s">
        <v>6</v>
      </c>
      <c r="F1001" s="9" t="s">
        <v>5022</v>
      </c>
      <c r="G1001" s="9" t="s">
        <v>4669</v>
      </c>
      <c r="H1001" s="9" t="s">
        <v>4807</v>
      </c>
      <c r="I1001" s="9"/>
      <c r="J1001" s="9"/>
      <c r="K1001" s="9"/>
      <c r="L1001" s="9"/>
    </row>
    <row r="1002" spans="2:12" ht="30" x14ac:dyDescent="0.25">
      <c r="B1002" s="9" t="s">
        <v>1577</v>
      </c>
      <c r="C1002" s="10" t="s">
        <v>1578</v>
      </c>
      <c r="D1002" s="10" t="s">
        <v>5</v>
      </c>
      <c r="E1002" s="10" t="s">
        <v>6</v>
      </c>
      <c r="F1002" s="9" t="s">
        <v>5022</v>
      </c>
      <c r="G1002" s="9"/>
      <c r="H1002" s="9"/>
      <c r="I1002" s="9"/>
      <c r="J1002" s="9"/>
      <c r="K1002" s="9"/>
      <c r="L1002" s="9"/>
    </row>
    <row r="1003" spans="2:12" ht="30" x14ac:dyDescent="0.25">
      <c r="B1003" s="9" t="s">
        <v>1579</v>
      </c>
      <c r="C1003" s="10" t="s">
        <v>1580</v>
      </c>
      <c r="D1003" s="10" t="s">
        <v>5</v>
      </c>
      <c r="E1003" s="10" t="s">
        <v>6</v>
      </c>
      <c r="F1003" s="9" t="s">
        <v>5022</v>
      </c>
      <c r="G1003" s="9" t="s">
        <v>4656</v>
      </c>
      <c r="H1003" s="9" t="s">
        <v>4807</v>
      </c>
      <c r="I1003" s="9"/>
      <c r="J1003" s="9"/>
      <c r="K1003" s="9"/>
      <c r="L1003" s="9"/>
    </row>
    <row r="1004" spans="2:12" ht="30" x14ac:dyDescent="0.25">
      <c r="B1004" s="9" t="s">
        <v>1581</v>
      </c>
      <c r="C1004" s="10" t="s">
        <v>1582</v>
      </c>
      <c r="D1004" s="10" t="s">
        <v>5</v>
      </c>
      <c r="E1004" s="10" t="s">
        <v>6</v>
      </c>
      <c r="F1004" s="9" t="s">
        <v>5022</v>
      </c>
      <c r="G1004" s="9" t="s">
        <v>4618</v>
      </c>
      <c r="H1004" s="9" t="s">
        <v>4807</v>
      </c>
      <c r="I1004" s="9"/>
      <c r="J1004" s="9"/>
      <c r="K1004" s="9"/>
      <c r="L1004" s="9"/>
    </row>
    <row r="1005" spans="2:12" ht="30" x14ac:dyDescent="0.25">
      <c r="B1005" s="9" t="s">
        <v>1583</v>
      </c>
      <c r="C1005" s="10" t="s">
        <v>1584</v>
      </c>
      <c r="D1005" s="10" t="s">
        <v>5</v>
      </c>
      <c r="E1005" s="10" t="s">
        <v>6</v>
      </c>
      <c r="F1005" s="9" t="s">
        <v>5022</v>
      </c>
      <c r="G1005" s="9"/>
      <c r="H1005" s="9"/>
      <c r="I1005" s="9"/>
      <c r="J1005" s="9"/>
      <c r="K1005" s="9"/>
      <c r="L1005" s="9"/>
    </row>
    <row r="1006" spans="2:12" ht="30" x14ac:dyDescent="0.25">
      <c r="B1006" s="9" t="s">
        <v>1585</v>
      </c>
      <c r="C1006" s="10" t="s">
        <v>1586</v>
      </c>
      <c r="D1006" s="10" t="s">
        <v>5</v>
      </c>
      <c r="E1006" s="10" t="s">
        <v>6</v>
      </c>
      <c r="F1006" s="9" t="s">
        <v>5022</v>
      </c>
      <c r="G1006" s="9" t="s">
        <v>5195</v>
      </c>
      <c r="H1006" s="9" t="s">
        <v>4807</v>
      </c>
      <c r="I1006" s="9"/>
      <c r="J1006" s="9"/>
      <c r="K1006" s="9"/>
      <c r="L1006" s="9"/>
    </row>
    <row r="1007" spans="2:12" ht="30" x14ac:dyDescent="0.25">
      <c r="B1007" s="9" t="s">
        <v>1587</v>
      </c>
      <c r="C1007" s="10" t="s">
        <v>1588</v>
      </c>
      <c r="D1007" s="10" t="s">
        <v>5</v>
      </c>
      <c r="E1007" s="10" t="s">
        <v>22</v>
      </c>
      <c r="F1007" s="9" t="s">
        <v>5022</v>
      </c>
      <c r="G1007" s="9" t="s">
        <v>4641</v>
      </c>
      <c r="H1007" s="9" t="s">
        <v>4807</v>
      </c>
      <c r="I1007" s="9"/>
      <c r="J1007" s="9"/>
      <c r="K1007" s="9"/>
      <c r="L1007" s="9"/>
    </row>
    <row r="1008" spans="2:12" ht="60" x14ac:dyDescent="0.25">
      <c r="B1008" s="9" t="s">
        <v>1589</v>
      </c>
      <c r="C1008" s="10" t="s">
        <v>1590</v>
      </c>
      <c r="D1008" s="10" t="s">
        <v>5</v>
      </c>
      <c r="E1008" s="10" t="s">
        <v>22</v>
      </c>
      <c r="F1008" s="9" t="s">
        <v>5022</v>
      </c>
      <c r="G1008" s="9" t="s">
        <v>4663</v>
      </c>
      <c r="H1008" s="9" t="s">
        <v>4807</v>
      </c>
      <c r="I1008" s="9" t="s">
        <v>4546</v>
      </c>
      <c r="J1008" s="9"/>
      <c r="K1008" s="9"/>
      <c r="L1008" s="9"/>
    </row>
    <row r="1009" spans="2:12" ht="45" x14ac:dyDescent="0.25">
      <c r="B1009" s="9" t="s">
        <v>1591</v>
      </c>
      <c r="C1009" s="10" t="s">
        <v>1592</v>
      </c>
      <c r="D1009" s="10" t="s">
        <v>5</v>
      </c>
      <c r="E1009" s="10" t="s">
        <v>49</v>
      </c>
      <c r="F1009" s="9" t="s">
        <v>5022</v>
      </c>
      <c r="G1009" s="9" t="s">
        <v>5132</v>
      </c>
      <c r="H1009" s="9" t="s">
        <v>4819</v>
      </c>
      <c r="I1009" s="9"/>
      <c r="J1009" s="9"/>
      <c r="K1009" s="9"/>
      <c r="L1009" s="9"/>
    </row>
    <row r="1010" spans="2:12" ht="30" x14ac:dyDescent="0.25">
      <c r="B1010" s="9" t="s">
        <v>1593</v>
      </c>
      <c r="C1010" s="10" t="s">
        <v>1594</v>
      </c>
      <c r="D1010" s="10" t="s">
        <v>5</v>
      </c>
      <c r="E1010" s="10" t="s">
        <v>49</v>
      </c>
      <c r="F1010" s="9" t="s">
        <v>5022</v>
      </c>
      <c r="G1010" s="9" t="s">
        <v>5015</v>
      </c>
      <c r="H1010" s="9" t="s">
        <v>4807</v>
      </c>
      <c r="I1010" s="9"/>
      <c r="J1010" s="9"/>
      <c r="K1010" s="9"/>
      <c r="L1010" s="9"/>
    </row>
    <row r="1011" spans="2:12" ht="75" x14ac:dyDescent="0.25">
      <c r="B1011" s="9" t="s">
        <v>1595</v>
      </c>
      <c r="C1011" s="10" t="s">
        <v>1596</v>
      </c>
      <c r="D1011" s="10" t="s">
        <v>5</v>
      </c>
      <c r="E1011" s="10" t="s">
        <v>49</v>
      </c>
      <c r="F1011" s="9" t="s">
        <v>5022</v>
      </c>
      <c r="G1011" s="9" t="s">
        <v>4985</v>
      </c>
      <c r="H1011" s="9" t="s">
        <v>4806</v>
      </c>
      <c r="I1011" s="9" t="s">
        <v>4989</v>
      </c>
      <c r="J1011" s="9"/>
      <c r="K1011" s="9"/>
      <c r="L1011" s="9" t="s">
        <v>5016</v>
      </c>
    </row>
    <row r="1012" spans="2:12" ht="30" x14ac:dyDescent="0.25">
      <c r="B1012" s="9" t="s">
        <v>1597</v>
      </c>
      <c r="C1012" s="10" t="s">
        <v>1598</v>
      </c>
      <c r="D1012" s="10" t="s">
        <v>5</v>
      </c>
      <c r="E1012" s="10" t="s">
        <v>49</v>
      </c>
      <c r="F1012" s="9" t="s">
        <v>5022</v>
      </c>
      <c r="G1012" s="9" t="s">
        <v>4618</v>
      </c>
      <c r="H1012" s="9" t="s">
        <v>4807</v>
      </c>
      <c r="I1012" s="9"/>
      <c r="J1012" s="9"/>
      <c r="K1012" s="9"/>
      <c r="L1012" s="9"/>
    </row>
    <row r="1013" spans="2:12" ht="60" x14ac:dyDescent="0.25">
      <c r="B1013" s="9" t="s">
        <v>1599</v>
      </c>
      <c r="C1013" s="10" t="s">
        <v>1600</v>
      </c>
      <c r="D1013" s="10" t="s">
        <v>5</v>
      </c>
      <c r="E1013" s="10" t="s">
        <v>210</v>
      </c>
      <c r="F1013" s="9" t="s">
        <v>5024</v>
      </c>
      <c r="G1013" s="9" t="s">
        <v>5025</v>
      </c>
      <c r="H1013" s="9" t="s">
        <v>4814</v>
      </c>
      <c r="I1013" s="9" t="s">
        <v>4427</v>
      </c>
      <c r="J1013" s="9"/>
      <c r="K1013" s="9" t="s">
        <v>4557</v>
      </c>
      <c r="L1013" s="9"/>
    </row>
    <row r="1014" spans="2:12" ht="30" x14ac:dyDescent="0.25">
      <c r="B1014" s="9" t="s">
        <v>1601</v>
      </c>
      <c r="C1014" s="10" t="s">
        <v>1602</v>
      </c>
      <c r="D1014" s="10" t="s">
        <v>5</v>
      </c>
      <c r="E1014" s="10" t="s">
        <v>210</v>
      </c>
      <c r="F1014" s="9" t="s">
        <v>5022</v>
      </c>
      <c r="G1014" s="9" t="s">
        <v>4620</v>
      </c>
      <c r="H1014" s="9" t="s">
        <v>4807</v>
      </c>
      <c r="I1014" s="9"/>
      <c r="J1014" s="9"/>
      <c r="K1014" s="9"/>
      <c r="L1014" s="9"/>
    </row>
    <row r="1015" spans="2:12" ht="30" x14ac:dyDescent="0.25">
      <c r="B1015" s="9" t="s">
        <v>1603</v>
      </c>
      <c r="C1015" s="10" t="s">
        <v>1604</v>
      </c>
      <c r="D1015" s="10" t="s">
        <v>5</v>
      </c>
      <c r="E1015" s="10" t="s">
        <v>310</v>
      </c>
      <c r="F1015" s="9" t="s">
        <v>5022</v>
      </c>
      <c r="G1015" s="9" t="s">
        <v>4657</v>
      </c>
      <c r="H1015" s="9" t="s">
        <v>4807</v>
      </c>
      <c r="I1015" s="9"/>
      <c r="J1015" s="9"/>
      <c r="K1015" s="9"/>
      <c r="L1015" s="9"/>
    </row>
    <row r="1016" spans="2:12" ht="30" x14ac:dyDescent="0.25">
      <c r="B1016" s="9" t="s">
        <v>1605</v>
      </c>
      <c r="C1016" s="10" t="s">
        <v>1606</v>
      </c>
      <c r="D1016" s="10" t="s">
        <v>5</v>
      </c>
      <c r="E1016" s="10" t="s">
        <v>6</v>
      </c>
      <c r="F1016" s="9" t="s">
        <v>5022</v>
      </c>
      <c r="G1016" s="9" t="s">
        <v>4649</v>
      </c>
      <c r="H1016" s="9" t="s">
        <v>4807</v>
      </c>
      <c r="I1016" s="9"/>
      <c r="J1016" s="9"/>
      <c r="K1016" s="9"/>
      <c r="L1016" s="9"/>
    </row>
    <row r="1017" spans="2:12" ht="60" x14ac:dyDescent="0.25">
      <c r="B1017" s="9" t="s">
        <v>1607</v>
      </c>
      <c r="C1017" s="10" t="s">
        <v>1608</v>
      </c>
      <c r="D1017" s="10" t="s">
        <v>5</v>
      </c>
      <c r="E1017" s="10" t="s">
        <v>6</v>
      </c>
      <c r="F1017" s="9" t="s">
        <v>5022</v>
      </c>
      <c r="G1017" s="9" t="s">
        <v>4658</v>
      </c>
      <c r="H1017" s="9" t="s">
        <v>4814</v>
      </c>
      <c r="I1017" s="9" t="s">
        <v>4456</v>
      </c>
      <c r="J1017" s="9"/>
      <c r="K1017" s="9" t="s">
        <v>4505</v>
      </c>
      <c r="L1017" s="9"/>
    </row>
    <row r="1018" spans="2:12" ht="30" x14ac:dyDescent="0.25">
      <c r="B1018" s="9" t="s">
        <v>1609</v>
      </c>
      <c r="C1018" s="10" t="s">
        <v>1610</v>
      </c>
      <c r="D1018" s="10" t="s">
        <v>5</v>
      </c>
      <c r="E1018" s="10" t="s">
        <v>6</v>
      </c>
      <c r="F1018" s="9" t="s">
        <v>5022</v>
      </c>
      <c r="G1018" s="9" t="s">
        <v>5119</v>
      </c>
      <c r="H1018" s="9" t="s">
        <v>4807</v>
      </c>
      <c r="I1018" s="9"/>
      <c r="J1018" s="9"/>
      <c r="K1018" s="9"/>
      <c r="L1018" s="9"/>
    </row>
    <row r="1019" spans="2:12" ht="60" x14ac:dyDescent="0.25">
      <c r="B1019" s="9" t="s">
        <v>1611</v>
      </c>
      <c r="C1019" s="10" t="s">
        <v>1612</v>
      </c>
      <c r="D1019" s="10" t="s">
        <v>5</v>
      </c>
      <c r="E1019" s="10" t="s">
        <v>6</v>
      </c>
      <c r="F1019" s="9" t="s">
        <v>5022</v>
      </c>
      <c r="G1019" s="9" t="s">
        <v>5055</v>
      </c>
      <c r="H1019" s="9" t="s">
        <v>4813</v>
      </c>
      <c r="I1019" s="9" t="s">
        <v>4457</v>
      </c>
      <c r="J1019" s="9"/>
      <c r="K1019" s="9"/>
      <c r="L1019" s="9"/>
    </row>
    <row r="1020" spans="2:12" ht="30" x14ac:dyDescent="0.25">
      <c r="B1020" s="9" t="s">
        <v>1613</v>
      </c>
      <c r="C1020" s="10" t="s">
        <v>1614</v>
      </c>
      <c r="D1020" s="10" t="s">
        <v>5</v>
      </c>
      <c r="E1020" s="10" t="s">
        <v>310</v>
      </c>
      <c r="F1020" s="9" t="s">
        <v>5022</v>
      </c>
      <c r="G1020" s="9" t="s">
        <v>5017</v>
      </c>
      <c r="H1020" s="9" t="s">
        <v>4807</v>
      </c>
      <c r="I1020" s="9"/>
      <c r="J1020" s="9"/>
      <c r="K1020" s="9"/>
      <c r="L1020" s="9"/>
    </row>
    <row r="1021" spans="2:12" ht="45" x14ac:dyDescent="0.25">
      <c r="B1021" s="9" t="s">
        <v>1615</v>
      </c>
      <c r="C1021" s="10" t="s">
        <v>1616</v>
      </c>
      <c r="D1021" s="10" t="s">
        <v>5</v>
      </c>
      <c r="E1021" s="10" t="s">
        <v>6</v>
      </c>
      <c r="F1021" s="9" t="s">
        <v>5072</v>
      </c>
      <c r="G1021" s="9"/>
      <c r="H1021" s="9"/>
      <c r="I1021" s="9"/>
      <c r="J1021" s="9"/>
      <c r="K1021" s="9"/>
      <c r="L1021" s="9"/>
    </row>
    <row r="1022" spans="2:12" ht="30" x14ac:dyDescent="0.25">
      <c r="B1022" s="9" t="s">
        <v>1617</v>
      </c>
      <c r="C1022" s="10" t="s">
        <v>1618</v>
      </c>
      <c r="D1022" s="10" t="s">
        <v>5</v>
      </c>
      <c r="E1022" s="10" t="s">
        <v>26</v>
      </c>
      <c r="F1022" s="9" t="s">
        <v>5022</v>
      </c>
      <c r="G1022" s="9" t="s">
        <v>5141</v>
      </c>
      <c r="H1022" s="9" t="s">
        <v>4818</v>
      </c>
      <c r="I1022" s="9"/>
      <c r="J1022" s="9"/>
      <c r="K1022" s="9"/>
      <c r="L1022" s="9"/>
    </row>
    <row r="1023" spans="2:12" ht="60" x14ac:dyDescent="0.25">
      <c r="B1023" s="9" t="s">
        <v>1619</v>
      </c>
      <c r="C1023" s="10" t="s">
        <v>1620</v>
      </c>
      <c r="D1023" s="10" t="s">
        <v>5</v>
      </c>
      <c r="E1023" s="10" t="s">
        <v>26</v>
      </c>
      <c r="F1023" s="9" t="s">
        <v>5024</v>
      </c>
      <c r="G1023" s="9" t="s">
        <v>4631</v>
      </c>
      <c r="H1023" s="9" t="s">
        <v>4812</v>
      </c>
      <c r="I1023" s="9"/>
      <c r="J1023" s="9"/>
      <c r="K1023" s="9"/>
      <c r="L1023" s="9"/>
    </row>
    <row r="1024" spans="2:12" ht="30" x14ac:dyDescent="0.25">
      <c r="B1024" s="9" t="s">
        <v>1621</v>
      </c>
      <c r="C1024" s="10" t="s">
        <v>1622</v>
      </c>
      <c r="D1024" s="10" t="s">
        <v>5</v>
      </c>
      <c r="E1024" s="10" t="s">
        <v>26</v>
      </c>
      <c r="F1024" s="9" t="s">
        <v>5022</v>
      </c>
      <c r="G1024" s="9"/>
      <c r="H1024" s="9"/>
      <c r="I1024" s="9"/>
      <c r="J1024" s="9"/>
      <c r="K1024" s="9"/>
      <c r="L1024" s="9"/>
    </row>
    <row r="1025" spans="2:12" ht="30" x14ac:dyDescent="0.25">
      <c r="B1025" s="9" t="s">
        <v>1623</v>
      </c>
      <c r="C1025" s="10" t="s">
        <v>1624</v>
      </c>
      <c r="D1025" s="10" t="s">
        <v>5</v>
      </c>
      <c r="E1025" s="10" t="s">
        <v>59</v>
      </c>
      <c r="F1025" s="9" t="s">
        <v>5022</v>
      </c>
      <c r="G1025" s="9"/>
      <c r="H1025" s="9"/>
      <c r="I1025" s="9"/>
      <c r="J1025" s="9"/>
      <c r="K1025" s="9"/>
      <c r="L1025" s="9"/>
    </row>
    <row r="1026" spans="2:12" ht="75" x14ac:dyDescent="0.25">
      <c r="B1026" s="9" t="s">
        <v>1625</v>
      </c>
      <c r="C1026" s="10" t="s">
        <v>1626</v>
      </c>
      <c r="D1026" s="10" t="s">
        <v>5</v>
      </c>
      <c r="E1026" s="10" t="s">
        <v>59</v>
      </c>
      <c r="F1026" s="9" t="s">
        <v>5024</v>
      </c>
      <c r="G1026" s="9" t="s">
        <v>5196</v>
      </c>
      <c r="H1026" s="9" t="s">
        <v>4806</v>
      </c>
      <c r="I1026" s="9"/>
      <c r="J1026" s="9"/>
      <c r="K1026" s="9"/>
      <c r="L1026" s="9"/>
    </row>
    <row r="1027" spans="2:12" ht="60" x14ac:dyDescent="0.25">
      <c r="B1027" s="9" t="s">
        <v>1627</v>
      </c>
      <c r="C1027" s="10" t="s">
        <v>1628</v>
      </c>
      <c r="D1027" s="10" t="s">
        <v>5</v>
      </c>
      <c r="E1027" s="10" t="s">
        <v>50</v>
      </c>
      <c r="F1027" s="9" t="s">
        <v>5024</v>
      </c>
      <c r="G1027" s="9" t="s">
        <v>4600</v>
      </c>
      <c r="H1027" s="9" t="s">
        <v>4812</v>
      </c>
      <c r="I1027" s="9" t="s">
        <v>4547</v>
      </c>
      <c r="J1027" s="9"/>
      <c r="K1027" s="9"/>
      <c r="L1027" s="9"/>
    </row>
    <row r="1028" spans="2:12" ht="75" x14ac:dyDescent="0.25">
      <c r="B1028" s="9" t="s">
        <v>1629</v>
      </c>
      <c r="C1028" s="10" t="s">
        <v>1630</v>
      </c>
      <c r="D1028" s="10" t="s">
        <v>5</v>
      </c>
      <c r="E1028" s="10" t="s">
        <v>50</v>
      </c>
      <c r="F1028" s="9" t="s">
        <v>5073</v>
      </c>
      <c r="G1028" s="9" t="s">
        <v>5120</v>
      </c>
      <c r="H1028" s="9" t="s">
        <v>4807</v>
      </c>
      <c r="I1028" s="9"/>
      <c r="J1028" s="9"/>
      <c r="K1028" s="9"/>
      <c r="L1028" s="9"/>
    </row>
    <row r="1029" spans="2:12" ht="45" x14ac:dyDescent="0.25">
      <c r="B1029" s="9" t="s">
        <v>1631</v>
      </c>
      <c r="C1029" s="10" t="s">
        <v>1632</v>
      </c>
      <c r="D1029" s="10" t="s">
        <v>5</v>
      </c>
      <c r="E1029" s="10" t="s">
        <v>50</v>
      </c>
      <c r="F1029" s="9" t="s">
        <v>5022</v>
      </c>
      <c r="G1029" s="9" t="s">
        <v>5018</v>
      </c>
      <c r="H1029" s="9" t="s">
        <v>4820</v>
      </c>
      <c r="I1029" s="9"/>
      <c r="J1029" s="9"/>
      <c r="K1029" s="9"/>
      <c r="L1029" s="9" t="s">
        <v>5019</v>
      </c>
    </row>
    <row r="1030" spans="2:12" ht="60" x14ac:dyDescent="0.25">
      <c r="B1030" s="9" t="s">
        <v>1633</v>
      </c>
      <c r="C1030" s="10" t="s">
        <v>1634</v>
      </c>
      <c r="D1030" s="10" t="s">
        <v>5</v>
      </c>
      <c r="E1030" s="10" t="s">
        <v>22</v>
      </c>
      <c r="F1030" s="9" t="s">
        <v>5022</v>
      </c>
      <c r="G1030" s="9" t="s">
        <v>5197</v>
      </c>
      <c r="H1030" s="9" t="s">
        <v>4810</v>
      </c>
      <c r="I1030" s="9" t="s">
        <v>4504</v>
      </c>
      <c r="J1030" s="9"/>
      <c r="K1030" s="9"/>
      <c r="L1030" s="9"/>
    </row>
    <row r="1031" spans="2:12" ht="60" x14ac:dyDescent="0.25">
      <c r="B1031" s="9" t="s">
        <v>1635</v>
      </c>
      <c r="C1031" s="10" t="s">
        <v>1636</v>
      </c>
      <c r="D1031" s="10" t="s">
        <v>5</v>
      </c>
      <c r="E1031" s="10" t="s">
        <v>22</v>
      </c>
      <c r="F1031" s="9" t="s">
        <v>5022</v>
      </c>
      <c r="G1031" s="9" t="s">
        <v>4608</v>
      </c>
      <c r="H1031" s="9" t="s">
        <v>4807</v>
      </c>
      <c r="I1031" s="9" t="s">
        <v>4548</v>
      </c>
      <c r="J1031" s="9"/>
      <c r="K1031" s="9"/>
      <c r="L1031" s="9"/>
    </row>
    <row r="1032" spans="2:12" ht="75" x14ac:dyDescent="0.25">
      <c r="B1032" s="9" t="s">
        <v>1637</v>
      </c>
      <c r="C1032" s="10" t="s">
        <v>1638</v>
      </c>
      <c r="D1032" s="10" t="s">
        <v>5</v>
      </c>
      <c r="E1032" s="10" t="s">
        <v>59</v>
      </c>
      <c r="F1032" s="9" t="s">
        <v>5073</v>
      </c>
      <c r="G1032" s="9" t="s">
        <v>4673</v>
      </c>
      <c r="H1032" s="9" t="s">
        <v>4808</v>
      </c>
      <c r="I1032" s="9" t="s">
        <v>4461</v>
      </c>
      <c r="J1032" s="9"/>
      <c r="K1032" s="9"/>
      <c r="L1032" s="9"/>
    </row>
    <row r="1033" spans="2:12" ht="60" x14ac:dyDescent="0.25">
      <c r="B1033" s="9" t="s">
        <v>1639</v>
      </c>
      <c r="C1033" s="10" t="s">
        <v>1640</v>
      </c>
      <c r="D1033" s="10" t="s">
        <v>5</v>
      </c>
      <c r="E1033" s="10" t="s">
        <v>59</v>
      </c>
      <c r="F1033" s="9" t="s">
        <v>5022</v>
      </c>
      <c r="G1033" s="9" t="s">
        <v>4630</v>
      </c>
      <c r="H1033" s="9" t="s">
        <v>4807</v>
      </c>
      <c r="I1033" s="9" t="s">
        <v>4549</v>
      </c>
      <c r="J1033" s="9"/>
      <c r="K1033" s="9"/>
      <c r="L1033" s="9"/>
    </row>
    <row r="1034" spans="2:12" ht="75" x14ac:dyDescent="0.25">
      <c r="B1034" s="9" t="s">
        <v>1641</v>
      </c>
      <c r="C1034" s="10" t="s">
        <v>1642</v>
      </c>
      <c r="D1034" s="10" t="s">
        <v>5</v>
      </c>
      <c r="E1034" s="10" t="s">
        <v>23</v>
      </c>
      <c r="F1034" s="9" t="s">
        <v>5073</v>
      </c>
      <c r="G1034" s="9" t="s">
        <v>5198</v>
      </c>
      <c r="H1034" s="9" t="s">
        <v>4812</v>
      </c>
      <c r="I1034" s="9"/>
      <c r="J1034" s="9"/>
      <c r="K1034" s="9" t="s">
        <v>4451</v>
      </c>
      <c r="L1034" s="9"/>
    </row>
    <row r="1035" spans="2:12" ht="60" x14ac:dyDescent="0.25">
      <c r="B1035" s="9" t="s">
        <v>2229</v>
      </c>
      <c r="C1035" s="10" t="s">
        <v>2230</v>
      </c>
      <c r="D1035" s="10" t="s">
        <v>5</v>
      </c>
      <c r="E1035" s="10" t="s">
        <v>23</v>
      </c>
      <c r="F1035" s="9" t="s">
        <v>5072</v>
      </c>
      <c r="G1035" s="9" t="s">
        <v>5199</v>
      </c>
      <c r="H1035" s="9" t="s">
        <v>4812</v>
      </c>
      <c r="I1035" s="9"/>
      <c r="J1035" s="9"/>
      <c r="K1035" s="9"/>
      <c r="L1035" s="9" t="s">
        <v>5294</v>
      </c>
    </row>
    <row r="1036" spans="2:12" ht="30" x14ac:dyDescent="0.25">
      <c r="B1036" s="9" t="s">
        <v>2231</v>
      </c>
      <c r="C1036" s="10" t="s">
        <v>2232</v>
      </c>
      <c r="D1036" s="10" t="s">
        <v>5</v>
      </c>
      <c r="E1036" s="10" t="s">
        <v>23</v>
      </c>
      <c r="F1036" s="9" t="s">
        <v>5023</v>
      </c>
      <c r="G1036" s="9" t="s">
        <v>5132</v>
      </c>
      <c r="H1036" s="9" t="s">
        <v>4810</v>
      </c>
      <c r="I1036" s="9"/>
      <c r="J1036" s="9"/>
      <c r="K1036" s="9"/>
      <c r="L1036" s="9"/>
    </row>
    <row r="1037" spans="2:12" ht="30" x14ac:dyDescent="0.25">
      <c r="B1037" s="9" t="s">
        <v>1643</v>
      </c>
      <c r="C1037" s="10" t="s">
        <v>1644</v>
      </c>
      <c r="D1037" s="10" t="s">
        <v>5</v>
      </c>
      <c r="E1037" s="10" t="s">
        <v>26</v>
      </c>
      <c r="F1037" s="9" t="s">
        <v>5022</v>
      </c>
      <c r="G1037" s="9" t="s">
        <v>5200</v>
      </c>
      <c r="H1037" s="9" t="s">
        <v>4810</v>
      </c>
      <c r="I1037" s="9"/>
      <c r="J1037" s="9"/>
      <c r="K1037" s="9"/>
      <c r="L1037" s="9"/>
    </row>
    <row r="1038" spans="2:12" x14ac:dyDescent="0.25">
      <c r="B1038" s="9" t="s">
        <v>2233</v>
      </c>
      <c r="C1038" s="10" t="s">
        <v>2234</v>
      </c>
      <c r="D1038" s="10" t="s">
        <v>5</v>
      </c>
      <c r="E1038" s="10" t="s">
        <v>26</v>
      </c>
      <c r="F1038" s="9" t="s">
        <v>5023</v>
      </c>
      <c r="G1038" s="9" t="s">
        <v>4985</v>
      </c>
      <c r="H1038" s="9" t="s">
        <v>4807</v>
      </c>
      <c r="I1038" s="9"/>
      <c r="J1038" s="9"/>
      <c r="K1038" s="9"/>
      <c r="L1038" s="9"/>
    </row>
    <row r="1039" spans="2:12" ht="30" x14ac:dyDescent="0.25">
      <c r="B1039" s="9" t="s">
        <v>1645</v>
      </c>
      <c r="C1039" s="10" t="s">
        <v>1646</v>
      </c>
      <c r="D1039" s="10" t="s">
        <v>5</v>
      </c>
      <c r="E1039" s="10" t="s">
        <v>26</v>
      </c>
      <c r="F1039" s="9" t="s">
        <v>5022</v>
      </c>
      <c r="G1039" s="9" t="s">
        <v>4668</v>
      </c>
      <c r="H1039" s="9" t="s">
        <v>4810</v>
      </c>
      <c r="I1039" s="9"/>
      <c r="J1039" s="9"/>
      <c r="K1039" s="9"/>
      <c r="L1039" s="9"/>
    </row>
    <row r="1040" spans="2:12" ht="75" x14ac:dyDescent="0.25">
      <c r="B1040" s="9" t="s">
        <v>1647</v>
      </c>
      <c r="C1040" s="10" t="s">
        <v>1648</v>
      </c>
      <c r="D1040" s="10" t="s">
        <v>5</v>
      </c>
      <c r="E1040" s="10" t="s">
        <v>26</v>
      </c>
      <c r="F1040" s="9" t="s">
        <v>5022</v>
      </c>
      <c r="G1040" s="9" t="s">
        <v>4662</v>
      </c>
      <c r="H1040" s="9" t="s">
        <v>4806</v>
      </c>
      <c r="I1040" s="9" t="s">
        <v>4425</v>
      </c>
      <c r="J1040" s="9"/>
      <c r="K1040" s="9"/>
      <c r="L1040" s="9"/>
    </row>
    <row r="1041" spans="2:12" ht="30" x14ac:dyDescent="0.25">
      <c r="B1041" s="9" t="s">
        <v>2235</v>
      </c>
      <c r="C1041" s="10" t="s">
        <v>2236</v>
      </c>
      <c r="D1041" s="10" t="s">
        <v>5</v>
      </c>
      <c r="E1041" s="10" t="s">
        <v>26</v>
      </c>
      <c r="F1041" s="9" t="s">
        <v>5022</v>
      </c>
      <c r="G1041" s="9" t="s">
        <v>5253</v>
      </c>
      <c r="H1041" s="9" t="s">
        <v>4807</v>
      </c>
      <c r="I1041" s="9"/>
      <c r="J1041" s="9"/>
      <c r="K1041" s="9"/>
      <c r="L1041" s="9"/>
    </row>
    <row r="1042" spans="2:12" ht="45" x14ac:dyDescent="0.25">
      <c r="B1042" s="9" t="s">
        <v>1649</v>
      </c>
      <c r="C1042" s="10" t="s">
        <v>1650</v>
      </c>
      <c r="D1042" s="10" t="s">
        <v>5</v>
      </c>
      <c r="E1042" s="10" t="s">
        <v>205</v>
      </c>
      <c r="F1042" s="9" t="s">
        <v>5022</v>
      </c>
      <c r="G1042" s="9" t="s">
        <v>5295</v>
      </c>
      <c r="H1042" s="9" t="s">
        <v>4819</v>
      </c>
      <c r="I1042" s="9"/>
      <c r="J1042" s="9"/>
      <c r="K1042" s="9"/>
      <c r="L1042" s="9"/>
    </row>
    <row r="1043" spans="2:12" ht="60" x14ac:dyDescent="0.25">
      <c r="B1043" s="9" t="s">
        <v>1651</v>
      </c>
      <c r="C1043" s="10" t="s">
        <v>1652</v>
      </c>
      <c r="D1043" s="10" t="s">
        <v>5</v>
      </c>
      <c r="E1043" s="10" t="s">
        <v>205</v>
      </c>
      <c r="F1043" s="9" t="s">
        <v>5022</v>
      </c>
      <c r="G1043" s="9" t="s">
        <v>5257</v>
      </c>
      <c r="H1043" s="9" t="s">
        <v>4837</v>
      </c>
      <c r="I1043" s="9"/>
      <c r="J1043" s="9"/>
      <c r="K1043" s="9"/>
      <c r="L1043" s="9"/>
    </row>
    <row r="1044" spans="2:12" x14ac:dyDescent="0.25">
      <c r="B1044" s="9" t="s">
        <v>2237</v>
      </c>
      <c r="C1044" s="10" t="s">
        <v>2238</v>
      </c>
      <c r="D1044" s="10" t="s">
        <v>5</v>
      </c>
      <c r="E1044" s="10" t="s">
        <v>205</v>
      </c>
      <c r="F1044" s="9" t="s">
        <v>5023</v>
      </c>
      <c r="G1044" s="9"/>
      <c r="H1044" s="9"/>
      <c r="I1044" s="9"/>
      <c r="J1044" s="9"/>
      <c r="K1044" s="9"/>
      <c r="L1044" s="9"/>
    </row>
    <row r="1045" spans="2:12" ht="60" x14ac:dyDescent="0.25">
      <c r="B1045" s="9" t="s">
        <v>1653</v>
      </c>
      <c r="C1045" s="10" t="s">
        <v>1654</v>
      </c>
      <c r="D1045" s="10" t="s">
        <v>5</v>
      </c>
      <c r="E1045" s="10" t="s">
        <v>42</v>
      </c>
      <c r="F1045" s="9" t="s">
        <v>5022</v>
      </c>
      <c r="G1045" s="9" t="s">
        <v>4648</v>
      </c>
      <c r="H1045" s="9" t="s">
        <v>4807</v>
      </c>
      <c r="I1045" s="9" t="s">
        <v>4486</v>
      </c>
      <c r="J1045" s="9"/>
      <c r="K1045" s="9"/>
      <c r="L1045" s="9"/>
    </row>
    <row r="1046" spans="2:12" ht="60" x14ac:dyDescent="0.25">
      <c r="B1046" s="9" t="s">
        <v>1655</v>
      </c>
      <c r="C1046" s="10" t="s">
        <v>1656</v>
      </c>
      <c r="D1046" s="10" t="s">
        <v>5</v>
      </c>
      <c r="E1046" s="10" t="s">
        <v>42</v>
      </c>
      <c r="F1046" s="9" t="s">
        <v>5022</v>
      </c>
      <c r="G1046" s="9" t="s">
        <v>4643</v>
      </c>
      <c r="H1046" s="9" t="s">
        <v>4810</v>
      </c>
      <c r="I1046" s="9" t="s">
        <v>4550</v>
      </c>
      <c r="J1046" s="9"/>
      <c r="K1046" s="9"/>
      <c r="L1046" s="9"/>
    </row>
    <row r="1047" spans="2:12" ht="30" x14ac:dyDescent="0.25">
      <c r="B1047" s="9" t="s">
        <v>1657</v>
      </c>
      <c r="C1047" s="10" t="s">
        <v>1658</v>
      </c>
      <c r="D1047" s="10" t="s">
        <v>5</v>
      </c>
      <c r="E1047" s="10" t="s">
        <v>42</v>
      </c>
      <c r="F1047" s="9" t="s">
        <v>5022</v>
      </c>
      <c r="G1047" s="9" t="s">
        <v>4635</v>
      </c>
      <c r="H1047" s="9" t="s">
        <v>4807</v>
      </c>
      <c r="I1047" s="9"/>
      <c r="J1047" s="9"/>
      <c r="K1047" s="9"/>
      <c r="L1047" s="9"/>
    </row>
    <row r="1048" spans="2:12" ht="75" x14ac:dyDescent="0.25">
      <c r="B1048" s="9" t="s">
        <v>1659</v>
      </c>
      <c r="C1048" s="10" t="s">
        <v>1660</v>
      </c>
      <c r="D1048" s="10" t="s">
        <v>5</v>
      </c>
      <c r="E1048" s="10" t="s">
        <v>42</v>
      </c>
      <c r="F1048" s="9" t="s">
        <v>5073</v>
      </c>
      <c r="G1048" s="9" t="s">
        <v>5055</v>
      </c>
      <c r="H1048" s="9" t="s">
        <v>4809</v>
      </c>
      <c r="I1048" s="9" t="s">
        <v>4450</v>
      </c>
      <c r="J1048" s="9"/>
      <c r="K1048" s="9"/>
      <c r="L1048" s="9"/>
    </row>
    <row r="1049" spans="2:12" ht="60" x14ac:dyDescent="0.25">
      <c r="B1049" s="9" t="s">
        <v>1661</v>
      </c>
      <c r="C1049" s="10" t="s">
        <v>1662</v>
      </c>
      <c r="D1049" s="10" t="s">
        <v>5</v>
      </c>
      <c r="E1049" s="10" t="s">
        <v>42</v>
      </c>
      <c r="F1049" s="9" t="s">
        <v>5022</v>
      </c>
      <c r="G1049" s="9" t="s">
        <v>4628</v>
      </c>
      <c r="H1049" s="9" t="s">
        <v>4807</v>
      </c>
      <c r="I1049" s="9" t="s">
        <v>4438</v>
      </c>
      <c r="J1049" s="9"/>
      <c r="K1049" s="9"/>
      <c r="L1049" s="9"/>
    </row>
    <row r="1050" spans="2:12" ht="30" x14ac:dyDescent="0.25">
      <c r="B1050" s="9" t="s">
        <v>1663</v>
      </c>
      <c r="C1050" s="10" t="s">
        <v>1664</v>
      </c>
      <c r="D1050" s="10" t="s">
        <v>5</v>
      </c>
      <c r="E1050" s="10" t="s">
        <v>42</v>
      </c>
      <c r="F1050" s="9" t="s">
        <v>5022</v>
      </c>
      <c r="G1050" s="9"/>
      <c r="H1050" s="9"/>
      <c r="I1050" s="9"/>
      <c r="J1050" s="9"/>
      <c r="K1050" s="9"/>
      <c r="L1050" s="9"/>
    </row>
    <row r="1051" spans="2:12" ht="60" x14ac:dyDescent="0.25">
      <c r="B1051" s="9" t="s">
        <v>1665</v>
      </c>
      <c r="C1051" s="10" t="s">
        <v>1666</v>
      </c>
      <c r="D1051" s="10" t="s">
        <v>5</v>
      </c>
      <c r="E1051" s="10" t="s">
        <v>42</v>
      </c>
      <c r="F1051" s="9" t="s">
        <v>5022</v>
      </c>
      <c r="G1051" s="9" t="s">
        <v>4659</v>
      </c>
      <c r="H1051" s="9" t="s">
        <v>4807</v>
      </c>
      <c r="I1051" s="9" t="s">
        <v>4461</v>
      </c>
      <c r="J1051" s="9"/>
      <c r="K1051" s="9"/>
      <c r="L1051" s="9"/>
    </row>
    <row r="1052" spans="2:12" ht="30" x14ac:dyDescent="0.25">
      <c r="B1052" s="9" t="s">
        <v>1667</v>
      </c>
      <c r="C1052" s="10" t="s">
        <v>1668</v>
      </c>
      <c r="D1052" s="10" t="s">
        <v>5</v>
      </c>
      <c r="E1052" s="10" t="s">
        <v>42</v>
      </c>
      <c r="F1052" s="9" t="s">
        <v>5022</v>
      </c>
      <c r="G1052" s="9" t="s">
        <v>4628</v>
      </c>
      <c r="H1052" s="9" t="s">
        <v>4807</v>
      </c>
      <c r="I1052" s="9"/>
      <c r="J1052" s="9"/>
      <c r="K1052" s="9"/>
      <c r="L1052" s="9"/>
    </row>
    <row r="1053" spans="2:12" ht="60" x14ac:dyDescent="0.25">
      <c r="B1053" s="9" t="s">
        <v>1669</v>
      </c>
      <c r="C1053" s="10" t="s">
        <v>1670</v>
      </c>
      <c r="D1053" s="10" t="s">
        <v>5</v>
      </c>
      <c r="E1053" s="10" t="s">
        <v>23</v>
      </c>
      <c r="F1053" s="9" t="s">
        <v>5022</v>
      </c>
      <c r="G1053" s="9" t="s">
        <v>4653</v>
      </c>
      <c r="H1053" s="9" t="s">
        <v>4814</v>
      </c>
      <c r="I1053" s="9" t="s">
        <v>4551</v>
      </c>
      <c r="J1053" s="9"/>
      <c r="K1053" s="9"/>
      <c r="L1053" s="9"/>
    </row>
    <row r="1054" spans="2:12" ht="75" x14ac:dyDescent="0.25">
      <c r="B1054" s="9" t="s">
        <v>1671</v>
      </c>
      <c r="C1054" s="10" t="s">
        <v>1672</v>
      </c>
      <c r="D1054" s="10" t="s">
        <v>5</v>
      </c>
      <c r="E1054" s="10" t="s">
        <v>23</v>
      </c>
      <c r="F1054" s="9" t="s">
        <v>5024</v>
      </c>
      <c r="G1054" s="9" t="s">
        <v>4643</v>
      </c>
      <c r="H1054" s="9" t="s">
        <v>4806</v>
      </c>
      <c r="I1054" s="9" t="s">
        <v>4444</v>
      </c>
      <c r="J1054" s="9"/>
      <c r="K1054" s="9" t="s">
        <v>4552</v>
      </c>
      <c r="L1054" s="9"/>
    </row>
    <row r="1055" spans="2:12" ht="75" x14ac:dyDescent="0.25">
      <c r="B1055" s="9" t="s">
        <v>1673</v>
      </c>
      <c r="C1055" s="10" t="s">
        <v>1674</v>
      </c>
      <c r="D1055" s="10" t="s">
        <v>5</v>
      </c>
      <c r="E1055" s="10" t="s">
        <v>23</v>
      </c>
      <c r="F1055" s="9" t="s">
        <v>5024</v>
      </c>
      <c r="G1055" s="9" t="s">
        <v>4668</v>
      </c>
      <c r="H1055" s="9" t="s">
        <v>4806</v>
      </c>
      <c r="I1055" s="9" t="s">
        <v>4553</v>
      </c>
      <c r="J1055" s="9"/>
      <c r="K1055" s="9"/>
      <c r="L1055" s="9"/>
    </row>
    <row r="1056" spans="2:12" ht="75" x14ac:dyDescent="0.25">
      <c r="B1056" s="9" t="s">
        <v>1675</v>
      </c>
      <c r="C1056" s="10" t="s">
        <v>1676</v>
      </c>
      <c r="D1056" s="10" t="s">
        <v>5</v>
      </c>
      <c r="E1056" s="10" t="s">
        <v>23</v>
      </c>
      <c r="F1056" s="9" t="s">
        <v>5022</v>
      </c>
      <c r="G1056" s="9" t="s">
        <v>5141</v>
      </c>
      <c r="H1056" s="9" t="s">
        <v>4806</v>
      </c>
      <c r="I1056" s="9"/>
      <c r="J1056" s="9"/>
      <c r="K1056" s="9"/>
      <c r="L1056" s="9"/>
    </row>
    <row r="1057" spans="2:12" ht="30" x14ac:dyDescent="0.25">
      <c r="B1057" s="9" t="s">
        <v>1677</v>
      </c>
      <c r="C1057" s="10" t="s">
        <v>1678</v>
      </c>
      <c r="D1057" s="10" t="s">
        <v>5</v>
      </c>
      <c r="E1057" s="10" t="s">
        <v>68</v>
      </c>
      <c r="F1057" s="9" t="s">
        <v>5022</v>
      </c>
      <c r="G1057" s="9" t="s">
        <v>4622</v>
      </c>
      <c r="H1057" s="9" t="s">
        <v>4807</v>
      </c>
      <c r="I1057" s="9"/>
      <c r="J1057" s="9"/>
      <c r="K1057" s="9"/>
      <c r="L1057" s="9"/>
    </row>
    <row r="1058" spans="2:12" ht="75" x14ac:dyDescent="0.25">
      <c r="B1058" s="9" t="s">
        <v>1679</v>
      </c>
      <c r="C1058" s="10" t="s">
        <v>1680</v>
      </c>
      <c r="D1058" s="10" t="s">
        <v>5</v>
      </c>
      <c r="E1058" s="10" t="s">
        <v>68</v>
      </c>
      <c r="F1058" s="9" t="s">
        <v>5024</v>
      </c>
      <c r="G1058" s="9" t="s">
        <v>4643</v>
      </c>
      <c r="H1058" s="9" t="s">
        <v>4806</v>
      </c>
      <c r="I1058" s="9"/>
      <c r="J1058" s="9"/>
      <c r="K1058" s="9"/>
      <c r="L1058" s="9"/>
    </row>
    <row r="1059" spans="2:12" ht="30" x14ac:dyDescent="0.25">
      <c r="B1059" s="9" t="s">
        <v>2239</v>
      </c>
      <c r="C1059" s="10" t="s">
        <v>2240</v>
      </c>
      <c r="D1059" s="10" t="s">
        <v>5</v>
      </c>
      <c r="E1059" s="10" t="s">
        <v>68</v>
      </c>
      <c r="F1059" s="9" t="s">
        <v>5022</v>
      </c>
      <c r="G1059" s="9" t="s">
        <v>5119</v>
      </c>
      <c r="H1059" s="9" t="s">
        <v>4807</v>
      </c>
      <c r="I1059" s="9"/>
      <c r="J1059" s="9"/>
      <c r="K1059" s="9"/>
      <c r="L1059" s="9"/>
    </row>
    <row r="1060" spans="2:12" ht="30" x14ac:dyDescent="0.25">
      <c r="B1060" s="9" t="s">
        <v>1681</v>
      </c>
      <c r="C1060" s="10" t="s">
        <v>1682</v>
      </c>
      <c r="D1060" s="10" t="s">
        <v>5</v>
      </c>
      <c r="E1060" s="10" t="s">
        <v>68</v>
      </c>
      <c r="F1060" s="9" t="s">
        <v>5022</v>
      </c>
      <c r="G1060" s="9" t="s">
        <v>5045</v>
      </c>
      <c r="H1060" s="9" t="s">
        <v>4809</v>
      </c>
      <c r="I1060" s="9"/>
      <c r="J1060" s="9"/>
      <c r="K1060" s="9"/>
      <c r="L1060" s="9"/>
    </row>
    <row r="1061" spans="2:12" ht="30" x14ac:dyDescent="0.25">
      <c r="B1061" s="9" t="s">
        <v>1683</v>
      </c>
      <c r="C1061" s="10" t="s">
        <v>1684</v>
      </c>
      <c r="D1061" s="10" t="s">
        <v>5</v>
      </c>
      <c r="E1061" s="10" t="s">
        <v>68</v>
      </c>
      <c r="F1061" s="9" t="s">
        <v>5022</v>
      </c>
      <c r="G1061" s="9" t="s">
        <v>4608</v>
      </c>
      <c r="H1061" s="9" t="s">
        <v>4807</v>
      </c>
      <c r="I1061" s="9"/>
      <c r="J1061" s="9"/>
      <c r="K1061" s="9"/>
      <c r="L1061" s="9"/>
    </row>
    <row r="1062" spans="2:12" x14ac:dyDescent="0.25">
      <c r="B1062" s="9" t="s">
        <v>2241</v>
      </c>
      <c r="C1062" s="10" t="s">
        <v>2242</v>
      </c>
      <c r="D1062" s="10" t="s">
        <v>5</v>
      </c>
      <c r="E1062" s="10" t="s">
        <v>68</v>
      </c>
      <c r="F1062" s="9" t="s">
        <v>5023</v>
      </c>
      <c r="G1062" s="9" t="s">
        <v>4988</v>
      </c>
      <c r="H1062" s="9" t="s">
        <v>4807</v>
      </c>
      <c r="I1062" s="9"/>
      <c r="J1062" s="9"/>
      <c r="K1062" s="9"/>
      <c r="L1062" s="9"/>
    </row>
    <row r="1063" spans="2:12" ht="75" x14ac:dyDescent="0.25">
      <c r="B1063" s="9" t="s">
        <v>1685</v>
      </c>
      <c r="C1063" s="10" t="s">
        <v>1686</v>
      </c>
      <c r="D1063" s="10" t="s">
        <v>5</v>
      </c>
      <c r="E1063" s="10" t="s">
        <v>68</v>
      </c>
      <c r="F1063" s="9" t="s">
        <v>5024</v>
      </c>
      <c r="G1063" s="9" t="s">
        <v>5296</v>
      </c>
      <c r="H1063" s="9" t="s">
        <v>4806</v>
      </c>
      <c r="I1063" s="9"/>
      <c r="J1063" s="9"/>
      <c r="K1063" s="9" t="s">
        <v>5297</v>
      </c>
      <c r="L1063" s="9"/>
    </row>
    <row r="1064" spans="2:12" ht="60" x14ac:dyDescent="0.25">
      <c r="B1064" s="9" t="s">
        <v>1687</v>
      </c>
      <c r="C1064" s="10" t="s">
        <v>1688</v>
      </c>
      <c r="D1064" s="10" t="s">
        <v>5</v>
      </c>
      <c r="E1064" s="10" t="s">
        <v>68</v>
      </c>
      <c r="F1064" s="9" t="s">
        <v>5024</v>
      </c>
      <c r="G1064" s="9" t="s">
        <v>5201</v>
      </c>
      <c r="H1064" s="9" t="s">
        <v>4814</v>
      </c>
      <c r="I1064" s="9"/>
      <c r="J1064" s="9"/>
      <c r="K1064" s="9"/>
      <c r="L1064" s="9"/>
    </row>
    <row r="1065" spans="2:12" ht="60" x14ac:dyDescent="0.25">
      <c r="B1065" s="9" t="s">
        <v>1689</v>
      </c>
      <c r="C1065" s="10" t="s">
        <v>1690</v>
      </c>
      <c r="D1065" s="10" t="s">
        <v>5</v>
      </c>
      <c r="E1065" s="10" t="s">
        <v>68</v>
      </c>
      <c r="F1065" s="9" t="s">
        <v>5022</v>
      </c>
      <c r="G1065" s="9" t="s">
        <v>5298</v>
      </c>
      <c r="H1065" s="9" t="s">
        <v>4814</v>
      </c>
      <c r="I1065" s="9" t="s">
        <v>4529</v>
      </c>
      <c r="J1065" s="9"/>
      <c r="K1065" s="9"/>
      <c r="L1065" s="9"/>
    </row>
    <row r="1066" spans="2:12" ht="75" x14ac:dyDescent="0.25">
      <c r="B1066" s="9" t="s">
        <v>1691</v>
      </c>
      <c r="C1066" s="10" t="s">
        <v>1692</v>
      </c>
      <c r="D1066" s="10" t="s">
        <v>5</v>
      </c>
      <c r="E1066" s="10" t="s">
        <v>68</v>
      </c>
      <c r="F1066" s="9" t="s">
        <v>5072</v>
      </c>
      <c r="G1066" s="9" t="s">
        <v>4656</v>
      </c>
      <c r="H1066" s="9" t="s">
        <v>4806</v>
      </c>
      <c r="I1066" s="9"/>
      <c r="J1066" s="9"/>
      <c r="K1066" s="9"/>
      <c r="L1066" s="9"/>
    </row>
    <row r="1067" spans="2:12" x14ac:dyDescent="0.25">
      <c r="B1067" s="9" t="s">
        <v>2243</v>
      </c>
      <c r="C1067" s="10" t="s">
        <v>2244</v>
      </c>
      <c r="D1067" s="10" t="s">
        <v>5</v>
      </c>
      <c r="E1067" s="10" t="s">
        <v>68</v>
      </c>
      <c r="F1067" s="9" t="s">
        <v>5023</v>
      </c>
      <c r="G1067" s="9" t="s">
        <v>5031</v>
      </c>
      <c r="H1067" s="9" t="s">
        <v>4807</v>
      </c>
      <c r="I1067" s="9"/>
      <c r="J1067" s="9"/>
      <c r="K1067" s="9"/>
      <c r="L1067" s="9"/>
    </row>
    <row r="1068" spans="2:12" ht="75" x14ac:dyDescent="0.25">
      <c r="B1068" s="9" t="s">
        <v>1693</v>
      </c>
      <c r="C1068" s="10" t="s">
        <v>1694</v>
      </c>
      <c r="D1068" s="10" t="s">
        <v>5</v>
      </c>
      <c r="E1068" s="10" t="s">
        <v>49</v>
      </c>
      <c r="F1068" s="9" t="s">
        <v>5024</v>
      </c>
      <c r="G1068" s="9" t="s">
        <v>4704</v>
      </c>
      <c r="H1068" s="9" t="s">
        <v>4806</v>
      </c>
      <c r="I1068" s="9"/>
      <c r="J1068" s="9"/>
      <c r="K1068" s="9"/>
      <c r="L1068" s="9"/>
    </row>
    <row r="1069" spans="2:12" ht="30" x14ac:dyDescent="0.25">
      <c r="B1069" s="9" t="s">
        <v>2245</v>
      </c>
      <c r="C1069" s="10" t="s">
        <v>2246</v>
      </c>
      <c r="D1069" s="10" t="s">
        <v>5</v>
      </c>
      <c r="E1069" s="10" t="s">
        <v>49</v>
      </c>
      <c r="F1069" s="9" t="s">
        <v>5022</v>
      </c>
      <c r="G1069" s="9" t="s">
        <v>5119</v>
      </c>
      <c r="H1069" s="9" t="s">
        <v>4807</v>
      </c>
      <c r="I1069" s="9"/>
      <c r="J1069" s="9"/>
      <c r="K1069" s="9"/>
      <c r="L1069" s="9"/>
    </row>
    <row r="1070" spans="2:12" ht="45" x14ac:dyDescent="0.25">
      <c r="B1070" s="9" t="s">
        <v>1695</v>
      </c>
      <c r="C1070" s="10" t="s">
        <v>1696</v>
      </c>
      <c r="D1070" s="10" t="s">
        <v>5</v>
      </c>
      <c r="E1070" s="10" t="s">
        <v>49</v>
      </c>
      <c r="F1070" s="9" t="s">
        <v>5022</v>
      </c>
      <c r="G1070" s="9" t="s">
        <v>4593</v>
      </c>
      <c r="H1070" s="9" t="s">
        <v>4807</v>
      </c>
      <c r="I1070" s="9"/>
      <c r="J1070" s="9"/>
      <c r="K1070" s="9"/>
      <c r="L1070" s="9" t="s">
        <v>5056</v>
      </c>
    </row>
    <row r="1071" spans="2:12" ht="60" x14ac:dyDescent="0.25">
      <c r="B1071" s="9" t="s">
        <v>1697</v>
      </c>
      <c r="C1071" s="10" t="s">
        <v>1698</v>
      </c>
      <c r="D1071" s="10" t="s">
        <v>5</v>
      </c>
      <c r="E1071" s="10" t="s">
        <v>49</v>
      </c>
      <c r="F1071" s="9" t="s">
        <v>5024</v>
      </c>
      <c r="G1071" s="9" t="s">
        <v>4985</v>
      </c>
      <c r="H1071" s="9" t="s">
        <v>4814</v>
      </c>
      <c r="I1071" s="9" t="s">
        <v>4514</v>
      </c>
      <c r="J1071" s="9"/>
      <c r="K1071" s="9"/>
      <c r="L1071" s="9"/>
    </row>
    <row r="1072" spans="2:12" ht="45" x14ac:dyDescent="0.25">
      <c r="B1072" s="9" t="s">
        <v>1699</v>
      </c>
      <c r="C1072" s="10" t="s">
        <v>1700</v>
      </c>
      <c r="D1072" s="10" t="s">
        <v>5</v>
      </c>
      <c r="E1072" s="10" t="s">
        <v>22</v>
      </c>
      <c r="F1072" s="9" t="s">
        <v>5072</v>
      </c>
      <c r="G1072" s="9" t="s">
        <v>4742</v>
      </c>
      <c r="H1072" s="9" t="s">
        <v>4807</v>
      </c>
      <c r="I1072" s="9"/>
      <c r="J1072" s="9"/>
      <c r="K1072" s="9"/>
      <c r="L1072" s="9"/>
    </row>
    <row r="1073" spans="2:12" ht="60" x14ac:dyDescent="0.25">
      <c r="B1073" s="9" t="s">
        <v>1701</v>
      </c>
      <c r="C1073" s="10" t="s">
        <v>1702</v>
      </c>
      <c r="D1073" s="10" t="s">
        <v>5</v>
      </c>
      <c r="E1073" s="10" t="s">
        <v>22</v>
      </c>
      <c r="F1073" s="9" t="s">
        <v>5022</v>
      </c>
      <c r="G1073" s="9" t="s">
        <v>4641</v>
      </c>
      <c r="H1073" s="9" t="s">
        <v>4807</v>
      </c>
      <c r="I1073" s="9" t="s">
        <v>4554</v>
      </c>
      <c r="J1073" s="9"/>
      <c r="K1073" s="9"/>
      <c r="L1073" s="9"/>
    </row>
    <row r="1074" spans="2:12" ht="45" x14ac:dyDescent="0.25">
      <c r="B1074" s="9" t="s">
        <v>1703</v>
      </c>
      <c r="C1074" s="10" t="s">
        <v>1704</v>
      </c>
      <c r="D1074" s="10" t="s">
        <v>5</v>
      </c>
      <c r="E1074" s="10" t="s">
        <v>353</v>
      </c>
      <c r="F1074" s="9" t="s">
        <v>5072</v>
      </c>
      <c r="G1074" s="9" t="s">
        <v>4618</v>
      </c>
      <c r="H1074" s="9" t="s">
        <v>4807</v>
      </c>
      <c r="I1074" s="9"/>
      <c r="J1074" s="9"/>
      <c r="K1074" s="9"/>
      <c r="L1074" s="9"/>
    </row>
    <row r="1075" spans="2:12" ht="45" x14ac:dyDescent="0.25">
      <c r="B1075" s="9" t="s">
        <v>1705</v>
      </c>
      <c r="C1075" s="10" t="s">
        <v>1706</v>
      </c>
      <c r="D1075" s="10" t="s">
        <v>5</v>
      </c>
      <c r="E1075" s="10" t="s">
        <v>353</v>
      </c>
      <c r="F1075" s="9" t="s">
        <v>5072</v>
      </c>
      <c r="G1075" s="9" t="s">
        <v>4763</v>
      </c>
      <c r="H1075" s="9" t="s">
        <v>4807</v>
      </c>
      <c r="I1075" s="9"/>
      <c r="J1075" s="9"/>
      <c r="K1075" s="9"/>
      <c r="L1075" s="9"/>
    </row>
    <row r="1076" spans="2:12" ht="45" x14ac:dyDescent="0.25">
      <c r="B1076" s="9" t="s">
        <v>1707</v>
      </c>
      <c r="C1076" s="10" t="s">
        <v>1708</v>
      </c>
      <c r="D1076" s="10" t="s">
        <v>5</v>
      </c>
      <c r="E1076" s="10" t="s">
        <v>353</v>
      </c>
      <c r="F1076" s="9" t="s">
        <v>5072</v>
      </c>
      <c r="G1076" s="9" t="s">
        <v>4763</v>
      </c>
      <c r="H1076" s="9" t="s">
        <v>4807</v>
      </c>
      <c r="I1076" s="9"/>
      <c r="J1076" s="9"/>
      <c r="K1076" s="9"/>
      <c r="L1076" s="9"/>
    </row>
    <row r="1077" spans="2:12" ht="45" x14ac:dyDescent="0.25">
      <c r="B1077" s="9" t="s">
        <v>1709</v>
      </c>
      <c r="C1077" s="10" t="s">
        <v>1710</v>
      </c>
      <c r="D1077" s="10" t="s">
        <v>5</v>
      </c>
      <c r="E1077" s="10" t="s">
        <v>353</v>
      </c>
      <c r="F1077" s="9" t="s">
        <v>5072</v>
      </c>
      <c r="G1077" s="9" t="s">
        <v>4618</v>
      </c>
      <c r="H1077" s="9" t="s">
        <v>4807</v>
      </c>
      <c r="I1077" s="9"/>
      <c r="J1077" s="9"/>
      <c r="K1077" s="9"/>
      <c r="L1077" s="9"/>
    </row>
    <row r="1078" spans="2:12" ht="45" x14ac:dyDescent="0.25">
      <c r="B1078" s="9" t="s">
        <v>1711</v>
      </c>
      <c r="C1078" s="10" t="s">
        <v>1712</v>
      </c>
      <c r="D1078" s="10" t="s">
        <v>5</v>
      </c>
      <c r="E1078" s="10" t="s">
        <v>353</v>
      </c>
      <c r="F1078" s="9" t="s">
        <v>5072</v>
      </c>
      <c r="G1078" s="9" t="s">
        <v>4763</v>
      </c>
      <c r="H1078" s="9" t="s">
        <v>4807</v>
      </c>
      <c r="I1078" s="9"/>
      <c r="J1078" s="9"/>
      <c r="K1078" s="9"/>
      <c r="L1078" s="9"/>
    </row>
    <row r="1079" spans="2:12" ht="30" x14ac:dyDescent="0.25">
      <c r="B1079" s="9" t="s">
        <v>1713</v>
      </c>
      <c r="C1079" s="10" t="s">
        <v>1714</v>
      </c>
      <c r="D1079" s="10" t="s">
        <v>5</v>
      </c>
      <c r="E1079" s="10" t="s">
        <v>353</v>
      </c>
      <c r="F1079" s="9" t="s">
        <v>5022</v>
      </c>
      <c r="G1079" s="9" t="s">
        <v>4618</v>
      </c>
      <c r="H1079" s="9" t="s">
        <v>4807</v>
      </c>
      <c r="I1079" s="9"/>
      <c r="J1079" s="9"/>
      <c r="K1079" s="9"/>
      <c r="L1079" s="9"/>
    </row>
    <row r="1080" spans="2:12" ht="30" x14ac:dyDescent="0.25">
      <c r="B1080" s="9" t="s">
        <v>1715</v>
      </c>
      <c r="C1080" s="10" t="s">
        <v>1716</v>
      </c>
      <c r="D1080" s="10" t="s">
        <v>5</v>
      </c>
      <c r="E1080" s="10" t="s">
        <v>353</v>
      </c>
      <c r="F1080" s="9" t="s">
        <v>5022</v>
      </c>
      <c r="G1080" s="9" t="s">
        <v>4669</v>
      </c>
      <c r="H1080" s="9" t="s">
        <v>4807</v>
      </c>
      <c r="I1080" s="9"/>
      <c r="J1080" s="9"/>
      <c r="K1080" s="9"/>
      <c r="L1080" s="9"/>
    </row>
    <row r="1081" spans="2:12" ht="60" x14ac:dyDescent="0.25">
      <c r="B1081" s="9" t="s">
        <v>1717</v>
      </c>
      <c r="C1081" s="10" t="s">
        <v>1718</v>
      </c>
      <c r="D1081" s="10" t="s">
        <v>5</v>
      </c>
      <c r="E1081" s="10" t="s">
        <v>6</v>
      </c>
      <c r="F1081" s="9" t="s">
        <v>5024</v>
      </c>
      <c r="G1081" s="9" t="s">
        <v>4641</v>
      </c>
      <c r="H1081" s="9" t="s">
        <v>4807</v>
      </c>
      <c r="I1081" s="9"/>
      <c r="J1081" s="9"/>
      <c r="K1081" s="9"/>
      <c r="L1081" s="9"/>
    </row>
    <row r="1082" spans="2:12" ht="30" x14ac:dyDescent="0.25">
      <c r="B1082" s="9" t="s">
        <v>1719</v>
      </c>
      <c r="C1082" s="10" t="s">
        <v>1720</v>
      </c>
      <c r="D1082" s="10" t="s">
        <v>5</v>
      </c>
      <c r="E1082" s="10" t="s">
        <v>6</v>
      </c>
      <c r="F1082" s="9" t="s">
        <v>5022</v>
      </c>
      <c r="G1082" s="9" t="s">
        <v>4623</v>
      </c>
      <c r="H1082" s="9" t="s">
        <v>4807</v>
      </c>
      <c r="I1082" s="9"/>
      <c r="J1082" s="9"/>
      <c r="K1082" s="9"/>
      <c r="L1082" s="9"/>
    </row>
    <row r="1083" spans="2:12" ht="30" x14ac:dyDescent="0.25">
      <c r="B1083" s="9" t="s">
        <v>1721</v>
      </c>
      <c r="C1083" s="10" t="s">
        <v>1722</v>
      </c>
      <c r="D1083" s="10" t="s">
        <v>5</v>
      </c>
      <c r="E1083" s="10" t="s">
        <v>6</v>
      </c>
      <c r="F1083" s="9" t="s">
        <v>5022</v>
      </c>
      <c r="G1083" s="9" t="s">
        <v>4668</v>
      </c>
      <c r="H1083" s="9" t="s">
        <v>4811</v>
      </c>
      <c r="I1083" s="9"/>
      <c r="J1083" s="9"/>
      <c r="K1083" s="9"/>
      <c r="L1083" s="9"/>
    </row>
    <row r="1084" spans="2:12" x14ac:dyDescent="0.25">
      <c r="B1084" s="9" t="s">
        <v>2247</v>
      </c>
      <c r="C1084" s="10" t="s">
        <v>2248</v>
      </c>
      <c r="D1084" s="10" t="s">
        <v>5</v>
      </c>
      <c r="E1084" s="10" t="s">
        <v>6</v>
      </c>
      <c r="F1084" s="9" t="s">
        <v>5023</v>
      </c>
      <c r="G1084" s="9"/>
      <c r="H1084" s="9"/>
      <c r="I1084" s="9"/>
      <c r="J1084" s="9"/>
      <c r="K1084" s="9"/>
      <c r="L1084" s="9"/>
    </row>
    <row r="1085" spans="2:12" ht="30" x14ac:dyDescent="0.25">
      <c r="B1085" s="9" t="s">
        <v>1723</v>
      </c>
      <c r="C1085" s="10" t="s">
        <v>1724</v>
      </c>
      <c r="D1085" s="10" t="s">
        <v>5</v>
      </c>
      <c r="E1085" s="10" t="s">
        <v>6</v>
      </c>
      <c r="F1085" s="9" t="s">
        <v>5022</v>
      </c>
      <c r="G1085" s="9" t="s">
        <v>4575</v>
      </c>
      <c r="H1085" s="9" t="s">
        <v>4807</v>
      </c>
      <c r="I1085" s="9"/>
      <c r="J1085" s="9"/>
      <c r="K1085" s="9"/>
      <c r="L1085" s="9"/>
    </row>
    <row r="1086" spans="2:12" ht="75" x14ac:dyDescent="0.25">
      <c r="B1086" s="9" t="s">
        <v>1725</v>
      </c>
      <c r="C1086" s="10" t="s">
        <v>1726</v>
      </c>
      <c r="D1086" s="10" t="s">
        <v>5</v>
      </c>
      <c r="E1086" s="10" t="s">
        <v>6</v>
      </c>
      <c r="F1086" s="9" t="s">
        <v>5022</v>
      </c>
      <c r="G1086" s="9" t="s">
        <v>4985</v>
      </c>
      <c r="H1086" s="9" t="s">
        <v>4806</v>
      </c>
      <c r="I1086" s="9"/>
      <c r="J1086" s="9"/>
      <c r="K1086" s="9"/>
      <c r="L1086" s="9"/>
    </row>
    <row r="1087" spans="2:12" ht="45" x14ac:dyDescent="0.25">
      <c r="B1087" s="9" t="s">
        <v>2249</v>
      </c>
      <c r="C1087" s="10" t="s">
        <v>2250</v>
      </c>
      <c r="D1087" s="10" t="s">
        <v>5</v>
      </c>
      <c r="E1087" s="10" t="s">
        <v>151</v>
      </c>
      <c r="F1087" s="9" t="s">
        <v>5218</v>
      </c>
      <c r="G1087" s="9" t="s">
        <v>4767</v>
      </c>
      <c r="H1087" s="9" t="s">
        <v>4807</v>
      </c>
      <c r="I1087" s="9"/>
      <c r="J1087" s="9"/>
      <c r="K1087" s="9"/>
      <c r="L1087" s="9"/>
    </row>
    <row r="1088" spans="2:12" ht="45" x14ac:dyDescent="0.25">
      <c r="B1088" s="9" t="s">
        <v>1727</v>
      </c>
      <c r="C1088" s="10" t="s">
        <v>1728</v>
      </c>
      <c r="D1088" s="10" t="s">
        <v>5</v>
      </c>
      <c r="E1088" s="10" t="s">
        <v>151</v>
      </c>
      <c r="F1088" s="9" t="s">
        <v>5022</v>
      </c>
      <c r="G1088" s="9" t="s">
        <v>5162</v>
      </c>
      <c r="H1088" s="9" t="s">
        <v>4808</v>
      </c>
      <c r="I1088" s="9"/>
      <c r="J1088" s="9"/>
      <c r="K1088" s="9"/>
      <c r="L1088" s="9"/>
    </row>
    <row r="1089" spans="2:12" ht="60" x14ac:dyDescent="0.25">
      <c r="B1089" s="9" t="s">
        <v>1729</v>
      </c>
      <c r="C1089" s="10" t="s">
        <v>1730</v>
      </c>
      <c r="D1089" s="10" t="s">
        <v>5</v>
      </c>
      <c r="E1089" s="10" t="s">
        <v>42</v>
      </c>
      <c r="F1089" s="9" t="s">
        <v>5022</v>
      </c>
      <c r="G1089" s="9" t="s">
        <v>4671</v>
      </c>
      <c r="H1089" s="9" t="s">
        <v>4827</v>
      </c>
      <c r="I1089" s="9" t="s">
        <v>4438</v>
      </c>
      <c r="J1089" s="9"/>
      <c r="K1089" s="9"/>
      <c r="L1089" s="9"/>
    </row>
    <row r="1090" spans="2:12" ht="30" x14ac:dyDescent="0.25">
      <c r="B1090" s="9" t="s">
        <v>1731</v>
      </c>
      <c r="C1090" s="10" t="s">
        <v>1732</v>
      </c>
      <c r="D1090" s="10" t="s">
        <v>5</v>
      </c>
      <c r="E1090" s="10" t="s">
        <v>42</v>
      </c>
      <c r="F1090" s="9" t="s">
        <v>5022</v>
      </c>
      <c r="G1090" s="9" t="s">
        <v>4623</v>
      </c>
      <c r="H1090" s="9" t="s">
        <v>4807</v>
      </c>
      <c r="I1090" s="9"/>
      <c r="J1090" s="9"/>
      <c r="K1090" s="9"/>
      <c r="L1090" s="9"/>
    </row>
    <row r="1091" spans="2:12" ht="30" x14ac:dyDescent="0.25">
      <c r="B1091" s="9" t="s">
        <v>1733</v>
      </c>
      <c r="C1091" s="10" t="s">
        <v>1734</v>
      </c>
      <c r="D1091" s="10" t="s">
        <v>5</v>
      </c>
      <c r="E1091" s="10" t="s">
        <v>42</v>
      </c>
      <c r="F1091" s="9" t="s">
        <v>5022</v>
      </c>
      <c r="G1091" s="9" t="s">
        <v>4630</v>
      </c>
      <c r="H1091" s="9" t="s">
        <v>4807</v>
      </c>
      <c r="I1091" s="9"/>
      <c r="J1091" s="9"/>
      <c r="K1091" s="9"/>
      <c r="L1091" s="9"/>
    </row>
    <row r="1092" spans="2:12" ht="60" x14ac:dyDescent="0.25">
      <c r="B1092" s="9" t="s">
        <v>1735</v>
      </c>
      <c r="C1092" s="10" t="s">
        <v>1736</v>
      </c>
      <c r="D1092" s="10" t="s">
        <v>5</v>
      </c>
      <c r="E1092" s="10" t="s">
        <v>23</v>
      </c>
      <c r="F1092" s="9" t="s">
        <v>5022</v>
      </c>
      <c r="G1092" s="9" t="s">
        <v>5057</v>
      </c>
      <c r="H1092" s="9" t="s">
        <v>4810</v>
      </c>
      <c r="I1092" s="9" t="s">
        <v>4425</v>
      </c>
      <c r="J1092" s="9"/>
      <c r="K1092" s="9"/>
      <c r="L1092" s="9"/>
    </row>
    <row r="1093" spans="2:12" ht="75" x14ac:dyDescent="0.25">
      <c r="B1093" s="9" t="s">
        <v>2251</v>
      </c>
      <c r="C1093" s="10" t="s">
        <v>2252</v>
      </c>
      <c r="D1093" s="10" t="s">
        <v>5</v>
      </c>
      <c r="E1093" s="10" t="s">
        <v>49</v>
      </c>
      <c r="F1093" s="9" t="s">
        <v>5262</v>
      </c>
      <c r="G1093" s="9" t="s">
        <v>4650</v>
      </c>
      <c r="H1093" s="9" t="s">
        <v>4814</v>
      </c>
      <c r="I1093" s="9"/>
      <c r="J1093" s="9"/>
      <c r="K1093" s="9" t="s">
        <v>4555</v>
      </c>
      <c r="L1093" s="9"/>
    </row>
    <row r="1094" spans="2:12" ht="75" x14ac:dyDescent="0.25">
      <c r="B1094" s="9" t="s">
        <v>2253</v>
      </c>
      <c r="C1094" s="10" t="s">
        <v>2254</v>
      </c>
      <c r="D1094" s="10" t="s">
        <v>5</v>
      </c>
      <c r="E1094" s="10" t="s">
        <v>49</v>
      </c>
      <c r="F1094" s="9" t="s">
        <v>5262</v>
      </c>
      <c r="G1094" s="9" t="s">
        <v>4608</v>
      </c>
      <c r="H1094" s="9" t="s">
        <v>4807</v>
      </c>
      <c r="I1094" s="9"/>
      <c r="J1094" s="9"/>
      <c r="K1094" s="9"/>
      <c r="L1094" s="9"/>
    </row>
    <row r="1095" spans="2:12" ht="30" x14ac:dyDescent="0.25">
      <c r="B1095" s="9" t="s">
        <v>1737</v>
      </c>
      <c r="C1095" s="10" t="s">
        <v>1738</v>
      </c>
      <c r="D1095" s="10" t="s">
        <v>5</v>
      </c>
      <c r="E1095" s="10" t="s">
        <v>510</v>
      </c>
      <c r="F1095" s="9" t="s">
        <v>5022</v>
      </c>
      <c r="G1095" s="9"/>
      <c r="H1095" s="9"/>
      <c r="I1095" s="9"/>
      <c r="J1095" s="9"/>
      <c r="K1095" s="9"/>
      <c r="L1095" s="9"/>
    </row>
    <row r="1096" spans="2:12" ht="30" x14ac:dyDescent="0.25">
      <c r="B1096" s="9" t="s">
        <v>2255</v>
      </c>
      <c r="C1096" s="10" t="s">
        <v>2256</v>
      </c>
      <c r="D1096" s="10" t="s">
        <v>5</v>
      </c>
      <c r="E1096" s="10" t="s">
        <v>39</v>
      </c>
      <c r="F1096" s="9" t="s">
        <v>5022</v>
      </c>
      <c r="G1096" s="9" t="s">
        <v>4620</v>
      </c>
      <c r="H1096" s="9" t="s">
        <v>4807</v>
      </c>
      <c r="I1096" s="9"/>
      <c r="J1096" s="9"/>
      <c r="K1096" s="9"/>
      <c r="L1096" s="9"/>
    </row>
    <row r="1097" spans="2:12" x14ac:dyDescent="0.25">
      <c r="B1097" s="9" t="s">
        <v>2257</v>
      </c>
      <c r="C1097" s="10" t="s">
        <v>2258</v>
      </c>
      <c r="D1097" s="10" t="s">
        <v>1741</v>
      </c>
      <c r="E1097" s="10" t="s">
        <v>85</v>
      </c>
      <c r="F1097" s="9" t="s">
        <v>5023</v>
      </c>
      <c r="G1097" s="9"/>
      <c r="H1097" s="9"/>
      <c r="I1097" s="9"/>
      <c r="J1097" s="9"/>
      <c r="K1097" s="9"/>
      <c r="L1097" s="9"/>
    </row>
    <row r="1098" spans="2:12" x14ac:dyDescent="0.25">
      <c r="B1098" s="9" t="s">
        <v>2259</v>
      </c>
      <c r="C1098" s="10" t="s">
        <v>2260</v>
      </c>
      <c r="D1098" s="10" t="s">
        <v>1741</v>
      </c>
      <c r="E1098" s="10" t="s">
        <v>510</v>
      </c>
      <c r="F1098" s="9" t="s">
        <v>5023</v>
      </c>
      <c r="G1098" s="9"/>
      <c r="H1098" s="9"/>
      <c r="I1098" s="9"/>
      <c r="J1098" s="9"/>
      <c r="K1098" s="9"/>
      <c r="L1098" s="9"/>
    </row>
    <row r="1099" spans="2:12" x14ac:dyDescent="0.25">
      <c r="B1099" s="9" t="s">
        <v>2261</v>
      </c>
      <c r="C1099" s="10" t="s">
        <v>2262</v>
      </c>
      <c r="D1099" s="10" t="s">
        <v>1746</v>
      </c>
      <c r="E1099" s="10" t="s">
        <v>210</v>
      </c>
      <c r="F1099" s="9" t="s">
        <v>5023</v>
      </c>
      <c r="G1099" s="9" t="s">
        <v>5125</v>
      </c>
      <c r="H1099" s="9" t="s">
        <v>4807</v>
      </c>
      <c r="I1099" s="9"/>
      <c r="J1099" s="9"/>
      <c r="K1099" s="9"/>
      <c r="L1099" s="9"/>
    </row>
    <row r="1100" spans="2:12" x14ac:dyDescent="0.25">
      <c r="B1100" s="9" t="s">
        <v>2263</v>
      </c>
      <c r="C1100" s="10" t="s">
        <v>2264</v>
      </c>
      <c r="D1100" s="10" t="s">
        <v>1746</v>
      </c>
      <c r="E1100" s="10" t="s">
        <v>510</v>
      </c>
      <c r="F1100" s="9" t="s">
        <v>5023</v>
      </c>
      <c r="G1100" s="9"/>
      <c r="H1100" s="9"/>
      <c r="I1100" s="9"/>
      <c r="J1100" s="9"/>
      <c r="K1100" s="9"/>
      <c r="L1100" s="9"/>
    </row>
    <row r="1101" spans="2:12" x14ac:dyDescent="0.25">
      <c r="B1101" s="9" t="s">
        <v>2265</v>
      </c>
      <c r="C1101" s="10" t="s">
        <v>2266</v>
      </c>
      <c r="D1101" s="10" t="s">
        <v>1741</v>
      </c>
      <c r="E1101" s="10" t="s">
        <v>23</v>
      </c>
      <c r="F1101" s="9" t="s">
        <v>5023</v>
      </c>
      <c r="G1101" s="9" t="s">
        <v>5127</v>
      </c>
      <c r="H1101" s="9" t="s">
        <v>4807</v>
      </c>
      <c r="I1101" s="9"/>
      <c r="J1101" s="9"/>
      <c r="K1101" s="9"/>
      <c r="L1101" s="9"/>
    </row>
    <row r="1102" spans="2:12" x14ac:dyDescent="0.25">
      <c r="B1102" s="9" t="s">
        <v>2267</v>
      </c>
      <c r="C1102" s="10" t="s">
        <v>2268</v>
      </c>
      <c r="D1102" s="10" t="s">
        <v>1741</v>
      </c>
      <c r="E1102" s="10" t="s">
        <v>510</v>
      </c>
      <c r="F1102" s="9" t="s">
        <v>5023</v>
      </c>
      <c r="G1102" s="9"/>
      <c r="H1102" s="9"/>
      <c r="I1102" s="9"/>
      <c r="J1102" s="9"/>
      <c r="K1102" s="9"/>
      <c r="L1102" s="9"/>
    </row>
    <row r="1103" spans="2:12" x14ac:dyDescent="0.25">
      <c r="B1103" s="9" t="s">
        <v>2269</v>
      </c>
      <c r="C1103" s="10" t="s">
        <v>2270</v>
      </c>
      <c r="D1103" s="10" t="s">
        <v>1741</v>
      </c>
      <c r="E1103" s="10" t="s">
        <v>26</v>
      </c>
      <c r="F1103" s="9" t="s">
        <v>5023</v>
      </c>
      <c r="G1103" s="9"/>
      <c r="H1103" s="9"/>
      <c r="I1103" s="9"/>
      <c r="J1103" s="9"/>
      <c r="K1103" s="9"/>
      <c r="L1103" s="9"/>
    </row>
    <row r="1104" spans="2:12" ht="30" x14ac:dyDescent="0.25">
      <c r="B1104" s="9" t="s">
        <v>1739</v>
      </c>
      <c r="C1104" s="10" t="s">
        <v>1740</v>
      </c>
      <c r="D1104" s="10" t="s">
        <v>1741</v>
      </c>
      <c r="E1104" s="10" t="s">
        <v>26</v>
      </c>
      <c r="F1104" s="9" t="s">
        <v>5022</v>
      </c>
      <c r="G1104" s="9" t="s">
        <v>5038</v>
      </c>
      <c r="H1104" s="9" t="s">
        <v>4811</v>
      </c>
      <c r="I1104" s="9"/>
      <c r="J1104" s="9"/>
      <c r="K1104" s="9"/>
      <c r="L1104" s="9"/>
    </row>
    <row r="1105" spans="2:12" x14ac:dyDescent="0.25">
      <c r="B1105" s="9" t="s">
        <v>2271</v>
      </c>
      <c r="C1105" s="10" t="s">
        <v>2272</v>
      </c>
      <c r="D1105" s="10" t="s">
        <v>1746</v>
      </c>
      <c r="E1105" s="10" t="s">
        <v>510</v>
      </c>
      <c r="F1105" s="9" t="s">
        <v>5023</v>
      </c>
      <c r="G1105" s="9"/>
      <c r="H1105" s="9"/>
      <c r="I1105" s="9"/>
      <c r="J1105" s="9"/>
      <c r="K1105" s="9"/>
      <c r="L1105" s="9"/>
    </row>
    <row r="1106" spans="2:12" x14ac:dyDescent="0.25">
      <c r="B1106" s="9" t="s">
        <v>2273</v>
      </c>
      <c r="C1106" s="10" t="s">
        <v>2274</v>
      </c>
      <c r="D1106" s="10" t="s">
        <v>1746</v>
      </c>
      <c r="E1106" s="10" t="s">
        <v>233</v>
      </c>
      <c r="F1106" s="9" t="s">
        <v>5023</v>
      </c>
      <c r="G1106" s="9" t="s">
        <v>5234</v>
      </c>
      <c r="H1106" s="9" t="s">
        <v>4807</v>
      </c>
      <c r="I1106" s="9"/>
      <c r="J1106" s="9"/>
      <c r="K1106" s="9"/>
      <c r="L1106" s="9"/>
    </row>
    <row r="1107" spans="2:12" x14ac:dyDescent="0.25">
      <c r="B1107" s="9" t="s">
        <v>2275</v>
      </c>
      <c r="C1107" s="10" t="s">
        <v>2276</v>
      </c>
      <c r="D1107" s="10" t="s">
        <v>1746</v>
      </c>
      <c r="E1107" s="10" t="s">
        <v>205</v>
      </c>
      <c r="F1107" s="9" t="s">
        <v>5023</v>
      </c>
      <c r="G1107" s="9"/>
      <c r="H1107" s="9"/>
      <c r="I1107" s="9"/>
      <c r="J1107" s="9"/>
      <c r="K1107" s="9"/>
      <c r="L1107" s="9"/>
    </row>
    <row r="1108" spans="2:12" x14ac:dyDescent="0.25">
      <c r="B1108" s="9" t="s">
        <v>2466</v>
      </c>
      <c r="C1108" s="10" t="s">
        <v>2467</v>
      </c>
      <c r="D1108" s="10" t="s">
        <v>1741</v>
      </c>
      <c r="E1108" s="10" t="s">
        <v>310</v>
      </c>
      <c r="F1108" s="9" t="s">
        <v>4881</v>
      </c>
      <c r="G1108" s="9"/>
      <c r="H1108" s="9"/>
      <c r="I1108" s="9"/>
      <c r="J1108" s="9"/>
      <c r="K1108" s="9"/>
      <c r="L1108" s="9"/>
    </row>
    <row r="1109" spans="2:12" x14ac:dyDescent="0.25">
      <c r="B1109" s="9" t="s">
        <v>2277</v>
      </c>
      <c r="C1109" s="10" t="s">
        <v>2278</v>
      </c>
      <c r="D1109" s="10" t="s">
        <v>2279</v>
      </c>
      <c r="E1109" s="10" t="s">
        <v>7</v>
      </c>
      <c r="F1109" s="9" t="s">
        <v>5023</v>
      </c>
      <c r="G1109" s="9"/>
      <c r="H1109" s="9"/>
      <c r="I1109" s="9"/>
      <c r="J1109" s="9"/>
      <c r="K1109" s="9"/>
      <c r="L1109" s="9"/>
    </row>
    <row r="1110" spans="2:12" x14ac:dyDescent="0.25">
      <c r="B1110" s="9" t="s">
        <v>2280</v>
      </c>
      <c r="C1110" s="10" t="s">
        <v>2281</v>
      </c>
      <c r="D1110" s="10" t="s">
        <v>1746</v>
      </c>
      <c r="E1110" s="10" t="s">
        <v>310</v>
      </c>
      <c r="F1110" s="9" t="s">
        <v>5023</v>
      </c>
      <c r="G1110" s="9"/>
      <c r="H1110" s="9"/>
      <c r="I1110" s="9"/>
      <c r="J1110" s="9"/>
      <c r="K1110" s="9"/>
      <c r="L1110" s="9"/>
    </row>
    <row r="1111" spans="2:12" ht="30" x14ac:dyDescent="0.25">
      <c r="B1111" s="9" t="s">
        <v>1742</v>
      </c>
      <c r="C1111" s="10" t="s">
        <v>1743</v>
      </c>
      <c r="D1111" s="10" t="s">
        <v>1741</v>
      </c>
      <c r="E1111" s="10" t="s">
        <v>353</v>
      </c>
      <c r="F1111" s="9" t="s">
        <v>5022</v>
      </c>
      <c r="G1111" s="9"/>
      <c r="H1111" s="9"/>
      <c r="I1111" s="9"/>
      <c r="J1111" s="9"/>
      <c r="K1111" s="9"/>
      <c r="L1111" s="9"/>
    </row>
    <row r="1112" spans="2:12" x14ac:dyDescent="0.25">
      <c r="B1112" s="9" t="s">
        <v>2282</v>
      </c>
      <c r="C1112" s="10" t="s">
        <v>2283</v>
      </c>
      <c r="D1112" s="10" t="s">
        <v>1746</v>
      </c>
      <c r="E1112" s="10" t="s">
        <v>310</v>
      </c>
      <c r="F1112" s="9" t="s">
        <v>5023</v>
      </c>
      <c r="G1112" s="9"/>
      <c r="H1112" s="9"/>
      <c r="I1112" s="9"/>
      <c r="J1112" s="9"/>
      <c r="K1112" s="9"/>
      <c r="L1112" s="9"/>
    </row>
    <row r="1113" spans="2:12" x14ac:dyDescent="0.25">
      <c r="B1113" s="9" t="s">
        <v>2284</v>
      </c>
      <c r="C1113" s="10" t="s">
        <v>2285</v>
      </c>
      <c r="D1113" s="10" t="s">
        <v>1741</v>
      </c>
      <c r="E1113" s="10" t="s">
        <v>50</v>
      </c>
      <c r="F1113" s="9" t="s">
        <v>5023</v>
      </c>
      <c r="G1113" s="9" t="s">
        <v>5118</v>
      </c>
      <c r="H1113" s="9" t="s">
        <v>4807</v>
      </c>
      <c r="I1113" s="9"/>
      <c r="J1113" s="9"/>
      <c r="K1113" s="9"/>
      <c r="L1113" s="9"/>
    </row>
    <row r="1114" spans="2:12" ht="30" x14ac:dyDescent="0.25">
      <c r="B1114" s="9" t="s">
        <v>2286</v>
      </c>
      <c r="C1114" s="10" t="s">
        <v>2287</v>
      </c>
      <c r="D1114" s="10" t="s">
        <v>1741</v>
      </c>
      <c r="E1114" s="10" t="s">
        <v>49</v>
      </c>
      <c r="F1114" s="9" t="s">
        <v>5023</v>
      </c>
      <c r="G1114" s="9" t="s">
        <v>5202</v>
      </c>
      <c r="H1114" s="9" t="s">
        <v>4807</v>
      </c>
      <c r="I1114" s="9"/>
      <c r="J1114" s="9"/>
      <c r="K1114" s="9"/>
      <c r="L1114" s="9"/>
    </row>
    <row r="1115" spans="2:12" x14ac:dyDescent="0.25">
      <c r="B1115" s="9" t="s">
        <v>2288</v>
      </c>
      <c r="C1115" s="10" t="s">
        <v>2289</v>
      </c>
      <c r="D1115" s="10" t="s">
        <v>1741</v>
      </c>
      <c r="E1115" s="10" t="s">
        <v>49</v>
      </c>
      <c r="F1115" s="9" t="s">
        <v>5023</v>
      </c>
      <c r="G1115" s="9" t="s">
        <v>5119</v>
      </c>
      <c r="H1115" s="9" t="s">
        <v>4807</v>
      </c>
      <c r="I1115" s="9"/>
      <c r="J1115" s="9"/>
      <c r="K1115" s="9"/>
      <c r="L1115" s="9"/>
    </row>
    <row r="1116" spans="2:12" ht="30" x14ac:dyDescent="0.25">
      <c r="B1116" s="9" t="s">
        <v>1744</v>
      </c>
      <c r="C1116" s="10" t="s">
        <v>1745</v>
      </c>
      <c r="D1116" s="10" t="s">
        <v>1746</v>
      </c>
      <c r="E1116" s="10" t="s">
        <v>59</v>
      </c>
      <c r="F1116" s="9" t="s">
        <v>5022</v>
      </c>
      <c r="G1116" s="9" t="s">
        <v>4615</v>
      </c>
      <c r="H1116" s="9" t="s">
        <v>4807</v>
      </c>
      <c r="I1116" s="9"/>
      <c r="J1116" s="9"/>
      <c r="K1116" s="9"/>
      <c r="L1116" s="9"/>
    </row>
    <row r="1117" spans="2:12" ht="45" x14ac:dyDescent="0.25">
      <c r="B1117" s="9" t="s">
        <v>2290</v>
      </c>
      <c r="C1117" s="10" t="s">
        <v>2291</v>
      </c>
      <c r="D1117" s="10" t="s">
        <v>1741</v>
      </c>
      <c r="E1117" s="10" t="s">
        <v>68</v>
      </c>
      <c r="F1117" s="9" t="s">
        <v>5034</v>
      </c>
      <c r="G1117" s="9" t="s">
        <v>4697</v>
      </c>
      <c r="H1117" s="9" t="s">
        <v>4827</v>
      </c>
      <c r="I1117" s="9"/>
      <c r="J1117" s="9"/>
      <c r="K1117" s="9"/>
      <c r="L1117" s="9"/>
    </row>
    <row r="1118" spans="2:12" x14ac:dyDescent="0.25">
      <c r="B1118" s="9" t="s">
        <v>2292</v>
      </c>
      <c r="C1118" s="10" t="s">
        <v>2293</v>
      </c>
      <c r="D1118" s="10" t="s">
        <v>1746</v>
      </c>
      <c r="E1118" s="10" t="s">
        <v>50</v>
      </c>
      <c r="F1118" s="9" t="s">
        <v>5023</v>
      </c>
      <c r="G1118" s="9" t="s">
        <v>4607</v>
      </c>
      <c r="H1118" s="9" t="s">
        <v>4823</v>
      </c>
      <c r="I1118" s="9"/>
      <c r="J1118" s="9"/>
      <c r="K1118" s="9"/>
      <c r="L1118" s="9"/>
    </row>
    <row r="1119" spans="2:12" x14ac:dyDescent="0.25">
      <c r="B1119" s="9" t="s">
        <v>2294</v>
      </c>
      <c r="C1119" s="10" t="s">
        <v>2295</v>
      </c>
      <c r="D1119" s="10" t="s">
        <v>1746</v>
      </c>
      <c r="E1119" s="10" t="s">
        <v>151</v>
      </c>
      <c r="F1119" s="9" t="s">
        <v>5023</v>
      </c>
      <c r="G1119" s="9"/>
      <c r="H1119" s="9"/>
      <c r="I1119" s="9"/>
      <c r="J1119" s="9"/>
      <c r="K1119" s="9"/>
      <c r="L1119" s="9"/>
    </row>
    <row r="1120" spans="2:12" x14ac:dyDescent="0.25">
      <c r="B1120" s="9" t="s">
        <v>2296</v>
      </c>
      <c r="C1120" s="10" t="s">
        <v>2297</v>
      </c>
      <c r="D1120" s="10" t="s">
        <v>1741</v>
      </c>
      <c r="E1120" s="10" t="s">
        <v>7</v>
      </c>
      <c r="F1120" s="9" t="s">
        <v>5023</v>
      </c>
      <c r="G1120" s="9"/>
      <c r="H1120" s="9"/>
      <c r="I1120" s="9"/>
      <c r="J1120" s="9"/>
      <c r="K1120" s="9"/>
      <c r="L1120" s="9"/>
    </row>
    <row r="1121" spans="2:12" x14ac:dyDescent="0.25">
      <c r="B1121" s="9" t="s">
        <v>2298</v>
      </c>
      <c r="C1121" s="10" t="s">
        <v>2299</v>
      </c>
      <c r="D1121" s="10" t="s">
        <v>1741</v>
      </c>
      <c r="E1121" s="10" t="s">
        <v>49</v>
      </c>
      <c r="F1121" s="9" t="s">
        <v>5023</v>
      </c>
      <c r="G1121" s="9" t="s">
        <v>4568</v>
      </c>
      <c r="H1121" s="9" t="s">
        <v>4807</v>
      </c>
      <c r="I1121" s="9"/>
      <c r="J1121" s="9"/>
      <c r="K1121" s="9"/>
      <c r="L1121" s="9"/>
    </row>
    <row r="1122" spans="2:12" x14ac:dyDescent="0.25">
      <c r="B1122" s="9" t="s">
        <v>2300</v>
      </c>
      <c r="C1122" s="10" t="s">
        <v>2301</v>
      </c>
      <c r="D1122" s="10" t="s">
        <v>1741</v>
      </c>
      <c r="E1122" s="10" t="s">
        <v>353</v>
      </c>
      <c r="F1122" s="9" t="s">
        <v>5023</v>
      </c>
      <c r="G1122" s="9"/>
      <c r="H1122" s="9"/>
      <c r="I1122" s="9"/>
      <c r="J1122" s="9"/>
      <c r="K1122" s="9"/>
      <c r="L1122" s="9"/>
    </row>
    <row r="1123" spans="2:12" x14ac:dyDescent="0.25">
      <c r="B1123" s="9" t="s">
        <v>2302</v>
      </c>
      <c r="C1123" s="10" t="s">
        <v>2303</v>
      </c>
      <c r="D1123" s="10" t="s">
        <v>1741</v>
      </c>
      <c r="E1123" s="10" t="s">
        <v>50</v>
      </c>
      <c r="F1123" s="9" t="s">
        <v>5023</v>
      </c>
      <c r="G1123" s="9"/>
      <c r="H1123" s="9"/>
      <c r="I1123" s="9"/>
      <c r="J1123" s="9"/>
      <c r="K1123" s="9"/>
      <c r="L1123" s="9"/>
    </row>
    <row r="1124" spans="2:12" ht="45" x14ac:dyDescent="0.25">
      <c r="B1124" s="9" t="s">
        <v>2304</v>
      </c>
      <c r="C1124" s="10" t="s">
        <v>2305</v>
      </c>
      <c r="D1124" s="10" t="s">
        <v>1741</v>
      </c>
      <c r="E1124" s="10" t="s">
        <v>310</v>
      </c>
      <c r="F1124" s="9" t="s">
        <v>5023</v>
      </c>
      <c r="G1124" s="9" t="s">
        <v>5058</v>
      </c>
      <c r="H1124" s="9" t="s">
        <v>4808</v>
      </c>
      <c r="I1124" s="9"/>
      <c r="J1124" s="9"/>
      <c r="K1124" s="9"/>
      <c r="L1124" s="9"/>
    </row>
    <row r="1125" spans="2:12" x14ac:dyDescent="0.25">
      <c r="B1125" s="9" t="s">
        <v>2306</v>
      </c>
      <c r="C1125" s="10" t="s">
        <v>2307</v>
      </c>
      <c r="D1125" s="10" t="s">
        <v>1741</v>
      </c>
      <c r="E1125" s="10" t="s">
        <v>49</v>
      </c>
      <c r="F1125" s="9" t="s">
        <v>5023</v>
      </c>
      <c r="G1125" s="9" t="s">
        <v>4608</v>
      </c>
      <c r="H1125" s="9" t="s">
        <v>4807</v>
      </c>
      <c r="I1125" s="9"/>
      <c r="J1125" s="9"/>
      <c r="K1125" s="9"/>
      <c r="L1125" s="9"/>
    </row>
    <row r="1126" spans="2:12" ht="30" x14ac:dyDescent="0.25">
      <c r="B1126" s="9" t="s">
        <v>1747</v>
      </c>
      <c r="C1126" s="10" t="s">
        <v>1748</v>
      </c>
      <c r="D1126" s="10" t="s">
        <v>1741</v>
      </c>
      <c r="E1126" s="10" t="s">
        <v>68</v>
      </c>
      <c r="F1126" s="9" t="s">
        <v>5022</v>
      </c>
      <c r="G1126" s="9" t="s">
        <v>4734</v>
      </c>
      <c r="H1126" s="9" t="s">
        <v>4827</v>
      </c>
      <c r="I1126" s="9"/>
      <c r="J1126" s="9"/>
      <c r="K1126" s="9"/>
      <c r="L1126" s="9"/>
    </row>
    <row r="1127" spans="2:12" x14ac:dyDescent="0.25">
      <c r="B1127" s="9" t="s">
        <v>2308</v>
      </c>
      <c r="C1127" s="10" t="s">
        <v>2309</v>
      </c>
      <c r="D1127" s="10" t="s">
        <v>2279</v>
      </c>
      <c r="E1127" s="10" t="s">
        <v>26</v>
      </c>
      <c r="F1127" s="9" t="s">
        <v>5023</v>
      </c>
      <c r="G1127" s="9" t="s">
        <v>5125</v>
      </c>
      <c r="H1127" s="9" t="s">
        <v>4807</v>
      </c>
      <c r="I1127" s="9"/>
      <c r="J1127" s="9"/>
      <c r="K1127" s="9"/>
      <c r="L1127" s="9"/>
    </row>
    <row r="1128" spans="2:12" ht="30" x14ac:dyDescent="0.25">
      <c r="B1128" s="9" t="s">
        <v>1749</v>
      </c>
      <c r="C1128" s="10" t="s">
        <v>1750</v>
      </c>
      <c r="D1128" s="10" t="s">
        <v>1746</v>
      </c>
      <c r="E1128" s="10" t="s">
        <v>68</v>
      </c>
      <c r="F1128" s="9" t="s">
        <v>5022</v>
      </c>
      <c r="G1128" s="9" t="s">
        <v>4645</v>
      </c>
      <c r="H1128" s="9" t="s">
        <v>4827</v>
      </c>
      <c r="I1128" s="9"/>
      <c r="J1128" s="9"/>
      <c r="K1128" s="9"/>
      <c r="L1128" s="9"/>
    </row>
    <row r="1129" spans="2:12" x14ac:dyDescent="0.25">
      <c r="B1129" s="9" t="s">
        <v>2310</v>
      </c>
      <c r="C1129" s="10" t="s">
        <v>2311</v>
      </c>
      <c r="D1129" s="10" t="s">
        <v>1746</v>
      </c>
      <c r="E1129" s="10" t="s">
        <v>50</v>
      </c>
      <c r="F1129" s="9" t="s">
        <v>5023</v>
      </c>
      <c r="G1129" s="9"/>
      <c r="H1129" s="9"/>
      <c r="I1129" s="9"/>
      <c r="J1129" s="9"/>
      <c r="K1129" s="9"/>
      <c r="L1129" s="9"/>
    </row>
    <row r="1130" spans="2:12" x14ac:dyDescent="0.25">
      <c r="B1130" s="9" t="s">
        <v>2312</v>
      </c>
      <c r="C1130" s="10" t="s">
        <v>2313</v>
      </c>
      <c r="D1130" s="10" t="s">
        <v>1741</v>
      </c>
      <c r="E1130" s="10" t="s">
        <v>6</v>
      </c>
      <c r="F1130" s="9" t="s">
        <v>5023</v>
      </c>
      <c r="G1130" s="9"/>
      <c r="H1130" s="9"/>
      <c r="I1130" s="9"/>
      <c r="J1130" s="9"/>
      <c r="K1130" s="9"/>
      <c r="L1130" s="9"/>
    </row>
    <row r="1131" spans="2:12" ht="30" x14ac:dyDescent="0.25">
      <c r="B1131" s="9" t="s">
        <v>1751</v>
      </c>
      <c r="C1131" s="10" t="s">
        <v>1752</v>
      </c>
      <c r="D1131" s="10" t="s">
        <v>1741</v>
      </c>
      <c r="E1131" s="10" t="s">
        <v>26</v>
      </c>
      <c r="F1131" s="9" t="s">
        <v>5022</v>
      </c>
      <c r="G1131" s="9" t="s">
        <v>4583</v>
      </c>
      <c r="H1131" s="9" t="s">
        <v>4807</v>
      </c>
      <c r="I1131" s="9"/>
      <c r="J1131" s="9"/>
      <c r="K1131" s="9"/>
      <c r="L1131" s="9"/>
    </row>
    <row r="1132" spans="2:12" x14ac:dyDescent="0.25">
      <c r="B1132" s="9" t="s">
        <v>2314</v>
      </c>
      <c r="C1132" s="10" t="s">
        <v>2315</v>
      </c>
      <c r="D1132" s="10" t="s">
        <v>1741</v>
      </c>
      <c r="E1132" s="10" t="s">
        <v>233</v>
      </c>
      <c r="F1132" s="9" t="s">
        <v>5023</v>
      </c>
      <c r="G1132" s="9"/>
      <c r="H1132" s="9"/>
      <c r="I1132" s="9"/>
      <c r="J1132" s="9"/>
      <c r="K1132" s="9"/>
      <c r="L1132" s="9"/>
    </row>
    <row r="1133" spans="2:12" ht="60" x14ac:dyDescent="0.25">
      <c r="B1133" s="9" t="s">
        <v>1753</v>
      </c>
      <c r="C1133" s="10" t="s">
        <v>1754</v>
      </c>
      <c r="D1133" s="10" t="s">
        <v>1741</v>
      </c>
      <c r="E1133" s="10" t="s">
        <v>205</v>
      </c>
      <c r="F1133" s="9" t="s">
        <v>5022</v>
      </c>
      <c r="G1133" s="9" t="s">
        <v>5141</v>
      </c>
      <c r="H1133" s="9" t="s">
        <v>4837</v>
      </c>
      <c r="I1133" s="9"/>
      <c r="J1133" s="9"/>
      <c r="K1133" s="9"/>
      <c r="L1133" s="9"/>
    </row>
    <row r="1134" spans="2:12" ht="45" x14ac:dyDescent="0.25">
      <c r="B1134" s="9" t="s">
        <v>2316</v>
      </c>
      <c r="C1134" s="10" t="s">
        <v>2317</v>
      </c>
      <c r="D1134" s="10" t="s">
        <v>1741</v>
      </c>
      <c r="E1134" s="10" t="s">
        <v>49</v>
      </c>
      <c r="F1134" s="9" t="s">
        <v>5034</v>
      </c>
      <c r="G1134" s="9" t="s">
        <v>4587</v>
      </c>
      <c r="H1134" s="9" t="s">
        <v>4807</v>
      </c>
      <c r="I1134" s="9"/>
      <c r="J1134" s="9"/>
      <c r="K1134" s="9"/>
      <c r="L1134" s="9"/>
    </row>
    <row r="1135" spans="2:12" x14ac:dyDescent="0.25">
      <c r="B1135" s="9" t="s">
        <v>2318</v>
      </c>
      <c r="C1135" s="10" t="s">
        <v>2319</v>
      </c>
      <c r="D1135" s="10" t="s">
        <v>1741</v>
      </c>
      <c r="E1135" s="10" t="s">
        <v>68</v>
      </c>
      <c r="F1135" s="9" t="s">
        <v>5023</v>
      </c>
      <c r="G1135" s="9" t="s">
        <v>5025</v>
      </c>
      <c r="H1135" s="9" t="s">
        <v>4811</v>
      </c>
      <c r="I1135" s="9"/>
      <c r="J1135" s="9"/>
      <c r="K1135" s="9"/>
      <c r="L1135" s="9"/>
    </row>
    <row r="1136" spans="2:12" x14ac:dyDescent="0.25">
      <c r="B1136" s="9" t="s">
        <v>2320</v>
      </c>
      <c r="C1136" s="10" t="s">
        <v>2321</v>
      </c>
      <c r="D1136" s="10" t="s">
        <v>1741</v>
      </c>
      <c r="E1136" s="10" t="s">
        <v>85</v>
      </c>
      <c r="F1136" s="9" t="s">
        <v>5023</v>
      </c>
      <c r="G1136" s="9"/>
      <c r="H1136" s="9"/>
      <c r="I1136" s="9"/>
      <c r="J1136" s="9"/>
      <c r="K1136" s="9"/>
      <c r="L1136" s="9"/>
    </row>
    <row r="1137" spans="2:12" x14ac:dyDescent="0.25">
      <c r="B1137" s="9" t="s">
        <v>2322</v>
      </c>
      <c r="C1137" s="10" t="s">
        <v>2323</v>
      </c>
      <c r="D1137" s="10" t="s">
        <v>1746</v>
      </c>
      <c r="E1137" s="10" t="s">
        <v>68</v>
      </c>
      <c r="F1137" s="9" t="s">
        <v>5023</v>
      </c>
      <c r="G1137" s="9"/>
      <c r="H1137" s="9"/>
      <c r="I1137" s="9"/>
      <c r="J1137" s="9"/>
      <c r="K1137" s="9"/>
      <c r="L1137" s="9"/>
    </row>
    <row r="1138" spans="2:12" x14ac:dyDescent="0.25">
      <c r="B1138" s="9" t="s">
        <v>2324</v>
      </c>
      <c r="C1138" s="10" t="s">
        <v>2325</v>
      </c>
      <c r="D1138" s="10" t="s">
        <v>1746</v>
      </c>
      <c r="E1138" s="10" t="s">
        <v>68</v>
      </c>
      <c r="F1138" s="9" t="s">
        <v>5023</v>
      </c>
      <c r="G1138" s="9" t="s">
        <v>4604</v>
      </c>
      <c r="H1138" s="9" t="s">
        <v>4807</v>
      </c>
      <c r="I1138" s="9"/>
      <c r="J1138" s="9"/>
      <c r="K1138" s="9"/>
      <c r="L1138" s="9"/>
    </row>
    <row r="1139" spans="2:12" ht="30" x14ac:dyDescent="0.25">
      <c r="B1139" s="9" t="s">
        <v>2326</v>
      </c>
      <c r="C1139" s="10" t="s">
        <v>2327</v>
      </c>
      <c r="D1139" s="10" t="s">
        <v>1746</v>
      </c>
      <c r="E1139" s="10" t="s">
        <v>68</v>
      </c>
      <c r="F1139" s="9" t="s">
        <v>5022</v>
      </c>
      <c r="G1139" s="9" t="s">
        <v>4640</v>
      </c>
      <c r="H1139" s="9" t="s">
        <v>4807</v>
      </c>
      <c r="I1139" s="9"/>
      <c r="J1139" s="9"/>
      <c r="K1139" s="9"/>
      <c r="L1139" s="9"/>
    </row>
    <row r="1140" spans="2:12" x14ac:dyDescent="0.25">
      <c r="B1140" s="9" t="s">
        <v>2328</v>
      </c>
      <c r="C1140" s="10" t="s">
        <v>2329</v>
      </c>
      <c r="D1140" s="10" t="s">
        <v>1741</v>
      </c>
      <c r="E1140" s="10" t="s">
        <v>85</v>
      </c>
      <c r="F1140" s="9" t="s">
        <v>5023</v>
      </c>
      <c r="G1140" s="9"/>
      <c r="H1140" s="9"/>
      <c r="I1140" s="9"/>
      <c r="J1140" s="9"/>
      <c r="K1140" s="9"/>
      <c r="L1140" s="9"/>
    </row>
    <row r="1141" spans="2:12" x14ac:dyDescent="0.25">
      <c r="B1141" s="9" t="s">
        <v>2330</v>
      </c>
      <c r="C1141" s="10" t="s">
        <v>2331</v>
      </c>
      <c r="D1141" s="10" t="s">
        <v>1741</v>
      </c>
      <c r="E1141" s="10" t="s">
        <v>68</v>
      </c>
      <c r="F1141" s="9" t="s">
        <v>5023</v>
      </c>
      <c r="G1141" s="9" t="s">
        <v>4628</v>
      </c>
      <c r="H1141" s="9" t="s">
        <v>4807</v>
      </c>
      <c r="I1141" s="9"/>
      <c r="J1141" s="9"/>
      <c r="K1141" s="9"/>
      <c r="L1141" s="9"/>
    </row>
    <row r="1142" spans="2:12" ht="30" x14ac:dyDescent="0.25">
      <c r="B1142" s="9" t="s">
        <v>2332</v>
      </c>
      <c r="C1142" s="10" t="s">
        <v>2333</v>
      </c>
      <c r="D1142" s="10" t="s">
        <v>1741</v>
      </c>
      <c r="E1142" s="10" t="s">
        <v>59</v>
      </c>
      <c r="F1142" s="9" t="s">
        <v>5022</v>
      </c>
      <c r="G1142" s="9" t="s">
        <v>5031</v>
      </c>
      <c r="H1142" s="9" t="s">
        <v>4807</v>
      </c>
      <c r="I1142" s="9"/>
      <c r="J1142" s="9"/>
      <c r="K1142" s="9"/>
      <c r="L1142" s="9"/>
    </row>
    <row r="1143" spans="2:12" x14ac:dyDescent="0.25">
      <c r="B1143" s="9" t="s">
        <v>2334</v>
      </c>
      <c r="C1143" s="10" t="s">
        <v>2335</v>
      </c>
      <c r="D1143" s="10" t="s">
        <v>1741</v>
      </c>
      <c r="E1143" s="10" t="s">
        <v>68</v>
      </c>
      <c r="F1143" s="9" t="s">
        <v>5023</v>
      </c>
      <c r="G1143" s="9" t="s">
        <v>4647</v>
      </c>
      <c r="H1143" s="9" t="s">
        <v>4807</v>
      </c>
      <c r="I1143" s="9"/>
      <c r="J1143" s="9"/>
      <c r="K1143" s="9"/>
      <c r="L1143" s="9"/>
    </row>
    <row r="1144" spans="2:12" x14ac:dyDescent="0.25">
      <c r="B1144" s="9" t="s">
        <v>2336</v>
      </c>
      <c r="C1144" s="10" t="s">
        <v>2337</v>
      </c>
      <c r="D1144" s="10" t="s">
        <v>1741</v>
      </c>
      <c r="E1144" s="10" t="s">
        <v>68</v>
      </c>
      <c r="F1144" s="9" t="s">
        <v>5023</v>
      </c>
      <c r="G1144" s="9" t="s">
        <v>5119</v>
      </c>
      <c r="H1144" s="9" t="s">
        <v>4807</v>
      </c>
      <c r="I1144" s="9"/>
      <c r="J1144" s="9"/>
      <c r="K1144" s="9"/>
      <c r="L1144" s="9"/>
    </row>
    <row r="1145" spans="2:12" x14ac:dyDescent="0.25">
      <c r="B1145" s="9" t="s">
        <v>2338</v>
      </c>
      <c r="C1145" s="10" t="s">
        <v>2339</v>
      </c>
      <c r="D1145" s="10" t="s">
        <v>1746</v>
      </c>
      <c r="E1145" s="10" t="s">
        <v>50</v>
      </c>
      <c r="F1145" s="9" t="s">
        <v>5023</v>
      </c>
      <c r="G1145" s="9"/>
      <c r="H1145" s="9"/>
      <c r="I1145" s="9"/>
      <c r="J1145" s="9"/>
      <c r="K1145" s="9"/>
      <c r="L1145" s="9"/>
    </row>
    <row r="1146" spans="2:12" ht="30" x14ac:dyDescent="0.25">
      <c r="B1146" s="9" t="s">
        <v>1755</v>
      </c>
      <c r="C1146" s="10" t="s">
        <v>1756</v>
      </c>
      <c r="D1146" s="10" t="s">
        <v>1741</v>
      </c>
      <c r="E1146" s="10" t="s">
        <v>42</v>
      </c>
      <c r="F1146" s="9" t="s">
        <v>5022</v>
      </c>
      <c r="G1146" s="9" t="s">
        <v>4635</v>
      </c>
      <c r="H1146" s="9" t="s">
        <v>4807</v>
      </c>
      <c r="I1146" s="9"/>
      <c r="J1146" s="9"/>
      <c r="K1146" s="9"/>
      <c r="L1146" s="9"/>
    </row>
    <row r="1147" spans="2:12" x14ac:dyDescent="0.25">
      <c r="B1147" s="9" t="s">
        <v>2340</v>
      </c>
      <c r="C1147" s="10" t="s">
        <v>2341</v>
      </c>
      <c r="D1147" s="10" t="s">
        <v>1746</v>
      </c>
      <c r="E1147" s="10" t="s">
        <v>151</v>
      </c>
      <c r="F1147" s="9" t="s">
        <v>5023</v>
      </c>
      <c r="G1147" s="9"/>
      <c r="H1147" s="9"/>
      <c r="I1147" s="9"/>
      <c r="J1147" s="9"/>
      <c r="K1147" s="9"/>
      <c r="L1147" s="9"/>
    </row>
    <row r="1148" spans="2:12" x14ac:dyDescent="0.25">
      <c r="B1148" s="9" t="s">
        <v>2342</v>
      </c>
      <c r="C1148" s="10" t="s">
        <v>2343</v>
      </c>
      <c r="D1148" s="10" t="s">
        <v>1746</v>
      </c>
      <c r="E1148" s="10" t="s">
        <v>49</v>
      </c>
      <c r="F1148" s="9" t="s">
        <v>5023</v>
      </c>
      <c r="G1148" s="9"/>
      <c r="H1148" s="9"/>
      <c r="I1148" s="9"/>
      <c r="J1148" s="9"/>
      <c r="K1148" s="9"/>
      <c r="L1148" s="9"/>
    </row>
    <row r="1149" spans="2:12" x14ac:dyDescent="0.25">
      <c r="B1149" s="9" t="s">
        <v>2344</v>
      </c>
      <c r="C1149" s="10" t="s">
        <v>2345</v>
      </c>
      <c r="D1149" s="10" t="s">
        <v>1741</v>
      </c>
      <c r="E1149" s="10" t="s">
        <v>49</v>
      </c>
      <c r="F1149" s="9" t="s">
        <v>5023</v>
      </c>
      <c r="G1149" s="9" t="s">
        <v>5119</v>
      </c>
      <c r="H1149" s="9" t="s">
        <v>4807</v>
      </c>
      <c r="I1149" s="9"/>
      <c r="J1149" s="9"/>
      <c r="K1149" s="9"/>
      <c r="L1149" s="9"/>
    </row>
    <row r="1150" spans="2:12" ht="30" x14ac:dyDescent="0.25">
      <c r="B1150" s="9" t="s">
        <v>1757</v>
      </c>
      <c r="C1150" s="10" t="s">
        <v>1758</v>
      </c>
      <c r="D1150" s="10" t="s">
        <v>1741</v>
      </c>
      <c r="E1150" s="10" t="s">
        <v>49</v>
      </c>
      <c r="F1150" s="9" t="s">
        <v>5022</v>
      </c>
      <c r="G1150" s="9"/>
      <c r="H1150" s="9"/>
      <c r="I1150" s="9"/>
      <c r="J1150" s="9"/>
      <c r="K1150" s="9"/>
      <c r="L1150" s="9"/>
    </row>
    <row r="1151" spans="2:12" x14ac:dyDescent="0.25">
      <c r="B1151" s="9" t="s">
        <v>2346</v>
      </c>
      <c r="C1151" s="10" t="s">
        <v>2347</v>
      </c>
      <c r="D1151" s="10" t="s">
        <v>1741</v>
      </c>
      <c r="E1151" s="10" t="s">
        <v>49</v>
      </c>
      <c r="F1151" s="9" t="s">
        <v>5023</v>
      </c>
      <c r="G1151" s="9" t="s">
        <v>4659</v>
      </c>
      <c r="H1151" s="9" t="s">
        <v>4807</v>
      </c>
      <c r="I1151" s="9"/>
      <c r="J1151" s="9"/>
      <c r="K1151" s="9"/>
      <c r="L1151" s="9"/>
    </row>
    <row r="1152" spans="2:12" x14ac:dyDescent="0.25">
      <c r="B1152" s="9" t="s">
        <v>2348</v>
      </c>
      <c r="C1152" s="10" t="s">
        <v>2349</v>
      </c>
      <c r="D1152" s="10" t="s">
        <v>1741</v>
      </c>
      <c r="E1152" s="10" t="s">
        <v>49</v>
      </c>
      <c r="F1152" s="9" t="s">
        <v>5023</v>
      </c>
      <c r="G1152" s="9"/>
      <c r="H1152" s="9"/>
      <c r="I1152" s="9"/>
      <c r="J1152" s="9"/>
      <c r="K1152" s="9"/>
      <c r="L1152" s="9"/>
    </row>
    <row r="1153" spans="2:12" ht="30" x14ac:dyDescent="0.25">
      <c r="B1153" s="9" t="s">
        <v>2350</v>
      </c>
      <c r="C1153" s="10" t="s">
        <v>2351</v>
      </c>
      <c r="D1153" s="10" t="s">
        <v>1741</v>
      </c>
      <c r="E1153" s="10" t="s">
        <v>49</v>
      </c>
      <c r="F1153" s="9" t="s">
        <v>5023</v>
      </c>
      <c r="G1153" s="9" t="s">
        <v>5120</v>
      </c>
      <c r="H1153" s="9" t="s">
        <v>4818</v>
      </c>
      <c r="I1153" s="9"/>
      <c r="J1153" s="9"/>
      <c r="K1153" s="9"/>
      <c r="L1153" s="9"/>
    </row>
    <row r="1154" spans="2:12" ht="30" x14ac:dyDescent="0.25">
      <c r="B1154" s="9" t="s">
        <v>2352</v>
      </c>
      <c r="C1154" s="10" t="s">
        <v>2353</v>
      </c>
      <c r="D1154" s="10" t="s">
        <v>1741</v>
      </c>
      <c r="E1154" s="10" t="s">
        <v>510</v>
      </c>
      <c r="F1154" s="9" t="s">
        <v>5022</v>
      </c>
      <c r="G1154" s="9" t="s">
        <v>5126</v>
      </c>
      <c r="H1154" s="9" t="s">
        <v>4811</v>
      </c>
      <c r="I1154" s="9"/>
      <c r="J1154" s="9"/>
      <c r="K1154" s="9"/>
      <c r="L1154" s="9"/>
    </row>
    <row r="1155" spans="2:12" x14ac:dyDescent="0.25">
      <c r="B1155" s="9" t="s">
        <v>2354</v>
      </c>
      <c r="C1155" s="10" t="s">
        <v>2355</v>
      </c>
      <c r="D1155" s="10" t="s">
        <v>1741</v>
      </c>
      <c r="E1155" s="10" t="s">
        <v>510</v>
      </c>
      <c r="F1155" s="9" t="s">
        <v>5023</v>
      </c>
      <c r="G1155" s="9" t="s">
        <v>4647</v>
      </c>
      <c r="H1155" s="9" t="s">
        <v>4807</v>
      </c>
      <c r="I1155" s="9"/>
      <c r="J1155" s="9"/>
      <c r="K1155" s="9"/>
      <c r="L1155" s="9"/>
    </row>
    <row r="1156" spans="2:12" x14ac:dyDescent="0.25">
      <c r="B1156" s="9" t="s">
        <v>2356</v>
      </c>
      <c r="C1156" s="10" t="s">
        <v>2357</v>
      </c>
      <c r="D1156" s="10" t="s">
        <v>1741</v>
      </c>
      <c r="E1156" s="10" t="s">
        <v>50</v>
      </c>
      <c r="F1156" s="9" t="s">
        <v>5023</v>
      </c>
      <c r="G1156" s="9"/>
      <c r="H1156" s="9"/>
      <c r="I1156" s="9"/>
      <c r="J1156" s="9"/>
      <c r="K1156" s="9"/>
      <c r="L1156" s="9"/>
    </row>
    <row r="1157" spans="2:12" ht="60" x14ac:dyDescent="0.25">
      <c r="B1157" s="9" t="s">
        <v>2358</v>
      </c>
      <c r="C1157" s="10" t="s">
        <v>2359</v>
      </c>
      <c r="D1157" s="10" t="s">
        <v>1746</v>
      </c>
      <c r="E1157" s="10" t="s">
        <v>59</v>
      </c>
      <c r="F1157" s="9" t="s">
        <v>5023</v>
      </c>
      <c r="G1157" s="9"/>
      <c r="H1157" s="9"/>
      <c r="I1157" s="9" t="s">
        <v>5020</v>
      </c>
      <c r="J1157" s="9"/>
      <c r="K1157" s="9"/>
      <c r="L1157" s="9"/>
    </row>
    <row r="1158" spans="2:12" x14ac:dyDescent="0.25">
      <c r="B1158" s="9" t="s">
        <v>2360</v>
      </c>
      <c r="C1158" s="10" t="s">
        <v>2361</v>
      </c>
      <c r="D1158" s="10" t="s">
        <v>1746</v>
      </c>
      <c r="E1158" s="10" t="s">
        <v>310</v>
      </c>
      <c r="F1158" s="9" t="s">
        <v>5023</v>
      </c>
      <c r="G1158" s="9"/>
      <c r="H1158" s="9"/>
      <c r="I1158" s="9"/>
      <c r="J1158" s="9"/>
      <c r="K1158" s="9"/>
      <c r="L1158" s="9"/>
    </row>
    <row r="1159" spans="2:12" x14ac:dyDescent="0.25">
      <c r="B1159" s="9" t="s">
        <v>2362</v>
      </c>
      <c r="C1159" s="10" t="s">
        <v>2363</v>
      </c>
      <c r="D1159" s="10" t="s">
        <v>1746</v>
      </c>
      <c r="E1159" s="10" t="s">
        <v>85</v>
      </c>
      <c r="F1159" s="9" t="s">
        <v>5023</v>
      </c>
      <c r="G1159" s="9"/>
      <c r="H1159" s="9"/>
      <c r="I1159" s="9"/>
      <c r="J1159" s="9"/>
      <c r="K1159" s="9"/>
      <c r="L1159" s="9"/>
    </row>
    <row r="1160" spans="2:12" x14ac:dyDescent="0.25">
      <c r="B1160" s="9" t="s">
        <v>2364</v>
      </c>
      <c r="C1160" s="10" t="s">
        <v>2365</v>
      </c>
      <c r="D1160" s="10" t="s">
        <v>1746</v>
      </c>
      <c r="E1160" s="10" t="s">
        <v>22</v>
      </c>
      <c r="F1160" s="9" t="s">
        <v>5023</v>
      </c>
      <c r="G1160" s="9"/>
      <c r="H1160" s="9"/>
      <c r="I1160" s="9"/>
      <c r="J1160" s="9"/>
      <c r="K1160" s="9"/>
      <c r="L1160" s="9"/>
    </row>
    <row r="1161" spans="2:12" x14ac:dyDescent="0.25">
      <c r="B1161" s="9" t="s">
        <v>2366</v>
      </c>
      <c r="C1161" s="10" t="s">
        <v>2367</v>
      </c>
      <c r="D1161" s="10" t="s">
        <v>1741</v>
      </c>
      <c r="E1161" s="10" t="s">
        <v>310</v>
      </c>
      <c r="F1161" s="9" t="s">
        <v>5023</v>
      </c>
      <c r="G1161" s="9" t="s">
        <v>5119</v>
      </c>
      <c r="H1161" s="9" t="s">
        <v>4807</v>
      </c>
      <c r="I1161" s="9"/>
      <c r="J1161" s="9"/>
      <c r="K1161" s="9"/>
      <c r="L1161" s="9"/>
    </row>
    <row r="1162" spans="2:12" x14ac:dyDescent="0.25">
      <c r="B1162" s="9" t="s">
        <v>2368</v>
      </c>
      <c r="C1162" s="10" t="s">
        <v>2369</v>
      </c>
      <c r="D1162" s="10" t="s">
        <v>1746</v>
      </c>
      <c r="E1162" s="10" t="s">
        <v>6</v>
      </c>
      <c r="F1162" s="9" t="s">
        <v>5023</v>
      </c>
      <c r="G1162" s="9"/>
      <c r="H1162" s="9"/>
      <c r="I1162" s="9"/>
      <c r="J1162" s="9"/>
      <c r="K1162" s="9"/>
      <c r="L1162" s="9"/>
    </row>
    <row r="1163" spans="2:12" x14ac:dyDescent="0.25">
      <c r="B1163" s="9" t="s">
        <v>2370</v>
      </c>
      <c r="C1163" s="10" t="s">
        <v>2371</v>
      </c>
      <c r="D1163" s="10" t="s">
        <v>1746</v>
      </c>
      <c r="E1163" s="10" t="s">
        <v>353</v>
      </c>
      <c r="F1163" s="9" t="s">
        <v>5023</v>
      </c>
      <c r="G1163" s="9" t="s">
        <v>4670</v>
      </c>
      <c r="H1163" s="9" t="s">
        <v>4807</v>
      </c>
      <c r="I1163" s="9"/>
      <c r="J1163" s="9"/>
      <c r="K1163" s="9"/>
      <c r="L1163" s="9"/>
    </row>
    <row r="1164" spans="2:12" x14ac:dyDescent="0.25">
      <c r="B1164" s="9" t="s">
        <v>2372</v>
      </c>
      <c r="C1164" s="10" t="s">
        <v>2373</v>
      </c>
      <c r="D1164" s="10" t="s">
        <v>1746</v>
      </c>
      <c r="E1164" s="10" t="s">
        <v>68</v>
      </c>
      <c r="F1164" s="9" t="s">
        <v>5023</v>
      </c>
      <c r="G1164" s="9" t="s">
        <v>4659</v>
      </c>
      <c r="H1164" s="9" t="s">
        <v>4807</v>
      </c>
      <c r="I1164" s="9"/>
      <c r="J1164" s="9"/>
      <c r="K1164" s="9"/>
      <c r="L1164" s="9"/>
    </row>
    <row r="1165" spans="2:12" x14ac:dyDescent="0.25">
      <c r="B1165" s="9" t="s">
        <v>2374</v>
      </c>
      <c r="C1165" s="10" t="s">
        <v>2375</v>
      </c>
      <c r="D1165" s="10" t="s">
        <v>1741</v>
      </c>
      <c r="E1165" s="10" t="s">
        <v>151</v>
      </c>
      <c r="F1165" s="9" t="s">
        <v>5023</v>
      </c>
      <c r="G1165" s="9"/>
      <c r="H1165" s="9"/>
      <c r="I1165" s="9"/>
      <c r="J1165" s="9"/>
      <c r="K1165" s="9"/>
      <c r="L1165" s="9"/>
    </row>
    <row r="1166" spans="2:12" x14ac:dyDescent="0.25">
      <c r="B1166" s="9" t="s">
        <v>2376</v>
      </c>
      <c r="C1166" s="10" t="s">
        <v>2377</v>
      </c>
      <c r="D1166" s="10" t="s">
        <v>1741</v>
      </c>
      <c r="E1166" s="10" t="s">
        <v>310</v>
      </c>
      <c r="F1166" s="9" t="s">
        <v>5023</v>
      </c>
      <c r="G1166" s="9"/>
      <c r="H1166" s="9"/>
      <c r="I1166" s="9"/>
      <c r="J1166" s="9"/>
      <c r="K1166" s="9"/>
      <c r="L1166" s="9"/>
    </row>
    <row r="1167" spans="2:12" x14ac:dyDescent="0.25">
      <c r="B1167" s="9" t="s">
        <v>2378</v>
      </c>
      <c r="C1167" s="10" t="s">
        <v>2379</v>
      </c>
      <c r="D1167" s="10" t="s">
        <v>1746</v>
      </c>
      <c r="E1167" s="10" t="s">
        <v>6</v>
      </c>
      <c r="F1167" s="9" t="s">
        <v>5023</v>
      </c>
      <c r="G1167" s="9"/>
      <c r="H1167" s="9"/>
      <c r="I1167" s="9"/>
      <c r="J1167" s="9"/>
      <c r="K1167" s="9"/>
      <c r="L1167" s="9"/>
    </row>
    <row r="1168" spans="2:12" ht="60" x14ac:dyDescent="0.25">
      <c r="B1168" s="9" t="s">
        <v>2380</v>
      </c>
      <c r="C1168" s="10" t="s">
        <v>2381</v>
      </c>
      <c r="D1168" s="10" t="s">
        <v>1741</v>
      </c>
      <c r="E1168" s="10" t="s">
        <v>68</v>
      </c>
      <c r="F1168" s="9" t="s">
        <v>5023</v>
      </c>
      <c r="G1168" s="9" t="s">
        <v>5120</v>
      </c>
      <c r="H1168" s="9" t="s">
        <v>4817</v>
      </c>
      <c r="I1168" s="9"/>
      <c r="J1168" s="9"/>
      <c r="K1168" s="9"/>
      <c r="L1168" s="9" t="s">
        <v>4843</v>
      </c>
    </row>
    <row r="1169" spans="2:12" ht="45" x14ac:dyDescent="0.25">
      <c r="B1169" s="9" t="s">
        <v>2382</v>
      </c>
      <c r="C1169" s="10" t="s">
        <v>2383</v>
      </c>
      <c r="D1169" s="10" t="s">
        <v>1741</v>
      </c>
      <c r="E1169" s="10" t="s">
        <v>7</v>
      </c>
      <c r="F1169" s="9" t="s">
        <v>5022</v>
      </c>
      <c r="G1169" s="9" t="s">
        <v>5120</v>
      </c>
      <c r="H1169" s="9" t="s">
        <v>4808</v>
      </c>
      <c r="I1169" s="9"/>
      <c r="J1169" s="9"/>
      <c r="K1169" s="9"/>
      <c r="L1169" s="9"/>
    </row>
    <row r="1170" spans="2:12" x14ac:dyDescent="0.25">
      <c r="B1170" s="9" t="s">
        <v>2384</v>
      </c>
      <c r="C1170" s="10" t="s">
        <v>2385</v>
      </c>
      <c r="D1170" s="10" t="s">
        <v>1741</v>
      </c>
      <c r="E1170" s="10" t="s">
        <v>68</v>
      </c>
      <c r="F1170" s="9" t="s">
        <v>5023</v>
      </c>
      <c r="G1170" s="9" t="s">
        <v>4658</v>
      </c>
      <c r="H1170" s="9" t="s">
        <v>4809</v>
      </c>
      <c r="I1170" s="9"/>
      <c r="J1170" s="9"/>
      <c r="K1170" s="9"/>
      <c r="L1170" s="9"/>
    </row>
    <row r="1171" spans="2:12" x14ac:dyDescent="0.25">
      <c r="B1171" s="9" t="s">
        <v>2386</v>
      </c>
      <c r="C1171" s="10" t="s">
        <v>2387</v>
      </c>
      <c r="D1171" s="10" t="s">
        <v>1741</v>
      </c>
      <c r="E1171" s="10" t="s">
        <v>50</v>
      </c>
      <c r="F1171" s="9" t="s">
        <v>5023</v>
      </c>
      <c r="G1171" s="9"/>
      <c r="H1171" s="9"/>
      <c r="I1171" s="9"/>
      <c r="J1171" s="9"/>
      <c r="K1171" s="9"/>
      <c r="L1171" s="9"/>
    </row>
    <row r="1172" spans="2:12" x14ac:dyDescent="0.25">
      <c r="B1172" s="9" t="s">
        <v>2388</v>
      </c>
      <c r="C1172" s="10" t="s">
        <v>2389</v>
      </c>
      <c r="D1172" s="10" t="s">
        <v>1741</v>
      </c>
      <c r="E1172" s="10" t="s">
        <v>353</v>
      </c>
      <c r="F1172" s="9" t="s">
        <v>5023</v>
      </c>
      <c r="G1172" s="9"/>
      <c r="H1172" s="9"/>
      <c r="I1172" s="9"/>
      <c r="J1172" s="9"/>
      <c r="K1172" s="9"/>
      <c r="L1172" s="9"/>
    </row>
    <row r="1173" spans="2:12" x14ac:dyDescent="0.25">
      <c r="B1173" s="9" t="s">
        <v>2390</v>
      </c>
      <c r="C1173" s="10" t="s">
        <v>2391</v>
      </c>
      <c r="D1173" s="10" t="s">
        <v>1741</v>
      </c>
      <c r="E1173" s="10" t="s">
        <v>310</v>
      </c>
      <c r="F1173" s="9" t="s">
        <v>5023</v>
      </c>
      <c r="G1173" s="9"/>
      <c r="H1173" s="9"/>
      <c r="I1173" s="9"/>
      <c r="J1173" s="9"/>
      <c r="K1173" s="9"/>
      <c r="L1173" s="9"/>
    </row>
    <row r="1174" spans="2:12" ht="30" x14ac:dyDescent="0.25">
      <c r="B1174" s="9" t="s">
        <v>2392</v>
      </c>
      <c r="C1174" s="10" t="s">
        <v>2393</v>
      </c>
      <c r="D1174" s="10" t="s">
        <v>1741</v>
      </c>
      <c r="E1174" s="10" t="s">
        <v>50</v>
      </c>
      <c r="F1174" s="9" t="s">
        <v>5022</v>
      </c>
      <c r="G1174" s="9" t="s">
        <v>5125</v>
      </c>
      <c r="H1174" s="9" t="s">
        <v>4807</v>
      </c>
      <c r="I1174" s="9"/>
      <c r="J1174" s="9"/>
      <c r="K1174" s="9"/>
      <c r="L1174" s="9"/>
    </row>
    <row r="1175" spans="2:12" ht="30" x14ac:dyDescent="0.25">
      <c r="B1175" s="9" t="s">
        <v>2394</v>
      </c>
      <c r="C1175" s="10" t="s">
        <v>2395</v>
      </c>
      <c r="D1175" s="10" t="s">
        <v>1741</v>
      </c>
      <c r="E1175" s="10" t="s">
        <v>7</v>
      </c>
      <c r="F1175" s="9" t="s">
        <v>5022</v>
      </c>
      <c r="G1175" s="9"/>
      <c r="H1175" s="9"/>
      <c r="I1175" s="9"/>
      <c r="J1175" s="9"/>
      <c r="K1175" s="9"/>
      <c r="L1175" s="9"/>
    </row>
    <row r="1176" spans="2:12" x14ac:dyDescent="0.25">
      <c r="B1176" s="9" t="s">
        <v>2396</v>
      </c>
      <c r="C1176" s="10" t="s">
        <v>2397</v>
      </c>
      <c r="D1176" s="10" t="s">
        <v>1746</v>
      </c>
      <c r="E1176" s="10" t="s">
        <v>26</v>
      </c>
      <c r="F1176" s="9" t="s">
        <v>5023</v>
      </c>
      <c r="G1176" s="9"/>
      <c r="H1176" s="9"/>
      <c r="I1176" s="9"/>
      <c r="J1176" s="9"/>
      <c r="K1176" s="9"/>
      <c r="L1176" s="9"/>
    </row>
    <row r="1177" spans="2:12" x14ac:dyDescent="0.25">
      <c r="B1177" s="9" t="s">
        <v>2398</v>
      </c>
      <c r="C1177" s="10" t="s">
        <v>2399</v>
      </c>
      <c r="D1177" s="10" t="s">
        <v>1741</v>
      </c>
      <c r="E1177" s="10" t="s">
        <v>310</v>
      </c>
      <c r="F1177" s="9" t="s">
        <v>5023</v>
      </c>
      <c r="G1177" s="9"/>
      <c r="H1177" s="9"/>
      <c r="I1177" s="9"/>
      <c r="J1177" s="9"/>
      <c r="K1177" s="9"/>
      <c r="L1177" s="9"/>
    </row>
    <row r="1178" spans="2:12" x14ac:dyDescent="0.25">
      <c r="B1178" s="9" t="s">
        <v>2400</v>
      </c>
      <c r="C1178" s="10" t="s">
        <v>2401</v>
      </c>
      <c r="D1178" s="10" t="s">
        <v>1741</v>
      </c>
      <c r="E1178" s="10" t="s">
        <v>68</v>
      </c>
      <c r="F1178" s="9" t="s">
        <v>5023</v>
      </c>
      <c r="G1178" s="9" t="s">
        <v>5119</v>
      </c>
      <c r="H1178" s="9" t="s">
        <v>4807</v>
      </c>
      <c r="I1178" s="9"/>
      <c r="J1178" s="9"/>
      <c r="K1178" s="9"/>
      <c r="L1178" s="9"/>
    </row>
    <row r="1179" spans="2:12" x14ac:dyDescent="0.25">
      <c r="B1179" s="9" t="s">
        <v>2468</v>
      </c>
      <c r="C1179" s="10" t="s">
        <v>2469</v>
      </c>
      <c r="D1179" s="10" t="s">
        <v>1741</v>
      </c>
      <c r="E1179" s="10" t="s">
        <v>68</v>
      </c>
      <c r="F1179" s="9" t="s">
        <v>4881</v>
      </c>
      <c r="G1179" s="9"/>
      <c r="H1179" s="9"/>
      <c r="I1179" s="9"/>
      <c r="J1179" s="9"/>
      <c r="K1179" s="9"/>
      <c r="L1179" s="9"/>
    </row>
    <row r="1180" spans="2:12" x14ac:dyDescent="0.25">
      <c r="B1180" s="9" t="s">
        <v>2850</v>
      </c>
      <c r="C1180" s="10" t="s">
        <v>2980</v>
      </c>
      <c r="D1180" s="10" t="s">
        <v>1746</v>
      </c>
      <c r="E1180" s="10" t="s">
        <v>7</v>
      </c>
      <c r="F1180" s="9" t="s">
        <v>5059</v>
      </c>
      <c r="G1180" s="9"/>
      <c r="H1180" s="9"/>
      <c r="I1180" s="9"/>
      <c r="J1180" s="9"/>
      <c r="K1180" s="9"/>
      <c r="L1180" s="9"/>
    </row>
    <row r="1181" spans="2:12" x14ac:dyDescent="0.25">
      <c r="B1181" s="9" t="s">
        <v>2470</v>
      </c>
      <c r="C1181" s="10" t="s">
        <v>2471</v>
      </c>
      <c r="D1181" s="10" t="s">
        <v>1741</v>
      </c>
      <c r="E1181" s="10" t="s">
        <v>353</v>
      </c>
      <c r="F1181" s="9" t="s">
        <v>4881</v>
      </c>
      <c r="G1181" s="9"/>
      <c r="H1181" s="9"/>
      <c r="I1181" s="9"/>
      <c r="J1181" s="9"/>
      <c r="K1181" s="9"/>
      <c r="L1181" s="9"/>
    </row>
    <row r="1182" spans="2:12" x14ac:dyDescent="0.25">
      <c r="B1182" s="9" t="s">
        <v>2472</v>
      </c>
      <c r="C1182" s="10" t="s">
        <v>2473</v>
      </c>
      <c r="D1182" s="10" t="s">
        <v>1741</v>
      </c>
      <c r="E1182" s="10" t="s">
        <v>310</v>
      </c>
      <c r="F1182" s="9" t="s">
        <v>4881</v>
      </c>
      <c r="G1182" s="9" t="s">
        <v>4642</v>
      </c>
      <c r="H1182" s="9" t="s">
        <v>4807</v>
      </c>
      <c r="I1182" s="9"/>
      <c r="J1182" s="9"/>
      <c r="K1182" s="9"/>
      <c r="L1182" s="9"/>
    </row>
    <row r="1183" spans="2:12" x14ac:dyDescent="0.25">
      <c r="B1183" s="9" t="s">
        <v>2474</v>
      </c>
      <c r="C1183" s="10" t="s">
        <v>2475</v>
      </c>
      <c r="D1183" s="10" t="s">
        <v>1741</v>
      </c>
      <c r="E1183" s="10" t="s">
        <v>42</v>
      </c>
      <c r="F1183" s="9" t="s">
        <v>4881</v>
      </c>
      <c r="G1183" s="9"/>
      <c r="H1183" s="9"/>
      <c r="I1183" s="9"/>
      <c r="J1183" s="9"/>
      <c r="K1183" s="9"/>
      <c r="L1183" s="9"/>
    </row>
    <row r="1184" spans="2:12" x14ac:dyDescent="0.25">
      <c r="B1184" s="9" t="s">
        <v>2476</v>
      </c>
      <c r="C1184" s="10" t="s">
        <v>2477</v>
      </c>
      <c r="D1184" s="10" t="s">
        <v>5</v>
      </c>
      <c r="E1184" s="10" t="s">
        <v>353</v>
      </c>
      <c r="F1184" s="9" t="s">
        <v>4881</v>
      </c>
      <c r="G1184" s="9"/>
      <c r="H1184" s="9"/>
      <c r="I1184" s="9"/>
      <c r="J1184" s="9"/>
      <c r="K1184" s="9"/>
      <c r="L1184" s="9"/>
    </row>
    <row r="1185" spans="2:12" x14ac:dyDescent="0.25">
      <c r="B1185" s="9" t="s">
        <v>2844</v>
      </c>
      <c r="C1185" s="10" t="s">
        <v>2981</v>
      </c>
      <c r="D1185" s="10" t="s">
        <v>2506</v>
      </c>
      <c r="E1185" s="10" t="s">
        <v>59</v>
      </c>
      <c r="F1185" s="9" t="s">
        <v>5059</v>
      </c>
      <c r="G1185" s="9"/>
      <c r="H1185" s="9"/>
      <c r="I1185" s="9"/>
      <c r="J1185" s="9"/>
      <c r="K1185" s="9"/>
      <c r="L1185" s="9"/>
    </row>
    <row r="1186" spans="2:12" x14ac:dyDescent="0.25">
      <c r="B1186" s="9" t="s">
        <v>2843</v>
      </c>
      <c r="C1186" s="10" t="s">
        <v>2982</v>
      </c>
      <c r="D1186" s="10" t="s">
        <v>1741</v>
      </c>
      <c r="E1186" s="10" t="s">
        <v>49</v>
      </c>
      <c r="F1186" s="9" t="s">
        <v>5059</v>
      </c>
      <c r="G1186" s="9"/>
      <c r="H1186" s="9"/>
      <c r="I1186" s="9"/>
      <c r="J1186" s="9"/>
      <c r="K1186" s="9"/>
      <c r="L1186" s="9"/>
    </row>
    <row r="1187" spans="2:12" x14ac:dyDescent="0.25">
      <c r="B1187" s="9" t="s">
        <v>2478</v>
      </c>
      <c r="C1187" s="10" t="s">
        <v>2479</v>
      </c>
      <c r="D1187" s="10" t="s">
        <v>1741</v>
      </c>
      <c r="E1187" s="10" t="s">
        <v>233</v>
      </c>
      <c r="F1187" s="9" t="s">
        <v>4881</v>
      </c>
      <c r="G1187" s="9" t="s">
        <v>5234</v>
      </c>
      <c r="H1187" s="9" t="s">
        <v>4807</v>
      </c>
      <c r="I1187" s="9"/>
      <c r="J1187" s="9"/>
      <c r="K1187" s="9"/>
      <c r="L1187" s="9"/>
    </row>
    <row r="1188" spans="2:12" ht="75" x14ac:dyDescent="0.25">
      <c r="B1188" s="9" t="s">
        <v>2480</v>
      </c>
      <c r="C1188" s="10" t="s">
        <v>2481</v>
      </c>
      <c r="D1188" s="10" t="s">
        <v>1746</v>
      </c>
      <c r="E1188" s="10" t="s">
        <v>50</v>
      </c>
      <c r="F1188" s="9" t="s">
        <v>5299</v>
      </c>
      <c r="G1188" s="9" t="s">
        <v>5257</v>
      </c>
      <c r="H1188" s="9" t="s">
        <v>4817</v>
      </c>
      <c r="I1188" s="9"/>
      <c r="J1188" s="9"/>
      <c r="K1188" s="9"/>
      <c r="L1188" s="9"/>
    </row>
    <row r="1189" spans="2:12" ht="75" x14ac:dyDescent="0.25">
      <c r="B1189" s="9" t="s">
        <v>2482</v>
      </c>
      <c r="C1189" s="10" t="s">
        <v>2483</v>
      </c>
      <c r="D1189" s="10" t="s">
        <v>1741</v>
      </c>
      <c r="E1189" s="10" t="s">
        <v>49</v>
      </c>
      <c r="F1189" s="9" t="s">
        <v>5299</v>
      </c>
      <c r="G1189" s="9" t="s">
        <v>4658</v>
      </c>
      <c r="H1189" s="9" t="s">
        <v>4812</v>
      </c>
      <c r="I1189" s="9"/>
      <c r="J1189" s="9"/>
      <c r="K1189" s="9"/>
      <c r="L1189" s="9"/>
    </row>
    <row r="1190" spans="2:12" x14ac:dyDescent="0.25">
      <c r="B1190" s="9" t="s">
        <v>2484</v>
      </c>
      <c r="C1190" s="10" t="s">
        <v>2485</v>
      </c>
      <c r="D1190" s="10" t="s">
        <v>1746</v>
      </c>
      <c r="E1190" s="10" t="s">
        <v>7</v>
      </c>
      <c r="F1190" s="9" t="s">
        <v>4881</v>
      </c>
      <c r="G1190" s="9"/>
      <c r="H1190" s="9"/>
      <c r="I1190" s="9"/>
      <c r="J1190" s="9"/>
      <c r="K1190" s="9"/>
      <c r="L1190" s="9"/>
    </row>
    <row r="1191" spans="2:12" ht="75" x14ac:dyDescent="0.25">
      <c r="B1191" s="9" t="s">
        <v>2486</v>
      </c>
      <c r="C1191" s="10" t="s">
        <v>2487</v>
      </c>
      <c r="D1191" s="10" t="s">
        <v>1741</v>
      </c>
      <c r="E1191" s="10" t="s">
        <v>50</v>
      </c>
      <c r="F1191" s="9" t="s">
        <v>5299</v>
      </c>
      <c r="G1191" s="9" t="s">
        <v>5203</v>
      </c>
      <c r="H1191" s="9" t="s">
        <v>4812</v>
      </c>
      <c r="I1191" s="9"/>
      <c r="J1191" s="9"/>
      <c r="K1191" s="9" t="s">
        <v>5204</v>
      </c>
      <c r="L1191" s="9"/>
    </row>
    <row r="1192" spans="2:12" ht="75" x14ac:dyDescent="0.25">
      <c r="B1192" s="9" t="s">
        <v>2488</v>
      </c>
      <c r="C1192" s="10" t="s">
        <v>2489</v>
      </c>
      <c r="D1192" s="10" t="s">
        <v>1741</v>
      </c>
      <c r="E1192" s="10" t="s">
        <v>151</v>
      </c>
      <c r="F1192" s="9" t="s">
        <v>5299</v>
      </c>
      <c r="G1192" s="9"/>
      <c r="H1192" s="9"/>
      <c r="I1192" s="9"/>
      <c r="J1192" s="9"/>
      <c r="K1192" s="9"/>
      <c r="L1192" s="9"/>
    </row>
    <row r="1193" spans="2:12" ht="75" x14ac:dyDescent="0.25">
      <c r="B1193" s="9" t="s">
        <v>2490</v>
      </c>
      <c r="C1193" s="10" t="s">
        <v>2491</v>
      </c>
      <c r="D1193" s="10" t="s">
        <v>1741</v>
      </c>
      <c r="E1193" s="10" t="s">
        <v>510</v>
      </c>
      <c r="F1193" s="9" t="s">
        <v>5299</v>
      </c>
      <c r="G1193" s="9" t="s">
        <v>4606</v>
      </c>
      <c r="H1193" s="9" t="s">
        <v>4808</v>
      </c>
      <c r="I1193" s="9"/>
      <c r="J1193" s="9"/>
      <c r="K1193" s="9"/>
      <c r="L1193" s="9"/>
    </row>
    <row r="1194" spans="2:12" ht="75" x14ac:dyDescent="0.25">
      <c r="B1194" s="9" t="s">
        <v>2492</v>
      </c>
      <c r="C1194" s="10" t="s">
        <v>2493</v>
      </c>
      <c r="D1194" s="10" t="s">
        <v>1741</v>
      </c>
      <c r="E1194" s="10" t="s">
        <v>6</v>
      </c>
      <c r="F1194" s="9" t="s">
        <v>5299</v>
      </c>
      <c r="G1194" s="9" t="s">
        <v>4640</v>
      </c>
      <c r="H1194" s="9" t="s">
        <v>4812</v>
      </c>
      <c r="I1194" s="9"/>
      <c r="J1194" s="9"/>
      <c r="K1194" s="9"/>
      <c r="L1194" s="9"/>
    </row>
    <row r="1195" spans="2:12" ht="75" x14ac:dyDescent="0.25">
      <c r="B1195" s="9" t="s">
        <v>2494</v>
      </c>
      <c r="C1195" s="10" t="s">
        <v>2495</v>
      </c>
      <c r="D1195" s="10" t="s">
        <v>1741</v>
      </c>
      <c r="E1195" s="10" t="s">
        <v>22</v>
      </c>
      <c r="F1195" s="9" t="s">
        <v>5299</v>
      </c>
      <c r="G1195" s="9"/>
      <c r="H1195" s="9"/>
      <c r="I1195" s="9"/>
      <c r="J1195" s="9"/>
      <c r="K1195" s="9"/>
      <c r="L1195" s="9"/>
    </row>
    <row r="1196" spans="2:12" x14ac:dyDescent="0.25">
      <c r="B1196" s="9" t="s">
        <v>2851</v>
      </c>
      <c r="C1196" s="10" t="s">
        <v>2983</v>
      </c>
      <c r="D1196" s="10" t="s">
        <v>1741</v>
      </c>
      <c r="E1196" s="10" t="s">
        <v>205</v>
      </c>
      <c r="F1196" s="9" t="s">
        <v>5059</v>
      </c>
      <c r="G1196" s="9"/>
      <c r="H1196" s="9"/>
      <c r="I1196" s="9"/>
      <c r="J1196" s="9"/>
      <c r="K1196" s="9"/>
      <c r="L1196" s="9"/>
    </row>
    <row r="1197" spans="2:12" ht="75" x14ac:dyDescent="0.25">
      <c r="B1197" s="9" t="s">
        <v>2496</v>
      </c>
      <c r="C1197" s="10" t="s">
        <v>2497</v>
      </c>
      <c r="D1197" s="10" t="s">
        <v>1741</v>
      </c>
      <c r="E1197" s="10" t="s">
        <v>42</v>
      </c>
      <c r="F1197" s="9" t="s">
        <v>5299</v>
      </c>
      <c r="G1197" s="9"/>
      <c r="H1197" s="9"/>
      <c r="I1197" s="9"/>
      <c r="J1197" s="9"/>
      <c r="K1197" s="9"/>
      <c r="L1197" s="9"/>
    </row>
    <row r="1198" spans="2:12" ht="75" x14ac:dyDescent="0.25">
      <c r="B1198" s="9" t="s">
        <v>2498</v>
      </c>
      <c r="C1198" s="10" t="s">
        <v>2499</v>
      </c>
      <c r="D1198" s="10" t="s">
        <v>1741</v>
      </c>
      <c r="E1198" s="10" t="s">
        <v>310</v>
      </c>
      <c r="F1198" s="9" t="s">
        <v>5299</v>
      </c>
      <c r="G1198" s="9"/>
      <c r="H1198" s="9"/>
      <c r="I1198" s="9"/>
      <c r="J1198" s="9"/>
      <c r="K1198" s="9"/>
      <c r="L1198" s="9"/>
    </row>
    <row r="1199" spans="2:12" x14ac:dyDescent="0.25">
      <c r="B1199" s="9" t="s">
        <v>2500</v>
      </c>
      <c r="C1199" s="10" t="s">
        <v>2501</v>
      </c>
      <c r="D1199" s="10" t="s">
        <v>1741</v>
      </c>
      <c r="E1199" s="10" t="s">
        <v>310</v>
      </c>
      <c r="F1199" s="9" t="s">
        <v>4881</v>
      </c>
      <c r="G1199" s="9" t="s">
        <v>4627</v>
      </c>
      <c r="H1199" s="9" t="s">
        <v>4809</v>
      </c>
      <c r="I1199" s="9"/>
      <c r="J1199" s="9"/>
      <c r="K1199" s="9"/>
      <c r="L1199" s="9"/>
    </row>
    <row r="1200" spans="2:12" ht="45" x14ac:dyDescent="0.25">
      <c r="B1200" s="9" t="s">
        <v>2502</v>
      </c>
      <c r="C1200" s="10" t="s">
        <v>2503</v>
      </c>
      <c r="D1200" s="10" t="s">
        <v>1746</v>
      </c>
      <c r="E1200" s="10" t="s">
        <v>49</v>
      </c>
      <c r="F1200" s="9" t="s">
        <v>4881</v>
      </c>
      <c r="G1200" s="9" t="s">
        <v>4671</v>
      </c>
      <c r="H1200" s="9" t="s">
        <v>4808</v>
      </c>
      <c r="I1200" s="9"/>
      <c r="J1200" s="9"/>
      <c r="K1200" s="9"/>
      <c r="L1200" s="9"/>
    </row>
    <row r="1201" spans="2:12" ht="75" x14ac:dyDescent="0.25">
      <c r="B1201" s="9" t="s">
        <v>2504</v>
      </c>
      <c r="C1201" s="10" t="s">
        <v>2505</v>
      </c>
      <c r="D1201" s="10" t="s">
        <v>2506</v>
      </c>
      <c r="E1201" s="10" t="s">
        <v>49</v>
      </c>
      <c r="F1201" s="9" t="s">
        <v>5299</v>
      </c>
      <c r="G1201" s="9" t="s">
        <v>4671</v>
      </c>
      <c r="H1201" s="9" t="s">
        <v>4812</v>
      </c>
      <c r="I1201" s="9"/>
      <c r="J1201" s="9"/>
      <c r="K1201" s="9"/>
      <c r="L1201" s="9"/>
    </row>
    <row r="1202" spans="2:12" ht="75" x14ac:dyDescent="0.25">
      <c r="B1202" s="9" t="s">
        <v>2507</v>
      </c>
      <c r="C1202" s="10" t="s">
        <v>2508</v>
      </c>
      <c r="D1202" s="10" t="s">
        <v>1741</v>
      </c>
      <c r="E1202" s="10" t="s">
        <v>23</v>
      </c>
      <c r="F1202" s="9" t="s">
        <v>5299</v>
      </c>
      <c r="G1202" s="9"/>
      <c r="H1202" s="9"/>
      <c r="I1202" s="9"/>
      <c r="J1202" s="9"/>
      <c r="K1202" s="9"/>
      <c r="L1202" s="9"/>
    </row>
    <row r="1203" spans="2:12" ht="75" x14ac:dyDescent="0.25">
      <c r="B1203" s="9" t="s">
        <v>2509</v>
      </c>
      <c r="C1203" s="10" t="s">
        <v>2510</v>
      </c>
      <c r="D1203" s="10" t="s">
        <v>1741</v>
      </c>
      <c r="E1203" s="10" t="s">
        <v>68</v>
      </c>
      <c r="F1203" s="9" t="s">
        <v>5299</v>
      </c>
      <c r="G1203" s="9" t="s">
        <v>4650</v>
      </c>
      <c r="H1203" s="9" t="s">
        <v>4812</v>
      </c>
      <c r="I1203" s="9"/>
      <c r="J1203" s="9"/>
      <c r="K1203" s="9"/>
      <c r="L1203" s="9"/>
    </row>
    <row r="1204" spans="2:12" x14ac:dyDescent="0.25">
      <c r="B1204" s="9" t="s">
        <v>2511</v>
      </c>
      <c r="C1204" s="10" t="s">
        <v>2512</v>
      </c>
      <c r="D1204" s="10" t="s">
        <v>1746</v>
      </c>
      <c r="E1204" s="10" t="s">
        <v>39</v>
      </c>
      <c r="F1204" s="9" t="s">
        <v>4881</v>
      </c>
      <c r="G1204" s="9"/>
      <c r="H1204" s="9"/>
      <c r="I1204" s="9"/>
      <c r="J1204" s="9"/>
      <c r="K1204" s="9"/>
      <c r="L1204" s="9"/>
    </row>
    <row r="1205" spans="2:12" x14ac:dyDescent="0.25">
      <c r="B1205" s="9" t="s">
        <v>2826</v>
      </c>
      <c r="C1205" s="10" t="s">
        <v>2984</v>
      </c>
      <c r="D1205" s="10" t="s">
        <v>1741</v>
      </c>
      <c r="E1205" s="10" t="s">
        <v>310</v>
      </c>
      <c r="F1205" s="9" t="s">
        <v>5059</v>
      </c>
      <c r="G1205" s="9" t="s">
        <v>4658</v>
      </c>
      <c r="H1205" s="9" t="s">
        <v>4823</v>
      </c>
      <c r="I1205" s="9"/>
      <c r="J1205" s="9"/>
      <c r="K1205" s="9"/>
      <c r="L1205" s="9"/>
    </row>
    <row r="1206" spans="2:12" ht="75" x14ac:dyDescent="0.25">
      <c r="B1206" s="9" t="s">
        <v>2513</v>
      </c>
      <c r="C1206" s="10" t="s">
        <v>2514</v>
      </c>
      <c r="D1206" s="10" t="s">
        <v>1741</v>
      </c>
      <c r="E1206" s="10" t="s">
        <v>310</v>
      </c>
      <c r="F1206" s="9" t="s">
        <v>5299</v>
      </c>
      <c r="G1206" s="9" t="s">
        <v>5205</v>
      </c>
      <c r="H1206" s="9" t="s">
        <v>4812</v>
      </c>
      <c r="I1206" s="9"/>
      <c r="J1206" s="9"/>
      <c r="K1206" s="9"/>
      <c r="L1206" s="9"/>
    </row>
    <row r="1207" spans="2:12" x14ac:dyDescent="0.25">
      <c r="B1207" s="9" t="s">
        <v>2515</v>
      </c>
      <c r="C1207" s="10" t="s">
        <v>2516</v>
      </c>
      <c r="D1207" s="10" t="s">
        <v>1741</v>
      </c>
      <c r="E1207" s="10" t="s">
        <v>310</v>
      </c>
      <c r="F1207" s="9" t="s">
        <v>4881</v>
      </c>
      <c r="G1207" s="9"/>
      <c r="H1207" s="9"/>
      <c r="I1207" s="9"/>
      <c r="J1207" s="9"/>
      <c r="K1207" s="9"/>
      <c r="L1207" s="9"/>
    </row>
    <row r="1208" spans="2:12" x14ac:dyDescent="0.25">
      <c r="B1208" s="9" t="s">
        <v>2402</v>
      </c>
      <c r="C1208" s="10" t="s">
        <v>2403</v>
      </c>
      <c r="D1208" s="10" t="s">
        <v>5</v>
      </c>
      <c r="E1208" s="10" t="s">
        <v>353</v>
      </c>
      <c r="F1208" s="9" t="s">
        <v>5023</v>
      </c>
      <c r="G1208" s="9"/>
      <c r="H1208" s="9"/>
      <c r="I1208" s="9"/>
      <c r="J1208" s="9"/>
      <c r="K1208" s="9"/>
      <c r="L1208" s="9"/>
    </row>
    <row r="1209" spans="2:12" ht="75" x14ac:dyDescent="0.25">
      <c r="B1209" s="9" t="s">
        <v>1759</v>
      </c>
      <c r="C1209" s="10" t="s">
        <v>1760</v>
      </c>
      <c r="D1209" s="10" t="s">
        <v>5</v>
      </c>
      <c r="E1209" s="10" t="s">
        <v>310</v>
      </c>
      <c r="F1209" s="9" t="s">
        <v>5022</v>
      </c>
      <c r="G1209" s="9" t="s">
        <v>4611</v>
      </c>
      <c r="H1209" s="9" t="s">
        <v>4806</v>
      </c>
      <c r="I1209" s="9"/>
      <c r="J1209" s="9"/>
      <c r="K1209" s="9"/>
      <c r="L1209" s="9"/>
    </row>
    <row r="1210" spans="2:12" ht="45" x14ac:dyDescent="0.25">
      <c r="B1210" s="9" t="s">
        <v>1761</v>
      </c>
      <c r="C1210" s="10" t="s">
        <v>1762</v>
      </c>
      <c r="D1210" s="10" t="s">
        <v>5</v>
      </c>
      <c r="E1210" s="10" t="s">
        <v>59</v>
      </c>
      <c r="F1210" s="9" t="s">
        <v>5022</v>
      </c>
      <c r="G1210" s="9" t="s">
        <v>5060</v>
      </c>
      <c r="H1210" s="9" t="s">
        <v>4808</v>
      </c>
      <c r="I1210" s="9"/>
      <c r="J1210" s="9"/>
      <c r="K1210" s="9" t="s">
        <v>4556</v>
      </c>
      <c r="L1210" s="9"/>
    </row>
    <row r="1211" spans="2:12" x14ac:dyDescent="0.25">
      <c r="B1211" s="9" t="s">
        <v>2404</v>
      </c>
      <c r="C1211" s="10" t="s">
        <v>2405</v>
      </c>
      <c r="D1211" s="10" t="s">
        <v>1741</v>
      </c>
      <c r="E1211" s="10" t="s">
        <v>50</v>
      </c>
      <c r="F1211" s="9" t="s">
        <v>5023</v>
      </c>
      <c r="G1211" s="9"/>
      <c r="H1211" s="9"/>
      <c r="I1211" s="9"/>
      <c r="J1211" s="9"/>
      <c r="K1211" s="9"/>
      <c r="L1211" s="9"/>
    </row>
    <row r="1212" spans="2:12" x14ac:dyDescent="0.25">
      <c r="B1212" s="9" t="s">
        <v>2406</v>
      </c>
      <c r="C1212" s="10" t="s">
        <v>2407</v>
      </c>
      <c r="D1212" s="10" t="s">
        <v>5</v>
      </c>
      <c r="E1212" s="10" t="s">
        <v>310</v>
      </c>
      <c r="F1212" s="9" t="s">
        <v>5023</v>
      </c>
      <c r="G1212" s="9"/>
      <c r="H1212" s="9"/>
      <c r="I1212" s="9"/>
      <c r="J1212" s="9"/>
      <c r="K1212" s="9"/>
      <c r="L1212" s="9"/>
    </row>
    <row r="1213" spans="2:12" x14ac:dyDescent="0.25">
      <c r="B1213" s="9" t="s">
        <v>2517</v>
      </c>
      <c r="C1213" s="10" t="s">
        <v>2518</v>
      </c>
      <c r="D1213" s="10" t="s">
        <v>1741</v>
      </c>
      <c r="E1213" s="10" t="s">
        <v>59</v>
      </c>
      <c r="F1213" s="9" t="s">
        <v>4881</v>
      </c>
      <c r="G1213" s="9"/>
      <c r="H1213" s="9"/>
      <c r="I1213" s="9"/>
      <c r="J1213" s="9"/>
      <c r="K1213" s="9"/>
      <c r="L1213" s="9"/>
    </row>
    <row r="1214" spans="2:12" ht="30" x14ac:dyDescent="0.25">
      <c r="B1214" s="9" t="s">
        <v>2408</v>
      </c>
      <c r="C1214" s="10" t="s">
        <v>2409</v>
      </c>
      <c r="D1214" s="10" t="s">
        <v>1741</v>
      </c>
      <c r="E1214" s="10" t="s">
        <v>7</v>
      </c>
      <c r="F1214" s="9" t="s">
        <v>5022</v>
      </c>
      <c r="G1214" s="9" t="s">
        <v>4576</v>
      </c>
      <c r="H1214" s="9" t="s">
        <v>4807</v>
      </c>
      <c r="I1214" s="9"/>
      <c r="J1214" s="9"/>
      <c r="K1214" s="9"/>
      <c r="L1214" s="9"/>
    </row>
    <row r="1215" spans="2:12" ht="75" x14ac:dyDescent="0.25">
      <c r="B1215" s="9" t="s">
        <v>2519</v>
      </c>
      <c r="C1215" s="10" t="s">
        <v>2520</v>
      </c>
      <c r="D1215" s="10" t="s">
        <v>1741</v>
      </c>
      <c r="E1215" s="10" t="s">
        <v>310</v>
      </c>
      <c r="F1215" s="9" t="s">
        <v>5299</v>
      </c>
      <c r="G1215" s="9"/>
      <c r="H1215" s="9"/>
      <c r="I1215" s="9"/>
      <c r="J1215" s="9"/>
      <c r="K1215" s="9"/>
      <c r="L1215" s="9"/>
    </row>
    <row r="1216" spans="2:12" ht="60" x14ac:dyDescent="0.25">
      <c r="B1216" s="9" t="s">
        <v>1763</v>
      </c>
      <c r="C1216" s="10" t="s">
        <v>1764</v>
      </c>
      <c r="D1216" s="10" t="s">
        <v>5</v>
      </c>
      <c r="E1216" s="10" t="s">
        <v>50</v>
      </c>
      <c r="F1216" s="9" t="s">
        <v>5024</v>
      </c>
      <c r="G1216" s="9"/>
      <c r="H1216" s="9"/>
      <c r="I1216" s="9"/>
      <c r="J1216" s="9"/>
      <c r="K1216" s="9"/>
      <c r="L1216" s="9"/>
    </row>
    <row r="1217" spans="2:12" ht="30" x14ac:dyDescent="0.25">
      <c r="B1217" s="9" t="s">
        <v>2410</v>
      </c>
      <c r="C1217" s="10" t="s">
        <v>2411</v>
      </c>
      <c r="D1217" s="10" t="s">
        <v>1741</v>
      </c>
      <c r="E1217" s="10" t="s">
        <v>50</v>
      </c>
      <c r="F1217" s="9" t="s">
        <v>5022</v>
      </c>
      <c r="G1217" s="9"/>
      <c r="H1217" s="9"/>
      <c r="I1217" s="9"/>
      <c r="J1217" s="9"/>
      <c r="K1217" s="9"/>
      <c r="L1217" s="9"/>
    </row>
    <row r="1218" spans="2:12" ht="30" x14ac:dyDescent="0.25">
      <c r="B1218" s="9" t="s">
        <v>1765</v>
      </c>
      <c r="C1218" s="10" t="s">
        <v>1766</v>
      </c>
      <c r="D1218" s="10" t="s">
        <v>5</v>
      </c>
      <c r="E1218" s="10" t="s">
        <v>68</v>
      </c>
      <c r="F1218" s="9" t="s">
        <v>5022</v>
      </c>
      <c r="G1218" s="9" t="s">
        <v>4582</v>
      </c>
      <c r="H1218" s="9" t="s">
        <v>4807</v>
      </c>
      <c r="I1218" s="9"/>
      <c r="J1218" s="9"/>
      <c r="K1218" s="9"/>
      <c r="L1218" s="9"/>
    </row>
    <row r="1219" spans="2:12" x14ac:dyDescent="0.25">
      <c r="B1219" s="9" t="s">
        <v>2858</v>
      </c>
      <c r="C1219" s="10" t="s">
        <v>2985</v>
      </c>
      <c r="D1219" s="10" t="s">
        <v>2986</v>
      </c>
      <c r="E1219" s="10" t="s">
        <v>50</v>
      </c>
      <c r="F1219" s="9" t="s">
        <v>5059</v>
      </c>
      <c r="G1219" s="9"/>
      <c r="H1219" s="9"/>
      <c r="I1219" s="9"/>
      <c r="J1219" s="9"/>
      <c r="K1219" s="9"/>
      <c r="L1219" s="9"/>
    </row>
    <row r="1220" spans="2:12" x14ac:dyDescent="0.25">
      <c r="B1220" s="9" t="s">
        <v>2987</v>
      </c>
      <c r="C1220" s="10" t="s">
        <v>2988</v>
      </c>
      <c r="D1220" s="10" t="s">
        <v>2986</v>
      </c>
      <c r="E1220" s="10" t="s">
        <v>23</v>
      </c>
      <c r="F1220" s="9" t="s">
        <v>5059</v>
      </c>
      <c r="G1220" s="9"/>
      <c r="H1220" s="9"/>
      <c r="I1220" s="9"/>
      <c r="J1220" s="9"/>
      <c r="K1220" s="9"/>
      <c r="L1220" s="9"/>
    </row>
    <row r="1221" spans="2:12" x14ac:dyDescent="0.25">
      <c r="B1221" s="9" t="s">
        <v>2908</v>
      </c>
      <c r="C1221" s="10" t="s">
        <v>2989</v>
      </c>
      <c r="D1221" s="10" t="s">
        <v>2986</v>
      </c>
      <c r="E1221" s="10" t="s">
        <v>23</v>
      </c>
      <c r="F1221" s="9" t="s">
        <v>5059</v>
      </c>
      <c r="G1221" s="9"/>
      <c r="H1221" s="9"/>
      <c r="I1221" s="9"/>
      <c r="J1221" s="9"/>
      <c r="K1221" s="9"/>
      <c r="L1221" s="9"/>
    </row>
    <row r="1222" spans="2:12" x14ac:dyDescent="0.25">
      <c r="B1222" s="9" t="s">
        <v>2909</v>
      </c>
      <c r="C1222" s="10" t="s">
        <v>2990</v>
      </c>
      <c r="D1222" s="10" t="s">
        <v>1741</v>
      </c>
      <c r="E1222" s="10" t="s">
        <v>49</v>
      </c>
      <c r="F1222" s="9" t="s">
        <v>5059</v>
      </c>
      <c r="G1222" s="9" t="s">
        <v>4587</v>
      </c>
      <c r="H1222" s="9" t="s">
        <v>4807</v>
      </c>
      <c r="I1222" s="9"/>
      <c r="J1222" s="9"/>
      <c r="K1222" s="9"/>
      <c r="L1222" s="9"/>
    </row>
    <row r="1223" spans="2:12" x14ac:dyDescent="0.25">
      <c r="B1223" s="9" t="s">
        <v>2808</v>
      </c>
      <c r="C1223" s="10" t="s">
        <v>2991</v>
      </c>
      <c r="D1223" s="10" t="s">
        <v>1741</v>
      </c>
      <c r="E1223" s="10" t="s">
        <v>310</v>
      </c>
      <c r="F1223" s="9" t="s">
        <v>5059</v>
      </c>
      <c r="G1223" s="9"/>
      <c r="H1223" s="9"/>
      <c r="I1223" s="9"/>
      <c r="J1223" s="9"/>
      <c r="K1223" s="9"/>
      <c r="L1223" s="9"/>
    </row>
    <row r="1224" spans="2:12" x14ac:dyDescent="0.25">
      <c r="B1224" s="9" t="s">
        <v>2992</v>
      </c>
      <c r="C1224" s="10" t="s">
        <v>2993</v>
      </c>
      <c r="D1224" s="10" t="s">
        <v>2986</v>
      </c>
      <c r="E1224" s="10" t="s">
        <v>510</v>
      </c>
      <c r="F1224" s="9" t="s">
        <v>5059</v>
      </c>
      <c r="G1224" s="9"/>
      <c r="H1224" s="9"/>
      <c r="I1224" s="9"/>
      <c r="J1224" s="9"/>
      <c r="K1224" s="9"/>
      <c r="L1224" s="9"/>
    </row>
    <row r="1225" spans="2:12" x14ac:dyDescent="0.25">
      <c r="B1225" s="9" t="s">
        <v>2911</v>
      </c>
      <c r="C1225" s="10" t="s">
        <v>2994</v>
      </c>
      <c r="D1225" s="10" t="s">
        <v>2986</v>
      </c>
      <c r="E1225" s="10" t="s">
        <v>68</v>
      </c>
      <c r="F1225" s="9" t="s">
        <v>5059</v>
      </c>
      <c r="G1225" s="9"/>
      <c r="H1225" s="9"/>
      <c r="I1225" s="9"/>
      <c r="J1225" s="9"/>
      <c r="K1225" s="9"/>
      <c r="L1225" s="9"/>
    </row>
    <row r="1226" spans="2:12" x14ac:dyDescent="0.25">
      <c r="B1226" s="9" t="s">
        <v>2995</v>
      </c>
      <c r="C1226" s="10" t="s">
        <v>2996</v>
      </c>
      <c r="D1226" s="10" t="s">
        <v>2986</v>
      </c>
      <c r="E1226" s="10" t="s">
        <v>26</v>
      </c>
      <c r="F1226" s="9" t="s">
        <v>5059</v>
      </c>
      <c r="G1226" s="9"/>
      <c r="H1226" s="9"/>
      <c r="I1226" s="9"/>
      <c r="J1226" s="9"/>
      <c r="K1226" s="9"/>
      <c r="L1226" s="9"/>
    </row>
    <row r="1227" spans="2:12" x14ac:dyDescent="0.25">
      <c r="B1227" s="9" t="s">
        <v>2673</v>
      </c>
      <c r="C1227" s="10" t="s">
        <v>2997</v>
      </c>
      <c r="D1227" s="10" t="s">
        <v>2986</v>
      </c>
      <c r="E1227" s="10" t="s">
        <v>50</v>
      </c>
      <c r="F1227" s="9" t="s">
        <v>5059</v>
      </c>
      <c r="G1227" s="9"/>
      <c r="H1227" s="9"/>
      <c r="I1227" s="9"/>
      <c r="J1227" s="9"/>
      <c r="K1227" s="9"/>
      <c r="L1227" s="9"/>
    </row>
    <row r="1228" spans="2:12" x14ac:dyDescent="0.25">
      <c r="B1228" s="9" t="s">
        <v>2678</v>
      </c>
      <c r="C1228" s="10" t="s">
        <v>2998</v>
      </c>
      <c r="D1228" s="10" t="s">
        <v>2986</v>
      </c>
      <c r="E1228" s="10" t="s">
        <v>26</v>
      </c>
      <c r="F1228" s="9" t="s">
        <v>5059</v>
      </c>
      <c r="G1228" s="9"/>
      <c r="H1228" s="9"/>
      <c r="I1228" s="9"/>
      <c r="J1228" s="9"/>
      <c r="K1228" s="9"/>
      <c r="L1228" s="9"/>
    </row>
    <row r="1229" spans="2:12" x14ac:dyDescent="0.25">
      <c r="B1229" s="9" t="s">
        <v>2999</v>
      </c>
      <c r="C1229" s="10" t="s">
        <v>3000</v>
      </c>
      <c r="D1229" s="10" t="s">
        <v>2986</v>
      </c>
      <c r="E1229" s="10" t="s">
        <v>68</v>
      </c>
      <c r="F1229" s="9" t="s">
        <v>5059</v>
      </c>
      <c r="G1229" s="9" t="s">
        <v>5118</v>
      </c>
      <c r="H1229" s="9" t="s">
        <v>4807</v>
      </c>
      <c r="I1229" s="9"/>
      <c r="J1229" s="9"/>
      <c r="K1229" s="9"/>
      <c r="L1229" s="9"/>
    </row>
    <row r="1230" spans="2:12" x14ac:dyDescent="0.25">
      <c r="B1230" s="9" t="s">
        <v>2657</v>
      </c>
      <c r="C1230" s="10" t="s">
        <v>3001</v>
      </c>
      <c r="D1230" s="10" t="s">
        <v>5</v>
      </c>
      <c r="E1230" s="10" t="s">
        <v>233</v>
      </c>
      <c r="F1230" s="9" t="s">
        <v>5059</v>
      </c>
      <c r="G1230" s="9" t="s">
        <v>5125</v>
      </c>
      <c r="H1230" s="9" t="s">
        <v>4807</v>
      </c>
      <c r="I1230" s="9"/>
      <c r="J1230" s="9"/>
      <c r="K1230" s="9"/>
      <c r="L1230" s="9"/>
    </row>
    <row r="1231" spans="2:12" x14ac:dyDescent="0.25">
      <c r="B1231" s="9" t="s">
        <v>3002</v>
      </c>
      <c r="C1231" s="10" t="s">
        <v>3003</v>
      </c>
      <c r="D1231" s="10" t="s">
        <v>2986</v>
      </c>
      <c r="E1231" s="10" t="s">
        <v>23</v>
      </c>
      <c r="F1231" s="9" t="s">
        <v>5059</v>
      </c>
      <c r="G1231" s="9"/>
      <c r="H1231" s="9"/>
      <c r="I1231" s="9"/>
      <c r="J1231" s="9"/>
      <c r="K1231" s="9"/>
      <c r="L1231" s="9"/>
    </row>
    <row r="1232" spans="2:12" x14ac:dyDescent="0.25">
      <c r="B1232" s="9" t="s">
        <v>3004</v>
      </c>
      <c r="C1232" s="10" t="s">
        <v>3005</v>
      </c>
      <c r="D1232" s="10" t="s">
        <v>2986</v>
      </c>
      <c r="E1232" s="10" t="s">
        <v>50</v>
      </c>
      <c r="F1232" s="9" t="s">
        <v>5059</v>
      </c>
      <c r="G1232" s="9"/>
      <c r="H1232" s="9"/>
      <c r="I1232" s="9"/>
      <c r="J1232" s="9"/>
      <c r="K1232" s="9"/>
      <c r="L1232" s="9"/>
    </row>
    <row r="1233" spans="2:12" x14ac:dyDescent="0.25">
      <c r="B1233" s="9" t="s">
        <v>3006</v>
      </c>
      <c r="C1233" s="10" t="s">
        <v>3007</v>
      </c>
      <c r="D1233" s="10" t="s">
        <v>5</v>
      </c>
      <c r="E1233" s="10" t="s">
        <v>49</v>
      </c>
      <c r="F1233" s="9" t="s">
        <v>5059</v>
      </c>
      <c r="G1233" s="9"/>
      <c r="H1233" s="9"/>
      <c r="I1233" s="9"/>
      <c r="J1233" s="9"/>
      <c r="K1233" s="9"/>
      <c r="L1233" s="9"/>
    </row>
    <row r="1234" spans="2:12" x14ac:dyDescent="0.25">
      <c r="B1234" s="9" t="s">
        <v>3008</v>
      </c>
      <c r="C1234" s="10" t="s">
        <v>3009</v>
      </c>
      <c r="D1234" s="10" t="s">
        <v>2986</v>
      </c>
      <c r="E1234" s="10" t="s">
        <v>353</v>
      </c>
      <c r="F1234" s="9" t="s">
        <v>5059</v>
      </c>
      <c r="G1234" s="9"/>
      <c r="H1234" s="9"/>
      <c r="I1234" s="9"/>
      <c r="J1234" s="9"/>
      <c r="K1234" s="9"/>
      <c r="L1234" s="9"/>
    </row>
    <row r="1235" spans="2:12" x14ac:dyDescent="0.25">
      <c r="B1235" s="9" t="s">
        <v>3010</v>
      </c>
      <c r="C1235" s="10" t="s">
        <v>3011</v>
      </c>
      <c r="D1235" s="10" t="s">
        <v>1741</v>
      </c>
      <c r="E1235" s="10" t="s">
        <v>151</v>
      </c>
      <c r="F1235" s="9" t="s">
        <v>5059</v>
      </c>
      <c r="G1235" s="9"/>
      <c r="H1235" s="9"/>
      <c r="I1235" s="9"/>
      <c r="J1235" s="9"/>
      <c r="K1235" s="9"/>
      <c r="L1235" s="9"/>
    </row>
    <row r="1236" spans="2:12" ht="60" x14ac:dyDescent="0.25">
      <c r="B1236" s="9" t="s">
        <v>2675</v>
      </c>
      <c r="C1236" s="10" t="s">
        <v>3012</v>
      </c>
      <c r="D1236" s="10" t="s">
        <v>1741</v>
      </c>
      <c r="E1236" s="10" t="s">
        <v>50</v>
      </c>
      <c r="F1236" s="9" t="s">
        <v>5059</v>
      </c>
      <c r="G1236" s="9" t="s">
        <v>4668</v>
      </c>
      <c r="H1236" s="9" t="s">
        <v>4812</v>
      </c>
      <c r="I1236" s="9"/>
      <c r="J1236" s="9"/>
      <c r="K1236" s="9" t="s">
        <v>4557</v>
      </c>
      <c r="L1236" s="9"/>
    </row>
    <row r="1237" spans="2:12" x14ac:dyDescent="0.25">
      <c r="B1237" s="9" t="s">
        <v>2913</v>
      </c>
      <c r="C1237" s="10" t="s">
        <v>3013</v>
      </c>
      <c r="D1237" s="10" t="s">
        <v>1741</v>
      </c>
      <c r="E1237" s="10" t="s">
        <v>26</v>
      </c>
      <c r="F1237" s="9" t="s">
        <v>5059</v>
      </c>
      <c r="G1237" s="9"/>
      <c r="H1237" s="9"/>
      <c r="I1237" s="9"/>
      <c r="J1237" s="9"/>
      <c r="K1237" s="9"/>
      <c r="L1237" s="9"/>
    </row>
    <row r="1238" spans="2:12" x14ac:dyDescent="0.25">
      <c r="B1238" s="9" t="s">
        <v>3014</v>
      </c>
      <c r="C1238" s="10" t="s">
        <v>3015</v>
      </c>
      <c r="D1238" s="10" t="s">
        <v>1741</v>
      </c>
      <c r="E1238" s="10" t="s">
        <v>50</v>
      </c>
      <c r="F1238" s="9" t="s">
        <v>5059</v>
      </c>
      <c r="G1238" s="9"/>
      <c r="H1238" s="9"/>
      <c r="I1238" s="9"/>
      <c r="J1238" s="9"/>
      <c r="K1238" s="9"/>
      <c r="L1238" s="9"/>
    </row>
    <row r="1239" spans="2:12" x14ac:dyDescent="0.25">
      <c r="B1239" s="9" t="s">
        <v>3016</v>
      </c>
      <c r="C1239" s="10" t="s">
        <v>3017</v>
      </c>
      <c r="D1239" s="10" t="s">
        <v>2986</v>
      </c>
      <c r="E1239" s="10" t="s">
        <v>310</v>
      </c>
      <c r="F1239" s="9" t="s">
        <v>5059</v>
      </c>
      <c r="G1239" s="9"/>
      <c r="H1239" s="9"/>
      <c r="I1239" s="9"/>
      <c r="J1239" s="9"/>
      <c r="K1239" s="9"/>
      <c r="L1239" s="9"/>
    </row>
    <row r="1240" spans="2:12" ht="30" x14ac:dyDescent="0.25">
      <c r="B1240" s="9" t="s">
        <v>2642</v>
      </c>
      <c r="C1240" s="10" t="s">
        <v>2643</v>
      </c>
      <c r="D1240" s="10" t="s">
        <v>1741</v>
      </c>
      <c r="E1240" s="10" t="s">
        <v>310</v>
      </c>
      <c r="F1240" s="9" t="s">
        <v>5061</v>
      </c>
      <c r="G1240" s="9" t="s">
        <v>5129</v>
      </c>
      <c r="H1240" s="9" t="s">
        <v>4827</v>
      </c>
      <c r="I1240" s="9"/>
      <c r="J1240" s="9"/>
      <c r="K1240" s="9"/>
      <c r="L1240" s="9"/>
    </row>
    <row r="1241" spans="2:12" x14ac:dyDescent="0.25">
      <c r="B1241" s="9" t="s">
        <v>2656</v>
      </c>
      <c r="C1241" s="10" t="s">
        <v>3018</v>
      </c>
      <c r="D1241" s="10" t="s">
        <v>2986</v>
      </c>
      <c r="E1241" s="10" t="s">
        <v>49</v>
      </c>
      <c r="F1241" s="9" t="s">
        <v>5059</v>
      </c>
      <c r="G1241" s="9"/>
      <c r="H1241" s="9"/>
      <c r="I1241" s="9"/>
      <c r="J1241" s="9"/>
      <c r="K1241" s="9"/>
      <c r="L1241" s="9"/>
    </row>
    <row r="1242" spans="2:12" x14ac:dyDescent="0.25">
      <c r="B1242" s="9" t="s">
        <v>3019</v>
      </c>
      <c r="C1242" s="10" t="s">
        <v>3020</v>
      </c>
      <c r="D1242" s="10" t="s">
        <v>2986</v>
      </c>
      <c r="E1242" s="10" t="s">
        <v>510</v>
      </c>
      <c r="F1242" s="9" t="s">
        <v>5059</v>
      </c>
      <c r="G1242" s="9"/>
      <c r="H1242" s="9"/>
      <c r="I1242" s="9"/>
      <c r="J1242" s="9"/>
      <c r="K1242" s="9"/>
      <c r="L1242" s="9"/>
    </row>
    <row r="1243" spans="2:12" x14ac:dyDescent="0.25">
      <c r="B1243" s="9" t="s">
        <v>2914</v>
      </c>
      <c r="C1243" s="10" t="s">
        <v>3021</v>
      </c>
      <c r="D1243" s="10" t="s">
        <v>2986</v>
      </c>
      <c r="E1243" s="10" t="s">
        <v>50</v>
      </c>
      <c r="F1243" s="9" t="s">
        <v>5059</v>
      </c>
      <c r="G1243" s="9"/>
      <c r="H1243" s="9"/>
      <c r="I1243" s="9"/>
      <c r="J1243" s="9"/>
      <c r="K1243" s="9"/>
      <c r="L1243" s="9"/>
    </row>
    <row r="1244" spans="2:12" ht="60" x14ac:dyDescent="0.25">
      <c r="B1244" s="9" t="s">
        <v>2644</v>
      </c>
      <c r="C1244" s="10" t="s">
        <v>2645</v>
      </c>
      <c r="D1244" s="10" t="s">
        <v>1741</v>
      </c>
      <c r="E1244" s="10" t="s">
        <v>50</v>
      </c>
      <c r="F1244" s="9" t="s">
        <v>5061</v>
      </c>
      <c r="G1244" s="9" t="s">
        <v>5206</v>
      </c>
      <c r="H1244" s="9" t="s">
        <v>4812</v>
      </c>
      <c r="I1244" s="9"/>
      <c r="J1244" s="9"/>
      <c r="K1244" s="9"/>
      <c r="L1244" s="9"/>
    </row>
    <row r="1245" spans="2:12" x14ac:dyDescent="0.25">
      <c r="B1245" s="9" t="s">
        <v>2659</v>
      </c>
      <c r="C1245" s="10" t="s">
        <v>3022</v>
      </c>
      <c r="D1245" s="10" t="s">
        <v>2986</v>
      </c>
      <c r="E1245" s="10" t="s">
        <v>353</v>
      </c>
      <c r="F1245" s="9" t="s">
        <v>5059</v>
      </c>
      <c r="G1245" s="9"/>
      <c r="H1245" s="9"/>
      <c r="I1245" s="9"/>
      <c r="J1245" s="9"/>
      <c r="K1245" s="9"/>
      <c r="L1245" s="9"/>
    </row>
    <row r="1246" spans="2:12" x14ac:dyDescent="0.25">
      <c r="B1246" s="9" t="s">
        <v>2654</v>
      </c>
      <c r="C1246" s="10" t="s">
        <v>3023</v>
      </c>
      <c r="D1246" s="10" t="s">
        <v>2986</v>
      </c>
      <c r="E1246" s="10" t="s">
        <v>353</v>
      </c>
      <c r="F1246" s="9" t="s">
        <v>5059</v>
      </c>
      <c r="G1246" s="9"/>
      <c r="H1246" s="9"/>
      <c r="I1246" s="9"/>
      <c r="J1246" s="9"/>
      <c r="K1246" s="9"/>
      <c r="L1246" s="9"/>
    </row>
    <row r="1247" spans="2:12" x14ac:dyDescent="0.25">
      <c r="B1247" s="9" t="s">
        <v>3024</v>
      </c>
      <c r="C1247" s="10" t="s">
        <v>3025</v>
      </c>
      <c r="D1247" s="10" t="s">
        <v>2986</v>
      </c>
      <c r="E1247" s="10" t="s">
        <v>23</v>
      </c>
      <c r="F1247" s="9" t="s">
        <v>5059</v>
      </c>
      <c r="G1247" s="9"/>
      <c r="H1247" s="9"/>
      <c r="I1247" s="9"/>
      <c r="J1247" s="9"/>
      <c r="K1247" s="9"/>
      <c r="L1247" s="9"/>
    </row>
    <row r="1248" spans="2:12" x14ac:dyDescent="0.25">
      <c r="B1248" s="9" t="s">
        <v>2661</v>
      </c>
      <c r="C1248" s="10" t="s">
        <v>3026</v>
      </c>
      <c r="D1248" s="10" t="s">
        <v>2986</v>
      </c>
      <c r="E1248" s="10" t="s">
        <v>23</v>
      </c>
      <c r="F1248" s="9" t="s">
        <v>5059</v>
      </c>
      <c r="G1248" s="9"/>
      <c r="H1248" s="9"/>
      <c r="I1248" s="9"/>
      <c r="J1248" s="9"/>
      <c r="K1248" s="9"/>
      <c r="L1248" s="9"/>
    </row>
    <row r="1249" spans="2:12" x14ac:dyDescent="0.25">
      <c r="B1249" s="9" t="s">
        <v>3027</v>
      </c>
      <c r="C1249" s="10" t="s">
        <v>3028</v>
      </c>
      <c r="D1249" s="10" t="s">
        <v>2986</v>
      </c>
      <c r="E1249" s="10" t="s">
        <v>168</v>
      </c>
      <c r="F1249" s="9" t="s">
        <v>5059</v>
      </c>
      <c r="G1249" s="9"/>
      <c r="H1249" s="9"/>
      <c r="I1249" s="9"/>
      <c r="J1249" s="9"/>
      <c r="K1249" s="9"/>
      <c r="L1249" s="9"/>
    </row>
    <row r="1250" spans="2:12" x14ac:dyDescent="0.25">
      <c r="B1250" s="9" t="s">
        <v>2646</v>
      </c>
      <c r="C1250" s="10" t="s">
        <v>2647</v>
      </c>
      <c r="D1250" s="10" t="s">
        <v>1741</v>
      </c>
      <c r="E1250" s="10" t="s">
        <v>353</v>
      </c>
      <c r="F1250" s="9" t="s">
        <v>4960</v>
      </c>
      <c r="G1250" s="9"/>
      <c r="H1250" s="9"/>
      <c r="I1250" s="9"/>
      <c r="J1250" s="9"/>
      <c r="K1250" s="9"/>
      <c r="L1250" s="9"/>
    </row>
    <row r="1251" spans="2:12" x14ac:dyDescent="0.25">
      <c r="B1251" s="9" t="s">
        <v>3029</v>
      </c>
      <c r="C1251" s="10" t="s">
        <v>3030</v>
      </c>
      <c r="D1251" s="10" t="s">
        <v>2986</v>
      </c>
      <c r="E1251" s="10" t="s">
        <v>23</v>
      </c>
      <c r="F1251" s="9" t="s">
        <v>5059</v>
      </c>
      <c r="G1251" s="9"/>
      <c r="H1251" s="9"/>
      <c r="I1251" s="9"/>
      <c r="J1251" s="9"/>
      <c r="K1251" s="9"/>
      <c r="L1251" s="9"/>
    </row>
    <row r="1252" spans="2:12" ht="30" x14ac:dyDescent="0.25">
      <c r="B1252" s="9" t="s">
        <v>2682</v>
      </c>
      <c r="C1252" s="10" t="s">
        <v>3031</v>
      </c>
      <c r="D1252" s="10" t="s">
        <v>2986</v>
      </c>
      <c r="E1252" s="10" t="s">
        <v>23</v>
      </c>
      <c r="F1252" s="9" t="s">
        <v>5059</v>
      </c>
      <c r="G1252" s="9" t="s">
        <v>4730</v>
      </c>
      <c r="H1252" s="9" t="s">
        <v>4809</v>
      </c>
      <c r="I1252" s="9"/>
      <c r="J1252" s="9"/>
      <c r="K1252" s="9"/>
      <c r="L1252" s="9"/>
    </row>
    <row r="1253" spans="2:12" x14ac:dyDescent="0.25">
      <c r="B1253" s="9" t="s">
        <v>3032</v>
      </c>
      <c r="C1253" s="10" t="s">
        <v>3033</v>
      </c>
      <c r="D1253" s="10" t="s">
        <v>2986</v>
      </c>
      <c r="E1253" s="10" t="s">
        <v>6</v>
      </c>
      <c r="F1253" s="9" t="s">
        <v>5059</v>
      </c>
      <c r="G1253" s="9"/>
      <c r="H1253" s="9"/>
      <c r="I1253" s="9"/>
      <c r="J1253" s="9"/>
      <c r="K1253" s="9"/>
      <c r="L1253" s="9"/>
    </row>
    <row r="1254" spans="2:12" x14ac:dyDescent="0.25">
      <c r="B1254" s="9" t="s">
        <v>2679</v>
      </c>
      <c r="C1254" s="10" t="s">
        <v>3034</v>
      </c>
      <c r="D1254" s="10" t="s">
        <v>2986</v>
      </c>
      <c r="E1254" s="10" t="s">
        <v>23</v>
      </c>
      <c r="F1254" s="9" t="s">
        <v>5059</v>
      </c>
      <c r="G1254" s="9"/>
      <c r="H1254" s="9"/>
      <c r="I1254" s="9"/>
      <c r="J1254" s="9"/>
      <c r="K1254" s="9"/>
      <c r="L1254" s="9"/>
    </row>
    <row r="1255" spans="2:12" x14ac:dyDescent="0.25">
      <c r="B1255" s="9" t="s">
        <v>2674</v>
      </c>
      <c r="C1255" s="10" t="s">
        <v>3035</v>
      </c>
      <c r="D1255" s="10" t="s">
        <v>1741</v>
      </c>
      <c r="E1255" s="10" t="s">
        <v>210</v>
      </c>
      <c r="F1255" s="9" t="s">
        <v>5059</v>
      </c>
      <c r="G1255" s="9" t="s">
        <v>5119</v>
      </c>
      <c r="H1255" s="9" t="s">
        <v>4807</v>
      </c>
      <c r="I1255" s="9"/>
      <c r="J1255" s="9"/>
      <c r="K1255" s="9"/>
      <c r="L1255" s="9"/>
    </row>
    <row r="1256" spans="2:12" ht="30" x14ac:dyDescent="0.25">
      <c r="B1256" s="9" t="s">
        <v>2666</v>
      </c>
      <c r="C1256" s="10" t="s">
        <v>3036</v>
      </c>
      <c r="D1256" s="10" t="s">
        <v>1741</v>
      </c>
      <c r="E1256" s="10" t="s">
        <v>59</v>
      </c>
      <c r="F1256" s="9" t="s">
        <v>5059</v>
      </c>
      <c r="G1256" s="9" t="s">
        <v>5227</v>
      </c>
      <c r="H1256" s="9" t="s">
        <v>4813</v>
      </c>
      <c r="I1256" s="9"/>
      <c r="J1256" s="9"/>
      <c r="K1256" s="9"/>
      <c r="L1256" s="9"/>
    </row>
    <row r="1257" spans="2:12" x14ac:dyDescent="0.25">
      <c r="B1257" s="9" t="s">
        <v>2766</v>
      </c>
      <c r="C1257" s="10" t="s">
        <v>3037</v>
      </c>
      <c r="D1257" s="10" t="s">
        <v>2986</v>
      </c>
      <c r="E1257" s="10" t="s">
        <v>510</v>
      </c>
      <c r="F1257" s="9" t="s">
        <v>5059</v>
      </c>
      <c r="G1257" s="9"/>
      <c r="H1257" s="9"/>
      <c r="I1257" s="9"/>
      <c r="J1257" s="9"/>
      <c r="K1257" s="9"/>
      <c r="L1257" s="9"/>
    </row>
    <row r="1258" spans="2:12" x14ac:dyDescent="0.25">
      <c r="B1258" s="9" t="s">
        <v>2669</v>
      </c>
      <c r="C1258" s="10" t="s">
        <v>3038</v>
      </c>
      <c r="D1258" s="10" t="s">
        <v>2986</v>
      </c>
      <c r="E1258" s="10" t="s">
        <v>50</v>
      </c>
      <c r="F1258" s="9" t="s">
        <v>5059</v>
      </c>
      <c r="G1258" s="9"/>
      <c r="H1258" s="9"/>
      <c r="I1258" s="9"/>
      <c r="J1258" s="9"/>
      <c r="K1258" s="9"/>
      <c r="L1258" s="9"/>
    </row>
    <row r="1259" spans="2:12" x14ac:dyDescent="0.25">
      <c r="B1259" s="9" t="s">
        <v>2667</v>
      </c>
      <c r="C1259" s="10" t="s">
        <v>3039</v>
      </c>
      <c r="D1259" s="10" t="s">
        <v>1741</v>
      </c>
      <c r="E1259" s="10" t="s">
        <v>85</v>
      </c>
      <c r="F1259" s="9" t="s">
        <v>5059</v>
      </c>
      <c r="G1259" s="9"/>
      <c r="H1259" s="9"/>
      <c r="I1259" s="9"/>
      <c r="J1259" s="9"/>
      <c r="K1259" s="9"/>
      <c r="L1259" s="9"/>
    </row>
    <row r="1260" spans="2:12" ht="75" x14ac:dyDescent="0.25">
      <c r="B1260" s="9" t="s">
        <v>2521</v>
      </c>
      <c r="C1260" s="10" t="s">
        <v>2522</v>
      </c>
      <c r="D1260" s="10" t="s">
        <v>1741</v>
      </c>
      <c r="E1260" s="10" t="s">
        <v>510</v>
      </c>
      <c r="F1260" s="9" t="s">
        <v>5299</v>
      </c>
      <c r="G1260" s="9" t="s">
        <v>4671</v>
      </c>
      <c r="H1260" s="9" t="s">
        <v>4808</v>
      </c>
      <c r="I1260" s="9"/>
      <c r="J1260" s="9"/>
      <c r="K1260" s="9"/>
      <c r="L1260" s="9"/>
    </row>
    <row r="1261" spans="2:12" x14ac:dyDescent="0.25">
      <c r="B1261" s="9" t="s">
        <v>2660</v>
      </c>
      <c r="C1261" s="10" t="s">
        <v>3040</v>
      </c>
      <c r="D1261" s="10" t="s">
        <v>2986</v>
      </c>
      <c r="E1261" s="10" t="s">
        <v>50</v>
      </c>
      <c r="F1261" s="9" t="s">
        <v>5059</v>
      </c>
      <c r="G1261" s="9"/>
      <c r="H1261" s="9"/>
      <c r="I1261" s="9"/>
      <c r="J1261" s="9"/>
      <c r="K1261" s="9"/>
      <c r="L1261" s="9"/>
    </row>
    <row r="1262" spans="2:12" x14ac:dyDescent="0.25">
      <c r="B1262" s="9" t="s">
        <v>2670</v>
      </c>
      <c r="C1262" s="10" t="s">
        <v>3041</v>
      </c>
      <c r="D1262" s="10" t="s">
        <v>2986</v>
      </c>
      <c r="E1262" s="10" t="s">
        <v>50</v>
      </c>
      <c r="F1262" s="9" t="s">
        <v>5059</v>
      </c>
      <c r="G1262" s="9"/>
      <c r="H1262" s="9"/>
      <c r="I1262" s="9"/>
      <c r="J1262" s="9"/>
      <c r="K1262" s="9"/>
      <c r="L1262" s="9"/>
    </row>
    <row r="1263" spans="2:12" x14ac:dyDescent="0.25">
      <c r="B1263" s="9" t="s">
        <v>3042</v>
      </c>
      <c r="C1263" s="10" t="s">
        <v>3043</v>
      </c>
      <c r="D1263" s="10" t="s">
        <v>1741</v>
      </c>
      <c r="E1263" s="10" t="s">
        <v>68</v>
      </c>
      <c r="F1263" s="9" t="s">
        <v>5059</v>
      </c>
      <c r="G1263" s="9"/>
      <c r="H1263" s="9"/>
      <c r="I1263" s="9"/>
      <c r="J1263" s="9"/>
      <c r="K1263" s="9"/>
      <c r="L1263" s="9"/>
    </row>
    <row r="1264" spans="2:12" x14ac:dyDescent="0.25">
      <c r="B1264" s="9" t="s">
        <v>2714</v>
      </c>
      <c r="C1264" s="10" t="s">
        <v>3044</v>
      </c>
      <c r="D1264" s="10" t="s">
        <v>1741</v>
      </c>
      <c r="E1264" s="10" t="s">
        <v>49</v>
      </c>
      <c r="F1264" s="9" t="s">
        <v>5059</v>
      </c>
      <c r="G1264" s="9" t="s">
        <v>4604</v>
      </c>
      <c r="H1264" s="9" t="s">
        <v>4807</v>
      </c>
      <c r="I1264" s="9"/>
      <c r="J1264" s="9"/>
      <c r="K1264" s="9"/>
      <c r="L1264" s="9"/>
    </row>
    <row r="1265" spans="2:12" x14ac:dyDescent="0.25">
      <c r="B1265" s="9" t="s">
        <v>2671</v>
      </c>
      <c r="C1265" s="10" t="s">
        <v>3045</v>
      </c>
      <c r="D1265" s="10" t="s">
        <v>1741</v>
      </c>
      <c r="E1265" s="10" t="s">
        <v>50</v>
      </c>
      <c r="F1265" s="9" t="s">
        <v>5059</v>
      </c>
      <c r="G1265" s="9" t="s">
        <v>4584</v>
      </c>
      <c r="H1265" s="9" t="s">
        <v>4807</v>
      </c>
      <c r="I1265" s="9"/>
      <c r="J1265" s="9"/>
      <c r="K1265" s="9"/>
      <c r="L1265" s="9"/>
    </row>
    <row r="1266" spans="2:12" x14ac:dyDescent="0.25">
      <c r="B1266" s="9" t="s">
        <v>2663</v>
      </c>
      <c r="C1266" s="10" t="s">
        <v>3046</v>
      </c>
      <c r="D1266" s="10" t="s">
        <v>2986</v>
      </c>
      <c r="E1266" s="10" t="s">
        <v>49</v>
      </c>
      <c r="F1266" s="9" t="s">
        <v>5059</v>
      </c>
      <c r="G1266" s="9" t="s">
        <v>4587</v>
      </c>
      <c r="H1266" s="9" t="s">
        <v>4807</v>
      </c>
      <c r="I1266" s="9"/>
      <c r="J1266" s="9"/>
      <c r="K1266" s="9"/>
      <c r="L1266" s="9"/>
    </row>
    <row r="1267" spans="2:12" x14ac:dyDescent="0.25">
      <c r="B1267" s="9" t="s">
        <v>3047</v>
      </c>
      <c r="C1267" s="10" t="s">
        <v>3048</v>
      </c>
      <c r="D1267" s="10" t="s">
        <v>2986</v>
      </c>
      <c r="E1267" s="10" t="s">
        <v>22</v>
      </c>
      <c r="F1267" s="9" t="s">
        <v>5059</v>
      </c>
      <c r="G1267" s="9"/>
      <c r="H1267" s="9"/>
      <c r="I1267" s="9"/>
      <c r="J1267" s="9"/>
      <c r="K1267" s="9"/>
      <c r="L1267" s="9"/>
    </row>
    <row r="1268" spans="2:12" x14ac:dyDescent="0.25">
      <c r="B1268" s="9" t="s">
        <v>2662</v>
      </c>
      <c r="C1268" s="10" t="s">
        <v>3049</v>
      </c>
      <c r="D1268" s="10" t="s">
        <v>2986</v>
      </c>
      <c r="E1268" s="10" t="s">
        <v>7</v>
      </c>
      <c r="F1268" s="9" t="s">
        <v>5059</v>
      </c>
      <c r="G1268" s="9"/>
      <c r="H1268" s="9"/>
      <c r="I1268" s="9"/>
      <c r="J1268" s="9"/>
      <c r="K1268" s="9"/>
      <c r="L1268" s="9"/>
    </row>
    <row r="1269" spans="2:12" x14ac:dyDescent="0.25">
      <c r="B1269" s="9" t="s">
        <v>3050</v>
      </c>
      <c r="C1269" s="10" t="s">
        <v>3051</v>
      </c>
      <c r="D1269" s="10" t="s">
        <v>2986</v>
      </c>
      <c r="E1269" s="10" t="s">
        <v>310</v>
      </c>
      <c r="F1269" s="9" t="s">
        <v>5059</v>
      </c>
      <c r="G1269" s="9"/>
      <c r="H1269" s="9"/>
      <c r="I1269" s="9"/>
      <c r="J1269" s="9"/>
      <c r="K1269" s="9"/>
      <c r="L1269" s="9"/>
    </row>
    <row r="1270" spans="2:12" x14ac:dyDescent="0.25">
      <c r="B1270" s="9" t="s">
        <v>2715</v>
      </c>
      <c r="C1270" s="10" t="s">
        <v>3052</v>
      </c>
      <c r="D1270" s="10" t="s">
        <v>2986</v>
      </c>
      <c r="E1270" s="10" t="s">
        <v>26</v>
      </c>
      <c r="F1270" s="9" t="s">
        <v>5059</v>
      </c>
      <c r="G1270" s="9" t="s">
        <v>4591</v>
      </c>
      <c r="H1270" s="9" t="s">
        <v>4807</v>
      </c>
      <c r="I1270" s="9"/>
      <c r="J1270" s="9"/>
      <c r="K1270" s="9"/>
      <c r="L1270" s="9"/>
    </row>
    <row r="1271" spans="2:12" x14ac:dyDescent="0.25">
      <c r="B1271" s="9" t="s">
        <v>3053</v>
      </c>
      <c r="C1271" s="10" t="s">
        <v>3054</v>
      </c>
      <c r="D1271" s="10" t="s">
        <v>1741</v>
      </c>
      <c r="E1271" s="10" t="s">
        <v>85</v>
      </c>
      <c r="F1271" s="9" t="s">
        <v>5059</v>
      </c>
      <c r="G1271" s="9"/>
      <c r="H1271" s="9"/>
      <c r="I1271" s="9"/>
      <c r="J1271" s="9"/>
      <c r="K1271" s="9"/>
      <c r="L1271" s="9"/>
    </row>
    <row r="1272" spans="2:12" x14ac:dyDescent="0.25">
      <c r="B1272" s="9" t="s">
        <v>3055</v>
      </c>
      <c r="C1272" s="10" t="s">
        <v>3056</v>
      </c>
      <c r="D1272" s="10" t="s">
        <v>2986</v>
      </c>
      <c r="E1272" s="10" t="s">
        <v>205</v>
      </c>
      <c r="F1272" s="9" t="s">
        <v>5059</v>
      </c>
      <c r="G1272" s="9" t="s">
        <v>4582</v>
      </c>
      <c r="H1272" s="9" t="s">
        <v>4807</v>
      </c>
      <c r="I1272" s="9"/>
      <c r="J1272" s="9"/>
      <c r="K1272" s="9"/>
      <c r="L1272" s="9"/>
    </row>
    <row r="1273" spans="2:12" ht="30" x14ac:dyDescent="0.25">
      <c r="B1273" s="9" t="s">
        <v>2668</v>
      </c>
      <c r="C1273" s="10" t="s">
        <v>3057</v>
      </c>
      <c r="D1273" s="10" t="s">
        <v>2986</v>
      </c>
      <c r="E1273" s="10" t="s">
        <v>23</v>
      </c>
      <c r="F1273" s="9" t="s">
        <v>5059</v>
      </c>
      <c r="G1273" s="9" t="s">
        <v>5207</v>
      </c>
      <c r="H1273" s="9" t="s">
        <v>4809</v>
      </c>
      <c r="I1273" s="9"/>
      <c r="J1273" s="9"/>
      <c r="K1273" s="9"/>
      <c r="L1273" s="9"/>
    </row>
    <row r="1274" spans="2:12" x14ac:dyDescent="0.25">
      <c r="B1274" s="9" t="s">
        <v>3058</v>
      </c>
      <c r="C1274" s="10" t="s">
        <v>3059</v>
      </c>
      <c r="D1274" s="10" t="s">
        <v>2986</v>
      </c>
      <c r="E1274" s="10" t="s">
        <v>50</v>
      </c>
      <c r="F1274" s="9" t="s">
        <v>5059</v>
      </c>
      <c r="G1274" s="9"/>
      <c r="H1274" s="9"/>
      <c r="I1274" s="9"/>
      <c r="J1274" s="9"/>
      <c r="K1274" s="9"/>
      <c r="L1274" s="9"/>
    </row>
    <row r="1275" spans="2:12" x14ac:dyDescent="0.25">
      <c r="B1275" s="9" t="s">
        <v>2655</v>
      </c>
      <c r="C1275" s="10" t="s">
        <v>3060</v>
      </c>
      <c r="D1275" s="10" t="s">
        <v>2986</v>
      </c>
      <c r="E1275" s="10" t="s">
        <v>310</v>
      </c>
      <c r="F1275" s="9" t="s">
        <v>5059</v>
      </c>
      <c r="G1275" s="9"/>
      <c r="H1275" s="9"/>
      <c r="I1275" s="9"/>
      <c r="J1275" s="9"/>
      <c r="K1275" s="9"/>
      <c r="L1275" s="9"/>
    </row>
    <row r="1276" spans="2:12" x14ac:dyDescent="0.25">
      <c r="B1276" s="9" t="s">
        <v>2672</v>
      </c>
      <c r="C1276" s="10" t="s">
        <v>3061</v>
      </c>
      <c r="D1276" s="10" t="s">
        <v>2986</v>
      </c>
      <c r="E1276" s="10" t="s">
        <v>23</v>
      </c>
      <c r="F1276" s="9" t="s">
        <v>5059</v>
      </c>
      <c r="G1276" s="9"/>
      <c r="H1276" s="9"/>
      <c r="I1276" s="9"/>
      <c r="J1276" s="9"/>
      <c r="K1276" s="9"/>
      <c r="L1276" s="9"/>
    </row>
    <row r="1277" spans="2:12" x14ac:dyDescent="0.25">
      <c r="B1277" s="9" t="s">
        <v>2676</v>
      </c>
      <c r="C1277" s="10" t="s">
        <v>3062</v>
      </c>
      <c r="D1277" s="10" t="s">
        <v>2986</v>
      </c>
      <c r="E1277" s="10" t="s">
        <v>6</v>
      </c>
      <c r="F1277" s="9" t="s">
        <v>5059</v>
      </c>
      <c r="G1277" s="9"/>
      <c r="H1277" s="9"/>
      <c r="I1277" s="9"/>
      <c r="J1277" s="9"/>
      <c r="K1277" s="9"/>
      <c r="L1277" s="9"/>
    </row>
    <row r="1278" spans="2:12" x14ac:dyDescent="0.25">
      <c r="B1278" s="9" t="s">
        <v>2762</v>
      </c>
      <c r="C1278" s="10" t="s">
        <v>3063</v>
      </c>
      <c r="D1278" s="10" t="s">
        <v>1741</v>
      </c>
      <c r="E1278" s="10" t="s">
        <v>42</v>
      </c>
      <c r="F1278" s="9" t="s">
        <v>5059</v>
      </c>
      <c r="G1278" s="9"/>
      <c r="H1278" s="9"/>
      <c r="I1278" s="9"/>
      <c r="J1278" s="9"/>
      <c r="K1278" s="9"/>
      <c r="L1278" s="9"/>
    </row>
    <row r="1279" spans="2:12" x14ac:dyDescent="0.25">
      <c r="B1279" s="9" t="s">
        <v>3064</v>
      </c>
      <c r="C1279" s="10" t="s">
        <v>3065</v>
      </c>
      <c r="D1279" s="10" t="s">
        <v>2986</v>
      </c>
      <c r="E1279" s="10" t="s">
        <v>510</v>
      </c>
      <c r="F1279" s="9" t="s">
        <v>5059</v>
      </c>
      <c r="G1279" s="9"/>
      <c r="H1279" s="9"/>
      <c r="I1279" s="9"/>
      <c r="J1279" s="9"/>
      <c r="K1279" s="9"/>
      <c r="L1279" s="9"/>
    </row>
    <row r="1280" spans="2:12" x14ac:dyDescent="0.25">
      <c r="B1280" s="9" t="s">
        <v>2680</v>
      </c>
      <c r="C1280" s="10" t="s">
        <v>3066</v>
      </c>
      <c r="D1280" s="10" t="s">
        <v>2986</v>
      </c>
      <c r="E1280" s="10" t="s">
        <v>168</v>
      </c>
      <c r="F1280" s="9" t="s">
        <v>5059</v>
      </c>
      <c r="G1280" s="9"/>
      <c r="H1280" s="9"/>
      <c r="I1280" s="9"/>
      <c r="J1280" s="9"/>
      <c r="K1280" s="9"/>
      <c r="L1280" s="9"/>
    </row>
    <row r="1281" spans="2:12" x14ac:dyDescent="0.25">
      <c r="B1281" s="9" t="s">
        <v>2658</v>
      </c>
      <c r="C1281" s="10" t="s">
        <v>3067</v>
      </c>
      <c r="D1281" s="10" t="s">
        <v>2986</v>
      </c>
      <c r="E1281" s="10" t="s">
        <v>310</v>
      </c>
      <c r="F1281" s="9" t="s">
        <v>5059</v>
      </c>
      <c r="G1281" s="9"/>
      <c r="H1281" s="9"/>
      <c r="I1281" s="9"/>
      <c r="J1281" s="9"/>
      <c r="K1281" s="9"/>
      <c r="L1281" s="9"/>
    </row>
    <row r="1282" spans="2:12" x14ac:dyDescent="0.25">
      <c r="B1282" s="9" t="s">
        <v>2677</v>
      </c>
      <c r="C1282" s="10" t="s">
        <v>3068</v>
      </c>
      <c r="D1282" s="10" t="s">
        <v>2986</v>
      </c>
      <c r="E1282" s="10" t="s">
        <v>50</v>
      </c>
      <c r="F1282" s="9" t="s">
        <v>5059</v>
      </c>
      <c r="G1282" s="9"/>
      <c r="H1282" s="9"/>
      <c r="I1282" s="9"/>
      <c r="J1282" s="9"/>
      <c r="K1282" s="9"/>
      <c r="L1282" s="9"/>
    </row>
    <row r="1283" spans="2:12" x14ac:dyDescent="0.25">
      <c r="B1283" s="9" t="s">
        <v>3069</v>
      </c>
      <c r="C1283" s="10" t="s">
        <v>3070</v>
      </c>
      <c r="D1283" s="10" t="s">
        <v>2986</v>
      </c>
      <c r="E1283" s="10" t="s">
        <v>50</v>
      </c>
      <c r="F1283" s="9" t="s">
        <v>5059</v>
      </c>
      <c r="G1283" s="9"/>
      <c r="H1283" s="9"/>
      <c r="I1283" s="9"/>
      <c r="J1283" s="9"/>
      <c r="K1283" s="9"/>
      <c r="L1283" s="9"/>
    </row>
    <row r="1284" spans="2:12" x14ac:dyDescent="0.25">
      <c r="B1284" s="9" t="s">
        <v>2665</v>
      </c>
      <c r="C1284" s="10" t="s">
        <v>3071</v>
      </c>
      <c r="D1284" s="10" t="s">
        <v>2986</v>
      </c>
      <c r="E1284" s="10" t="s">
        <v>510</v>
      </c>
      <c r="F1284" s="9" t="s">
        <v>5059</v>
      </c>
      <c r="G1284" s="9"/>
      <c r="H1284" s="9"/>
      <c r="I1284" s="9"/>
      <c r="J1284" s="9"/>
      <c r="K1284" s="9"/>
      <c r="L1284" s="9"/>
    </row>
    <row r="1285" spans="2:12" x14ac:dyDescent="0.25">
      <c r="B1285" s="9" t="s">
        <v>2740</v>
      </c>
      <c r="C1285" s="10" t="s">
        <v>3072</v>
      </c>
      <c r="D1285" s="10" t="s">
        <v>2986</v>
      </c>
      <c r="E1285" s="10" t="s">
        <v>310</v>
      </c>
      <c r="F1285" s="9" t="s">
        <v>5059</v>
      </c>
      <c r="G1285" s="9"/>
      <c r="H1285" s="9"/>
      <c r="I1285" s="9"/>
      <c r="J1285" s="9"/>
      <c r="K1285" s="9"/>
      <c r="L1285" s="9"/>
    </row>
    <row r="1286" spans="2:12" x14ac:dyDescent="0.25">
      <c r="B1286" s="9" t="s">
        <v>3073</v>
      </c>
      <c r="C1286" s="10" t="s">
        <v>3074</v>
      </c>
      <c r="D1286" s="10" t="s">
        <v>1741</v>
      </c>
      <c r="E1286" s="10" t="s">
        <v>49</v>
      </c>
      <c r="F1286" s="9" t="s">
        <v>5059</v>
      </c>
      <c r="G1286" s="9"/>
      <c r="H1286" s="9"/>
      <c r="I1286" s="9"/>
      <c r="J1286" s="9"/>
      <c r="K1286" s="9"/>
      <c r="L1286" s="9"/>
    </row>
    <row r="1287" spans="2:12" x14ac:dyDescent="0.25">
      <c r="B1287" s="9" t="s">
        <v>2700</v>
      </c>
      <c r="C1287" s="10" t="s">
        <v>3075</v>
      </c>
      <c r="D1287" s="10" t="s">
        <v>2986</v>
      </c>
      <c r="E1287" s="10" t="s">
        <v>23</v>
      </c>
      <c r="F1287" s="9" t="s">
        <v>5059</v>
      </c>
      <c r="G1287" s="9"/>
      <c r="H1287" s="9"/>
      <c r="I1287" s="9"/>
      <c r="J1287" s="9"/>
      <c r="K1287" s="9"/>
      <c r="L1287" s="9"/>
    </row>
    <row r="1288" spans="2:12" x14ac:dyDescent="0.25">
      <c r="B1288" s="9" t="s">
        <v>3076</v>
      </c>
      <c r="C1288" s="10" t="s">
        <v>3077</v>
      </c>
      <c r="D1288" s="10" t="s">
        <v>2986</v>
      </c>
      <c r="E1288" s="10" t="s">
        <v>310</v>
      </c>
      <c r="F1288" s="9" t="s">
        <v>5059</v>
      </c>
      <c r="G1288" s="9"/>
      <c r="H1288" s="9"/>
      <c r="I1288" s="9"/>
      <c r="J1288" s="9"/>
      <c r="K1288" s="9"/>
      <c r="L1288" s="9"/>
    </row>
    <row r="1289" spans="2:12" x14ac:dyDescent="0.25">
      <c r="B1289" s="9" t="s">
        <v>2664</v>
      </c>
      <c r="C1289" s="10" t="s">
        <v>3078</v>
      </c>
      <c r="D1289" s="10" t="s">
        <v>1741</v>
      </c>
      <c r="E1289" s="10" t="s">
        <v>49</v>
      </c>
      <c r="F1289" s="9" t="s">
        <v>5059</v>
      </c>
      <c r="G1289" s="9"/>
      <c r="H1289" s="9"/>
      <c r="I1289" s="9"/>
      <c r="J1289" s="9"/>
      <c r="K1289" s="9"/>
      <c r="L1289" s="9"/>
    </row>
    <row r="1290" spans="2:12" x14ac:dyDescent="0.25">
      <c r="B1290" s="9" t="s">
        <v>2681</v>
      </c>
      <c r="C1290" s="10" t="s">
        <v>3079</v>
      </c>
      <c r="D1290" s="10" t="s">
        <v>1741</v>
      </c>
      <c r="E1290" s="10" t="s">
        <v>6</v>
      </c>
      <c r="F1290" s="9" t="s">
        <v>5059</v>
      </c>
      <c r="G1290" s="9"/>
      <c r="H1290" s="9"/>
      <c r="I1290" s="9"/>
      <c r="J1290" s="9"/>
      <c r="K1290" s="9"/>
      <c r="L1290" s="9"/>
    </row>
    <row r="1291" spans="2:12" x14ac:dyDescent="0.25">
      <c r="B1291" s="9" t="s">
        <v>3080</v>
      </c>
      <c r="C1291" s="10" t="s">
        <v>3081</v>
      </c>
      <c r="D1291" s="10" t="s">
        <v>2986</v>
      </c>
      <c r="E1291" s="10" t="s">
        <v>23</v>
      </c>
      <c r="F1291" s="9" t="s">
        <v>5059</v>
      </c>
      <c r="G1291" s="9"/>
      <c r="H1291" s="9"/>
      <c r="I1291" s="9"/>
      <c r="J1291" s="9"/>
      <c r="K1291" s="9"/>
      <c r="L1291" s="9"/>
    </row>
    <row r="1292" spans="2:12" x14ac:dyDescent="0.25">
      <c r="B1292" s="9" t="s">
        <v>3082</v>
      </c>
      <c r="C1292" s="10" t="s">
        <v>3083</v>
      </c>
      <c r="D1292" s="10" t="s">
        <v>1741</v>
      </c>
      <c r="E1292" s="10" t="s">
        <v>205</v>
      </c>
      <c r="F1292" s="9" t="s">
        <v>5059</v>
      </c>
      <c r="G1292" s="9" t="s">
        <v>5031</v>
      </c>
      <c r="H1292" s="9" t="s">
        <v>4807</v>
      </c>
      <c r="I1292" s="9"/>
      <c r="J1292" s="9"/>
      <c r="K1292" s="9"/>
      <c r="L1292" s="9"/>
    </row>
    <row r="1293" spans="2:12" x14ac:dyDescent="0.25">
      <c r="B1293" s="9" t="s">
        <v>3084</v>
      </c>
      <c r="C1293" s="10" t="s">
        <v>3085</v>
      </c>
      <c r="D1293" s="10" t="s">
        <v>2986</v>
      </c>
      <c r="E1293" s="10" t="s">
        <v>23</v>
      </c>
      <c r="F1293" s="9" t="s">
        <v>5059</v>
      </c>
      <c r="G1293" s="9"/>
      <c r="H1293" s="9"/>
      <c r="I1293" s="9"/>
      <c r="J1293" s="9"/>
      <c r="K1293" s="9"/>
      <c r="L1293" s="9"/>
    </row>
    <row r="1294" spans="2:12" x14ac:dyDescent="0.25">
      <c r="B1294" s="9" t="s">
        <v>2716</v>
      </c>
      <c r="C1294" s="10" t="s">
        <v>3086</v>
      </c>
      <c r="D1294" s="10" t="s">
        <v>2986</v>
      </c>
      <c r="E1294" s="10" t="s">
        <v>59</v>
      </c>
      <c r="F1294" s="9" t="s">
        <v>5059</v>
      </c>
      <c r="G1294" s="9"/>
      <c r="H1294" s="9"/>
      <c r="I1294" s="9"/>
      <c r="J1294" s="9"/>
      <c r="K1294" s="9"/>
      <c r="L1294" s="9"/>
    </row>
    <row r="1295" spans="2:12" x14ac:dyDescent="0.25">
      <c r="B1295" s="9" t="s">
        <v>3087</v>
      </c>
      <c r="C1295" s="10" t="s">
        <v>3088</v>
      </c>
      <c r="D1295" s="10" t="s">
        <v>1746</v>
      </c>
      <c r="E1295" s="10" t="s">
        <v>68</v>
      </c>
      <c r="F1295" s="9" t="s">
        <v>5059</v>
      </c>
      <c r="G1295" s="9"/>
      <c r="H1295" s="9"/>
      <c r="I1295" s="9"/>
      <c r="J1295" s="9"/>
      <c r="K1295" s="9"/>
      <c r="L1295" s="9"/>
    </row>
    <row r="1296" spans="2:12" x14ac:dyDescent="0.25">
      <c r="B1296" s="9" t="s">
        <v>2769</v>
      </c>
      <c r="C1296" s="10" t="s">
        <v>3089</v>
      </c>
      <c r="D1296" s="10" t="s">
        <v>2986</v>
      </c>
      <c r="E1296" s="10" t="s">
        <v>50</v>
      </c>
      <c r="F1296" s="9" t="s">
        <v>5059</v>
      </c>
      <c r="G1296" s="9"/>
      <c r="H1296" s="9"/>
      <c r="I1296" s="9"/>
      <c r="J1296" s="9"/>
      <c r="K1296" s="9"/>
      <c r="L1296" s="9"/>
    </row>
    <row r="1297" spans="2:12" x14ac:dyDescent="0.25">
      <c r="B1297" s="9" t="s">
        <v>2722</v>
      </c>
      <c r="C1297" s="10" t="s">
        <v>3090</v>
      </c>
      <c r="D1297" s="10" t="s">
        <v>2986</v>
      </c>
      <c r="E1297" s="10" t="s">
        <v>49</v>
      </c>
      <c r="F1297" s="9" t="s">
        <v>5059</v>
      </c>
      <c r="G1297" s="9"/>
      <c r="H1297" s="9"/>
      <c r="I1297" s="9"/>
      <c r="J1297" s="9"/>
      <c r="K1297" s="9"/>
      <c r="L1297" s="9"/>
    </row>
    <row r="1298" spans="2:12" x14ac:dyDescent="0.25">
      <c r="B1298" s="9" t="s">
        <v>3091</v>
      </c>
      <c r="C1298" s="10" t="s">
        <v>3092</v>
      </c>
      <c r="D1298" s="10" t="s">
        <v>2986</v>
      </c>
      <c r="E1298" s="10" t="s">
        <v>6</v>
      </c>
      <c r="F1298" s="9" t="s">
        <v>5059</v>
      </c>
      <c r="G1298" s="9"/>
      <c r="H1298" s="9"/>
      <c r="I1298" s="9"/>
      <c r="J1298" s="9"/>
      <c r="K1298" s="9"/>
      <c r="L1298" s="9"/>
    </row>
    <row r="1299" spans="2:12" x14ac:dyDescent="0.25">
      <c r="B1299" s="9" t="s">
        <v>2922</v>
      </c>
      <c r="C1299" s="10" t="s">
        <v>3093</v>
      </c>
      <c r="D1299" s="10" t="s">
        <v>2986</v>
      </c>
      <c r="E1299" s="10" t="s">
        <v>68</v>
      </c>
      <c r="F1299" s="9" t="s">
        <v>5059</v>
      </c>
      <c r="G1299" s="9" t="s">
        <v>5127</v>
      </c>
      <c r="H1299" s="9" t="s">
        <v>4807</v>
      </c>
      <c r="I1299" s="9"/>
      <c r="J1299" s="9"/>
      <c r="K1299" s="9"/>
      <c r="L1299" s="9"/>
    </row>
    <row r="1300" spans="2:12" x14ac:dyDescent="0.25">
      <c r="B1300" s="9" t="s">
        <v>3094</v>
      </c>
      <c r="C1300" s="10" t="s">
        <v>3095</v>
      </c>
      <c r="D1300" s="10" t="s">
        <v>2986</v>
      </c>
      <c r="E1300" s="10" t="s">
        <v>23</v>
      </c>
      <c r="F1300" s="9" t="s">
        <v>5059</v>
      </c>
      <c r="G1300" s="9"/>
      <c r="H1300" s="9"/>
      <c r="I1300" s="9"/>
      <c r="J1300" s="9"/>
      <c r="K1300" s="9"/>
      <c r="L1300" s="9"/>
    </row>
    <row r="1301" spans="2:12" x14ac:dyDescent="0.25">
      <c r="B1301" s="9" t="s">
        <v>3096</v>
      </c>
      <c r="C1301" s="10" t="s">
        <v>3097</v>
      </c>
      <c r="D1301" s="10" t="s">
        <v>2986</v>
      </c>
      <c r="E1301" s="10" t="s">
        <v>23</v>
      </c>
      <c r="F1301" s="9" t="s">
        <v>5059</v>
      </c>
      <c r="G1301" s="9"/>
      <c r="H1301" s="9"/>
      <c r="I1301" s="9"/>
      <c r="J1301" s="9"/>
      <c r="K1301" s="9"/>
      <c r="L1301" s="9"/>
    </row>
    <row r="1302" spans="2:12" x14ac:dyDescent="0.25">
      <c r="B1302" s="9" t="s">
        <v>2782</v>
      </c>
      <c r="C1302" s="10" t="s">
        <v>3098</v>
      </c>
      <c r="D1302" s="10" t="s">
        <v>2986</v>
      </c>
      <c r="E1302" s="10" t="s">
        <v>6</v>
      </c>
      <c r="F1302" s="9" t="s">
        <v>5059</v>
      </c>
      <c r="G1302" s="9"/>
      <c r="H1302" s="9"/>
      <c r="I1302" s="9"/>
      <c r="J1302" s="9"/>
      <c r="K1302" s="9"/>
      <c r="L1302" s="9"/>
    </row>
    <row r="1303" spans="2:12" x14ac:dyDescent="0.25">
      <c r="B1303" s="9" t="s">
        <v>3099</v>
      </c>
      <c r="C1303" s="10" t="s">
        <v>3100</v>
      </c>
      <c r="D1303" s="10" t="s">
        <v>2986</v>
      </c>
      <c r="E1303" s="10" t="s">
        <v>310</v>
      </c>
      <c r="F1303" s="9" t="s">
        <v>5059</v>
      </c>
      <c r="G1303" s="9"/>
      <c r="H1303" s="9"/>
      <c r="I1303" s="9"/>
      <c r="J1303" s="9"/>
      <c r="K1303" s="9"/>
      <c r="L1303" s="9"/>
    </row>
    <row r="1304" spans="2:12" x14ac:dyDescent="0.25">
      <c r="B1304" s="9" t="s">
        <v>3101</v>
      </c>
      <c r="C1304" s="10" t="s">
        <v>3102</v>
      </c>
      <c r="D1304" s="10" t="s">
        <v>2986</v>
      </c>
      <c r="E1304" s="10" t="s">
        <v>510</v>
      </c>
      <c r="F1304" s="9" t="s">
        <v>5059</v>
      </c>
      <c r="G1304" s="9"/>
      <c r="H1304" s="9"/>
      <c r="I1304" s="9"/>
      <c r="J1304" s="9"/>
      <c r="K1304" s="9"/>
      <c r="L1304" s="9"/>
    </row>
    <row r="1305" spans="2:12" x14ac:dyDescent="0.25">
      <c r="B1305" s="9" t="s">
        <v>3103</v>
      </c>
      <c r="C1305" s="10" t="s">
        <v>3104</v>
      </c>
      <c r="D1305" s="10" t="s">
        <v>1741</v>
      </c>
      <c r="E1305" s="10" t="s">
        <v>68</v>
      </c>
      <c r="F1305" s="9" t="s">
        <v>5059</v>
      </c>
      <c r="G1305" s="9"/>
      <c r="H1305" s="9"/>
      <c r="I1305" s="9"/>
      <c r="J1305" s="9"/>
      <c r="K1305" s="9"/>
      <c r="L1305" s="9"/>
    </row>
    <row r="1306" spans="2:12" ht="30" x14ac:dyDescent="0.25">
      <c r="B1306" s="9" t="s">
        <v>2923</v>
      </c>
      <c r="C1306" s="10" t="s">
        <v>3105</v>
      </c>
      <c r="D1306" s="10" t="s">
        <v>1741</v>
      </c>
      <c r="E1306" s="10" t="s">
        <v>510</v>
      </c>
      <c r="F1306" s="9" t="s">
        <v>5059</v>
      </c>
      <c r="G1306" s="9" t="s">
        <v>4668</v>
      </c>
      <c r="H1306" s="9" t="s">
        <v>4813</v>
      </c>
      <c r="I1306" s="9"/>
      <c r="J1306" s="9"/>
      <c r="K1306" s="9"/>
      <c r="L1306" s="9"/>
    </row>
    <row r="1307" spans="2:12" x14ac:dyDescent="0.25">
      <c r="B1307" s="9" t="s">
        <v>2924</v>
      </c>
      <c r="C1307" s="10" t="s">
        <v>3106</v>
      </c>
      <c r="D1307" s="10" t="s">
        <v>1741</v>
      </c>
      <c r="E1307" s="10" t="s">
        <v>39</v>
      </c>
      <c r="F1307" s="9" t="s">
        <v>5059</v>
      </c>
      <c r="G1307" s="9"/>
      <c r="H1307" s="9"/>
      <c r="I1307" s="9"/>
      <c r="J1307" s="9"/>
      <c r="K1307" s="9"/>
      <c r="L1307" s="9"/>
    </row>
    <row r="1308" spans="2:12" x14ac:dyDescent="0.25">
      <c r="B1308" s="9" t="s">
        <v>3107</v>
      </c>
      <c r="C1308" s="10" t="s">
        <v>3108</v>
      </c>
      <c r="D1308" s="10" t="s">
        <v>1741</v>
      </c>
      <c r="E1308" s="10" t="s">
        <v>85</v>
      </c>
      <c r="F1308" s="9" t="s">
        <v>5059</v>
      </c>
      <c r="G1308" s="9"/>
      <c r="H1308" s="9"/>
      <c r="I1308" s="9"/>
      <c r="J1308" s="9"/>
      <c r="K1308" s="9"/>
      <c r="L1308" s="9"/>
    </row>
    <row r="1309" spans="2:12" x14ac:dyDescent="0.25">
      <c r="B1309" s="9" t="s">
        <v>2748</v>
      </c>
      <c r="C1309" s="10" t="s">
        <v>3109</v>
      </c>
      <c r="D1309" s="10" t="s">
        <v>1741</v>
      </c>
      <c r="E1309" s="10" t="s">
        <v>85</v>
      </c>
      <c r="F1309" s="9" t="s">
        <v>5059</v>
      </c>
      <c r="G1309" s="9"/>
      <c r="H1309" s="9"/>
      <c r="I1309" s="9"/>
      <c r="J1309" s="9"/>
      <c r="K1309" s="9"/>
      <c r="L1309" s="9"/>
    </row>
    <row r="1310" spans="2:12" x14ac:dyDescent="0.25">
      <c r="B1310" s="9" t="s">
        <v>3110</v>
      </c>
      <c r="C1310" s="10" t="s">
        <v>3111</v>
      </c>
      <c r="D1310" s="10" t="s">
        <v>2986</v>
      </c>
      <c r="E1310" s="10" t="s">
        <v>85</v>
      </c>
      <c r="F1310" s="9" t="s">
        <v>5059</v>
      </c>
      <c r="G1310" s="9"/>
      <c r="H1310" s="9"/>
      <c r="I1310" s="9"/>
      <c r="J1310" s="9"/>
      <c r="K1310" s="9"/>
      <c r="L1310" s="9"/>
    </row>
    <row r="1311" spans="2:12" ht="45" x14ac:dyDescent="0.25">
      <c r="B1311" s="9" t="s">
        <v>3112</v>
      </c>
      <c r="C1311" s="10" t="s">
        <v>3113</v>
      </c>
      <c r="D1311" s="10" t="s">
        <v>1741</v>
      </c>
      <c r="E1311" s="10" t="s">
        <v>353</v>
      </c>
      <c r="F1311" s="9" t="s">
        <v>5059</v>
      </c>
      <c r="G1311" s="9" t="s">
        <v>4583</v>
      </c>
      <c r="H1311" s="9" t="s">
        <v>4824</v>
      </c>
      <c r="I1311" s="9"/>
      <c r="J1311" s="9"/>
      <c r="K1311" s="9"/>
      <c r="L1311" s="9"/>
    </row>
    <row r="1312" spans="2:12" x14ac:dyDescent="0.25">
      <c r="B1312" s="9" t="s">
        <v>3114</v>
      </c>
      <c r="C1312" s="10" t="s">
        <v>3115</v>
      </c>
      <c r="D1312" s="10" t="s">
        <v>1741</v>
      </c>
      <c r="E1312" s="10" t="s">
        <v>50</v>
      </c>
      <c r="F1312" s="9" t="s">
        <v>5059</v>
      </c>
      <c r="G1312" s="9"/>
      <c r="H1312" s="9"/>
      <c r="I1312" s="9"/>
      <c r="J1312" s="9"/>
      <c r="K1312" s="9"/>
      <c r="L1312" s="9"/>
    </row>
    <row r="1313" spans="2:12" ht="45" x14ac:dyDescent="0.25">
      <c r="B1313" s="9" t="s">
        <v>2925</v>
      </c>
      <c r="C1313" s="10" t="s">
        <v>3116</v>
      </c>
      <c r="D1313" s="10" t="s">
        <v>1741</v>
      </c>
      <c r="E1313" s="10" t="s">
        <v>310</v>
      </c>
      <c r="F1313" s="9" t="s">
        <v>5059</v>
      </c>
      <c r="G1313" s="9" t="s">
        <v>4609</v>
      </c>
      <c r="H1313" s="9" t="s">
        <v>4808</v>
      </c>
      <c r="I1313" s="9"/>
      <c r="J1313" s="9"/>
      <c r="K1313" s="9"/>
      <c r="L1313" s="9"/>
    </row>
    <row r="1314" spans="2:12" ht="45" x14ac:dyDescent="0.25">
      <c r="B1314" s="9" t="s">
        <v>3117</v>
      </c>
      <c r="C1314" s="10" t="s">
        <v>3118</v>
      </c>
      <c r="D1314" s="10" t="s">
        <v>1741</v>
      </c>
      <c r="E1314" s="10" t="s">
        <v>59</v>
      </c>
      <c r="F1314" s="9" t="s">
        <v>5059</v>
      </c>
      <c r="G1314" s="9" t="s">
        <v>5045</v>
      </c>
      <c r="H1314" s="9" t="s">
        <v>4808</v>
      </c>
      <c r="I1314" s="9"/>
      <c r="J1314" s="9"/>
      <c r="K1314" s="9"/>
      <c r="L1314" s="9"/>
    </row>
    <row r="1315" spans="2:12" x14ac:dyDescent="0.25">
      <c r="B1315" s="9" t="s">
        <v>2709</v>
      </c>
      <c r="C1315" s="10" t="s">
        <v>3119</v>
      </c>
      <c r="D1315" s="10" t="s">
        <v>1741</v>
      </c>
      <c r="E1315" s="10" t="s">
        <v>42</v>
      </c>
      <c r="F1315" s="9" t="s">
        <v>5059</v>
      </c>
      <c r="G1315" s="9"/>
      <c r="H1315" s="9"/>
      <c r="I1315" s="9"/>
      <c r="J1315" s="9"/>
      <c r="K1315" s="9"/>
      <c r="L1315" s="9"/>
    </row>
    <row r="1316" spans="2:12" x14ac:dyDescent="0.25">
      <c r="B1316" s="9" t="s">
        <v>2648</v>
      </c>
      <c r="C1316" s="10" t="s">
        <v>2649</v>
      </c>
      <c r="D1316" s="10" t="s">
        <v>1741</v>
      </c>
      <c r="E1316" s="10" t="s">
        <v>68</v>
      </c>
      <c r="F1316" s="9" t="s">
        <v>4960</v>
      </c>
      <c r="G1316" s="9" t="s">
        <v>5227</v>
      </c>
      <c r="H1316" s="9" t="s">
        <v>4827</v>
      </c>
      <c r="I1316" s="9"/>
      <c r="J1316" s="9"/>
      <c r="K1316" s="9"/>
      <c r="L1316" s="9"/>
    </row>
    <row r="1317" spans="2:12" x14ac:dyDescent="0.25">
      <c r="B1317" s="9" t="s">
        <v>3120</v>
      </c>
      <c r="C1317" s="10" t="s">
        <v>3121</v>
      </c>
      <c r="D1317" s="10" t="s">
        <v>1741</v>
      </c>
      <c r="E1317" s="10" t="s">
        <v>50</v>
      </c>
      <c r="F1317" s="9" t="s">
        <v>5059</v>
      </c>
      <c r="G1317" s="9"/>
      <c r="H1317" s="9"/>
      <c r="I1317" s="9"/>
      <c r="J1317" s="9"/>
      <c r="K1317" s="9"/>
      <c r="L1317" s="9"/>
    </row>
    <row r="1318" spans="2:12" x14ac:dyDescent="0.25">
      <c r="B1318" s="9" t="s">
        <v>2650</v>
      </c>
      <c r="C1318" s="10" t="s">
        <v>2651</v>
      </c>
      <c r="D1318" s="10" t="s">
        <v>1741</v>
      </c>
      <c r="E1318" s="10" t="s">
        <v>50</v>
      </c>
      <c r="F1318" s="9" t="s">
        <v>4960</v>
      </c>
      <c r="G1318" s="9"/>
      <c r="H1318" s="9"/>
      <c r="I1318" s="9"/>
      <c r="J1318" s="9"/>
      <c r="K1318" s="9"/>
      <c r="L1318" s="9"/>
    </row>
    <row r="1319" spans="2:12" x14ac:dyDescent="0.25">
      <c r="B1319" s="9" t="s">
        <v>3122</v>
      </c>
      <c r="C1319" s="10" t="s">
        <v>3123</v>
      </c>
      <c r="D1319" s="10" t="s">
        <v>2986</v>
      </c>
      <c r="E1319" s="10" t="s">
        <v>353</v>
      </c>
      <c r="F1319" s="9" t="s">
        <v>5059</v>
      </c>
      <c r="G1319" s="9"/>
      <c r="H1319" s="9"/>
      <c r="I1319" s="9"/>
      <c r="J1319" s="9"/>
      <c r="K1319" s="9"/>
      <c r="L1319" s="9"/>
    </row>
    <row r="1320" spans="2:12" ht="60" x14ac:dyDescent="0.25">
      <c r="B1320" s="9" t="s">
        <v>2652</v>
      </c>
      <c r="C1320" s="10" t="s">
        <v>2653</v>
      </c>
      <c r="D1320" s="10" t="s">
        <v>1741</v>
      </c>
      <c r="E1320" s="10" t="s">
        <v>50</v>
      </c>
      <c r="F1320" s="9" t="s">
        <v>5061</v>
      </c>
      <c r="G1320" s="9" t="s">
        <v>5300</v>
      </c>
      <c r="H1320" s="9" t="s">
        <v>4812</v>
      </c>
      <c r="I1320" s="9"/>
      <c r="J1320" s="9"/>
      <c r="K1320" s="9"/>
      <c r="L1320" s="9"/>
    </row>
    <row r="1321" spans="2:12" x14ac:dyDescent="0.25">
      <c r="B1321" s="9" t="s">
        <v>3124</v>
      </c>
      <c r="C1321" s="10" t="s">
        <v>3125</v>
      </c>
      <c r="D1321" s="10" t="s">
        <v>2986</v>
      </c>
      <c r="E1321" s="10" t="s">
        <v>7</v>
      </c>
      <c r="F1321" s="9" t="s">
        <v>5059</v>
      </c>
      <c r="G1321" s="9"/>
      <c r="H1321" s="9"/>
      <c r="I1321" s="9"/>
      <c r="J1321" s="9"/>
      <c r="K1321" s="9"/>
      <c r="L1321" s="9"/>
    </row>
    <row r="1322" spans="2:12" x14ac:dyDescent="0.25">
      <c r="B1322" s="9" t="s">
        <v>2683</v>
      </c>
      <c r="C1322" s="10" t="s">
        <v>2684</v>
      </c>
      <c r="D1322" s="10" t="s">
        <v>1741</v>
      </c>
      <c r="E1322" s="10" t="s">
        <v>233</v>
      </c>
      <c r="F1322" s="9" t="s">
        <v>4960</v>
      </c>
      <c r="G1322" s="9" t="s">
        <v>4674</v>
      </c>
      <c r="H1322" s="9" t="s">
        <v>4807</v>
      </c>
      <c r="I1322" s="9"/>
      <c r="J1322" s="9"/>
      <c r="K1322" s="9"/>
      <c r="L1322" s="9"/>
    </row>
    <row r="1323" spans="2:12" x14ac:dyDescent="0.25">
      <c r="B1323" s="9" t="s">
        <v>2692</v>
      </c>
      <c r="C1323" s="10" t="s">
        <v>3126</v>
      </c>
      <c r="D1323" s="10" t="s">
        <v>1741</v>
      </c>
      <c r="E1323" s="10" t="s">
        <v>68</v>
      </c>
      <c r="F1323" s="9" t="s">
        <v>5059</v>
      </c>
      <c r="G1323" s="9" t="s">
        <v>4663</v>
      </c>
      <c r="H1323" s="9" t="s">
        <v>4807</v>
      </c>
      <c r="I1323" s="9"/>
      <c r="J1323" s="9"/>
      <c r="K1323" s="9"/>
      <c r="L1323" s="9"/>
    </row>
    <row r="1324" spans="2:12" x14ac:dyDescent="0.25">
      <c r="B1324" s="9" t="s">
        <v>3127</v>
      </c>
      <c r="C1324" s="10" t="s">
        <v>3128</v>
      </c>
      <c r="D1324" s="10" t="s">
        <v>1746</v>
      </c>
      <c r="E1324" s="10" t="s">
        <v>510</v>
      </c>
      <c r="F1324" s="9" t="s">
        <v>5059</v>
      </c>
      <c r="G1324" s="9"/>
      <c r="H1324" s="9"/>
      <c r="I1324" s="9"/>
      <c r="J1324" s="9"/>
      <c r="K1324" s="9"/>
      <c r="L1324" s="9"/>
    </row>
    <row r="1325" spans="2:12" x14ac:dyDescent="0.25">
      <c r="B1325" s="9" t="s">
        <v>3129</v>
      </c>
      <c r="C1325" s="10" t="s">
        <v>3130</v>
      </c>
      <c r="D1325" s="10" t="s">
        <v>2986</v>
      </c>
      <c r="E1325" s="10" t="s">
        <v>42</v>
      </c>
      <c r="F1325" s="9" t="s">
        <v>5059</v>
      </c>
      <c r="G1325" s="9"/>
      <c r="H1325" s="9"/>
      <c r="I1325" s="9"/>
      <c r="J1325" s="9"/>
      <c r="K1325" s="9"/>
      <c r="L1325" s="9"/>
    </row>
    <row r="1326" spans="2:12" x14ac:dyDescent="0.25">
      <c r="B1326" s="9" t="s">
        <v>2685</v>
      </c>
      <c r="C1326" s="10" t="s">
        <v>3131</v>
      </c>
      <c r="D1326" s="10" t="s">
        <v>2986</v>
      </c>
      <c r="E1326" s="10" t="s">
        <v>23</v>
      </c>
      <c r="F1326" s="9" t="s">
        <v>5059</v>
      </c>
      <c r="G1326" s="9"/>
      <c r="H1326" s="9"/>
      <c r="I1326" s="9"/>
      <c r="J1326" s="9"/>
      <c r="K1326" s="9"/>
      <c r="L1326" s="9"/>
    </row>
    <row r="1327" spans="2:12" x14ac:dyDescent="0.25">
      <c r="B1327" s="9" t="s">
        <v>2687</v>
      </c>
      <c r="C1327" s="10" t="s">
        <v>3132</v>
      </c>
      <c r="D1327" s="10" t="s">
        <v>2986</v>
      </c>
      <c r="E1327" s="10" t="s">
        <v>7</v>
      </c>
      <c r="F1327" s="9" t="s">
        <v>5059</v>
      </c>
      <c r="G1327" s="9"/>
      <c r="H1327" s="9"/>
      <c r="I1327" s="9"/>
      <c r="J1327" s="9"/>
      <c r="K1327" s="9"/>
      <c r="L1327" s="9"/>
    </row>
    <row r="1328" spans="2:12" x14ac:dyDescent="0.25">
      <c r="B1328" s="9" t="s">
        <v>2693</v>
      </c>
      <c r="C1328" s="10" t="s">
        <v>3133</v>
      </c>
      <c r="D1328" s="10" t="s">
        <v>1741</v>
      </c>
      <c r="E1328" s="10" t="s">
        <v>205</v>
      </c>
      <c r="F1328" s="9" t="s">
        <v>5059</v>
      </c>
      <c r="G1328" s="9" t="s">
        <v>5127</v>
      </c>
      <c r="H1328" s="9" t="s">
        <v>4807</v>
      </c>
      <c r="I1328" s="9"/>
      <c r="J1328" s="9"/>
      <c r="K1328" s="9"/>
      <c r="L1328" s="9"/>
    </row>
    <row r="1329" spans="2:12" x14ac:dyDescent="0.25">
      <c r="B1329" s="9" t="s">
        <v>2694</v>
      </c>
      <c r="C1329" s="10" t="s">
        <v>3134</v>
      </c>
      <c r="D1329" s="10" t="s">
        <v>2986</v>
      </c>
      <c r="E1329" s="10" t="s">
        <v>310</v>
      </c>
      <c r="F1329" s="9" t="s">
        <v>5059</v>
      </c>
      <c r="G1329" s="9"/>
      <c r="H1329" s="9"/>
      <c r="I1329" s="9"/>
      <c r="J1329" s="9"/>
      <c r="K1329" s="9"/>
      <c r="L1329" s="9"/>
    </row>
    <row r="1330" spans="2:12" x14ac:dyDescent="0.25">
      <c r="B1330" s="9" t="s">
        <v>2695</v>
      </c>
      <c r="C1330" s="10" t="s">
        <v>3135</v>
      </c>
      <c r="D1330" s="10" t="s">
        <v>2986</v>
      </c>
      <c r="E1330" s="10" t="s">
        <v>168</v>
      </c>
      <c r="F1330" s="9" t="s">
        <v>5059</v>
      </c>
      <c r="G1330" s="9"/>
      <c r="H1330" s="9"/>
      <c r="I1330" s="9"/>
      <c r="J1330" s="9"/>
      <c r="K1330" s="9"/>
      <c r="L1330" s="9"/>
    </row>
    <row r="1331" spans="2:12" x14ac:dyDescent="0.25">
      <c r="B1331" s="9" t="s">
        <v>3136</v>
      </c>
      <c r="C1331" s="10" t="s">
        <v>3137</v>
      </c>
      <c r="D1331" s="10" t="s">
        <v>2986</v>
      </c>
      <c r="E1331" s="10" t="s">
        <v>353</v>
      </c>
      <c r="F1331" s="9" t="s">
        <v>5059</v>
      </c>
      <c r="G1331" s="9" t="s">
        <v>4668</v>
      </c>
      <c r="H1331" s="9" t="s">
        <v>4827</v>
      </c>
      <c r="I1331" s="9"/>
      <c r="J1331" s="9"/>
      <c r="K1331" s="9"/>
      <c r="L1331" s="9"/>
    </row>
    <row r="1332" spans="2:12" x14ac:dyDescent="0.25">
      <c r="B1332" s="9" t="s">
        <v>2696</v>
      </c>
      <c r="C1332" s="10" t="s">
        <v>3138</v>
      </c>
      <c r="D1332" s="10" t="s">
        <v>1741</v>
      </c>
      <c r="E1332" s="10" t="s">
        <v>50</v>
      </c>
      <c r="F1332" s="9" t="s">
        <v>5059</v>
      </c>
      <c r="G1332" s="9"/>
      <c r="H1332" s="9"/>
      <c r="I1332" s="9"/>
      <c r="J1332" s="9"/>
      <c r="K1332" s="9"/>
      <c r="L1332" s="9"/>
    </row>
    <row r="1333" spans="2:12" x14ac:dyDescent="0.25">
      <c r="B1333" s="9" t="s">
        <v>2703</v>
      </c>
      <c r="C1333" s="10" t="s">
        <v>3139</v>
      </c>
      <c r="D1333" s="10" t="s">
        <v>2986</v>
      </c>
      <c r="E1333" s="10" t="s">
        <v>310</v>
      </c>
      <c r="F1333" s="9" t="s">
        <v>5059</v>
      </c>
      <c r="G1333" s="9"/>
      <c r="H1333" s="9"/>
      <c r="I1333" s="9"/>
      <c r="J1333" s="9"/>
      <c r="K1333" s="9"/>
      <c r="L1333" s="9"/>
    </row>
    <row r="1334" spans="2:12" x14ac:dyDescent="0.25">
      <c r="B1334" s="9" t="s">
        <v>2704</v>
      </c>
      <c r="C1334" s="10" t="s">
        <v>3140</v>
      </c>
      <c r="D1334" s="10" t="s">
        <v>2986</v>
      </c>
      <c r="E1334" s="10" t="s">
        <v>68</v>
      </c>
      <c r="F1334" s="9" t="s">
        <v>5059</v>
      </c>
      <c r="G1334" s="9"/>
      <c r="H1334" s="9"/>
      <c r="I1334" s="9"/>
      <c r="J1334" s="9"/>
      <c r="K1334" s="9"/>
      <c r="L1334" s="9"/>
    </row>
    <row r="1335" spans="2:12" x14ac:dyDescent="0.25">
      <c r="B1335" s="9" t="s">
        <v>2705</v>
      </c>
      <c r="C1335" s="10" t="s">
        <v>3141</v>
      </c>
      <c r="D1335" s="10" t="s">
        <v>2986</v>
      </c>
      <c r="E1335" s="10" t="s">
        <v>151</v>
      </c>
      <c r="F1335" s="9" t="s">
        <v>5059</v>
      </c>
      <c r="G1335" s="9" t="s">
        <v>5119</v>
      </c>
      <c r="H1335" s="9" t="s">
        <v>4807</v>
      </c>
      <c r="I1335" s="9"/>
      <c r="J1335" s="9"/>
      <c r="K1335" s="9"/>
      <c r="L1335" s="9"/>
    </row>
    <row r="1336" spans="2:12" x14ac:dyDescent="0.25">
      <c r="B1336" s="9" t="s">
        <v>2708</v>
      </c>
      <c r="C1336" s="10" t="s">
        <v>3142</v>
      </c>
      <c r="D1336" s="10" t="s">
        <v>2986</v>
      </c>
      <c r="E1336" s="10" t="s">
        <v>23</v>
      </c>
      <c r="F1336" s="9" t="s">
        <v>5059</v>
      </c>
      <c r="G1336" s="9"/>
      <c r="H1336" s="9"/>
      <c r="I1336" s="9"/>
      <c r="J1336" s="9"/>
      <c r="K1336" s="9"/>
      <c r="L1336" s="9"/>
    </row>
    <row r="1337" spans="2:12" x14ac:dyDescent="0.25">
      <c r="B1337" s="9" t="s">
        <v>2719</v>
      </c>
      <c r="C1337" s="10" t="s">
        <v>3143</v>
      </c>
      <c r="D1337" s="10" t="s">
        <v>1741</v>
      </c>
      <c r="E1337" s="10" t="s">
        <v>85</v>
      </c>
      <c r="F1337" s="9" t="s">
        <v>5059</v>
      </c>
      <c r="G1337" s="9"/>
      <c r="H1337" s="9"/>
      <c r="I1337" s="9"/>
      <c r="J1337" s="9"/>
      <c r="K1337" s="9"/>
      <c r="L1337" s="9"/>
    </row>
    <row r="1338" spans="2:12" x14ac:dyDescent="0.25">
      <c r="B1338" s="9" t="s">
        <v>2928</v>
      </c>
      <c r="C1338" s="10" t="s">
        <v>3144</v>
      </c>
      <c r="D1338" s="10" t="s">
        <v>1741</v>
      </c>
      <c r="E1338" s="10" t="s">
        <v>6</v>
      </c>
      <c r="F1338" s="9" t="s">
        <v>5059</v>
      </c>
      <c r="G1338" s="9"/>
      <c r="H1338" s="9"/>
      <c r="I1338" s="9"/>
      <c r="J1338" s="9"/>
      <c r="K1338" s="9"/>
      <c r="L1338" s="9"/>
    </row>
    <row r="1339" spans="2:12" x14ac:dyDescent="0.25">
      <c r="B1339" s="9" t="s">
        <v>2724</v>
      </c>
      <c r="C1339" s="10" t="s">
        <v>3145</v>
      </c>
      <c r="D1339" s="10" t="s">
        <v>2986</v>
      </c>
      <c r="E1339" s="10" t="s">
        <v>49</v>
      </c>
      <c r="F1339" s="9" t="s">
        <v>5059</v>
      </c>
      <c r="G1339" s="9"/>
      <c r="H1339" s="9"/>
      <c r="I1339" s="9"/>
      <c r="J1339" s="9"/>
      <c r="K1339" s="9"/>
      <c r="L1339" s="9"/>
    </row>
    <row r="1340" spans="2:12" x14ac:dyDescent="0.25">
      <c r="B1340" s="9" t="s">
        <v>2725</v>
      </c>
      <c r="C1340" s="10" t="s">
        <v>3146</v>
      </c>
      <c r="D1340" s="10" t="s">
        <v>2986</v>
      </c>
      <c r="E1340" s="10" t="s">
        <v>39</v>
      </c>
      <c r="F1340" s="9" t="s">
        <v>5059</v>
      </c>
      <c r="G1340" s="9"/>
      <c r="H1340" s="9"/>
      <c r="I1340" s="9"/>
      <c r="J1340" s="9"/>
      <c r="K1340" s="9"/>
      <c r="L1340" s="9"/>
    </row>
    <row r="1341" spans="2:12" x14ac:dyDescent="0.25">
      <c r="B1341" s="9" t="s">
        <v>3147</v>
      </c>
      <c r="C1341" s="10" t="s">
        <v>3148</v>
      </c>
      <c r="D1341" s="10" t="s">
        <v>2986</v>
      </c>
      <c r="E1341" s="10" t="s">
        <v>23</v>
      </c>
      <c r="F1341" s="9" t="s">
        <v>5059</v>
      </c>
      <c r="G1341" s="9"/>
      <c r="H1341" s="9"/>
      <c r="I1341" s="9"/>
      <c r="J1341" s="9"/>
      <c r="K1341" s="9"/>
      <c r="L1341" s="9"/>
    </row>
    <row r="1342" spans="2:12" x14ac:dyDescent="0.25">
      <c r="B1342" s="9" t="s">
        <v>3149</v>
      </c>
      <c r="C1342" s="10" t="s">
        <v>3150</v>
      </c>
      <c r="D1342" s="10" t="s">
        <v>2986</v>
      </c>
      <c r="E1342" s="10" t="s">
        <v>23</v>
      </c>
      <c r="F1342" s="9" t="s">
        <v>5059</v>
      </c>
      <c r="G1342" s="9"/>
      <c r="H1342" s="9"/>
      <c r="I1342" s="9"/>
      <c r="J1342" s="9"/>
      <c r="K1342" s="9"/>
      <c r="L1342" s="9"/>
    </row>
    <row r="1343" spans="2:12" x14ac:dyDescent="0.25">
      <c r="B1343" s="9" t="s">
        <v>3151</v>
      </c>
      <c r="C1343" s="10" t="s">
        <v>3152</v>
      </c>
      <c r="D1343" s="10" t="s">
        <v>1741</v>
      </c>
      <c r="E1343" s="10" t="s">
        <v>6</v>
      </c>
      <c r="F1343" s="9" t="s">
        <v>5059</v>
      </c>
      <c r="G1343" s="9" t="s">
        <v>4639</v>
      </c>
      <c r="H1343" s="9" t="s">
        <v>4827</v>
      </c>
      <c r="I1343" s="9"/>
      <c r="J1343" s="9"/>
      <c r="K1343" s="9"/>
      <c r="L1343" s="9"/>
    </row>
    <row r="1344" spans="2:12" x14ac:dyDescent="0.25">
      <c r="B1344" s="9" t="s">
        <v>2736</v>
      </c>
      <c r="C1344" s="10" t="s">
        <v>3153</v>
      </c>
      <c r="D1344" s="10" t="s">
        <v>1741</v>
      </c>
      <c r="E1344" s="10" t="s">
        <v>7</v>
      </c>
      <c r="F1344" s="9" t="s">
        <v>5059</v>
      </c>
      <c r="G1344" s="9" t="s">
        <v>4670</v>
      </c>
      <c r="H1344" s="9" t="s">
        <v>4807</v>
      </c>
      <c r="I1344" s="9"/>
      <c r="J1344" s="9"/>
      <c r="K1344" s="9"/>
      <c r="L1344" s="9"/>
    </row>
    <row r="1345" spans="2:12" x14ac:dyDescent="0.25">
      <c r="B1345" s="9" t="s">
        <v>3154</v>
      </c>
      <c r="C1345" s="10" t="s">
        <v>3155</v>
      </c>
      <c r="D1345" s="10" t="s">
        <v>1741</v>
      </c>
      <c r="E1345" s="10" t="s">
        <v>7</v>
      </c>
      <c r="F1345" s="9" t="s">
        <v>5059</v>
      </c>
      <c r="G1345" s="9" t="s">
        <v>4568</v>
      </c>
      <c r="H1345" s="9" t="s">
        <v>4807</v>
      </c>
      <c r="I1345" s="9"/>
      <c r="J1345" s="9"/>
      <c r="K1345" s="9"/>
      <c r="L1345" s="9"/>
    </row>
    <row r="1346" spans="2:12" x14ac:dyDescent="0.25">
      <c r="B1346" s="9" t="s">
        <v>3156</v>
      </c>
      <c r="C1346" s="10" t="s">
        <v>3157</v>
      </c>
      <c r="D1346" s="10" t="s">
        <v>1741</v>
      </c>
      <c r="E1346" s="10" t="s">
        <v>6</v>
      </c>
      <c r="F1346" s="9" t="s">
        <v>5059</v>
      </c>
      <c r="G1346" s="9"/>
      <c r="H1346" s="9"/>
      <c r="I1346" s="9"/>
      <c r="J1346" s="9"/>
      <c r="K1346" s="9"/>
      <c r="L1346" s="9"/>
    </row>
    <row r="1347" spans="2:12" ht="60" x14ac:dyDescent="0.25">
      <c r="B1347" s="9" t="s">
        <v>2738</v>
      </c>
      <c r="C1347" s="10" t="s">
        <v>3158</v>
      </c>
      <c r="D1347" s="10" t="s">
        <v>1741</v>
      </c>
      <c r="E1347" s="10" t="s">
        <v>68</v>
      </c>
      <c r="F1347" s="9" t="s">
        <v>5059</v>
      </c>
      <c r="G1347" s="9" t="s">
        <v>4592</v>
      </c>
      <c r="H1347" s="9" t="s">
        <v>4812</v>
      </c>
      <c r="I1347" s="9"/>
      <c r="J1347" s="9"/>
      <c r="K1347" s="9"/>
      <c r="L1347" s="9"/>
    </row>
    <row r="1348" spans="2:12" x14ac:dyDescent="0.25">
      <c r="B1348" s="9" t="s">
        <v>2742</v>
      </c>
      <c r="C1348" s="10" t="s">
        <v>3159</v>
      </c>
      <c r="D1348" s="10" t="s">
        <v>1741</v>
      </c>
      <c r="E1348" s="10" t="s">
        <v>205</v>
      </c>
      <c r="F1348" s="9" t="s">
        <v>5059</v>
      </c>
      <c r="G1348" s="9" t="s">
        <v>5118</v>
      </c>
      <c r="H1348" s="9" t="s">
        <v>4807</v>
      </c>
      <c r="I1348" s="9"/>
      <c r="J1348" s="9"/>
      <c r="K1348" s="9"/>
      <c r="L1348" s="9"/>
    </row>
    <row r="1349" spans="2:12" x14ac:dyDescent="0.25">
      <c r="B1349" s="9" t="s">
        <v>3160</v>
      </c>
      <c r="C1349" s="10" t="s">
        <v>3161</v>
      </c>
      <c r="D1349" s="10" t="s">
        <v>1741</v>
      </c>
      <c r="E1349" s="10" t="s">
        <v>68</v>
      </c>
      <c r="F1349" s="9" t="s">
        <v>5059</v>
      </c>
      <c r="G1349" s="9" t="s">
        <v>5125</v>
      </c>
      <c r="H1349" s="9" t="s">
        <v>4807</v>
      </c>
      <c r="I1349" s="9"/>
      <c r="J1349" s="9"/>
      <c r="K1349" s="9"/>
      <c r="L1349" s="9"/>
    </row>
    <row r="1350" spans="2:12" x14ac:dyDescent="0.25">
      <c r="B1350" s="9" t="s">
        <v>2743</v>
      </c>
      <c r="C1350" s="10" t="s">
        <v>3162</v>
      </c>
      <c r="D1350" s="10" t="s">
        <v>1741</v>
      </c>
      <c r="E1350" s="10" t="s">
        <v>50</v>
      </c>
      <c r="F1350" s="9" t="s">
        <v>5059</v>
      </c>
      <c r="G1350" s="9" t="s">
        <v>4670</v>
      </c>
      <c r="H1350" s="9" t="s">
        <v>4807</v>
      </c>
      <c r="I1350" s="9"/>
      <c r="J1350" s="9"/>
      <c r="K1350" s="9"/>
      <c r="L1350" s="9"/>
    </row>
    <row r="1351" spans="2:12" x14ac:dyDescent="0.25">
      <c r="B1351" s="9" t="s">
        <v>3163</v>
      </c>
      <c r="C1351" s="10" t="s">
        <v>3164</v>
      </c>
      <c r="D1351" s="10" t="s">
        <v>1741</v>
      </c>
      <c r="E1351" s="10" t="s">
        <v>168</v>
      </c>
      <c r="F1351" s="9" t="s">
        <v>5059</v>
      </c>
      <c r="G1351" s="9"/>
      <c r="H1351" s="9"/>
      <c r="I1351" s="9"/>
      <c r="J1351" s="9"/>
      <c r="K1351" s="9"/>
      <c r="L1351" s="9"/>
    </row>
    <row r="1352" spans="2:12" x14ac:dyDescent="0.25">
      <c r="B1352" s="9" t="s">
        <v>2745</v>
      </c>
      <c r="C1352" s="10" t="s">
        <v>3165</v>
      </c>
      <c r="D1352" s="10" t="s">
        <v>1746</v>
      </c>
      <c r="E1352" s="10" t="s">
        <v>210</v>
      </c>
      <c r="F1352" s="9" t="s">
        <v>5059</v>
      </c>
      <c r="G1352" s="9" t="s">
        <v>5119</v>
      </c>
      <c r="H1352" s="9" t="s">
        <v>4807</v>
      </c>
      <c r="I1352" s="9"/>
      <c r="J1352" s="9"/>
      <c r="K1352" s="9"/>
      <c r="L1352" s="9"/>
    </row>
    <row r="1353" spans="2:12" x14ac:dyDescent="0.25">
      <c r="B1353" s="9" t="s">
        <v>2746</v>
      </c>
      <c r="C1353" s="10" t="s">
        <v>3166</v>
      </c>
      <c r="D1353" s="10" t="s">
        <v>2986</v>
      </c>
      <c r="E1353" s="10" t="s">
        <v>310</v>
      </c>
      <c r="F1353" s="9" t="s">
        <v>5059</v>
      </c>
      <c r="G1353" s="9"/>
      <c r="H1353" s="9"/>
      <c r="I1353" s="9"/>
      <c r="J1353" s="9"/>
      <c r="K1353" s="9"/>
      <c r="L1353" s="9"/>
    </row>
    <row r="1354" spans="2:12" x14ac:dyDescent="0.25">
      <c r="B1354" s="9" t="s">
        <v>2758</v>
      </c>
      <c r="C1354" s="10" t="s">
        <v>3167</v>
      </c>
      <c r="D1354" s="10" t="s">
        <v>1741</v>
      </c>
      <c r="E1354" s="10" t="s">
        <v>50</v>
      </c>
      <c r="F1354" s="9" t="s">
        <v>5059</v>
      </c>
      <c r="G1354" s="9" t="s">
        <v>4641</v>
      </c>
      <c r="H1354" s="9" t="s">
        <v>4807</v>
      </c>
      <c r="I1354" s="9"/>
      <c r="J1354" s="9"/>
      <c r="K1354" s="9"/>
      <c r="L1354" s="9"/>
    </row>
    <row r="1355" spans="2:12" ht="30" x14ac:dyDescent="0.25">
      <c r="B1355" s="9" t="s">
        <v>2765</v>
      </c>
      <c r="C1355" s="10" t="s">
        <v>3168</v>
      </c>
      <c r="D1355" s="10" t="s">
        <v>1741</v>
      </c>
      <c r="E1355" s="10" t="s">
        <v>50</v>
      </c>
      <c r="F1355" s="9" t="s">
        <v>5059</v>
      </c>
      <c r="G1355" s="9" t="s">
        <v>5021</v>
      </c>
      <c r="H1355" s="9" t="s">
        <v>4809</v>
      </c>
      <c r="I1355" s="9"/>
      <c r="J1355" s="9"/>
      <c r="K1355" s="9"/>
      <c r="L1355" s="9"/>
    </row>
    <row r="1356" spans="2:12" x14ac:dyDescent="0.25">
      <c r="B1356" s="9" t="s">
        <v>2929</v>
      </c>
      <c r="C1356" s="10" t="s">
        <v>3169</v>
      </c>
      <c r="D1356" s="10" t="s">
        <v>2986</v>
      </c>
      <c r="E1356" s="10" t="s">
        <v>7</v>
      </c>
      <c r="F1356" s="9" t="s">
        <v>5059</v>
      </c>
      <c r="G1356" s="9"/>
      <c r="H1356" s="9"/>
      <c r="I1356" s="9"/>
      <c r="J1356" s="9"/>
      <c r="K1356" s="9"/>
      <c r="L1356" s="9"/>
    </row>
    <row r="1357" spans="2:12" x14ac:dyDescent="0.25">
      <c r="B1357" s="9" t="s">
        <v>2773</v>
      </c>
      <c r="C1357" s="10" t="s">
        <v>3170</v>
      </c>
      <c r="D1357" s="10" t="s">
        <v>5</v>
      </c>
      <c r="E1357" s="10" t="s">
        <v>49</v>
      </c>
      <c r="F1357" s="9" t="s">
        <v>5059</v>
      </c>
      <c r="G1357" s="9"/>
      <c r="H1357" s="9"/>
      <c r="I1357" s="9"/>
      <c r="J1357" s="9"/>
      <c r="K1357" s="9"/>
      <c r="L1357" s="9"/>
    </row>
    <row r="1358" spans="2:12" x14ac:dyDescent="0.25">
      <c r="B1358" s="9" t="s">
        <v>2771</v>
      </c>
      <c r="C1358" s="10" t="s">
        <v>3171</v>
      </c>
      <c r="D1358" s="10" t="s">
        <v>1741</v>
      </c>
      <c r="E1358" s="10" t="s">
        <v>151</v>
      </c>
      <c r="F1358" s="9" t="s">
        <v>5059</v>
      </c>
      <c r="G1358" s="9"/>
      <c r="H1358" s="9"/>
      <c r="I1358" s="9"/>
      <c r="J1358" s="9"/>
      <c r="K1358" s="9"/>
      <c r="L1358" s="9"/>
    </row>
    <row r="1359" spans="2:12" x14ac:dyDescent="0.25">
      <c r="B1359" s="9" t="s">
        <v>3172</v>
      </c>
      <c r="C1359" s="10" t="s">
        <v>3173</v>
      </c>
      <c r="D1359" s="10" t="s">
        <v>2986</v>
      </c>
      <c r="E1359" s="10" t="s">
        <v>50</v>
      </c>
      <c r="F1359" s="9" t="s">
        <v>5059</v>
      </c>
      <c r="G1359" s="9" t="s">
        <v>4623</v>
      </c>
      <c r="H1359" s="9" t="s">
        <v>4807</v>
      </c>
      <c r="I1359" s="9"/>
      <c r="J1359" s="9"/>
      <c r="K1359" s="9"/>
      <c r="L1359" s="9"/>
    </row>
    <row r="1360" spans="2:12" x14ac:dyDescent="0.25">
      <c r="B1360" s="9" t="s">
        <v>2780</v>
      </c>
      <c r="C1360" s="10" t="s">
        <v>3174</v>
      </c>
      <c r="D1360" s="10" t="s">
        <v>2986</v>
      </c>
      <c r="E1360" s="10" t="s">
        <v>353</v>
      </c>
      <c r="F1360" s="9" t="s">
        <v>5059</v>
      </c>
      <c r="G1360" s="9"/>
      <c r="H1360" s="9"/>
      <c r="I1360" s="9"/>
      <c r="J1360" s="9"/>
      <c r="K1360" s="9"/>
      <c r="L1360" s="9"/>
    </row>
    <row r="1361" spans="2:12" x14ac:dyDescent="0.25">
      <c r="B1361" s="9" t="s">
        <v>3175</v>
      </c>
      <c r="C1361" s="10" t="s">
        <v>3176</v>
      </c>
      <c r="D1361" s="10" t="s">
        <v>2986</v>
      </c>
      <c r="E1361" s="10" t="s">
        <v>49</v>
      </c>
      <c r="F1361" s="9" t="s">
        <v>5059</v>
      </c>
      <c r="G1361" s="9"/>
      <c r="H1361" s="9"/>
      <c r="I1361" s="9"/>
      <c r="J1361" s="9"/>
      <c r="K1361" s="9"/>
      <c r="L1361" s="9"/>
    </row>
    <row r="1362" spans="2:12" x14ac:dyDescent="0.25">
      <c r="B1362" s="9" t="s">
        <v>3177</v>
      </c>
      <c r="C1362" s="10" t="s">
        <v>3178</v>
      </c>
      <c r="D1362" s="10" t="s">
        <v>2986</v>
      </c>
      <c r="E1362" s="10" t="s">
        <v>23</v>
      </c>
      <c r="F1362" s="9" t="s">
        <v>5059</v>
      </c>
      <c r="G1362" s="9"/>
      <c r="H1362" s="9"/>
      <c r="I1362" s="9"/>
      <c r="J1362" s="9"/>
      <c r="K1362" s="9"/>
      <c r="L1362" s="9"/>
    </row>
    <row r="1363" spans="2:12" x14ac:dyDescent="0.25">
      <c r="B1363" s="9" t="s">
        <v>2793</v>
      </c>
      <c r="C1363" s="10" t="s">
        <v>3179</v>
      </c>
      <c r="D1363" s="10" t="s">
        <v>2986</v>
      </c>
      <c r="E1363" s="10" t="s">
        <v>23</v>
      </c>
      <c r="F1363" s="9" t="s">
        <v>5059</v>
      </c>
      <c r="G1363" s="9" t="s">
        <v>4592</v>
      </c>
      <c r="H1363" s="9" t="s">
        <v>4809</v>
      </c>
      <c r="I1363" s="9"/>
      <c r="J1363" s="9"/>
      <c r="K1363" s="9"/>
      <c r="L1363" s="9"/>
    </row>
    <row r="1364" spans="2:12" x14ac:dyDescent="0.25">
      <c r="B1364" s="9" t="s">
        <v>2809</v>
      </c>
      <c r="C1364" s="10" t="s">
        <v>3180</v>
      </c>
      <c r="D1364" s="10" t="s">
        <v>2986</v>
      </c>
      <c r="E1364" s="10" t="s">
        <v>353</v>
      </c>
      <c r="F1364" s="9" t="s">
        <v>5059</v>
      </c>
      <c r="G1364" s="9"/>
      <c r="H1364" s="9"/>
      <c r="I1364" s="9"/>
      <c r="J1364" s="9"/>
      <c r="K1364" s="9"/>
      <c r="L1364" s="9"/>
    </row>
    <row r="1365" spans="2:12" x14ac:dyDescent="0.25">
      <c r="B1365" s="9" t="s">
        <v>2811</v>
      </c>
      <c r="C1365" s="10" t="s">
        <v>3181</v>
      </c>
      <c r="D1365" s="10" t="s">
        <v>2986</v>
      </c>
      <c r="E1365" s="10" t="s">
        <v>353</v>
      </c>
      <c r="F1365" s="9" t="s">
        <v>5059</v>
      </c>
      <c r="G1365" s="9"/>
      <c r="H1365" s="9"/>
      <c r="I1365" s="9"/>
      <c r="J1365" s="9"/>
      <c r="K1365" s="9"/>
      <c r="L1365" s="9"/>
    </row>
    <row r="1366" spans="2:12" x14ac:dyDescent="0.25">
      <c r="B1366" s="9" t="s">
        <v>3182</v>
      </c>
      <c r="C1366" s="10" t="s">
        <v>3183</v>
      </c>
      <c r="D1366" s="10" t="s">
        <v>2986</v>
      </c>
      <c r="E1366" s="10" t="s">
        <v>353</v>
      </c>
      <c r="F1366" s="9" t="s">
        <v>5059</v>
      </c>
      <c r="G1366" s="9"/>
      <c r="H1366" s="9"/>
      <c r="I1366" s="9"/>
      <c r="J1366" s="9"/>
      <c r="K1366" s="9"/>
      <c r="L1366" s="9"/>
    </row>
    <row r="1367" spans="2:12" x14ac:dyDescent="0.25">
      <c r="B1367" s="9" t="s">
        <v>3184</v>
      </c>
      <c r="C1367" s="10" t="s">
        <v>3185</v>
      </c>
      <c r="D1367" s="10" t="s">
        <v>2986</v>
      </c>
      <c r="E1367" s="10" t="s">
        <v>23</v>
      </c>
      <c r="F1367" s="9" t="s">
        <v>5059</v>
      </c>
      <c r="G1367" s="9"/>
      <c r="H1367" s="9"/>
      <c r="I1367" s="9"/>
      <c r="J1367" s="9"/>
      <c r="K1367" s="9"/>
      <c r="L1367" s="9"/>
    </row>
    <row r="1368" spans="2:12" x14ac:dyDescent="0.25">
      <c r="B1368" s="9" t="s">
        <v>2801</v>
      </c>
      <c r="C1368" s="10" t="s">
        <v>3186</v>
      </c>
      <c r="D1368" s="10" t="s">
        <v>1741</v>
      </c>
      <c r="E1368" s="10" t="s">
        <v>205</v>
      </c>
      <c r="F1368" s="9" t="s">
        <v>5059</v>
      </c>
      <c r="G1368" s="9" t="s">
        <v>5127</v>
      </c>
      <c r="H1368" s="9" t="s">
        <v>4807</v>
      </c>
      <c r="I1368" s="9"/>
      <c r="J1368" s="9"/>
      <c r="K1368" s="9"/>
      <c r="L1368" s="9"/>
    </row>
    <row r="1369" spans="2:12" x14ac:dyDescent="0.25">
      <c r="B1369" s="9" t="s">
        <v>3187</v>
      </c>
      <c r="C1369" s="10" t="s">
        <v>3188</v>
      </c>
      <c r="D1369" s="10" t="s">
        <v>2986</v>
      </c>
      <c r="E1369" s="10" t="s">
        <v>310</v>
      </c>
      <c r="F1369" s="9" t="s">
        <v>5059</v>
      </c>
      <c r="G1369" s="9"/>
      <c r="H1369" s="9"/>
      <c r="I1369" s="9"/>
      <c r="J1369" s="9"/>
      <c r="K1369" s="9"/>
      <c r="L1369" s="9"/>
    </row>
    <row r="1370" spans="2:12" x14ac:dyDescent="0.25">
      <c r="B1370" s="9" t="s">
        <v>2931</v>
      </c>
      <c r="C1370" s="10" t="s">
        <v>3189</v>
      </c>
      <c r="D1370" s="10" t="s">
        <v>2986</v>
      </c>
      <c r="E1370" s="10" t="s">
        <v>310</v>
      </c>
      <c r="F1370" s="9" t="s">
        <v>5059</v>
      </c>
      <c r="G1370" s="9"/>
      <c r="H1370" s="9"/>
      <c r="I1370" s="9"/>
      <c r="J1370" s="9"/>
      <c r="K1370" s="9"/>
      <c r="L1370" s="9"/>
    </row>
    <row r="1371" spans="2:12" x14ac:dyDescent="0.25">
      <c r="B1371" s="9" t="s">
        <v>2818</v>
      </c>
      <c r="C1371" s="10" t="s">
        <v>3190</v>
      </c>
      <c r="D1371" s="10" t="s">
        <v>2986</v>
      </c>
      <c r="E1371" s="10" t="s">
        <v>310</v>
      </c>
      <c r="F1371" s="9" t="s">
        <v>5059</v>
      </c>
      <c r="G1371" s="9"/>
      <c r="H1371" s="9"/>
      <c r="I1371" s="9"/>
      <c r="J1371" s="9"/>
      <c r="K1371" s="9"/>
      <c r="L1371" s="9"/>
    </row>
    <row r="1372" spans="2:12" x14ac:dyDescent="0.25">
      <c r="B1372" s="9" t="s">
        <v>3191</v>
      </c>
      <c r="C1372" s="10" t="s">
        <v>3192</v>
      </c>
      <c r="D1372" s="10" t="s">
        <v>1741</v>
      </c>
      <c r="E1372" s="10" t="s">
        <v>310</v>
      </c>
      <c r="F1372" s="9" t="s">
        <v>5059</v>
      </c>
      <c r="G1372" s="9"/>
      <c r="H1372" s="9"/>
      <c r="I1372" s="9"/>
      <c r="J1372" s="9"/>
      <c r="K1372" s="9"/>
      <c r="L1372" s="9"/>
    </row>
    <row r="1373" spans="2:12" x14ac:dyDescent="0.25">
      <c r="B1373" s="9" t="s">
        <v>3193</v>
      </c>
      <c r="C1373" s="10" t="s">
        <v>3194</v>
      </c>
      <c r="D1373" s="10" t="s">
        <v>2986</v>
      </c>
      <c r="E1373" s="10" t="s">
        <v>23</v>
      </c>
      <c r="F1373" s="9" t="s">
        <v>5059</v>
      </c>
      <c r="G1373" s="9"/>
      <c r="H1373" s="9"/>
      <c r="I1373" s="9"/>
      <c r="J1373" s="9"/>
      <c r="K1373" s="9"/>
      <c r="L1373" s="9"/>
    </row>
    <row r="1374" spans="2:12" x14ac:dyDescent="0.25">
      <c r="B1374" s="9" t="s">
        <v>3195</v>
      </c>
      <c r="C1374" s="10" t="s">
        <v>3196</v>
      </c>
      <c r="D1374" s="10" t="s">
        <v>2986</v>
      </c>
      <c r="E1374" s="10" t="s">
        <v>50</v>
      </c>
      <c r="F1374" s="9" t="s">
        <v>5059</v>
      </c>
      <c r="G1374" s="9"/>
      <c r="H1374" s="9"/>
      <c r="I1374" s="9"/>
      <c r="J1374" s="9"/>
      <c r="K1374" s="9"/>
      <c r="L1374" s="9"/>
    </row>
    <row r="1375" spans="2:12" x14ac:dyDescent="0.25">
      <c r="B1375" s="9" t="s">
        <v>2823</v>
      </c>
      <c r="C1375" s="10" t="s">
        <v>3197</v>
      </c>
      <c r="D1375" s="10" t="s">
        <v>2986</v>
      </c>
      <c r="E1375" s="10" t="s">
        <v>510</v>
      </c>
      <c r="F1375" s="9" t="s">
        <v>5059</v>
      </c>
      <c r="G1375" s="9"/>
      <c r="H1375" s="9"/>
      <c r="I1375" s="9"/>
      <c r="J1375" s="9"/>
      <c r="K1375" s="9"/>
      <c r="L1375" s="9"/>
    </row>
    <row r="1376" spans="2:12" x14ac:dyDescent="0.25">
      <c r="B1376" s="9" t="s">
        <v>3198</v>
      </c>
      <c r="C1376" s="10" t="s">
        <v>3199</v>
      </c>
      <c r="D1376" s="10" t="s">
        <v>1741</v>
      </c>
      <c r="E1376" s="10" t="s">
        <v>233</v>
      </c>
      <c r="F1376" s="9" t="s">
        <v>5059</v>
      </c>
      <c r="G1376" s="9" t="s">
        <v>5032</v>
      </c>
      <c r="H1376" s="9" t="s">
        <v>4807</v>
      </c>
      <c r="I1376" s="9"/>
      <c r="J1376" s="9"/>
      <c r="K1376" s="9"/>
      <c r="L1376" s="9"/>
    </row>
    <row r="1377" spans="2:12" x14ac:dyDescent="0.25">
      <c r="B1377" s="9" t="s">
        <v>2828</v>
      </c>
      <c r="C1377" s="10" t="s">
        <v>3200</v>
      </c>
      <c r="D1377" s="10" t="s">
        <v>2986</v>
      </c>
      <c r="E1377" s="10" t="s">
        <v>50</v>
      </c>
      <c r="F1377" s="9" t="s">
        <v>5059</v>
      </c>
      <c r="G1377" s="9" t="s">
        <v>4618</v>
      </c>
      <c r="H1377" s="9" t="s">
        <v>4807</v>
      </c>
      <c r="I1377" s="9"/>
      <c r="J1377" s="9"/>
      <c r="K1377" s="9"/>
      <c r="L1377" s="9"/>
    </row>
    <row r="1378" spans="2:12" x14ac:dyDescent="0.25">
      <c r="B1378" s="9" t="s">
        <v>2829</v>
      </c>
      <c r="C1378" s="10" t="s">
        <v>3201</v>
      </c>
      <c r="D1378" s="10" t="s">
        <v>2986</v>
      </c>
      <c r="E1378" s="10" t="s">
        <v>168</v>
      </c>
      <c r="F1378" s="9" t="s">
        <v>5059</v>
      </c>
      <c r="G1378" s="9" t="s">
        <v>4597</v>
      </c>
      <c r="H1378" s="9" t="s">
        <v>4807</v>
      </c>
      <c r="I1378" s="9"/>
      <c r="J1378" s="9"/>
      <c r="K1378" s="9"/>
      <c r="L1378" s="9"/>
    </row>
    <row r="1379" spans="2:12" x14ac:dyDescent="0.25">
      <c r="B1379" s="9" t="s">
        <v>3202</v>
      </c>
      <c r="C1379" s="10" t="s">
        <v>3203</v>
      </c>
      <c r="D1379" s="10" t="s">
        <v>5</v>
      </c>
      <c r="E1379" s="10" t="s">
        <v>7</v>
      </c>
      <c r="F1379" s="9" t="s">
        <v>5059</v>
      </c>
      <c r="G1379" s="9" t="s">
        <v>4618</v>
      </c>
      <c r="H1379" s="9" t="s">
        <v>4807</v>
      </c>
      <c r="I1379" s="9"/>
      <c r="J1379" s="9"/>
      <c r="K1379" s="9"/>
      <c r="L1379" s="9"/>
    </row>
    <row r="1380" spans="2:12" x14ac:dyDescent="0.25">
      <c r="B1380" s="9" t="s">
        <v>3204</v>
      </c>
      <c r="C1380" s="10" t="s">
        <v>3205</v>
      </c>
      <c r="D1380" s="10" t="s">
        <v>2986</v>
      </c>
      <c r="E1380" s="10" t="s">
        <v>23</v>
      </c>
      <c r="F1380" s="9" t="s">
        <v>5059</v>
      </c>
      <c r="G1380" s="9" t="s">
        <v>4669</v>
      </c>
      <c r="H1380" s="9" t="s">
        <v>4807</v>
      </c>
      <c r="I1380" s="9"/>
      <c r="J1380" s="9"/>
      <c r="K1380" s="9"/>
      <c r="L1380" s="9"/>
    </row>
    <row r="1381" spans="2:12" x14ac:dyDescent="0.25">
      <c r="B1381" s="9" t="s">
        <v>3206</v>
      </c>
      <c r="C1381" s="10" t="s">
        <v>3207</v>
      </c>
      <c r="D1381" s="10" t="s">
        <v>1741</v>
      </c>
      <c r="E1381" s="10" t="s">
        <v>353</v>
      </c>
      <c r="F1381" s="9" t="s">
        <v>5059</v>
      </c>
      <c r="G1381" s="9"/>
      <c r="H1381" s="9"/>
      <c r="I1381" s="9"/>
      <c r="J1381" s="9"/>
      <c r="K1381" s="9"/>
      <c r="L1381" s="9"/>
    </row>
    <row r="1382" spans="2:12" x14ac:dyDescent="0.25">
      <c r="B1382" s="9" t="s">
        <v>3208</v>
      </c>
      <c r="C1382" s="10" t="s">
        <v>3209</v>
      </c>
      <c r="D1382" s="10" t="s">
        <v>1741</v>
      </c>
      <c r="E1382" s="10" t="s">
        <v>353</v>
      </c>
      <c r="F1382" s="9" t="s">
        <v>5059</v>
      </c>
      <c r="G1382" s="9"/>
      <c r="H1382" s="9"/>
      <c r="I1382" s="9"/>
      <c r="J1382" s="9"/>
      <c r="K1382" s="9"/>
      <c r="L1382" s="9"/>
    </row>
    <row r="1383" spans="2:12" ht="30" x14ac:dyDescent="0.25">
      <c r="B1383" s="9" t="s">
        <v>2833</v>
      </c>
      <c r="C1383" s="10" t="s">
        <v>2834</v>
      </c>
      <c r="D1383" s="10" t="s">
        <v>2527</v>
      </c>
      <c r="E1383" s="10" t="s">
        <v>85</v>
      </c>
      <c r="F1383" s="9" t="s">
        <v>5061</v>
      </c>
      <c r="G1383" s="9"/>
      <c r="H1383" s="9"/>
      <c r="I1383" s="9"/>
      <c r="J1383" s="9"/>
      <c r="K1383" s="9"/>
      <c r="L1383" s="9"/>
    </row>
    <row r="1384" spans="2:12" x14ac:dyDescent="0.25">
      <c r="B1384" s="9" t="s">
        <v>3210</v>
      </c>
      <c r="C1384" s="10" t="s">
        <v>3211</v>
      </c>
      <c r="D1384" s="10" t="s">
        <v>2986</v>
      </c>
      <c r="E1384" s="10" t="s">
        <v>50</v>
      </c>
      <c r="F1384" s="9" t="s">
        <v>5059</v>
      </c>
      <c r="G1384" s="9"/>
      <c r="H1384" s="9"/>
      <c r="I1384" s="9"/>
      <c r="J1384" s="9"/>
      <c r="K1384" s="9"/>
      <c r="L1384" s="9"/>
    </row>
    <row r="1385" spans="2:12" x14ac:dyDescent="0.25">
      <c r="B1385" s="9" t="s">
        <v>3212</v>
      </c>
      <c r="C1385" s="10" t="s">
        <v>3213</v>
      </c>
      <c r="D1385" s="10" t="s">
        <v>2986</v>
      </c>
      <c r="E1385" s="10" t="s">
        <v>310</v>
      </c>
      <c r="F1385" s="9" t="s">
        <v>5059</v>
      </c>
      <c r="G1385" s="9"/>
      <c r="H1385" s="9"/>
      <c r="I1385" s="9"/>
      <c r="J1385" s="9"/>
      <c r="K1385" s="9"/>
      <c r="L1385" s="9"/>
    </row>
    <row r="1386" spans="2:12" x14ac:dyDescent="0.25">
      <c r="B1386" s="9" t="s">
        <v>3214</v>
      </c>
      <c r="C1386" s="10" t="s">
        <v>3215</v>
      </c>
      <c r="D1386" s="10" t="s">
        <v>2986</v>
      </c>
      <c r="E1386" s="10" t="s">
        <v>510</v>
      </c>
      <c r="F1386" s="9" t="s">
        <v>5059</v>
      </c>
      <c r="G1386" s="9"/>
      <c r="H1386" s="9"/>
      <c r="I1386" s="9"/>
      <c r="J1386" s="9"/>
      <c r="K1386" s="9"/>
      <c r="L1386" s="9"/>
    </row>
    <row r="1387" spans="2:12" x14ac:dyDescent="0.25">
      <c r="B1387" s="9" t="s">
        <v>2761</v>
      </c>
      <c r="C1387" s="10" t="s">
        <v>3216</v>
      </c>
      <c r="D1387" s="10" t="s">
        <v>2986</v>
      </c>
      <c r="E1387" s="10" t="s">
        <v>50</v>
      </c>
      <c r="F1387" s="9" t="s">
        <v>5059</v>
      </c>
      <c r="G1387" s="9"/>
      <c r="H1387" s="9"/>
      <c r="I1387" s="9"/>
      <c r="J1387" s="9"/>
      <c r="K1387" s="9"/>
      <c r="L1387" s="9"/>
    </row>
    <row r="1388" spans="2:12" x14ac:dyDescent="0.25">
      <c r="B1388" s="9" t="s">
        <v>3217</v>
      </c>
      <c r="C1388" s="10" t="s">
        <v>3218</v>
      </c>
      <c r="D1388" s="10" t="s">
        <v>2986</v>
      </c>
      <c r="E1388" s="10" t="s">
        <v>310</v>
      </c>
      <c r="F1388" s="9" t="s">
        <v>5059</v>
      </c>
      <c r="G1388" s="9"/>
      <c r="H1388" s="9"/>
      <c r="I1388" s="9"/>
      <c r="J1388" s="9"/>
      <c r="K1388" s="9"/>
      <c r="L1388" s="9"/>
    </row>
    <row r="1389" spans="2:12" ht="75" x14ac:dyDescent="0.25">
      <c r="B1389" s="9" t="s">
        <v>2523</v>
      </c>
      <c r="C1389" s="10" t="s">
        <v>2524</v>
      </c>
      <c r="D1389" s="10" t="s">
        <v>1741</v>
      </c>
      <c r="E1389" s="10" t="s">
        <v>310</v>
      </c>
      <c r="F1389" s="9" t="s">
        <v>5299</v>
      </c>
      <c r="G1389" s="9"/>
      <c r="H1389" s="9"/>
      <c r="I1389" s="9"/>
      <c r="J1389" s="9"/>
      <c r="K1389" s="9"/>
      <c r="L1389" s="9"/>
    </row>
    <row r="1390" spans="2:12" x14ac:dyDescent="0.25">
      <c r="B1390" s="9" t="s">
        <v>3219</v>
      </c>
      <c r="C1390" s="10" t="s">
        <v>3220</v>
      </c>
      <c r="D1390" s="10" t="s">
        <v>2986</v>
      </c>
      <c r="E1390" s="10" t="s">
        <v>23</v>
      </c>
      <c r="F1390" s="9" t="s">
        <v>5059</v>
      </c>
      <c r="G1390" s="9"/>
      <c r="H1390" s="9"/>
      <c r="I1390" s="9"/>
      <c r="J1390" s="9"/>
      <c r="K1390" s="9"/>
      <c r="L1390" s="9"/>
    </row>
    <row r="1391" spans="2:12" x14ac:dyDescent="0.25">
      <c r="B1391" s="9" t="s">
        <v>3221</v>
      </c>
      <c r="C1391" s="10" t="s">
        <v>3222</v>
      </c>
      <c r="D1391" s="10" t="s">
        <v>2986</v>
      </c>
      <c r="E1391" s="10" t="s">
        <v>23</v>
      </c>
      <c r="F1391" s="9" t="s">
        <v>5059</v>
      </c>
      <c r="G1391" s="9"/>
      <c r="H1391" s="9"/>
      <c r="I1391" s="9"/>
      <c r="J1391" s="9"/>
      <c r="K1391" s="9"/>
      <c r="L1391" s="9"/>
    </row>
    <row r="1392" spans="2:12" x14ac:dyDescent="0.25">
      <c r="B1392" s="9" t="s">
        <v>2835</v>
      </c>
      <c r="C1392" s="10" t="s">
        <v>2836</v>
      </c>
      <c r="D1392" s="10" t="s">
        <v>1741</v>
      </c>
      <c r="E1392" s="10" t="s">
        <v>310</v>
      </c>
      <c r="F1392" s="9" t="s">
        <v>4960</v>
      </c>
      <c r="G1392" s="9" t="s">
        <v>4565</v>
      </c>
      <c r="H1392" s="9" t="s">
        <v>4827</v>
      </c>
      <c r="I1392" s="9"/>
      <c r="J1392" s="9"/>
      <c r="K1392" s="9"/>
      <c r="L1392" s="9"/>
    </row>
    <row r="1393" spans="2:12" x14ac:dyDescent="0.25">
      <c r="B1393" s="9" t="s">
        <v>2885</v>
      </c>
      <c r="C1393" s="10" t="s">
        <v>3223</v>
      </c>
      <c r="D1393" s="10" t="s">
        <v>2986</v>
      </c>
      <c r="E1393" s="10" t="s">
        <v>23</v>
      </c>
      <c r="F1393" s="9" t="s">
        <v>5059</v>
      </c>
      <c r="G1393" s="9"/>
      <c r="H1393" s="9"/>
      <c r="I1393" s="9"/>
      <c r="J1393" s="9"/>
      <c r="K1393" s="9"/>
      <c r="L1393" s="9"/>
    </row>
    <row r="1394" spans="2:12" x14ac:dyDescent="0.25">
      <c r="B1394" s="9" t="s">
        <v>3224</v>
      </c>
      <c r="C1394" s="10" t="s">
        <v>3225</v>
      </c>
      <c r="D1394" s="10" t="s">
        <v>1741</v>
      </c>
      <c r="E1394" s="10" t="s">
        <v>205</v>
      </c>
      <c r="F1394" s="9" t="s">
        <v>5059</v>
      </c>
      <c r="G1394" s="9" t="s">
        <v>5127</v>
      </c>
      <c r="H1394" s="9" t="s">
        <v>4807</v>
      </c>
      <c r="I1394" s="9"/>
      <c r="J1394" s="9"/>
      <c r="K1394" s="9"/>
      <c r="L1394" s="9"/>
    </row>
    <row r="1395" spans="2:12" ht="75" x14ac:dyDescent="0.25">
      <c r="B1395" s="9" t="s">
        <v>2525</v>
      </c>
      <c r="C1395" s="10" t="s">
        <v>2526</v>
      </c>
      <c r="D1395" s="10" t="s">
        <v>2527</v>
      </c>
      <c r="E1395" s="10" t="s">
        <v>233</v>
      </c>
      <c r="F1395" s="9" t="s">
        <v>5299</v>
      </c>
      <c r="G1395" s="9"/>
      <c r="H1395" s="9"/>
      <c r="I1395" s="9"/>
      <c r="J1395" s="9"/>
      <c r="K1395" s="9"/>
      <c r="L1395" s="9"/>
    </row>
    <row r="1396" spans="2:12" x14ac:dyDescent="0.25">
      <c r="B1396" s="9" t="s">
        <v>2837</v>
      </c>
      <c r="C1396" s="10" t="s">
        <v>2838</v>
      </c>
      <c r="D1396" s="10" t="s">
        <v>2527</v>
      </c>
      <c r="E1396" s="10" t="s">
        <v>233</v>
      </c>
      <c r="F1396" s="9" t="s">
        <v>4960</v>
      </c>
      <c r="G1396" s="9"/>
      <c r="H1396" s="9"/>
      <c r="I1396" s="9"/>
      <c r="J1396" s="9"/>
      <c r="K1396" s="9"/>
      <c r="L1396" s="9"/>
    </row>
    <row r="1397" spans="2:12" x14ac:dyDescent="0.25">
      <c r="B1397" s="9" t="s">
        <v>3226</v>
      </c>
      <c r="C1397" s="10" t="s">
        <v>3227</v>
      </c>
      <c r="D1397" s="10" t="s">
        <v>1741</v>
      </c>
      <c r="E1397" s="10" t="s">
        <v>151</v>
      </c>
      <c r="F1397" s="9" t="s">
        <v>5059</v>
      </c>
      <c r="G1397" s="9" t="s">
        <v>5119</v>
      </c>
      <c r="H1397" s="9" t="s">
        <v>4807</v>
      </c>
      <c r="I1397" s="9"/>
      <c r="J1397" s="9"/>
      <c r="K1397" s="9"/>
      <c r="L1397" s="9"/>
    </row>
    <row r="1398" spans="2:12" x14ac:dyDescent="0.25">
      <c r="B1398" s="9" t="s">
        <v>3228</v>
      </c>
      <c r="C1398" s="10" t="s">
        <v>3229</v>
      </c>
      <c r="D1398" s="10" t="s">
        <v>1741</v>
      </c>
      <c r="E1398" s="10" t="s">
        <v>50</v>
      </c>
      <c r="F1398" s="9" t="s">
        <v>5059</v>
      </c>
      <c r="G1398" s="9"/>
      <c r="H1398" s="9"/>
      <c r="I1398" s="9"/>
      <c r="J1398" s="9"/>
      <c r="K1398" s="9"/>
      <c r="L1398" s="9"/>
    </row>
    <row r="1399" spans="2:12" x14ac:dyDescent="0.25">
      <c r="B1399" s="9" t="s">
        <v>3230</v>
      </c>
      <c r="C1399" s="10" t="s">
        <v>3231</v>
      </c>
      <c r="D1399" s="10" t="s">
        <v>1741</v>
      </c>
      <c r="E1399" s="10" t="s">
        <v>6</v>
      </c>
      <c r="F1399" s="9" t="s">
        <v>5059</v>
      </c>
      <c r="G1399" s="9"/>
      <c r="H1399" s="9"/>
      <c r="I1399" s="9"/>
      <c r="J1399" s="9"/>
      <c r="K1399" s="9"/>
      <c r="L1399" s="9"/>
    </row>
    <row r="1400" spans="2:12" x14ac:dyDescent="0.25">
      <c r="B1400" s="9" t="s">
        <v>3232</v>
      </c>
      <c r="C1400" s="10" t="s">
        <v>3233</v>
      </c>
      <c r="D1400" s="10" t="s">
        <v>1741</v>
      </c>
      <c r="E1400" s="10" t="s">
        <v>39</v>
      </c>
      <c r="F1400" s="9" t="s">
        <v>5059</v>
      </c>
      <c r="G1400" s="9"/>
      <c r="H1400" s="9"/>
      <c r="I1400" s="9"/>
      <c r="J1400" s="9"/>
      <c r="K1400" s="9"/>
      <c r="L1400" s="9"/>
    </row>
    <row r="1401" spans="2:12" x14ac:dyDescent="0.25">
      <c r="B1401" s="9" t="s">
        <v>2775</v>
      </c>
      <c r="C1401" s="10" t="s">
        <v>3234</v>
      </c>
      <c r="D1401" s="10" t="s">
        <v>2986</v>
      </c>
      <c r="E1401" s="10" t="s">
        <v>23</v>
      </c>
      <c r="F1401" s="9" t="s">
        <v>5059</v>
      </c>
      <c r="G1401" s="9"/>
      <c r="H1401" s="9"/>
      <c r="I1401" s="9"/>
      <c r="J1401" s="9"/>
      <c r="K1401" s="9"/>
      <c r="L1401" s="9"/>
    </row>
    <row r="1402" spans="2:12" x14ac:dyDescent="0.25">
      <c r="B1402" s="9" t="s">
        <v>2691</v>
      </c>
      <c r="C1402" s="10" t="s">
        <v>2840</v>
      </c>
      <c r="D1402" s="10" t="s">
        <v>1741</v>
      </c>
      <c r="E1402" s="10" t="s">
        <v>23</v>
      </c>
      <c r="F1402" s="9" t="s">
        <v>5059</v>
      </c>
      <c r="G1402" s="9"/>
      <c r="H1402" s="9"/>
      <c r="I1402" s="9"/>
      <c r="J1402" s="9"/>
      <c r="K1402" s="9"/>
      <c r="L1402" s="9"/>
    </row>
    <row r="1403" spans="2:12" x14ac:dyDescent="0.25">
      <c r="B1403" s="9" t="s">
        <v>2839</v>
      </c>
      <c r="C1403" s="10" t="s">
        <v>2840</v>
      </c>
      <c r="D1403" s="10" t="s">
        <v>1741</v>
      </c>
      <c r="E1403" s="10" t="s">
        <v>23</v>
      </c>
      <c r="F1403" s="9" t="s">
        <v>4960</v>
      </c>
      <c r="G1403" s="9"/>
      <c r="H1403" s="9"/>
      <c r="I1403" s="9"/>
      <c r="J1403" s="9"/>
      <c r="K1403" s="9"/>
      <c r="L1403" s="9"/>
    </row>
    <row r="1404" spans="2:12" x14ac:dyDescent="0.25">
      <c r="B1404" s="9" t="s">
        <v>2688</v>
      </c>
      <c r="C1404" s="10" t="s">
        <v>3235</v>
      </c>
      <c r="D1404" s="10" t="s">
        <v>2986</v>
      </c>
      <c r="E1404" s="10" t="s">
        <v>510</v>
      </c>
      <c r="F1404" s="9" t="s">
        <v>5059</v>
      </c>
      <c r="G1404" s="9"/>
      <c r="H1404" s="9"/>
      <c r="I1404" s="9"/>
      <c r="J1404" s="9"/>
      <c r="K1404" s="9"/>
      <c r="L1404" s="9"/>
    </row>
    <row r="1405" spans="2:12" x14ac:dyDescent="0.25">
      <c r="B1405" s="9" t="s">
        <v>3236</v>
      </c>
      <c r="C1405" s="10" t="s">
        <v>3237</v>
      </c>
      <c r="D1405" s="10" t="s">
        <v>2986</v>
      </c>
      <c r="E1405" s="10" t="s">
        <v>49</v>
      </c>
      <c r="F1405" s="9" t="s">
        <v>5059</v>
      </c>
      <c r="G1405" s="9" t="s">
        <v>4576</v>
      </c>
      <c r="H1405" s="9" t="s">
        <v>4807</v>
      </c>
      <c r="I1405" s="9"/>
      <c r="J1405" s="9"/>
      <c r="K1405" s="9"/>
      <c r="L1405" s="9"/>
    </row>
    <row r="1406" spans="2:12" x14ac:dyDescent="0.25">
      <c r="B1406" s="9" t="s">
        <v>3238</v>
      </c>
      <c r="C1406" s="10" t="s">
        <v>3239</v>
      </c>
      <c r="D1406" s="10" t="s">
        <v>2986</v>
      </c>
      <c r="E1406" s="10" t="s">
        <v>49</v>
      </c>
      <c r="F1406" s="9" t="s">
        <v>5059</v>
      </c>
      <c r="G1406" s="9"/>
      <c r="H1406" s="9"/>
      <c r="I1406" s="9"/>
      <c r="J1406" s="9"/>
      <c r="K1406" s="9"/>
      <c r="L1406" s="9"/>
    </row>
    <row r="1407" spans="2:12" x14ac:dyDescent="0.25">
      <c r="B1407" s="9" t="s">
        <v>3240</v>
      </c>
      <c r="C1407" s="10" t="s">
        <v>3241</v>
      </c>
      <c r="D1407" s="10" t="s">
        <v>2986</v>
      </c>
      <c r="E1407" s="10" t="s">
        <v>23</v>
      </c>
      <c r="F1407" s="9" t="s">
        <v>5059</v>
      </c>
      <c r="G1407" s="9"/>
      <c r="H1407" s="9"/>
      <c r="I1407" s="9"/>
      <c r="J1407" s="9"/>
      <c r="K1407" s="9"/>
      <c r="L1407" s="9"/>
    </row>
    <row r="1408" spans="2:12" ht="75" x14ac:dyDescent="0.25">
      <c r="B1408" s="9" t="s">
        <v>2528</v>
      </c>
      <c r="C1408" s="10" t="s">
        <v>2529</v>
      </c>
      <c r="D1408" s="10" t="s">
        <v>1741</v>
      </c>
      <c r="E1408" s="10" t="s">
        <v>510</v>
      </c>
      <c r="F1408" s="9" t="s">
        <v>5299</v>
      </c>
      <c r="G1408" s="9"/>
      <c r="H1408" s="9"/>
      <c r="I1408" s="9"/>
      <c r="J1408" s="9"/>
      <c r="K1408" s="9"/>
      <c r="L1408" s="9"/>
    </row>
    <row r="1409" spans="2:12" x14ac:dyDescent="0.25">
      <c r="B1409" s="9" t="s">
        <v>2841</v>
      </c>
      <c r="C1409" s="10" t="s">
        <v>2529</v>
      </c>
      <c r="D1409" s="10" t="s">
        <v>1741</v>
      </c>
      <c r="E1409" s="10" t="s">
        <v>510</v>
      </c>
      <c r="F1409" s="9" t="s">
        <v>4960</v>
      </c>
      <c r="G1409" s="9"/>
      <c r="H1409" s="9"/>
      <c r="I1409" s="9"/>
      <c r="J1409" s="9"/>
      <c r="K1409" s="9"/>
      <c r="L1409" s="9"/>
    </row>
    <row r="1410" spans="2:12" x14ac:dyDescent="0.25">
      <c r="B1410" s="9" t="s">
        <v>2756</v>
      </c>
      <c r="C1410" s="10" t="s">
        <v>3242</v>
      </c>
      <c r="D1410" s="10" t="s">
        <v>2986</v>
      </c>
      <c r="E1410" s="10" t="s">
        <v>23</v>
      </c>
      <c r="F1410" s="9" t="s">
        <v>5059</v>
      </c>
      <c r="G1410" s="9"/>
      <c r="H1410" s="9"/>
      <c r="I1410" s="9"/>
      <c r="J1410" s="9"/>
      <c r="K1410" s="9"/>
      <c r="L1410" s="9"/>
    </row>
    <row r="1411" spans="2:12" x14ac:dyDescent="0.25">
      <c r="B1411" s="9" t="s">
        <v>2729</v>
      </c>
      <c r="C1411" s="10" t="s">
        <v>3243</v>
      </c>
      <c r="D1411" s="10" t="s">
        <v>2986</v>
      </c>
      <c r="E1411" s="10" t="s">
        <v>23</v>
      </c>
      <c r="F1411" s="9" t="s">
        <v>5059</v>
      </c>
      <c r="G1411" s="9"/>
      <c r="H1411" s="9"/>
      <c r="I1411" s="9"/>
      <c r="J1411" s="9"/>
      <c r="K1411" s="9"/>
      <c r="L1411" s="9"/>
    </row>
    <row r="1412" spans="2:12" x14ac:dyDescent="0.25">
      <c r="B1412" s="9" t="s">
        <v>3244</v>
      </c>
      <c r="C1412" s="10" t="s">
        <v>3245</v>
      </c>
      <c r="D1412" s="10" t="s">
        <v>2986</v>
      </c>
      <c r="E1412" s="10" t="s">
        <v>23</v>
      </c>
      <c r="F1412" s="9" t="s">
        <v>5059</v>
      </c>
      <c r="G1412" s="9"/>
      <c r="H1412" s="9"/>
      <c r="I1412" s="9"/>
      <c r="J1412" s="9"/>
      <c r="K1412" s="9"/>
      <c r="L1412" s="9"/>
    </row>
    <row r="1413" spans="2:12" x14ac:dyDescent="0.25">
      <c r="B1413" s="9" t="s">
        <v>3246</v>
      </c>
      <c r="C1413" s="10" t="s">
        <v>3247</v>
      </c>
      <c r="D1413" s="10" t="s">
        <v>1741</v>
      </c>
      <c r="E1413" s="10" t="s">
        <v>23</v>
      </c>
      <c r="F1413" s="9" t="s">
        <v>5059</v>
      </c>
      <c r="G1413" s="9"/>
      <c r="H1413" s="9"/>
      <c r="I1413" s="9"/>
      <c r="J1413" s="9"/>
      <c r="K1413" s="9"/>
      <c r="L1413" s="9"/>
    </row>
    <row r="1414" spans="2:12" x14ac:dyDescent="0.25">
      <c r="B1414" s="9" t="s">
        <v>3248</v>
      </c>
      <c r="C1414" s="10" t="s">
        <v>3249</v>
      </c>
      <c r="D1414" s="10" t="s">
        <v>2986</v>
      </c>
      <c r="E1414" s="10" t="s">
        <v>23</v>
      </c>
      <c r="F1414" s="9" t="s">
        <v>5059</v>
      </c>
      <c r="G1414" s="9"/>
      <c r="H1414" s="9"/>
      <c r="I1414" s="9"/>
      <c r="J1414" s="9"/>
      <c r="K1414" s="9"/>
      <c r="L1414" s="9"/>
    </row>
    <row r="1415" spans="2:12" x14ac:dyDescent="0.25">
      <c r="B1415" s="9" t="s">
        <v>3250</v>
      </c>
      <c r="C1415" s="10" t="s">
        <v>3251</v>
      </c>
      <c r="D1415" s="10" t="s">
        <v>1746</v>
      </c>
      <c r="E1415" s="10" t="s">
        <v>42</v>
      </c>
      <c r="F1415" s="9" t="s">
        <v>5059</v>
      </c>
      <c r="G1415" s="9"/>
      <c r="H1415" s="9"/>
      <c r="I1415" s="9"/>
      <c r="J1415" s="9"/>
      <c r="K1415" s="9"/>
      <c r="L1415" s="9"/>
    </row>
    <row r="1416" spans="2:12" x14ac:dyDescent="0.25">
      <c r="B1416" s="9" t="s">
        <v>2937</v>
      </c>
      <c r="C1416" s="10" t="s">
        <v>3252</v>
      </c>
      <c r="D1416" s="10" t="s">
        <v>2986</v>
      </c>
      <c r="E1416" s="10" t="s">
        <v>22</v>
      </c>
      <c r="F1416" s="9" t="s">
        <v>5059</v>
      </c>
      <c r="G1416" s="9"/>
      <c r="H1416" s="9"/>
      <c r="I1416" s="9"/>
      <c r="J1416" s="9"/>
      <c r="K1416" s="9"/>
      <c r="L1416" s="9"/>
    </row>
    <row r="1417" spans="2:12" x14ac:dyDescent="0.25">
      <c r="B1417" s="9" t="s">
        <v>3253</v>
      </c>
      <c r="C1417" s="10" t="s">
        <v>3254</v>
      </c>
      <c r="D1417" s="10" t="s">
        <v>2986</v>
      </c>
      <c r="E1417" s="10" t="s">
        <v>23</v>
      </c>
      <c r="F1417" s="9" t="s">
        <v>5059</v>
      </c>
      <c r="G1417" s="9"/>
      <c r="H1417" s="9"/>
      <c r="I1417" s="9"/>
      <c r="J1417" s="9"/>
      <c r="K1417" s="9"/>
      <c r="L1417" s="9"/>
    </row>
    <row r="1418" spans="2:12" x14ac:dyDescent="0.25">
      <c r="B1418" s="9" t="s">
        <v>2751</v>
      </c>
      <c r="C1418" s="10" t="s">
        <v>3255</v>
      </c>
      <c r="D1418" s="10" t="s">
        <v>2986</v>
      </c>
      <c r="E1418" s="10" t="s">
        <v>50</v>
      </c>
      <c r="F1418" s="9" t="s">
        <v>5059</v>
      </c>
      <c r="G1418" s="9"/>
      <c r="H1418" s="9"/>
      <c r="I1418" s="9"/>
      <c r="J1418" s="9"/>
      <c r="K1418" s="9"/>
      <c r="L1418" s="9"/>
    </row>
    <row r="1419" spans="2:12" x14ac:dyDescent="0.25">
      <c r="B1419" s="9" t="s">
        <v>2819</v>
      </c>
      <c r="C1419" s="10" t="s">
        <v>3256</v>
      </c>
      <c r="D1419" s="10" t="s">
        <v>2986</v>
      </c>
      <c r="E1419" s="10" t="s">
        <v>205</v>
      </c>
      <c r="F1419" s="9" t="s">
        <v>5059</v>
      </c>
      <c r="G1419" s="9"/>
      <c r="H1419" s="9"/>
      <c r="I1419" s="9"/>
      <c r="J1419" s="9"/>
      <c r="K1419" s="9"/>
      <c r="L1419" s="9"/>
    </row>
    <row r="1420" spans="2:12" x14ac:dyDescent="0.25">
      <c r="B1420" s="9" t="s">
        <v>3257</v>
      </c>
      <c r="C1420" s="10" t="s">
        <v>3258</v>
      </c>
      <c r="D1420" s="10" t="s">
        <v>2986</v>
      </c>
      <c r="E1420" s="10" t="s">
        <v>510</v>
      </c>
      <c r="F1420" s="9" t="s">
        <v>5059</v>
      </c>
      <c r="G1420" s="9"/>
      <c r="H1420" s="9"/>
      <c r="I1420" s="9"/>
      <c r="J1420" s="9"/>
      <c r="K1420" s="9"/>
      <c r="L1420" s="9"/>
    </row>
    <row r="1421" spans="2:12" x14ac:dyDescent="0.25">
      <c r="B1421" s="9" t="s">
        <v>3259</v>
      </c>
      <c r="C1421" s="10" t="s">
        <v>3260</v>
      </c>
      <c r="D1421" s="10" t="s">
        <v>1741</v>
      </c>
      <c r="E1421" s="10" t="s">
        <v>50</v>
      </c>
      <c r="F1421" s="9" t="s">
        <v>5059</v>
      </c>
      <c r="G1421" s="9"/>
      <c r="H1421" s="9"/>
      <c r="I1421" s="9"/>
      <c r="J1421" s="9"/>
      <c r="K1421" s="9"/>
      <c r="L1421" s="9"/>
    </row>
    <row r="1422" spans="2:12" x14ac:dyDescent="0.25">
      <c r="B1422" s="9" t="s">
        <v>3261</v>
      </c>
      <c r="C1422" s="10" t="s">
        <v>3262</v>
      </c>
      <c r="D1422" s="10" t="s">
        <v>2986</v>
      </c>
      <c r="E1422" s="10" t="s">
        <v>49</v>
      </c>
      <c r="F1422" s="9" t="s">
        <v>5059</v>
      </c>
      <c r="G1422" s="9"/>
      <c r="H1422" s="9"/>
      <c r="I1422" s="9"/>
      <c r="J1422" s="9"/>
      <c r="K1422" s="9"/>
      <c r="L1422" s="9"/>
    </row>
    <row r="1423" spans="2:12" x14ac:dyDescent="0.25">
      <c r="B1423" s="9" t="s">
        <v>3263</v>
      </c>
      <c r="C1423" s="10" t="s">
        <v>3264</v>
      </c>
      <c r="D1423" s="10" t="s">
        <v>2986</v>
      </c>
      <c r="E1423" s="10" t="s">
        <v>49</v>
      </c>
      <c r="F1423" s="9" t="s">
        <v>5059</v>
      </c>
      <c r="G1423" s="9"/>
      <c r="H1423" s="9"/>
      <c r="I1423" s="9"/>
      <c r="J1423" s="9"/>
      <c r="K1423" s="9"/>
      <c r="L1423" s="9"/>
    </row>
    <row r="1424" spans="2:12" x14ac:dyDescent="0.25">
      <c r="B1424" s="9" t="s">
        <v>2820</v>
      </c>
      <c r="C1424" s="10" t="s">
        <v>3265</v>
      </c>
      <c r="D1424" s="10" t="s">
        <v>1741</v>
      </c>
      <c r="E1424" s="10" t="s">
        <v>50</v>
      </c>
      <c r="F1424" s="9" t="s">
        <v>5059</v>
      </c>
      <c r="G1424" s="9"/>
      <c r="H1424" s="9"/>
      <c r="I1424" s="9"/>
      <c r="J1424" s="9"/>
      <c r="K1424" s="9"/>
      <c r="L1424" s="9"/>
    </row>
    <row r="1425" spans="2:12" x14ac:dyDescent="0.25">
      <c r="B1425" s="9" t="s">
        <v>2807</v>
      </c>
      <c r="C1425" s="10" t="s">
        <v>5208</v>
      </c>
      <c r="D1425" s="10" t="s">
        <v>1741</v>
      </c>
      <c r="E1425" s="10" t="s">
        <v>310</v>
      </c>
      <c r="F1425" s="9" t="s">
        <v>5059</v>
      </c>
      <c r="G1425" s="9"/>
      <c r="H1425" s="9"/>
      <c r="I1425" s="9"/>
      <c r="J1425" s="9"/>
      <c r="K1425" s="9"/>
      <c r="L1425" s="9"/>
    </row>
    <row r="1426" spans="2:12" x14ac:dyDescent="0.25">
      <c r="B1426" s="9" t="s">
        <v>3266</v>
      </c>
      <c r="C1426" s="10" t="s">
        <v>3267</v>
      </c>
      <c r="D1426" s="10" t="s">
        <v>2986</v>
      </c>
      <c r="E1426" s="10" t="s">
        <v>23</v>
      </c>
      <c r="F1426" s="9" t="s">
        <v>5059</v>
      </c>
      <c r="G1426" s="9"/>
      <c r="H1426" s="9"/>
      <c r="I1426" s="9"/>
      <c r="J1426" s="9"/>
      <c r="K1426" s="9"/>
      <c r="L1426" s="9"/>
    </row>
    <row r="1427" spans="2:12" x14ac:dyDescent="0.25">
      <c r="B1427" s="9" t="s">
        <v>2728</v>
      </c>
      <c r="C1427" s="10" t="s">
        <v>3268</v>
      </c>
      <c r="D1427" s="10" t="s">
        <v>2986</v>
      </c>
      <c r="E1427" s="10" t="s">
        <v>7</v>
      </c>
      <c r="F1427" s="9" t="s">
        <v>5059</v>
      </c>
      <c r="G1427" s="9"/>
      <c r="H1427" s="9"/>
      <c r="I1427" s="9"/>
      <c r="J1427" s="9"/>
      <c r="K1427" s="9"/>
      <c r="L1427" s="9"/>
    </row>
    <row r="1428" spans="2:12" x14ac:dyDescent="0.25">
      <c r="B1428" s="9" t="s">
        <v>3269</v>
      </c>
      <c r="C1428" s="10" t="s">
        <v>3270</v>
      </c>
      <c r="D1428" s="10" t="s">
        <v>2986</v>
      </c>
      <c r="E1428" s="10" t="s">
        <v>23</v>
      </c>
      <c r="F1428" s="9" t="s">
        <v>5059</v>
      </c>
      <c r="G1428" s="9"/>
      <c r="H1428" s="9"/>
      <c r="I1428" s="9"/>
      <c r="J1428" s="9"/>
      <c r="K1428" s="9"/>
      <c r="L1428" s="9"/>
    </row>
    <row r="1429" spans="2:12" x14ac:dyDescent="0.25">
      <c r="B1429" s="9" t="s">
        <v>3271</v>
      </c>
      <c r="C1429" s="10" t="s">
        <v>3272</v>
      </c>
      <c r="D1429" s="10" t="s">
        <v>2986</v>
      </c>
      <c r="E1429" s="10" t="s">
        <v>23</v>
      </c>
      <c r="F1429" s="9" t="s">
        <v>5059</v>
      </c>
      <c r="G1429" s="9"/>
      <c r="H1429" s="9"/>
      <c r="I1429" s="9"/>
      <c r="J1429" s="9"/>
      <c r="K1429" s="9"/>
      <c r="L1429" s="9"/>
    </row>
    <row r="1430" spans="2:12" x14ac:dyDescent="0.25">
      <c r="B1430" s="9" t="s">
        <v>3273</v>
      </c>
      <c r="C1430" s="10" t="s">
        <v>3274</v>
      </c>
      <c r="D1430" s="10" t="s">
        <v>1741</v>
      </c>
      <c r="E1430" s="10" t="s">
        <v>6</v>
      </c>
      <c r="F1430" s="9" t="s">
        <v>5059</v>
      </c>
      <c r="G1430" s="9"/>
      <c r="H1430" s="9"/>
      <c r="I1430" s="9"/>
      <c r="J1430" s="9"/>
      <c r="K1430" s="9"/>
      <c r="L1430" s="9"/>
    </row>
    <row r="1431" spans="2:12" x14ac:dyDescent="0.25">
      <c r="B1431" s="9" t="s">
        <v>2750</v>
      </c>
      <c r="C1431" s="10" t="s">
        <v>3275</v>
      </c>
      <c r="D1431" s="10" t="s">
        <v>1741</v>
      </c>
      <c r="E1431" s="10" t="s">
        <v>23</v>
      </c>
      <c r="F1431" s="9" t="s">
        <v>5059</v>
      </c>
      <c r="G1431" s="9"/>
      <c r="H1431" s="9"/>
      <c r="I1431" s="9"/>
      <c r="J1431" s="9"/>
      <c r="K1431" s="9"/>
      <c r="L1431" s="9"/>
    </row>
    <row r="1432" spans="2:12" x14ac:dyDescent="0.25">
      <c r="B1432" s="9" t="s">
        <v>2711</v>
      </c>
      <c r="C1432" s="10" t="s">
        <v>3276</v>
      </c>
      <c r="D1432" s="10" t="s">
        <v>1741</v>
      </c>
      <c r="E1432" s="10" t="s">
        <v>42</v>
      </c>
      <c r="F1432" s="9" t="s">
        <v>5059</v>
      </c>
      <c r="G1432" s="9"/>
      <c r="H1432" s="9"/>
      <c r="I1432" s="9"/>
      <c r="J1432" s="9"/>
      <c r="K1432" s="9"/>
      <c r="L1432" s="9"/>
    </row>
    <row r="1433" spans="2:12" x14ac:dyDescent="0.25">
      <c r="B1433" s="9" t="s">
        <v>2713</v>
      </c>
      <c r="C1433" s="10" t="s">
        <v>3277</v>
      </c>
      <c r="D1433" s="10" t="s">
        <v>1741</v>
      </c>
      <c r="E1433" s="10" t="s">
        <v>353</v>
      </c>
      <c r="F1433" s="9" t="s">
        <v>5059</v>
      </c>
      <c r="G1433" s="9"/>
      <c r="H1433" s="9"/>
      <c r="I1433" s="9"/>
      <c r="J1433" s="9"/>
      <c r="K1433" s="9"/>
      <c r="L1433" s="9"/>
    </row>
    <row r="1434" spans="2:12" x14ac:dyDescent="0.25">
      <c r="B1434" s="9" t="s">
        <v>2718</v>
      </c>
      <c r="C1434" s="10" t="s">
        <v>3278</v>
      </c>
      <c r="D1434" s="10" t="s">
        <v>1741</v>
      </c>
      <c r="E1434" s="10" t="s">
        <v>233</v>
      </c>
      <c r="F1434" s="9" t="s">
        <v>5059</v>
      </c>
      <c r="G1434" s="9" t="s">
        <v>5119</v>
      </c>
      <c r="H1434" s="9" t="s">
        <v>4807</v>
      </c>
      <c r="I1434" s="9"/>
      <c r="J1434" s="9"/>
      <c r="K1434" s="9"/>
      <c r="L1434" s="9"/>
    </row>
    <row r="1435" spans="2:12" x14ac:dyDescent="0.25">
      <c r="B1435" s="9" t="s">
        <v>2712</v>
      </c>
      <c r="C1435" s="10" t="s">
        <v>3279</v>
      </c>
      <c r="D1435" s="10" t="s">
        <v>1741</v>
      </c>
      <c r="E1435" s="10" t="s">
        <v>23</v>
      </c>
      <c r="F1435" s="9" t="s">
        <v>5059</v>
      </c>
      <c r="G1435" s="9"/>
      <c r="H1435" s="9"/>
      <c r="I1435" s="9"/>
      <c r="J1435" s="9"/>
      <c r="K1435" s="9"/>
      <c r="L1435" s="9"/>
    </row>
    <row r="1436" spans="2:12" x14ac:dyDescent="0.25">
      <c r="B1436" s="9" t="s">
        <v>2702</v>
      </c>
      <c r="C1436" s="10" t="s">
        <v>3280</v>
      </c>
      <c r="D1436" s="10" t="s">
        <v>2986</v>
      </c>
      <c r="E1436" s="10" t="s">
        <v>353</v>
      </c>
      <c r="F1436" s="9" t="s">
        <v>5059</v>
      </c>
      <c r="G1436" s="9"/>
      <c r="H1436" s="9"/>
      <c r="I1436" s="9"/>
      <c r="J1436" s="9"/>
      <c r="K1436" s="9"/>
      <c r="L1436" s="9"/>
    </row>
    <row r="1437" spans="2:12" x14ac:dyDescent="0.25">
      <c r="B1437" s="9" t="s">
        <v>3281</v>
      </c>
      <c r="C1437" s="10" t="s">
        <v>3282</v>
      </c>
      <c r="D1437" s="10" t="s">
        <v>2986</v>
      </c>
      <c r="E1437" s="10" t="s">
        <v>85</v>
      </c>
      <c r="F1437" s="9" t="s">
        <v>5059</v>
      </c>
      <c r="G1437" s="9"/>
      <c r="H1437" s="9"/>
      <c r="I1437" s="9"/>
      <c r="J1437" s="9"/>
      <c r="K1437" s="9"/>
      <c r="L1437" s="9"/>
    </row>
    <row r="1438" spans="2:12" x14ac:dyDescent="0.25">
      <c r="B1438" s="9" t="s">
        <v>2786</v>
      </c>
      <c r="C1438" s="10" t="s">
        <v>3283</v>
      </c>
      <c r="D1438" s="10" t="s">
        <v>1741</v>
      </c>
      <c r="E1438" s="10" t="s">
        <v>49</v>
      </c>
      <c r="F1438" s="9" t="s">
        <v>5059</v>
      </c>
      <c r="G1438" s="9"/>
      <c r="H1438" s="9"/>
      <c r="I1438" s="9"/>
      <c r="J1438" s="9"/>
      <c r="K1438" s="9"/>
      <c r="L1438" s="9"/>
    </row>
    <row r="1439" spans="2:12" x14ac:dyDescent="0.25">
      <c r="B1439" s="9" t="s">
        <v>2822</v>
      </c>
      <c r="C1439" s="10" t="s">
        <v>3284</v>
      </c>
      <c r="D1439" s="10" t="s">
        <v>1741</v>
      </c>
      <c r="E1439" s="10" t="s">
        <v>49</v>
      </c>
      <c r="F1439" s="9" t="s">
        <v>5059</v>
      </c>
      <c r="G1439" s="9"/>
      <c r="H1439" s="9"/>
      <c r="I1439" s="9"/>
      <c r="J1439" s="9"/>
      <c r="K1439" s="9"/>
      <c r="L1439" s="9"/>
    </row>
    <row r="1440" spans="2:12" x14ac:dyDescent="0.25">
      <c r="B1440" s="9" t="s">
        <v>3285</v>
      </c>
      <c r="C1440" s="10" t="s">
        <v>3286</v>
      </c>
      <c r="D1440" s="10" t="s">
        <v>1741</v>
      </c>
      <c r="E1440" s="10" t="s">
        <v>7</v>
      </c>
      <c r="F1440" s="9" t="s">
        <v>5059</v>
      </c>
      <c r="G1440" s="9"/>
      <c r="H1440" s="9"/>
      <c r="I1440" s="9"/>
      <c r="J1440" s="9"/>
      <c r="K1440" s="9"/>
      <c r="L1440" s="9"/>
    </row>
    <row r="1441" spans="2:12" x14ac:dyDescent="0.25">
      <c r="B1441" s="9" t="s">
        <v>2798</v>
      </c>
      <c r="C1441" s="10" t="s">
        <v>3287</v>
      </c>
      <c r="D1441" s="10" t="s">
        <v>2986</v>
      </c>
      <c r="E1441" s="10" t="s">
        <v>85</v>
      </c>
      <c r="F1441" s="9" t="s">
        <v>5059</v>
      </c>
      <c r="G1441" s="9"/>
      <c r="H1441" s="9"/>
      <c r="I1441" s="9"/>
      <c r="J1441" s="9"/>
      <c r="K1441" s="9"/>
      <c r="L1441" s="9"/>
    </row>
    <row r="1442" spans="2:12" x14ac:dyDescent="0.25">
      <c r="B1442" s="9" t="s">
        <v>3288</v>
      </c>
      <c r="C1442" s="10" t="s">
        <v>3289</v>
      </c>
      <c r="D1442" s="10" t="s">
        <v>1741</v>
      </c>
      <c r="E1442" s="10" t="s">
        <v>151</v>
      </c>
      <c r="F1442" s="9" t="s">
        <v>5059</v>
      </c>
      <c r="G1442" s="9"/>
      <c r="H1442" s="9"/>
      <c r="I1442" s="9"/>
      <c r="J1442" s="9"/>
      <c r="K1442" s="9"/>
      <c r="L1442" s="9"/>
    </row>
    <row r="1443" spans="2:12" ht="30" x14ac:dyDescent="0.25">
      <c r="B1443" s="9" t="s">
        <v>2787</v>
      </c>
      <c r="C1443" s="10" t="s">
        <v>2842</v>
      </c>
      <c r="D1443" s="10" t="s">
        <v>1741</v>
      </c>
      <c r="E1443" s="10" t="s">
        <v>50</v>
      </c>
      <c r="F1443" s="9" t="s">
        <v>5061</v>
      </c>
      <c r="G1443" s="9"/>
      <c r="H1443" s="9"/>
      <c r="I1443" s="9"/>
      <c r="J1443" s="9"/>
      <c r="K1443" s="9"/>
      <c r="L1443" s="9"/>
    </row>
    <row r="1444" spans="2:12" x14ac:dyDescent="0.25">
      <c r="B1444" s="9" t="s">
        <v>2805</v>
      </c>
      <c r="C1444" s="10" t="s">
        <v>3290</v>
      </c>
      <c r="D1444" s="10" t="s">
        <v>2986</v>
      </c>
      <c r="E1444" s="10" t="s">
        <v>310</v>
      </c>
      <c r="F1444" s="9" t="s">
        <v>5059</v>
      </c>
      <c r="G1444" s="9"/>
      <c r="H1444" s="9"/>
      <c r="I1444" s="9"/>
      <c r="J1444" s="9"/>
      <c r="K1444" s="9"/>
      <c r="L1444" s="9"/>
    </row>
    <row r="1445" spans="2:12" x14ac:dyDescent="0.25">
      <c r="B1445" s="9" t="s">
        <v>2827</v>
      </c>
      <c r="C1445" s="10" t="s">
        <v>3291</v>
      </c>
      <c r="D1445" s="10" t="s">
        <v>2527</v>
      </c>
      <c r="E1445" s="10" t="s">
        <v>49</v>
      </c>
      <c r="F1445" s="9" t="s">
        <v>5059</v>
      </c>
      <c r="G1445" s="9"/>
      <c r="H1445" s="9"/>
      <c r="I1445" s="9"/>
      <c r="J1445" s="9"/>
      <c r="K1445" s="9"/>
      <c r="L1445" s="9"/>
    </row>
    <row r="1446" spans="2:12" ht="30" x14ac:dyDescent="0.25">
      <c r="B1446" s="9" t="s">
        <v>2781</v>
      </c>
      <c r="C1446" s="10" t="s">
        <v>2845</v>
      </c>
      <c r="D1446" s="10" t="s">
        <v>2527</v>
      </c>
      <c r="E1446" s="10" t="s">
        <v>49</v>
      </c>
      <c r="F1446" s="9" t="s">
        <v>5061</v>
      </c>
      <c r="G1446" s="9"/>
      <c r="H1446" s="9"/>
      <c r="I1446" s="9"/>
      <c r="J1446" s="9"/>
      <c r="K1446" s="9"/>
      <c r="L1446" s="9"/>
    </row>
    <row r="1447" spans="2:12" x14ac:dyDescent="0.25">
      <c r="B1447" s="9" t="s">
        <v>2846</v>
      </c>
      <c r="C1447" s="10" t="s">
        <v>2847</v>
      </c>
      <c r="D1447" s="10" t="s">
        <v>1746</v>
      </c>
      <c r="E1447" s="10" t="s">
        <v>510</v>
      </c>
      <c r="F1447" s="9" t="s">
        <v>4960</v>
      </c>
      <c r="G1447" s="9"/>
      <c r="H1447" s="9"/>
      <c r="I1447" s="9"/>
      <c r="J1447" s="9"/>
      <c r="K1447" s="9"/>
      <c r="L1447" s="9"/>
    </row>
    <row r="1448" spans="2:12" x14ac:dyDescent="0.25">
      <c r="B1448" s="9" t="s">
        <v>2791</v>
      </c>
      <c r="C1448" s="10" t="s">
        <v>3292</v>
      </c>
      <c r="D1448" s="10" t="s">
        <v>2986</v>
      </c>
      <c r="E1448" s="10" t="s">
        <v>23</v>
      </c>
      <c r="F1448" s="9" t="s">
        <v>5059</v>
      </c>
      <c r="G1448" s="9" t="s">
        <v>4661</v>
      </c>
      <c r="H1448" s="9" t="s">
        <v>4809</v>
      </c>
      <c r="I1448" s="9"/>
      <c r="J1448" s="9"/>
      <c r="K1448" s="9"/>
      <c r="L1448" s="9"/>
    </row>
    <row r="1449" spans="2:12" x14ac:dyDescent="0.25">
      <c r="B1449" s="9" t="s">
        <v>2796</v>
      </c>
      <c r="C1449" s="10" t="s">
        <v>3293</v>
      </c>
      <c r="D1449" s="10" t="s">
        <v>2986</v>
      </c>
      <c r="E1449" s="10" t="s">
        <v>23</v>
      </c>
      <c r="F1449" s="9" t="s">
        <v>5059</v>
      </c>
      <c r="G1449" s="9" t="s">
        <v>4576</v>
      </c>
      <c r="H1449" s="9" t="s">
        <v>4807</v>
      </c>
      <c r="I1449" s="9"/>
      <c r="J1449" s="9"/>
      <c r="K1449" s="9"/>
      <c r="L1449" s="9"/>
    </row>
    <row r="1450" spans="2:12" x14ac:dyDescent="0.25">
      <c r="B1450" s="9" t="s">
        <v>2701</v>
      </c>
      <c r="C1450" s="10" t="s">
        <v>3294</v>
      </c>
      <c r="D1450" s="10" t="s">
        <v>2986</v>
      </c>
      <c r="E1450" s="10" t="s">
        <v>50</v>
      </c>
      <c r="F1450" s="9" t="s">
        <v>5059</v>
      </c>
      <c r="G1450" s="9"/>
      <c r="H1450" s="9"/>
      <c r="I1450" s="9"/>
      <c r="J1450" s="9"/>
      <c r="K1450" s="9"/>
      <c r="L1450" s="9"/>
    </row>
    <row r="1451" spans="2:12" x14ac:dyDescent="0.25">
      <c r="B1451" s="9" t="s">
        <v>2759</v>
      </c>
      <c r="C1451" s="10" t="s">
        <v>3295</v>
      </c>
      <c r="D1451" s="10" t="s">
        <v>2986</v>
      </c>
      <c r="E1451" s="10" t="s">
        <v>6</v>
      </c>
      <c r="F1451" s="9" t="s">
        <v>5059</v>
      </c>
      <c r="G1451" s="9"/>
      <c r="H1451" s="9"/>
      <c r="I1451" s="9"/>
      <c r="J1451" s="9"/>
      <c r="K1451" s="9"/>
      <c r="L1451" s="9"/>
    </row>
    <row r="1452" spans="2:12" x14ac:dyDescent="0.25">
      <c r="B1452" s="9" t="s">
        <v>2763</v>
      </c>
      <c r="C1452" s="10" t="s">
        <v>3296</v>
      </c>
      <c r="D1452" s="10" t="s">
        <v>2986</v>
      </c>
      <c r="E1452" s="10" t="s">
        <v>310</v>
      </c>
      <c r="F1452" s="9" t="s">
        <v>5059</v>
      </c>
      <c r="G1452" s="9"/>
      <c r="H1452" s="9"/>
      <c r="I1452" s="9"/>
      <c r="J1452" s="9"/>
      <c r="K1452" s="9"/>
      <c r="L1452" s="9"/>
    </row>
    <row r="1453" spans="2:12" x14ac:dyDescent="0.25">
      <c r="B1453" s="9" t="s">
        <v>2774</v>
      </c>
      <c r="C1453" s="10" t="s">
        <v>3297</v>
      </c>
      <c r="D1453" s="10" t="s">
        <v>2986</v>
      </c>
      <c r="E1453" s="10" t="s">
        <v>68</v>
      </c>
      <c r="F1453" s="9" t="s">
        <v>5059</v>
      </c>
      <c r="G1453" s="9"/>
      <c r="H1453" s="9"/>
      <c r="I1453" s="9"/>
      <c r="J1453" s="9"/>
      <c r="K1453" s="9"/>
      <c r="L1453" s="9"/>
    </row>
    <row r="1454" spans="2:12" ht="60" x14ac:dyDescent="0.25">
      <c r="B1454" s="9" t="s">
        <v>3298</v>
      </c>
      <c r="C1454" s="10" t="s">
        <v>3299</v>
      </c>
      <c r="D1454" s="10" t="s">
        <v>1741</v>
      </c>
      <c r="E1454" s="10" t="s">
        <v>23</v>
      </c>
      <c r="F1454" s="9" t="s">
        <v>5059</v>
      </c>
      <c r="G1454" s="9" t="s">
        <v>4653</v>
      </c>
      <c r="H1454" s="9" t="s">
        <v>4812</v>
      </c>
      <c r="I1454" s="9"/>
      <c r="J1454" s="9"/>
      <c r="K1454" s="9"/>
      <c r="L1454" s="9"/>
    </row>
    <row r="1455" spans="2:12" ht="30" x14ac:dyDescent="0.25">
      <c r="B1455" s="9" t="s">
        <v>2754</v>
      </c>
      <c r="C1455" s="10" t="s">
        <v>3300</v>
      </c>
      <c r="D1455" s="10" t="s">
        <v>1741</v>
      </c>
      <c r="E1455" s="10" t="s">
        <v>310</v>
      </c>
      <c r="F1455" s="9" t="s">
        <v>5059</v>
      </c>
      <c r="G1455" s="9" t="s">
        <v>5227</v>
      </c>
      <c r="H1455" s="9" t="s">
        <v>4813</v>
      </c>
      <c r="I1455" s="9"/>
      <c r="J1455" s="9"/>
      <c r="K1455" s="9"/>
      <c r="L1455" s="9"/>
    </row>
    <row r="1456" spans="2:12" x14ac:dyDescent="0.25">
      <c r="B1456" s="9" t="s">
        <v>2686</v>
      </c>
      <c r="C1456" s="10" t="s">
        <v>3301</v>
      </c>
      <c r="D1456" s="10" t="s">
        <v>2986</v>
      </c>
      <c r="E1456" s="10" t="s">
        <v>23</v>
      </c>
      <c r="F1456" s="9" t="s">
        <v>5059</v>
      </c>
      <c r="G1456" s="9"/>
      <c r="H1456" s="9"/>
      <c r="I1456" s="9"/>
      <c r="J1456" s="9"/>
      <c r="K1456" s="9"/>
      <c r="L1456" s="9"/>
    </row>
    <row r="1457" spans="2:12" x14ac:dyDescent="0.25">
      <c r="B1457" s="9" t="s">
        <v>2942</v>
      </c>
      <c r="C1457" s="10" t="s">
        <v>3302</v>
      </c>
      <c r="D1457" s="10" t="s">
        <v>1741</v>
      </c>
      <c r="E1457" s="10" t="s">
        <v>310</v>
      </c>
      <c r="F1457" s="9" t="s">
        <v>5059</v>
      </c>
      <c r="G1457" s="9"/>
      <c r="H1457" s="9"/>
      <c r="I1457" s="9"/>
      <c r="J1457" s="9"/>
      <c r="K1457" s="9"/>
      <c r="L1457" s="9"/>
    </row>
    <row r="1458" spans="2:12" x14ac:dyDescent="0.25">
      <c r="B1458" s="9" t="s">
        <v>2764</v>
      </c>
      <c r="C1458" s="10" t="s">
        <v>3303</v>
      </c>
      <c r="D1458" s="10" t="s">
        <v>2986</v>
      </c>
      <c r="E1458" s="10" t="s">
        <v>23</v>
      </c>
      <c r="F1458" s="9" t="s">
        <v>5059</v>
      </c>
      <c r="G1458" s="9"/>
      <c r="H1458" s="9"/>
      <c r="I1458" s="9"/>
      <c r="J1458" s="9"/>
      <c r="K1458" s="9"/>
      <c r="L1458" s="9"/>
    </row>
    <row r="1459" spans="2:12" x14ac:dyDescent="0.25">
      <c r="B1459" s="9" t="s">
        <v>2815</v>
      </c>
      <c r="C1459" s="10" t="s">
        <v>3304</v>
      </c>
      <c r="D1459" s="10" t="s">
        <v>1741</v>
      </c>
      <c r="E1459" s="10" t="s">
        <v>39</v>
      </c>
      <c r="F1459" s="9" t="s">
        <v>5059</v>
      </c>
      <c r="G1459" s="9"/>
      <c r="H1459" s="9"/>
      <c r="I1459" s="9"/>
      <c r="J1459" s="9"/>
      <c r="K1459" s="9"/>
      <c r="L1459" s="9"/>
    </row>
    <row r="1460" spans="2:12" x14ac:dyDescent="0.25">
      <c r="B1460" s="9" t="s">
        <v>2825</v>
      </c>
      <c r="C1460" s="10" t="s">
        <v>3305</v>
      </c>
      <c r="D1460" s="10" t="s">
        <v>1741</v>
      </c>
      <c r="E1460" s="10" t="s">
        <v>310</v>
      </c>
      <c r="F1460" s="9" t="s">
        <v>5059</v>
      </c>
      <c r="G1460" s="9" t="s">
        <v>4594</v>
      </c>
      <c r="H1460" s="9" t="s">
        <v>4807</v>
      </c>
      <c r="I1460" s="9"/>
      <c r="J1460" s="9"/>
      <c r="K1460" s="9"/>
      <c r="L1460" s="9"/>
    </row>
    <row r="1461" spans="2:12" x14ac:dyDescent="0.25">
      <c r="B1461" s="9" t="s">
        <v>2689</v>
      </c>
      <c r="C1461" s="10" t="s">
        <v>3306</v>
      </c>
      <c r="D1461" s="10" t="s">
        <v>1741</v>
      </c>
      <c r="E1461" s="10" t="s">
        <v>68</v>
      </c>
      <c r="F1461" s="9" t="s">
        <v>5059</v>
      </c>
      <c r="G1461" s="9" t="s">
        <v>4666</v>
      </c>
      <c r="H1461" s="9" t="s">
        <v>4807</v>
      </c>
      <c r="I1461" s="9"/>
      <c r="J1461" s="9"/>
      <c r="K1461" s="9"/>
      <c r="L1461" s="9"/>
    </row>
    <row r="1462" spans="2:12" x14ac:dyDescent="0.25">
      <c r="B1462" s="9" t="s">
        <v>2730</v>
      </c>
      <c r="C1462" s="10" t="s">
        <v>3307</v>
      </c>
      <c r="D1462" s="10" t="s">
        <v>2986</v>
      </c>
      <c r="E1462" s="10" t="s">
        <v>310</v>
      </c>
      <c r="F1462" s="9" t="s">
        <v>5059</v>
      </c>
      <c r="G1462" s="9"/>
      <c r="H1462" s="9"/>
      <c r="I1462" s="9"/>
      <c r="J1462" s="9"/>
      <c r="K1462" s="9"/>
      <c r="L1462" s="9"/>
    </row>
    <row r="1463" spans="2:12" x14ac:dyDescent="0.25">
      <c r="B1463" s="9" t="s">
        <v>3308</v>
      </c>
      <c r="C1463" s="10" t="s">
        <v>3309</v>
      </c>
      <c r="D1463" s="10" t="s">
        <v>2986</v>
      </c>
      <c r="E1463" s="10" t="s">
        <v>310</v>
      </c>
      <c r="F1463" s="9" t="s">
        <v>5059</v>
      </c>
      <c r="G1463" s="9"/>
      <c r="H1463" s="9"/>
      <c r="I1463" s="9"/>
      <c r="J1463" s="9"/>
      <c r="K1463" s="9"/>
      <c r="L1463" s="9"/>
    </row>
    <row r="1464" spans="2:12" x14ac:dyDescent="0.25">
      <c r="B1464" s="9" t="s">
        <v>3310</v>
      </c>
      <c r="C1464" s="10" t="s">
        <v>3311</v>
      </c>
      <c r="D1464" s="10" t="s">
        <v>2986</v>
      </c>
      <c r="E1464" s="10" t="s">
        <v>22</v>
      </c>
      <c r="F1464" s="9" t="s">
        <v>5059</v>
      </c>
      <c r="G1464" s="9"/>
      <c r="H1464" s="9"/>
      <c r="I1464" s="9"/>
      <c r="J1464" s="9"/>
      <c r="K1464" s="9"/>
      <c r="L1464" s="9"/>
    </row>
    <row r="1465" spans="2:12" x14ac:dyDescent="0.25">
      <c r="B1465" s="9" t="s">
        <v>2799</v>
      </c>
      <c r="C1465" s="10" t="s">
        <v>3312</v>
      </c>
      <c r="D1465" s="10" t="s">
        <v>1741</v>
      </c>
      <c r="E1465" s="10" t="s">
        <v>50</v>
      </c>
      <c r="F1465" s="9" t="s">
        <v>5059</v>
      </c>
      <c r="G1465" s="9"/>
      <c r="H1465" s="9"/>
      <c r="I1465" s="9"/>
      <c r="J1465" s="9"/>
      <c r="K1465" s="9"/>
      <c r="L1465" s="9"/>
    </row>
    <row r="1466" spans="2:12" x14ac:dyDescent="0.25">
      <c r="B1466" s="9" t="s">
        <v>3313</v>
      </c>
      <c r="C1466" s="10" t="s">
        <v>3314</v>
      </c>
      <c r="D1466" s="10" t="s">
        <v>1741</v>
      </c>
      <c r="E1466" s="10" t="s">
        <v>22</v>
      </c>
      <c r="F1466" s="9" t="s">
        <v>5059</v>
      </c>
      <c r="G1466" s="9"/>
      <c r="H1466" s="9"/>
      <c r="I1466" s="9"/>
      <c r="J1466" s="9"/>
      <c r="K1466" s="9"/>
      <c r="L1466" s="9"/>
    </row>
    <row r="1467" spans="2:12" x14ac:dyDescent="0.25">
      <c r="B1467" s="9" t="s">
        <v>2943</v>
      </c>
      <c r="C1467" s="10" t="s">
        <v>3315</v>
      </c>
      <c r="D1467" s="10" t="s">
        <v>1741</v>
      </c>
      <c r="E1467" s="10" t="s">
        <v>49</v>
      </c>
      <c r="F1467" s="9" t="s">
        <v>5059</v>
      </c>
      <c r="G1467" s="9"/>
      <c r="H1467" s="9"/>
      <c r="I1467" s="9"/>
      <c r="J1467" s="9"/>
      <c r="K1467" s="9"/>
      <c r="L1467" s="9"/>
    </row>
    <row r="1468" spans="2:12" x14ac:dyDescent="0.25">
      <c r="B1468" s="9" t="s">
        <v>3316</v>
      </c>
      <c r="C1468" s="10" t="s">
        <v>3317</v>
      </c>
      <c r="D1468" s="10" t="s">
        <v>1741</v>
      </c>
      <c r="E1468" s="10" t="s">
        <v>7</v>
      </c>
      <c r="F1468" s="9" t="s">
        <v>5059</v>
      </c>
      <c r="G1468" s="9"/>
      <c r="H1468" s="9"/>
      <c r="I1468" s="9"/>
      <c r="J1468" s="9"/>
      <c r="K1468" s="9"/>
      <c r="L1468" s="9"/>
    </row>
    <row r="1469" spans="2:12" x14ac:dyDescent="0.25">
      <c r="B1469" s="9" t="s">
        <v>2732</v>
      </c>
      <c r="C1469" s="10" t="s">
        <v>3318</v>
      </c>
      <c r="D1469" s="10" t="s">
        <v>2986</v>
      </c>
      <c r="E1469" s="10" t="s">
        <v>7</v>
      </c>
      <c r="F1469" s="9" t="s">
        <v>5059</v>
      </c>
      <c r="G1469" s="9"/>
      <c r="H1469" s="9"/>
      <c r="I1469" s="9"/>
      <c r="J1469" s="9"/>
      <c r="K1469" s="9"/>
      <c r="L1469" s="9"/>
    </row>
    <row r="1470" spans="2:12" ht="60" x14ac:dyDescent="0.25">
      <c r="B1470" s="9" t="s">
        <v>3319</v>
      </c>
      <c r="C1470" s="10" t="s">
        <v>3320</v>
      </c>
      <c r="D1470" s="10" t="s">
        <v>1741</v>
      </c>
      <c r="E1470" s="10" t="s">
        <v>50</v>
      </c>
      <c r="F1470" s="9" t="s">
        <v>5059</v>
      </c>
      <c r="G1470" s="9" t="s">
        <v>4583</v>
      </c>
      <c r="H1470" s="9" t="s">
        <v>4812</v>
      </c>
      <c r="I1470" s="9"/>
      <c r="J1470" s="9"/>
      <c r="K1470" s="9" t="s">
        <v>4558</v>
      </c>
      <c r="L1470" s="9"/>
    </row>
    <row r="1471" spans="2:12" x14ac:dyDescent="0.25">
      <c r="B1471" s="9" t="s">
        <v>3321</v>
      </c>
      <c r="C1471" s="10" t="s">
        <v>3322</v>
      </c>
      <c r="D1471" s="10" t="s">
        <v>2986</v>
      </c>
      <c r="E1471" s="10" t="s">
        <v>23</v>
      </c>
      <c r="F1471" s="9" t="s">
        <v>5059</v>
      </c>
      <c r="G1471" s="9"/>
      <c r="H1471" s="9"/>
      <c r="I1471" s="9"/>
      <c r="J1471" s="9"/>
      <c r="K1471" s="9"/>
      <c r="L1471" s="9"/>
    </row>
    <row r="1472" spans="2:12" x14ac:dyDescent="0.25">
      <c r="B1472" s="9" t="s">
        <v>2831</v>
      </c>
      <c r="C1472" s="10" t="s">
        <v>3323</v>
      </c>
      <c r="D1472" s="10" t="s">
        <v>2986</v>
      </c>
      <c r="E1472" s="10" t="s">
        <v>23</v>
      </c>
      <c r="F1472" s="9" t="s">
        <v>5059</v>
      </c>
      <c r="G1472" s="9"/>
      <c r="H1472" s="9"/>
      <c r="I1472" s="9"/>
      <c r="J1472" s="9"/>
      <c r="K1472" s="9"/>
      <c r="L1472" s="9"/>
    </row>
    <row r="1473" spans="2:12" x14ac:dyDescent="0.25">
      <c r="B1473" s="9" t="s">
        <v>3324</v>
      </c>
      <c r="C1473" s="10" t="s">
        <v>3325</v>
      </c>
      <c r="D1473" s="10" t="s">
        <v>2986</v>
      </c>
      <c r="E1473" s="10" t="s">
        <v>49</v>
      </c>
      <c r="F1473" s="9" t="s">
        <v>5059</v>
      </c>
      <c r="G1473" s="9"/>
      <c r="H1473" s="9"/>
      <c r="I1473" s="9"/>
      <c r="J1473" s="9"/>
      <c r="K1473" s="9"/>
      <c r="L1473" s="9"/>
    </row>
    <row r="1474" spans="2:12" x14ac:dyDescent="0.25">
      <c r="B1474" s="9" t="s">
        <v>2698</v>
      </c>
      <c r="C1474" s="10" t="s">
        <v>3326</v>
      </c>
      <c r="D1474" s="10" t="s">
        <v>1741</v>
      </c>
      <c r="E1474" s="10" t="s">
        <v>50</v>
      </c>
      <c r="F1474" s="9" t="s">
        <v>5059</v>
      </c>
      <c r="G1474" s="9"/>
      <c r="H1474" s="9"/>
      <c r="I1474" s="9"/>
      <c r="J1474" s="9"/>
      <c r="K1474" s="9"/>
      <c r="L1474" s="9"/>
    </row>
    <row r="1475" spans="2:12" x14ac:dyDescent="0.25">
      <c r="B1475" s="9" t="s">
        <v>2800</v>
      </c>
      <c r="C1475" s="10" t="s">
        <v>3327</v>
      </c>
      <c r="D1475" s="10" t="s">
        <v>2986</v>
      </c>
      <c r="E1475" s="10" t="s">
        <v>23</v>
      </c>
      <c r="F1475" s="9" t="s">
        <v>5059</v>
      </c>
      <c r="G1475" s="9"/>
      <c r="H1475" s="9"/>
      <c r="I1475" s="9"/>
      <c r="J1475" s="9"/>
      <c r="K1475" s="9"/>
      <c r="L1475" s="9"/>
    </row>
    <row r="1476" spans="2:12" x14ac:dyDescent="0.25">
      <c r="B1476" s="9" t="s">
        <v>3328</v>
      </c>
      <c r="C1476" s="10" t="s">
        <v>3329</v>
      </c>
      <c r="D1476" s="10" t="s">
        <v>2986</v>
      </c>
      <c r="E1476" s="10" t="s">
        <v>23</v>
      </c>
      <c r="F1476" s="9" t="s">
        <v>5059</v>
      </c>
      <c r="G1476" s="9"/>
      <c r="H1476" s="9"/>
      <c r="I1476" s="9"/>
      <c r="J1476" s="9"/>
      <c r="K1476" s="9"/>
      <c r="L1476" s="9"/>
    </row>
    <row r="1477" spans="2:12" x14ac:dyDescent="0.25">
      <c r="B1477" s="9" t="s">
        <v>3330</v>
      </c>
      <c r="C1477" s="10" t="s">
        <v>3331</v>
      </c>
      <c r="D1477" s="10" t="s">
        <v>1741</v>
      </c>
      <c r="E1477" s="10" t="s">
        <v>210</v>
      </c>
      <c r="F1477" s="9" t="s">
        <v>5059</v>
      </c>
      <c r="G1477" s="9" t="s">
        <v>5119</v>
      </c>
      <c r="H1477" s="9" t="s">
        <v>4807</v>
      </c>
      <c r="I1477" s="9"/>
      <c r="J1477" s="9"/>
      <c r="K1477" s="9"/>
      <c r="L1477" s="9"/>
    </row>
    <row r="1478" spans="2:12" x14ac:dyDescent="0.25">
      <c r="B1478" s="9" t="s">
        <v>2794</v>
      </c>
      <c r="C1478" s="10" t="s">
        <v>3332</v>
      </c>
      <c r="D1478" s="10" t="s">
        <v>1746</v>
      </c>
      <c r="E1478" s="10" t="s">
        <v>50</v>
      </c>
      <c r="F1478" s="9" t="s">
        <v>5059</v>
      </c>
      <c r="G1478" s="9"/>
      <c r="H1478" s="9"/>
      <c r="I1478" s="9"/>
      <c r="J1478" s="9"/>
      <c r="K1478" s="9"/>
      <c r="L1478" s="9"/>
    </row>
    <row r="1479" spans="2:12" x14ac:dyDescent="0.25">
      <c r="B1479" s="9" t="s">
        <v>3333</v>
      </c>
      <c r="C1479" s="10" t="s">
        <v>3334</v>
      </c>
      <c r="D1479" s="10" t="s">
        <v>1741</v>
      </c>
      <c r="E1479" s="10" t="s">
        <v>310</v>
      </c>
      <c r="F1479" s="9" t="s">
        <v>5059</v>
      </c>
      <c r="G1479" s="9" t="s">
        <v>4988</v>
      </c>
      <c r="H1479" s="9" t="s">
        <v>4827</v>
      </c>
      <c r="I1479" s="9"/>
      <c r="J1479" s="9"/>
      <c r="K1479" s="9"/>
      <c r="L1479" s="9"/>
    </row>
    <row r="1480" spans="2:12" x14ac:dyDescent="0.25">
      <c r="B1480" s="9" t="s">
        <v>2788</v>
      </c>
      <c r="C1480" s="10" t="s">
        <v>3335</v>
      </c>
      <c r="D1480" s="10" t="s">
        <v>2986</v>
      </c>
      <c r="E1480" s="10" t="s">
        <v>510</v>
      </c>
      <c r="F1480" s="9" t="s">
        <v>5059</v>
      </c>
      <c r="G1480" s="9"/>
      <c r="H1480" s="9"/>
      <c r="I1480" s="9"/>
      <c r="J1480" s="9"/>
      <c r="K1480" s="9"/>
      <c r="L1480" s="9"/>
    </row>
    <row r="1481" spans="2:12" x14ac:dyDescent="0.25">
      <c r="B1481" s="9" t="s">
        <v>3336</v>
      </c>
      <c r="C1481" s="10" t="s">
        <v>3337</v>
      </c>
      <c r="D1481" s="10" t="s">
        <v>2986</v>
      </c>
      <c r="E1481" s="10" t="s">
        <v>310</v>
      </c>
      <c r="F1481" s="9" t="s">
        <v>5059</v>
      </c>
      <c r="G1481" s="9"/>
      <c r="H1481" s="9"/>
      <c r="I1481" s="9"/>
      <c r="J1481" s="9"/>
      <c r="K1481" s="9"/>
      <c r="L1481" s="9"/>
    </row>
    <row r="1482" spans="2:12" x14ac:dyDescent="0.25">
      <c r="B1482" s="9" t="s">
        <v>2690</v>
      </c>
      <c r="C1482" s="10" t="s">
        <v>3338</v>
      </c>
      <c r="D1482" s="10" t="s">
        <v>1741</v>
      </c>
      <c r="E1482" s="10" t="s">
        <v>205</v>
      </c>
      <c r="F1482" s="9" t="s">
        <v>5059</v>
      </c>
      <c r="G1482" s="9"/>
      <c r="H1482" s="9"/>
      <c r="I1482" s="9"/>
      <c r="J1482" s="9"/>
      <c r="K1482" s="9"/>
      <c r="L1482" s="9"/>
    </row>
    <row r="1483" spans="2:12" ht="30" x14ac:dyDescent="0.25">
      <c r="B1483" s="9" t="s">
        <v>2755</v>
      </c>
      <c r="C1483" s="10" t="s">
        <v>2848</v>
      </c>
      <c r="D1483" s="10" t="s">
        <v>1741</v>
      </c>
      <c r="E1483" s="10" t="s">
        <v>205</v>
      </c>
      <c r="F1483" s="9" t="s">
        <v>5061</v>
      </c>
      <c r="G1483" s="9" t="s">
        <v>4624</v>
      </c>
      <c r="H1483" s="9" t="s">
        <v>4827</v>
      </c>
      <c r="I1483" s="9"/>
      <c r="J1483" s="9"/>
      <c r="K1483" s="9"/>
      <c r="L1483" s="9"/>
    </row>
    <row r="1484" spans="2:12" ht="60" x14ac:dyDescent="0.25">
      <c r="B1484" s="9" t="s">
        <v>3339</v>
      </c>
      <c r="C1484" s="10" t="s">
        <v>3340</v>
      </c>
      <c r="D1484" s="10" t="s">
        <v>1746</v>
      </c>
      <c r="E1484" s="10" t="s">
        <v>23</v>
      </c>
      <c r="F1484" s="9" t="s">
        <v>5059</v>
      </c>
      <c r="G1484" s="9" t="s">
        <v>4662</v>
      </c>
      <c r="H1484" s="9" t="s">
        <v>4812</v>
      </c>
      <c r="I1484" s="9"/>
      <c r="J1484" s="9"/>
      <c r="K1484" s="9" t="s">
        <v>4559</v>
      </c>
      <c r="L1484" s="9"/>
    </row>
    <row r="1485" spans="2:12" x14ac:dyDescent="0.25">
      <c r="B1485" s="9" t="s">
        <v>3341</v>
      </c>
      <c r="C1485" s="10" t="s">
        <v>3342</v>
      </c>
      <c r="D1485" s="10" t="s">
        <v>2986</v>
      </c>
      <c r="E1485" s="10" t="s">
        <v>23</v>
      </c>
      <c r="F1485" s="9" t="s">
        <v>5059</v>
      </c>
      <c r="G1485" s="9"/>
      <c r="H1485" s="9"/>
      <c r="I1485" s="9"/>
      <c r="J1485" s="9"/>
      <c r="K1485" s="9"/>
      <c r="L1485" s="9"/>
    </row>
    <row r="1486" spans="2:12" ht="30" x14ac:dyDescent="0.25">
      <c r="B1486" s="9" t="s">
        <v>2789</v>
      </c>
      <c r="C1486" s="10" t="s">
        <v>3343</v>
      </c>
      <c r="D1486" s="10" t="s">
        <v>1741</v>
      </c>
      <c r="E1486" s="10" t="s">
        <v>210</v>
      </c>
      <c r="F1486" s="9" t="s">
        <v>5059</v>
      </c>
      <c r="G1486" s="9" t="s">
        <v>5284</v>
      </c>
      <c r="H1486" s="9" t="s">
        <v>4807</v>
      </c>
      <c r="I1486" s="9"/>
      <c r="J1486" s="9"/>
      <c r="K1486" s="9"/>
      <c r="L1486" s="9"/>
    </row>
    <row r="1487" spans="2:12" x14ac:dyDescent="0.25">
      <c r="B1487" s="9" t="s">
        <v>2790</v>
      </c>
      <c r="C1487" s="10" t="s">
        <v>3344</v>
      </c>
      <c r="D1487" s="10" t="s">
        <v>2986</v>
      </c>
      <c r="E1487" s="10" t="s">
        <v>39</v>
      </c>
      <c r="F1487" s="9" t="s">
        <v>5059</v>
      </c>
      <c r="G1487" s="9"/>
      <c r="H1487" s="9"/>
      <c r="I1487" s="9"/>
      <c r="J1487" s="9"/>
      <c r="K1487" s="9"/>
      <c r="L1487" s="9"/>
    </row>
    <row r="1488" spans="2:12" x14ac:dyDescent="0.25">
      <c r="B1488" s="9" t="s">
        <v>2814</v>
      </c>
      <c r="C1488" s="10" t="s">
        <v>3345</v>
      </c>
      <c r="D1488" s="10" t="s">
        <v>1741</v>
      </c>
      <c r="E1488" s="10" t="s">
        <v>310</v>
      </c>
      <c r="F1488" s="9" t="s">
        <v>5059</v>
      </c>
      <c r="G1488" s="9"/>
      <c r="H1488" s="9"/>
      <c r="I1488" s="9"/>
      <c r="J1488" s="9"/>
      <c r="K1488" s="9"/>
      <c r="L1488" s="9"/>
    </row>
    <row r="1489" spans="2:12" x14ac:dyDescent="0.25">
      <c r="B1489" s="9" t="s">
        <v>2731</v>
      </c>
      <c r="C1489" s="10" t="s">
        <v>3346</v>
      </c>
      <c r="D1489" s="10" t="s">
        <v>1741</v>
      </c>
      <c r="E1489" s="10" t="s">
        <v>50</v>
      </c>
      <c r="F1489" s="9" t="s">
        <v>5059</v>
      </c>
      <c r="G1489" s="9"/>
      <c r="H1489" s="9"/>
      <c r="I1489" s="9"/>
      <c r="J1489" s="9"/>
      <c r="K1489" s="9"/>
      <c r="L1489" s="9"/>
    </row>
    <row r="1490" spans="2:12" x14ac:dyDescent="0.25">
      <c r="B1490" s="9" t="s">
        <v>2706</v>
      </c>
      <c r="C1490" s="10" t="s">
        <v>3347</v>
      </c>
      <c r="D1490" s="10" t="s">
        <v>5</v>
      </c>
      <c r="E1490" s="10" t="s">
        <v>22</v>
      </c>
      <c r="F1490" s="9" t="s">
        <v>5059</v>
      </c>
      <c r="G1490" s="9"/>
      <c r="H1490" s="9"/>
      <c r="I1490" s="9"/>
      <c r="J1490" s="9"/>
      <c r="K1490" s="9"/>
      <c r="L1490" s="9"/>
    </row>
    <row r="1491" spans="2:12" ht="60" x14ac:dyDescent="0.25">
      <c r="B1491" s="9" t="s">
        <v>3348</v>
      </c>
      <c r="C1491" s="10" t="s">
        <v>3349</v>
      </c>
      <c r="D1491" s="10" t="s">
        <v>1741</v>
      </c>
      <c r="E1491" s="10" t="s">
        <v>23</v>
      </c>
      <c r="F1491" s="9" t="s">
        <v>5059</v>
      </c>
      <c r="G1491" s="9" t="s">
        <v>4671</v>
      </c>
      <c r="H1491" s="9" t="s">
        <v>4812</v>
      </c>
      <c r="I1491" s="9"/>
      <c r="J1491" s="9"/>
      <c r="K1491" s="9"/>
      <c r="L1491" s="9"/>
    </row>
    <row r="1492" spans="2:12" x14ac:dyDescent="0.25">
      <c r="B1492" s="9" t="s">
        <v>3350</v>
      </c>
      <c r="C1492" s="10" t="s">
        <v>3351</v>
      </c>
      <c r="D1492" s="10" t="s">
        <v>2986</v>
      </c>
      <c r="E1492" s="10" t="s">
        <v>510</v>
      </c>
      <c r="F1492" s="9" t="s">
        <v>5059</v>
      </c>
      <c r="G1492" s="9"/>
      <c r="H1492" s="9"/>
      <c r="I1492" s="9"/>
      <c r="J1492" s="9"/>
      <c r="K1492" s="9"/>
      <c r="L1492" s="9"/>
    </row>
    <row r="1493" spans="2:12" x14ac:dyDescent="0.25">
      <c r="B1493" s="9" t="s">
        <v>2741</v>
      </c>
      <c r="C1493" s="10" t="s">
        <v>3352</v>
      </c>
      <c r="D1493" s="10" t="s">
        <v>2986</v>
      </c>
      <c r="E1493" s="10" t="s">
        <v>510</v>
      </c>
      <c r="F1493" s="9" t="s">
        <v>5059</v>
      </c>
      <c r="G1493" s="9"/>
      <c r="H1493" s="9"/>
      <c r="I1493" s="9"/>
      <c r="J1493" s="9"/>
      <c r="K1493" s="9"/>
      <c r="L1493" s="9"/>
    </row>
    <row r="1494" spans="2:12" x14ac:dyDescent="0.25">
      <c r="B1494" s="9" t="s">
        <v>3353</v>
      </c>
      <c r="C1494" s="10" t="s">
        <v>3354</v>
      </c>
      <c r="D1494" s="10" t="s">
        <v>2986</v>
      </c>
      <c r="E1494" s="10" t="s">
        <v>510</v>
      </c>
      <c r="F1494" s="9" t="s">
        <v>5059</v>
      </c>
      <c r="G1494" s="9" t="s">
        <v>4635</v>
      </c>
      <c r="H1494" s="9" t="s">
        <v>4807</v>
      </c>
      <c r="I1494" s="9"/>
      <c r="J1494" s="9"/>
      <c r="K1494" s="9"/>
      <c r="L1494" s="9"/>
    </row>
    <row r="1495" spans="2:12" x14ac:dyDescent="0.25">
      <c r="B1495" s="9" t="s">
        <v>3355</v>
      </c>
      <c r="C1495" s="10" t="s">
        <v>3356</v>
      </c>
      <c r="D1495" s="10" t="s">
        <v>2986</v>
      </c>
      <c r="E1495" s="10" t="s">
        <v>85</v>
      </c>
      <c r="F1495" s="9" t="s">
        <v>5059</v>
      </c>
      <c r="G1495" s="9"/>
      <c r="H1495" s="9"/>
      <c r="I1495" s="9"/>
      <c r="J1495" s="9"/>
      <c r="K1495" s="9"/>
      <c r="L1495" s="9"/>
    </row>
    <row r="1496" spans="2:12" x14ac:dyDescent="0.25">
      <c r="B1496" s="9" t="s">
        <v>2795</v>
      </c>
      <c r="C1496" s="10" t="s">
        <v>3357</v>
      </c>
      <c r="D1496" s="10" t="s">
        <v>2986</v>
      </c>
      <c r="E1496" s="10" t="s">
        <v>23</v>
      </c>
      <c r="F1496" s="9" t="s">
        <v>5059</v>
      </c>
      <c r="G1496" s="9"/>
      <c r="H1496" s="9"/>
      <c r="I1496" s="9"/>
      <c r="J1496" s="9"/>
      <c r="K1496" s="9"/>
      <c r="L1496" s="9"/>
    </row>
    <row r="1497" spans="2:12" x14ac:dyDescent="0.25">
      <c r="B1497" s="9" t="s">
        <v>2821</v>
      </c>
      <c r="C1497" s="10" t="s">
        <v>3358</v>
      </c>
      <c r="D1497" s="10" t="s">
        <v>1741</v>
      </c>
      <c r="E1497" s="10" t="s">
        <v>49</v>
      </c>
      <c r="F1497" s="9" t="s">
        <v>5059</v>
      </c>
      <c r="G1497" s="9"/>
      <c r="H1497" s="9"/>
      <c r="I1497" s="9"/>
      <c r="J1497" s="9"/>
      <c r="K1497" s="9"/>
      <c r="L1497" s="9"/>
    </row>
    <row r="1498" spans="2:12" ht="45" x14ac:dyDescent="0.25">
      <c r="B1498" s="9" t="s">
        <v>3359</v>
      </c>
      <c r="C1498" s="10" t="s">
        <v>3360</v>
      </c>
      <c r="D1498" s="10" t="s">
        <v>2986</v>
      </c>
      <c r="E1498" s="10" t="s">
        <v>23</v>
      </c>
      <c r="F1498" s="9" t="s">
        <v>5059</v>
      </c>
      <c r="G1498" s="9" t="s">
        <v>4633</v>
      </c>
      <c r="H1498" s="9" t="s">
        <v>4808</v>
      </c>
      <c r="I1498" s="9"/>
      <c r="J1498" s="9"/>
      <c r="K1498" s="9"/>
      <c r="L1498" s="9"/>
    </row>
    <row r="1499" spans="2:12" x14ac:dyDescent="0.25">
      <c r="B1499" s="9" t="s">
        <v>2803</v>
      </c>
      <c r="C1499" s="10" t="s">
        <v>3361</v>
      </c>
      <c r="D1499" s="10" t="s">
        <v>2986</v>
      </c>
      <c r="E1499" s="10" t="s">
        <v>510</v>
      </c>
      <c r="F1499" s="9" t="s">
        <v>5059</v>
      </c>
      <c r="G1499" s="9" t="s">
        <v>4986</v>
      </c>
      <c r="H1499" s="9" t="s">
        <v>4807</v>
      </c>
      <c r="I1499" s="9"/>
      <c r="J1499" s="9"/>
      <c r="K1499" s="9"/>
      <c r="L1499" s="9"/>
    </row>
    <row r="1500" spans="2:12" x14ac:dyDescent="0.25">
      <c r="B1500" s="9" t="s">
        <v>2824</v>
      </c>
      <c r="C1500" s="10" t="s">
        <v>3362</v>
      </c>
      <c r="D1500" s="10" t="s">
        <v>2986</v>
      </c>
      <c r="E1500" s="10" t="s">
        <v>42</v>
      </c>
      <c r="F1500" s="9" t="s">
        <v>5059</v>
      </c>
      <c r="G1500" s="9" t="s">
        <v>4659</v>
      </c>
      <c r="H1500" s="9" t="s">
        <v>4807</v>
      </c>
      <c r="I1500" s="9"/>
      <c r="J1500" s="9"/>
      <c r="K1500" s="9"/>
      <c r="L1500" s="9"/>
    </row>
    <row r="1501" spans="2:12" x14ac:dyDescent="0.25">
      <c r="B1501" s="9" t="s">
        <v>2717</v>
      </c>
      <c r="C1501" s="10" t="s">
        <v>3363</v>
      </c>
      <c r="D1501" s="10" t="s">
        <v>2986</v>
      </c>
      <c r="E1501" s="10" t="s">
        <v>23</v>
      </c>
      <c r="F1501" s="9" t="s">
        <v>5059</v>
      </c>
      <c r="G1501" s="9" t="s">
        <v>4641</v>
      </c>
      <c r="H1501" s="9" t="s">
        <v>4807</v>
      </c>
      <c r="I1501" s="9"/>
      <c r="J1501" s="9"/>
      <c r="K1501" s="9"/>
      <c r="L1501" s="9"/>
    </row>
    <row r="1502" spans="2:12" x14ac:dyDescent="0.25">
      <c r="B1502" s="9" t="s">
        <v>2720</v>
      </c>
      <c r="C1502" s="10" t="s">
        <v>3364</v>
      </c>
      <c r="D1502" s="10" t="s">
        <v>2986</v>
      </c>
      <c r="E1502" s="10" t="s">
        <v>310</v>
      </c>
      <c r="F1502" s="9" t="s">
        <v>5059</v>
      </c>
      <c r="G1502" s="9" t="s">
        <v>4590</v>
      </c>
      <c r="H1502" s="9" t="s">
        <v>4807</v>
      </c>
      <c r="I1502" s="9"/>
      <c r="J1502" s="9"/>
      <c r="K1502" s="9"/>
      <c r="L1502" s="9"/>
    </row>
    <row r="1503" spans="2:12" x14ac:dyDescent="0.25">
      <c r="B1503" s="9" t="s">
        <v>3365</v>
      </c>
      <c r="C1503" s="10" t="s">
        <v>3366</v>
      </c>
      <c r="D1503" s="10" t="s">
        <v>1741</v>
      </c>
      <c r="E1503" s="10" t="s">
        <v>310</v>
      </c>
      <c r="F1503" s="9" t="s">
        <v>5059</v>
      </c>
      <c r="G1503" s="9"/>
      <c r="H1503" s="9"/>
      <c r="I1503" s="9"/>
      <c r="J1503" s="9"/>
      <c r="K1503" s="9"/>
      <c r="L1503" s="9"/>
    </row>
    <row r="1504" spans="2:12" x14ac:dyDescent="0.25">
      <c r="B1504" s="9" t="s">
        <v>2757</v>
      </c>
      <c r="C1504" s="10" t="s">
        <v>3367</v>
      </c>
      <c r="D1504" s="10" t="s">
        <v>2986</v>
      </c>
      <c r="E1504" s="10" t="s">
        <v>50</v>
      </c>
      <c r="F1504" s="9" t="s">
        <v>5059</v>
      </c>
      <c r="G1504" s="9"/>
      <c r="H1504" s="9"/>
      <c r="I1504" s="9"/>
      <c r="J1504" s="9"/>
      <c r="K1504" s="9"/>
      <c r="L1504" s="9"/>
    </row>
    <row r="1505" spans="2:12" x14ac:dyDescent="0.25">
      <c r="B1505" s="9" t="s">
        <v>2721</v>
      </c>
      <c r="C1505" s="10" t="s">
        <v>3368</v>
      </c>
      <c r="D1505" s="10" t="s">
        <v>2986</v>
      </c>
      <c r="E1505" s="10" t="s">
        <v>23</v>
      </c>
      <c r="F1505" s="9" t="s">
        <v>5059</v>
      </c>
      <c r="G1505" s="9"/>
      <c r="H1505" s="9"/>
      <c r="I1505" s="9"/>
      <c r="J1505" s="9"/>
      <c r="K1505" s="9"/>
      <c r="L1505" s="9"/>
    </row>
    <row r="1506" spans="2:12" x14ac:dyDescent="0.25">
      <c r="B1506" s="9" t="s">
        <v>2749</v>
      </c>
      <c r="C1506" s="10" t="s">
        <v>3369</v>
      </c>
      <c r="D1506" s="10" t="s">
        <v>2986</v>
      </c>
      <c r="E1506" s="10" t="s">
        <v>353</v>
      </c>
      <c r="F1506" s="9" t="s">
        <v>5059</v>
      </c>
      <c r="G1506" s="9"/>
      <c r="H1506" s="9"/>
      <c r="I1506" s="9"/>
      <c r="J1506" s="9"/>
      <c r="K1506" s="9"/>
      <c r="L1506" s="9"/>
    </row>
    <row r="1507" spans="2:12" x14ac:dyDescent="0.25">
      <c r="B1507" s="9" t="s">
        <v>3370</v>
      </c>
      <c r="C1507" s="10" t="s">
        <v>3371</v>
      </c>
      <c r="D1507" s="10" t="s">
        <v>2986</v>
      </c>
      <c r="E1507" s="10" t="s">
        <v>205</v>
      </c>
      <c r="F1507" s="9" t="s">
        <v>5059</v>
      </c>
      <c r="G1507" s="9"/>
      <c r="H1507" s="9"/>
      <c r="I1507" s="9"/>
      <c r="J1507" s="9"/>
      <c r="K1507" s="9"/>
      <c r="L1507" s="9"/>
    </row>
    <row r="1508" spans="2:12" x14ac:dyDescent="0.25">
      <c r="B1508" s="9" t="s">
        <v>3372</v>
      </c>
      <c r="C1508" s="10" t="s">
        <v>3373</v>
      </c>
      <c r="D1508" s="10" t="s">
        <v>2986</v>
      </c>
      <c r="E1508" s="10" t="s">
        <v>50</v>
      </c>
      <c r="F1508" s="9" t="s">
        <v>5059</v>
      </c>
      <c r="G1508" s="9"/>
      <c r="H1508" s="9"/>
      <c r="I1508" s="9"/>
      <c r="J1508" s="9"/>
      <c r="K1508" s="9"/>
      <c r="L1508" s="9"/>
    </row>
    <row r="1509" spans="2:12" x14ac:dyDescent="0.25">
      <c r="B1509" s="9" t="s">
        <v>2783</v>
      </c>
      <c r="C1509" s="10" t="s">
        <v>3374</v>
      </c>
      <c r="D1509" s="10" t="s">
        <v>2986</v>
      </c>
      <c r="E1509" s="10" t="s">
        <v>353</v>
      </c>
      <c r="F1509" s="9" t="s">
        <v>5059</v>
      </c>
      <c r="G1509" s="9"/>
      <c r="H1509" s="9"/>
      <c r="I1509" s="9"/>
      <c r="J1509" s="9"/>
      <c r="K1509" s="9"/>
      <c r="L1509" s="9"/>
    </row>
    <row r="1510" spans="2:12" x14ac:dyDescent="0.25">
      <c r="B1510" s="9" t="s">
        <v>2830</v>
      </c>
      <c r="C1510" s="10" t="s">
        <v>3375</v>
      </c>
      <c r="D1510" s="10" t="s">
        <v>2986</v>
      </c>
      <c r="E1510" s="10" t="s">
        <v>353</v>
      </c>
      <c r="F1510" s="9" t="s">
        <v>5059</v>
      </c>
      <c r="G1510" s="9"/>
      <c r="H1510" s="9"/>
      <c r="I1510" s="9"/>
      <c r="J1510" s="9"/>
      <c r="K1510" s="9"/>
      <c r="L1510" s="9"/>
    </row>
    <row r="1511" spans="2:12" x14ac:dyDescent="0.25">
      <c r="B1511" s="9" t="s">
        <v>2946</v>
      </c>
      <c r="C1511" s="10" t="s">
        <v>3376</v>
      </c>
      <c r="D1511" s="10" t="s">
        <v>2986</v>
      </c>
      <c r="E1511" s="10" t="s">
        <v>23</v>
      </c>
      <c r="F1511" s="9" t="s">
        <v>5059</v>
      </c>
      <c r="G1511" s="9"/>
      <c r="H1511" s="9"/>
      <c r="I1511" s="9"/>
      <c r="J1511" s="9"/>
      <c r="K1511" s="9"/>
      <c r="L1511" s="9"/>
    </row>
    <row r="1512" spans="2:12" x14ac:dyDescent="0.25">
      <c r="B1512" s="9" t="s">
        <v>2768</v>
      </c>
      <c r="C1512" s="10" t="s">
        <v>3377</v>
      </c>
      <c r="D1512" s="10" t="s">
        <v>2986</v>
      </c>
      <c r="E1512" s="10" t="s">
        <v>50</v>
      </c>
      <c r="F1512" s="9" t="s">
        <v>5059</v>
      </c>
      <c r="G1512" s="9" t="s">
        <v>5234</v>
      </c>
      <c r="H1512" s="9" t="s">
        <v>4807</v>
      </c>
      <c r="I1512" s="9"/>
      <c r="J1512" s="9"/>
      <c r="K1512" s="9"/>
      <c r="L1512" s="9"/>
    </row>
    <row r="1513" spans="2:12" x14ac:dyDescent="0.25">
      <c r="B1513" s="9" t="s">
        <v>3378</v>
      </c>
      <c r="C1513" s="10" t="s">
        <v>3379</v>
      </c>
      <c r="D1513" s="10" t="s">
        <v>1741</v>
      </c>
      <c r="E1513" s="10" t="s">
        <v>50</v>
      </c>
      <c r="F1513" s="9" t="s">
        <v>5059</v>
      </c>
      <c r="G1513" s="9"/>
      <c r="H1513" s="9"/>
      <c r="I1513" s="9"/>
      <c r="J1513" s="9"/>
      <c r="K1513" s="9"/>
      <c r="L1513" s="9"/>
    </row>
    <row r="1514" spans="2:12" x14ac:dyDescent="0.25">
      <c r="B1514" s="9" t="s">
        <v>2739</v>
      </c>
      <c r="C1514" s="10" t="s">
        <v>3380</v>
      </c>
      <c r="D1514" s="10" t="s">
        <v>2986</v>
      </c>
      <c r="E1514" s="10" t="s">
        <v>23</v>
      </c>
      <c r="F1514" s="9" t="s">
        <v>5059</v>
      </c>
      <c r="G1514" s="9"/>
      <c r="H1514" s="9"/>
      <c r="I1514" s="9"/>
      <c r="J1514" s="9"/>
      <c r="K1514" s="9"/>
      <c r="L1514" s="9"/>
    </row>
    <row r="1515" spans="2:12" x14ac:dyDescent="0.25">
      <c r="B1515" s="9" t="s">
        <v>2779</v>
      </c>
      <c r="C1515" s="10" t="s">
        <v>3381</v>
      </c>
      <c r="D1515" s="10" t="s">
        <v>2986</v>
      </c>
      <c r="E1515" s="10" t="s">
        <v>23</v>
      </c>
      <c r="F1515" s="9" t="s">
        <v>5059</v>
      </c>
      <c r="G1515" s="9" t="s">
        <v>4653</v>
      </c>
      <c r="H1515" s="9" t="s">
        <v>4809</v>
      </c>
      <c r="I1515" s="9"/>
      <c r="J1515" s="9"/>
      <c r="K1515" s="9"/>
      <c r="L1515" s="9"/>
    </row>
    <row r="1516" spans="2:12" x14ac:dyDescent="0.25">
      <c r="B1516" s="9" t="s">
        <v>2735</v>
      </c>
      <c r="C1516" s="10" t="s">
        <v>3382</v>
      </c>
      <c r="D1516" s="10" t="s">
        <v>2986</v>
      </c>
      <c r="E1516" s="10" t="s">
        <v>6</v>
      </c>
      <c r="F1516" s="9" t="s">
        <v>5059</v>
      </c>
      <c r="G1516" s="9"/>
      <c r="H1516" s="9"/>
      <c r="I1516" s="9"/>
      <c r="J1516" s="9"/>
      <c r="K1516" s="9"/>
      <c r="L1516" s="9"/>
    </row>
    <row r="1517" spans="2:12" x14ac:dyDescent="0.25">
      <c r="B1517" s="9" t="s">
        <v>3383</v>
      </c>
      <c r="C1517" s="10" t="s">
        <v>3384</v>
      </c>
      <c r="D1517" s="10" t="s">
        <v>2986</v>
      </c>
      <c r="E1517" s="10" t="s">
        <v>23</v>
      </c>
      <c r="F1517" s="9" t="s">
        <v>5059</v>
      </c>
      <c r="G1517" s="9"/>
      <c r="H1517" s="9"/>
      <c r="I1517" s="9"/>
      <c r="J1517" s="9"/>
      <c r="K1517" s="9"/>
      <c r="L1517" s="9"/>
    </row>
    <row r="1518" spans="2:12" x14ac:dyDescent="0.25">
      <c r="B1518" s="9" t="s">
        <v>3385</v>
      </c>
      <c r="C1518" s="10" t="s">
        <v>3386</v>
      </c>
      <c r="D1518" s="10" t="s">
        <v>2986</v>
      </c>
      <c r="E1518" s="10" t="s">
        <v>205</v>
      </c>
      <c r="F1518" s="9" t="s">
        <v>5059</v>
      </c>
      <c r="G1518" s="9"/>
      <c r="H1518" s="9"/>
      <c r="I1518" s="9"/>
      <c r="J1518" s="9"/>
      <c r="K1518" s="9"/>
      <c r="L1518" s="9"/>
    </row>
    <row r="1519" spans="2:12" ht="30" x14ac:dyDescent="0.25">
      <c r="B1519" s="9" t="s">
        <v>3387</v>
      </c>
      <c r="C1519" s="10" t="s">
        <v>3388</v>
      </c>
      <c r="D1519" s="10" t="s">
        <v>2986</v>
      </c>
      <c r="E1519" s="10" t="s">
        <v>23</v>
      </c>
      <c r="F1519" s="9" t="s">
        <v>5059</v>
      </c>
      <c r="G1519" s="9" t="s">
        <v>5126</v>
      </c>
      <c r="H1519" s="9" t="s">
        <v>4813</v>
      </c>
      <c r="I1519" s="9"/>
      <c r="J1519" s="9"/>
      <c r="K1519" s="9"/>
      <c r="L1519" s="9"/>
    </row>
    <row r="1520" spans="2:12" x14ac:dyDescent="0.25">
      <c r="B1520" s="9" t="s">
        <v>2951</v>
      </c>
      <c r="C1520" s="10" t="s">
        <v>3389</v>
      </c>
      <c r="D1520" s="10" t="s">
        <v>2986</v>
      </c>
      <c r="E1520" s="10" t="s">
        <v>22</v>
      </c>
      <c r="F1520" s="9" t="s">
        <v>5059</v>
      </c>
      <c r="G1520" s="9"/>
      <c r="H1520" s="9"/>
      <c r="I1520" s="9"/>
      <c r="J1520" s="9"/>
      <c r="K1520" s="9"/>
      <c r="L1520" s="9"/>
    </row>
    <row r="1521" spans="2:12" x14ac:dyDescent="0.25">
      <c r="B1521" s="9" t="s">
        <v>2812</v>
      </c>
      <c r="C1521" s="10" t="s">
        <v>3390</v>
      </c>
      <c r="D1521" s="10" t="s">
        <v>2986</v>
      </c>
      <c r="E1521" s="10" t="s">
        <v>49</v>
      </c>
      <c r="F1521" s="9" t="s">
        <v>5059</v>
      </c>
      <c r="G1521" s="9"/>
      <c r="H1521" s="9"/>
      <c r="I1521" s="9"/>
      <c r="J1521" s="9"/>
      <c r="K1521" s="9"/>
      <c r="L1521" s="9"/>
    </row>
    <row r="1522" spans="2:12" x14ac:dyDescent="0.25">
      <c r="B1522" s="9" t="s">
        <v>2806</v>
      </c>
      <c r="C1522" s="10" t="s">
        <v>3391</v>
      </c>
      <c r="D1522" s="10" t="s">
        <v>2986</v>
      </c>
      <c r="E1522" s="10" t="s">
        <v>310</v>
      </c>
      <c r="F1522" s="9" t="s">
        <v>5059</v>
      </c>
      <c r="G1522" s="9"/>
      <c r="H1522" s="9"/>
      <c r="I1522" s="9"/>
      <c r="J1522" s="9"/>
      <c r="K1522" s="9"/>
      <c r="L1522" s="9"/>
    </row>
    <row r="1523" spans="2:12" x14ac:dyDescent="0.25">
      <c r="B1523" s="9" t="s">
        <v>3392</v>
      </c>
      <c r="C1523" s="10" t="s">
        <v>3393</v>
      </c>
      <c r="D1523" s="10" t="s">
        <v>2986</v>
      </c>
      <c r="E1523" s="10" t="s">
        <v>49</v>
      </c>
      <c r="F1523" s="9" t="s">
        <v>5059</v>
      </c>
      <c r="G1523" s="9"/>
      <c r="H1523" s="9"/>
      <c r="I1523" s="9"/>
      <c r="J1523" s="9"/>
      <c r="K1523" s="9"/>
      <c r="L1523" s="9"/>
    </row>
    <row r="1524" spans="2:12" x14ac:dyDescent="0.25">
      <c r="B1524" s="9" t="s">
        <v>2953</v>
      </c>
      <c r="C1524" s="10" t="s">
        <v>3394</v>
      </c>
      <c r="D1524" s="10" t="s">
        <v>2986</v>
      </c>
      <c r="E1524" s="10" t="s">
        <v>353</v>
      </c>
      <c r="F1524" s="9" t="s">
        <v>5059</v>
      </c>
      <c r="G1524" s="9"/>
      <c r="H1524" s="9"/>
      <c r="I1524" s="9"/>
      <c r="J1524" s="9"/>
      <c r="K1524" s="9"/>
      <c r="L1524" s="9"/>
    </row>
    <row r="1525" spans="2:12" x14ac:dyDescent="0.25">
      <c r="B1525" s="9" t="s">
        <v>2737</v>
      </c>
      <c r="C1525" s="10" t="s">
        <v>3395</v>
      </c>
      <c r="D1525" s="10" t="s">
        <v>2986</v>
      </c>
      <c r="E1525" s="10" t="s">
        <v>23</v>
      </c>
      <c r="F1525" s="9" t="s">
        <v>5059</v>
      </c>
      <c r="G1525" s="9"/>
      <c r="H1525" s="9"/>
      <c r="I1525" s="9"/>
      <c r="J1525" s="9"/>
      <c r="K1525" s="9"/>
      <c r="L1525" s="9"/>
    </row>
    <row r="1526" spans="2:12" x14ac:dyDescent="0.25">
      <c r="B1526" s="9" t="s">
        <v>2816</v>
      </c>
      <c r="C1526" s="10" t="s">
        <v>3396</v>
      </c>
      <c r="D1526" s="10" t="s">
        <v>1741</v>
      </c>
      <c r="E1526" s="10" t="s">
        <v>310</v>
      </c>
      <c r="F1526" s="9" t="s">
        <v>5059</v>
      </c>
      <c r="G1526" s="9"/>
      <c r="H1526" s="9"/>
      <c r="I1526" s="9"/>
      <c r="J1526" s="9"/>
      <c r="K1526" s="9"/>
      <c r="L1526" s="9"/>
    </row>
    <row r="1527" spans="2:12" x14ac:dyDescent="0.25">
      <c r="B1527" s="9" t="s">
        <v>3397</v>
      </c>
      <c r="C1527" s="10" t="s">
        <v>3398</v>
      </c>
      <c r="D1527" s="10" t="s">
        <v>2986</v>
      </c>
      <c r="E1527" s="10" t="s">
        <v>50</v>
      </c>
      <c r="F1527" s="9" t="s">
        <v>5059</v>
      </c>
      <c r="G1527" s="9"/>
      <c r="H1527" s="9"/>
      <c r="I1527" s="9"/>
      <c r="J1527" s="9"/>
      <c r="K1527" s="9"/>
      <c r="L1527" s="9"/>
    </row>
    <row r="1528" spans="2:12" x14ac:dyDescent="0.25">
      <c r="B1528" s="9" t="s">
        <v>2747</v>
      </c>
      <c r="C1528" s="10" t="s">
        <v>2849</v>
      </c>
      <c r="D1528" s="10" t="s">
        <v>1741</v>
      </c>
      <c r="E1528" s="10" t="s">
        <v>50</v>
      </c>
      <c r="F1528" s="9" t="s">
        <v>4960</v>
      </c>
      <c r="G1528" s="9"/>
      <c r="H1528" s="9"/>
      <c r="I1528" s="9"/>
      <c r="J1528" s="9"/>
      <c r="K1528" s="9"/>
      <c r="L1528" s="9"/>
    </row>
    <row r="1529" spans="2:12" x14ac:dyDescent="0.25">
      <c r="B1529" s="9" t="s">
        <v>2797</v>
      </c>
      <c r="C1529" s="10" t="s">
        <v>3399</v>
      </c>
      <c r="D1529" s="10" t="s">
        <v>2986</v>
      </c>
      <c r="E1529" s="10" t="s">
        <v>26</v>
      </c>
      <c r="F1529" s="9" t="s">
        <v>5059</v>
      </c>
      <c r="G1529" s="9"/>
      <c r="H1529" s="9"/>
      <c r="I1529" s="9"/>
      <c r="J1529" s="9"/>
      <c r="K1529" s="9"/>
      <c r="L1529" s="9"/>
    </row>
    <row r="1530" spans="2:12" x14ac:dyDescent="0.25">
      <c r="B1530" s="9" t="s">
        <v>3400</v>
      </c>
      <c r="C1530" s="10" t="s">
        <v>3401</v>
      </c>
      <c r="D1530" s="10" t="s">
        <v>2986</v>
      </c>
      <c r="E1530" s="10" t="s">
        <v>49</v>
      </c>
      <c r="F1530" s="9" t="s">
        <v>5059</v>
      </c>
      <c r="G1530" s="9"/>
      <c r="H1530" s="9"/>
      <c r="I1530" s="9"/>
      <c r="J1530" s="9"/>
      <c r="K1530" s="9"/>
      <c r="L1530" s="9"/>
    </row>
    <row r="1531" spans="2:12" x14ac:dyDescent="0.25">
      <c r="B1531" s="9" t="s">
        <v>2772</v>
      </c>
      <c r="C1531" s="10" t="s">
        <v>3402</v>
      </c>
      <c r="D1531" s="10" t="s">
        <v>2986</v>
      </c>
      <c r="E1531" s="10" t="s">
        <v>310</v>
      </c>
      <c r="F1531" s="9" t="s">
        <v>5059</v>
      </c>
      <c r="G1531" s="9"/>
      <c r="H1531" s="9"/>
      <c r="I1531" s="9"/>
      <c r="J1531" s="9"/>
      <c r="K1531" s="9"/>
      <c r="L1531" s="9"/>
    </row>
    <row r="1532" spans="2:12" x14ac:dyDescent="0.25">
      <c r="B1532" s="9" t="s">
        <v>2804</v>
      </c>
      <c r="C1532" s="10" t="s">
        <v>3403</v>
      </c>
      <c r="D1532" s="10" t="s">
        <v>2986</v>
      </c>
      <c r="E1532" s="10" t="s">
        <v>50</v>
      </c>
      <c r="F1532" s="9" t="s">
        <v>5059</v>
      </c>
      <c r="G1532" s="9"/>
      <c r="H1532" s="9"/>
      <c r="I1532" s="9"/>
      <c r="J1532" s="9"/>
      <c r="K1532" s="9"/>
      <c r="L1532" s="9"/>
    </row>
    <row r="1533" spans="2:12" x14ac:dyDescent="0.25">
      <c r="B1533" s="9" t="s">
        <v>2733</v>
      </c>
      <c r="C1533" s="10" t="s">
        <v>3404</v>
      </c>
      <c r="D1533" s="10" t="s">
        <v>1741</v>
      </c>
      <c r="E1533" s="10" t="s">
        <v>310</v>
      </c>
      <c r="F1533" s="9" t="s">
        <v>5059</v>
      </c>
      <c r="G1533" s="9"/>
      <c r="H1533" s="9"/>
      <c r="I1533" s="9"/>
      <c r="J1533" s="9"/>
      <c r="K1533" s="9"/>
      <c r="L1533" s="9"/>
    </row>
    <row r="1534" spans="2:12" x14ac:dyDescent="0.25">
      <c r="B1534" s="9" t="s">
        <v>2954</v>
      </c>
      <c r="C1534" s="10" t="s">
        <v>3405</v>
      </c>
      <c r="D1534" s="10" t="s">
        <v>2986</v>
      </c>
      <c r="E1534" s="10" t="s">
        <v>6</v>
      </c>
      <c r="F1534" s="9" t="s">
        <v>5059</v>
      </c>
      <c r="G1534" s="9"/>
      <c r="H1534" s="9"/>
      <c r="I1534" s="9"/>
      <c r="J1534" s="9"/>
      <c r="K1534" s="9"/>
      <c r="L1534" s="9"/>
    </row>
    <row r="1535" spans="2:12" x14ac:dyDescent="0.25">
      <c r="B1535" s="9" t="s">
        <v>2817</v>
      </c>
      <c r="C1535" s="10" t="s">
        <v>3406</v>
      </c>
      <c r="D1535" s="10" t="s">
        <v>1741</v>
      </c>
      <c r="E1535" s="10" t="s">
        <v>233</v>
      </c>
      <c r="F1535" s="9" t="s">
        <v>5059</v>
      </c>
      <c r="G1535" s="9" t="s">
        <v>5028</v>
      </c>
      <c r="H1535" s="9" t="s">
        <v>4807</v>
      </c>
      <c r="I1535" s="9"/>
      <c r="J1535" s="9"/>
      <c r="K1535" s="9"/>
      <c r="L1535" s="9"/>
    </row>
    <row r="1536" spans="2:12" x14ac:dyDescent="0.25">
      <c r="B1536" s="9" t="s">
        <v>2778</v>
      </c>
      <c r="C1536" s="10" t="s">
        <v>3407</v>
      </c>
      <c r="D1536" s="10" t="s">
        <v>2986</v>
      </c>
      <c r="E1536" s="10" t="s">
        <v>510</v>
      </c>
      <c r="F1536" s="9" t="s">
        <v>5059</v>
      </c>
      <c r="G1536" s="9"/>
      <c r="H1536" s="9"/>
      <c r="I1536" s="9"/>
      <c r="J1536" s="9"/>
      <c r="K1536" s="9"/>
      <c r="L1536" s="9"/>
    </row>
    <row r="1537" spans="2:12" x14ac:dyDescent="0.25">
      <c r="B1537" s="9" t="s">
        <v>2767</v>
      </c>
      <c r="C1537" s="10" t="s">
        <v>3408</v>
      </c>
      <c r="D1537" s="10" t="s">
        <v>1741</v>
      </c>
      <c r="E1537" s="10" t="s">
        <v>85</v>
      </c>
      <c r="F1537" s="9" t="s">
        <v>5059</v>
      </c>
      <c r="G1537" s="9"/>
      <c r="H1537" s="9"/>
      <c r="I1537" s="9"/>
      <c r="J1537" s="9"/>
      <c r="K1537" s="9"/>
      <c r="L1537" s="9"/>
    </row>
    <row r="1538" spans="2:12" x14ac:dyDescent="0.25">
      <c r="B1538" s="9" t="s">
        <v>2697</v>
      </c>
      <c r="C1538" s="10" t="s">
        <v>3409</v>
      </c>
      <c r="D1538" s="10" t="s">
        <v>2986</v>
      </c>
      <c r="E1538" s="10" t="s">
        <v>6</v>
      </c>
      <c r="F1538" s="9" t="s">
        <v>5059</v>
      </c>
      <c r="G1538" s="9"/>
      <c r="H1538" s="9"/>
      <c r="I1538" s="9"/>
      <c r="J1538" s="9"/>
      <c r="K1538" s="9"/>
      <c r="L1538" s="9"/>
    </row>
    <row r="1539" spans="2:12" x14ac:dyDescent="0.25">
      <c r="B1539" s="9" t="s">
        <v>2699</v>
      </c>
      <c r="C1539" s="10" t="s">
        <v>3410</v>
      </c>
      <c r="D1539" s="10" t="s">
        <v>2986</v>
      </c>
      <c r="E1539" s="10" t="s">
        <v>50</v>
      </c>
      <c r="F1539" s="9" t="s">
        <v>5059</v>
      </c>
      <c r="G1539" s="9"/>
      <c r="H1539" s="9"/>
      <c r="I1539" s="9"/>
      <c r="J1539" s="9"/>
      <c r="K1539" s="9"/>
      <c r="L1539" s="9"/>
    </row>
    <row r="1540" spans="2:12" x14ac:dyDescent="0.25">
      <c r="B1540" s="9" t="s">
        <v>2770</v>
      </c>
      <c r="C1540" s="10" t="s">
        <v>3411</v>
      </c>
      <c r="D1540" s="10" t="s">
        <v>2986</v>
      </c>
      <c r="E1540" s="10" t="s">
        <v>50</v>
      </c>
      <c r="F1540" s="9" t="s">
        <v>5059</v>
      </c>
      <c r="G1540" s="9"/>
      <c r="H1540" s="9"/>
      <c r="I1540" s="9"/>
      <c r="J1540" s="9"/>
      <c r="K1540" s="9"/>
      <c r="L1540" s="9"/>
    </row>
    <row r="1541" spans="2:12" x14ac:dyDescent="0.25">
      <c r="B1541" s="9" t="s">
        <v>2723</v>
      </c>
      <c r="C1541" s="10" t="s">
        <v>3412</v>
      </c>
      <c r="D1541" s="10" t="s">
        <v>2986</v>
      </c>
      <c r="E1541" s="10" t="s">
        <v>310</v>
      </c>
      <c r="F1541" s="9" t="s">
        <v>5059</v>
      </c>
      <c r="G1541" s="9"/>
      <c r="H1541" s="9"/>
      <c r="I1541" s="9"/>
      <c r="J1541" s="9"/>
      <c r="K1541" s="9"/>
      <c r="L1541" s="9"/>
    </row>
    <row r="1542" spans="2:12" x14ac:dyDescent="0.25">
      <c r="B1542" s="9" t="s">
        <v>2802</v>
      </c>
      <c r="C1542" s="10" t="s">
        <v>3413</v>
      </c>
      <c r="D1542" s="10" t="s">
        <v>2986</v>
      </c>
      <c r="E1542" s="10" t="s">
        <v>49</v>
      </c>
      <c r="F1542" s="9" t="s">
        <v>5059</v>
      </c>
      <c r="G1542" s="9"/>
      <c r="H1542" s="9"/>
      <c r="I1542" s="9"/>
      <c r="J1542" s="9"/>
      <c r="K1542" s="9"/>
      <c r="L1542" s="9"/>
    </row>
    <row r="1543" spans="2:12" x14ac:dyDescent="0.25">
      <c r="B1543" s="9" t="s">
        <v>2777</v>
      </c>
      <c r="C1543" s="10" t="s">
        <v>3414</v>
      </c>
      <c r="D1543" s="10" t="s">
        <v>2986</v>
      </c>
      <c r="E1543" s="10" t="s">
        <v>50</v>
      </c>
      <c r="F1543" s="9" t="s">
        <v>5059</v>
      </c>
      <c r="G1543" s="9"/>
      <c r="H1543" s="9"/>
      <c r="I1543" s="9"/>
      <c r="J1543" s="9"/>
      <c r="K1543" s="9"/>
      <c r="L1543" s="9"/>
    </row>
    <row r="1544" spans="2:12" ht="30" x14ac:dyDescent="0.25">
      <c r="B1544" s="9" t="s">
        <v>2753</v>
      </c>
      <c r="C1544" s="10" t="s">
        <v>3415</v>
      </c>
      <c r="D1544" s="10" t="s">
        <v>2986</v>
      </c>
      <c r="E1544" s="10" t="s">
        <v>50</v>
      </c>
      <c r="F1544" s="9" t="s">
        <v>5059</v>
      </c>
      <c r="G1544" s="9" t="s">
        <v>4633</v>
      </c>
      <c r="H1544" s="9" t="s">
        <v>4844</v>
      </c>
      <c r="I1544" s="9"/>
      <c r="J1544" s="9"/>
      <c r="K1544" s="9"/>
      <c r="L1544" s="9"/>
    </row>
    <row r="1545" spans="2:12" x14ac:dyDescent="0.25">
      <c r="B1545" s="9" t="s">
        <v>2792</v>
      </c>
      <c r="C1545" s="10" t="s">
        <v>3416</v>
      </c>
      <c r="D1545" s="10" t="s">
        <v>2986</v>
      </c>
      <c r="E1545" s="10" t="s">
        <v>310</v>
      </c>
      <c r="F1545" s="9" t="s">
        <v>5059</v>
      </c>
      <c r="G1545" s="9"/>
      <c r="H1545" s="9"/>
      <c r="I1545" s="9"/>
      <c r="J1545" s="9"/>
      <c r="K1545" s="9"/>
      <c r="L1545" s="9"/>
    </row>
    <row r="1546" spans="2:12" x14ac:dyDescent="0.25">
      <c r="B1546" s="9" t="s">
        <v>2810</v>
      </c>
      <c r="C1546" s="10" t="s">
        <v>3417</v>
      </c>
      <c r="D1546" s="10" t="s">
        <v>2986</v>
      </c>
      <c r="E1546" s="10" t="s">
        <v>310</v>
      </c>
      <c r="F1546" s="9" t="s">
        <v>5059</v>
      </c>
      <c r="G1546" s="9"/>
      <c r="H1546" s="9"/>
      <c r="I1546" s="9"/>
      <c r="J1546" s="9"/>
      <c r="K1546" s="9"/>
      <c r="L1546" s="9"/>
    </row>
    <row r="1547" spans="2:12" x14ac:dyDescent="0.25">
      <c r="B1547" s="9" t="s">
        <v>2760</v>
      </c>
      <c r="C1547" s="10" t="s">
        <v>3418</v>
      </c>
      <c r="D1547" s="10" t="s">
        <v>2986</v>
      </c>
      <c r="E1547" s="10" t="s">
        <v>23</v>
      </c>
      <c r="F1547" s="9" t="s">
        <v>5059</v>
      </c>
      <c r="G1547" s="9"/>
      <c r="H1547" s="9"/>
      <c r="I1547" s="9"/>
      <c r="J1547" s="9"/>
      <c r="K1547" s="9"/>
      <c r="L1547" s="9"/>
    </row>
    <row r="1548" spans="2:12" x14ac:dyDescent="0.25">
      <c r="B1548" s="9" t="s">
        <v>2727</v>
      </c>
      <c r="C1548" s="10" t="s">
        <v>3419</v>
      </c>
      <c r="D1548" s="10" t="s">
        <v>2986</v>
      </c>
      <c r="E1548" s="10" t="s">
        <v>85</v>
      </c>
      <c r="F1548" s="9" t="s">
        <v>5059</v>
      </c>
      <c r="G1548" s="9"/>
      <c r="H1548" s="9"/>
      <c r="I1548" s="9"/>
      <c r="J1548" s="9"/>
      <c r="K1548" s="9"/>
      <c r="L1548" s="9"/>
    </row>
    <row r="1549" spans="2:12" x14ac:dyDescent="0.25">
      <c r="B1549" s="9" t="s">
        <v>2726</v>
      </c>
      <c r="C1549" s="10" t="s">
        <v>3420</v>
      </c>
      <c r="D1549" s="10" t="s">
        <v>1741</v>
      </c>
      <c r="E1549" s="10" t="s">
        <v>6</v>
      </c>
      <c r="F1549" s="9" t="s">
        <v>5059</v>
      </c>
      <c r="G1549" s="9"/>
      <c r="H1549" s="9"/>
      <c r="I1549" s="9"/>
      <c r="J1549" s="9"/>
      <c r="K1549" s="9"/>
      <c r="L1549" s="9"/>
    </row>
    <row r="1550" spans="2:12" x14ac:dyDescent="0.25">
      <c r="B1550" s="9" t="s">
        <v>2832</v>
      </c>
      <c r="C1550" s="10" t="s">
        <v>3421</v>
      </c>
      <c r="D1550" s="10" t="s">
        <v>2986</v>
      </c>
      <c r="E1550" s="10" t="s">
        <v>50</v>
      </c>
      <c r="F1550" s="9" t="s">
        <v>5059</v>
      </c>
      <c r="G1550" s="9"/>
      <c r="H1550" s="9"/>
      <c r="I1550" s="9"/>
      <c r="J1550" s="9"/>
      <c r="K1550" s="9"/>
      <c r="L1550" s="9"/>
    </row>
    <row r="1551" spans="2:12" x14ac:dyDescent="0.25">
      <c r="B1551" s="9" t="s">
        <v>2707</v>
      </c>
      <c r="C1551" s="10" t="s">
        <v>3422</v>
      </c>
      <c r="D1551" s="10" t="s">
        <v>2986</v>
      </c>
      <c r="E1551" s="10" t="s">
        <v>23</v>
      </c>
      <c r="F1551" s="9" t="s">
        <v>5059</v>
      </c>
      <c r="G1551" s="9" t="s">
        <v>5132</v>
      </c>
      <c r="H1551" s="9" t="s">
        <v>4809</v>
      </c>
      <c r="I1551" s="9"/>
      <c r="J1551" s="9"/>
      <c r="K1551" s="9"/>
      <c r="L1551" s="9"/>
    </row>
    <row r="1552" spans="2:12" x14ac:dyDescent="0.25">
      <c r="B1552" s="9" t="s">
        <v>2734</v>
      </c>
      <c r="C1552" s="10" t="s">
        <v>3423</v>
      </c>
      <c r="D1552" s="10" t="s">
        <v>2986</v>
      </c>
      <c r="E1552" s="10" t="s">
        <v>23</v>
      </c>
      <c r="F1552" s="9" t="s">
        <v>5059</v>
      </c>
      <c r="G1552" s="9"/>
      <c r="H1552" s="9"/>
      <c r="I1552" s="9"/>
      <c r="J1552" s="9"/>
      <c r="K1552" s="9"/>
      <c r="L1552" s="9"/>
    </row>
    <row r="1553" spans="2:12" x14ac:dyDescent="0.25">
      <c r="B1553" s="9" t="s">
        <v>2776</v>
      </c>
      <c r="C1553" s="10" t="s">
        <v>3424</v>
      </c>
      <c r="D1553" s="10" t="s">
        <v>2986</v>
      </c>
      <c r="E1553" s="10" t="s">
        <v>49</v>
      </c>
      <c r="F1553" s="9" t="s">
        <v>5059</v>
      </c>
      <c r="G1553" s="9"/>
      <c r="H1553" s="9"/>
      <c r="I1553" s="9"/>
      <c r="J1553" s="9"/>
      <c r="K1553" s="9"/>
      <c r="L1553" s="9"/>
    </row>
    <row r="1554" spans="2:12" x14ac:dyDescent="0.25">
      <c r="B1554" s="9" t="s">
        <v>2710</v>
      </c>
      <c r="C1554" s="10" t="s">
        <v>3425</v>
      </c>
      <c r="D1554" s="10" t="s">
        <v>2986</v>
      </c>
      <c r="E1554" s="10" t="s">
        <v>23</v>
      </c>
      <c r="F1554" s="9" t="s">
        <v>5059</v>
      </c>
      <c r="G1554" s="9"/>
      <c r="H1554" s="9"/>
      <c r="I1554" s="9"/>
      <c r="J1554" s="9"/>
      <c r="K1554" s="9"/>
      <c r="L1554" s="9"/>
    </row>
    <row r="1555" spans="2:12" x14ac:dyDescent="0.25">
      <c r="B1555" s="9" t="s">
        <v>2813</v>
      </c>
      <c r="C1555" s="10" t="s">
        <v>3426</v>
      </c>
      <c r="D1555" s="10" t="s">
        <v>2986</v>
      </c>
      <c r="E1555" s="10" t="s">
        <v>49</v>
      </c>
      <c r="F1555" s="9" t="s">
        <v>5059</v>
      </c>
      <c r="G1555" s="9"/>
      <c r="H1555" s="9"/>
      <c r="I1555" s="9"/>
      <c r="J1555" s="9"/>
      <c r="K1555" s="9"/>
      <c r="L1555" s="9"/>
    </row>
    <row r="1556" spans="2:12" x14ac:dyDescent="0.25">
      <c r="B1556" s="9" t="s">
        <v>2752</v>
      </c>
      <c r="C1556" s="10" t="s">
        <v>3427</v>
      </c>
      <c r="D1556" s="10" t="s">
        <v>2986</v>
      </c>
      <c r="E1556" s="10" t="s">
        <v>23</v>
      </c>
      <c r="F1556" s="9" t="s">
        <v>5059</v>
      </c>
      <c r="G1556" s="9"/>
      <c r="H1556" s="9"/>
      <c r="I1556" s="9"/>
      <c r="J1556" s="9"/>
      <c r="K1556" s="9"/>
      <c r="L1556" s="9"/>
    </row>
    <row r="1557" spans="2:12" x14ac:dyDescent="0.25">
      <c r="B1557" s="9" t="s">
        <v>2784</v>
      </c>
      <c r="C1557" s="10" t="s">
        <v>3428</v>
      </c>
      <c r="D1557" s="10" t="s">
        <v>2986</v>
      </c>
      <c r="E1557" s="10" t="s">
        <v>7</v>
      </c>
      <c r="F1557" s="9" t="s">
        <v>5059</v>
      </c>
      <c r="G1557" s="9"/>
      <c r="H1557" s="9"/>
      <c r="I1557" s="9"/>
      <c r="J1557" s="9"/>
      <c r="K1557" s="9"/>
      <c r="L1557" s="9"/>
    </row>
    <row r="1558" spans="2:12" x14ac:dyDescent="0.25">
      <c r="B1558" s="9" t="s">
        <v>2744</v>
      </c>
      <c r="C1558" s="10" t="s">
        <v>3429</v>
      </c>
      <c r="D1558" s="10" t="s">
        <v>2986</v>
      </c>
      <c r="E1558" s="10" t="s">
        <v>353</v>
      </c>
      <c r="F1558" s="9" t="s">
        <v>5059</v>
      </c>
      <c r="G1558" s="9" t="s">
        <v>4668</v>
      </c>
      <c r="H1558" s="9" t="s">
        <v>4827</v>
      </c>
      <c r="I1558" s="9"/>
      <c r="J1558" s="9"/>
      <c r="K1558" s="9"/>
      <c r="L1558" s="9"/>
    </row>
    <row r="1559" spans="2:12" x14ac:dyDescent="0.25">
      <c r="B1559" s="9" t="s">
        <v>2785</v>
      </c>
      <c r="C1559" s="10" t="s">
        <v>3430</v>
      </c>
      <c r="D1559" s="10" t="s">
        <v>2986</v>
      </c>
      <c r="E1559" s="10" t="s">
        <v>23</v>
      </c>
      <c r="F1559" s="9" t="s">
        <v>5059</v>
      </c>
      <c r="G1559" s="9"/>
      <c r="H1559" s="9"/>
      <c r="I1559" s="9"/>
      <c r="J1559" s="9"/>
      <c r="K1559" s="9"/>
      <c r="L1559" s="9"/>
    </row>
    <row r="1560" spans="2:12" x14ac:dyDescent="0.25">
      <c r="B1560" s="9" t="s">
        <v>3431</v>
      </c>
      <c r="C1560" s="10" t="s">
        <v>3432</v>
      </c>
      <c r="D1560" s="10" t="s">
        <v>2986</v>
      </c>
      <c r="E1560" s="10" t="s">
        <v>50</v>
      </c>
      <c r="F1560" s="9" t="s">
        <v>5059</v>
      </c>
      <c r="G1560" s="9"/>
      <c r="H1560" s="9"/>
      <c r="I1560" s="9"/>
      <c r="J1560" s="9"/>
      <c r="K1560" s="9"/>
      <c r="L1560" s="9"/>
    </row>
    <row r="1561" spans="2:12" ht="30" x14ac:dyDescent="0.25">
      <c r="B1561" s="9" t="s">
        <v>2852</v>
      </c>
      <c r="C1561" s="10" t="s">
        <v>2853</v>
      </c>
      <c r="D1561" s="10" t="s">
        <v>2527</v>
      </c>
      <c r="E1561" s="10" t="s">
        <v>49</v>
      </c>
      <c r="F1561" s="9" t="s">
        <v>5061</v>
      </c>
      <c r="G1561" s="9"/>
      <c r="H1561" s="9"/>
      <c r="I1561" s="9"/>
      <c r="J1561" s="9"/>
      <c r="K1561" s="9"/>
      <c r="L1561" s="9"/>
    </row>
    <row r="1562" spans="2:12" x14ac:dyDescent="0.25">
      <c r="B1562" s="9" t="s">
        <v>3433</v>
      </c>
      <c r="C1562" s="10" t="s">
        <v>3434</v>
      </c>
      <c r="D1562" s="10" t="s">
        <v>2986</v>
      </c>
      <c r="E1562" s="10" t="s">
        <v>23</v>
      </c>
      <c r="F1562" s="9" t="s">
        <v>5059</v>
      </c>
      <c r="G1562" s="9"/>
      <c r="H1562" s="9"/>
      <c r="I1562" s="9"/>
      <c r="J1562" s="9"/>
      <c r="K1562" s="9"/>
      <c r="L1562" s="9"/>
    </row>
    <row r="1563" spans="2:12" x14ac:dyDescent="0.25">
      <c r="B1563" s="9" t="s">
        <v>3435</v>
      </c>
      <c r="C1563" s="10" t="s">
        <v>3436</v>
      </c>
      <c r="D1563" s="10" t="s">
        <v>2986</v>
      </c>
      <c r="E1563" s="10" t="s">
        <v>49</v>
      </c>
      <c r="F1563" s="9" t="s">
        <v>5059</v>
      </c>
      <c r="G1563" s="9" t="s">
        <v>4587</v>
      </c>
      <c r="H1563" s="9" t="s">
        <v>4807</v>
      </c>
      <c r="I1563" s="9"/>
      <c r="J1563" s="9"/>
      <c r="K1563" s="9"/>
      <c r="L1563" s="9"/>
    </row>
    <row r="1564" spans="2:12" x14ac:dyDescent="0.25">
      <c r="B1564" s="9" t="s">
        <v>2956</v>
      </c>
      <c r="C1564" s="10" t="s">
        <v>3437</v>
      </c>
      <c r="D1564" s="10" t="s">
        <v>2986</v>
      </c>
      <c r="E1564" s="10" t="s">
        <v>23</v>
      </c>
      <c r="F1564" s="9" t="s">
        <v>5059</v>
      </c>
      <c r="G1564" s="9"/>
      <c r="H1564" s="9"/>
      <c r="I1564" s="9"/>
      <c r="J1564" s="9"/>
      <c r="K1564" s="9"/>
      <c r="L1564" s="9"/>
    </row>
    <row r="1565" spans="2:12" x14ac:dyDescent="0.25">
      <c r="B1565" s="9" t="s">
        <v>3438</v>
      </c>
      <c r="C1565" s="10" t="s">
        <v>3439</v>
      </c>
      <c r="D1565" s="10" t="s">
        <v>2527</v>
      </c>
      <c r="E1565" s="10" t="s">
        <v>210</v>
      </c>
      <c r="F1565" s="9" t="s">
        <v>5059</v>
      </c>
      <c r="G1565" s="9" t="s">
        <v>5250</v>
      </c>
      <c r="H1565" s="9" t="s">
        <v>4807</v>
      </c>
      <c r="I1565" s="9"/>
      <c r="J1565" s="9"/>
      <c r="K1565" s="9"/>
      <c r="L1565" s="9"/>
    </row>
    <row r="1566" spans="2:12" x14ac:dyDescent="0.25">
      <c r="B1566" s="9" t="s">
        <v>2958</v>
      </c>
      <c r="C1566" s="10" t="s">
        <v>3440</v>
      </c>
      <c r="D1566" s="10" t="s">
        <v>2986</v>
      </c>
      <c r="E1566" s="10" t="s">
        <v>6</v>
      </c>
      <c r="F1566" s="9" t="s">
        <v>5059</v>
      </c>
      <c r="G1566" s="9"/>
      <c r="H1566" s="9"/>
      <c r="I1566" s="9"/>
      <c r="J1566" s="9"/>
      <c r="K1566" s="9"/>
      <c r="L1566" s="9"/>
    </row>
    <row r="1567" spans="2:12" x14ac:dyDescent="0.25">
      <c r="B1567" s="9" t="s">
        <v>3441</v>
      </c>
      <c r="C1567" s="10" t="s">
        <v>3442</v>
      </c>
      <c r="D1567" s="10" t="s">
        <v>1741</v>
      </c>
      <c r="E1567" s="10" t="s">
        <v>39</v>
      </c>
      <c r="F1567" s="9" t="s">
        <v>5059</v>
      </c>
      <c r="G1567" s="9"/>
      <c r="H1567" s="9"/>
      <c r="I1567" s="9"/>
      <c r="J1567" s="9"/>
      <c r="K1567" s="9"/>
      <c r="L1567" s="9"/>
    </row>
    <row r="1568" spans="2:12" x14ac:dyDescent="0.25">
      <c r="B1568" s="9" t="s">
        <v>3443</v>
      </c>
      <c r="C1568" s="10" t="s">
        <v>3444</v>
      </c>
      <c r="D1568" s="10" t="s">
        <v>2986</v>
      </c>
      <c r="E1568" s="10" t="s">
        <v>353</v>
      </c>
      <c r="F1568" s="9" t="s">
        <v>5059</v>
      </c>
      <c r="G1568" s="9"/>
      <c r="H1568" s="9"/>
      <c r="I1568" s="9"/>
      <c r="J1568" s="9"/>
      <c r="K1568" s="9"/>
      <c r="L1568" s="9"/>
    </row>
    <row r="1569" spans="2:12" x14ac:dyDescent="0.25">
      <c r="B1569" s="9" t="s">
        <v>3445</v>
      </c>
      <c r="C1569" s="10" t="s">
        <v>3446</v>
      </c>
      <c r="D1569" s="10" t="s">
        <v>2986</v>
      </c>
      <c r="E1569" s="10" t="s">
        <v>39</v>
      </c>
      <c r="F1569" s="9" t="s">
        <v>5059</v>
      </c>
      <c r="G1569" s="9"/>
      <c r="H1569" s="9"/>
      <c r="I1569" s="9"/>
      <c r="J1569" s="9"/>
      <c r="K1569" s="9"/>
      <c r="L1569" s="9"/>
    </row>
    <row r="1570" spans="2:12" x14ac:dyDescent="0.25">
      <c r="B1570" s="9" t="s">
        <v>3447</v>
      </c>
      <c r="C1570" s="10" t="s">
        <v>3448</v>
      </c>
      <c r="D1570" s="10" t="s">
        <v>2986</v>
      </c>
      <c r="E1570" s="10" t="s">
        <v>23</v>
      </c>
      <c r="F1570" s="9" t="s">
        <v>5059</v>
      </c>
      <c r="G1570" s="9"/>
      <c r="H1570" s="9"/>
      <c r="I1570" s="9"/>
      <c r="J1570" s="9"/>
      <c r="K1570" s="9"/>
      <c r="L1570" s="9"/>
    </row>
    <row r="1571" spans="2:12" x14ac:dyDescent="0.25">
      <c r="B1571" s="9" t="s">
        <v>2959</v>
      </c>
      <c r="C1571" s="10" t="s">
        <v>3449</v>
      </c>
      <c r="D1571" s="10" t="s">
        <v>2986</v>
      </c>
      <c r="E1571" s="10" t="s">
        <v>59</v>
      </c>
      <c r="F1571" s="9" t="s">
        <v>5059</v>
      </c>
      <c r="G1571" s="9"/>
      <c r="H1571" s="9"/>
      <c r="I1571" s="9"/>
      <c r="J1571" s="9"/>
      <c r="K1571" s="9"/>
      <c r="L1571" s="9"/>
    </row>
    <row r="1572" spans="2:12" x14ac:dyDescent="0.25">
      <c r="B1572" s="9" t="s">
        <v>2960</v>
      </c>
      <c r="C1572" s="10" t="s">
        <v>3450</v>
      </c>
      <c r="D1572" s="10" t="s">
        <v>2986</v>
      </c>
      <c r="E1572" s="10" t="s">
        <v>6</v>
      </c>
      <c r="F1572" s="9" t="s">
        <v>5059</v>
      </c>
      <c r="G1572" s="9"/>
      <c r="H1572" s="9"/>
      <c r="I1572" s="9"/>
      <c r="J1572" s="9"/>
      <c r="K1572" s="9"/>
      <c r="L1572" s="9"/>
    </row>
    <row r="1573" spans="2:12" x14ac:dyDescent="0.25">
      <c r="B1573" s="9" t="s">
        <v>2961</v>
      </c>
      <c r="C1573" s="10" t="s">
        <v>3451</v>
      </c>
      <c r="D1573" s="10" t="s">
        <v>2986</v>
      </c>
      <c r="E1573" s="10" t="s">
        <v>85</v>
      </c>
      <c r="F1573" s="9" t="s">
        <v>5059</v>
      </c>
      <c r="G1573" s="9"/>
      <c r="H1573" s="9"/>
      <c r="I1573" s="9"/>
      <c r="J1573" s="9"/>
      <c r="K1573" s="9"/>
      <c r="L1573" s="9"/>
    </row>
    <row r="1574" spans="2:12" x14ac:dyDescent="0.25">
      <c r="B1574" s="9" t="s">
        <v>2962</v>
      </c>
      <c r="C1574" s="10" t="s">
        <v>3452</v>
      </c>
      <c r="D1574" s="10" t="s">
        <v>2986</v>
      </c>
      <c r="E1574" s="10" t="s">
        <v>168</v>
      </c>
      <c r="F1574" s="9" t="s">
        <v>5059</v>
      </c>
      <c r="G1574" s="9" t="s">
        <v>4659</v>
      </c>
      <c r="H1574" s="9" t="s">
        <v>4807</v>
      </c>
      <c r="I1574" s="9"/>
      <c r="J1574" s="9"/>
      <c r="K1574" s="9"/>
      <c r="L1574" s="9"/>
    </row>
    <row r="1575" spans="2:12" x14ac:dyDescent="0.25">
      <c r="B1575" s="9" t="s">
        <v>3453</v>
      </c>
      <c r="C1575" s="10" t="s">
        <v>3454</v>
      </c>
      <c r="D1575" s="10" t="s">
        <v>2986</v>
      </c>
      <c r="E1575" s="10" t="s">
        <v>7</v>
      </c>
      <c r="F1575" s="9" t="s">
        <v>5059</v>
      </c>
      <c r="G1575" s="9"/>
      <c r="H1575" s="9"/>
      <c r="I1575" s="9"/>
      <c r="J1575" s="9"/>
      <c r="K1575" s="9"/>
      <c r="L1575" s="9"/>
    </row>
    <row r="1576" spans="2:12" x14ac:dyDescent="0.25">
      <c r="B1576" s="9" t="s">
        <v>3455</v>
      </c>
      <c r="C1576" s="10" t="s">
        <v>3456</v>
      </c>
      <c r="D1576" s="10" t="s">
        <v>2986</v>
      </c>
      <c r="E1576" s="10" t="s">
        <v>49</v>
      </c>
      <c r="F1576" s="9" t="s">
        <v>5059</v>
      </c>
      <c r="G1576" s="9"/>
      <c r="H1576" s="9"/>
      <c r="I1576" s="9"/>
      <c r="J1576" s="9"/>
      <c r="K1576" s="9"/>
      <c r="L1576" s="9"/>
    </row>
    <row r="1577" spans="2:12" x14ac:dyDescent="0.25">
      <c r="B1577" s="9" t="s">
        <v>3457</v>
      </c>
      <c r="C1577" s="10" t="s">
        <v>3458</v>
      </c>
      <c r="D1577" s="10" t="s">
        <v>2986</v>
      </c>
      <c r="E1577" s="10" t="s">
        <v>23</v>
      </c>
      <c r="F1577" s="9" t="s">
        <v>5059</v>
      </c>
      <c r="G1577" s="9"/>
      <c r="H1577" s="9"/>
      <c r="I1577" s="9"/>
      <c r="J1577" s="9"/>
      <c r="K1577" s="9"/>
      <c r="L1577" s="9"/>
    </row>
    <row r="1578" spans="2:12" x14ac:dyDescent="0.25">
      <c r="B1578" s="9" t="s">
        <v>3459</v>
      </c>
      <c r="C1578" s="10" t="s">
        <v>3460</v>
      </c>
      <c r="D1578" s="10" t="s">
        <v>2986</v>
      </c>
      <c r="E1578" s="10" t="s">
        <v>49</v>
      </c>
      <c r="F1578" s="9" t="s">
        <v>5059</v>
      </c>
      <c r="G1578" s="9"/>
      <c r="H1578" s="9"/>
      <c r="I1578" s="9"/>
      <c r="J1578" s="9"/>
      <c r="K1578" s="9"/>
      <c r="L1578" s="9"/>
    </row>
    <row r="1579" spans="2:12" x14ac:dyDescent="0.25">
      <c r="B1579" s="9" t="s">
        <v>3461</v>
      </c>
      <c r="C1579" s="10" t="s">
        <v>3462</v>
      </c>
      <c r="D1579" s="10" t="s">
        <v>1741</v>
      </c>
      <c r="E1579" s="10" t="s">
        <v>50</v>
      </c>
      <c r="F1579" s="9" t="s">
        <v>5059</v>
      </c>
      <c r="G1579" s="9"/>
      <c r="H1579" s="9"/>
      <c r="I1579" s="9"/>
      <c r="J1579" s="9"/>
      <c r="K1579" s="9"/>
      <c r="L1579" s="9"/>
    </row>
    <row r="1580" spans="2:12" x14ac:dyDescent="0.25">
      <c r="B1580" s="9" t="s">
        <v>3463</v>
      </c>
      <c r="C1580" s="10" t="s">
        <v>3464</v>
      </c>
      <c r="D1580" s="10" t="s">
        <v>1741</v>
      </c>
      <c r="E1580" s="10" t="s">
        <v>85</v>
      </c>
      <c r="F1580" s="9" t="s">
        <v>5059</v>
      </c>
      <c r="G1580" s="9"/>
      <c r="H1580" s="9"/>
      <c r="I1580" s="9"/>
      <c r="J1580" s="9"/>
      <c r="K1580" s="9"/>
      <c r="L1580" s="9"/>
    </row>
    <row r="1581" spans="2:12" x14ac:dyDescent="0.25">
      <c r="B1581" s="9" t="s">
        <v>3465</v>
      </c>
      <c r="C1581" s="10" t="s">
        <v>3466</v>
      </c>
      <c r="D1581" s="10" t="s">
        <v>1741</v>
      </c>
      <c r="E1581" s="10" t="s">
        <v>168</v>
      </c>
      <c r="F1581" s="9" t="s">
        <v>5059</v>
      </c>
      <c r="G1581" s="9"/>
      <c r="H1581" s="9"/>
      <c r="I1581" s="9"/>
      <c r="J1581" s="9"/>
      <c r="K1581" s="9"/>
      <c r="L1581" s="9"/>
    </row>
    <row r="1582" spans="2:12" x14ac:dyDescent="0.25">
      <c r="B1582" s="9" t="s">
        <v>3467</v>
      </c>
      <c r="C1582" s="10" t="s">
        <v>3468</v>
      </c>
      <c r="D1582" s="10" t="s">
        <v>1741</v>
      </c>
      <c r="E1582" s="10" t="s">
        <v>6</v>
      </c>
      <c r="F1582" s="9" t="s">
        <v>5059</v>
      </c>
      <c r="G1582" s="9"/>
      <c r="H1582" s="9"/>
      <c r="I1582" s="9"/>
      <c r="J1582" s="9"/>
      <c r="K1582" s="9"/>
      <c r="L1582" s="9"/>
    </row>
    <row r="1583" spans="2:12" x14ac:dyDescent="0.25">
      <c r="B1583" s="9" t="s">
        <v>3469</v>
      </c>
      <c r="C1583" s="10" t="s">
        <v>3470</v>
      </c>
      <c r="D1583" s="10" t="s">
        <v>1741</v>
      </c>
      <c r="E1583" s="10" t="s">
        <v>49</v>
      </c>
      <c r="F1583" s="9" t="s">
        <v>5059</v>
      </c>
      <c r="G1583" s="9"/>
      <c r="H1583" s="9"/>
      <c r="I1583" s="9"/>
      <c r="J1583" s="9"/>
      <c r="K1583" s="9"/>
      <c r="L1583" s="9"/>
    </row>
    <row r="1584" spans="2:12" x14ac:dyDescent="0.25">
      <c r="B1584" s="9" t="s">
        <v>3471</v>
      </c>
      <c r="C1584" s="10" t="s">
        <v>3472</v>
      </c>
      <c r="D1584" s="10" t="s">
        <v>1741</v>
      </c>
      <c r="E1584" s="10" t="s">
        <v>26</v>
      </c>
      <c r="F1584" s="9" t="s">
        <v>5059</v>
      </c>
      <c r="G1584" s="9"/>
      <c r="H1584" s="9"/>
      <c r="I1584" s="9"/>
      <c r="J1584" s="9"/>
      <c r="K1584" s="9"/>
      <c r="L1584" s="9"/>
    </row>
    <row r="1585" spans="2:12" x14ac:dyDescent="0.25">
      <c r="B1585" s="9" t="s">
        <v>3473</v>
      </c>
      <c r="C1585" s="10" t="s">
        <v>3474</v>
      </c>
      <c r="D1585" s="10" t="s">
        <v>2986</v>
      </c>
      <c r="E1585" s="10" t="s">
        <v>510</v>
      </c>
      <c r="F1585" s="9" t="s">
        <v>5059</v>
      </c>
      <c r="G1585" s="9"/>
      <c r="H1585" s="9"/>
      <c r="I1585" s="9"/>
      <c r="J1585" s="9"/>
      <c r="K1585" s="9"/>
      <c r="L1585" s="9"/>
    </row>
    <row r="1586" spans="2:12" x14ac:dyDescent="0.25">
      <c r="B1586" s="9" t="s">
        <v>2963</v>
      </c>
      <c r="C1586" s="10" t="s">
        <v>3475</v>
      </c>
      <c r="D1586" s="10" t="s">
        <v>2986</v>
      </c>
      <c r="E1586" s="10" t="s">
        <v>23</v>
      </c>
      <c r="F1586" s="9" t="s">
        <v>5059</v>
      </c>
      <c r="G1586" s="9" t="s">
        <v>4576</v>
      </c>
      <c r="H1586" s="9" t="s">
        <v>4807</v>
      </c>
      <c r="I1586" s="9"/>
      <c r="J1586" s="9"/>
      <c r="K1586" s="9"/>
      <c r="L1586" s="9"/>
    </row>
    <row r="1587" spans="2:12" x14ac:dyDescent="0.25">
      <c r="B1587" s="9" t="s">
        <v>2964</v>
      </c>
      <c r="C1587" s="10" t="s">
        <v>3476</v>
      </c>
      <c r="D1587" s="10" t="s">
        <v>1741</v>
      </c>
      <c r="E1587" s="10" t="s">
        <v>50</v>
      </c>
      <c r="F1587" s="9" t="s">
        <v>5059</v>
      </c>
      <c r="G1587" s="9"/>
      <c r="H1587" s="9"/>
      <c r="I1587" s="9"/>
      <c r="J1587" s="9"/>
      <c r="K1587" s="9"/>
      <c r="L1587" s="9"/>
    </row>
    <row r="1588" spans="2:12" x14ac:dyDescent="0.25">
      <c r="B1588" s="9" t="s">
        <v>3477</v>
      </c>
      <c r="C1588" s="10" t="s">
        <v>3478</v>
      </c>
      <c r="D1588" s="10" t="s">
        <v>1741</v>
      </c>
      <c r="E1588" s="10" t="s">
        <v>59</v>
      </c>
      <c r="F1588" s="9" t="s">
        <v>5059</v>
      </c>
      <c r="G1588" s="9"/>
      <c r="H1588" s="9"/>
      <c r="I1588" s="9"/>
      <c r="J1588" s="9"/>
      <c r="K1588" s="9"/>
      <c r="L1588" s="9"/>
    </row>
    <row r="1589" spans="2:12" x14ac:dyDescent="0.25">
      <c r="B1589" s="9" t="s">
        <v>3479</v>
      </c>
      <c r="C1589" s="10" t="s">
        <v>3480</v>
      </c>
      <c r="D1589" s="10" t="s">
        <v>2986</v>
      </c>
      <c r="E1589" s="10" t="s">
        <v>23</v>
      </c>
      <c r="F1589" s="9" t="s">
        <v>5059</v>
      </c>
      <c r="G1589" s="9"/>
      <c r="H1589" s="9"/>
      <c r="I1589" s="9"/>
      <c r="J1589" s="9"/>
      <c r="K1589" s="9"/>
      <c r="L1589" s="9"/>
    </row>
    <row r="1590" spans="2:12" x14ac:dyDescent="0.25">
      <c r="B1590" s="9" t="s">
        <v>3481</v>
      </c>
      <c r="C1590" s="10" t="s">
        <v>3482</v>
      </c>
      <c r="D1590" s="10" t="s">
        <v>1741</v>
      </c>
      <c r="E1590" s="10" t="s">
        <v>50</v>
      </c>
      <c r="F1590" s="9" t="s">
        <v>5059</v>
      </c>
      <c r="G1590" s="9"/>
      <c r="H1590" s="9"/>
      <c r="I1590" s="9"/>
      <c r="J1590" s="9"/>
      <c r="K1590" s="9"/>
      <c r="L1590" s="9"/>
    </row>
    <row r="1591" spans="2:12" x14ac:dyDescent="0.25">
      <c r="B1591" s="9" t="s">
        <v>3483</v>
      </c>
      <c r="C1591" s="10" t="s">
        <v>3484</v>
      </c>
      <c r="D1591" s="10" t="s">
        <v>2986</v>
      </c>
      <c r="E1591" s="10" t="s">
        <v>6</v>
      </c>
      <c r="F1591" s="9" t="s">
        <v>5059</v>
      </c>
      <c r="G1591" s="9"/>
      <c r="H1591" s="9"/>
      <c r="I1591" s="9"/>
      <c r="J1591" s="9"/>
      <c r="K1591" s="9"/>
      <c r="L1591" s="9"/>
    </row>
    <row r="1592" spans="2:12" x14ac:dyDescent="0.25">
      <c r="B1592" s="9" t="s">
        <v>3485</v>
      </c>
      <c r="C1592" s="10" t="s">
        <v>3486</v>
      </c>
      <c r="D1592" s="10" t="s">
        <v>2986</v>
      </c>
      <c r="E1592" s="10" t="s">
        <v>23</v>
      </c>
      <c r="F1592" s="9" t="s">
        <v>5059</v>
      </c>
      <c r="G1592" s="9"/>
      <c r="H1592" s="9"/>
      <c r="I1592" s="9"/>
      <c r="J1592" s="9"/>
      <c r="K1592" s="9"/>
      <c r="L1592" s="9"/>
    </row>
    <row r="1593" spans="2:12" x14ac:dyDescent="0.25">
      <c r="B1593" s="9" t="s">
        <v>3487</v>
      </c>
      <c r="C1593" s="10" t="s">
        <v>3488</v>
      </c>
      <c r="D1593" s="10" t="s">
        <v>2986</v>
      </c>
      <c r="E1593" s="10" t="s">
        <v>310</v>
      </c>
      <c r="F1593" s="9" t="s">
        <v>5059</v>
      </c>
      <c r="G1593" s="9"/>
      <c r="H1593" s="9"/>
      <c r="I1593" s="9"/>
      <c r="J1593" s="9"/>
      <c r="K1593" s="9"/>
      <c r="L1593" s="9"/>
    </row>
    <row r="1594" spans="2:12" x14ac:dyDescent="0.25">
      <c r="B1594" s="9" t="s">
        <v>3489</v>
      </c>
      <c r="C1594" s="10" t="s">
        <v>3490</v>
      </c>
      <c r="D1594" s="10" t="s">
        <v>2986</v>
      </c>
      <c r="E1594" s="10" t="s">
        <v>23</v>
      </c>
      <c r="F1594" s="9" t="s">
        <v>5059</v>
      </c>
      <c r="G1594" s="9"/>
      <c r="H1594" s="9"/>
      <c r="I1594" s="9"/>
      <c r="J1594" s="9"/>
      <c r="K1594" s="9"/>
      <c r="L1594" s="9"/>
    </row>
    <row r="1595" spans="2:12" x14ac:dyDescent="0.25">
      <c r="B1595" s="9" t="s">
        <v>3491</v>
      </c>
      <c r="C1595" s="10" t="s">
        <v>3492</v>
      </c>
      <c r="D1595" s="10" t="s">
        <v>2986</v>
      </c>
      <c r="E1595" s="10" t="s">
        <v>50</v>
      </c>
      <c r="F1595" s="9" t="s">
        <v>5059</v>
      </c>
      <c r="G1595" s="9"/>
      <c r="H1595" s="9"/>
      <c r="I1595" s="9"/>
      <c r="J1595" s="9"/>
      <c r="K1595" s="9"/>
      <c r="L1595" s="9"/>
    </row>
    <row r="1596" spans="2:12" x14ac:dyDescent="0.25">
      <c r="B1596" s="9" t="s">
        <v>3493</v>
      </c>
      <c r="C1596" s="10" t="s">
        <v>3494</v>
      </c>
      <c r="D1596" s="10" t="s">
        <v>2986</v>
      </c>
      <c r="E1596" s="10" t="s">
        <v>23</v>
      </c>
      <c r="F1596" s="9" t="s">
        <v>5059</v>
      </c>
      <c r="G1596" s="9"/>
      <c r="H1596" s="9"/>
      <c r="I1596" s="9"/>
      <c r="J1596" s="9"/>
      <c r="K1596" s="9"/>
      <c r="L1596" s="9"/>
    </row>
    <row r="1597" spans="2:12" x14ac:dyDescent="0.25">
      <c r="B1597" s="9" t="s">
        <v>3495</v>
      </c>
      <c r="C1597" s="10" t="s">
        <v>3496</v>
      </c>
      <c r="D1597" s="10" t="s">
        <v>1741</v>
      </c>
      <c r="E1597" s="10" t="s">
        <v>68</v>
      </c>
      <c r="F1597" s="9" t="s">
        <v>5059</v>
      </c>
      <c r="G1597" s="9"/>
      <c r="H1597" s="9"/>
      <c r="I1597" s="9"/>
      <c r="J1597" s="9"/>
      <c r="K1597" s="9"/>
      <c r="L1597" s="9"/>
    </row>
    <row r="1598" spans="2:12" x14ac:dyDescent="0.25">
      <c r="B1598" s="9" t="s">
        <v>3497</v>
      </c>
      <c r="C1598" s="10" t="s">
        <v>3498</v>
      </c>
      <c r="D1598" s="10" t="s">
        <v>2986</v>
      </c>
      <c r="E1598" s="10" t="s">
        <v>23</v>
      </c>
      <c r="F1598" s="9" t="s">
        <v>5059</v>
      </c>
      <c r="G1598" s="9"/>
      <c r="H1598" s="9"/>
      <c r="I1598" s="9"/>
      <c r="J1598" s="9"/>
      <c r="K1598" s="9"/>
      <c r="L1598" s="9"/>
    </row>
    <row r="1599" spans="2:12" x14ac:dyDescent="0.25">
      <c r="B1599" s="9" t="s">
        <v>3499</v>
      </c>
      <c r="C1599" s="10" t="s">
        <v>3500</v>
      </c>
      <c r="D1599" s="10" t="s">
        <v>2986</v>
      </c>
      <c r="E1599" s="10" t="s">
        <v>23</v>
      </c>
      <c r="F1599" s="9" t="s">
        <v>5059</v>
      </c>
      <c r="G1599" s="9"/>
      <c r="H1599" s="9"/>
      <c r="I1599" s="9"/>
      <c r="J1599" s="9"/>
      <c r="K1599" s="9"/>
      <c r="L1599" s="9"/>
    </row>
    <row r="1600" spans="2:12" x14ac:dyDescent="0.25">
      <c r="B1600" s="9" t="s">
        <v>3501</v>
      </c>
      <c r="C1600" s="10" t="s">
        <v>3502</v>
      </c>
      <c r="D1600" s="10" t="s">
        <v>2986</v>
      </c>
      <c r="E1600" s="10" t="s">
        <v>510</v>
      </c>
      <c r="F1600" s="9" t="s">
        <v>5059</v>
      </c>
      <c r="G1600" s="9"/>
      <c r="H1600" s="9"/>
      <c r="I1600" s="9"/>
      <c r="J1600" s="9"/>
      <c r="K1600" s="9"/>
      <c r="L1600" s="9"/>
    </row>
    <row r="1601" spans="2:12" x14ac:dyDescent="0.25">
      <c r="B1601" s="9" t="s">
        <v>3503</v>
      </c>
      <c r="C1601" s="10" t="s">
        <v>3504</v>
      </c>
      <c r="D1601" s="10" t="s">
        <v>2986</v>
      </c>
      <c r="E1601" s="10" t="s">
        <v>510</v>
      </c>
      <c r="F1601" s="9" t="s">
        <v>5059</v>
      </c>
      <c r="G1601" s="9"/>
      <c r="H1601" s="9"/>
      <c r="I1601" s="9"/>
      <c r="J1601" s="9"/>
      <c r="K1601" s="9"/>
      <c r="L1601" s="9"/>
    </row>
    <row r="1602" spans="2:12" x14ac:dyDescent="0.25">
      <c r="B1602" s="9" t="s">
        <v>3505</v>
      </c>
      <c r="C1602" s="10" t="s">
        <v>3506</v>
      </c>
      <c r="D1602" s="10" t="s">
        <v>2986</v>
      </c>
      <c r="E1602" s="10" t="s">
        <v>510</v>
      </c>
      <c r="F1602" s="9" t="s">
        <v>5059</v>
      </c>
      <c r="G1602" s="9"/>
      <c r="H1602" s="9"/>
      <c r="I1602" s="9"/>
      <c r="J1602" s="9"/>
      <c r="K1602" s="9"/>
      <c r="L1602" s="9"/>
    </row>
    <row r="1603" spans="2:12" x14ac:dyDescent="0.25">
      <c r="B1603" s="9" t="s">
        <v>3507</v>
      </c>
      <c r="C1603" s="10" t="s">
        <v>3508</v>
      </c>
      <c r="D1603" s="10" t="s">
        <v>2986</v>
      </c>
      <c r="E1603" s="10" t="s">
        <v>23</v>
      </c>
      <c r="F1603" s="9" t="s">
        <v>5059</v>
      </c>
      <c r="G1603" s="9"/>
      <c r="H1603" s="9"/>
      <c r="I1603" s="9"/>
      <c r="J1603" s="9"/>
      <c r="K1603" s="9"/>
      <c r="L1603" s="9"/>
    </row>
    <row r="1604" spans="2:12" x14ac:dyDescent="0.25">
      <c r="B1604" s="9" t="s">
        <v>3509</v>
      </c>
      <c r="C1604" s="10" t="s">
        <v>3510</v>
      </c>
      <c r="D1604" s="10" t="s">
        <v>2986</v>
      </c>
      <c r="E1604" s="10" t="s">
        <v>510</v>
      </c>
      <c r="F1604" s="9" t="s">
        <v>5059</v>
      </c>
      <c r="G1604" s="9"/>
      <c r="H1604" s="9"/>
      <c r="I1604" s="9"/>
      <c r="J1604" s="9"/>
      <c r="K1604" s="9"/>
      <c r="L1604" s="9"/>
    </row>
    <row r="1605" spans="2:12" x14ac:dyDescent="0.25">
      <c r="B1605" s="9" t="s">
        <v>3511</v>
      </c>
      <c r="C1605" s="10" t="s">
        <v>3512</v>
      </c>
      <c r="D1605" s="10" t="s">
        <v>2986</v>
      </c>
      <c r="E1605" s="10" t="s">
        <v>23</v>
      </c>
      <c r="F1605" s="9" t="s">
        <v>5059</v>
      </c>
      <c r="G1605" s="9"/>
      <c r="H1605" s="9"/>
      <c r="I1605" s="9"/>
      <c r="J1605" s="9"/>
      <c r="K1605" s="9"/>
      <c r="L1605" s="9"/>
    </row>
    <row r="1606" spans="2:12" x14ac:dyDescent="0.25">
      <c r="B1606" s="9" t="s">
        <v>3513</v>
      </c>
      <c r="C1606" s="10" t="s">
        <v>3514</v>
      </c>
      <c r="D1606" s="10" t="s">
        <v>2986</v>
      </c>
      <c r="E1606" s="10" t="s">
        <v>23</v>
      </c>
      <c r="F1606" s="9" t="s">
        <v>5059</v>
      </c>
      <c r="G1606" s="9"/>
      <c r="H1606" s="9"/>
      <c r="I1606" s="9"/>
      <c r="J1606" s="9"/>
      <c r="K1606" s="9"/>
      <c r="L1606" s="9"/>
    </row>
    <row r="1607" spans="2:12" x14ac:dyDescent="0.25">
      <c r="B1607" s="9" t="s">
        <v>3515</v>
      </c>
      <c r="C1607" s="10" t="s">
        <v>3516</v>
      </c>
      <c r="D1607" s="10" t="s">
        <v>2986</v>
      </c>
      <c r="E1607" s="10" t="s">
        <v>42</v>
      </c>
      <c r="F1607" s="9" t="s">
        <v>5059</v>
      </c>
      <c r="G1607" s="9"/>
      <c r="H1607" s="9"/>
      <c r="I1607" s="9"/>
      <c r="J1607" s="9"/>
      <c r="K1607" s="9"/>
      <c r="L1607" s="9"/>
    </row>
    <row r="1608" spans="2:12" x14ac:dyDescent="0.25">
      <c r="B1608" s="9" t="s">
        <v>3517</v>
      </c>
      <c r="C1608" s="10" t="s">
        <v>3518</v>
      </c>
      <c r="D1608" s="10" t="s">
        <v>1741</v>
      </c>
      <c r="E1608" s="10" t="s">
        <v>7</v>
      </c>
      <c r="F1608" s="9" t="s">
        <v>5059</v>
      </c>
      <c r="G1608" s="9"/>
      <c r="H1608" s="9"/>
      <c r="I1608" s="9"/>
      <c r="J1608" s="9"/>
      <c r="K1608" s="9"/>
      <c r="L1608" s="9"/>
    </row>
    <row r="1609" spans="2:12" x14ac:dyDescent="0.25">
      <c r="B1609" s="9" t="s">
        <v>3519</v>
      </c>
      <c r="C1609" s="10" t="s">
        <v>3520</v>
      </c>
      <c r="D1609" s="10" t="s">
        <v>1741</v>
      </c>
      <c r="E1609" s="10" t="s">
        <v>85</v>
      </c>
      <c r="F1609" s="9" t="s">
        <v>5059</v>
      </c>
      <c r="G1609" s="9"/>
      <c r="H1609" s="9"/>
      <c r="I1609" s="9"/>
      <c r="J1609" s="9"/>
      <c r="K1609" s="9"/>
      <c r="L1609" s="9"/>
    </row>
    <row r="1610" spans="2:12" x14ac:dyDescent="0.25">
      <c r="B1610" s="9" t="s">
        <v>2969</v>
      </c>
      <c r="C1610" s="10" t="s">
        <v>3521</v>
      </c>
      <c r="D1610" s="10" t="s">
        <v>1741</v>
      </c>
      <c r="E1610" s="10" t="s">
        <v>310</v>
      </c>
      <c r="F1610" s="9" t="s">
        <v>5059</v>
      </c>
      <c r="G1610" s="9"/>
      <c r="H1610" s="9"/>
      <c r="I1610" s="9"/>
      <c r="J1610" s="9"/>
      <c r="K1610" s="9"/>
      <c r="L1610" s="9"/>
    </row>
    <row r="1611" spans="2:12" x14ac:dyDescent="0.25">
      <c r="B1611" s="9" t="s">
        <v>3522</v>
      </c>
      <c r="C1611" s="10" t="s">
        <v>3523</v>
      </c>
      <c r="D1611" s="10" t="s">
        <v>2986</v>
      </c>
      <c r="E1611" s="10" t="s">
        <v>50</v>
      </c>
      <c r="F1611" s="9" t="s">
        <v>5059</v>
      </c>
      <c r="G1611" s="9"/>
      <c r="H1611" s="9"/>
      <c r="I1611" s="9"/>
      <c r="J1611" s="9"/>
      <c r="K1611" s="9"/>
      <c r="L1611" s="9"/>
    </row>
    <row r="1612" spans="2:12" x14ac:dyDescent="0.25">
      <c r="B1612" s="9" t="s">
        <v>3524</v>
      </c>
      <c r="C1612" s="10" t="s">
        <v>3525</v>
      </c>
      <c r="D1612" s="10" t="s">
        <v>2986</v>
      </c>
      <c r="E1612" s="10" t="s">
        <v>310</v>
      </c>
      <c r="F1612" s="9" t="s">
        <v>5059</v>
      </c>
      <c r="G1612" s="9"/>
      <c r="H1612" s="9"/>
      <c r="I1612" s="9"/>
      <c r="J1612" s="9"/>
      <c r="K1612" s="9"/>
      <c r="L1612" s="9"/>
    </row>
    <row r="1613" spans="2:12" x14ac:dyDescent="0.25">
      <c r="B1613" s="9" t="s">
        <v>3526</v>
      </c>
      <c r="C1613" s="10" t="s">
        <v>3527</v>
      </c>
      <c r="D1613" s="10" t="s">
        <v>2986</v>
      </c>
      <c r="E1613" s="10" t="s">
        <v>23</v>
      </c>
      <c r="F1613" s="9" t="s">
        <v>5059</v>
      </c>
      <c r="G1613" s="9"/>
      <c r="H1613" s="9"/>
      <c r="I1613" s="9"/>
      <c r="J1613" s="9"/>
      <c r="K1613" s="9"/>
      <c r="L1613" s="9"/>
    </row>
    <row r="1614" spans="2:12" x14ac:dyDescent="0.25">
      <c r="B1614" s="9" t="s">
        <v>3528</v>
      </c>
      <c r="C1614" s="10" t="s">
        <v>3529</v>
      </c>
      <c r="D1614" s="10" t="s">
        <v>2986</v>
      </c>
      <c r="E1614" s="10" t="s">
        <v>310</v>
      </c>
      <c r="F1614" s="9" t="s">
        <v>5059</v>
      </c>
      <c r="G1614" s="9"/>
      <c r="H1614" s="9"/>
      <c r="I1614" s="9"/>
      <c r="J1614" s="9"/>
      <c r="K1614" s="9"/>
      <c r="L1614" s="9"/>
    </row>
    <row r="1615" spans="2:12" x14ac:dyDescent="0.25">
      <c r="B1615" s="9" t="s">
        <v>3530</v>
      </c>
      <c r="C1615" s="10" t="s">
        <v>3531</v>
      </c>
      <c r="D1615" s="10" t="s">
        <v>2986</v>
      </c>
      <c r="E1615" s="10" t="s">
        <v>7</v>
      </c>
      <c r="F1615" s="9" t="s">
        <v>5059</v>
      </c>
      <c r="G1615" s="9" t="s">
        <v>4669</v>
      </c>
      <c r="H1615" s="9" t="s">
        <v>4807</v>
      </c>
      <c r="I1615" s="9"/>
      <c r="J1615" s="9"/>
      <c r="K1615" s="9"/>
      <c r="L1615" s="9"/>
    </row>
    <row r="1616" spans="2:12" x14ac:dyDescent="0.25">
      <c r="B1616" s="9" t="s">
        <v>2972</v>
      </c>
      <c r="C1616" s="10" t="s">
        <v>3532</v>
      </c>
      <c r="D1616" s="10" t="s">
        <v>2986</v>
      </c>
      <c r="E1616" s="10" t="s">
        <v>59</v>
      </c>
      <c r="F1616" s="9" t="s">
        <v>5059</v>
      </c>
      <c r="G1616" s="9"/>
      <c r="H1616" s="9"/>
      <c r="I1616" s="9"/>
      <c r="J1616" s="9"/>
      <c r="K1616" s="9"/>
      <c r="L1616" s="9"/>
    </row>
    <row r="1617" spans="2:12" x14ac:dyDescent="0.25">
      <c r="B1617" s="9" t="s">
        <v>3533</v>
      </c>
      <c r="C1617" s="10" t="s">
        <v>3534</v>
      </c>
      <c r="D1617" s="10" t="s">
        <v>2986</v>
      </c>
      <c r="E1617" s="10" t="s">
        <v>50</v>
      </c>
      <c r="F1617" s="9" t="s">
        <v>5059</v>
      </c>
      <c r="G1617" s="9"/>
      <c r="H1617" s="9"/>
      <c r="I1617" s="9"/>
      <c r="J1617" s="9"/>
      <c r="K1617" s="9"/>
      <c r="L1617" s="9"/>
    </row>
    <row r="1618" spans="2:12" x14ac:dyDescent="0.25">
      <c r="B1618" s="9" t="s">
        <v>2973</v>
      </c>
      <c r="C1618" s="10" t="s">
        <v>3535</v>
      </c>
      <c r="D1618" s="10" t="s">
        <v>2986</v>
      </c>
      <c r="E1618" s="10" t="s">
        <v>59</v>
      </c>
      <c r="F1618" s="9" t="s">
        <v>5059</v>
      </c>
      <c r="G1618" s="9" t="s">
        <v>4604</v>
      </c>
      <c r="H1618" s="9" t="s">
        <v>4807</v>
      </c>
      <c r="I1618" s="9"/>
      <c r="J1618" s="9"/>
      <c r="K1618" s="9"/>
      <c r="L1618" s="9"/>
    </row>
    <row r="1619" spans="2:12" x14ac:dyDescent="0.25">
      <c r="B1619" s="9" t="s">
        <v>3536</v>
      </c>
      <c r="C1619" s="10" t="s">
        <v>3537</v>
      </c>
      <c r="D1619" s="10" t="s">
        <v>2986</v>
      </c>
      <c r="E1619" s="10" t="s">
        <v>23</v>
      </c>
      <c r="F1619" s="9" t="s">
        <v>5059</v>
      </c>
      <c r="G1619" s="9" t="s">
        <v>4600</v>
      </c>
      <c r="H1619" s="9" t="s">
        <v>4809</v>
      </c>
      <c r="I1619" s="9"/>
      <c r="J1619" s="9"/>
      <c r="K1619" s="9"/>
      <c r="L1619" s="9"/>
    </row>
    <row r="1620" spans="2:12" x14ac:dyDescent="0.25">
      <c r="B1620" s="9" t="s">
        <v>3538</v>
      </c>
      <c r="C1620" s="10" t="s">
        <v>3539</v>
      </c>
      <c r="D1620" s="10" t="s">
        <v>2986</v>
      </c>
      <c r="E1620" s="10" t="s">
        <v>23</v>
      </c>
      <c r="F1620" s="9" t="s">
        <v>5059</v>
      </c>
      <c r="G1620" s="9"/>
      <c r="H1620" s="9"/>
      <c r="I1620" s="9"/>
      <c r="J1620" s="9"/>
      <c r="K1620" s="9"/>
      <c r="L1620" s="9"/>
    </row>
    <row r="1621" spans="2:12" x14ac:dyDescent="0.25">
      <c r="B1621" s="9" t="s">
        <v>3540</v>
      </c>
      <c r="C1621" s="10" t="s">
        <v>3541</v>
      </c>
      <c r="D1621" s="10" t="s">
        <v>2986</v>
      </c>
      <c r="E1621" s="10" t="s">
        <v>23</v>
      </c>
      <c r="F1621" s="9" t="s">
        <v>5059</v>
      </c>
      <c r="G1621" s="9"/>
      <c r="H1621" s="9"/>
      <c r="I1621" s="9"/>
      <c r="J1621" s="9"/>
      <c r="K1621" s="9"/>
      <c r="L1621" s="9"/>
    </row>
    <row r="1622" spans="2:12" x14ac:dyDescent="0.25">
      <c r="B1622" s="9" t="s">
        <v>3542</v>
      </c>
      <c r="C1622" s="10" t="s">
        <v>3543</v>
      </c>
      <c r="D1622" s="10" t="s">
        <v>2986</v>
      </c>
      <c r="E1622" s="10" t="s">
        <v>23</v>
      </c>
      <c r="F1622" s="9" t="s">
        <v>5059</v>
      </c>
      <c r="G1622" s="9"/>
      <c r="H1622" s="9"/>
      <c r="I1622" s="9"/>
      <c r="J1622" s="9"/>
      <c r="K1622" s="9"/>
      <c r="L1622" s="9"/>
    </row>
    <row r="1623" spans="2:12" x14ac:dyDescent="0.25">
      <c r="B1623" s="9" t="s">
        <v>3544</v>
      </c>
      <c r="C1623" s="10" t="s">
        <v>3545</v>
      </c>
      <c r="D1623" s="10" t="s">
        <v>1741</v>
      </c>
      <c r="E1623" s="10" t="s">
        <v>310</v>
      </c>
      <c r="F1623" s="9" t="s">
        <v>5059</v>
      </c>
      <c r="G1623" s="9"/>
      <c r="H1623" s="9"/>
      <c r="I1623" s="9"/>
      <c r="J1623" s="9"/>
      <c r="K1623" s="9"/>
      <c r="L1623" s="9"/>
    </row>
    <row r="1624" spans="2:12" x14ac:dyDescent="0.25">
      <c r="B1624" s="9" t="s">
        <v>3546</v>
      </c>
      <c r="C1624" s="10" t="s">
        <v>3547</v>
      </c>
      <c r="D1624" s="10" t="s">
        <v>2986</v>
      </c>
      <c r="E1624" s="10" t="s">
        <v>23</v>
      </c>
      <c r="F1624" s="9" t="s">
        <v>5059</v>
      </c>
      <c r="G1624" s="9"/>
      <c r="H1624" s="9"/>
      <c r="I1624" s="9"/>
      <c r="J1624" s="9"/>
      <c r="K1624" s="9"/>
      <c r="L1624" s="9"/>
    </row>
    <row r="1625" spans="2:12" x14ac:dyDescent="0.25">
      <c r="B1625" s="9" t="s">
        <v>3548</v>
      </c>
      <c r="C1625" s="10" t="s">
        <v>3549</v>
      </c>
      <c r="D1625" s="10" t="s">
        <v>2986</v>
      </c>
      <c r="E1625" s="10" t="s">
        <v>23</v>
      </c>
      <c r="F1625" s="9" t="s">
        <v>5059</v>
      </c>
      <c r="G1625" s="9"/>
      <c r="H1625" s="9"/>
      <c r="I1625" s="9"/>
      <c r="J1625" s="9"/>
      <c r="K1625" s="9"/>
      <c r="L1625" s="9"/>
    </row>
    <row r="1626" spans="2:12" x14ac:dyDescent="0.25">
      <c r="B1626" s="9" t="s">
        <v>3550</v>
      </c>
      <c r="C1626" s="10" t="s">
        <v>3551</v>
      </c>
      <c r="D1626" s="10" t="s">
        <v>2986</v>
      </c>
      <c r="E1626" s="10" t="s">
        <v>23</v>
      </c>
      <c r="F1626" s="9" t="s">
        <v>5059</v>
      </c>
      <c r="G1626" s="9"/>
      <c r="H1626" s="9"/>
      <c r="I1626" s="9"/>
      <c r="J1626" s="9"/>
      <c r="K1626" s="9"/>
      <c r="L1626" s="9"/>
    </row>
    <row r="1627" spans="2:12" x14ac:dyDescent="0.25">
      <c r="B1627" s="9" t="s">
        <v>3552</v>
      </c>
      <c r="C1627" s="10" t="s">
        <v>3553</v>
      </c>
      <c r="D1627" s="10" t="s">
        <v>2986</v>
      </c>
      <c r="E1627" s="10" t="s">
        <v>510</v>
      </c>
      <c r="F1627" s="9" t="s">
        <v>5059</v>
      </c>
      <c r="G1627" s="9"/>
      <c r="H1627" s="9"/>
      <c r="I1627" s="9"/>
      <c r="J1627" s="9"/>
      <c r="K1627" s="9"/>
      <c r="L1627" s="9"/>
    </row>
    <row r="1628" spans="2:12" x14ac:dyDescent="0.25">
      <c r="B1628" s="9" t="s">
        <v>3554</v>
      </c>
      <c r="C1628" s="10" t="s">
        <v>3555</v>
      </c>
      <c r="D1628" s="10" t="s">
        <v>2986</v>
      </c>
      <c r="E1628" s="10" t="s">
        <v>23</v>
      </c>
      <c r="F1628" s="9" t="s">
        <v>5059</v>
      </c>
      <c r="G1628" s="9"/>
      <c r="H1628" s="9"/>
      <c r="I1628" s="9"/>
      <c r="J1628" s="9"/>
      <c r="K1628" s="9"/>
      <c r="L1628" s="9"/>
    </row>
    <row r="1629" spans="2:12" ht="30" x14ac:dyDescent="0.25">
      <c r="B1629" s="9" t="s">
        <v>2886</v>
      </c>
      <c r="C1629" s="10" t="s">
        <v>3556</v>
      </c>
      <c r="D1629" s="10" t="s">
        <v>2986</v>
      </c>
      <c r="E1629" s="10" t="s">
        <v>23</v>
      </c>
      <c r="F1629" s="9" t="s">
        <v>5059</v>
      </c>
      <c r="G1629" s="9" t="s">
        <v>5062</v>
      </c>
      <c r="H1629" s="9" t="s">
        <v>4813</v>
      </c>
      <c r="I1629" s="9"/>
      <c r="J1629" s="9"/>
      <c r="K1629" s="9"/>
      <c r="L1629" s="9"/>
    </row>
    <row r="1630" spans="2:12" x14ac:dyDescent="0.25">
      <c r="B1630" s="9" t="s">
        <v>3557</v>
      </c>
      <c r="C1630" s="10" t="s">
        <v>3558</v>
      </c>
      <c r="D1630" s="10" t="s">
        <v>1741</v>
      </c>
      <c r="E1630" s="10" t="s">
        <v>49</v>
      </c>
      <c r="F1630" s="9" t="s">
        <v>5059</v>
      </c>
      <c r="G1630" s="9"/>
      <c r="H1630" s="9"/>
      <c r="I1630" s="9"/>
      <c r="J1630" s="9"/>
      <c r="K1630" s="9"/>
      <c r="L1630" s="9"/>
    </row>
    <row r="1631" spans="2:12" x14ac:dyDescent="0.25">
      <c r="B1631" s="9" t="s">
        <v>3559</v>
      </c>
      <c r="C1631" s="10" t="s">
        <v>3560</v>
      </c>
      <c r="D1631" s="10" t="s">
        <v>1741</v>
      </c>
      <c r="E1631" s="10" t="s">
        <v>233</v>
      </c>
      <c r="F1631" s="9" t="s">
        <v>5059</v>
      </c>
      <c r="G1631" s="9"/>
      <c r="H1631" s="9"/>
      <c r="I1631" s="9"/>
      <c r="J1631" s="9"/>
      <c r="K1631" s="9"/>
      <c r="L1631" s="9"/>
    </row>
    <row r="1632" spans="2:12" x14ac:dyDescent="0.25">
      <c r="B1632" s="9" t="s">
        <v>3561</v>
      </c>
      <c r="C1632" s="10" t="s">
        <v>3562</v>
      </c>
      <c r="D1632" s="10" t="s">
        <v>2986</v>
      </c>
      <c r="E1632" s="10" t="s">
        <v>23</v>
      </c>
      <c r="F1632" s="9" t="s">
        <v>5059</v>
      </c>
      <c r="G1632" s="9"/>
      <c r="H1632" s="9"/>
      <c r="I1632" s="9"/>
      <c r="J1632" s="9"/>
      <c r="K1632" s="9"/>
      <c r="L1632" s="9"/>
    </row>
    <row r="1633" spans="2:12" x14ac:dyDescent="0.25">
      <c r="B1633" s="9" t="s">
        <v>3563</v>
      </c>
      <c r="C1633" s="10" t="s">
        <v>3564</v>
      </c>
      <c r="D1633" s="10" t="s">
        <v>2986</v>
      </c>
      <c r="E1633" s="10" t="s">
        <v>23</v>
      </c>
      <c r="F1633" s="9" t="s">
        <v>5059</v>
      </c>
      <c r="G1633" s="9"/>
      <c r="H1633" s="9"/>
      <c r="I1633" s="9"/>
      <c r="J1633" s="9"/>
      <c r="K1633" s="9"/>
      <c r="L1633" s="9"/>
    </row>
    <row r="1634" spans="2:12" x14ac:dyDescent="0.25">
      <c r="B1634" s="9" t="s">
        <v>3565</v>
      </c>
      <c r="C1634" s="10" t="s">
        <v>3566</v>
      </c>
      <c r="D1634" s="10" t="s">
        <v>2986</v>
      </c>
      <c r="E1634" s="10" t="s">
        <v>23</v>
      </c>
      <c r="F1634" s="9" t="s">
        <v>5059</v>
      </c>
      <c r="G1634" s="9"/>
      <c r="H1634" s="9"/>
      <c r="I1634" s="9"/>
      <c r="J1634" s="9"/>
      <c r="K1634" s="9"/>
      <c r="L1634" s="9"/>
    </row>
    <row r="1635" spans="2:12" x14ac:dyDescent="0.25">
      <c r="B1635" s="9" t="s">
        <v>3567</v>
      </c>
      <c r="C1635" s="10" t="s">
        <v>3568</v>
      </c>
      <c r="D1635" s="10" t="s">
        <v>2986</v>
      </c>
      <c r="E1635" s="10" t="s">
        <v>23</v>
      </c>
      <c r="F1635" s="9" t="s">
        <v>5059</v>
      </c>
      <c r="G1635" s="9"/>
      <c r="H1635" s="9"/>
      <c r="I1635" s="9"/>
      <c r="J1635" s="9"/>
      <c r="K1635" s="9"/>
      <c r="L1635" s="9"/>
    </row>
    <row r="1636" spans="2:12" x14ac:dyDescent="0.25">
      <c r="B1636" s="9" t="s">
        <v>3569</v>
      </c>
      <c r="C1636" s="10" t="s">
        <v>3570</v>
      </c>
      <c r="D1636" s="10" t="s">
        <v>2986</v>
      </c>
      <c r="E1636" s="10" t="s">
        <v>23</v>
      </c>
      <c r="F1636" s="9" t="s">
        <v>5059</v>
      </c>
      <c r="G1636" s="9"/>
      <c r="H1636" s="9"/>
      <c r="I1636" s="9"/>
      <c r="J1636" s="9"/>
      <c r="K1636" s="9"/>
      <c r="L1636" s="9"/>
    </row>
    <row r="1637" spans="2:12" x14ac:dyDescent="0.25">
      <c r="B1637" s="9" t="s">
        <v>2902</v>
      </c>
      <c r="C1637" s="10" t="s">
        <v>3571</v>
      </c>
      <c r="D1637" s="10" t="s">
        <v>2986</v>
      </c>
      <c r="E1637" s="10" t="s">
        <v>23</v>
      </c>
      <c r="F1637" s="9" t="s">
        <v>5059</v>
      </c>
      <c r="G1637" s="9"/>
      <c r="H1637" s="9"/>
      <c r="I1637" s="9"/>
      <c r="J1637" s="9"/>
      <c r="K1637" s="9"/>
      <c r="L1637" s="9"/>
    </row>
    <row r="1638" spans="2:12" x14ac:dyDescent="0.25">
      <c r="B1638" s="9" t="s">
        <v>3572</v>
      </c>
      <c r="C1638" s="10" t="s">
        <v>3573</v>
      </c>
      <c r="D1638" s="10" t="s">
        <v>2986</v>
      </c>
      <c r="E1638" s="10" t="s">
        <v>50</v>
      </c>
      <c r="F1638" s="9" t="s">
        <v>5059</v>
      </c>
      <c r="G1638" s="9"/>
      <c r="H1638" s="9"/>
      <c r="I1638" s="9"/>
      <c r="J1638" s="9"/>
      <c r="K1638" s="9"/>
      <c r="L1638" s="9"/>
    </row>
    <row r="1639" spans="2:12" x14ac:dyDescent="0.25">
      <c r="B1639" s="9" t="s">
        <v>3574</v>
      </c>
      <c r="C1639" s="10" t="s">
        <v>3575</v>
      </c>
      <c r="D1639" s="10" t="s">
        <v>2986</v>
      </c>
      <c r="E1639" s="10" t="s">
        <v>353</v>
      </c>
      <c r="F1639" s="9" t="s">
        <v>5059</v>
      </c>
      <c r="G1639" s="9"/>
      <c r="H1639" s="9"/>
      <c r="I1639" s="9"/>
      <c r="J1639" s="9"/>
      <c r="K1639" s="9"/>
      <c r="L1639" s="9"/>
    </row>
    <row r="1640" spans="2:12" x14ac:dyDescent="0.25">
      <c r="B1640" s="9" t="s">
        <v>3576</v>
      </c>
      <c r="C1640" s="10" t="s">
        <v>3577</v>
      </c>
      <c r="D1640" s="10" t="s">
        <v>2986</v>
      </c>
      <c r="E1640" s="10" t="s">
        <v>23</v>
      </c>
      <c r="F1640" s="9" t="s">
        <v>5059</v>
      </c>
      <c r="G1640" s="9"/>
      <c r="H1640" s="9"/>
      <c r="I1640" s="9"/>
      <c r="J1640" s="9"/>
      <c r="K1640" s="9"/>
      <c r="L1640" s="9"/>
    </row>
    <row r="1641" spans="2:12" x14ac:dyDescent="0.25">
      <c r="B1641" s="9" t="s">
        <v>3578</v>
      </c>
      <c r="C1641" s="10" t="s">
        <v>3579</v>
      </c>
      <c r="D1641" s="10" t="s">
        <v>2986</v>
      </c>
      <c r="E1641" s="10" t="s">
        <v>49</v>
      </c>
      <c r="F1641" s="9" t="s">
        <v>5059</v>
      </c>
      <c r="G1641" s="9"/>
      <c r="H1641" s="9"/>
      <c r="I1641" s="9"/>
      <c r="J1641" s="9"/>
      <c r="K1641" s="9"/>
      <c r="L1641" s="9"/>
    </row>
    <row r="1642" spans="2:12" x14ac:dyDescent="0.25">
      <c r="B1642" s="9" t="s">
        <v>3580</v>
      </c>
      <c r="C1642" s="10" t="s">
        <v>3581</v>
      </c>
      <c r="D1642" s="10" t="s">
        <v>1741</v>
      </c>
      <c r="E1642" s="10" t="s">
        <v>59</v>
      </c>
      <c r="F1642" s="9" t="s">
        <v>5059</v>
      </c>
      <c r="G1642" s="9"/>
      <c r="H1642" s="9"/>
      <c r="I1642" s="9"/>
      <c r="J1642" s="9"/>
      <c r="K1642" s="9"/>
      <c r="L1642" s="9"/>
    </row>
    <row r="1643" spans="2:12" x14ac:dyDescent="0.25">
      <c r="B1643" s="9" t="s">
        <v>3582</v>
      </c>
      <c r="C1643" s="10" t="s">
        <v>3583</v>
      </c>
      <c r="D1643" s="10" t="s">
        <v>2986</v>
      </c>
      <c r="E1643" s="10" t="s">
        <v>7</v>
      </c>
      <c r="F1643" s="9" t="s">
        <v>5059</v>
      </c>
      <c r="G1643" s="9" t="s">
        <v>4670</v>
      </c>
      <c r="H1643" s="9" t="s">
        <v>4807</v>
      </c>
      <c r="I1643" s="9"/>
      <c r="J1643" s="9"/>
      <c r="K1643" s="9"/>
      <c r="L1643" s="9"/>
    </row>
    <row r="1644" spans="2:12" x14ac:dyDescent="0.25">
      <c r="B1644" s="9" t="s">
        <v>3584</v>
      </c>
      <c r="C1644" s="10" t="s">
        <v>3585</v>
      </c>
      <c r="D1644" s="10" t="s">
        <v>2986</v>
      </c>
      <c r="E1644" s="10" t="s">
        <v>50</v>
      </c>
      <c r="F1644" s="9" t="s">
        <v>5059</v>
      </c>
      <c r="G1644" s="9"/>
      <c r="H1644" s="9"/>
      <c r="I1644" s="9"/>
      <c r="J1644" s="9"/>
      <c r="K1644" s="9"/>
      <c r="L1644" s="9"/>
    </row>
    <row r="1645" spans="2:12" x14ac:dyDescent="0.25">
      <c r="B1645" s="9" t="s">
        <v>3586</v>
      </c>
      <c r="C1645" s="10" t="s">
        <v>3587</v>
      </c>
      <c r="D1645" s="10" t="s">
        <v>2986</v>
      </c>
      <c r="E1645" s="10" t="s">
        <v>49</v>
      </c>
      <c r="F1645" s="9" t="s">
        <v>5059</v>
      </c>
      <c r="G1645" s="9"/>
      <c r="H1645" s="9"/>
      <c r="I1645" s="9"/>
      <c r="J1645" s="9"/>
      <c r="K1645" s="9"/>
      <c r="L1645" s="9"/>
    </row>
    <row r="1646" spans="2:12" x14ac:dyDescent="0.25">
      <c r="B1646" s="9" t="s">
        <v>3588</v>
      </c>
      <c r="C1646" s="10" t="s">
        <v>3589</v>
      </c>
      <c r="D1646" s="10" t="s">
        <v>2986</v>
      </c>
      <c r="E1646" s="10" t="s">
        <v>85</v>
      </c>
      <c r="F1646" s="9" t="s">
        <v>5059</v>
      </c>
      <c r="G1646" s="9"/>
      <c r="H1646" s="9"/>
      <c r="I1646" s="9"/>
      <c r="J1646" s="9"/>
      <c r="K1646" s="9"/>
      <c r="L1646" s="9"/>
    </row>
    <row r="1647" spans="2:12" x14ac:dyDescent="0.25">
      <c r="B1647" s="9" t="s">
        <v>3590</v>
      </c>
      <c r="C1647" s="10" t="s">
        <v>3591</v>
      </c>
      <c r="D1647" s="10" t="s">
        <v>2986</v>
      </c>
      <c r="E1647" s="10" t="s">
        <v>310</v>
      </c>
      <c r="F1647" s="9" t="s">
        <v>5059</v>
      </c>
      <c r="G1647" s="9"/>
      <c r="H1647" s="9"/>
      <c r="I1647" s="9"/>
      <c r="J1647" s="9"/>
      <c r="K1647" s="9"/>
      <c r="L1647" s="9"/>
    </row>
    <row r="1648" spans="2:12" ht="60" x14ac:dyDescent="0.25">
      <c r="B1648" s="9" t="s">
        <v>3592</v>
      </c>
      <c r="C1648" s="10" t="s">
        <v>3593</v>
      </c>
      <c r="D1648" s="10" t="s">
        <v>1741</v>
      </c>
      <c r="E1648" s="10" t="s">
        <v>23</v>
      </c>
      <c r="F1648" s="9" t="s">
        <v>5059</v>
      </c>
      <c r="G1648" s="9" t="s">
        <v>4671</v>
      </c>
      <c r="H1648" s="9" t="s">
        <v>4812</v>
      </c>
      <c r="I1648" s="9"/>
      <c r="J1648" s="9"/>
      <c r="K1648" s="9"/>
      <c r="L1648" s="9"/>
    </row>
    <row r="1649" spans="2:12" x14ac:dyDescent="0.25">
      <c r="B1649" s="9" t="s">
        <v>3594</v>
      </c>
      <c r="C1649" s="10" t="s">
        <v>3595</v>
      </c>
      <c r="D1649" s="10" t="s">
        <v>2527</v>
      </c>
      <c r="E1649" s="10" t="s">
        <v>7</v>
      </c>
      <c r="F1649" s="9" t="s">
        <v>5059</v>
      </c>
      <c r="G1649" s="9"/>
      <c r="H1649" s="9"/>
      <c r="I1649" s="9"/>
      <c r="J1649" s="9"/>
      <c r="K1649" s="9"/>
      <c r="L1649" s="9"/>
    </row>
    <row r="1650" spans="2:12" x14ac:dyDescent="0.25">
      <c r="B1650" s="9" t="s">
        <v>3596</v>
      </c>
      <c r="C1650" s="10" t="s">
        <v>3597</v>
      </c>
      <c r="D1650" s="10" t="s">
        <v>2527</v>
      </c>
      <c r="E1650" s="10" t="s">
        <v>7</v>
      </c>
      <c r="F1650" s="9" t="s">
        <v>5059</v>
      </c>
      <c r="G1650" s="9"/>
      <c r="H1650" s="9"/>
      <c r="I1650" s="9"/>
      <c r="J1650" s="9"/>
      <c r="K1650" s="9"/>
      <c r="L1650" s="9"/>
    </row>
    <row r="1651" spans="2:12" x14ac:dyDescent="0.25">
      <c r="B1651" s="9" t="s">
        <v>3598</v>
      </c>
      <c r="C1651" s="10" t="s">
        <v>3599</v>
      </c>
      <c r="D1651" s="10" t="s">
        <v>2986</v>
      </c>
      <c r="E1651" s="10" t="s">
        <v>22</v>
      </c>
      <c r="F1651" s="9" t="s">
        <v>5059</v>
      </c>
      <c r="G1651" s="9"/>
      <c r="H1651" s="9"/>
      <c r="I1651" s="9"/>
      <c r="J1651" s="9"/>
      <c r="K1651" s="9"/>
      <c r="L1651" s="9"/>
    </row>
    <row r="1652" spans="2:12" x14ac:dyDescent="0.25">
      <c r="B1652" s="9" t="s">
        <v>3600</v>
      </c>
      <c r="C1652" s="10" t="s">
        <v>3601</v>
      </c>
      <c r="D1652" s="10" t="s">
        <v>2986</v>
      </c>
      <c r="E1652" s="10" t="s">
        <v>7</v>
      </c>
      <c r="F1652" s="9" t="s">
        <v>5059</v>
      </c>
      <c r="G1652" s="9"/>
      <c r="H1652" s="9"/>
      <c r="I1652" s="9"/>
      <c r="J1652" s="9"/>
      <c r="K1652" s="9"/>
      <c r="L1652" s="9"/>
    </row>
    <row r="1653" spans="2:12" x14ac:dyDescent="0.25">
      <c r="B1653" s="9" t="s">
        <v>3602</v>
      </c>
      <c r="C1653" s="10" t="s">
        <v>3603</v>
      </c>
      <c r="D1653" s="10" t="s">
        <v>2986</v>
      </c>
      <c r="E1653" s="10" t="s">
        <v>23</v>
      </c>
      <c r="F1653" s="9" t="s">
        <v>5059</v>
      </c>
      <c r="G1653" s="9"/>
      <c r="H1653" s="9"/>
      <c r="I1653" s="9"/>
      <c r="J1653" s="9"/>
      <c r="K1653" s="9"/>
      <c r="L1653" s="9"/>
    </row>
    <row r="1654" spans="2:12" x14ac:dyDescent="0.25">
      <c r="B1654" s="9" t="s">
        <v>3604</v>
      </c>
      <c r="C1654" s="10" t="s">
        <v>3605</v>
      </c>
      <c r="D1654" s="10" t="s">
        <v>1741</v>
      </c>
      <c r="E1654" s="10" t="s">
        <v>50</v>
      </c>
      <c r="F1654" s="9" t="s">
        <v>5059</v>
      </c>
      <c r="G1654" s="9"/>
      <c r="H1654" s="9"/>
      <c r="I1654" s="9"/>
      <c r="J1654" s="9"/>
      <c r="K1654" s="9"/>
      <c r="L1654" s="9"/>
    </row>
    <row r="1655" spans="2:12" x14ac:dyDescent="0.25">
      <c r="B1655" s="9" t="s">
        <v>3606</v>
      </c>
      <c r="C1655" s="10" t="s">
        <v>3607</v>
      </c>
      <c r="D1655" s="10" t="s">
        <v>1741</v>
      </c>
      <c r="E1655" s="10" t="s">
        <v>7</v>
      </c>
      <c r="F1655" s="9" t="s">
        <v>5059</v>
      </c>
      <c r="G1655" s="9"/>
      <c r="H1655" s="9"/>
      <c r="I1655" s="9"/>
      <c r="J1655" s="9"/>
      <c r="K1655" s="9"/>
      <c r="L1655" s="9"/>
    </row>
    <row r="1656" spans="2:12" x14ac:dyDescent="0.25">
      <c r="B1656" s="9" t="s">
        <v>3608</v>
      </c>
      <c r="C1656" s="10" t="s">
        <v>1992</v>
      </c>
      <c r="D1656" s="10" t="s">
        <v>1741</v>
      </c>
      <c r="E1656" s="10" t="s">
        <v>50</v>
      </c>
      <c r="F1656" s="9" t="s">
        <v>5059</v>
      </c>
      <c r="G1656" s="9" t="s">
        <v>4604</v>
      </c>
      <c r="H1656" s="9" t="s">
        <v>4807</v>
      </c>
      <c r="I1656" s="9"/>
      <c r="J1656" s="9"/>
      <c r="K1656" s="9"/>
      <c r="L1656" s="9"/>
    </row>
    <row r="1657" spans="2:12" ht="45" x14ac:dyDescent="0.25">
      <c r="B1657" s="9" t="s">
        <v>3609</v>
      </c>
      <c r="C1657" s="10" t="s">
        <v>3610</v>
      </c>
      <c r="D1657" s="10" t="s">
        <v>1741</v>
      </c>
      <c r="E1657" s="10" t="s">
        <v>23</v>
      </c>
      <c r="F1657" s="9" t="s">
        <v>5059</v>
      </c>
      <c r="G1657" s="9" t="s">
        <v>5045</v>
      </c>
      <c r="H1657" s="9" t="s">
        <v>4808</v>
      </c>
      <c r="I1657" s="9"/>
      <c r="J1657" s="9"/>
      <c r="K1657" s="9"/>
      <c r="L1657" s="9"/>
    </row>
    <row r="1658" spans="2:12" x14ac:dyDescent="0.25">
      <c r="B1658" s="9" t="s">
        <v>3611</v>
      </c>
      <c r="C1658" s="10" t="s">
        <v>3612</v>
      </c>
      <c r="D1658" s="10" t="s">
        <v>2986</v>
      </c>
      <c r="E1658" s="10" t="s">
        <v>50</v>
      </c>
      <c r="F1658" s="9" t="s">
        <v>5059</v>
      </c>
      <c r="G1658" s="9"/>
      <c r="H1658" s="9"/>
      <c r="I1658" s="9"/>
      <c r="J1658" s="9"/>
      <c r="K1658" s="9"/>
      <c r="L1658" s="9"/>
    </row>
    <row r="1659" spans="2:12" x14ac:dyDescent="0.25">
      <c r="B1659" s="9" t="s">
        <v>3613</v>
      </c>
      <c r="C1659" s="10" t="s">
        <v>3614</v>
      </c>
      <c r="D1659" s="10" t="s">
        <v>2986</v>
      </c>
      <c r="E1659" s="10" t="s">
        <v>23</v>
      </c>
      <c r="F1659" s="9" t="s">
        <v>5059</v>
      </c>
      <c r="G1659" s="9"/>
      <c r="H1659" s="9"/>
      <c r="I1659" s="9"/>
      <c r="J1659" s="9"/>
      <c r="K1659" s="9"/>
      <c r="L1659" s="9"/>
    </row>
    <row r="1660" spans="2:12" x14ac:dyDescent="0.25">
      <c r="B1660" s="9" t="s">
        <v>3615</v>
      </c>
      <c r="C1660" s="10" t="s">
        <v>3616</v>
      </c>
      <c r="D1660" s="10" t="s">
        <v>2986</v>
      </c>
      <c r="E1660" s="10" t="s">
        <v>510</v>
      </c>
      <c r="F1660" s="9" t="s">
        <v>5059</v>
      </c>
      <c r="G1660" s="9"/>
      <c r="H1660" s="9"/>
      <c r="I1660" s="9"/>
      <c r="J1660" s="9"/>
      <c r="K1660" s="9"/>
      <c r="L1660" s="9"/>
    </row>
    <row r="1661" spans="2:12" x14ac:dyDescent="0.25">
      <c r="B1661" s="9" t="s">
        <v>3617</v>
      </c>
      <c r="C1661" s="10" t="s">
        <v>3618</v>
      </c>
      <c r="D1661" s="10" t="s">
        <v>2986</v>
      </c>
      <c r="E1661" s="10" t="s">
        <v>205</v>
      </c>
      <c r="F1661" s="9" t="s">
        <v>5059</v>
      </c>
      <c r="G1661" s="9"/>
      <c r="H1661" s="9"/>
      <c r="I1661" s="9"/>
      <c r="J1661" s="9"/>
      <c r="K1661" s="9"/>
      <c r="L1661" s="9"/>
    </row>
    <row r="1662" spans="2:12" x14ac:dyDescent="0.25">
      <c r="B1662" s="9" t="s">
        <v>3619</v>
      </c>
      <c r="C1662" s="10" t="s">
        <v>3620</v>
      </c>
      <c r="D1662" s="10" t="s">
        <v>1741</v>
      </c>
      <c r="E1662" s="10" t="s">
        <v>50</v>
      </c>
      <c r="F1662" s="9" t="s">
        <v>5059</v>
      </c>
      <c r="G1662" s="9"/>
      <c r="H1662" s="9"/>
      <c r="I1662" s="9"/>
      <c r="J1662" s="9"/>
      <c r="K1662" s="9"/>
      <c r="L1662" s="9"/>
    </row>
    <row r="1663" spans="2:12" x14ac:dyDescent="0.25">
      <c r="B1663" s="9" t="s">
        <v>3621</v>
      </c>
      <c r="C1663" s="10" t="s">
        <v>3622</v>
      </c>
      <c r="D1663" s="10" t="s">
        <v>2986</v>
      </c>
      <c r="E1663" s="10" t="s">
        <v>510</v>
      </c>
      <c r="F1663" s="9" t="s">
        <v>5059</v>
      </c>
      <c r="G1663" s="9"/>
      <c r="H1663" s="9"/>
      <c r="I1663" s="9"/>
      <c r="J1663" s="9"/>
      <c r="K1663" s="9"/>
      <c r="L1663" s="9"/>
    </row>
    <row r="1664" spans="2:12" x14ac:dyDescent="0.25">
      <c r="B1664" s="9" t="s">
        <v>3623</v>
      </c>
      <c r="C1664" s="10" t="s">
        <v>3624</v>
      </c>
      <c r="D1664" s="10" t="s">
        <v>2986</v>
      </c>
      <c r="E1664" s="10" t="s">
        <v>23</v>
      </c>
      <c r="F1664" s="9" t="s">
        <v>5059</v>
      </c>
      <c r="G1664" s="9" t="s">
        <v>4616</v>
      </c>
      <c r="H1664" s="9" t="s">
        <v>4809</v>
      </c>
      <c r="I1664" s="9"/>
      <c r="J1664" s="9"/>
      <c r="K1664" s="9"/>
      <c r="L1664" s="9"/>
    </row>
    <row r="1665" spans="2:12" x14ac:dyDescent="0.25">
      <c r="B1665" s="9" t="s">
        <v>3625</v>
      </c>
      <c r="C1665" s="10" t="s">
        <v>3626</v>
      </c>
      <c r="D1665" s="10" t="s">
        <v>2986</v>
      </c>
      <c r="E1665" s="10" t="s">
        <v>23</v>
      </c>
      <c r="F1665" s="9" t="s">
        <v>5059</v>
      </c>
      <c r="G1665" s="9"/>
      <c r="H1665" s="9"/>
      <c r="I1665" s="9"/>
      <c r="J1665" s="9"/>
      <c r="K1665" s="9"/>
      <c r="L1665" s="9"/>
    </row>
    <row r="1666" spans="2:12" x14ac:dyDescent="0.25">
      <c r="B1666" s="9" t="s">
        <v>3627</v>
      </c>
      <c r="C1666" s="10" t="s">
        <v>3628</v>
      </c>
      <c r="D1666" s="10" t="s">
        <v>1741</v>
      </c>
      <c r="E1666" s="10" t="s">
        <v>42</v>
      </c>
      <c r="F1666" s="9" t="s">
        <v>5059</v>
      </c>
      <c r="G1666" s="9"/>
      <c r="H1666" s="9"/>
      <c r="I1666" s="9"/>
      <c r="J1666" s="9"/>
      <c r="K1666" s="9"/>
      <c r="L1666" s="9"/>
    </row>
    <row r="1667" spans="2:12" x14ac:dyDescent="0.25">
      <c r="B1667" s="9" t="s">
        <v>3629</v>
      </c>
      <c r="C1667" s="10" t="s">
        <v>3630</v>
      </c>
      <c r="D1667" s="10" t="s">
        <v>1741</v>
      </c>
      <c r="E1667" s="10" t="s">
        <v>6</v>
      </c>
      <c r="F1667" s="9" t="s">
        <v>5059</v>
      </c>
      <c r="G1667" s="9"/>
      <c r="H1667" s="9"/>
      <c r="I1667" s="9"/>
      <c r="J1667" s="9"/>
      <c r="K1667" s="9"/>
      <c r="L1667" s="9"/>
    </row>
    <row r="1668" spans="2:12" x14ac:dyDescent="0.25">
      <c r="B1668" s="9" t="s">
        <v>3631</v>
      </c>
      <c r="C1668" s="10" t="s">
        <v>3632</v>
      </c>
      <c r="D1668" s="10" t="s">
        <v>2986</v>
      </c>
      <c r="E1668" s="10" t="s">
        <v>353</v>
      </c>
      <c r="F1668" s="9" t="s">
        <v>5059</v>
      </c>
      <c r="G1668" s="9"/>
      <c r="H1668" s="9"/>
      <c r="I1668" s="9"/>
      <c r="J1668" s="9"/>
      <c r="K1668" s="9"/>
      <c r="L1668" s="9"/>
    </row>
    <row r="1669" spans="2:12" x14ac:dyDescent="0.25">
      <c r="B1669" s="9" t="s">
        <v>3633</v>
      </c>
      <c r="C1669" s="10" t="s">
        <v>3634</v>
      </c>
      <c r="D1669" s="10" t="s">
        <v>1741</v>
      </c>
      <c r="E1669" s="10" t="s">
        <v>68</v>
      </c>
      <c r="F1669" s="9" t="s">
        <v>5059</v>
      </c>
      <c r="G1669" s="9" t="s">
        <v>5118</v>
      </c>
      <c r="H1669" s="9" t="s">
        <v>4807</v>
      </c>
      <c r="I1669" s="9"/>
      <c r="J1669" s="9"/>
      <c r="K1669" s="9"/>
      <c r="L1669" s="9"/>
    </row>
    <row r="1670" spans="2:12" x14ac:dyDescent="0.25">
      <c r="B1670" s="9" t="s">
        <v>3635</v>
      </c>
      <c r="C1670" s="10" t="s">
        <v>3636</v>
      </c>
      <c r="D1670" s="10" t="s">
        <v>2986</v>
      </c>
      <c r="E1670" s="10" t="s">
        <v>510</v>
      </c>
      <c r="F1670" s="9" t="s">
        <v>5059</v>
      </c>
      <c r="G1670" s="9"/>
      <c r="H1670" s="9"/>
      <c r="I1670" s="9"/>
      <c r="J1670" s="9"/>
      <c r="K1670" s="9"/>
      <c r="L1670" s="9"/>
    </row>
    <row r="1671" spans="2:12" ht="30" x14ac:dyDescent="0.25">
      <c r="B1671" s="9" t="s">
        <v>2903</v>
      </c>
      <c r="C1671" s="10" t="s">
        <v>3637</v>
      </c>
      <c r="D1671" s="10" t="s">
        <v>1741</v>
      </c>
      <c r="E1671" s="10" t="s">
        <v>7</v>
      </c>
      <c r="F1671" s="9" t="s">
        <v>5059</v>
      </c>
      <c r="G1671" s="9" t="s">
        <v>4689</v>
      </c>
      <c r="H1671" s="9" t="s">
        <v>4810</v>
      </c>
      <c r="I1671" s="9"/>
      <c r="J1671" s="9"/>
      <c r="K1671" s="9"/>
      <c r="L1671" s="9"/>
    </row>
    <row r="1672" spans="2:12" x14ac:dyDescent="0.25">
      <c r="B1672" s="9" t="s">
        <v>3638</v>
      </c>
      <c r="C1672" s="10" t="s">
        <v>3639</v>
      </c>
      <c r="D1672" s="10" t="s">
        <v>2986</v>
      </c>
      <c r="E1672" s="10" t="s">
        <v>23</v>
      </c>
      <c r="F1672" s="9" t="s">
        <v>5059</v>
      </c>
      <c r="G1672" s="9"/>
      <c r="H1672" s="9"/>
      <c r="I1672" s="9"/>
      <c r="J1672" s="9"/>
      <c r="K1672" s="9"/>
      <c r="L1672" s="9"/>
    </row>
    <row r="1673" spans="2:12" x14ac:dyDescent="0.25">
      <c r="B1673" s="9" t="s">
        <v>3640</v>
      </c>
      <c r="C1673" s="10" t="s">
        <v>3641</v>
      </c>
      <c r="D1673" s="10" t="s">
        <v>2986</v>
      </c>
      <c r="E1673" s="10" t="s">
        <v>23</v>
      </c>
      <c r="F1673" s="9" t="s">
        <v>5059</v>
      </c>
      <c r="G1673" s="9"/>
      <c r="H1673" s="9"/>
      <c r="I1673" s="9"/>
      <c r="J1673" s="9"/>
      <c r="K1673" s="9"/>
      <c r="L1673" s="9"/>
    </row>
    <row r="1674" spans="2:12" x14ac:dyDescent="0.25">
      <c r="B1674" s="9" t="s">
        <v>2912</v>
      </c>
      <c r="C1674" s="10" t="s">
        <v>3642</v>
      </c>
      <c r="D1674" s="10" t="s">
        <v>1741</v>
      </c>
      <c r="E1674" s="10" t="s">
        <v>310</v>
      </c>
      <c r="F1674" s="9" t="s">
        <v>5059</v>
      </c>
      <c r="G1674" s="9"/>
      <c r="H1674" s="9"/>
      <c r="I1674" s="9"/>
      <c r="J1674" s="9"/>
      <c r="K1674" s="9"/>
      <c r="L1674" s="9"/>
    </row>
    <row r="1675" spans="2:12" x14ac:dyDescent="0.25">
      <c r="B1675" s="9" t="s">
        <v>2854</v>
      </c>
      <c r="C1675" s="10" t="s">
        <v>2855</v>
      </c>
      <c r="D1675" s="10" t="s">
        <v>1741</v>
      </c>
      <c r="E1675" s="10" t="s">
        <v>310</v>
      </c>
      <c r="F1675" s="9" t="s">
        <v>4960</v>
      </c>
      <c r="G1675" s="9" t="s">
        <v>4621</v>
      </c>
      <c r="H1675" s="9" t="s">
        <v>4807</v>
      </c>
      <c r="I1675" s="9"/>
      <c r="J1675" s="9"/>
      <c r="K1675" s="9"/>
      <c r="L1675" s="9"/>
    </row>
    <row r="1676" spans="2:12" ht="60" x14ac:dyDescent="0.25">
      <c r="B1676" s="9" t="s">
        <v>2856</v>
      </c>
      <c r="C1676" s="10" t="s">
        <v>2857</v>
      </c>
      <c r="D1676" s="10" t="s">
        <v>1741</v>
      </c>
      <c r="E1676" s="10" t="s">
        <v>310</v>
      </c>
      <c r="F1676" s="9" t="s">
        <v>5061</v>
      </c>
      <c r="G1676" s="9" t="s">
        <v>4662</v>
      </c>
      <c r="H1676" s="9" t="s">
        <v>4812</v>
      </c>
      <c r="I1676" s="9"/>
      <c r="J1676" s="9"/>
      <c r="K1676" s="9"/>
      <c r="L1676" s="9"/>
    </row>
    <row r="1677" spans="2:12" x14ac:dyDescent="0.25">
      <c r="B1677" s="9" t="s">
        <v>3643</v>
      </c>
      <c r="C1677" s="10" t="s">
        <v>3644</v>
      </c>
      <c r="D1677" s="10" t="s">
        <v>2986</v>
      </c>
      <c r="E1677" s="10" t="s">
        <v>50</v>
      </c>
      <c r="F1677" s="9" t="s">
        <v>5059</v>
      </c>
      <c r="G1677" s="9"/>
      <c r="H1677" s="9"/>
      <c r="I1677" s="9"/>
      <c r="J1677" s="9"/>
      <c r="K1677" s="9"/>
      <c r="L1677" s="9"/>
    </row>
    <row r="1678" spans="2:12" x14ac:dyDescent="0.25">
      <c r="B1678" s="9" t="s">
        <v>2926</v>
      </c>
      <c r="C1678" s="10" t="s">
        <v>3645</v>
      </c>
      <c r="D1678" s="10" t="s">
        <v>1741</v>
      </c>
      <c r="E1678" s="10" t="s">
        <v>85</v>
      </c>
      <c r="F1678" s="9" t="s">
        <v>5059</v>
      </c>
      <c r="G1678" s="9" t="s">
        <v>4642</v>
      </c>
      <c r="H1678" s="9" t="s">
        <v>4807</v>
      </c>
      <c r="I1678" s="9"/>
      <c r="J1678" s="9"/>
      <c r="K1678" s="9"/>
      <c r="L1678" s="9"/>
    </row>
    <row r="1679" spans="2:12" x14ac:dyDescent="0.25">
      <c r="B1679" s="9" t="s">
        <v>3646</v>
      </c>
      <c r="C1679" s="10" t="s">
        <v>3647</v>
      </c>
      <c r="D1679" s="10" t="s">
        <v>1741</v>
      </c>
      <c r="E1679" s="10" t="s">
        <v>22</v>
      </c>
      <c r="F1679" s="9" t="s">
        <v>5059</v>
      </c>
      <c r="G1679" s="9"/>
      <c r="H1679" s="9"/>
      <c r="I1679" s="9"/>
      <c r="J1679" s="9"/>
      <c r="K1679" s="9"/>
      <c r="L1679" s="9"/>
    </row>
    <row r="1680" spans="2:12" x14ac:dyDescent="0.25">
      <c r="B1680" s="9" t="s">
        <v>3648</v>
      </c>
      <c r="C1680" s="10" t="s">
        <v>3649</v>
      </c>
      <c r="D1680" s="10" t="s">
        <v>2527</v>
      </c>
      <c r="E1680" s="10" t="s">
        <v>210</v>
      </c>
      <c r="F1680" s="9" t="s">
        <v>5059</v>
      </c>
      <c r="G1680" s="9" t="s">
        <v>5250</v>
      </c>
      <c r="H1680" s="9" t="s">
        <v>4807</v>
      </c>
      <c r="I1680" s="9"/>
      <c r="J1680" s="9"/>
      <c r="K1680" s="9"/>
      <c r="L1680" s="9"/>
    </row>
    <row r="1681" spans="2:12" x14ac:dyDescent="0.25">
      <c r="B1681" s="9" t="s">
        <v>3650</v>
      </c>
      <c r="C1681" s="10" t="s">
        <v>3651</v>
      </c>
      <c r="D1681" s="10" t="s">
        <v>2986</v>
      </c>
      <c r="E1681" s="10" t="s">
        <v>23</v>
      </c>
      <c r="F1681" s="9" t="s">
        <v>5059</v>
      </c>
      <c r="G1681" s="9"/>
      <c r="H1681" s="9"/>
      <c r="I1681" s="9"/>
      <c r="J1681" s="9"/>
      <c r="K1681" s="9"/>
      <c r="L1681" s="9"/>
    </row>
    <row r="1682" spans="2:12" x14ac:dyDescent="0.25">
      <c r="B1682" s="9" t="s">
        <v>3652</v>
      </c>
      <c r="C1682" s="10" t="s">
        <v>3653</v>
      </c>
      <c r="D1682" s="10" t="s">
        <v>2986</v>
      </c>
      <c r="E1682" s="10" t="s">
        <v>510</v>
      </c>
      <c r="F1682" s="9" t="s">
        <v>5059</v>
      </c>
      <c r="G1682" s="9"/>
      <c r="H1682" s="9"/>
      <c r="I1682" s="9"/>
      <c r="J1682" s="9"/>
      <c r="K1682" s="9"/>
      <c r="L1682" s="9"/>
    </row>
    <row r="1683" spans="2:12" x14ac:dyDescent="0.25">
      <c r="B1683" s="9" t="s">
        <v>3654</v>
      </c>
      <c r="C1683" s="10" t="s">
        <v>3655</v>
      </c>
      <c r="D1683" s="10" t="s">
        <v>1741</v>
      </c>
      <c r="E1683" s="10" t="s">
        <v>310</v>
      </c>
      <c r="F1683" s="9" t="s">
        <v>5059</v>
      </c>
      <c r="G1683" s="9"/>
      <c r="H1683" s="9"/>
      <c r="I1683" s="9"/>
      <c r="J1683" s="9"/>
      <c r="K1683" s="9"/>
      <c r="L1683" s="9"/>
    </row>
    <row r="1684" spans="2:12" x14ac:dyDescent="0.25">
      <c r="B1684" s="9" t="s">
        <v>2859</v>
      </c>
      <c r="C1684" s="10" t="s">
        <v>2860</v>
      </c>
      <c r="D1684" s="10" t="s">
        <v>1741</v>
      </c>
      <c r="E1684" s="10" t="s">
        <v>310</v>
      </c>
      <c r="F1684" s="9" t="s">
        <v>4960</v>
      </c>
      <c r="G1684" s="9"/>
      <c r="H1684" s="9"/>
      <c r="I1684" s="9"/>
      <c r="J1684" s="9"/>
      <c r="K1684" s="9"/>
      <c r="L1684" s="9"/>
    </row>
    <row r="1685" spans="2:12" x14ac:dyDescent="0.25">
      <c r="B1685" s="9" t="s">
        <v>3656</v>
      </c>
      <c r="C1685" s="10" t="s">
        <v>3657</v>
      </c>
      <c r="D1685" s="10" t="s">
        <v>2986</v>
      </c>
      <c r="E1685" s="10" t="s">
        <v>68</v>
      </c>
      <c r="F1685" s="9" t="s">
        <v>5059</v>
      </c>
      <c r="G1685" s="9" t="s">
        <v>5253</v>
      </c>
      <c r="H1685" s="9" t="s">
        <v>4807</v>
      </c>
      <c r="I1685" s="9"/>
      <c r="J1685" s="9"/>
      <c r="K1685" s="9"/>
      <c r="L1685" s="9"/>
    </row>
    <row r="1686" spans="2:12" x14ac:dyDescent="0.25">
      <c r="B1686" s="9" t="s">
        <v>3658</v>
      </c>
      <c r="C1686" s="10" t="s">
        <v>3659</v>
      </c>
      <c r="D1686" s="10" t="s">
        <v>2986</v>
      </c>
      <c r="E1686" s="10" t="s">
        <v>39</v>
      </c>
      <c r="F1686" s="9" t="s">
        <v>5059</v>
      </c>
      <c r="G1686" s="9" t="s">
        <v>5253</v>
      </c>
      <c r="H1686" s="9" t="s">
        <v>4807</v>
      </c>
      <c r="I1686" s="9"/>
      <c r="J1686" s="9"/>
      <c r="K1686" s="9"/>
      <c r="L1686" s="9"/>
    </row>
    <row r="1687" spans="2:12" x14ac:dyDescent="0.25">
      <c r="B1687" s="9" t="s">
        <v>3660</v>
      </c>
      <c r="C1687" s="10" t="s">
        <v>3661</v>
      </c>
      <c r="D1687" s="10" t="s">
        <v>2986</v>
      </c>
      <c r="E1687" s="10" t="s">
        <v>23</v>
      </c>
      <c r="F1687" s="9" t="s">
        <v>5059</v>
      </c>
      <c r="G1687" s="9"/>
      <c r="H1687" s="9"/>
      <c r="I1687" s="9"/>
      <c r="J1687" s="9"/>
      <c r="K1687" s="9"/>
      <c r="L1687" s="9"/>
    </row>
    <row r="1688" spans="2:12" x14ac:dyDescent="0.25">
      <c r="B1688" s="9" t="s">
        <v>3662</v>
      </c>
      <c r="C1688" s="10" t="s">
        <v>3663</v>
      </c>
      <c r="D1688" s="10" t="s">
        <v>2986</v>
      </c>
      <c r="E1688" s="10" t="s">
        <v>23</v>
      </c>
      <c r="F1688" s="9" t="s">
        <v>5059</v>
      </c>
      <c r="G1688" s="9"/>
      <c r="H1688" s="9"/>
      <c r="I1688" s="9"/>
      <c r="J1688" s="9"/>
      <c r="K1688" s="9"/>
      <c r="L1688" s="9"/>
    </row>
    <row r="1689" spans="2:12" x14ac:dyDescent="0.25">
      <c r="B1689" s="9" t="s">
        <v>3664</v>
      </c>
      <c r="C1689" s="10" t="s">
        <v>3665</v>
      </c>
      <c r="D1689" s="10" t="s">
        <v>2986</v>
      </c>
      <c r="E1689" s="10" t="s">
        <v>510</v>
      </c>
      <c r="F1689" s="9" t="s">
        <v>5059</v>
      </c>
      <c r="G1689" s="9"/>
      <c r="H1689" s="9"/>
      <c r="I1689" s="9"/>
      <c r="J1689" s="9"/>
      <c r="K1689" s="9"/>
      <c r="L1689" s="9"/>
    </row>
    <row r="1690" spans="2:12" x14ac:dyDescent="0.25">
      <c r="B1690" s="9" t="s">
        <v>3666</v>
      </c>
      <c r="C1690" s="10" t="s">
        <v>3667</v>
      </c>
      <c r="D1690" s="10" t="s">
        <v>1741</v>
      </c>
      <c r="E1690" s="10" t="s">
        <v>210</v>
      </c>
      <c r="F1690" s="9" t="s">
        <v>5059</v>
      </c>
      <c r="G1690" s="9" t="s">
        <v>5130</v>
      </c>
      <c r="H1690" s="9" t="s">
        <v>4807</v>
      </c>
      <c r="I1690" s="9"/>
      <c r="J1690" s="9"/>
      <c r="K1690" s="9"/>
      <c r="L1690" s="9"/>
    </row>
    <row r="1691" spans="2:12" x14ac:dyDescent="0.25">
      <c r="B1691" s="9" t="s">
        <v>3668</v>
      </c>
      <c r="C1691" s="10" t="s">
        <v>3669</v>
      </c>
      <c r="D1691" s="10" t="s">
        <v>2986</v>
      </c>
      <c r="E1691" s="10" t="s">
        <v>151</v>
      </c>
      <c r="F1691" s="9" t="s">
        <v>5059</v>
      </c>
      <c r="G1691" s="9"/>
      <c r="H1691" s="9"/>
      <c r="I1691" s="9"/>
      <c r="J1691" s="9"/>
      <c r="K1691" s="9"/>
      <c r="L1691" s="9"/>
    </row>
    <row r="1692" spans="2:12" x14ac:dyDescent="0.25">
      <c r="B1692" s="9" t="s">
        <v>3670</v>
      </c>
      <c r="C1692" s="10" t="s">
        <v>3671</v>
      </c>
      <c r="D1692" s="10" t="s">
        <v>2986</v>
      </c>
      <c r="E1692" s="10" t="s">
        <v>23</v>
      </c>
      <c r="F1692" s="9" t="s">
        <v>5059</v>
      </c>
      <c r="G1692" s="9"/>
      <c r="H1692" s="9"/>
      <c r="I1692" s="9"/>
      <c r="J1692" s="9"/>
      <c r="K1692" s="9"/>
      <c r="L1692" s="9"/>
    </row>
    <row r="1693" spans="2:12" x14ac:dyDescent="0.25">
      <c r="B1693" s="9" t="s">
        <v>3672</v>
      </c>
      <c r="C1693" s="10" t="s">
        <v>3673</v>
      </c>
      <c r="D1693" s="10" t="s">
        <v>2986</v>
      </c>
      <c r="E1693" s="10" t="s">
        <v>50</v>
      </c>
      <c r="F1693" s="9" t="s">
        <v>5059</v>
      </c>
      <c r="G1693" s="9"/>
      <c r="H1693" s="9"/>
      <c r="I1693" s="9"/>
      <c r="J1693" s="9"/>
      <c r="K1693" s="9"/>
      <c r="L1693" s="9"/>
    </row>
    <row r="1694" spans="2:12" x14ac:dyDescent="0.25">
      <c r="B1694" s="9" t="s">
        <v>3674</v>
      </c>
      <c r="C1694" s="10" t="s">
        <v>3675</v>
      </c>
      <c r="D1694" s="10" t="s">
        <v>2986</v>
      </c>
      <c r="E1694" s="10" t="s">
        <v>23</v>
      </c>
      <c r="F1694" s="9" t="s">
        <v>5059</v>
      </c>
      <c r="G1694" s="9"/>
      <c r="H1694" s="9"/>
      <c r="I1694" s="9"/>
      <c r="J1694" s="9"/>
      <c r="K1694" s="9"/>
      <c r="L1694" s="9"/>
    </row>
    <row r="1695" spans="2:12" x14ac:dyDescent="0.25">
      <c r="B1695" s="9" t="s">
        <v>3676</v>
      </c>
      <c r="C1695" s="10" t="s">
        <v>3677</v>
      </c>
      <c r="D1695" s="10" t="s">
        <v>2986</v>
      </c>
      <c r="E1695" s="10" t="s">
        <v>50</v>
      </c>
      <c r="F1695" s="9" t="s">
        <v>5059</v>
      </c>
      <c r="G1695" s="9"/>
      <c r="H1695" s="9"/>
      <c r="I1695" s="9"/>
      <c r="J1695" s="9"/>
      <c r="K1695" s="9"/>
      <c r="L1695" s="9"/>
    </row>
    <row r="1696" spans="2:12" ht="60" x14ac:dyDescent="0.25">
      <c r="B1696" s="9" t="s">
        <v>2861</v>
      </c>
      <c r="C1696" s="10" t="s">
        <v>2862</v>
      </c>
      <c r="D1696" s="10" t="s">
        <v>1741</v>
      </c>
      <c r="E1696" s="10" t="s">
        <v>49</v>
      </c>
      <c r="F1696" s="9" t="s">
        <v>5061</v>
      </c>
      <c r="G1696" s="9" t="s">
        <v>4588</v>
      </c>
      <c r="H1696" s="9" t="s">
        <v>4812</v>
      </c>
      <c r="I1696" s="9"/>
      <c r="J1696" s="9"/>
      <c r="K1696" s="9"/>
      <c r="L1696" s="9"/>
    </row>
    <row r="1697" spans="2:12" x14ac:dyDescent="0.25">
      <c r="B1697" s="9" t="s">
        <v>3678</v>
      </c>
      <c r="C1697" s="10" t="s">
        <v>3679</v>
      </c>
      <c r="D1697" s="10" t="s">
        <v>2986</v>
      </c>
      <c r="E1697" s="10" t="s">
        <v>50</v>
      </c>
      <c r="F1697" s="9" t="s">
        <v>5059</v>
      </c>
      <c r="G1697" s="9"/>
      <c r="H1697" s="9"/>
      <c r="I1697" s="9"/>
      <c r="J1697" s="9"/>
      <c r="K1697" s="9"/>
      <c r="L1697" s="9"/>
    </row>
    <row r="1698" spans="2:12" x14ac:dyDescent="0.25">
      <c r="B1698" s="9" t="s">
        <v>2881</v>
      </c>
      <c r="C1698" s="10" t="s">
        <v>3680</v>
      </c>
      <c r="D1698" s="10" t="s">
        <v>2986</v>
      </c>
      <c r="E1698" s="10" t="s">
        <v>510</v>
      </c>
      <c r="F1698" s="9" t="s">
        <v>5059</v>
      </c>
      <c r="G1698" s="9"/>
      <c r="H1698" s="9"/>
      <c r="I1698" s="9"/>
      <c r="J1698" s="9"/>
      <c r="K1698" s="9"/>
      <c r="L1698" s="9"/>
    </row>
    <row r="1699" spans="2:12" x14ac:dyDescent="0.25">
      <c r="B1699" s="9" t="s">
        <v>3681</v>
      </c>
      <c r="C1699" s="10" t="s">
        <v>3682</v>
      </c>
      <c r="D1699" s="10" t="s">
        <v>2986</v>
      </c>
      <c r="E1699" s="10" t="s">
        <v>6</v>
      </c>
      <c r="F1699" s="9" t="s">
        <v>5059</v>
      </c>
      <c r="G1699" s="9"/>
      <c r="H1699" s="9"/>
      <c r="I1699" s="9"/>
      <c r="J1699" s="9"/>
      <c r="K1699" s="9"/>
      <c r="L1699" s="9"/>
    </row>
    <row r="1700" spans="2:12" x14ac:dyDescent="0.25">
      <c r="B1700" s="9" t="s">
        <v>3683</v>
      </c>
      <c r="C1700" s="10" t="s">
        <v>3684</v>
      </c>
      <c r="D1700" s="10" t="s">
        <v>2986</v>
      </c>
      <c r="E1700" s="10" t="s">
        <v>310</v>
      </c>
      <c r="F1700" s="9" t="s">
        <v>5059</v>
      </c>
      <c r="G1700" s="9"/>
      <c r="H1700" s="9"/>
      <c r="I1700" s="9"/>
      <c r="J1700" s="9"/>
      <c r="K1700" s="9"/>
      <c r="L1700" s="9"/>
    </row>
    <row r="1701" spans="2:12" x14ac:dyDescent="0.25">
      <c r="B1701" s="9" t="s">
        <v>3685</v>
      </c>
      <c r="C1701" s="10" t="s">
        <v>3686</v>
      </c>
      <c r="D1701" s="10" t="s">
        <v>1741</v>
      </c>
      <c r="E1701" s="10" t="s">
        <v>210</v>
      </c>
      <c r="F1701" s="9" t="s">
        <v>5059</v>
      </c>
      <c r="G1701" s="9" t="s">
        <v>5130</v>
      </c>
      <c r="H1701" s="9" t="s">
        <v>4807</v>
      </c>
      <c r="I1701" s="9"/>
      <c r="J1701" s="9"/>
      <c r="K1701" s="9"/>
      <c r="L1701" s="9"/>
    </row>
    <row r="1702" spans="2:12" x14ac:dyDescent="0.25">
      <c r="B1702" s="9" t="s">
        <v>2882</v>
      </c>
      <c r="C1702" s="10" t="s">
        <v>3687</v>
      </c>
      <c r="D1702" s="10" t="s">
        <v>1741</v>
      </c>
      <c r="E1702" s="10" t="s">
        <v>22</v>
      </c>
      <c r="F1702" s="9" t="s">
        <v>5059</v>
      </c>
      <c r="G1702" s="9"/>
      <c r="H1702" s="9"/>
      <c r="I1702" s="9"/>
      <c r="J1702" s="9"/>
      <c r="K1702" s="9"/>
      <c r="L1702" s="9"/>
    </row>
    <row r="1703" spans="2:12" x14ac:dyDescent="0.25">
      <c r="B1703" s="9" t="s">
        <v>3688</v>
      </c>
      <c r="C1703" s="10" t="s">
        <v>3689</v>
      </c>
      <c r="D1703" s="10" t="s">
        <v>2986</v>
      </c>
      <c r="E1703" s="10" t="s">
        <v>22</v>
      </c>
      <c r="F1703" s="9" t="s">
        <v>5059</v>
      </c>
      <c r="G1703" s="9"/>
      <c r="H1703" s="9"/>
      <c r="I1703" s="9"/>
      <c r="J1703" s="9"/>
      <c r="K1703" s="9"/>
      <c r="L1703" s="9"/>
    </row>
    <row r="1704" spans="2:12" x14ac:dyDescent="0.25">
      <c r="B1704" s="9" t="s">
        <v>3690</v>
      </c>
      <c r="C1704" s="10" t="s">
        <v>3691</v>
      </c>
      <c r="D1704" s="10" t="s">
        <v>2986</v>
      </c>
      <c r="E1704" s="10" t="s">
        <v>310</v>
      </c>
      <c r="F1704" s="9" t="s">
        <v>5059</v>
      </c>
      <c r="G1704" s="9"/>
      <c r="H1704" s="9"/>
      <c r="I1704" s="9"/>
      <c r="J1704" s="9"/>
      <c r="K1704" s="9"/>
      <c r="L1704" s="9"/>
    </row>
    <row r="1705" spans="2:12" x14ac:dyDescent="0.25">
      <c r="B1705" s="9" t="s">
        <v>3692</v>
      </c>
      <c r="C1705" s="10" t="s">
        <v>3693</v>
      </c>
      <c r="D1705" s="10" t="s">
        <v>2986</v>
      </c>
      <c r="E1705" s="10" t="s">
        <v>210</v>
      </c>
      <c r="F1705" s="9" t="s">
        <v>5059</v>
      </c>
      <c r="G1705" s="9" t="s">
        <v>4587</v>
      </c>
      <c r="H1705" s="9" t="s">
        <v>4807</v>
      </c>
      <c r="I1705" s="9"/>
      <c r="J1705" s="9"/>
      <c r="K1705" s="9"/>
      <c r="L1705" s="9"/>
    </row>
    <row r="1706" spans="2:12" x14ac:dyDescent="0.25">
      <c r="B1706" s="9" t="s">
        <v>3694</v>
      </c>
      <c r="C1706" s="10" t="s">
        <v>3695</v>
      </c>
      <c r="D1706" s="10" t="s">
        <v>1741</v>
      </c>
      <c r="E1706" s="10" t="s">
        <v>6</v>
      </c>
      <c r="F1706" s="9" t="s">
        <v>5059</v>
      </c>
      <c r="G1706" s="9"/>
      <c r="H1706" s="9"/>
      <c r="I1706" s="9"/>
      <c r="J1706" s="9"/>
      <c r="K1706" s="9"/>
      <c r="L1706" s="9"/>
    </row>
    <row r="1707" spans="2:12" x14ac:dyDescent="0.25">
      <c r="B1707" s="9" t="s">
        <v>2883</v>
      </c>
      <c r="C1707" s="10" t="s">
        <v>3696</v>
      </c>
      <c r="D1707" s="10" t="s">
        <v>2986</v>
      </c>
      <c r="E1707" s="10" t="s">
        <v>23</v>
      </c>
      <c r="F1707" s="9" t="s">
        <v>5059</v>
      </c>
      <c r="G1707" s="9"/>
      <c r="H1707" s="9"/>
      <c r="I1707" s="9"/>
      <c r="J1707" s="9"/>
      <c r="K1707" s="9"/>
      <c r="L1707" s="9"/>
    </row>
    <row r="1708" spans="2:12" x14ac:dyDescent="0.25">
      <c r="B1708" s="9" t="s">
        <v>3697</v>
      </c>
      <c r="C1708" s="10" t="s">
        <v>3698</v>
      </c>
      <c r="D1708" s="10" t="s">
        <v>2986</v>
      </c>
      <c r="E1708" s="10" t="s">
        <v>7</v>
      </c>
      <c r="F1708" s="9" t="s">
        <v>5059</v>
      </c>
      <c r="G1708" s="9"/>
      <c r="H1708" s="9"/>
      <c r="I1708" s="9"/>
      <c r="J1708" s="9"/>
      <c r="K1708" s="9"/>
      <c r="L1708" s="9"/>
    </row>
    <row r="1709" spans="2:12" x14ac:dyDescent="0.25">
      <c r="B1709" s="9" t="s">
        <v>3699</v>
      </c>
      <c r="C1709" s="10" t="s">
        <v>3700</v>
      </c>
      <c r="D1709" s="10" t="s">
        <v>1741</v>
      </c>
      <c r="E1709" s="10" t="s">
        <v>510</v>
      </c>
      <c r="F1709" s="9" t="s">
        <v>5059</v>
      </c>
      <c r="G1709" s="9"/>
      <c r="H1709" s="9"/>
      <c r="I1709" s="9"/>
      <c r="J1709" s="9"/>
      <c r="K1709" s="9"/>
      <c r="L1709" s="9"/>
    </row>
    <row r="1710" spans="2:12" x14ac:dyDescent="0.25">
      <c r="B1710" s="9" t="s">
        <v>2966</v>
      </c>
      <c r="C1710" s="10" t="s">
        <v>3701</v>
      </c>
      <c r="D1710" s="10" t="s">
        <v>2986</v>
      </c>
      <c r="E1710" s="10" t="s">
        <v>353</v>
      </c>
      <c r="F1710" s="9" t="s">
        <v>5059</v>
      </c>
      <c r="G1710" s="9"/>
      <c r="H1710" s="9"/>
      <c r="I1710" s="9"/>
      <c r="J1710" s="9"/>
      <c r="K1710" s="9"/>
      <c r="L1710" s="9"/>
    </row>
    <row r="1711" spans="2:12" x14ac:dyDescent="0.25">
      <c r="B1711" s="9" t="s">
        <v>3702</v>
      </c>
      <c r="C1711" s="10" t="s">
        <v>3703</v>
      </c>
      <c r="D1711" s="10" t="s">
        <v>2986</v>
      </c>
      <c r="E1711" s="10" t="s">
        <v>6</v>
      </c>
      <c r="F1711" s="9" t="s">
        <v>5059</v>
      </c>
      <c r="G1711" s="9"/>
      <c r="H1711" s="9"/>
      <c r="I1711" s="9"/>
      <c r="J1711" s="9"/>
      <c r="K1711" s="9"/>
      <c r="L1711" s="9"/>
    </row>
    <row r="1712" spans="2:12" x14ac:dyDescent="0.25">
      <c r="B1712" s="9" t="s">
        <v>3704</v>
      </c>
      <c r="C1712" s="10" t="s">
        <v>3705</v>
      </c>
      <c r="D1712" s="10" t="s">
        <v>2986</v>
      </c>
      <c r="E1712" s="10" t="s">
        <v>23</v>
      </c>
      <c r="F1712" s="9" t="s">
        <v>5059</v>
      </c>
      <c r="G1712" s="9"/>
      <c r="H1712" s="9"/>
      <c r="I1712" s="9"/>
      <c r="J1712" s="9"/>
      <c r="K1712" s="9"/>
      <c r="L1712" s="9"/>
    </row>
    <row r="1713" spans="2:12" x14ac:dyDescent="0.25">
      <c r="B1713" s="9" t="s">
        <v>3706</v>
      </c>
      <c r="C1713" s="10" t="s">
        <v>3707</v>
      </c>
      <c r="D1713" s="10" t="s">
        <v>2986</v>
      </c>
      <c r="E1713" s="10" t="s">
        <v>310</v>
      </c>
      <c r="F1713" s="9" t="s">
        <v>5059</v>
      </c>
      <c r="G1713" s="9"/>
      <c r="H1713" s="9"/>
      <c r="I1713" s="9"/>
      <c r="J1713" s="9"/>
      <c r="K1713" s="9"/>
      <c r="L1713" s="9"/>
    </row>
    <row r="1714" spans="2:12" ht="30" x14ac:dyDescent="0.25">
      <c r="B1714" s="9" t="s">
        <v>3708</v>
      </c>
      <c r="C1714" s="10" t="s">
        <v>3709</v>
      </c>
      <c r="D1714" s="10" t="s">
        <v>2986</v>
      </c>
      <c r="E1714" s="10" t="s">
        <v>23</v>
      </c>
      <c r="F1714" s="9" t="s">
        <v>5059</v>
      </c>
      <c r="G1714" s="9" t="s">
        <v>4614</v>
      </c>
      <c r="H1714" s="9" t="s">
        <v>4813</v>
      </c>
      <c r="I1714" s="9"/>
      <c r="J1714" s="9"/>
      <c r="K1714" s="9"/>
      <c r="L1714" s="9"/>
    </row>
    <row r="1715" spans="2:12" x14ac:dyDescent="0.25">
      <c r="B1715" s="9" t="s">
        <v>3710</v>
      </c>
      <c r="C1715" s="10" t="s">
        <v>3711</v>
      </c>
      <c r="D1715" s="10" t="s">
        <v>2986</v>
      </c>
      <c r="E1715" s="10" t="s">
        <v>49</v>
      </c>
      <c r="F1715" s="9" t="s">
        <v>5059</v>
      </c>
      <c r="G1715" s="9"/>
      <c r="H1715" s="9"/>
      <c r="I1715" s="9"/>
      <c r="J1715" s="9"/>
      <c r="K1715" s="9"/>
      <c r="L1715" s="9"/>
    </row>
    <row r="1716" spans="2:12" x14ac:dyDescent="0.25">
      <c r="B1716" s="9" t="s">
        <v>3712</v>
      </c>
      <c r="C1716" s="10" t="s">
        <v>3713</v>
      </c>
      <c r="D1716" s="10" t="s">
        <v>2986</v>
      </c>
      <c r="E1716" s="10" t="s">
        <v>49</v>
      </c>
      <c r="F1716" s="9" t="s">
        <v>5059</v>
      </c>
      <c r="G1716" s="9"/>
      <c r="H1716" s="9"/>
      <c r="I1716" s="9"/>
      <c r="J1716" s="9"/>
      <c r="K1716" s="9"/>
      <c r="L1716" s="9"/>
    </row>
    <row r="1717" spans="2:12" x14ac:dyDescent="0.25">
      <c r="B1717" s="9" t="s">
        <v>3714</v>
      </c>
      <c r="C1717" s="10" t="s">
        <v>3715</v>
      </c>
      <c r="D1717" s="10" t="s">
        <v>2986</v>
      </c>
      <c r="E1717" s="10" t="s">
        <v>23</v>
      </c>
      <c r="F1717" s="9" t="s">
        <v>5059</v>
      </c>
      <c r="G1717" s="9"/>
      <c r="H1717" s="9"/>
      <c r="I1717" s="9"/>
      <c r="J1717" s="9"/>
      <c r="K1717" s="9"/>
      <c r="L1717" s="9"/>
    </row>
    <row r="1718" spans="2:12" x14ac:dyDescent="0.25">
      <c r="B1718" s="9" t="s">
        <v>3716</v>
      </c>
      <c r="C1718" s="10" t="s">
        <v>3717</v>
      </c>
      <c r="D1718" s="10" t="s">
        <v>2986</v>
      </c>
      <c r="E1718" s="10" t="s">
        <v>7</v>
      </c>
      <c r="F1718" s="9" t="s">
        <v>5059</v>
      </c>
      <c r="G1718" s="9"/>
      <c r="H1718" s="9"/>
      <c r="I1718" s="9"/>
      <c r="J1718" s="9"/>
      <c r="K1718" s="9"/>
      <c r="L1718" s="9"/>
    </row>
    <row r="1719" spans="2:12" ht="30" x14ac:dyDescent="0.25">
      <c r="B1719" s="9" t="s">
        <v>2865</v>
      </c>
      <c r="C1719" s="10" t="s">
        <v>2866</v>
      </c>
      <c r="D1719" s="10" t="s">
        <v>1741</v>
      </c>
      <c r="E1719" s="10" t="s">
        <v>353</v>
      </c>
      <c r="F1719" s="9" t="s">
        <v>5061</v>
      </c>
      <c r="G1719" s="9" t="s">
        <v>4588</v>
      </c>
      <c r="H1719" s="9" t="s">
        <v>4827</v>
      </c>
      <c r="I1719" s="9"/>
      <c r="J1719" s="9"/>
      <c r="K1719" s="9"/>
      <c r="L1719" s="9"/>
    </row>
    <row r="1720" spans="2:12" ht="45" x14ac:dyDescent="0.25">
      <c r="B1720" s="9" t="s">
        <v>3718</v>
      </c>
      <c r="C1720" s="10" t="s">
        <v>3719</v>
      </c>
      <c r="D1720" s="10" t="s">
        <v>5</v>
      </c>
      <c r="E1720" s="10" t="s">
        <v>205</v>
      </c>
      <c r="F1720" s="9" t="s">
        <v>5059</v>
      </c>
      <c r="G1720" s="9" t="s">
        <v>4577</v>
      </c>
      <c r="H1720" s="9" t="s">
        <v>4808</v>
      </c>
      <c r="I1720" s="9"/>
      <c r="J1720" s="9"/>
      <c r="K1720" s="9"/>
      <c r="L1720" s="9"/>
    </row>
    <row r="1721" spans="2:12" ht="60" x14ac:dyDescent="0.25">
      <c r="B1721" s="9" t="s">
        <v>3720</v>
      </c>
      <c r="C1721" s="10" t="s">
        <v>3721</v>
      </c>
      <c r="D1721" s="10" t="s">
        <v>5</v>
      </c>
      <c r="E1721" s="10" t="s">
        <v>510</v>
      </c>
      <c r="F1721" s="9" t="s">
        <v>5059</v>
      </c>
      <c r="G1721" s="9" t="s">
        <v>4662</v>
      </c>
      <c r="H1721" s="9" t="s">
        <v>4812</v>
      </c>
      <c r="I1721" s="9"/>
      <c r="J1721" s="9"/>
      <c r="K1721" s="9"/>
      <c r="L1721" s="9"/>
    </row>
    <row r="1722" spans="2:12" x14ac:dyDescent="0.25">
      <c r="B1722" s="9" t="s">
        <v>3722</v>
      </c>
      <c r="C1722" s="10" t="s">
        <v>3723</v>
      </c>
      <c r="D1722" s="10" t="s">
        <v>2986</v>
      </c>
      <c r="E1722" s="10" t="s">
        <v>7</v>
      </c>
      <c r="F1722" s="9" t="s">
        <v>5059</v>
      </c>
      <c r="G1722" s="9"/>
      <c r="H1722" s="9"/>
      <c r="I1722" s="9"/>
      <c r="J1722" s="9"/>
      <c r="K1722" s="9"/>
      <c r="L1722" s="9"/>
    </row>
    <row r="1723" spans="2:12" x14ac:dyDescent="0.25">
      <c r="B1723" s="9" t="s">
        <v>3724</v>
      </c>
      <c r="C1723" s="10" t="s">
        <v>3725</v>
      </c>
      <c r="D1723" s="10" t="s">
        <v>2986</v>
      </c>
      <c r="E1723" s="10" t="s">
        <v>23</v>
      </c>
      <c r="F1723" s="9" t="s">
        <v>5059</v>
      </c>
      <c r="G1723" s="9"/>
      <c r="H1723" s="9"/>
      <c r="I1723" s="9"/>
      <c r="J1723" s="9"/>
      <c r="K1723" s="9"/>
      <c r="L1723" s="9"/>
    </row>
    <row r="1724" spans="2:12" x14ac:dyDescent="0.25">
      <c r="B1724" s="9" t="s">
        <v>3726</v>
      </c>
      <c r="C1724" s="10" t="s">
        <v>3727</v>
      </c>
      <c r="D1724" s="10" t="s">
        <v>2986</v>
      </c>
      <c r="E1724" s="10" t="s">
        <v>510</v>
      </c>
      <c r="F1724" s="9" t="s">
        <v>5059</v>
      </c>
      <c r="G1724" s="9"/>
      <c r="H1724" s="9"/>
      <c r="I1724" s="9"/>
      <c r="J1724" s="9"/>
      <c r="K1724" s="9"/>
      <c r="L1724" s="9"/>
    </row>
    <row r="1725" spans="2:12" x14ac:dyDescent="0.25">
      <c r="B1725" s="9" t="s">
        <v>2867</v>
      </c>
      <c r="C1725" s="10" t="s">
        <v>2868</v>
      </c>
      <c r="D1725" s="10" t="s">
        <v>1741</v>
      </c>
      <c r="E1725" s="10" t="s">
        <v>353</v>
      </c>
      <c r="F1725" s="9" t="s">
        <v>4960</v>
      </c>
      <c r="G1725" s="9"/>
      <c r="H1725" s="9"/>
      <c r="I1725" s="9"/>
      <c r="J1725" s="9"/>
      <c r="K1725" s="9"/>
      <c r="L1725" s="9"/>
    </row>
    <row r="1726" spans="2:12" x14ac:dyDescent="0.25">
      <c r="B1726" s="9" t="s">
        <v>3728</v>
      </c>
      <c r="C1726" s="10" t="s">
        <v>2868</v>
      </c>
      <c r="D1726" s="10" t="s">
        <v>1741</v>
      </c>
      <c r="E1726" s="10" t="s">
        <v>353</v>
      </c>
      <c r="F1726" s="9" t="s">
        <v>5059</v>
      </c>
      <c r="G1726" s="9"/>
      <c r="H1726" s="9"/>
      <c r="I1726" s="9"/>
      <c r="J1726" s="9"/>
      <c r="K1726" s="9"/>
      <c r="L1726" s="9"/>
    </row>
    <row r="1727" spans="2:12" x14ac:dyDescent="0.25">
      <c r="B1727" s="9" t="s">
        <v>3729</v>
      </c>
      <c r="C1727" s="10" t="s">
        <v>3730</v>
      </c>
      <c r="D1727" s="10" t="s">
        <v>2986</v>
      </c>
      <c r="E1727" s="10" t="s">
        <v>310</v>
      </c>
      <c r="F1727" s="9" t="s">
        <v>5059</v>
      </c>
      <c r="G1727" s="9"/>
      <c r="H1727" s="9"/>
      <c r="I1727" s="9"/>
      <c r="J1727" s="9"/>
      <c r="K1727" s="9"/>
      <c r="L1727" s="9"/>
    </row>
    <row r="1728" spans="2:12" x14ac:dyDescent="0.25">
      <c r="B1728" s="9" t="s">
        <v>3731</v>
      </c>
      <c r="C1728" s="10" t="s">
        <v>3732</v>
      </c>
      <c r="D1728" s="10" t="s">
        <v>2986</v>
      </c>
      <c r="E1728" s="10" t="s">
        <v>23</v>
      </c>
      <c r="F1728" s="9" t="s">
        <v>5059</v>
      </c>
      <c r="G1728" s="9"/>
      <c r="H1728" s="9"/>
      <c r="I1728" s="9"/>
      <c r="J1728" s="9"/>
      <c r="K1728" s="9"/>
      <c r="L1728" s="9"/>
    </row>
    <row r="1729" spans="2:12" x14ac:dyDescent="0.25">
      <c r="B1729" s="9" t="s">
        <v>2888</v>
      </c>
      <c r="C1729" s="10" t="s">
        <v>3733</v>
      </c>
      <c r="D1729" s="10" t="s">
        <v>2986</v>
      </c>
      <c r="E1729" s="10" t="s">
        <v>23</v>
      </c>
      <c r="F1729" s="9" t="s">
        <v>5059</v>
      </c>
      <c r="G1729" s="9"/>
      <c r="H1729" s="9"/>
      <c r="I1729" s="9"/>
      <c r="J1729" s="9"/>
      <c r="K1729" s="9"/>
      <c r="L1729" s="9"/>
    </row>
    <row r="1730" spans="2:12" x14ac:dyDescent="0.25">
      <c r="B1730" s="9" t="s">
        <v>3734</v>
      </c>
      <c r="C1730" s="10" t="s">
        <v>3735</v>
      </c>
      <c r="D1730" s="10" t="s">
        <v>2986</v>
      </c>
      <c r="E1730" s="10" t="s">
        <v>23</v>
      </c>
      <c r="F1730" s="9" t="s">
        <v>5059</v>
      </c>
      <c r="G1730" s="9"/>
      <c r="H1730" s="9"/>
      <c r="I1730" s="9"/>
      <c r="J1730" s="9"/>
      <c r="K1730" s="9"/>
      <c r="L1730" s="9"/>
    </row>
    <row r="1731" spans="2:12" x14ac:dyDescent="0.25">
      <c r="B1731" s="9" t="s">
        <v>3736</v>
      </c>
      <c r="C1731" s="10" t="s">
        <v>3737</v>
      </c>
      <c r="D1731" s="10" t="s">
        <v>2986</v>
      </c>
      <c r="E1731" s="10" t="s">
        <v>50</v>
      </c>
      <c r="F1731" s="9" t="s">
        <v>5059</v>
      </c>
      <c r="G1731" s="9"/>
      <c r="H1731" s="9"/>
      <c r="I1731" s="9"/>
      <c r="J1731" s="9"/>
      <c r="K1731" s="9"/>
      <c r="L1731" s="9"/>
    </row>
    <row r="1732" spans="2:12" x14ac:dyDescent="0.25">
      <c r="B1732" s="9" t="s">
        <v>3738</v>
      </c>
      <c r="C1732" s="10" t="s">
        <v>3739</v>
      </c>
      <c r="D1732" s="10" t="s">
        <v>2986</v>
      </c>
      <c r="E1732" s="10" t="s">
        <v>23</v>
      </c>
      <c r="F1732" s="9" t="s">
        <v>5059</v>
      </c>
      <c r="G1732" s="9"/>
      <c r="H1732" s="9"/>
      <c r="I1732" s="9"/>
      <c r="J1732" s="9"/>
      <c r="K1732" s="9"/>
      <c r="L1732" s="9"/>
    </row>
    <row r="1733" spans="2:12" x14ac:dyDescent="0.25">
      <c r="B1733" s="9" t="s">
        <v>3740</v>
      </c>
      <c r="C1733" s="10" t="s">
        <v>3741</v>
      </c>
      <c r="D1733" s="10" t="s">
        <v>2986</v>
      </c>
      <c r="E1733" s="10" t="s">
        <v>85</v>
      </c>
      <c r="F1733" s="9" t="s">
        <v>5059</v>
      </c>
      <c r="G1733" s="9"/>
      <c r="H1733" s="9"/>
      <c r="I1733" s="9"/>
      <c r="J1733" s="9"/>
      <c r="K1733" s="9"/>
      <c r="L1733" s="9"/>
    </row>
    <row r="1734" spans="2:12" x14ac:dyDescent="0.25">
      <c r="B1734" s="9" t="s">
        <v>3742</v>
      </c>
      <c r="C1734" s="10" t="s">
        <v>3743</v>
      </c>
      <c r="D1734" s="10" t="s">
        <v>2986</v>
      </c>
      <c r="E1734" s="10" t="s">
        <v>26</v>
      </c>
      <c r="F1734" s="9" t="s">
        <v>5059</v>
      </c>
      <c r="G1734" s="9"/>
      <c r="H1734" s="9"/>
      <c r="I1734" s="9"/>
      <c r="J1734" s="9"/>
      <c r="K1734" s="9"/>
      <c r="L1734" s="9"/>
    </row>
    <row r="1735" spans="2:12" ht="75" x14ac:dyDescent="0.25">
      <c r="B1735" s="9" t="s">
        <v>2530</v>
      </c>
      <c r="C1735" s="10" t="s">
        <v>2531</v>
      </c>
      <c r="D1735" s="10" t="s">
        <v>1741</v>
      </c>
      <c r="E1735" s="10" t="s">
        <v>42</v>
      </c>
      <c r="F1735" s="9" t="s">
        <v>5299</v>
      </c>
      <c r="G1735" s="9"/>
      <c r="H1735" s="9"/>
      <c r="I1735" s="9"/>
      <c r="J1735" s="9"/>
      <c r="K1735" s="9"/>
      <c r="L1735" s="9"/>
    </row>
    <row r="1736" spans="2:12" x14ac:dyDescent="0.25">
      <c r="B1736" s="9" t="s">
        <v>3744</v>
      </c>
      <c r="C1736" s="10" t="s">
        <v>3745</v>
      </c>
      <c r="D1736" s="10" t="s">
        <v>2986</v>
      </c>
      <c r="E1736" s="10" t="s">
        <v>23</v>
      </c>
      <c r="F1736" s="9" t="s">
        <v>5059</v>
      </c>
      <c r="G1736" s="9"/>
      <c r="H1736" s="9"/>
      <c r="I1736" s="9"/>
      <c r="J1736" s="9"/>
      <c r="K1736" s="9"/>
      <c r="L1736" s="9"/>
    </row>
    <row r="1737" spans="2:12" x14ac:dyDescent="0.25">
      <c r="B1737" s="9" t="s">
        <v>3746</v>
      </c>
      <c r="C1737" s="10" t="s">
        <v>3747</v>
      </c>
      <c r="D1737" s="10" t="s">
        <v>2986</v>
      </c>
      <c r="E1737" s="10" t="s">
        <v>23</v>
      </c>
      <c r="F1737" s="9" t="s">
        <v>5059</v>
      </c>
      <c r="G1737" s="9"/>
      <c r="H1737" s="9"/>
      <c r="I1737" s="9"/>
      <c r="J1737" s="9"/>
      <c r="K1737" s="9"/>
      <c r="L1737" s="9"/>
    </row>
    <row r="1738" spans="2:12" x14ac:dyDescent="0.25">
      <c r="B1738" s="9" t="s">
        <v>3748</v>
      </c>
      <c r="C1738" s="10" t="s">
        <v>3749</v>
      </c>
      <c r="D1738" s="10" t="s">
        <v>2986</v>
      </c>
      <c r="E1738" s="10" t="s">
        <v>23</v>
      </c>
      <c r="F1738" s="9" t="s">
        <v>5059</v>
      </c>
      <c r="G1738" s="9"/>
      <c r="H1738" s="9"/>
      <c r="I1738" s="9"/>
      <c r="J1738" s="9"/>
      <c r="K1738" s="9"/>
      <c r="L1738" s="9"/>
    </row>
    <row r="1739" spans="2:12" x14ac:dyDescent="0.25">
      <c r="B1739" s="9" t="s">
        <v>3750</v>
      </c>
      <c r="C1739" s="10" t="s">
        <v>3751</v>
      </c>
      <c r="D1739" s="10" t="s">
        <v>2986</v>
      </c>
      <c r="E1739" s="10" t="s">
        <v>23</v>
      </c>
      <c r="F1739" s="9" t="s">
        <v>5059</v>
      </c>
      <c r="G1739" s="9"/>
      <c r="H1739" s="9"/>
      <c r="I1739" s="9"/>
      <c r="J1739" s="9"/>
      <c r="K1739" s="9"/>
      <c r="L1739" s="9"/>
    </row>
    <row r="1740" spans="2:12" x14ac:dyDescent="0.25">
      <c r="B1740" s="9" t="s">
        <v>3752</v>
      </c>
      <c r="C1740" s="10" t="s">
        <v>3753</v>
      </c>
      <c r="D1740" s="10" t="s">
        <v>2986</v>
      </c>
      <c r="E1740" s="10" t="s">
        <v>23</v>
      </c>
      <c r="F1740" s="9" t="s">
        <v>5059</v>
      </c>
      <c r="G1740" s="9"/>
      <c r="H1740" s="9"/>
      <c r="I1740" s="9"/>
      <c r="J1740" s="9"/>
      <c r="K1740" s="9"/>
      <c r="L1740" s="9"/>
    </row>
    <row r="1741" spans="2:12" x14ac:dyDescent="0.25">
      <c r="B1741" s="9" t="s">
        <v>3754</v>
      </c>
      <c r="C1741" s="10" t="s">
        <v>3755</v>
      </c>
      <c r="D1741" s="10" t="s">
        <v>2986</v>
      </c>
      <c r="E1741" s="10" t="s">
        <v>7</v>
      </c>
      <c r="F1741" s="9" t="s">
        <v>5059</v>
      </c>
      <c r="G1741" s="9"/>
      <c r="H1741" s="9"/>
      <c r="I1741" s="9"/>
      <c r="J1741" s="9"/>
      <c r="K1741" s="9"/>
      <c r="L1741" s="9"/>
    </row>
    <row r="1742" spans="2:12" x14ac:dyDescent="0.25">
      <c r="B1742" s="9" t="s">
        <v>3756</v>
      </c>
      <c r="C1742" s="10" t="s">
        <v>3757</v>
      </c>
      <c r="D1742" s="10" t="s">
        <v>2986</v>
      </c>
      <c r="E1742" s="10" t="s">
        <v>85</v>
      </c>
      <c r="F1742" s="9" t="s">
        <v>5059</v>
      </c>
      <c r="G1742" s="9"/>
      <c r="H1742" s="9"/>
      <c r="I1742" s="9"/>
      <c r="J1742" s="9"/>
      <c r="K1742" s="9"/>
      <c r="L1742" s="9"/>
    </row>
    <row r="1743" spans="2:12" x14ac:dyDescent="0.25">
      <c r="B1743" s="9" t="s">
        <v>3758</v>
      </c>
      <c r="C1743" s="10" t="s">
        <v>3759</v>
      </c>
      <c r="D1743" s="10" t="s">
        <v>2986</v>
      </c>
      <c r="E1743" s="10" t="s">
        <v>50</v>
      </c>
      <c r="F1743" s="9" t="s">
        <v>5059</v>
      </c>
      <c r="G1743" s="9"/>
      <c r="H1743" s="9"/>
      <c r="I1743" s="9"/>
      <c r="J1743" s="9"/>
      <c r="K1743" s="9"/>
      <c r="L1743" s="9"/>
    </row>
    <row r="1744" spans="2:12" x14ac:dyDescent="0.25">
      <c r="B1744" s="9" t="s">
        <v>3760</v>
      </c>
      <c r="C1744" s="10" t="s">
        <v>3761</v>
      </c>
      <c r="D1744" s="10" t="s">
        <v>2986</v>
      </c>
      <c r="E1744" s="10" t="s">
        <v>23</v>
      </c>
      <c r="F1744" s="9" t="s">
        <v>5059</v>
      </c>
      <c r="G1744" s="9"/>
      <c r="H1744" s="9"/>
      <c r="I1744" s="9"/>
      <c r="J1744" s="9"/>
      <c r="K1744" s="9"/>
      <c r="L1744" s="9"/>
    </row>
    <row r="1745" spans="2:12" x14ac:dyDescent="0.25">
      <c r="B1745" s="9" t="s">
        <v>3762</v>
      </c>
      <c r="C1745" s="10" t="s">
        <v>3763</v>
      </c>
      <c r="D1745" s="10" t="s">
        <v>2986</v>
      </c>
      <c r="E1745" s="10" t="s">
        <v>168</v>
      </c>
      <c r="F1745" s="9" t="s">
        <v>5059</v>
      </c>
      <c r="G1745" s="9"/>
      <c r="H1745" s="9"/>
      <c r="I1745" s="9"/>
      <c r="J1745" s="9"/>
      <c r="K1745" s="9"/>
      <c r="L1745" s="9"/>
    </row>
    <row r="1746" spans="2:12" x14ac:dyDescent="0.25">
      <c r="B1746" s="9" t="s">
        <v>3764</v>
      </c>
      <c r="C1746" s="10" t="s">
        <v>3765</v>
      </c>
      <c r="D1746" s="10" t="s">
        <v>2986</v>
      </c>
      <c r="E1746" s="10" t="s">
        <v>210</v>
      </c>
      <c r="F1746" s="9" t="s">
        <v>5059</v>
      </c>
      <c r="G1746" s="9" t="s">
        <v>5127</v>
      </c>
      <c r="H1746" s="9" t="s">
        <v>4807</v>
      </c>
      <c r="I1746" s="9"/>
      <c r="J1746" s="9"/>
      <c r="K1746" s="9"/>
      <c r="L1746" s="9"/>
    </row>
    <row r="1747" spans="2:12" x14ac:dyDescent="0.25">
      <c r="B1747" s="9" t="s">
        <v>3766</v>
      </c>
      <c r="C1747" s="10" t="s">
        <v>3767</v>
      </c>
      <c r="D1747" s="10" t="s">
        <v>2986</v>
      </c>
      <c r="E1747" s="10" t="s">
        <v>210</v>
      </c>
      <c r="F1747" s="9" t="s">
        <v>5059</v>
      </c>
      <c r="G1747" s="9" t="s">
        <v>4986</v>
      </c>
      <c r="H1747" s="9" t="s">
        <v>4807</v>
      </c>
      <c r="I1747" s="9"/>
      <c r="J1747" s="9"/>
      <c r="K1747" s="9"/>
      <c r="L1747" s="9"/>
    </row>
    <row r="1748" spans="2:12" x14ac:dyDescent="0.25">
      <c r="B1748" s="9" t="s">
        <v>3768</v>
      </c>
      <c r="C1748" s="10" t="s">
        <v>3769</v>
      </c>
      <c r="D1748" s="10" t="s">
        <v>1741</v>
      </c>
      <c r="E1748" s="10" t="s">
        <v>7</v>
      </c>
      <c r="F1748" s="9" t="s">
        <v>5059</v>
      </c>
      <c r="G1748" s="9"/>
      <c r="H1748" s="9"/>
      <c r="I1748" s="9"/>
      <c r="J1748" s="9"/>
      <c r="K1748" s="9"/>
      <c r="L1748" s="9"/>
    </row>
    <row r="1749" spans="2:12" x14ac:dyDescent="0.25">
      <c r="B1749" s="9" t="s">
        <v>3770</v>
      </c>
      <c r="C1749" s="10" t="s">
        <v>3771</v>
      </c>
      <c r="D1749" s="10" t="s">
        <v>2986</v>
      </c>
      <c r="E1749" s="10" t="s">
        <v>49</v>
      </c>
      <c r="F1749" s="9" t="s">
        <v>5059</v>
      </c>
      <c r="G1749" s="9" t="s">
        <v>4588</v>
      </c>
      <c r="H1749" s="9" t="s">
        <v>4807</v>
      </c>
      <c r="I1749" s="9"/>
      <c r="J1749" s="9"/>
      <c r="K1749" s="9"/>
      <c r="L1749" s="9"/>
    </row>
    <row r="1750" spans="2:12" x14ac:dyDescent="0.25">
      <c r="B1750" s="9" t="s">
        <v>3772</v>
      </c>
      <c r="C1750" s="10" t="s">
        <v>3773</v>
      </c>
      <c r="D1750" s="10" t="s">
        <v>2986</v>
      </c>
      <c r="E1750" s="10" t="s">
        <v>50</v>
      </c>
      <c r="F1750" s="9" t="s">
        <v>5059</v>
      </c>
      <c r="G1750" s="9" t="s">
        <v>4593</v>
      </c>
      <c r="H1750" s="9" t="s">
        <v>4807</v>
      </c>
      <c r="I1750" s="9"/>
      <c r="J1750" s="9"/>
      <c r="K1750" s="9"/>
      <c r="L1750" s="9"/>
    </row>
    <row r="1751" spans="2:12" x14ac:dyDescent="0.25">
      <c r="B1751" s="9" t="s">
        <v>3774</v>
      </c>
      <c r="C1751" s="10" t="s">
        <v>3775</v>
      </c>
      <c r="D1751" s="10" t="s">
        <v>1741</v>
      </c>
      <c r="E1751" s="10" t="s">
        <v>353</v>
      </c>
      <c r="F1751" s="9" t="s">
        <v>5059</v>
      </c>
      <c r="G1751" s="9"/>
      <c r="H1751" s="9"/>
      <c r="I1751" s="9"/>
      <c r="J1751" s="9"/>
      <c r="K1751" s="9"/>
      <c r="L1751" s="9"/>
    </row>
    <row r="1752" spans="2:12" x14ac:dyDescent="0.25">
      <c r="B1752" s="9" t="s">
        <v>3776</v>
      </c>
      <c r="C1752" s="10" t="s">
        <v>3777</v>
      </c>
      <c r="D1752" s="10" t="s">
        <v>2986</v>
      </c>
      <c r="E1752" s="10" t="s">
        <v>210</v>
      </c>
      <c r="F1752" s="9" t="s">
        <v>5059</v>
      </c>
      <c r="G1752" s="9"/>
      <c r="H1752" s="9"/>
      <c r="I1752" s="9"/>
      <c r="J1752" s="9"/>
      <c r="K1752" s="9"/>
      <c r="L1752" s="9"/>
    </row>
    <row r="1753" spans="2:12" x14ac:dyDescent="0.25">
      <c r="B1753" s="9" t="s">
        <v>3778</v>
      </c>
      <c r="C1753" s="10" t="s">
        <v>3779</v>
      </c>
      <c r="D1753" s="10" t="s">
        <v>1741</v>
      </c>
      <c r="E1753" s="10" t="s">
        <v>210</v>
      </c>
      <c r="F1753" s="9" t="s">
        <v>5059</v>
      </c>
      <c r="G1753" s="9" t="s">
        <v>4594</v>
      </c>
      <c r="H1753" s="9" t="s">
        <v>4807</v>
      </c>
      <c r="I1753" s="9"/>
      <c r="J1753" s="9"/>
      <c r="K1753" s="9"/>
      <c r="L1753" s="9"/>
    </row>
    <row r="1754" spans="2:12" x14ac:dyDescent="0.25">
      <c r="B1754" s="9" t="s">
        <v>3780</v>
      </c>
      <c r="C1754" s="10" t="s">
        <v>3781</v>
      </c>
      <c r="D1754" s="10" t="s">
        <v>2986</v>
      </c>
      <c r="E1754" s="10" t="s">
        <v>49</v>
      </c>
      <c r="F1754" s="9" t="s">
        <v>5059</v>
      </c>
      <c r="G1754" s="9"/>
      <c r="H1754" s="9"/>
      <c r="I1754" s="9"/>
      <c r="J1754" s="9"/>
      <c r="K1754" s="9"/>
      <c r="L1754" s="9"/>
    </row>
    <row r="1755" spans="2:12" x14ac:dyDescent="0.25">
      <c r="B1755" s="9" t="s">
        <v>3782</v>
      </c>
      <c r="C1755" s="10" t="s">
        <v>3783</v>
      </c>
      <c r="D1755" s="10" t="s">
        <v>2986</v>
      </c>
      <c r="E1755" s="10" t="s">
        <v>510</v>
      </c>
      <c r="F1755" s="9" t="s">
        <v>5059</v>
      </c>
      <c r="G1755" s="9"/>
      <c r="H1755" s="9"/>
      <c r="I1755" s="9"/>
      <c r="J1755" s="9"/>
      <c r="K1755" s="9"/>
      <c r="L1755" s="9"/>
    </row>
    <row r="1756" spans="2:12" x14ac:dyDescent="0.25">
      <c r="B1756" s="9" t="s">
        <v>3784</v>
      </c>
      <c r="C1756" s="10" t="s">
        <v>3785</v>
      </c>
      <c r="D1756" s="10" t="s">
        <v>2986</v>
      </c>
      <c r="E1756" s="10" t="s">
        <v>23</v>
      </c>
      <c r="F1756" s="9" t="s">
        <v>5059</v>
      </c>
      <c r="G1756" s="9"/>
      <c r="H1756" s="9"/>
      <c r="I1756" s="9"/>
      <c r="J1756" s="9"/>
      <c r="K1756" s="9"/>
      <c r="L1756" s="9"/>
    </row>
    <row r="1757" spans="2:12" x14ac:dyDescent="0.25">
      <c r="B1757" s="9" t="s">
        <v>3786</v>
      </c>
      <c r="C1757" s="10" t="s">
        <v>3787</v>
      </c>
      <c r="D1757" s="10" t="s">
        <v>2986</v>
      </c>
      <c r="E1757" s="10" t="s">
        <v>68</v>
      </c>
      <c r="F1757" s="9" t="s">
        <v>5059</v>
      </c>
      <c r="G1757" s="9"/>
      <c r="H1757" s="9"/>
      <c r="I1757" s="9"/>
      <c r="J1757" s="9"/>
      <c r="K1757" s="9"/>
      <c r="L1757" s="9"/>
    </row>
    <row r="1758" spans="2:12" x14ac:dyDescent="0.25">
      <c r="B1758" s="9" t="s">
        <v>3788</v>
      </c>
      <c r="C1758" s="10" t="s">
        <v>3789</v>
      </c>
      <c r="D1758" s="10" t="s">
        <v>2986</v>
      </c>
      <c r="E1758" s="10" t="s">
        <v>23</v>
      </c>
      <c r="F1758" s="9" t="s">
        <v>5059</v>
      </c>
      <c r="G1758" s="9"/>
      <c r="H1758" s="9"/>
      <c r="I1758" s="9"/>
      <c r="J1758" s="9"/>
      <c r="K1758" s="9"/>
      <c r="L1758" s="9"/>
    </row>
    <row r="1759" spans="2:12" x14ac:dyDescent="0.25">
      <c r="B1759" s="9" t="s">
        <v>2971</v>
      </c>
      <c r="C1759" s="10" t="s">
        <v>3790</v>
      </c>
      <c r="D1759" s="10" t="s">
        <v>2986</v>
      </c>
      <c r="E1759" s="10" t="s">
        <v>68</v>
      </c>
      <c r="F1759" s="9" t="s">
        <v>5059</v>
      </c>
      <c r="G1759" s="9"/>
      <c r="H1759" s="9"/>
      <c r="I1759" s="9"/>
      <c r="J1759" s="9"/>
      <c r="K1759" s="9"/>
      <c r="L1759" s="9"/>
    </row>
    <row r="1760" spans="2:12" x14ac:dyDescent="0.25">
      <c r="B1760" s="9" t="s">
        <v>3791</v>
      </c>
      <c r="C1760" s="10" t="s">
        <v>3792</v>
      </c>
      <c r="D1760" s="10" t="s">
        <v>1741</v>
      </c>
      <c r="E1760" s="10" t="s">
        <v>233</v>
      </c>
      <c r="F1760" s="9" t="s">
        <v>5059</v>
      </c>
      <c r="G1760" s="9" t="s">
        <v>5032</v>
      </c>
      <c r="H1760" s="9" t="s">
        <v>4807</v>
      </c>
      <c r="I1760" s="9"/>
      <c r="J1760" s="9"/>
      <c r="K1760" s="9"/>
      <c r="L1760" s="9"/>
    </row>
    <row r="1761" spans="2:12" x14ac:dyDescent="0.25">
      <c r="B1761" s="9" t="s">
        <v>3793</v>
      </c>
      <c r="C1761" s="10" t="s">
        <v>3794</v>
      </c>
      <c r="D1761" s="10" t="s">
        <v>2986</v>
      </c>
      <c r="E1761" s="10" t="s">
        <v>50</v>
      </c>
      <c r="F1761" s="9" t="s">
        <v>5059</v>
      </c>
      <c r="G1761" s="9" t="s">
        <v>4626</v>
      </c>
      <c r="H1761" s="9" t="s">
        <v>4807</v>
      </c>
      <c r="I1761" s="9"/>
      <c r="J1761" s="9"/>
      <c r="K1761" s="9"/>
      <c r="L1761" s="9"/>
    </row>
    <row r="1762" spans="2:12" x14ac:dyDescent="0.25">
      <c r="B1762" s="9" t="s">
        <v>3795</v>
      </c>
      <c r="C1762" s="10" t="s">
        <v>3796</v>
      </c>
      <c r="D1762" s="10" t="s">
        <v>2986</v>
      </c>
      <c r="E1762" s="10" t="s">
        <v>68</v>
      </c>
      <c r="F1762" s="9" t="s">
        <v>5059</v>
      </c>
      <c r="G1762" s="9" t="s">
        <v>4663</v>
      </c>
      <c r="H1762" s="9" t="s">
        <v>4807</v>
      </c>
      <c r="I1762" s="9"/>
      <c r="J1762" s="9"/>
      <c r="K1762" s="9"/>
      <c r="L1762" s="9"/>
    </row>
    <row r="1763" spans="2:12" x14ac:dyDescent="0.25">
      <c r="B1763" s="9" t="s">
        <v>3797</v>
      </c>
      <c r="C1763" s="10" t="s">
        <v>3798</v>
      </c>
      <c r="D1763" s="10" t="s">
        <v>1741</v>
      </c>
      <c r="E1763" s="10" t="s">
        <v>49</v>
      </c>
      <c r="F1763" s="9" t="s">
        <v>5059</v>
      </c>
      <c r="G1763" s="9"/>
      <c r="H1763" s="9"/>
      <c r="I1763" s="9"/>
      <c r="J1763" s="9"/>
      <c r="K1763" s="9"/>
      <c r="L1763" s="9"/>
    </row>
    <row r="1764" spans="2:12" x14ac:dyDescent="0.25">
      <c r="B1764" s="9" t="s">
        <v>3799</v>
      </c>
      <c r="C1764" s="10" t="s">
        <v>3800</v>
      </c>
      <c r="D1764" s="10" t="s">
        <v>2986</v>
      </c>
      <c r="E1764" s="10" t="s">
        <v>310</v>
      </c>
      <c r="F1764" s="9" t="s">
        <v>5059</v>
      </c>
      <c r="G1764" s="9"/>
      <c r="H1764" s="9"/>
      <c r="I1764" s="9"/>
      <c r="J1764" s="9"/>
      <c r="K1764" s="9"/>
      <c r="L1764" s="9"/>
    </row>
    <row r="1765" spans="2:12" x14ac:dyDescent="0.25">
      <c r="B1765" s="9" t="s">
        <v>3801</v>
      </c>
      <c r="C1765" s="10" t="s">
        <v>3802</v>
      </c>
      <c r="D1765" s="10" t="s">
        <v>2986</v>
      </c>
      <c r="E1765" s="10" t="s">
        <v>49</v>
      </c>
      <c r="F1765" s="9" t="s">
        <v>5059</v>
      </c>
      <c r="G1765" s="9" t="s">
        <v>4647</v>
      </c>
      <c r="H1765" s="9" t="s">
        <v>4807</v>
      </c>
      <c r="I1765" s="9"/>
      <c r="J1765" s="9"/>
      <c r="K1765" s="9"/>
      <c r="L1765" s="9"/>
    </row>
    <row r="1766" spans="2:12" x14ac:dyDescent="0.25">
      <c r="B1766" s="9" t="s">
        <v>3803</v>
      </c>
      <c r="C1766" s="10" t="s">
        <v>3804</v>
      </c>
      <c r="D1766" s="10" t="s">
        <v>1741</v>
      </c>
      <c r="E1766" s="10" t="s">
        <v>49</v>
      </c>
      <c r="F1766" s="9" t="s">
        <v>5059</v>
      </c>
      <c r="G1766" s="9" t="s">
        <v>4647</v>
      </c>
      <c r="H1766" s="9" t="s">
        <v>4807</v>
      </c>
      <c r="I1766" s="9"/>
      <c r="J1766" s="9"/>
      <c r="K1766" s="9"/>
      <c r="L1766" s="9"/>
    </row>
    <row r="1767" spans="2:12" x14ac:dyDescent="0.25">
      <c r="B1767" s="9" t="s">
        <v>3805</v>
      </c>
      <c r="C1767" s="10" t="s">
        <v>3806</v>
      </c>
      <c r="D1767" s="10" t="s">
        <v>2986</v>
      </c>
      <c r="E1767" s="10" t="s">
        <v>210</v>
      </c>
      <c r="F1767" s="9" t="s">
        <v>5059</v>
      </c>
      <c r="G1767" s="9" t="s">
        <v>5119</v>
      </c>
      <c r="H1767" s="9" t="s">
        <v>4807</v>
      </c>
      <c r="I1767" s="9"/>
      <c r="J1767" s="9"/>
      <c r="K1767" s="9"/>
      <c r="L1767" s="9"/>
    </row>
    <row r="1768" spans="2:12" x14ac:dyDescent="0.25">
      <c r="B1768" s="9" t="s">
        <v>3807</v>
      </c>
      <c r="C1768" s="10" t="s">
        <v>3808</v>
      </c>
      <c r="D1768" s="10" t="s">
        <v>2527</v>
      </c>
      <c r="E1768" s="10" t="s">
        <v>42</v>
      </c>
      <c r="F1768" s="9" t="s">
        <v>5059</v>
      </c>
      <c r="G1768" s="9"/>
      <c r="H1768" s="9"/>
      <c r="I1768" s="9"/>
      <c r="J1768" s="9"/>
      <c r="K1768" s="9"/>
      <c r="L1768" s="9"/>
    </row>
    <row r="1769" spans="2:12" x14ac:dyDescent="0.25">
      <c r="B1769" s="9" t="s">
        <v>3809</v>
      </c>
      <c r="C1769" s="10" t="s">
        <v>3810</v>
      </c>
      <c r="D1769" s="10" t="s">
        <v>2986</v>
      </c>
      <c r="E1769" s="10" t="s">
        <v>310</v>
      </c>
      <c r="F1769" s="9" t="s">
        <v>5059</v>
      </c>
      <c r="G1769" s="9"/>
      <c r="H1769" s="9"/>
      <c r="I1769" s="9"/>
      <c r="J1769" s="9"/>
      <c r="K1769" s="9"/>
      <c r="L1769" s="9"/>
    </row>
    <row r="1770" spans="2:12" x14ac:dyDescent="0.25">
      <c r="B1770" s="9" t="s">
        <v>3811</v>
      </c>
      <c r="C1770" s="10" t="s">
        <v>3812</v>
      </c>
      <c r="D1770" s="10" t="s">
        <v>2986</v>
      </c>
      <c r="E1770" s="10" t="s">
        <v>42</v>
      </c>
      <c r="F1770" s="9" t="s">
        <v>5059</v>
      </c>
      <c r="G1770" s="9"/>
      <c r="H1770" s="9"/>
      <c r="I1770" s="9"/>
      <c r="J1770" s="9"/>
      <c r="K1770" s="9"/>
      <c r="L1770" s="9"/>
    </row>
    <row r="1771" spans="2:12" x14ac:dyDescent="0.25">
      <c r="B1771" s="9" t="s">
        <v>3813</v>
      </c>
      <c r="C1771" s="10" t="s">
        <v>3814</v>
      </c>
      <c r="D1771" s="10" t="s">
        <v>2986</v>
      </c>
      <c r="E1771" s="10" t="s">
        <v>510</v>
      </c>
      <c r="F1771" s="9" t="s">
        <v>5059</v>
      </c>
      <c r="G1771" s="9"/>
      <c r="H1771" s="9"/>
      <c r="I1771" s="9"/>
      <c r="J1771" s="9"/>
      <c r="K1771" s="9"/>
      <c r="L1771" s="9"/>
    </row>
    <row r="1772" spans="2:12" x14ac:dyDescent="0.25">
      <c r="B1772" s="9" t="s">
        <v>3815</v>
      </c>
      <c r="C1772" s="10" t="s">
        <v>3816</v>
      </c>
      <c r="D1772" s="10" t="s">
        <v>2986</v>
      </c>
      <c r="E1772" s="10" t="s">
        <v>23</v>
      </c>
      <c r="F1772" s="9" t="s">
        <v>5059</v>
      </c>
      <c r="G1772" s="9"/>
      <c r="H1772" s="9"/>
      <c r="I1772" s="9"/>
      <c r="J1772" s="9"/>
      <c r="K1772" s="9"/>
      <c r="L1772" s="9"/>
    </row>
    <row r="1773" spans="2:12" x14ac:dyDescent="0.25">
      <c r="B1773" s="9" t="s">
        <v>3817</v>
      </c>
      <c r="C1773" s="10" t="s">
        <v>3818</v>
      </c>
      <c r="D1773" s="10" t="s">
        <v>2986</v>
      </c>
      <c r="E1773" s="10" t="s">
        <v>23</v>
      </c>
      <c r="F1773" s="9" t="s">
        <v>5059</v>
      </c>
      <c r="G1773" s="9" t="s">
        <v>4595</v>
      </c>
      <c r="H1773" s="9" t="s">
        <v>4809</v>
      </c>
      <c r="I1773" s="9"/>
      <c r="J1773" s="9"/>
      <c r="K1773" s="9"/>
      <c r="L1773" s="9"/>
    </row>
    <row r="1774" spans="2:12" x14ac:dyDescent="0.25">
      <c r="B1774" s="9" t="s">
        <v>3819</v>
      </c>
      <c r="C1774" s="10" t="s">
        <v>3820</v>
      </c>
      <c r="D1774" s="10" t="s">
        <v>1741</v>
      </c>
      <c r="E1774" s="10" t="s">
        <v>49</v>
      </c>
      <c r="F1774" s="9" t="s">
        <v>5059</v>
      </c>
      <c r="G1774" s="9"/>
      <c r="H1774" s="9"/>
      <c r="I1774" s="9"/>
      <c r="J1774" s="9"/>
      <c r="K1774" s="9"/>
      <c r="L1774" s="9"/>
    </row>
    <row r="1775" spans="2:12" x14ac:dyDescent="0.25">
      <c r="B1775" s="9" t="s">
        <v>3821</v>
      </c>
      <c r="C1775" s="10" t="s">
        <v>3822</v>
      </c>
      <c r="D1775" s="10" t="s">
        <v>2986</v>
      </c>
      <c r="E1775" s="10" t="s">
        <v>50</v>
      </c>
      <c r="F1775" s="9" t="s">
        <v>5059</v>
      </c>
      <c r="G1775" s="9"/>
      <c r="H1775" s="9"/>
      <c r="I1775" s="9"/>
      <c r="J1775" s="9"/>
      <c r="K1775" s="9"/>
      <c r="L1775" s="9"/>
    </row>
    <row r="1776" spans="2:12" x14ac:dyDescent="0.25">
      <c r="B1776" s="9" t="s">
        <v>2869</v>
      </c>
      <c r="C1776" s="10" t="s">
        <v>2870</v>
      </c>
      <c r="D1776" s="10" t="s">
        <v>1741</v>
      </c>
      <c r="E1776" s="10" t="s">
        <v>23</v>
      </c>
      <c r="F1776" s="9" t="s">
        <v>4960</v>
      </c>
      <c r="G1776" s="9"/>
      <c r="H1776" s="9"/>
      <c r="I1776" s="9"/>
      <c r="J1776" s="9"/>
      <c r="K1776" s="9"/>
      <c r="L1776" s="9"/>
    </row>
    <row r="1777" spans="2:12" ht="30" x14ac:dyDescent="0.25">
      <c r="B1777" s="9" t="s">
        <v>3823</v>
      </c>
      <c r="C1777" s="10" t="s">
        <v>3824</v>
      </c>
      <c r="D1777" s="10" t="s">
        <v>1741</v>
      </c>
      <c r="E1777" s="10" t="s">
        <v>23</v>
      </c>
      <c r="F1777" s="9" t="s">
        <v>5059</v>
      </c>
      <c r="G1777" s="9" t="s">
        <v>4796</v>
      </c>
      <c r="H1777" s="9" t="s">
        <v>4827</v>
      </c>
      <c r="I1777" s="9"/>
      <c r="J1777" s="9"/>
      <c r="K1777" s="9"/>
      <c r="L1777" s="9"/>
    </row>
    <row r="1778" spans="2:12" x14ac:dyDescent="0.25">
      <c r="B1778" s="9" t="s">
        <v>3825</v>
      </c>
      <c r="C1778" s="10" t="s">
        <v>3826</v>
      </c>
      <c r="D1778" s="10" t="s">
        <v>2986</v>
      </c>
      <c r="E1778" s="10" t="s">
        <v>49</v>
      </c>
      <c r="F1778" s="9" t="s">
        <v>5059</v>
      </c>
      <c r="G1778" s="9" t="s">
        <v>4584</v>
      </c>
      <c r="H1778" s="9" t="s">
        <v>4807</v>
      </c>
      <c r="I1778" s="9"/>
      <c r="J1778" s="9"/>
      <c r="K1778" s="9"/>
      <c r="L1778" s="9"/>
    </row>
    <row r="1779" spans="2:12" x14ac:dyDescent="0.25">
      <c r="B1779" s="9" t="s">
        <v>3827</v>
      </c>
      <c r="C1779" s="10" t="s">
        <v>3828</v>
      </c>
      <c r="D1779" s="10" t="s">
        <v>1741</v>
      </c>
      <c r="E1779" s="10" t="s">
        <v>151</v>
      </c>
      <c r="F1779" s="9" t="s">
        <v>5059</v>
      </c>
      <c r="G1779" s="9" t="s">
        <v>5126</v>
      </c>
      <c r="H1779" s="9" t="s">
        <v>4823</v>
      </c>
      <c r="I1779" s="9"/>
      <c r="J1779" s="9"/>
      <c r="K1779" s="9"/>
      <c r="L1779" s="9"/>
    </row>
    <row r="1780" spans="2:12" x14ac:dyDescent="0.25">
      <c r="B1780" s="9" t="s">
        <v>3829</v>
      </c>
      <c r="C1780" s="10" t="s">
        <v>3830</v>
      </c>
      <c r="D1780" s="10" t="s">
        <v>1741</v>
      </c>
      <c r="E1780" s="10" t="s">
        <v>23</v>
      </c>
      <c r="F1780" s="9" t="s">
        <v>5059</v>
      </c>
      <c r="G1780" s="9"/>
      <c r="H1780" s="9"/>
      <c r="I1780" s="9"/>
      <c r="J1780" s="9"/>
      <c r="K1780" s="9"/>
      <c r="L1780" s="9"/>
    </row>
    <row r="1781" spans="2:12" ht="60" x14ac:dyDescent="0.25">
      <c r="B1781" s="9" t="s">
        <v>2871</v>
      </c>
      <c r="C1781" s="10" t="s">
        <v>2872</v>
      </c>
      <c r="D1781" s="10" t="s">
        <v>1741</v>
      </c>
      <c r="E1781" s="10" t="s">
        <v>68</v>
      </c>
      <c r="F1781" s="9" t="s">
        <v>4960</v>
      </c>
      <c r="G1781" s="9" t="s">
        <v>4652</v>
      </c>
      <c r="H1781" s="9" t="s">
        <v>4812</v>
      </c>
      <c r="I1781" s="9"/>
      <c r="J1781" s="9"/>
      <c r="K1781" s="9"/>
      <c r="L1781" s="9"/>
    </row>
    <row r="1782" spans="2:12" x14ac:dyDescent="0.25">
      <c r="B1782" s="9" t="s">
        <v>3831</v>
      </c>
      <c r="C1782" s="10" t="s">
        <v>3832</v>
      </c>
      <c r="D1782" s="10" t="s">
        <v>1741</v>
      </c>
      <c r="E1782" s="10" t="s">
        <v>50</v>
      </c>
      <c r="F1782" s="9" t="s">
        <v>5059</v>
      </c>
      <c r="G1782" s="9"/>
      <c r="H1782" s="9"/>
      <c r="I1782" s="9"/>
      <c r="J1782" s="9"/>
      <c r="K1782" s="9"/>
      <c r="L1782" s="9"/>
    </row>
    <row r="1783" spans="2:12" x14ac:dyDescent="0.25">
      <c r="B1783" s="9" t="s">
        <v>3833</v>
      </c>
      <c r="C1783" s="10" t="s">
        <v>3834</v>
      </c>
      <c r="D1783" s="10" t="s">
        <v>5</v>
      </c>
      <c r="E1783" s="10" t="s">
        <v>49</v>
      </c>
      <c r="F1783" s="9" t="s">
        <v>5059</v>
      </c>
      <c r="G1783" s="9"/>
      <c r="H1783" s="9"/>
      <c r="I1783" s="9"/>
      <c r="J1783" s="9"/>
      <c r="K1783" s="9"/>
      <c r="L1783" s="9"/>
    </row>
    <row r="1784" spans="2:12" x14ac:dyDescent="0.25">
      <c r="B1784" s="9" t="s">
        <v>3835</v>
      </c>
      <c r="C1784" s="10" t="s">
        <v>3836</v>
      </c>
      <c r="D1784" s="10" t="s">
        <v>1741</v>
      </c>
      <c r="E1784" s="10" t="s">
        <v>50</v>
      </c>
      <c r="F1784" s="9" t="s">
        <v>5059</v>
      </c>
      <c r="G1784" s="9"/>
      <c r="H1784" s="9"/>
      <c r="I1784" s="9"/>
      <c r="J1784" s="9"/>
      <c r="K1784" s="9"/>
      <c r="L1784" s="9"/>
    </row>
    <row r="1785" spans="2:12" x14ac:dyDescent="0.25">
      <c r="B1785" s="9" t="s">
        <v>3837</v>
      </c>
      <c r="C1785" s="10" t="s">
        <v>3838</v>
      </c>
      <c r="D1785" s="10" t="s">
        <v>1741</v>
      </c>
      <c r="E1785" s="10" t="s">
        <v>310</v>
      </c>
      <c r="F1785" s="9" t="s">
        <v>5059</v>
      </c>
      <c r="G1785" s="9"/>
      <c r="H1785" s="9"/>
      <c r="I1785" s="9"/>
      <c r="J1785" s="9"/>
      <c r="K1785" s="9"/>
      <c r="L1785" s="9"/>
    </row>
    <row r="1786" spans="2:12" x14ac:dyDescent="0.25">
      <c r="B1786" s="9" t="s">
        <v>3839</v>
      </c>
      <c r="C1786" s="10" t="s">
        <v>3840</v>
      </c>
      <c r="D1786" s="10" t="s">
        <v>1741</v>
      </c>
      <c r="E1786" s="10" t="s">
        <v>85</v>
      </c>
      <c r="F1786" s="9" t="s">
        <v>5059</v>
      </c>
      <c r="G1786" s="9"/>
      <c r="H1786" s="9"/>
      <c r="I1786" s="9"/>
      <c r="J1786" s="9"/>
      <c r="K1786" s="9"/>
      <c r="L1786" s="9"/>
    </row>
    <row r="1787" spans="2:12" x14ac:dyDescent="0.25">
      <c r="B1787" s="9" t="s">
        <v>2898</v>
      </c>
      <c r="C1787" s="10" t="s">
        <v>3841</v>
      </c>
      <c r="D1787" s="10" t="s">
        <v>1741</v>
      </c>
      <c r="E1787" s="10" t="s">
        <v>22</v>
      </c>
      <c r="F1787" s="9" t="s">
        <v>5059</v>
      </c>
      <c r="G1787" s="9"/>
      <c r="H1787" s="9"/>
      <c r="I1787" s="9"/>
      <c r="J1787" s="9"/>
      <c r="K1787" s="9"/>
      <c r="L1787" s="9"/>
    </row>
    <row r="1788" spans="2:12" x14ac:dyDescent="0.25">
      <c r="B1788" s="9" t="s">
        <v>3842</v>
      </c>
      <c r="C1788" s="10" t="s">
        <v>3843</v>
      </c>
      <c r="D1788" s="10" t="s">
        <v>1741</v>
      </c>
      <c r="E1788" s="10" t="s">
        <v>49</v>
      </c>
      <c r="F1788" s="9" t="s">
        <v>5059</v>
      </c>
      <c r="G1788" s="9"/>
      <c r="H1788" s="9"/>
      <c r="I1788" s="9"/>
      <c r="J1788" s="9"/>
      <c r="K1788" s="9"/>
      <c r="L1788" s="9"/>
    </row>
    <row r="1789" spans="2:12" x14ac:dyDescent="0.25">
      <c r="B1789" s="9" t="s">
        <v>3844</v>
      </c>
      <c r="C1789" s="10" t="s">
        <v>3845</v>
      </c>
      <c r="D1789" s="10" t="s">
        <v>1741</v>
      </c>
      <c r="E1789" s="10" t="s">
        <v>50</v>
      </c>
      <c r="F1789" s="9" t="s">
        <v>5059</v>
      </c>
      <c r="G1789" s="9"/>
      <c r="H1789" s="9"/>
      <c r="I1789" s="9"/>
      <c r="J1789" s="9"/>
      <c r="K1789" s="9"/>
      <c r="L1789" s="9"/>
    </row>
    <row r="1790" spans="2:12" x14ac:dyDescent="0.25">
      <c r="B1790" s="9" t="s">
        <v>3846</v>
      </c>
      <c r="C1790" s="10" t="s">
        <v>3847</v>
      </c>
      <c r="D1790" s="10" t="s">
        <v>2986</v>
      </c>
      <c r="E1790" s="10" t="s">
        <v>50</v>
      </c>
      <c r="F1790" s="9" t="s">
        <v>5059</v>
      </c>
      <c r="G1790" s="9"/>
      <c r="H1790" s="9"/>
      <c r="I1790" s="9"/>
      <c r="J1790" s="9"/>
      <c r="K1790" s="9"/>
      <c r="L1790" s="9"/>
    </row>
    <row r="1791" spans="2:12" x14ac:dyDescent="0.25">
      <c r="B1791" s="9" t="s">
        <v>3848</v>
      </c>
      <c r="C1791" s="10" t="s">
        <v>3849</v>
      </c>
      <c r="D1791" s="10" t="s">
        <v>1741</v>
      </c>
      <c r="E1791" s="10" t="s">
        <v>210</v>
      </c>
      <c r="F1791" s="9" t="s">
        <v>5059</v>
      </c>
      <c r="G1791" s="9" t="s">
        <v>5250</v>
      </c>
      <c r="H1791" s="9" t="s">
        <v>4807</v>
      </c>
      <c r="I1791" s="9"/>
      <c r="J1791" s="9"/>
      <c r="K1791" s="9"/>
      <c r="L1791" s="9"/>
    </row>
    <row r="1792" spans="2:12" x14ac:dyDescent="0.25">
      <c r="B1792" s="9" t="s">
        <v>2879</v>
      </c>
      <c r="C1792" s="10" t="s">
        <v>3850</v>
      </c>
      <c r="D1792" s="10" t="s">
        <v>2986</v>
      </c>
      <c r="E1792" s="10" t="s">
        <v>49</v>
      </c>
      <c r="F1792" s="9" t="s">
        <v>5059</v>
      </c>
      <c r="G1792" s="9"/>
      <c r="H1792" s="9"/>
      <c r="I1792" s="9"/>
      <c r="J1792" s="9"/>
      <c r="K1792" s="9"/>
      <c r="L1792" s="9"/>
    </row>
    <row r="1793" spans="2:12" x14ac:dyDescent="0.25">
      <c r="B1793" s="9" t="s">
        <v>3851</v>
      </c>
      <c r="C1793" s="10" t="s">
        <v>3852</v>
      </c>
      <c r="D1793" s="10" t="s">
        <v>2986</v>
      </c>
      <c r="E1793" s="10" t="s">
        <v>50</v>
      </c>
      <c r="F1793" s="9" t="s">
        <v>5059</v>
      </c>
      <c r="G1793" s="9"/>
      <c r="H1793" s="9"/>
      <c r="I1793" s="9"/>
      <c r="J1793" s="9"/>
      <c r="K1793" s="9"/>
      <c r="L1793" s="9"/>
    </row>
    <row r="1794" spans="2:12" x14ac:dyDescent="0.25">
      <c r="B1794" s="9" t="s">
        <v>2906</v>
      </c>
      <c r="C1794" s="10" t="s">
        <v>3853</v>
      </c>
      <c r="D1794" s="10" t="s">
        <v>1741</v>
      </c>
      <c r="E1794" s="10" t="s">
        <v>68</v>
      </c>
      <c r="F1794" s="9" t="s">
        <v>5059</v>
      </c>
      <c r="G1794" s="9"/>
      <c r="H1794" s="9"/>
      <c r="I1794" s="9"/>
      <c r="J1794" s="9"/>
      <c r="K1794" s="9"/>
      <c r="L1794" s="9"/>
    </row>
    <row r="1795" spans="2:12" x14ac:dyDescent="0.25">
      <c r="B1795" s="9" t="s">
        <v>3854</v>
      </c>
      <c r="C1795" s="10" t="s">
        <v>3855</v>
      </c>
      <c r="D1795" s="10" t="s">
        <v>2986</v>
      </c>
      <c r="E1795" s="10" t="s">
        <v>50</v>
      </c>
      <c r="F1795" s="9" t="s">
        <v>5059</v>
      </c>
      <c r="G1795" s="9"/>
      <c r="H1795" s="9"/>
      <c r="I1795" s="9"/>
      <c r="J1795" s="9"/>
      <c r="K1795" s="9"/>
      <c r="L1795" s="9"/>
    </row>
    <row r="1796" spans="2:12" x14ac:dyDescent="0.25">
      <c r="B1796" s="9" t="s">
        <v>3856</v>
      </c>
      <c r="C1796" s="10" t="s">
        <v>3857</v>
      </c>
      <c r="D1796" s="10" t="s">
        <v>1741</v>
      </c>
      <c r="E1796" s="10" t="s">
        <v>205</v>
      </c>
      <c r="F1796" s="9" t="s">
        <v>5059</v>
      </c>
      <c r="G1796" s="9" t="s">
        <v>5141</v>
      </c>
      <c r="H1796" s="9" t="s">
        <v>4827</v>
      </c>
      <c r="I1796" s="9"/>
      <c r="J1796" s="9"/>
      <c r="K1796" s="9"/>
      <c r="L1796" s="9"/>
    </row>
    <row r="1797" spans="2:12" x14ac:dyDescent="0.25">
      <c r="B1797" s="9" t="s">
        <v>3858</v>
      </c>
      <c r="C1797" s="10" t="s">
        <v>3859</v>
      </c>
      <c r="D1797" s="10" t="s">
        <v>2986</v>
      </c>
      <c r="E1797" s="10" t="s">
        <v>50</v>
      </c>
      <c r="F1797" s="9" t="s">
        <v>5059</v>
      </c>
      <c r="G1797" s="9"/>
      <c r="H1797" s="9"/>
      <c r="I1797" s="9"/>
      <c r="J1797" s="9"/>
      <c r="K1797" s="9"/>
      <c r="L1797" s="9"/>
    </row>
    <row r="1798" spans="2:12" x14ac:dyDescent="0.25">
      <c r="B1798" s="9" t="s">
        <v>3860</v>
      </c>
      <c r="C1798" s="10" t="s">
        <v>3861</v>
      </c>
      <c r="D1798" s="10" t="s">
        <v>2986</v>
      </c>
      <c r="E1798" s="10" t="s">
        <v>23</v>
      </c>
      <c r="F1798" s="9" t="s">
        <v>5059</v>
      </c>
      <c r="G1798" s="9"/>
      <c r="H1798" s="9"/>
      <c r="I1798" s="9"/>
      <c r="J1798" s="9"/>
      <c r="K1798" s="9"/>
      <c r="L1798" s="9"/>
    </row>
    <row r="1799" spans="2:12" x14ac:dyDescent="0.25">
      <c r="B1799" s="9" t="s">
        <v>2921</v>
      </c>
      <c r="C1799" s="10" t="s">
        <v>3862</v>
      </c>
      <c r="D1799" s="10" t="s">
        <v>2986</v>
      </c>
      <c r="E1799" s="10" t="s">
        <v>85</v>
      </c>
      <c r="F1799" s="9" t="s">
        <v>5059</v>
      </c>
      <c r="G1799" s="9"/>
      <c r="H1799" s="9"/>
      <c r="I1799" s="9"/>
      <c r="J1799" s="9"/>
      <c r="K1799" s="9"/>
      <c r="L1799" s="9"/>
    </row>
    <row r="1800" spans="2:12" x14ac:dyDescent="0.25">
      <c r="B1800" s="9" t="s">
        <v>3863</v>
      </c>
      <c r="C1800" s="10" t="s">
        <v>3864</v>
      </c>
      <c r="D1800" s="10" t="s">
        <v>2986</v>
      </c>
      <c r="E1800" s="10" t="s">
        <v>50</v>
      </c>
      <c r="F1800" s="9" t="s">
        <v>5059</v>
      </c>
      <c r="G1800" s="9"/>
      <c r="H1800" s="9"/>
      <c r="I1800" s="9"/>
      <c r="J1800" s="9"/>
      <c r="K1800" s="9"/>
      <c r="L1800" s="9"/>
    </row>
    <row r="1801" spans="2:12" x14ac:dyDescent="0.25">
      <c r="B1801" s="9" t="s">
        <v>3865</v>
      </c>
      <c r="C1801" s="10" t="s">
        <v>3866</v>
      </c>
      <c r="D1801" s="10" t="s">
        <v>1741</v>
      </c>
      <c r="E1801" s="10" t="s">
        <v>510</v>
      </c>
      <c r="F1801" s="9" t="s">
        <v>5059</v>
      </c>
      <c r="G1801" s="9"/>
      <c r="H1801" s="9"/>
      <c r="I1801" s="9"/>
      <c r="J1801" s="9"/>
      <c r="K1801" s="9"/>
      <c r="L1801" s="9"/>
    </row>
    <row r="1802" spans="2:12" x14ac:dyDescent="0.25">
      <c r="B1802" s="9" t="s">
        <v>3867</v>
      </c>
      <c r="C1802" s="10" t="s">
        <v>3868</v>
      </c>
      <c r="D1802" s="10" t="s">
        <v>2986</v>
      </c>
      <c r="E1802" s="10" t="s">
        <v>310</v>
      </c>
      <c r="F1802" s="9" t="s">
        <v>5059</v>
      </c>
      <c r="G1802" s="9"/>
      <c r="H1802" s="9"/>
      <c r="I1802" s="9"/>
      <c r="J1802" s="9"/>
      <c r="K1802" s="9"/>
      <c r="L1802" s="9"/>
    </row>
    <row r="1803" spans="2:12" x14ac:dyDescent="0.25">
      <c r="B1803" s="9" t="s">
        <v>3869</v>
      </c>
      <c r="C1803" s="10" t="s">
        <v>3870</v>
      </c>
      <c r="D1803" s="10" t="s">
        <v>2986</v>
      </c>
      <c r="E1803" s="10" t="s">
        <v>310</v>
      </c>
      <c r="F1803" s="9" t="s">
        <v>5059</v>
      </c>
      <c r="G1803" s="9"/>
      <c r="H1803" s="9"/>
      <c r="I1803" s="9"/>
      <c r="J1803" s="9"/>
      <c r="K1803" s="9"/>
      <c r="L1803" s="9"/>
    </row>
    <row r="1804" spans="2:12" x14ac:dyDescent="0.25">
      <c r="B1804" s="9" t="s">
        <v>3871</v>
      </c>
      <c r="C1804" s="10" t="s">
        <v>3872</v>
      </c>
      <c r="D1804" s="10" t="s">
        <v>2986</v>
      </c>
      <c r="E1804" s="10" t="s">
        <v>310</v>
      </c>
      <c r="F1804" s="9" t="s">
        <v>5059</v>
      </c>
      <c r="G1804" s="9"/>
      <c r="H1804" s="9"/>
      <c r="I1804" s="9"/>
      <c r="J1804" s="9"/>
      <c r="K1804" s="9"/>
      <c r="L1804" s="9"/>
    </row>
    <row r="1805" spans="2:12" x14ac:dyDescent="0.25">
      <c r="B1805" s="9" t="s">
        <v>3873</v>
      </c>
      <c r="C1805" s="10" t="s">
        <v>3874</v>
      </c>
      <c r="D1805" s="10" t="s">
        <v>2986</v>
      </c>
      <c r="E1805" s="10" t="s">
        <v>26</v>
      </c>
      <c r="F1805" s="9" t="s">
        <v>5059</v>
      </c>
      <c r="G1805" s="9"/>
      <c r="H1805" s="9"/>
      <c r="I1805" s="9"/>
      <c r="J1805" s="9"/>
      <c r="K1805" s="9"/>
      <c r="L1805" s="9"/>
    </row>
    <row r="1806" spans="2:12" x14ac:dyDescent="0.25">
      <c r="B1806" s="9" t="s">
        <v>3875</v>
      </c>
      <c r="C1806" s="10" t="s">
        <v>3876</v>
      </c>
      <c r="D1806" s="10" t="s">
        <v>2986</v>
      </c>
      <c r="E1806" s="10" t="s">
        <v>6</v>
      </c>
      <c r="F1806" s="9" t="s">
        <v>5059</v>
      </c>
      <c r="G1806" s="9"/>
      <c r="H1806" s="9"/>
      <c r="I1806" s="9"/>
      <c r="J1806" s="9"/>
      <c r="K1806" s="9"/>
      <c r="L1806" s="9"/>
    </row>
    <row r="1807" spans="2:12" x14ac:dyDescent="0.25">
      <c r="B1807" s="9" t="s">
        <v>3877</v>
      </c>
      <c r="C1807" s="10" t="s">
        <v>3878</v>
      </c>
      <c r="D1807" s="10" t="s">
        <v>1746</v>
      </c>
      <c r="E1807" s="10" t="s">
        <v>205</v>
      </c>
      <c r="F1807" s="9" t="s">
        <v>5059</v>
      </c>
      <c r="G1807" s="9" t="s">
        <v>5125</v>
      </c>
      <c r="H1807" s="9" t="s">
        <v>4807</v>
      </c>
      <c r="I1807" s="9"/>
      <c r="J1807" s="9"/>
      <c r="K1807" s="9"/>
      <c r="L1807" s="9"/>
    </row>
    <row r="1808" spans="2:12" x14ac:dyDescent="0.25">
      <c r="B1808" s="9" t="s">
        <v>3879</v>
      </c>
      <c r="C1808" s="10" t="s">
        <v>3880</v>
      </c>
      <c r="D1808" s="10" t="s">
        <v>1741</v>
      </c>
      <c r="E1808" s="10" t="s">
        <v>50</v>
      </c>
      <c r="F1808" s="9" t="s">
        <v>5059</v>
      </c>
      <c r="G1808" s="9"/>
      <c r="H1808" s="9"/>
      <c r="I1808" s="9"/>
      <c r="J1808" s="9"/>
      <c r="K1808" s="9"/>
      <c r="L1808" s="9"/>
    </row>
    <row r="1809" spans="2:12" x14ac:dyDescent="0.25">
      <c r="B1809" s="9" t="s">
        <v>3881</v>
      </c>
      <c r="C1809" s="10" t="s">
        <v>3882</v>
      </c>
      <c r="D1809" s="10" t="s">
        <v>2986</v>
      </c>
      <c r="E1809" s="10" t="s">
        <v>205</v>
      </c>
      <c r="F1809" s="9" t="s">
        <v>5059</v>
      </c>
      <c r="G1809" s="9"/>
      <c r="H1809" s="9"/>
      <c r="I1809" s="9"/>
      <c r="J1809" s="9"/>
      <c r="K1809" s="9"/>
      <c r="L1809" s="9"/>
    </row>
    <row r="1810" spans="2:12" x14ac:dyDescent="0.25">
      <c r="B1810" s="9" t="s">
        <v>3883</v>
      </c>
      <c r="C1810" s="10" t="s">
        <v>3884</v>
      </c>
      <c r="D1810" s="10" t="s">
        <v>2986</v>
      </c>
      <c r="E1810" s="10" t="s">
        <v>6</v>
      </c>
      <c r="F1810" s="9" t="s">
        <v>5059</v>
      </c>
      <c r="G1810" s="9"/>
      <c r="H1810" s="9"/>
      <c r="I1810" s="9"/>
      <c r="J1810" s="9"/>
      <c r="K1810" s="9"/>
      <c r="L1810" s="9"/>
    </row>
    <row r="1811" spans="2:12" x14ac:dyDescent="0.25">
      <c r="B1811" s="9" t="s">
        <v>3885</v>
      </c>
      <c r="C1811" s="10" t="s">
        <v>3886</v>
      </c>
      <c r="D1811" s="10" t="s">
        <v>2986</v>
      </c>
      <c r="E1811" s="10" t="s">
        <v>510</v>
      </c>
      <c r="F1811" s="9" t="s">
        <v>5059</v>
      </c>
      <c r="G1811" s="9"/>
      <c r="H1811" s="9"/>
      <c r="I1811" s="9"/>
      <c r="J1811" s="9"/>
      <c r="K1811" s="9"/>
      <c r="L1811" s="9"/>
    </row>
    <row r="1812" spans="2:12" x14ac:dyDescent="0.25">
      <c r="B1812" s="9" t="s">
        <v>3887</v>
      </c>
      <c r="C1812" s="10" t="s">
        <v>3888</v>
      </c>
      <c r="D1812" s="10" t="s">
        <v>2986</v>
      </c>
      <c r="E1812" s="10" t="s">
        <v>151</v>
      </c>
      <c r="F1812" s="9" t="s">
        <v>5059</v>
      </c>
      <c r="G1812" s="9"/>
      <c r="H1812" s="9"/>
      <c r="I1812" s="9"/>
      <c r="J1812" s="9"/>
      <c r="K1812" s="9"/>
      <c r="L1812" s="9"/>
    </row>
    <row r="1813" spans="2:12" x14ac:dyDescent="0.25">
      <c r="B1813" s="9" t="s">
        <v>3889</v>
      </c>
      <c r="C1813" s="10" t="s">
        <v>3890</v>
      </c>
      <c r="D1813" s="10" t="s">
        <v>2986</v>
      </c>
      <c r="E1813" s="10" t="s">
        <v>50</v>
      </c>
      <c r="F1813" s="9" t="s">
        <v>5059</v>
      </c>
      <c r="G1813" s="9" t="s">
        <v>4582</v>
      </c>
      <c r="H1813" s="9" t="s">
        <v>4807</v>
      </c>
      <c r="I1813" s="9"/>
      <c r="J1813" s="9"/>
      <c r="K1813" s="9"/>
      <c r="L1813" s="9"/>
    </row>
    <row r="1814" spans="2:12" x14ac:dyDescent="0.25">
      <c r="B1814" s="9" t="s">
        <v>3891</v>
      </c>
      <c r="C1814" s="10" t="s">
        <v>3892</v>
      </c>
      <c r="D1814" s="10" t="s">
        <v>1741</v>
      </c>
      <c r="E1814" s="10" t="s">
        <v>49</v>
      </c>
      <c r="F1814" s="9" t="s">
        <v>5059</v>
      </c>
      <c r="G1814" s="9"/>
      <c r="H1814" s="9"/>
      <c r="I1814" s="9"/>
      <c r="J1814" s="9"/>
      <c r="K1814" s="9"/>
      <c r="L1814" s="9"/>
    </row>
    <row r="1815" spans="2:12" x14ac:dyDescent="0.25">
      <c r="B1815" s="9" t="s">
        <v>3893</v>
      </c>
      <c r="C1815" s="10" t="s">
        <v>3894</v>
      </c>
      <c r="D1815" s="10" t="s">
        <v>2986</v>
      </c>
      <c r="E1815" s="10" t="s">
        <v>353</v>
      </c>
      <c r="F1815" s="9" t="s">
        <v>5059</v>
      </c>
      <c r="G1815" s="9"/>
      <c r="H1815" s="9"/>
      <c r="I1815" s="9"/>
      <c r="J1815" s="9"/>
      <c r="K1815" s="9"/>
      <c r="L1815" s="9"/>
    </row>
    <row r="1816" spans="2:12" x14ac:dyDescent="0.25">
      <c r="B1816" s="9" t="s">
        <v>3895</v>
      </c>
      <c r="C1816" s="10" t="s">
        <v>3896</v>
      </c>
      <c r="D1816" s="10" t="s">
        <v>1741</v>
      </c>
      <c r="E1816" s="10" t="s">
        <v>310</v>
      </c>
      <c r="F1816" s="9" t="s">
        <v>5059</v>
      </c>
      <c r="G1816" s="9"/>
      <c r="H1816" s="9"/>
      <c r="I1816" s="9"/>
      <c r="J1816" s="9"/>
      <c r="K1816" s="9"/>
      <c r="L1816" s="9"/>
    </row>
    <row r="1817" spans="2:12" x14ac:dyDescent="0.25">
      <c r="B1817" s="9" t="s">
        <v>3897</v>
      </c>
      <c r="C1817" s="10" t="s">
        <v>3898</v>
      </c>
      <c r="D1817" s="10" t="s">
        <v>1741</v>
      </c>
      <c r="E1817" s="10" t="s">
        <v>168</v>
      </c>
      <c r="F1817" s="9" t="s">
        <v>5059</v>
      </c>
      <c r="G1817" s="9"/>
      <c r="H1817" s="9"/>
      <c r="I1817" s="9"/>
      <c r="J1817" s="9"/>
      <c r="K1817" s="9"/>
      <c r="L1817" s="9"/>
    </row>
    <row r="1818" spans="2:12" x14ac:dyDescent="0.25">
      <c r="B1818" s="9" t="s">
        <v>3899</v>
      </c>
      <c r="C1818" s="10" t="s">
        <v>3900</v>
      </c>
      <c r="D1818" s="10" t="s">
        <v>1741</v>
      </c>
      <c r="E1818" s="10" t="s">
        <v>310</v>
      </c>
      <c r="F1818" s="9" t="s">
        <v>5059</v>
      </c>
      <c r="G1818" s="9"/>
      <c r="H1818" s="9"/>
      <c r="I1818" s="9"/>
      <c r="J1818" s="9"/>
      <c r="K1818" s="9"/>
      <c r="L1818" s="9"/>
    </row>
    <row r="1819" spans="2:12" x14ac:dyDescent="0.25">
      <c r="B1819" s="9" t="s">
        <v>3901</v>
      </c>
      <c r="C1819" s="10" t="s">
        <v>3902</v>
      </c>
      <c r="D1819" s="10" t="s">
        <v>2986</v>
      </c>
      <c r="E1819" s="10" t="s">
        <v>7</v>
      </c>
      <c r="F1819" s="9" t="s">
        <v>5059</v>
      </c>
      <c r="G1819" s="9"/>
      <c r="H1819" s="9"/>
      <c r="I1819" s="9"/>
      <c r="J1819" s="9"/>
      <c r="K1819" s="9"/>
      <c r="L1819" s="9"/>
    </row>
    <row r="1820" spans="2:12" x14ac:dyDescent="0.25">
      <c r="B1820" s="9" t="s">
        <v>3903</v>
      </c>
      <c r="C1820" s="10" t="s">
        <v>3904</v>
      </c>
      <c r="D1820" s="10" t="s">
        <v>2986</v>
      </c>
      <c r="E1820" s="10" t="s">
        <v>233</v>
      </c>
      <c r="F1820" s="9" t="s">
        <v>5059</v>
      </c>
      <c r="G1820" s="9" t="s">
        <v>5032</v>
      </c>
      <c r="H1820" s="9" t="s">
        <v>4807</v>
      </c>
      <c r="I1820" s="9"/>
      <c r="J1820" s="9"/>
      <c r="K1820" s="9"/>
      <c r="L1820" s="9"/>
    </row>
    <row r="1821" spans="2:12" x14ac:dyDescent="0.25">
      <c r="B1821" s="9" t="s">
        <v>3905</v>
      </c>
      <c r="C1821" s="10" t="s">
        <v>3906</v>
      </c>
      <c r="D1821" s="10" t="s">
        <v>5</v>
      </c>
      <c r="E1821" s="10" t="s">
        <v>68</v>
      </c>
      <c r="F1821" s="9" t="s">
        <v>5059</v>
      </c>
      <c r="G1821" s="9"/>
      <c r="H1821" s="9"/>
      <c r="I1821" s="9"/>
      <c r="J1821" s="9"/>
      <c r="K1821" s="9"/>
      <c r="L1821" s="9"/>
    </row>
    <row r="1822" spans="2:12" x14ac:dyDescent="0.25">
      <c r="B1822" s="9" t="s">
        <v>3907</v>
      </c>
      <c r="C1822" s="10" t="s">
        <v>3908</v>
      </c>
      <c r="D1822" s="10" t="s">
        <v>5</v>
      </c>
      <c r="E1822" s="10" t="s">
        <v>151</v>
      </c>
      <c r="F1822" s="9" t="s">
        <v>5059</v>
      </c>
      <c r="G1822" s="9"/>
      <c r="H1822" s="9"/>
      <c r="I1822" s="9"/>
      <c r="J1822" s="9"/>
      <c r="K1822" s="9"/>
      <c r="L1822" s="9"/>
    </row>
    <row r="1823" spans="2:12" x14ac:dyDescent="0.25">
      <c r="B1823" s="9" t="s">
        <v>3909</v>
      </c>
      <c r="C1823" s="10" t="s">
        <v>3910</v>
      </c>
      <c r="D1823" s="10" t="s">
        <v>2986</v>
      </c>
      <c r="E1823" s="10" t="s">
        <v>23</v>
      </c>
      <c r="F1823" s="9" t="s">
        <v>5059</v>
      </c>
      <c r="G1823" s="9"/>
      <c r="H1823" s="9"/>
      <c r="I1823" s="9"/>
      <c r="J1823" s="9"/>
      <c r="K1823" s="9"/>
      <c r="L1823" s="9"/>
    </row>
    <row r="1824" spans="2:12" x14ac:dyDescent="0.25">
      <c r="B1824" s="9" t="s">
        <v>3911</v>
      </c>
      <c r="C1824" s="10" t="s">
        <v>3912</v>
      </c>
      <c r="D1824" s="10" t="s">
        <v>2986</v>
      </c>
      <c r="E1824" s="10" t="s">
        <v>49</v>
      </c>
      <c r="F1824" s="9" t="s">
        <v>5059</v>
      </c>
      <c r="G1824" s="9"/>
      <c r="H1824" s="9"/>
      <c r="I1824" s="9"/>
      <c r="J1824" s="9"/>
      <c r="K1824" s="9"/>
      <c r="L1824" s="9"/>
    </row>
    <row r="1825" spans="2:12" x14ac:dyDescent="0.25">
      <c r="B1825" s="9" t="s">
        <v>2936</v>
      </c>
      <c r="C1825" s="10" t="s">
        <v>3913</v>
      </c>
      <c r="D1825" s="10" t="s">
        <v>2986</v>
      </c>
      <c r="E1825" s="10" t="s">
        <v>310</v>
      </c>
      <c r="F1825" s="9" t="s">
        <v>5059</v>
      </c>
      <c r="G1825" s="9"/>
      <c r="H1825" s="9"/>
      <c r="I1825" s="9"/>
      <c r="J1825" s="9"/>
      <c r="K1825" s="9"/>
      <c r="L1825" s="9"/>
    </row>
    <row r="1826" spans="2:12" x14ac:dyDescent="0.25">
      <c r="B1826" s="9" t="s">
        <v>3914</v>
      </c>
      <c r="C1826" s="10" t="s">
        <v>3915</v>
      </c>
      <c r="D1826" s="10" t="s">
        <v>1741</v>
      </c>
      <c r="E1826" s="10" t="s">
        <v>50</v>
      </c>
      <c r="F1826" s="9" t="s">
        <v>5059</v>
      </c>
      <c r="G1826" s="9"/>
      <c r="H1826" s="9"/>
      <c r="I1826" s="9"/>
      <c r="J1826" s="9"/>
      <c r="K1826" s="9"/>
      <c r="L1826" s="9"/>
    </row>
    <row r="1827" spans="2:12" x14ac:dyDescent="0.25">
      <c r="B1827" s="9" t="s">
        <v>3916</v>
      </c>
      <c r="C1827" s="10" t="s">
        <v>3917</v>
      </c>
      <c r="D1827" s="10" t="s">
        <v>2986</v>
      </c>
      <c r="E1827" s="10" t="s">
        <v>353</v>
      </c>
      <c r="F1827" s="9" t="s">
        <v>5059</v>
      </c>
      <c r="G1827" s="9" t="s">
        <v>4668</v>
      </c>
      <c r="H1827" s="9" t="s">
        <v>4827</v>
      </c>
      <c r="I1827" s="9"/>
      <c r="J1827" s="9"/>
      <c r="K1827" s="9"/>
      <c r="L1827" s="9"/>
    </row>
    <row r="1828" spans="2:12" x14ac:dyDescent="0.25">
      <c r="B1828" s="9" t="s">
        <v>3918</v>
      </c>
      <c r="C1828" s="10" t="s">
        <v>3919</v>
      </c>
      <c r="D1828" s="10" t="s">
        <v>2986</v>
      </c>
      <c r="E1828" s="10" t="s">
        <v>23</v>
      </c>
      <c r="F1828" s="9" t="s">
        <v>5059</v>
      </c>
      <c r="G1828" s="9"/>
      <c r="H1828" s="9"/>
      <c r="I1828" s="9"/>
      <c r="J1828" s="9"/>
      <c r="K1828" s="9"/>
      <c r="L1828" s="9"/>
    </row>
    <row r="1829" spans="2:12" x14ac:dyDescent="0.25">
      <c r="B1829" s="9" t="s">
        <v>3920</v>
      </c>
      <c r="C1829" s="10" t="s">
        <v>3921</v>
      </c>
      <c r="D1829" s="10" t="s">
        <v>1741</v>
      </c>
      <c r="E1829" s="10" t="s">
        <v>50</v>
      </c>
      <c r="F1829" s="9" t="s">
        <v>5059</v>
      </c>
      <c r="G1829" s="9"/>
      <c r="H1829" s="9"/>
      <c r="I1829" s="9"/>
      <c r="J1829" s="9"/>
      <c r="K1829" s="9"/>
      <c r="L1829" s="9"/>
    </row>
    <row r="1830" spans="2:12" x14ac:dyDescent="0.25">
      <c r="B1830" s="9" t="s">
        <v>3922</v>
      </c>
      <c r="C1830" s="10" t="s">
        <v>3923</v>
      </c>
      <c r="D1830" s="10" t="s">
        <v>2986</v>
      </c>
      <c r="E1830" s="10" t="s">
        <v>23</v>
      </c>
      <c r="F1830" s="9" t="s">
        <v>5059</v>
      </c>
      <c r="G1830" s="9"/>
      <c r="H1830" s="9"/>
      <c r="I1830" s="9"/>
      <c r="J1830" s="9"/>
      <c r="K1830" s="9"/>
      <c r="L1830" s="9"/>
    </row>
    <row r="1831" spans="2:12" x14ac:dyDescent="0.25">
      <c r="B1831" s="9" t="s">
        <v>3924</v>
      </c>
      <c r="C1831" s="10" t="s">
        <v>3925</v>
      </c>
      <c r="D1831" s="10" t="s">
        <v>1741</v>
      </c>
      <c r="E1831" s="10" t="s">
        <v>50</v>
      </c>
      <c r="F1831" s="9" t="s">
        <v>5059</v>
      </c>
      <c r="G1831" s="9" t="s">
        <v>4589</v>
      </c>
      <c r="H1831" s="9" t="s">
        <v>4809</v>
      </c>
      <c r="I1831" s="9"/>
      <c r="J1831" s="9"/>
      <c r="K1831" s="9"/>
      <c r="L1831" s="9"/>
    </row>
    <row r="1832" spans="2:12" x14ac:dyDescent="0.25">
      <c r="B1832" s="9" t="s">
        <v>3926</v>
      </c>
      <c r="C1832" s="10" t="s">
        <v>3927</v>
      </c>
      <c r="D1832" s="10" t="s">
        <v>1741</v>
      </c>
      <c r="E1832" s="10" t="s">
        <v>26</v>
      </c>
      <c r="F1832" s="9" t="s">
        <v>5059</v>
      </c>
      <c r="G1832" s="9"/>
      <c r="H1832" s="9"/>
      <c r="I1832" s="9"/>
      <c r="J1832" s="9"/>
      <c r="K1832" s="9"/>
      <c r="L1832" s="9"/>
    </row>
    <row r="1833" spans="2:12" x14ac:dyDescent="0.25">
      <c r="B1833" s="9" t="s">
        <v>3928</v>
      </c>
      <c r="C1833" s="10" t="s">
        <v>3929</v>
      </c>
      <c r="D1833" s="10" t="s">
        <v>2986</v>
      </c>
      <c r="E1833" s="10" t="s">
        <v>50</v>
      </c>
      <c r="F1833" s="9" t="s">
        <v>5059</v>
      </c>
      <c r="G1833" s="9"/>
      <c r="H1833" s="9"/>
      <c r="I1833" s="9"/>
      <c r="J1833" s="9"/>
      <c r="K1833" s="9"/>
      <c r="L1833" s="9"/>
    </row>
    <row r="1834" spans="2:12" x14ac:dyDescent="0.25">
      <c r="B1834" s="9" t="s">
        <v>3930</v>
      </c>
      <c r="C1834" s="10" t="s">
        <v>3931</v>
      </c>
      <c r="D1834" s="10" t="s">
        <v>2986</v>
      </c>
      <c r="E1834" s="10" t="s">
        <v>353</v>
      </c>
      <c r="F1834" s="9" t="s">
        <v>5059</v>
      </c>
      <c r="G1834" s="9"/>
      <c r="H1834" s="9"/>
      <c r="I1834" s="9"/>
      <c r="J1834" s="9"/>
      <c r="K1834" s="9"/>
      <c r="L1834" s="9"/>
    </row>
    <row r="1835" spans="2:12" x14ac:dyDescent="0.25">
      <c r="B1835" s="9" t="s">
        <v>3932</v>
      </c>
      <c r="C1835" s="10" t="s">
        <v>3933</v>
      </c>
      <c r="D1835" s="10" t="s">
        <v>5</v>
      </c>
      <c r="E1835" s="10" t="s">
        <v>49</v>
      </c>
      <c r="F1835" s="9" t="s">
        <v>5059</v>
      </c>
      <c r="G1835" s="9"/>
      <c r="H1835" s="9"/>
      <c r="I1835" s="9"/>
      <c r="J1835" s="9"/>
      <c r="K1835" s="9"/>
      <c r="L1835" s="9"/>
    </row>
    <row r="1836" spans="2:12" x14ac:dyDescent="0.25">
      <c r="B1836" s="9" t="s">
        <v>3934</v>
      </c>
      <c r="C1836" s="10" t="s">
        <v>3935</v>
      </c>
      <c r="D1836" s="10" t="s">
        <v>1741</v>
      </c>
      <c r="E1836" s="10" t="s">
        <v>68</v>
      </c>
      <c r="F1836" s="9" t="s">
        <v>5059</v>
      </c>
      <c r="G1836" s="9"/>
      <c r="H1836" s="9"/>
      <c r="I1836" s="9"/>
      <c r="J1836" s="9"/>
      <c r="K1836" s="9"/>
      <c r="L1836" s="9"/>
    </row>
    <row r="1837" spans="2:12" x14ac:dyDescent="0.25">
      <c r="B1837" s="9" t="s">
        <v>3936</v>
      </c>
      <c r="C1837" s="10" t="s">
        <v>3937</v>
      </c>
      <c r="D1837" s="10" t="s">
        <v>2986</v>
      </c>
      <c r="E1837" s="10" t="s">
        <v>50</v>
      </c>
      <c r="F1837" s="9" t="s">
        <v>5059</v>
      </c>
      <c r="G1837" s="9"/>
      <c r="H1837" s="9"/>
      <c r="I1837" s="9"/>
      <c r="J1837" s="9"/>
      <c r="K1837" s="9"/>
      <c r="L1837" s="9"/>
    </row>
    <row r="1838" spans="2:12" x14ac:dyDescent="0.25">
      <c r="B1838" s="9" t="s">
        <v>3938</v>
      </c>
      <c r="C1838" s="10" t="s">
        <v>3939</v>
      </c>
      <c r="D1838" s="10" t="s">
        <v>2986</v>
      </c>
      <c r="E1838" s="10" t="s">
        <v>23</v>
      </c>
      <c r="F1838" s="9" t="s">
        <v>5059</v>
      </c>
      <c r="G1838" s="9"/>
      <c r="H1838" s="9"/>
      <c r="I1838" s="9"/>
      <c r="J1838" s="9"/>
      <c r="K1838" s="9"/>
      <c r="L1838" s="9"/>
    </row>
    <row r="1839" spans="2:12" x14ac:dyDescent="0.25">
      <c r="B1839" s="9" t="s">
        <v>3940</v>
      </c>
      <c r="C1839" s="10" t="s">
        <v>3941</v>
      </c>
      <c r="D1839" s="10" t="s">
        <v>2986</v>
      </c>
      <c r="E1839" s="10" t="s">
        <v>50</v>
      </c>
      <c r="F1839" s="9" t="s">
        <v>5059</v>
      </c>
      <c r="G1839" s="9" t="s">
        <v>5118</v>
      </c>
      <c r="H1839" s="9" t="s">
        <v>4807</v>
      </c>
      <c r="I1839" s="9"/>
      <c r="J1839" s="9"/>
      <c r="K1839" s="9"/>
      <c r="L1839" s="9"/>
    </row>
    <row r="1840" spans="2:12" x14ac:dyDescent="0.25">
      <c r="B1840" s="9" t="s">
        <v>3942</v>
      </c>
      <c r="C1840" s="10" t="s">
        <v>3943</v>
      </c>
      <c r="D1840" s="10" t="s">
        <v>2986</v>
      </c>
      <c r="E1840" s="10" t="s">
        <v>6</v>
      </c>
      <c r="F1840" s="9" t="s">
        <v>5059</v>
      </c>
      <c r="G1840" s="9"/>
      <c r="H1840" s="9"/>
      <c r="I1840" s="9"/>
      <c r="J1840" s="9"/>
      <c r="K1840" s="9"/>
      <c r="L1840" s="9"/>
    </row>
    <row r="1841" spans="2:12" x14ac:dyDescent="0.25">
      <c r="B1841" s="9" t="s">
        <v>3944</v>
      </c>
      <c r="C1841" s="10" t="s">
        <v>3945</v>
      </c>
      <c r="D1841" s="10" t="s">
        <v>2986</v>
      </c>
      <c r="E1841" s="10" t="s">
        <v>310</v>
      </c>
      <c r="F1841" s="9" t="s">
        <v>5059</v>
      </c>
      <c r="G1841" s="9"/>
      <c r="H1841" s="9"/>
      <c r="I1841" s="9"/>
      <c r="J1841" s="9"/>
      <c r="K1841" s="9"/>
      <c r="L1841" s="9"/>
    </row>
    <row r="1842" spans="2:12" x14ac:dyDescent="0.25">
      <c r="B1842" s="9" t="s">
        <v>2939</v>
      </c>
      <c r="C1842" s="10" t="s">
        <v>3946</v>
      </c>
      <c r="D1842" s="10" t="s">
        <v>2986</v>
      </c>
      <c r="E1842" s="10" t="s">
        <v>23</v>
      </c>
      <c r="F1842" s="9" t="s">
        <v>5059</v>
      </c>
      <c r="G1842" s="9"/>
      <c r="H1842" s="9"/>
      <c r="I1842" s="9"/>
      <c r="J1842" s="9"/>
      <c r="K1842" s="9"/>
      <c r="L1842" s="9"/>
    </row>
    <row r="1843" spans="2:12" x14ac:dyDescent="0.25">
      <c r="B1843" s="9" t="s">
        <v>3947</v>
      </c>
      <c r="C1843" s="10" t="s">
        <v>3948</v>
      </c>
      <c r="D1843" s="10" t="s">
        <v>1741</v>
      </c>
      <c r="E1843" s="10" t="s">
        <v>59</v>
      </c>
      <c r="F1843" s="9" t="s">
        <v>5059</v>
      </c>
      <c r="G1843" s="9"/>
      <c r="H1843" s="9"/>
      <c r="I1843" s="9"/>
      <c r="J1843" s="9"/>
      <c r="K1843" s="9"/>
      <c r="L1843" s="9"/>
    </row>
    <row r="1844" spans="2:12" ht="30" x14ac:dyDescent="0.25">
      <c r="B1844" s="9" t="s">
        <v>2893</v>
      </c>
      <c r="C1844" s="10" t="s">
        <v>3949</v>
      </c>
      <c r="D1844" s="10" t="s">
        <v>2986</v>
      </c>
      <c r="E1844" s="10" t="s">
        <v>23</v>
      </c>
      <c r="F1844" s="9" t="s">
        <v>5059</v>
      </c>
      <c r="G1844" s="9" t="s">
        <v>4589</v>
      </c>
      <c r="H1844" s="9" t="s">
        <v>4813</v>
      </c>
      <c r="I1844" s="9"/>
      <c r="J1844" s="9"/>
      <c r="K1844" s="9"/>
      <c r="L1844" s="9"/>
    </row>
    <row r="1845" spans="2:12" x14ac:dyDescent="0.25">
      <c r="B1845" s="9" t="s">
        <v>3950</v>
      </c>
      <c r="C1845" s="10" t="s">
        <v>3951</v>
      </c>
      <c r="D1845" s="10" t="s">
        <v>2986</v>
      </c>
      <c r="E1845" s="10" t="s">
        <v>310</v>
      </c>
      <c r="F1845" s="9" t="s">
        <v>5059</v>
      </c>
      <c r="G1845" s="9" t="s">
        <v>4618</v>
      </c>
      <c r="H1845" s="9" t="s">
        <v>4807</v>
      </c>
      <c r="I1845" s="9"/>
      <c r="J1845" s="9"/>
      <c r="K1845" s="9"/>
      <c r="L1845" s="9"/>
    </row>
    <row r="1846" spans="2:12" x14ac:dyDescent="0.25">
      <c r="B1846" s="9" t="s">
        <v>2904</v>
      </c>
      <c r="C1846" s="10" t="s">
        <v>3952</v>
      </c>
      <c r="D1846" s="10" t="s">
        <v>1741</v>
      </c>
      <c r="E1846" s="10" t="s">
        <v>6</v>
      </c>
      <c r="F1846" s="9" t="s">
        <v>5059</v>
      </c>
      <c r="G1846" s="9"/>
      <c r="H1846" s="9"/>
      <c r="I1846" s="9"/>
      <c r="J1846" s="9"/>
      <c r="K1846" s="9"/>
      <c r="L1846" s="9"/>
    </row>
    <row r="1847" spans="2:12" x14ac:dyDescent="0.25">
      <c r="B1847" s="9" t="s">
        <v>2877</v>
      </c>
      <c r="C1847" s="10" t="s">
        <v>3953</v>
      </c>
      <c r="D1847" s="10" t="s">
        <v>1741</v>
      </c>
      <c r="E1847" s="10" t="s">
        <v>205</v>
      </c>
      <c r="F1847" s="9" t="s">
        <v>5059</v>
      </c>
      <c r="G1847" s="9"/>
      <c r="H1847" s="9"/>
      <c r="I1847" s="9"/>
      <c r="J1847" s="9"/>
      <c r="K1847" s="9"/>
      <c r="L1847" s="9"/>
    </row>
    <row r="1848" spans="2:12" x14ac:dyDescent="0.25">
      <c r="B1848" s="9" t="s">
        <v>3954</v>
      </c>
      <c r="C1848" s="10" t="s">
        <v>3955</v>
      </c>
      <c r="D1848" s="10" t="s">
        <v>2986</v>
      </c>
      <c r="E1848" s="10" t="s">
        <v>68</v>
      </c>
      <c r="F1848" s="9" t="s">
        <v>5059</v>
      </c>
      <c r="G1848" s="9"/>
      <c r="H1848" s="9"/>
      <c r="I1848" s="9"/>
      <c r="J1848" s="9"/>
      <c r="K1848" s="9"/>
      <c r="L1848" s="9"/>
    </row>
    <row r="1849" spans="2:12" x14ac:dyDescent="0.25">
      <c r="B1849" s="9" t="s">
        <v>3956</v>
      </c>
      <c r="C1849" s="10" t="s">
        <v>3957</v>
      </c>
      <c r="D1849" s="10" t="s">
        <v>5</v>
      </c>
      <c r="E1849" s="10" t="s">
        <v>23</v>
      </c>
      <c r="F1849" s="9" t="s">
        <v>5059</v>
      </c>
      <c r="G1849" s="9"/>
      <c r="H1849" s="9"/>
      <c r="I1849" s="9"/>
      <c r="J1849" s="9"/>
      <c r="K1849" s="9"/>
      <c r="L1849" s="9"/>
    </row>
    <row r="1850" spans="2:12" x14ac:dyDescent="0.25">
      <c r="B1850" s="9" t="s">
        <v>3958</v>
      </c>
      <c r="C1850" s="10" t="s">
        <v>3959</v>
      </c>
      <c r="D1850" s="10" t="s">
        <v>2986</v>
      </c>
      <c r="E1850" s="10" t="s">
        <v>23</v>
      </c>
      <c r="F1850" s="9" t="s">
        <v>5059</v>
      </c>
      <c r="G1850" s="9" t="s">
        <v>4671</v>
      </c>
      <c r="H1850" s="9" t="s">
        <v>4809</v>
      </c>
      <c r="I1850" s="9"/>
      <c r="J1850" s="9"/>
      <c r="K1850" s="9"/>
      <c r="L1850" s="9"/>
    </row>
    <row r="1851" spans="2:12" x14ac:dyDescent="0.25">
      <c r="B1851" s="9" t="s">
        <v>3960</v>
      </c>
      <c r="C1851" s="10" t="s">
        <v>3961</v>
      </c>
      <c r="D1851" s="10" t="s">
        <v>2986</v>
      </c>
      <c r="E1851" s="10" t="s">
        <v>510</v>
      </c>
      <c r="F1851" s="9" t="s">
        <v>5059</v>
      </c>
      <c r="G1851" s="9"/>
      <c r="H1851" s="9"/>
      <c r="I1851" s="9"/>
      <c r="J1851" s="9"/>
      <c r="K1851" s="9"/>
      <c r="L1851" s="9"/>
    </row>
    <row r="1852" spans="2:12" x14ac:dyDescent="0.25">
      <c r="B1852" s="9" t="s">
        <v>3962</v>
      </c>
      <c r="C1852" s="10" t="s">
        <v>3963</v>
      </c>
      <c r="D1852" s="10" t="s">
        <v>2986</v>
      </c>
      <c r="E1852" s="10" t="s">
        <v>23</v>
      </c>
      <c r="F1852" s="9" t="s">
        <v>5059</v>
      </c>
      <c r="G1852" s="9"/>
      <c r="H1852" s="9"/>
      <c r="I1852" s="9"/>
      <c r="J1852" s="9"/>
      <c r="K1852" s="9"/>
      <c r="L1852" s="9"/>
    </row>
    <row r="1853" spans="2:12" x14ac:dyDescent="0.25">
      <c r="B1853" s="9" t="s">
        <v>3964</v>
      </c>
      <c r="C1853" s="10" t="s">
        <v>3965</v>
      </c>
      <c r="D1853" s="10" t="s">
        <v>2986</v>
      </c>
      <c r="E1853" s="10" t="s">
        <v>310</v>
      </c>
      <c r="F1853" s="9" t="s">
        <v>5059</v>
      </c>
      <c r="G1853" s="9"/>
      <c r="H1853" s="9"/>
      <c r="I1853" s="9"/>
      <c r="J1853" s="9"/>
      <c r="K1853" s="9"/>
      <c r="L1853" s="9"/>
    </row>
    <row r="1854" spans="2:12" x14ac:dyDescent="0.25">
      <c r="B1854" s="9" t="s">
        <v>3966</v>
      </c>
      <c r="C1854" s="10" t="s">
        <v>3967</v>
      </c>
      <c r="D1854" s="10" t="s">
        <v>2986</v>
      </c>
      <c r="E1854" s="10" t="s">
        <v>6</v>
      </c>
      <c r="F1854" s="9" t="s">
        <v>5059</v>
      </c>
      <c r="G1854" s="9"/>
      <c r="H1854" s="9"/>
      <c r="I1854" s="9"/>
      <c r="J1854" s="9"/>
      <c r="K1854" s="9"/>
      <c r="L1854" s="9"/>
    </row>
    <row r="1855" spans="2:12" x14ac:dyDescent="0.25">
      <c r="B1855" s="9" t="s">
        <v>3968</v>
      </c>
      <c r="C1855" s="10" t="s">
        <v>3969</v>
      </c>
      <c r="D1855" s="10" t="s">
        <v>2986</v>
      </c>
      <c r="E1855" s="10" t="s">
        <v>7</v>
      </c>
      <c r="F1855" s="9" t="s">
        <v>5059</v>
      </c>
      <c r="G1855" s="9"/>
      <c r="H1855" s="9"/>
      <c r="I1855" s="9"/>
      <c r="J1855" s="9"/>
      <c r="K1855" s="9"/>
      <c r="L1855" s="9"/>
    </row>
    <row r="1856" spans="2:12" x14ac:dyDescent="0.25">
      <c r="B1856" s="9" t="s">
        <v>3970</v>
      </c>
      <c r="C1856" s="10" t="s">
        <v>3971</v>
      </c>
      <c r="D1856" s="10" t="s">
        <v>2986</v>
      </c>
      <c r="E1856" s="10" t="s">
        <v>23</v>
      </c>
      <c r="F1856" s="9" t="s">
        <v>5059</v>
      </c>
      <c r="G1856" s="9"/>
      <c r="H1856" s="9"/>
      <c r="I1856" s="9"/>
      <c r="J1856" s="9"/>
      <c r="K1856" s="9"/>
      <c r="L1856" s="9"/>
    </row>
    <row r="1857" spans="2:12" x14ac:dyDescent="0.25">
      <c r="B1857" s="9" t="s">
        <v>3972</v>
      </c>
      <c r="C1857" s="10" t="s">
        <v>3973</v>
      </c>
      <c r="D1857" s="10" t="s">
        <v>2986</v>
      </c>
      <c r="E1857" s="10" t="s">
        <v>510</v>
      </c>
      <c r="F1857" s="9" t="s">
        <v>5059</v>
      </c>
      <c r="G1857" s="9"/>
      <c r="H1857" s="9"/>
      <c r="I1857" s="9"/>
      <c r="J1857" s="9"/>
      <c r="K1857" s="9"/>
      <c r="L1857" s="9"/>
    </row>
    <row r="1858" spans="2:12" x14ac:dyDescent="0.25">
      <c r="B1858" s="9" t="s">
        <v>3974</v>
      </c>
      <c r="C1858" s="10" t="s">
        <v>3975</v>
      </c>
      <c r="D1858" s="10" t="s">
        <v>2986</v>
      </c>
      <c r="E1858" s="10" t="s">
        <v>23</v>
      </c>
      <c r="F1858" s="9" t="s">
        <v>5059</v>
      </c>
      <c r="G1858" s="9"/>
      <c r="H1858" s="9"/>
      <c r="I1858" s="9"/>
      <c r="J1858" s="9"/>
      <c r="K1858" s="9"/>
      <c r="L1858" s="9"/>
    </row>
    <row r="1859" spans="2:12" x14ac:dyDescent="0.25">
      <c r="B1859" s="9" t="s">
        <v>3976</v>
      </c>
      <c r="C1859" s="10" t="s">
        <v>3977</v>
      </c>
      <c r="D1859" s="10" t="s">
        <v>1741</v>
      </c>
      <c r="E1859" s="10" t="s">
        <v>39</v>
      </c>
      <c r="F1859" s="9" t="s">
        <v>5059</v>
      </c>
      <c r="G1859" s="9"/>
      <c r="H1859" s="9"/>
      <c r="I1859" s="9"/>
      <c r="J1859" s="9"/>
      <c r="K1859" s="9"/>
      <c r="L1859" s="9"/>
    </row>
    <row r="1860" spans="2:12" x14ac:dyDescent="0.25">
      <c r="B1860" s="9" t="s">
        <v>2976</v>
      </c>
      <c r="C1860" s="10" t="s">
        <v>2977</v>
      </c>
      <c r="D1860" s="10" t="s">
        <v>1741</v>
      </c>
      <c r="E1860" s="10" t="s">
        <v>50</v>
      </c>
      <c r="F1860" s="9" t="s">
        <v>4960</v>
      </c>
      <c r="G1860" s="9"/>
      <c r="H1860" s="9"/>
      <c r="I1860" s="9"/>
      <c r="J1860" s="9"/>
      <c r="K1860" s="9"/>
      <c r="L1860" s="9"/>
    </row>
    <row r="1861" spans="2:12" x14ac:dyDescent="0.25">
      <c r="B1861" s="9" t="s">
        <v>2927</v>
      </c>
      <c r="C1861" s="10" t="s">
        <v>3978</v>
      </c>
      <c r="D1861" s="10" t="s">
        <v>2986</v>
      </c>
      <c r="E1861" s="10" t="s">
        <v>50</v>
      </c>
      <c r="F1861" s="9" t="s">
        <v>5059</v>
      </c>
      <c r="G1861" s="9"/>
      <c r="H1861" s="9"/>
      <c r="I1861" s="9"/>
      <c r="J1861" s="9"/>
      <c r="K1861" s="9"/>
      <c r="L1861" s="9"/>
    </row>
    <row r="1862" spans="2:12" x14ac:dyDescent="0.25">
      <c r="B1862" s="9" t="s">
        <v>3979</v>
      </c>
      <c r="C1862" s="10" t="s">
        <v>3980</v>
      </c>
      <c r="D1862" s="10" t="s">
        <v>1741</v>
      </c>
      <c r="E1862" s="10" t="s">
        <v>310</v>
      </c>
      <c r="F1862" s="9" t="s">
        <v>5059</v>
      </c>
      <c r="G1862" s="9"/>
      <c r="H1862" s="9"/>
      <c r="I1862" s="9"/>
      <c r="J1862" s="9"/>
      <c r="K1862" s="9"/>
      <c r="L1862" s="9"/>
    </row>
    <row r="1863" spans="2:12" x14ac:dyDescent="0.25">
      <c r="B1863" s="9" t="s">
        <v>3981</v>
      </c>
      <c r="C1863" s="10" t="s">
        <v>3982</v>
      </c>
      <c r="D1863" s="10" t="s">
        <v>1741</v>
      </c>
      <c r="E1863" s="10" t="s">
        <v>85</v>
      </c>
      <c r="F1863" s="9" t="s">
        <v>5059</v>
      </c>
      <c r="G1863" s="9"/>
      <c r="H1863" s="9"/>
      <c r="I1863" s="9"/>
      <c r="J1863" s="9"/>
      <c r="K1863" s="9"/>
      <c r="L1863" s="9"/>
    </row>
    <row r="1864" spans="2:12" ht="60" x14ac:dyDescent="0.25">
      <c r="B1864" s="9" t="s">
        <v>2978</v>
      </c>
      <c r="C1864" s="10" t="s">
        <v>2979</v>
      </c>
      <c r="D1864" s="10" t="s">
        <v>1741</v>
      </c>
      <c r="E1864" s="10" t="s">
        <v>50</v>
      </c>
      <c r="F1864" s="9" t="s">
        <v>5061</v>
      </c>
      <c r="G1864" s="9" t="s">
        <v>4656</v>
      </c>
      <c r="H1864" s="9" t="s">
        <v>4812</v>
      </c>
      <c r="I1864" s="9"/>
      <c r="J1864" s="9"/>
      <c r="K1864" s="9" t="s">
        <v>4560</v>
      </c>
      <c r="L1864" s="9"/>
    </row>
    <row r="1865" spans="2:12" x14ac:dyDescent="0.25">
      <c r="B1865" s="9" t="s">
        <v>3983</v>
      </c>
      <c r="C1865" s="10" t="s">
        <v>3984</v>
      </c>
      <c r="D1865" s="10" t="s">
        <v>1746</v>
      </c>
      <c r="E1865" s="10" t="s">
        <v>23</v>
      </c>
      <c r="F1865" s="9" t="s">
        <v>5059</v>
      </c>
      <c r="G1865" s="9"/>
      <c r="H1865" s="9"/>
      <c r="I1865" s="9"/>
      <c r="J1865" s="9"/>
      <c r="K1865" s="9"/>
      <c r="L1865" s="9"/>
    </row>
    <row r="1866" spans="2:12" x14ac:dyDescent="0.25">
      <c r="B1866" s="9" t="s">
        <v>3985</v>
      </c>
      <c r="C1866" s="10" t="s">
        <v>3986</v>
      </c>
      <c r="D1866" s="10" t="s">
        <v>1741</v>
      </c>
      <c r="E1866" s="10" t="s">
        <v>151</v>
      </c>
      <c r="F1866" s="9" t="s">
        <v>5059</v>
      </c>
      <c r="G1866" s="9" t="s">
        <v>5119</v>
      </c>
      <c r="H1866" s="9" t="s">
        <v>4807</v>
      </c>
      <c r="I1866" s="9"/>
      <c r="J1866" s="9"/>
      <c r="K1866" s="9"/>
      <c r="L1866" s="9"/>
    </row>
    <row r="1867" spans="2:12" x14ac:dyDescent="0.25">
      <c r="B1867" s="9" t="s">
        <v>3987</v>
      </c>
      <c r="C1867" s="10" t="s">
        <v>3988</v>
      </c>
      <c r="D1867" s="10" t="s">
        <v>1741</v>
      </c>
      <c r="E1867" s="10" t="s">
        <v>7</v>
      </c>
      <c r="F1867" s="9" t="s">
        <v>5059</v>
      </c>
      <c r="G1867" s="9"/>
      <c r="H1867" s="9"/>
      <c r="I1867" s="9"/>
      <c r="J1867" s="9"/>
      <c r="K1867" s="9"/>
      <c r="L1867" s="9"/>
    </row>
    <row r="1868" spans="2:12" x14ac:dyDescent="0.25">
      <c r="B1868" s="9" t="s">
        <v>3989</v>
      </c>
      <c r="C1868" s="10" t="s">
        <v>3990</v>
      </c>
      <c r="D1868" s="10" t="s">
        <v>1741</v>
      </c>
      <c r="E1868" s="10" t="s">
        <v>50</v>
      </c>
      <c r="F1868" s="9" t="s">
        <v>5059</v>
      </c>
      <c r="G1868" s="9"/>
      <c r="H1868" s="9"/>
      <c r="I1868" s="9"/>
      <c r="J1868" s="9"/>
      <c r="K1868" s="9"/>
      <c r="L1868" s="9"/>
    </row>
    <row r="1869" spans="2:12" x14ac:dyDescent="0.25">
      <c r="B1869" s="9" t="s">
        <v>3991</v>
      </c>
      <c r="C1869" s="10" t="s">
        <v>3992</v>
      </c>
      <c r="D1869" s="10" t="s">
        <v>1741</v>
      </c>
      <c r="E1869" s="10" t="s">
        <v>151</v>
      </c>
      <c r="F1869" s="9" t="s">
        <v>5059</v>
      </c>
      <c r="G1869" s="9"/>
      <c r="H1869" s="9"/>
      <c r="I1869" s="9"/>
      <c r="J1869" s="9"/>
      <c r="K1869" s="9"/>
      <c r="L1869" s="9"/>
    </row>
    <row r="1870" spans="2:12" x14ac:dyDescent="0.25">
      <c r="B1870" s="9" t="s">
        <v>2878</v>
      </c>
      <c r="C1870" s="10" t="s">
        <v>3993</v>
      </c>
      <c r="D1870" s="10" t="s">
        <v>1741</v>
      </c>
      <c r="E1870" s="10" t="s">
        <v>310</v>
      </c>
      <c r="F1870" s="9" t="s">
        <v>5059</v>
      </c>
      <c r="G1870" s="9"/>
      <c r="H1870" s="9"/>
      <c r="I1870" s="9"/>
      <c r="J1870" s="9"/>
      <c r="K1870" s="9"/>
      <c r="L1870" s="9"/>
    </row>
    <row r="1871" spans="2:12" x14ac:dyDescent="0.25">
      <c r="B1871" s="9" t="s">
        <v>2907</v>
      </c>
      <c r="C1871" s="10" t="s">
        <v>3994</v>
      </c>
      <c r="D1871" s="10" t="s">
        <v>1741</v>
      </c>
      <c r="E1871" s="10" t="s">
        <v>68</v>
      </c>
      <c r="F1871" s="9" t="s">
        <v>5059</v>
      </c>
      <c r="G1871" s="9"/>
      <c r="H1871" s="9"/>
      <c r="I1871" s="9"/>
      <c r="J1871" s="9"/>
      <c r="K1871" s="9"/>
      <c r="L1871" s="9"/>
    </row>
    <row r="1872" spans="2:12" x14ac:dyDescent="0.25">
      <c r="B1872" s="9" t="s">
        <v>3995</v>
      </c>
      <c r="C1872" s="10" t="s">
        <v>3996</v>
      </c>
      <c r="D1872" s="10" t="s">
        <v>2986</v>
      </c>
      <c r="E1872" s="10" t="s">
        <v>50</v>
      </c>
      <c r="F1872" s="9" t="s">
        <v>5059</v>
      </c>
      <c r="G1872" s="9"/>
      <c r="H1872" s="9"/>
      <c r="I1872" s="9"/>
      <c r="J1872" s="9"/>
      <c r="K1872" s="9"/>
      <c r="L1872" s="9"/>
    </row>
    <row r="1873" spans="2:12" x14ac:dyDescent="0.25">
      <c r="B1873" s="9" t="s">
        <v>2900</v>
      </c>
      <c r="C1873" s="10" t="s">
        <v>3997</v>
      </c>
      <c r="D1873" s="10" t="s">
        <v>2986</v>
      </c>
      <c r="E1873" s="10" t="s">
        <v>50</v>
      </c>
      <c r="F1873" s="9" t="s">
        <v>5059</v>
      </c>
      <c r="G1873" s="9"/>
      <c r="H1873" s="9"/>
      <c r="I1873" s="9"/>
      <c r="J1873" s="9"/>
      <c r="K1873" s="9"/>
      <c r="L1873" s="9"/>
    </row>
    <row r="1874" spans="2:12" x14ac:dyDescent="0.25">
      <c r="B1874" s="9" t="s">
        <v>3998</v>
      </c>
      <c r="C1874" s="10" t="s">
        <v>3999</v>
      </c>
      <c r="D1874" s="10" t="s">
        <v>2986</v>
      </c>
      <c r="E1874" s="10" t="s">
        <v>353</v>
      </c>
      <c r="F1874" s="9" t="s">
        <v>5059</v>
      </c>
      <c r="G1874" s="9" t="s">
        <v>4668</v>
      </c>
      <c r="H1874" s="9" t="s">
        <v>4827</v>
      </c>
      <c r="I1874" s="9"/>
      <c r="J1874" s="9"/>
      <c r="K1874" s="9"/>
      <c r="L1874" s="9"/>
    </row>
    <row r="1875" spans="2:12" x14ac:dyDescent="0.25">
      <c r="B1875" s="9" t="s">
        <v>4000</v>
      </c>
      <c r="C1875" s="10" t="s">
        <v>4001</v>
      </c>
      <c r="D1875" s="10" t="s">
        <v>1741</v>
      </c>
      <c r="E1875" s="10" t="s">
        <v>23</v>
      </c>
      <c r="F1875" s="9" t="s">
        <v>5059</v>
      </c>
      <c r="G1875" s="9"/>
      <c r="H1875" s="9"/>
      <c r="I1875" s="9"/>
      <c r="J1875" s="9"/>
      <c r="K1875" s="9"/>
      <c r="L1875" s="9"/>
    </row>
    <row r="1876" spans="2:12" x14ac:dyDescent="0.25">
      <c r="B1876" s="9" t="s">
        <v>4002</v>
      </c>
      <c r="C1876" s="10" t="s">
        <v>4003</v>
      </c>
      <c r="D1876" s="10" t="s">
        <v>1741</v>
      </c>
      <c r="E1876" s="10" t="s">
        <v>68</v>
      </c>
      <c r="F1876" s="9" t="s">
        <v>5059</v>
      </c>
      <c r="G1876" s="9"/>
      <c r="H1876" s="9"/>
      <c r="I1876" s="9"/>
      <c r="J1876" s="9"/>
      <c r="K1876" s="9"/>
      <c r="L1876" s="9"/>
    </row>
    <row r="1877" spans="2:12" ht="75" x14ac:dyDescent="0.25">
      <c r="B1877" s="9" t="s">
        <v>2896</v>
      </c>
      <c r="C1877" s="10" t="s">
        <v>4004</v>
      </c>
      <c r="D1877" s="10" t="s">
        <v>1741</v>
      </c>
      <c r="E1877" s="10" t="s">
        <v>353</v>
      </c>
      <c r="F1877" s="9" t="s">
        <v>5299</v>
      </c>
      <c r="G1877" s="9" t="s">
        <v>5038</v>
      </c>
      <c r="H1877" s="9" t="s">
        <v>4810</v>
      </c>
      <c r="I1877" s="9"/>
      <c r="J1877" s="9"/>
      <c r="K1877" s="9"/>
      <c r="L1877" s="9"/>
    </row>
    <row r="1878" spans="2:12" x14ac:dyDescent="0.25">
      <c r="B1878" s="9" t="s">
        <v>4005</v>
      </c>
      <c r="C1878" s="10" t="s">
        <v>4006</v>
      </c>
      <c r="D1878" s="10" t="s">
        <v>1741</v>
      </c>
      <c r="E1878" s="10" t="s">
        <v>49</v>
      </c>
      <c r="F1878" s="9" t="s">
        <v>5059</v>
      </c>
      <c r="G1878" s="9" t="s">
        <v>4636</v>
      </c>
      <c r="H1878" s="9" t="s">
        <v>4823</v>
      </c>
      <c r="I1878" s="9"/>
      <c r="J1878" s="9"/>
      <c r="K1878" s="9"/>
      <c r="L1878" s="9"/>
    </row>
    <row r="1879" spans="2:12" x14ac:dyDescent="0.25">
      <c r="B1879" s="9" t="s">
        <v>4007</v>
      </c>
      <c r="C1879" s="10" t="s">
        <v>4008</v>
      </c>
      <c r="D1879" s="10" t="s">
        <v>1741</v>
      </c>
      <c r="E1879" s="10" t="s">
        <v>42</v>
      </c>
      <c r="F1879" s="9" t="s">
        <v>5059</v>
      </c>
      <c r="G1879" s="9"/>
      <c r="H1879" s="9"/>
      <c r="I1879" s="9"/>
      <c r="J1879" s="9"/>
      <c r="K1879" s="9"/>
      <c r="L1879" s="9"/>
    </row>
    <row r="1880" spans="2:12" x14ac:dyDescent="0.25">
      <c r="B1880" s="9" t="s">
        <v>4009</v>
      </c>
      <c r="C1880" s="10" t="s">
        <v>4010</v>
      </c>
      <c r="D1880" s="10" t="s">
        <v>2986</v>
      </c>
      <c r="E1880" s="10" t="s">
        <v>23</v>
      </c>
      <c r="F1880" s="9" t="s">
        <v>5059</v>
      </c>
      <c r="G1880" s="9"/>
      <c r="H1880" s="9"/>
      <c r="I1880" s="9"/>
      <c r="J1880" s="9"/>
      <c r="K1880" s="9"/>
      <c r="L1880" s="9"/>
    </row>
    <row r="1881" spans="2:12" x14ac:dyDescent="0.25">
      <c r="B1881" s="9" t="s">
        <v>4011</v>
      </c>
      <c r="C1881" s="10" t="s">
        <v>4012</v>
      </c>
      <c r="D1881" s="10" t="s">
        <v>2986</v>
      </c>
      <c r="E1881" s="10" t="s">
        <v>510</v>
      </c>
      <c r="F1881" s="9" t="s">
        <v>5059</v>
      </c>
      <c r="G1881" s="9"/>
      <c r="H1881" s="9"/>
      <c r="I1881" s="9"/>
      <c r="J1881" s="9"/>
      <c r="K1881" s="9"/>
      <c r="L1881" s="9"/>
    </row>
    <row r="1882" spans="2:12" x14ac:dyDescent="0.25">
      <c r="B1882" s="9" t="s">
        <v>4013</v>
      </c>
      <c r="C1882" s="10" t="s">
        <v>4014</v>
      </c>
      <c r="D1882" s="10" t="s">
        <v>2506</v>
      </c>
      <c r="E1882" s="10" t="s">
        <v>510</v>
      </c>
      <c r="F1882" s="9" t="s">
        <v>5059</v>
      </c>
      <c r="G1882" s="9"/>
      <c r="H1882" s="9"/>
      <c r="I1882" s="9"/>
      <c r="J1882" s="9"/>
      <c r="K1882" s="9"/>
      <c r="L1882" s="9"/>
    </row>
    <row r="1883" spans="2:12" x14ac:dyDescent="0.25">
      <c r="B1883" s="9" t="s">
        <v>4015</v>
      </c>
      <c r="C1883" s="10" t="s">
        <v>4016</v>
      </c>
      <c r="D1883" s="10" t="s">
        <v>2986</v>
      </c>
      <c r="E1883" s="10" t="s">
        <v>510</v>
      </c>
      <c r="F1883" s="9" t="s">
        <v>5059</v>
      </c>
      <c r="G1883" s="9"/>
      <c r="H1883" s="9"/>
      <c r="I1883" s="9"/>
      <c r="J1883" s="9"/>
      <c r="K1883" s="9"/>
      <c r="L1883" s="9"/>
    </row>
    <row r="1884" spans="2:12" x14ac:dyDescent="0.25">
      <c r="B1884" s="9" t="s">
        <v>2935</v>
      </c>
      <c r="C1884" s="10" t="s">
        <v>4017</v>
      </c>
      <c r="D1884" s="10" t="s">
        <v>2986</v>
      </c>
      <c r="E1884" s="10" t="s">
        <v>23</v>
      </c>
      <c r="F1884" s="9" t="s">
        <v>5059</v>
      </c>
      <c r="G1884" s="9"/>
      <c r="H1884" s="9"/>
      <c r="I1884" s="9"/>
      <c r="J1884" s="9"/>
      <c r="K1884" s="9"/>
      <c r="L1884" s="9"/>
    </row>
    <row r="1885" spans="2:12" ht="75" x14ac:dyDescent="0.25">
      <c r="B1885" s="9" t="s">
        <v>2532</v>
      </c>
      <c r="C1885" s="10" t="s">
        <v>2533</v>
      </c>
      <c r="D1885" s="10" t="s">
        <v>1741</v>
      </c>
      <c r="E1885" s="10" t="s">
        <v>510</v>
      </c>
      <c r="F1885" s="9" t="s">
        <v>5299</v>
      </c>
      <c r="G1885" s="9"/>
      <c r="H1885" s="9"/>
      <c r="I1885" s="9"/>
      <c r="J1885" s="9"/>
      <c r="K1885" s="9"/>
      <c r="L1885" s="9"/>
    </row>
    <row r="1886" spans="2:12" x14ac:dyDescent="0.25">
      <c r="B1886" s="9" t="s">
        <v>4018</v>
      </c>
      <c r="C1886" s="10" t="s">
        <v>4019</v>
      </c>
      <c r="D1886" s="10" t="s">
        <v>1741</v>
      </c>
      <c r="E1886" s="10" t="s">
        <v>353</v>
      </c>
      <c r="F1886" s="9" t="s">
        <v>5059</v>
      </c>
      <c r="G1886" s="9"/>
      <c r="H1886" s="9"/>
      <c r="I1886" s="9"/>
      <c r="J1886" s="9"/>
      <c r="K1886" s="9"/>
      <c r="L1886" s="9"/>
    </row>
    <row r="1887" spans="2:12" ht="75" x14ac:dyDescent="0.25">
      <c r="B1887" s="9" t="s">
        <v>2534</v>
      </c>
      <c r="C1887" s="10" t="s">
        <v>2535</v>
      </c>
      <c r="D1887" s="10" t="s">
        <v>1741</v>
      </c>
      <c r="E1887" s="10" t="s">
        <v>151</v>
      </c>
      <c r="F1887" s="9" t="s">
        <v>5299</v>
      </c>
      <c r="G1887" s="9" t="s">
        <v>4655</v>
      </c>
      <c r="H1887" s="9" t="s">
        <v>4825</v>
      </c>
      <c r="I1887" s="9"/>
      <c r="J1887" s="9"/>
      <c r="K1887" s="9"/>
      <c r="L1887" s="9"/>
    </row>
    <row r="1888" spans="2:12" x14ac:dyDescent="0.25">
      <c r="B1888" s="9" t="s">
        <v>2890</v>
      </c>
      <c r="C1888" s="10" t="s">
        <v>4020</v>
      </c>
      <c r="D1888" s="10" t="s">
        <v>2986</v>
      </c>
      <c r="E1888" s="10" t="s">
        <v>50</v>
      </c>
      <c r="F1888" s="9" t="s">
        <v>5059</v>
      </c>
      <c r="G1888" s="9"/>
      <c r="H1888" s="9"/>
      <c r="I1888" s="9"/>
      <c r="J1888" s="9"/>
      <c r="K1888" s="9"/>
      <c r="L1888" s="9"/>
    </row>
    <row r="1889" spans="2:12" x14ac:dyDescent="0.25">
      <c r="B1889" s="9" t="s">
        <v>4021</v>
      </c>
      <c r="C1889" s="10" t="s">
        <v>4022</v>
      </c>
      <c r="D1889" s="10" t="s">
        <v>1741</v>
      </c>
      <c r="E1889" s="10" t="s">
        <v>49</v>
      </c>
      <c r="F1889" s="9" t="s">
        <v>5059</v>
      </c>
      <c r="G1889" s="9"/>
      <c r="H1889" s="9"/>
      <c r="I1889" s="9"/>
      <c r="J1889" s="9"/>
      <c r="K1889" s="9"/>
      <c r="L1889" s="9"/>
    </row>
    <row r="1890" spans="2:12" x14ac:dyDescent="0.25">
      <c r="B1890" s="9" t="s">
        <v>4023</v>
      </c>
      <c r="C1890" s="10" t="s">
        <v>4024</v>
      </c>
      <c r="D1890" s="10" t="s">
        <v>2986</v>
      </c>
      <c r="E1890" s="10" t="s">
        <v>353</v>
      </c>
      <c r="F1890" s="9" t="s">
        <v>5059</v>
      </c>
      <c r="G1890" s="9"/>
      <c r="H1890" s="9"/>
      <c r="I1890" s="9"/>
      <c r="J1890" s="9"/>
      <c r="K1890" s="9"/>
      <c r="L1890" s="9"/>
    </row>
    <row r="1891" spans="2:12" x14ac:dyDescent="0.25">
      <c r="B1891" s="9" t="s">
        <v>4025</v>
      </c>
      <c r="C1891" s="10" t="s">
        <v>4026</v>
      </c>
      <c r="D1891" s="10" t="s">
        <v>1741</v>
      </c>
      <c r="E1891" s="10" t="s">
        <v>49</v>
      </c>
      <c r="F1891" s="9" t="s">
        <v>5059</v>
      </c>
      <c r="G1891" s="9"/>
      <c r="H1891" s="9"/>
      <c r="I1891" s="9"/>
      <c r="J1891" s="9"/>
      <c r="K1891" s="9"/>
      <c r="L1891" s="9"/>
    </row>
    <row r="1892" spans="2:12" x14ac:dyDescent="0.25">
      <c r="B1892" s="9" t="s">
        <v>4027</v>
      </c>
      <c r="C1892" s="10" t="s">
        <v>4028</v>
      </c>
      <c r="D1892" s="10" t="s">
        <v>1741</v>
      </c>
      <c r="E1892" s="10" t="s">
        <v>50</v>
      </c>
      <c r="F1892" s="9" t="s">
        <v>5059</v>
      </c>
      <c r="G1892" s="9"/>
      <c r="H1892" s="9"/>
      <c r="I1892" s="9"/>
      <c r="J1892" s="9"/>
      <c r="K1892" s="9"/>
      <c r="L1892" s="9"/>
    </row>
    <row r="1893" spans="2:12" x14ac:dyDescent="0.25">
      <c r="B1893" s="9" t="s">
        <v>2916</v>
      </c>
      <c r="C1893" s="10" t="s">
        <v>4029</v>
      </c>
      <c r="D1893" s="10" t="s">
        <v>2986</v>
      </c>
      <c r="E1893" s="10" t="s">
        <v>23</v>
      </c>
      <c r="F1893" s="9" t="s">
        <v>5059</v>
      </c>
      <c r="G1893" s="9"/>
      <c r="H1893" s="9"/>
      <c r="I1893" s="9"/>
      <c r="J1893" s="9"/>
      <c r="K1893" s="9"/>
      <c r="L1893" s="9"/>
    </row>
    <row r="1894" spans="2:12" x14ac:dyDescent="0.25">
      <c r="B1894" s="9" t="s">
        <v>4030</v>
      </c>
      <c r="C1894" s="10" t="s">
        <v>4031</v>
      </c>
      <c r="D1894" s="10" t="s">
        <v>2986</v>
      </c>
      <c r="E1894" s="10" t="s">
        <v>23</v>
      </c>
      <c r="F1894" s="9" t="s">
        <v>5059</v>
      </c>
      <c r="G1894" s="9"/>
      <c r="H1894" s="9"/>
      <c r="I1894" s="9"/>
      <c r="J1894" s="9"/>
      <c r="K1894" s="9"/>
      <c r="L1894" s="9"/>
    </row>
    <row r="1895" spans="2:12" x14ac:dyDescent="0.25">
      <c r="B1895" s="9" t="s">
        <v>4032</v>
      </c>
      <c r="C1895" s="10" t="s">
        <v>4033</v>
      </c>
      <c r="D1895" s="10" t="s">
        <v>1741</v>
      </c>
      <c r="E1895" s="10" t="s">
        <v>7</v>
      </c>
      <c r="F1895" s="9" t="s">
        <v>5059</v>
      </c>
      <c r="G1895" s="9"/>
      <c r="H1895" s="9"/>
      <c r="I1895" s="9"/>
      <c r="J1895" s="9"/>
      <c r="K1895" s="9"/>
      <c r="L1895" s="9"/>
    </row>
    <row r="1896" spans="2:12" x14ac:dyDescent="0.25">
      <c r="B1896" s="9" t="s">
        <v>4034</v>
      </c>
      <c r="C1896" s="10" t="s">
        <v>4035</v>
      </c>
      <c r="D1896" s="10" t="s">
        <v>2986</v>
      </c>
      <c r="E1896" s="10" t="s">
        <v>310</v>
      </c>
      <c r="F1896" s="9" t="s">
        <v>5059</v>
      </c>
      <c r="G1896" s="9" t="s">
        <v>5301</v>
      </c>
      <c r="H1896" s="9" t="s">
        <v>4807</v>
      </c>
      <c r="I1896" s="9"/>
      <c r="J1896" s="9"/>
      <c r="K1896" s="9"/>
      <c r="L1896" s="9"/>
    </row>
    <row r="1897" spans="2:12" ht="75" x14ac:dyDescent="0.25">
      <c r="B1897" s="9" t="s">
        <v>2536</v>
      </c>
      <c r="C1897" s="10" t="s">
        <v>2537</v>
      </c>
      <c r="D1897" s="10" t="s">
        <v>1741</v>
      </c>
      <c r="E1897" s="10" t="s">
        <v>6</v>
      </c>
      <c r="F1897" s="9" t="s">
        <v>5299</v>
      </c>
      <c r="G1897" s="9" t="s">
        <v>4797</v>
      </c>
      <c r="H1897" s="9" t="s">
        <v>4812</v>
      </c>
      <c r="I1897" s="9"/>
      <c r="J1897" s="9"/>
      <c r="K1897" s="9"/>
      <c r="L1897" s="9" t="s">
        <v>5302</v>
      </c>
    </row>
    <row r="1898" spans="2:12" x14ac:dyDescent="0.25">
      <c r="B1898" s="9" t="s">
        <v>4036</v>
      </c>
      <c r="C1898" s="10" t="s">
        <v>4037</v>
      </c>
      <c r="D1898" s="10" t="s">
        <v>2986</v>
      </c>
      <c r="E1898" s="10" t="s">
        <v>210</v>
      </c>
      <c r="F1898" s="9" t="s">
        <v>5059</v>
      </c>
      <c r="G1898" s="9" t="s">
        <v>5130</v>
      </c>
      <c r="H1898" s="9" t="s">
        <v>4807</v>
      </c>
      <c r="I1898" s="9"/>
      <c r="J1898" s="9"/>
      <c r="K1898" s="9"/>
      <c r="L1898" s="9"/>
    </row>
    <row r="1899" spans="2:12" x14ac:dyDescent="0.25">
      <c r="B1899" s="9" t="s">
        <v>2934</v>
      </c>
      <c r="C1899" s="10" t="s">
        <v>4038</v>
      </c>
      <c r="D1899" s="10" t="s">
        <v>2986</v>
      </c>
      <c r="E1899" s="10" t="s">
        <v>85</v>
      </c>
      <c r="F1899" s="9" t="s">
        <v>5059</v>
      </c>
      <c r="G1899" s="9"/>
      <c r="H1899" s="9"/>
      <c r="I1899" s="9"/>
      <c r="J1899" s="9"/>
      <c r="K1899" s="9"/>
      <c r="L1899" s="9"/>
    </row>
    <row r="1900" spans="2:12" x14ac:dyDescent="0.25">
      <c r="B1900" s="9" t="s">
        <v>4039</v>
      </c>
      <c r="C1900" s="10" t="s">
        <v>4040</v>
      </c>
      <c r="D1900" s="10" t="s">
        <v>2986</v>
      </c>
      <c r="E1900" s="10" t="s">
        <v>510</v>
      </c>
      <c r="F1900" s="9" t="s">
        <v>5059</v>
      </c>
      <c r="G1900" s="9"/>
      <c r="H1900" s="9"/>
      <c r="I1900" s="9"/>
      <c r="J1900" s="9"/>
      <c r="K1900" s="9"/>
      <c r="L1900" s="9"/>
    </row>
    <row r="1901" spans="2:12" x14ac:dyDescent="0.25">
      <c r="B1901" s="9" t="s">
        <v>4041</v>
      </c>
      <c r="C1901" s="10" t="s">
        <v>4042</v>
      </c>
      <c r="D1901" s="10" t="s">
        <v>2986</v>
      </c>
      <c r="E1901" s="10" t="s">
        <v>6</v>
      </c>
      <c r="F1901" s="9" t="s">
        <v>5059</v>
      </c>
      <c r="G1901" s="9"/>
      <c r="H1901" s="9"/>
      <c r="I1901" s="9"/>
      <c r="J1901" s="9"/>
      <c r="K1901" s="9"/>
      <c r="L1901" s="9"/>
    </row>
    <row r="1902" spans="2:12" x14ac:dyDescent="0.25">
      <c r="B1902" s="9" t="s">
        <v>2892</v>
      </c>
      <c r="C1902" s="10" t="s">
        <v>4043</v>
      </c>
      <c r="D1902" s="10" t="s">
        <v>2986</v>
      </c>
      <c r="E1902" s="10" t="s">
        <v>59</v>
      </c>
      <c r="F1902" s="9" t="s">
        <v>5059</v>
      </c>
      <c r="G1902" s="9"/>
      <c r="H1902" s="9"/>
      <c r="I1902" s="9"/>
      <c r="J1902" s="9"/>
      <c r="K1902" s="9"/>
      <c r="L1902" s="9"/>
    </row>
    <row r="1903" spans="2:12" x14ac:dyDescent="0.25">
      <c r="B1903" s="9" t="s">
        <v>4044</v>
      </c>
      <c r="C1903" s="10" t="s">
        <v>4045</v>
      </c>
      <c r="D1903" s="10" t="s">
        <v>1741</v>
      </c>
      <c r="E1903" s="10" t="s">
        <v>310</v>
      </c>
      <c r="F1903" s="9" t="s">
        <v>5059</v>
      </c>
      <c r="G1903" s="9"/>
      <c r="H1903" s="9"/>
      <c r="I1903" s="9"/>
      <c r="J1903" s="9"/>
      <c r="K1903" s="9"/>
      <c r="L1903" s="9"/>
    </row>
    <row r="1904" spans="2:12" x14ac:dyDescent="0.25">
      <c r="B1904" s="9" t="s">
        <v>4046</v>
      </c>
      <c r="C1904" s="10" t="s">
        <v>4047</v>
      </c>
      <c r="D1904" s="10" t="s">
        <v>2986</v>
      </c>
      <c r="E1904" s="10" t="s">
        <v>510</v>
      </c>
      <c r="F1904" s="9" t="s">
        <v>5059</v>
      </c>
      <c r="G1904" s="9"/>
      <c r="H1904" s="9"/>
      <c r="I1904" s="9"/>
      <c r="J1904" s="9"/>
      <c r="K1904" s="9"/>
      <c r="L1904" s="9"/>
    </row>
    <row r="1905" spans="2:12" x14ac:dyDescent="0.25">
      <c r="B1905" s="9" t="s">
        <v>2967</v>
      </c>
      <c r="C1905" s="10" t="s">
        <v>4048</v>
      </c>
      <c r="D1905" s="10" t="s">
        <v>2986</v>
      </c>
      <c r="E1905" s="10" t="s">
        <v>23</v>
      </c>
      <c r="F1905" s="9" t="s">
        <v>5059</v>
      </c>
      <c r="G1905" s="9"/>
      <c r="H1905" s="9"/>
      <c r="I1905" s="9"/>
      <c r="J1905" s="9"/>
      <c r="K1905" s="9"/>
      <c r="L1905" s="9"/>
    </row>
    <row r="1906" spans="2:12" ht="75" x14ac:dyDescent="0.25">
      <c r="B1906" s="9" t="s">
        <v>2538</v>
      </c>
      <c r="C1906" s="10" t="s">
        <v>2539</v>
      </c>
      <c r="D1906" s="10" t="s">
        <v>1741</v>
      </c>
      <c r="E1906" s="10" t="s">
        <v>353</v>
      </c>
      <c r="F1906" s="9" t="s">
        <v>5299</v>
      </c>
      <c r="G1906" s="9" t="s">
        <v>4656</v>
      </c>
      <c r="H1906" s="9" t="s">
        <v>4810</v>
      </c>
      <c r="I1906" s="9"/>
      <c r="J1906" s="9"/>
      <c r="K1906" s="9"/>
      <c r="L1906" s="9"/>
    </row>
    <row r="1907" spans="2:12" x14ac:dyDescent="0.25">
      <c r="B1907" s="9" t="s">
        <v>4049</v>
      </c>
      <c r="C1907" s="10" t="s">
        <v>4050</v>
      </c>
      <c r="D1907" s="10" t="s">
        <v>2986</v>
      </c>
      <c r="E1907" s="10" t="s">
        <v>39</v>
      </c>
      <c r="F1907" s="9" t="s">
        <v>5059</v>
      </c>
      <c r="G1907" s="9"/>
      <c r="H1907" s="9"/>
      <c r="I1907" s="9"/>
      <c r="J1907" s="9"/>
      <c r="K1907" s="9"/>
      <c r="L1907" s="9"/>
    </row>
    <row r="1908" spans="2:12" x14ac:dyDescent="0.25">
      <c r="B1908" s="9" t="s">
        <v>4051</v>
      </c>
      <c r="C1908" s="10" t="s">
        <v>4052</v>
      </c>
      <c r="D1908" s="10" t="s">
        <v>2986</v>
      </c>
      <c r="E1908" s="10" t="s">
        <v>510</v>
      </c>
      <c r="F1908" s="9" t="s">
        <v>5059</v>
      </c>
      <c r="G1908" s="9"/>
      <c r="H1908" s="9"/>
      <c r="I1908" s="9"/>
      <c r="J1908" s="9"/>
      <c r="K1908" s="9"/>
      <c r="L1908" s="9"/>
    </row>
    <row r="1909" spans="2:12" x14ac:dyDescent="0.25">
      <c r="B1909" s="9" t="s">
        <v>4053</v>
      </c>
      <c r="C1909" s="10" t="s">
        <v>4054</v>
      </c>
      <c r="D1909" s="10" t="s">
        <v>2986</v>
      </c>
      <c r="E1909" s="10" t="s">
        <v>49</v>
      </c>
      <c r="F1909" s="9" t="s">
        <v>5059</v>
      </c>
      <c r="G1909" s="9"/>
      <c r="H1909" s="9"/>
      <c r="I1909" s="9"/>
      <c r="J1909" s="9"/>
      <c r="K1909" s="9"/>
      <c r="L1909" s="9"/>
    </row>
    <row r="1910" spans="2:12" x14ac:dyDescent="0.25">
      <c r="B1910" s="9" t="s">
        <v>4055</v>
      </c>
      <c r="C1910" s="10" t="s">
        <v>4056</v>
      </c>
      <c r="D1910" s="10" t="s">
        <v>2986</v>
      </c>
      <c r="E1910" s="10" t="s">
        <v>50</v>
      </c>
      <c r="F1910" s="9" t="s">
        <v>5059</v>
      </c>
      <c r="G1910" s="9"/>
      <c r="H1910" s="9"/>
      <c r="I1910" s="9"/>
      <c r="J1910" s="9"/>
      <c r="K1910" s="9"/>
      <c r="L1910" s="9"/>
    </row>
    <row r="1911" spans="2:12" x14ac:dyDescent="0.25">
      <c r="B1911" s="9" t="s">
        <v>4057</v>
      </c>
      <c r="C1911" s="10" t="s">
        <v>4058</v>
      </c>
      <c r="D1911" s="10" t="s">
        <v>2986</v>
      </c>
      <c r="E1911" s="10" t="s">
        <v>23</v>
      </c>
      <c r="F1911" s="9" t="s">
        <v>5059</v>
      </c>
      <c r="G1911" s="9"/>
      <c r="H1911" s="9"/>
      <c r="I1911" s="9"/>
      <c r="J1911" s="9"/>
      <c r="K1911" s="9"/>
      <c r="L1911" s="9"/>
    </row>
    <row r="1912" spans="2:12" x14ac:dyDescent="0.25">
      <c r="B1912" s="9" t="s">
        <v>4059</v>
      </c>
      <c r="C1912" s="10" t="s">
        <v>4060</v>
      </c>
      <c r="D1912" s="10" t="s">
        <v>2986</v>
      </c>
      <c r="E1912" s="10" t="s">
        <v>23</v>
      </c>
      <c r="F1912" s="9" t="s">
        <v>5059</v>
      </c>
      <c r="G1912" s="9"/>
      <c r="H1912" s="9"/>
      <c r="I1912" s="9"/>
      <c r="J1912" s="9"/>
      <c r="K1912" s="9"/>
      <c r="L1912" s="9"/>
    </row>
    <row r="1913" spans="2:12" x14ac:dyDescent="0.25">
      <c r="B1913" s="9" t="s">
        <v>4061</v>
      </c>
      <c r="C1913" s="10" t="s">
        <v>4062</v>
      </c>
      <c r="D1913" s="10" t="s">
        <v>2986</v>
      </c>
      <c r="E1913" s="10" t="s">
        <v>23</v>
      </c>
      <c r="F1913" s="9" t="s">
        <v>5059</v>
      </c>
      <c r="G1913" s="9"/>
      <c r="H1913" s="9"/>
      <c r="I1913" s="9"/>
      <c r="J1913" s="9"/>
      <c r="K1913" s="9"/>
      <c r="L1913" s="9"/>
    </row>
    <row r="1914" spans="2:12" x14ac:dyDescent="0.25">
      <c r="B1914" s="9" t="s">
        <v>4063</v>
      </c>
      <c r="C1914" s="10" t="s">
        <v>4064</v>
      </c>
      <c r="D1914" s="10" t="s">
        <v>2986</v>
      </c>
      <c r="E1914" s="10" t="s">
        <v>23</v>
      </c>
      <c r="F1914" s="9" t="s">
        <v>5059</v>
      </c>
      <c r="G1914" s="9"/>
      <c r="H1914" s="9"/>
      <c r="I1914" s="9"/>
      <c r="J1914" s="9"/>
      <c r="K1914" s="9"/>
      <c r="L1914" s="9"/>
    </row>
    <row r="1915" spans="2:12" x14ac:dyDescent="0.25">
      <c r="B1915" s="9" t="s">
        <v>4065</v>
      </c>
      <c r="C1915" s="10" t="s">
        <v>4066</v>
      </c>
      <c r="D1915" s="10" t="s">
        <v>2986</v>
      </c>
      <c r="E1915" s="10" t="s">
        <v>23</v>
      </c>
      <c r="F1915" s="9" t="s">
        <v>5059</v>
      </c>
      <c r="G1915" s="9"/>
      <c r="H1915" s="9"/>
      <c r="I1915" s="9"/>
      <c r="J1915" s="9"/>
      <c r="K1915" s="9"/>
      <c r="L1915" s="9"/>
    </row>
    <row r="1916" spans="2:12" x14ac:dyDescent="0.25">
      <c r="B1916" s="9" t="s">
        <v>4067</v>
      </c>
      <c r="C1916" s="10" t="s">
        <v>4068</v>
      </c>
      <c r="D1916" s="10" t="s">
        <v>2986</v>
      </c>
      <c r="E1916" s="10" t="s">
        <v>49</v>
      </c>
      <c r="F1916" s="9" t="s">
        <v>5059</v>
      </c>
      <c r="G1916" s="9" t="s">
        <v>4576</v>
      </c>
      <c r="H1916" s="9" t="s">
        <v>4807</v>
      </c>
      <c r="I1916" s="9"/>
      <c r="J1916" s="9"/>
      <c r="K1916" s="9"/>
      <c r="L1916" s="9"/>
    </row>
    <row r="1917" spans="2:12" x14ac:dyDescent="0.25">
      <c r="B1917" s="9" t="s">
        <v>4069</v>
      </c>
      <c r="C1917" s="10" t="s">
        <v>4070</v>
      </c>
      <c r="D1917" s="10" t="s">
        <v>2986</v>
      </c>
      <c r="E1917" s="10" t="s">
        <v>510</v>
      </c>
      <c r="F1917" s="9" t="s">
        <v>5059</v>
      </c>
      <c r="G1917" s="9"/>
      <c r="H1917" s="9"/>
      <c r="I1917" s="9"/>
      <c r="J1917" s="9"/>
      <c r="K1917" s="9"/>
      <c r="L1917" s="9"/>
    </row>
    <row r="1918" spans="2:12" x14ac:dyDescent="0.25">
      <c r="B1918" s="9" t="s">
        <v>4071</v>
      </c>
      <c r="C1918" s="10" t="s">
        <v>4072</v>
      </c>
      <c r="D1918" s="10" t="s">
        <v>2986</v>
      </c>
      <c r="E1918" s="10" t="s">
        <v>49</v>
      </c>
      <c r="F1918" s="9" t="s">
        <v>5059</v>
      </c>
      <c r="G1918" s="9"/>
      <c r="H1918" s="9"/>
      <c r="I1918" s="9"/>
      <c r="J1918" s="9"/>
      <c r="K1918" s="9"/>
      <c r="L1918" s="9"/>
    </row>
    <row r="1919" spans="2:12" ht="75" x14ac:dyDescent="0.25">
      <c r="B1919" s="9" t="s">
        <v>2540</v>
      </c>
      <c r="C1919" s="10" t="s">
        <v>2541</v>
      </c>
      <c r="D1919" s="10" t="s">
        <v>1741</v>
      </c>
      <c r="E1919" s="10" t="s">
        <v>310</v>
      </c>
      <c r="F1919" s="9" t="s">
        <v>5299</v>
      </c>
      <c r="G1919" s="9" t="s">
        <v>4622</v>
      </c>
      <c r="H1919" s="9" t="s">
        <v>4817</v>
      </c>
      <c r="I1919" s="9"/>
      <c r="J1919" s="9"/>
      <c r="K1919" s="9"/>
      <c r="L1919" s="9"/>
    </row>
    <row r="1920" spans="2:12" ht="75" x14ac:dyDescent="0.25">
      <c r="B1920" s="9" t="s">
        <v>2542</v>
      </c>
      <c r="C1920" s="10" t="s">
        <v>2543</v>
      </c>
      <c r="D1920" s="10" t="s">
        <v>1741</v>
      </c>
      <c r="E1920" s="10" t="s">
        <v>353</v>
      </c>
      <c r="F1920" s="9" t="s">
        <v>5299</v>
      </c>
      <c r="G1920" s="9" t="s">
        <v>4588</v>
      </c>
      <c r="H1920" s="9" t="s">
        <v>4824</v>
      </c>
      <c r="I1920" s="9"/>
      <c r="J1920" s="9"/>
      <c r="K1920" s="9"/>
      <c r="L1920" s="9"/>
    </row>
    <row r="1921" spans="2:12" x14ac:dyDescent="0.25">
      <c r="B1921" s="9" t="s">
        <v>4073</v>
      </c>
      <c r="C1921" s="10" t="s">
        <v>4074</v>
      </c>
      <c r="D1921" s="10" t="s">
        <v>2986</v>
      </c>
      <c r="E1921" s="10" t="s">
        <v>50</v>
      </c>
      <c r="F1921" s="9" t="s">
        <v>5059</v>
      </c>
      <c r="G1921" s="9"/>
      <c r="H1921" s="9"/>
      <c r="I1921" s="9"/>
      <c r="J1921" s="9"/>
      <c r="K1921" s="9"/>
      <c r="L1921" s="9"/>
    </row>
    <row r="1922" spans="2:12" x14ac:dyDescent="0.25">
      <c r="B1922" s="9" t="s">
        <v>4075</v>
      </c>
      <c r="C1922" s="10" t="s">
        <v>4076</v>
      </c>
      <c r="D1922" s="10" t="s">
        <v>2986</v>
      </c>
      <c r="E1922" s="10" t="s">
        <v>23</v>
      </c>
      <c r="F1922" s="9" t="s">
        <v>5059</v>
      </c>
      <c r="G1922" s="9"/>
      <c r="H1922" s="9"/>
      <c r="I1922" s="9"/>
      <c r="J1922" s="9"/>
      <c r="K1922" s="9"/>
      <c r="L1922" s="9"/>
    </row>
    <row r="1923" spans="2:12" x14ac:dyDescent="0.25">
      <c r="B1923" s="9" t="s">
        <v>4077</v>
      </c>
      <c r="C1923" s="10" t="s">
        <v>4078</v>
      </c>
      <c r="D1923" s="10" t="s">
        <v>2986</v>
      </c>
      <c r="E1923" s="10" t="s">
        <v>23</v>
      </c>
      <c r="F1923" s="9" t="s">
        <v>5059</v>
      </c>
      <c r="G1923" s="9"/>
      <c r="H1923" s="9"/>
      <c r="I1923" s="9"/>
      <c r="J1923" s="9"/>
      <c r="K1923" s="9"/>
      <c r="L1923" s="9"/>
    </row>
    <row r="1924" spans="2:12" x14ac:dyDescent="0.25">
      <c r="B1924" s="9" t="s">
        <v>2950</v>
      </c>
      <c r="C1924" s="10" t="s">
        <v>4079</v>
      </c>
      <c r="D1924" s="10" t="s">
        <v>2986</v>
      </c>
      <c r="E1924" s="10" t="s">
        <v>310</v>
      </c>
      <c r="F1924" s="9" t="s">
        <v>5059</v>
      </c>
      <c r="G1924" s="9"/>
      <c r="H1924" s="9"/>
      <c r="I1924" s="9"/>
      <c r="J1924" s="9"/>
      <c r="K1924" s="9"/>
      <c r="L1924" s="9"/>
    </row>
    <row r="1925" spans="2:12" ht="75" x14ac:dyDescent="0.25">
      <c r="B1925" s="9" t="s">
        <v>2544</v>
      </c>
      <c r="C1925" s="10" t="s">
        <v>2545</v>
      </c>
      <c r="D1925" s="10" t="s">
        <v>1741</v>
      </c>
      <c r="E1925" s="10" t="s">
        <v>39</v>
      </c>
      <c r="F1925" s="9" t="s">
        <v>5299</v>
      </c>
      <c r="G1925" s="9" t="s">
        <v>4665</v>
      </c>
      <c r="H1925" s="9" t="s">
        <v>4812</v>
      </c>
      <c r="I1925" s="9"/>
      <c r="J1925" s="9"/>
      <c r="K1925" s="9"/>
      <c r="L1925" s="9"/>
    </row>
    <row r="1926" spans="2:12" x14ac:dyDescent="0.25">
      <c r="B1926" s="9" t="s">
        <v>4080</v>
      </c>
      <c r="C1926" s="10" t="s">
        <v>4081</v>
      </c>
      <c r="D1926" s="10" t="s">
        <v>1741</v>
      </c>
      <c r="E1926" s="10" t="s">
        <v>205</v>
      </c>
      <c r="F1926" s="9" t="s">
        <v>5059</v>
      </c>
      <c r="G1926" s="9"/>
      <c r="H1926" s="9"/>
      <c r="I1926" s="9"/>
      <c r="J1926" s="9"/>
      <c r="K1926" s="9"/>
      <c r="L1926" s="9"/>
    </row>
    <row r="1927" spans="2:12" x14ac:dyDescent="0.25">
      <c r="B1927" s="9" t="s">
        <v>2957</v>
      </c>
      <c r="C1927" s="10" t="s">
        <v>4082</v>
      </c>
      <c r="D1927" s="10" t="s">
        <v>2986</v>
      </c>
      <c r="E1927" s="10" t="s">
        <v>23</v>
      </c>
      <c r="F1927" s="9" t="s">
        <v>5059</v>
      </c>
      <c r="G1927" s="9"/>
      <c r="H1927" s="9"/>
      <c r="I1927" s="9"/>
      <c r="J1927" s="9"/>
      <c r="K1927" s="9"/>
      <c r="L1927" s="9"/>
    </row>
    <row r="1928" spans="2:12" ht="45" x14ac:dyDescent="0.25">
      <c r="B1928" s="9" t="s">
        <v>2884</v>
      </c>
      <c r="C1928" s="10" t="s">
        <v>4083</v>
      </c>
      <c r="D1928" s="10" t="s">
        <v>2986</v>
      </c>
      <c r="E1928" s="10" t="s">
        <v>310</v>
      </c>
      <c r="F1928" s="9" t="s">
        <v>5059</v>
      </c>
      <c r="G1928" s="9" t="s">
        <v>4640</v>
      </c>
      <c r="H1928" s="9" t="s">
        <v>4808</v>
      </c>
      <c r="I1928" s="9"/>
      <c r="J1928" s="9"/>
      <c r="K1928" s="9"/>
      <c r="L1928" s="9"/>
    </row>
    <row r="1929" spans="2:12" ht="45" x14ac:dyDescent="0.25">
      <c r="B1929" s="9" t="s">
        <v>2546</v>
      </c>
      <c r="C1929" s="10" t="s">
        <v>2547</v>
      </c>
      <c r="D1929" s="10" t="s">
        <v>1741</v>
      </c>
      <c r="E1929" s="10" t="s">
        <v>310</v>
      </c>
      <c r="F1929" s="9" t="s">
        <v>4881</v>
      </c>
      <c r="G1929" s="9" t="s">
        <v>4673</v>
      </c>
      <c r="H1929" s="9" t="s">
        <v>4808</v>
      </c>
      <c r="I1929" s="9"/>
      <c r="J1929" s="9"/>
      <c r="K1929" s="9"/>
      <c r="L1929" s="9"/>
    </row>
    <row r="1930" spans="2:12" x14ac:dyDescent="0.25">
      <c r="B1930" s="9" t="s">
        <v>4084</v>
      </c>
      <c r="C1930" s="10" t="s">
        <v>4085</v>
      </c>
      <c r="D1930" s="10" t="s">
        <v>2986</v>
      </c>
      <c r="E1930" s="10" t="s">
        <v>23</v>
      </c>
      <c r="F1930" s="9" t="s">
        <v>5059</v>
      </c>
      <c r="G1930" s="9"/>
      <c r="H1930" s="9"/>
      <c r="I1930" s="9"/>
      <c r="J1930" s="9"/>
      <c r="K1930" s="9"/>
      <c r="L1930" s="9"/>
    </row>
    <row r="1931" spans="2:12" ht="75" x14ac:dyDescent="0.25">
      <c r="B1931" s="9" t="s">
        <v>2548</v>
      </c>
      <c r="C1931" s="10" t="s">
        <v>2549</v>
      </c>
      <c r="D1931" s="10" t="s">
        <v>1741</v>
      </c>
      <c r="E1931" s="10" t="s">
        <v>23</v>
      </c>
      <c r="F1931" s="9" t="s">
        <v>5299</v>
      </c>
      <c r="G1931" s="9"/>
      <c r="H1931" s="9"/>
      <c r="I1931" s="9"/>
      <c r="J1931" s="9"/>
      <c r="K1931" s="9"/>
      <c r="L1931" s="9"/>
    </row>
    <row r="1932" spans="2:12" x14ac:dyDescent="0.25">
      <c r="B1932" s="9" t="s">
        <v>4086</v>
      </c>
      <c r="C1932" s="10" t="s">
        <v>4087</v>
      </c>
      <c r="D1932" s="10" t="s">
        <v>2986</v>
      </c>
      <c r="E1932" s="10" t="s">
        <v>50</v>
      </c>
      <c r="F1932" s="9" t="s">
        <v>5059</v>
      </c>
      <c r="G1932" s="9"/>
      <c r="H1932" s="9"/>
      <c r="I1932" s="9"/>
      <c r="J1932" s="9"/>
      <c r="K1932" s="9"/>
      <c r="L1932" s="9"/>
    </row>
    <row r="1933" spans="2:12" x14ac:dyDescent="0.25">
      <c r="B1933" s="9" t="s">
        <v>4088</v>
      </c>
      <c r="C1933" s="10" t="s">
        <v>4089</v>
      </c>
      <c r="D1933" s="10" t="s">
        <v>2986</v>
      </c>
      <c r="E1933" s="10" t="s">
        <v>22</v>
      </c>
      <c r="F1933" s="9" t="s">
        <v>5059</v>
      </c>
      <c r="G1933" s="9"/>
      <c r="H1933" s="9"/>
      <c r="I1933" s="9"/>
      <c r="J1933" s="9"/>
      <c r="K1933" s="9"/>
      <c r="L1933" s="9"/>
    </row>
    <row r="1934" spans="2:12" x14ac:dyDescent="0.25">
      <c r="B1934" s="9" t="s">
        <v>4090</v>
      </c>
      <c r="C1934" s="10" t="s">
        <v>4091</v>
      </c>
      <c r="D1934" s="10" t="s">
        <v>2986</v>
      </c>
      <c r="E1934" s="10" t="s">
        <v>510</v>
      </c>
      <c r="F1934" s="9" t="s">
        <v>5059</v>
      </c>
      <c r="G1934" s="9" t="s">
        <v>4638</v>
      </c>
      <c r="H1934" s="9" t="s">
        <v>4807</v>
      </c>
      <c r="I1934" s="9"/>
      <c r="J1934" s="9"/>
      <c r="K1934" s="9"/>
      <c r="L1934" s="9"/>
    </row>
    <row r="1935" spans="2:12" ht="75" x14ac:dyDescent="0.25">
      <c r="B1935" s="9" t="s">
        <v>2550</v>
      </c>
      <c r="C1935" s="10" t="s">
        <v>2551</v>
      </c>
      <c r="D1935" s="10" t="s">
        <v>1741</v>
      </c>
      <c r="E1935" s="10" t="s">
        <v>310</v>
      </c>
      <c r="F1935" s="9" t="s">
        <v>5299</v>
      </c>
      <c r="G1935" s="9" t="s">
        <v>4577</v>
      </c>
      <c r="H1935" s="9" t="s">
        <v>4808</v>
      </c>
      <c r="I1935" s="9"/>
      <c r="J1935" s="9"/>
      <c r="K1935" s="9"/>
      <c r="L1935" s="9" t="s">
        <v>5303</v>
      </c>
    </row>
    <row r="1936" spans="2:12" x14ac:dyDescent="0.25">
      <c r="B1936" s="9" t="s">
        <v>4092</v>
      </c>
      <c r="C1936" s="10" t="s">
        <v>4093</v>
      </c>
      <c r="D1936" s="10" t="s">
        <v>2986</v>
      </c>
      <c r="E1936" s="10" t="s">
        <v>85</v>
      </c>
      <c r="F1936" s="9" t="s">
        <v>5059</v>
      </c>
      <c r="G1936" s="9"/>
      <c r="H1936" s="9"/>
      <c r="I1936" s="9"/>
      <c r="J1936" s="9"/>
      <c r="K1936" s="9"/>
      <c r="L1936" s="9"/>
    </row>
    <row r="1937" spans="2:12" x14ac:dyDescent="0.25">
      <c r="B1937" s="9" t="s">
        <v>4094</v>
      </c>
      <c r="C1937" s="10" t="s">
        <v>4095</v>
      </c>
      <c r="D1937" s="10" t="s">
        <v>2986</v>
      </c>
      <c r="E1937" s="10" t="s">
        <v>50</v>
      </c>
      <c r="F1937" s="9" t="s">
        <v>5059</v>
      </c>
      <c r="G1937" s="9"/>
      <c r="H1937" s="9"/>
      <c r="I1937" s="9"/>
      <c r="J1937" s="9"/>
      <c r="K1937" s="9"/>
      <c r="L1937" s="9"/>
    </row>
    <row r="1938" spans="2:12" ht="45" x14ac:dyDescent="0.25">
      <c r="B1938" s="9" t="s">
        <v>4096</v>
      </c>
      <c r="C1938" s="10" t="s">
        <v>4097</v>
      </c>
      <c r="D1938" s="10" t="s">
        <v>2986</v>
      </c>
      <c r="E1938" s="10" t="s">
        <v>23</v>
      </c>
      <c r="F1938" s="9" t="s">
        <v>5059</v>
      </c>
      <c r="G1938" s="9" t="s">
        <v>5209</v>
      </c>
      <c r="H1938" s="9" t="s">
        <v>4808</v>
      </c>
      <c r="I1938" s="9"/>
      <c r="J1938" s="9"/>
      <c r="K1938" s="9"/>
      <c r="L1938" s="9"/>
    </row>
    <row r="1939" spans="2:12" x14ac:dyDescent="0.25">
      <c r="B1939" s="9" t="s">
        <v>2874</v>
      </c>
      <c r="C1939" s="10" t="s">
        <v>4098</v>
      </c>
      <c r="D1939" s="10" t="s">
        <v>2986</v>
      </c>
      <c r="E1939" s="10" t="s">
        <v>310</v>
      </c>
      <c r="F1939" s="9" t="s">
        <v>5059</v>
      </c>
      <c r="G1939" s="9"/>
      <c r="H1939" s="9"/>
      <c r="I1939" s="9"/>
      <c r="J1939" s="9"/>
      <c r="K1939" s="9"/>
      <c r="L1939" s="9"/>
    </row>
    <row r="1940" spans="2:12" x14ac:dyDescent="0.25">
      <c r="B1940" s="9" t="s">
        <v>2412</v>
      </c>
      <c r="C1940" s="10" t="s">
        <v>2413</v>
      </c>
      <c r="D1940" s="10" t="s">
        <v>5</v>
      </c>
      <c r="E1940" s="10" t="s">
        <v>310</v>
      </c>
      <c r="F1940" s="9" t="s">
        <v>5023</v>
      </c>
      <c r="G1940" s="9"/>
      <c r="H1940" s="9"/>
      <c r="I1940" s="9"/>
      <c r="J1940" s="9"/>
      <c r="K1940" s="9"/>
      <c r="L1940" s="9"/>
    </row>
    <row r="1941" spans="2:12" x14ac:dyDescent="0.25">
      <c r="B1941" s="9" t="s">
        <v>4099</v>
      </c>
      <c r="C1941" s="10" t="s">
        <v>4100</v>
      </c>
      <c r="D1941" s="10" t="s">
        <v>2986</v>
      </c>
      <c r="E1941" s="10" t="s">
        <v>50</v>
      </c>
      <c r="F1941" s="9" t="s">
        <v>5059</v>
      </c>
      <c r="G1941" s="9"/>
      <c r="H1941" s="9"/>
      <c r="I1941" s="9"/>
      <c r="J1941" s="9"/>
      <c r="K1941" s="9"/>
      <c r="L1941" s="9"/>
    </row>
    <row r="1942" spans="2:12" ht="75" x14ac:dyDescent="0.25">
      <c r="B1942" s="9" t="s">
        <v>2552</v>
      </c>
      <c r="C1942" s="10" t="s">
        <v>2553</v>
      </c>
      <c r="D1942" s="10" t="s">
        <v>1741</v>
      </c>
      <c r="E1942" s="10" t="s">
        <v>310</v>
      </c>
      <c r="F1942" s="9" t="s">
        <v>5299</v>
      </c>
      <c r="G1942" s="9"/>
      <c r="H1942" s="9"/>
      <c r="I1942" s="9"/>
      <c r="J1942" s="9"/>
      <c r="K1942" s="9"/>
      <c r="L1942" s="9"/>
    </row>
    <row r="1943" spans="2:12" x14ac:dyDescent="0.25">
      <c r="B1943" s="9" t="s">
        <v>4101</v>
      </c>
      <c r="C1943" s="10" t="s">
        <v>4102</v>
      </c>
      <c r="D1943" s="10" t="s">
        <v>2986</v>
      </c>
      <c r="E1943" s="10" t="s">
        <v>6</v>
      </c>
      <c r="F1943" s="9" t="s">
        <v>5059</v>
      </c>
      <c r="G1943" s="9"/>
      <c r="H1943" s="9"/>
      <c r="I1943" s="9"/>
      <c r="J1943" s="9"/>
      <c r="K1943" s="9"/>
      <c r="L1943" s="9"/>
    </row>
    <row r="1944" spans="2:12" ht="45" x14ac:dyDescent="0.25">
      <c r="B1944" s="9" t="s">
        <v>2414</v>
      </c>
      <c r="C1944" s="10" t="s">
        <v>2415</v>
      </c>
      <c r="D1944" s="10" t="s">
        <v>5</v>
      </c>
      <c r="E1944" s="10" t="s">
        <v>23</v>
      </c>
      <c r="F1944" s="9" t="s">
        <v>5023</v>
      </c>
      <c r="G1944" s="9" t="s">
        <v>5278</v>
      </c>
      <c r="H1944" s="9" t="s">
        <v>4808</v>
      </c>
      <c r="I1944" s="9"/>
      <c r="J1944" s="9"/>
      <c r="K1944" s="9"/>
      <c r="L1944" s="9"/>
    </row>
    <row r="1945" spans="2:12" x14ac:dyDescent="0.25">
      <c r="B1945" s="9" t="s">
        <v>4103</v>
      </c>
      <c r="C1945" s="10" t="s">
        <v>4104</v>
      </c>
      <c r="D1945" s="10" t="s">
        <v>2986</v>
      </c>
      <c r="E1945" s="10" t="s">
        <v>50</v>
      </c>
      <c r="F1945" s="9" t="s">
        <v>5059</v>
      </c>
      <c r="G1945" s="9"/>
      <c r="H1945" s="9"/>
      <c r="I1945" s="9"/>
      <c r="J1945" s="9"/>
      <c r="K1945" s="9"/>
      <c r="L1945" s="9"/>
    </row>
    <row r="1946" spans="2:12" x14ac:dyDescent="0.25">
      <c r="B1946" s="9" t="s">
        <v>2968</v>
      </c>
      <c r="C1946" s="10" t="s">
        <v>4105</v>
      </c>
      <c r="D1946" s="10" t="s">
        <v>1741</v>
      </c>
      <c r="E1946" s="10" t="s">
        <v>49</v>
      </c>
      <c r="F1946" s="9" t="s">
        <v>5059</v>
      </c>
      <c r="G1946" s="9"/>
      <c r="H1946" s="9"/>
      <c r="I1946" s="9"/>
      <c r="J1946" s="9"/>
      <c r="K1946" s="9"/>
      <c r="L1946" s="9"/>
    </row>
    <row r="1947" spans="2:12" x14ac:dyDescent="0.25">
      <c r="B1947" s="9" t="s">
        <v>4106</v>
      </c>
      <c r="C1947" s="10" t="s">
        <v>4107</v>
      </c>
      <c r="D1947" s="10" t="s">
        <v>2986</v>
      </c>
      <c r="E1947" s="10" t="s">
        <v>353</v>
      </c>
      <c r="F1947" s="9" t="s">
        <v>5059</v>
      </c>
      <c r="G1947" s="9" t="s">
        <v>4607</v>
      </c>
      <c r="H1947" s="9" t="s">
        <v>4827</v>
      </c>
      <c r="I1947" s="9"/>
      <c r="J1947" s="9"/>
      <c r="K1947" s="9"/>
      <c r="L1947" s="9"/>
    </row>
    <row r="1948" spans="2:12" x14ac:dyDescent="0.25">
      <c r="B1948" s="9" t="s">
        <v>4108</v>
      </c>
      <c r="C1948" s="10" t="s">
        <v>4109</v>
      </c>
      <c r="D1948" s="10" t="s">
        <v>1741</v>
      </c>
      <c r="E1948" s="10" t="s">
        <v>310</v>
      </c>
      <c r="F1948" s="9" t="s">
        <v>5059</v>
      </c>
      <c r="G1948" s="9" t="s">
        <v>5127</v>
      </c>
      <c r="H1948" s="9" t="s">
        <v>4807</v>
      </c>
      <c r="I1948" s="9"/>
      <c r="J1948" s="9"/>
      <c r="K1948" s="9"/>
      <c r="L1948" s="9"/>
    </row>
    <row r="1949" spans="2:12" x14ac:dyDescent="0.25">
      <c r="B1949" s="9" t="s">
        <v>4110</v>
      </c>
      <c r="C1949" s="10" t="s">
        <v>4111</v>
      </c>
      <c r="D1949" s="10" t="s">
        <v>2986</v>
      </c>
      <c r="E1949" s="10" t="s">
        <v>23</v>
      </c>
      <c r="F1949" s="9" t="s">
        <v>5059</v>
      </c>
      <c r="G1949" s="9"/>
      <c r="H1949" s="9"/>
      <c r="I1949" s="9"/>
      <c r="J1949" s="9"/>
      <c r="K1949" s="9"/>
      <c r="L1949" s="9"/>
    </row>
    <row r="1950" spans="2:12" ht="75" x14ac:dyDescent="0.25">
      <c r="B1950" s="9" t="s">
        <v>2554</v>
      </c>
      <c r="C1950" s="10" t="s">
        <v>2555</v>
      </c>
      <c r="D1950" s="10" t="s">
        <v>1741</v>
      </c>
      <c r="E1950" s="10" t="s">
        <v>353</v>
      </c>
      <c r="F1950" s="9" t="s">
        <v>5299</v>
      </c>
      <c r="G1950" s="9" t="s">
        <v>4662</v>
      </c>
      <c r="H1950" s="9" t="s">
        <v>4809</v>
      </c>
      <c r="I1950" s="9"/>
      <c r="J1950" s="9"/>
      <c r="K1950" s="9"/>
      <c r="L1950" s="9"/>
    </row>
    <row r="1951" spans="2:12" ht="60" x14ac:dyDescent="0.25">
      <c r="B1951" s="9" t="s">
        <v>2416</v>
      </c>
      <c r="C1951" s="10" t="s">
        <v>2417</v>
      </c>
      <c r="D1951" s="10" t="s">
        <v>5</v>
      </c>
      <c r="E1951" s="10" t="s">
        <v>353</v>
      </c>
      <c r="F1951" s="9" t="s">
        <v>5022</v>
      </c>
      <c r="G1951" s="9" t="s">
        <v>4798</v>
      </c>
      <c r="H1951" s="9" t="s">
        <v>4812</v>
      </c>
      <c r="I1951" s="9"/>
      <c r="J1951" s="9"/>
      <c r="K1951" s="9"/>
      <c r="L1951" s="9"/>
    </row>
    <row r="1952" spans="2:12" x14ac:dyDescent="0.25">
      <c r="B1952" s="9" t="s">
        <v>4112</v>
      </c>
      <c r="C1952" s="10" t="s">
        <v>4113</v>
      </c>
      <c r="D1952" s="10" t="s">
        <v>2986</v>
      </c>
      <c r="E1952" s="10" t="s">
        <v>510</v>
      </c>
      <c r="F1952" s="9" t="s">
        <v>5059</v>
      </c>
      <c r="G1952" s="9" t="s">
        <v>4999</v>
      </c>
      <c r="H1952" s="9" t="s">
        <v>4807</v>
      </c>
      <c r="I1952" s="9"/>
      <c r="J1952" s="9"/>
      <c r="K1952" s="9"/>
      <c r="L1952" s="9"/>
    </row>
    <row r="1953" spans="2:12" x14ac:dyDescent="0.25">
      <c r="B1953" s="9" t="s">
        <v>4114</v>
      </c>
      <c r="C1953" s="10" t="s">
        <v>4115</v>
      </c>
      <c r="D1953" s="10" t="s">
        <v>2986</v>
      </c>
      <c r="E1953" s="10" t="s">
        <v>50</v>
      </c>
      <c r="F1953" s="9" t="s">
        <v>5059</v>
      </c>
      <c r="G1953" s="9"/>
      <c r="H1953" s="9"/>
      <c r="I1953" s="9"/>
      <c r="J1953" s="9"/>
      <c r="K1953" s="9"/>
      <c r="L1953" s="9"/>
    </row>
    <row r="1954" spans="2:12" x14ac:dyDescent="0.25">
      <c r="B1954" s="9" t="s">
        <v>4116</v>
      </c>
      <c r="C1954" s="10" t="s">
        <v>4117</v>
      </c>
      <c r="D1954" s="10" t="s">
        <v>1741</v>
      </c>
      <c r="E1954" s="10" t="s">
        <v>50</v>
      </c>
      <c r="F1954" s="9" t="s">
        <v>5059</v>
      </c>
      <c r="G1954" s="9" t="s">
        <v>4670</v>
      </c>
      <c r="H1954" s="9" t="s">
        <v>4807</v>
      </c>
      <c r="I1954" s="9"/>
      <c r="J1954" s="9"/>
      <c r="K1954" s="9"/>
      <c r="L1954" s="9"/>
    </row>
    <row r="1955" spans="2:12" x14ac:dyDescent="0.25">
      <c r="B1955" s="9" t="s">
        <v>4118</v>
      </c>
      <c r="C1955" s="10" t="s">
        <v>4119</v>
      </c>
      <c r="D1955" s="10" t="s">
        <v>2986</v>
      </c>
      <c r="E1955" s="10" t="s">
        <v>42</v>
      </c>
      <c r="F1955" s="9" t="s">
        <v>5059</v>
      </c>
      <c r="G1955" s="9"/>
      <c r="H1955" s="9"/>
      <c r="I1955" s="9"/>
      <c r="J1955" s="9"/>
      <c r="K1955" s="9"/>
      <c r="L1955" s="9"/>
    </row>
    <row r="1956" spans="2:12" x14ac:dyDescent="0.25">
      <c r="B1956" s="9" t="s">
        <v>4120</v>
      </c>
      <c r="C1956" s="10" t="s">
        <v>4121</v>
      </c>
      <c r="D1956" s="10" t="s">
        <v>2986</v>
      </c>
      <c r="E1956" s="10" t="s">
        <v>23</v>
      </c>
      <c r="F1956" s="9" t="s">
        <v>5059</v>
      </c>
      <c r="G1956" s="9"/>
      <c r="H1956" s="9"/>
      <c r="I1956" s="9"/>
      <c r="J1956" s="9"/>
      <c r="K1956" s="9"/>
      <c r="L1956" s="9"/>
    </row>
    <row r="1957" spans="2:12" ht="30" x14ac:dyDescent="0.25">
      <c r="B1957" s="9" t="s">
        <v>1767</v>
      </c>
      <c r="C1957" s="10" t="s">
        <v>1768</v>
      </c>
      <c r="D1957" s="10" t="s">
        <v>5</v>
      </c>
      <c r="E1957" s="10" t="s">
        <v>310</v>
      </c>
      <c r="F1957" s="9" t="s">
        <v>5022</v>
      </c>
      <c r="G1957" s="9" t="s">
        <v>5210</v>
      </c>
      <c r="H1957" s="9" t="s">
        <v>4807</v>
      </c>
      <c r="I1957" s="9"/>
      <c r="J1957" s="9"/>
      <c r="K1957" s="9"/>
      <c r="L1957" s="9"/>
    </row>
    <row r="1958" spans="2:12" x14ac:dyDescent="0.25">
      <c r="B1958" s="9" t="s">
        <v>4122</v>
      </c>
      <c r="C1958" s="10" t="s">
        <v>4123</v>
      </c>
      <c r="D1958" s="10" t="s">
        <v>2986</v>
      </c>
      <c r="E1958" s="10" t="s">
        <v>23</v>
      </c>
      <c r="F1958" s="9" t="s">
        <v>5059</v>
      </c>
      <c r="G1958" s="9" t="s">
        <v>4635</v>
      </c>
      <c r="H1958" s="9" t="s">
        <v>4807</v>
      </c>
      <c r="I1958" s="9"/>
      <c r="J1958" s="9"/>
      <c r="K1958" s="9"/>
      <c r="L1958" s="9"/>
    </row>
    <row r="1959" spans="2:12" ht="75" x14ac:dyDescent="0.25">
      <c r="B1959" s="9" t="s">
        <v>1769</v>
      </c>
      <c r="C1959" s="10" t="s">
        <v>1770</v>
      </c>
      <c r="D1959" s="10" t="s">
        <v>5</v>
      </c>
      <c r="E1959" s="10" t="s">
        <v>68</v>
      </c>
      <c r="F1959" s="9" t="s">
        <v>5024</v>
      </c>
      <c r="G1959" s="9" t="s">
        <v>4650</v>
      </c>
      <c r="H1959" s="9" t="s">
        <v>4806</v>
      </c>
      <c r="I1959" s="9"/>
      <c r="J1959" s="9"/>
      <c r="K1959" s="9"/>
      <c r="L1959" s="9"/>
    </row>
    <row r="1960" spans="2:12" ht="30" x14ac:dyDescent="0.25">
      <c r="B1960" s="9" t="s">
        <v>4124</v>
      </c>
      <c r="C1960" s="10" t="s">
        <v>4125</v>
      </c>
      <c r="D1960" s="10" t="s">
        <v>2986</v>
      </c>
      <c r="E1960" s="10" t="s">
        <v>151</v>
      </c>
      <c r="F1960" s="9" t="s">
        <v>5059</v>
      </c>
      <c r="G1960" s="9" t="s">
        <v>5211</v>
      </c>
      <c r="H1960" s="9" t="s">
        <v>4807</v>
      </c>
      <c r="I1960" s="9"/>
      <c r="J1960" s="9"/>
      <c r="K1960" s="9"/>
      <c r="L1960" s="9"/>
    </row>
    <row r="1961" spans="2:12" x14ac:dyDescent="0.25">
      <c r="B1961" s="9" t="s">
        <v>4126</v>
      </c>
      <c r="C1961" s="10" t="s">
        <v>4127</v>
      </c>
      <c r="D1961" s="10" t="s">
        <v>1741</v>
      </c>
      <c r="E1961" s="10" t="s">
        <v>353</v>
      </c>
      <c r="F1961" s="9" t="s">
        <v>5059</v>
      </c>
      <c r="G1961" s="9"/>
      <c r="H1961" s="9"/>
      <c r="I1961" s="9"/>
      <c r="J1961" s="9"/>
      <c r="K1961" s="9"/>
      <c r="L1961" s="9"/>
    </row>
    <row r="1962" spans="2:12" x14ac:dyDescent="0.25">
      <c r="B1962" s="9" t="s">
        <v>4128</v>
      </c>
      <c r="C1962" s="10" t="s">
        <v>4129</v>
      </c>
      <c r="D1962" s="10" t="s">
        <v>2986</v>
      </c>
      <c r="E1962" s="10" t="s">
        <v>23</v>
      </c>
      <c r="F1962" s="9" t="s">
        <v>5059</v>
      </c>
      <c r="G1962" s="9" t="s">
        <v>4587</v>
      </c>
      <c r="H1962" s="9" t="s">
        <v>4807</v>
      </c>
      <c r="I1962" s="9"/>
      <c r="J1962" s="9"/>
      <c r="K1962" s="9"/>
      <c r="L1962" s="9"/>
    </row>
    <row r="1963" spans="2:12" x14ac:dyDescent="0.25">
      <c r="B1963" s="9" t="s">
        <v>2876</v>
      </c>
      <c r="C1963" s="10" t="s">
        <v>4130</v>
      </c>
      <c r="D1963" s="10" t="s">
        <v>2986</v>
      </c>
      <c r="E1963" s="10" t="s">
        <v>310</v>
      </c>
      <c r="F1963" s="9" t="s">
        <v>5059</v>
      </c>
      <c r="G1963" s="9"/>
      <c r="H1963" s="9"/>
      <c r="I1963" s="9"/>
      <c r="J1963" s="9"/>
      <c r="K1963" s="9"/>
      <c r="L1963" s="9"/>
    </row>
    <row r="1964" spans="2:12" x14ac:dyDescent="0.25">
      <c r="B1964" s="9" t="s">
        <v>2941</v>
      </c>
      <c r="C1964" s="10" t="s">
        <v>4131</v>
      </c>
      <c r="D1964" s="10" t="s">
        <v>2986</v>
      </c>
      <c r="E1964" s="10" t="s">
        <v>22</v>
      </c>
      <c r="F1964" s="9" t="s">
        <v>5059</v>
      </c>
      <c r="G1964" s="9"/>
      <c r="H1964" s="9"/>
      <c r="I1964" s="9"/>
      <c r="J1964" s="9"/>
      <c r="K1964" s="9"/>
      <c r="L1964" s="9"/>
    </row>
    <row r="1965" spans="2:12" x14ac:dyDescent="0.25">
      <c r="B1965" s="9" t="s">
        <v>2880</v>
      </c>
      <c r="C1965" s="10" t="s">
        <v>4132</v>
      </c>
      <c r="D1965" s="10" t="s">
        <v>2986</v>
      </c>
      <c r="E1965" s="10" t="s">
        <v>23</v>
      </c>
      <c r="F1965" s="9" t="s">
        <v>5059</v>
      </c>
      <c r="G1965" s="9"/>
      <c r="H1965" s="9"/>
      <c r="I1965" s="9"/>
      <c r="J1965" s="9"/>
      <c r="K1965" s="9"/>
      <c r="L1965" s="9"/>
    </row>
    <row r="1966" spans="2:12" x14ac:dyDescent="0.25">
      <c r="B1966" s="9" t="s">
        <v>4133</v>
      </c>
      <c r="C1966" s="10" t="s">
        <v>4134</v>
      </c>
      <c r="D1966" s="10" t="s">
        <v>2986</v>
      </c>
      <c r="E1966" s="10" t="s">
        <v>50</v>
      </c>
      <c r="F1966" s="9" t="s">
        <v>5059</v>
      </c>
      <c r="G1966" s="9"/>
      <c r="H1966" s="9"/>
      <c r="I1966" s="9"/>
      <c r="J1966" s="9"/>
      <c r="K1966" s="9"/>
      <c r="L1966" s="9"/>
    </row>
    <row r="1967" spans="2:12" x14ac:dyDescent="0.25">
      <c r="B1967" s="9" t="s">
        <v>4135</v>
      </c>
      <c r="C1967" s="10" t="s">
        <v>4136</v>
      </c>
      <c r="D1967" s="10" t="s">
        <v>2986</v>
      </c>
      <c r="E1967" s="10" t="s">
        <v>23</v>
      </c>
      <c r="F1967" s="9" t="s">
        <v>5059</v>
      </c>
      <c r="G1967" s="9"/>
      <c r="H1967" s="9"/>
      <c r="I1967" s="9"/>
      <c r="J1967" s="9"/>
      <c r="K1967" s="9"/>
      <c r="L1967" s="9"/>
    </row>
    <row r="1968" spans="2:12" x14ac:dyDescent="0.25">
      <c r="B1968" s="9" t="s">
        <v>2887</v>
      </c>
      <c r="C1968" s="10" t="s">
        <v>4137</v>
      </c>
      <c r="D1968" s="10" t="s">
        <v>2986</v>
      </c>
      <c r="E1968" s="10" t="s">
        <v>68</v>
      </c>
      <c r="F1968" s="9" t="s">
        <v>5059</v>
      </c>
      <c r="G1968" s="9"/>
      <c r="H1968" s="9"/>
      <c r="I1968" s="9"/>
      <c r="J1968" s="9"/>
      <c r="K1968" s="9"/>
      <c r="L1968" s="9"/>
    </row>
    <row r="1969" spans="2:12" x14ac:dyDescent="0.25">
      <c r="B1969" s="9" t="s">
        <v>2918</v>
      </c>
      <c r="C1969" s="10" t="s">
        <v>4138</v>
      </c>
      <c r="D1969" s="10" t="s">
        <v>1741</v>
      </c>
      <c r="E1969" s="10" t="s">
        <v>49</v>
      </c>
      <c r="F1969" s="9" t="s">
        <v>5059</v>
      </c>
      <c r="G1969" s="9" t="s">
        <v>4580</v>
      </c>
      <c r="H1969" s="9" t="s">
        <v>4807</v>
      </c>
      <c r="I1969" s="9"/>
      <c r="J1969" s="9"/>
      <c r="K1969" s="9"/>
      <c r="L1969" s="9"/>
    </row>
    <row r="1970" spans="2:12" x14ac:dyDescent="0.25">
      <c r="B1970" s="9" t="s">
        <v>2965</v>
      </c>
      <c r="C1970" s="10" t="s">
        <v>4139</v>
      </c>
      <c r="D1970" s="10" t="s">
        <v>2986</v>
      </c>
      <c r="E1970" s="10" t="s">
        <v>23</v>
      </c>
      <c r="F1970" s="9" t="s">
        <v>5059</v>
      </c>
      <c r="G1970" s="9"/>
      <c r="H1970" s="9"/>
      <c r="I1970" s="9"/>
      <c r="J1970" s="9"/>
      <c r="K1970" s="9"/>
      <c r="L1970" s="9"/>
    </row>
    <row r="1971" spans="2:12" x14ac:dyDescent="0.25">
      <c r="B1971" s="9" t="s">
        <v>4140</v>
      </c>
      <c r="C1971" s="10" t="s">
        <v>4141</v>
      </c>
      <c r="D1971" s="10" t="s">
        <v>1741</v>
      </c>
      <c r="E1971" s="10" t="s">
        <v>50</v>
      </c>
      <c r="F1971" s="9" t="s">
        <v>5059</v>
      </c>
      <c r="G1971" s="9"/>
      <c r="H1971" s="9"/>
      <c r="I1971" s="9"/>
      <c r="J1971" s="9"/>
      <c r="K1971" s="9"/>
      <c r="L1971" s="9"/>
    </row>
    <row r="1972" spans="2:12" x14ac:dyDescent="0.25">
      <c r="B1972" s="9" t="s">
        <v>4142</v>
      </c>
      <c r="C1972" s="10" t="s">
        <v>4143</v>
      </c>
      <c r="D1972" s="10" t="s">
        <v>2986</v>
      </c>
      <c r="E1972" s="10" t="s">
        <v>23</v>
      </c>
      <c r="F1972" s="9" t="s">
        <v>5059</v>
      </c>
      <c r="G1972" s="9"/>
      <c r="H1972" s="9"/>
      <c r="I1972" s="9"/>
      <c r="J1972" s="9"/>
      <c r="K1972" s="9"/>
      <c r="L1972" s="9"/>
    </row>
    <row r="1973" spans="2:12" x14ac:dyDescent="0.25">
      <c r="B1973" s="9" t="s">
        <v>2915</v>
      </c>
      <c r="C1973" s="10" t="s">
        <v>4144</v>
      </c>
      <c r="D1973" s="10" t="s">
        <v>2986</v>
      </c>
      <c r="E1973" s="10" t="s">
        <v>23</v>
      </c>
      <c r="F1973" s="9" t="s">
        <v>5059</v>
      </c>
      <c r="G1973" s="9"/>
      <c r="H1973" s="9"/>
      <c r="I1973" s="9"/>
      <c r="J1973" s="9"/>
      <c r="K1973" s="9"/>
      <c r="L1973" s="9"/>
    </row>
    <row r="1974" spans="2:12" x14ac:dyDescent="0.25">
      <c r="B1974" s="9" t="s">
        <v>2933</v>
      </c>
      <c r="C1974" s="10" t="s">
        <v>4145</v>
      </c>
      <c r="D1974" s="10" t="s">
        <v>2986</v>
      </c>
      <c r="E1974" s="10" t="s">
        <v>59</v>
      </c>
      <c r="F1974" s="9" t="s">
        <v>5059</v>
      </c>
      <c r="G1974" s="9"/>
      <c r="H1974" s="9"/>
      <c r="I1974" s="9"/>
      <c r="J1974" s="9"/>
      <c r="K1974" s="9"/>
      <c r="L1974" s="9"/>
    </row>
    <row r="1975" spans="2:12" x14ac:dyDescent="0.25">
      <c r="B1975" s="9" t="s">
        <v>2889</v>
      </c>
      <c r="C1975" s="10" t="s">
        <v>4146</v>
      </c>
      <c r="D1975" s="10" t="s">
        <v>2986</v>
      </c>
      <c r="E1975" s="10" t="s">
        <v>50</v>
      </c>
      <c r="F1975" s="9" t="s">
        <v>5059</v>
      </c>
      <c r="G1975" s="9"/>
      <c r="H1975" s="9"/>
      <c r="I1975" s="9"/>
      <c r="J1975" s="9"/>
      <c r="K1975" s="9"/>
      <c r="L1975" s="9"/>
    </row>
    <row r="1976" spans="2:12" ht="60" x14ac:dyDescent="0.25">
      <c r="B1976" s="9" t="s">
        <v>1771</v>
      </c>
      <c r="C1976" s="10" t="s">
        <v>1772</v>
      </c>
      <c r="D1976" s="10" t="s">
        <v>5</v>
      </c>
      <c r="E1976" s="10" t="s">
        <v>310</v>
      </c>
      <c r="F1976" s="9" t="s">
        <v>5022</v>
      </c>
      <c r="G1976" s="9" t="s">
        <v>4673</v>
      </c>
      <c r="H1976" s="9" t="s">
        <v>4814</v>
      </c>
      <c r="I1976" s="9"/>
      <c r="J1976" s="9"/>
      <c r="K1976" s="9"/>
      <c r="L1976" s="9"/>
    </row>
    <row r="1977" spans="2:12" x14ac:dyDescent="0.25">
      <c r="B1977" s="9" t="s">
        <v>2955</v>
      </c>
      <c r="C1977" s="10" t="s">
        <v>4147</v>
      </c>
      <c r="D1977" s="10" t="s">
        <v>2986</v>
      </c>
      <c r="E1977" s="10" t="s">
        <v>310</v>
      </c>
      <c r="F1977" s="9" t="s">
        <v>5059</v>
      </c>
      <c r="G1977" s="9"/>
      <c r="H1977" s="9"/>
      <c r="I1977" s="9"/>
      <c r="J1977" s="9"/>
      <c r="K1977" s="9"/>
      <c r="L1977" s="9"/>
    </row>
    <row r="1978" spans="2:12" x14ac:dyDescent="0.25">
      <c r="B1978" s="9" t="s">
        <v>4148</v>
      </c>
      <c r="C1978" s="10" t="s">
        <v>4149</v>
      </c>
      <c r="D1978" s="10" t="s">
        <v>2986</v>
      </c>
      <c r="E1978" s="10" t="s">
        <v>23</v>
      </c>
      <c r="F1978" s="9" t="s">
        <v>5059</v>
      </c>
      <c r="G1978" s="9"/>
      <c r="H1978" s="9"/>
      <c r="I1978" s="9"/>
      <c r="J1978" s="9"/>
      <c r="K1978" s="9"/>
      <c r="L1978" s="9"/>
    </row>
    <row r="1979" spans="2:12" x14ac:dyDescent="0.25">
      <c r="B1979" s="9" t="s">
        <v>2418</v>
      </c>
      <c r="C1979" s="10" t="s">
        <v>2419</v>
      </c>
      <c r="D1979" s="10" t="s">
        <v>5</v>
      </c>
      <c r="E1979" s="10" t="s">
        <v>6</v>
      </c>
      <c r="F1979" s="9" t="s">
        <v>5023</v>
      </c>
      <c r="G1979" s="9"/>
      <c r="H1979" s="9"/>
      <c r="I1979" s="9"/>
      <c r="J1979" s="9"/>
      <c r="K1979" s="9"/>
      <c r="L1979" s="9"/>
    </row>
    <row r="1980" spans="2:12" ht="75" x14ac:dyDescent="0.25">
      <c r="B1980" s="9" t="s">
        <v>2556</v>
      </c>
      <c r="C1980" s="10" t="s">
        <v>2557</v>
      </c>
      <c r="D1980" s="10" t="s">
        <v>1741</v>
      </c>
      <c r="E1980" s="10" t="s">
        <v>310</v>
      </c>
      <c r="F1980" s="9" t="s">
        <v>5299</v>
      </c>
      <c r="G1980" s="9" t="s">
        <v>5045</v>
      </c>
      <c r="H1980" s="9" t="s">
        <v>4808</v>
      </c>
      <c r="I1980" s="9"/>
      <c r="J1980" s="9"/>
      <c r="K1980" s="9"/>
      <c r="L1980" s="9"/>
    </row>
    <row r="1981" spans="2:12" x14ac:dyDescent="0.25">
      <c r="B1981" s="9" t="s">
        <v>4150</v>
      </c>
      <c r="C1981" s="10" t="s">
        <v>4151</v>
      </c>
      <c r="D1981" s="10" t="s">
        <v>2986</v>
      </c>
      <c r="E1981" s="10" t="s">
        <v>50</v>
      </c>
      <c r="F1981" s="9" t="s">
        <v>5059</v>
      </c>
      <c r="G1981" s="9"/>
      <c r="H1981" s="9"/>
      <c r="I1981" s="9"/>
      <c r="J1981" s="9"/>
      <c r="K1981" s="9"/>
      <c r="L1981" s="9"/>
    </row>
    <row r="1982" spans="2:12" ht="75" x14ac:dyDescent="0.25">
      <c r="B1982" s="9" t="s">
        <v>2558</v>
      </c>
      <c r="C1982" s="10" t="s">
        <v>2559</v>
      </c>
      <c r="D1982" s="10" t="s">
        <v>1741</v>
      </c>
      <c r="E1982" s="10" t="s">
        <v>50</v>
      </c>
      <c r="F1982" s="9" t="s">
        <v>5299</v>
      </c>
      <c r="G1982" s="9"/>
      <c r="H1982" s="9"/>
      <c r="I1982" s="9"/>
      <c r="J1982" s="9"/>
      <c r="K1982" s="9"/>
      <c r="L1982" s="9"/>
    </row>
    <row r="1983" spans="2:12" x14ac:dyDescent="0.25">
      <c r="B1983" s="9" t="s">
        <v>2930</v>
      </c>
      <c r="C1983" s="10" t="s">
        <v>4152</v>
      </c>
      <c r="D1983" s="10" t="s">
        <v>2986</v>
      </c>
      <c r="E1983" s="10" t="s">
        <v>23</v>
      </c>
      <c r="F1983" s="9" t="s">
        <v>5059</v>
      </c>
      <c r="G1983" s="9"/>
      <c r="H1983" s="9"/>
      <c r="I1983" s="9"/>
      <c r="J1983" s="9"/>
      <c r="K1983" s="9"/>
      <c r="L1983" s="9"/>
    </row>
    <row r="1984" spans="2:12" ht="75" x14ac:dyDescent="0.25">
      <c r="B1984" s="9" t="s">
        <v>2560</v>
      </c>
      <c r="C1984" s="10" t="s">
        <v>2561</v>
      </c>
      <c r="D1984" s="10" t="s">
        <v>1741</v>
      </c>
      <c r="E1984" s="10" t="s">
        <v>310</v>
      </c>
      <c r="F1984" s="9" t="s">
        <v>5299</v>
      </c>
      <c r="G1984" s="9"/>
      <c r="H1984" s="9"/>
      <c r="I1984" s="9"/>
      <c r="J1984" s="9"/>
      <c r="K1984" s="9"/>
      <c r="L1984" s="9"/>
    </row>
    <row r="1985" spans="2:12" x14ac:dyDescent="0.25">
      <c r="B1985" s="9" t="s">
        <v>4153</v>
      </c>
      <c r="C1985" s="10" t="s">
        <v>4154</v>
      </c>
      <c r="D1985" s="10" t="s">
        <v>2986</v>
      </c>
      <c r="E1985" s="10" t="s">
        <v>353</v>
      </c>
      <c r="F1985" s="9" t="s">
        <v>5059</v>
      </c>
      <c r="G1985" s="9"/>
      <c r="H1985" s="9"/>
      <c r="I1985" s="9"/>
      <c r="J1985" s="9"/>
      <c r="K1985" s="9"/>
      <c r="L1985" s="9"/>
    </row>
    <row r="1986" spans="2:12" ht="75" x14ac:dyDescent="0.25">
      <c r="B1986" s="9" t="s">
        <v>2562</v>
      </c>
      <c r="C1986" s="10" t="s">
        <v>2563</v>
      </c>
      <c r="D1986" s="10" t="s">
        <v>1741</v>
      </c>
      <c r="E1986" s="10" t="s">
        <v>310</v>
      </c>
      <c r="F1986" s="9" t="s">
        <v>5299</v>
      </c>
      <c r="G1986" s="9" t="s">
        <v>4656</v>
      </c>
      <c r="H1986" s="9" t="s">
        <v>4808</v>
      </c>
      <c r="I1986" s="9"/>
      <c r="J1986" s="9"/>
      <c r="K1986" s="9" t="s">
        <v>4540</v>
      </c>
      <c r="L1986" s="9"/>
    </row>
    <row r="1987" spans="2:12" x14ac:dyDescent="0.25">
      <c r="B1987" s="9" t="s">
        <v>2970</v>
      </c>
      <c r="C1987" s="10" t="s">
        <v>4155</v>
      </c>
      <c r="D1987" s="10" t="s">
        <v>2986</v>
      </c>
      <c r="E1987" s="10" t="s">
        <v>23</v>
      </c>
      <c r="F1987" s="9" t="s">
        <v>5059</v>
      </c>
      <c r="G1987" s="9"/>
      <c r="H1987" s="9"/>
      <c r="I1987" s="9"/>
      <c r="J1987" s="9"/>
      <c r="K1987" s="9"/>
      <c r="L1987" s="9"/>
    </row>
    <row r="1988" spans="2:12" x14ac:dyDescent="0.25">
      <c r="B1988" s="9" t="s">
        <v>2420</v>
      </c>
      <c r="C1988" s="10" t="s">
        <v>2421</v>
      </c>
      <c r="D1988" s="10" t="s">
        <v>1741</v>
      </c>
      <c r="E1988" s="10" t="s">
        <v>6</v>
      </c>
      <c r="F1988" s="9" t="s">
        <v>5023</v>
      </c>
      <c r="G1988" s="9"/>
      <c r="H1988" s="9"/>
      <c r="I1988" s="9"/>
      <c r="J1988" s="9"/>
      <c r="K1988" s="9"/>
      <c r="L1988" s="9"/>
    </row>
    <row r="1989" spans="2:12" x14ac:dyDescent="0.25">
      <c r="B1989" s="9" t="s">
        <v>2910</v>
      </c>
      <c r="C1989" s="10" t="s">
        <v>4156</v>
      </c>
      <c r="D1989" s="10" t="s">
        <v>2986</v>
      </c>
      <c r="E1989" s="10" t="s">
        <v>50</v>
      </c>
      <c r="F1989" s="9" t="s">
        <v>5059</v>
      </c>
      <c r="G1989" s="9" t="s">
        <v>4988</v>
      </c>
      <c r="H1989" s="9" t="s">
        <v>4807</v>
      </c>
      <c r="I1989" s="9"/>
      <c r="J1989" s="9"/>
      <c r="K1989" s="9"/>
      <c r="L1989" s="9"/>
    </row>
    <row r="1990" spans="2:12" x14ac:dyDescent="0.25">
      <c r="B1990" s="9" t="s">
        <v>2895</v>
      </c>
      <c r="C1990" s="10" t="s">
        <v>4157</v>
      </c>
      <c r="D1990" s="10" t="s">
        <v>2986</v>
      </c>
      <c r="E1990" s="10" t="s">
        <v>59</v>
      </c>
      <c r="F1990" s="9" t="s">
        <v>5059</v>
      </c>
      <c r="G1990" s="9"/>
      <c r="H1990" s="9"/>
      <c r="I1990" s="9"/>
      <c r="J1990" s="9"/>
      <c r="K1990" s="9"/>
      <c r="L1990" s="9"/>
    </row>
    <row r="1991" spans="2:12" x14ac:dyDescent="0.25">
      <c r="B1991" s="9" t="s">
        <v>2897</v>
      </c>
      <c r="C1991" s="10" t="s">
        <v>4158</v>
      </c>
      <c r="D1991" s="10" t="s">
        <v>2986</v>
      </c>
      <c r="E1991" s="10" t="s">
        <v>49</v>
      </c>
      <c r="F1991" s="9" t="s">
        <v>5059</v>
      </c>
      <c r="G1991" s="9" t="s">
        <v>4575</v>
      </c>
      <c r="H1991" s="9" t="s">
        <v>4807</v>
      </c>
      <c r="I1991" s="9"/>
      <c r="J1991" s="9"/>
      <c r="K1991" s="9"/>
      <c r="L1991" s="9"/>
    </row>
    <row r="1992" spans="2:12" x14ac:dyDescent="0.25">
      <c r="B1992" s="9" t="s">
        <v>2938</v>
      </c>
      <c r="C1992" s="10" t="s">
        <v>4159</v>
      </c>
      <c r="D1992" s="10" t="s">
        <v>2986</v>
      </c>
      <c r="E1992" s="10" t="s">
        <v>210</v>
      </c>
      <c r="F1992" s="9" t="s">
        <v>5059</v>
      </c>
      <c r="G1992" s="9"/>
      <c r="H1992" s="9"/>
      <c r="I1992" s="9"/>
      <c r="J1992" s="9"/>
      <c r="K1992" s="9"/>
      <c r="L1992" s="9"/>
    </row>
    <row r="1993" spans="2:12" ht="75" x14ac:dyDescent="0.25">
      <c r="B1993" s="9" t="s">
        <v>1773</v>
      </c>
      <c r="C1993" s="10" t="s">
        <v>1774</v>
      </c>
      <c r="D1993" s="10" t="s">
        <v>5</v>
      </c>
      <c r="E1993" s="10" t="s">
        <v>310</v>
      </c>
      <c r="F1993" s="9" t="s">
        <v>5073</v>
      </c>
      <c r="G1993" s="9" t="s">
        <v>5212</v>
      </c>
      <c r="H1993" s="9" t="s">
        <v>4806</v>
      </c>
      <c r="I1993" s="9"/>
      <c r="J1993" s="9"/>
      <c r="K1993" s="9" t="s">
        <v>4561</v>
      </c>
      <c r="L1993" s="9"/>
    </row>
    <row r="1994" spans="2:12" x14ac:dyDescent="0.25">
      <c r="B1994" s="9" t="s">
        <v>2422</v>
      </c>
      <c r="C1994" s="10" t="s">
        <v>2423</v>
      </c>
      <c r="D1994" s="10" t="s">
        <v>1741</v>
      </c>
      <c r="E1994" s="10" t="s">
        <v>50</v>
      </c>
      <c r="F1994" s="9" t="s">
        <v>5023</v>
      </c>
      <c r="G1994" s="9"/>
      <c r="H1994" s="9"/>
      <c r="I1994" s="9"/>
      <c r="J1994" s="9"/>
      <c r="K1994" s="9"/>
      <c r="L1994" s="9"/>
    </row>
    <row r="1995" spans="2:12" x14ac:dyDescent="0.25">
      <c r="B1995" s="9" t="s">
        <v>4160</v>
      </c>
      <c r="C1995" s="10" t="s">
        <v>4161</v>
      </c>
      <c r="D1995" s="10" t="s">
        <v>2986</v>
      </c>
      <c r="E1995" s="10" t="s">
        <v>26</v>
      </c>
      <c r="F1995" s="9" t="s">
        <v>5059</v>
      </c>
      <c r="G1995" s="9"/>
      <c r="H1995" s="9"/>
      <c r="I1995" s="9"/>
      <c r="J1995" s="9"/>
      <c r="K1995" s="9"/>
      <c r="L1995" s="9"/>
    </row>
    <row r="1996" spans="2:12" x14ac:dyDescent="0.25">
      <c r="B1996" s="9" t="s">
        <v>2940</v>
      </c>
      <c r="C1996" s="10" t="s">
        <v>4162</v>
      </c>
      <c r="D1996" s="10" t="s">
        <v>2986</v>
      </c>
      <c r="E1996" s="10" t="s">
        <v>510</v>
      </c>
      <c r="F1996" s="9" t="s">
        <v>5059</v>
      </c>
      <c r="G1996" s="9"/>
      <c r="H1996" s="9"/>
      <c r="I1996" s="9"/>
      <c r="J1996" s="9"/>
      <c r="K1996" s="9"/>
      <c r="L1996" s="9"/>
    </row>
    <row r="1997" spans="2:12" x14ac:dyDescent="0.25">
      <c r="B1997" s="9" t="s">
        <v>2947</v>
      </c>
      <c r="C1997" s="10" t="s">
        <v>4163</v>
      </c>
      <c r="D1997" s="10" t="s">
        <v>2986</v>
      </c>
      <c r="E1997" s="10" t="s">
        <v>50</v>
      </c>
      <c r="F1997" s="9" t="s">
        <v>5059</v>
      </c>
      <c r="G1997" s="9"/>
      <c r="H1997" s="9"/>
      <c r="I1997" s="9"/>
      <c r="J1997" s="9"/>
      <c r="K1997" s="9"/>
      <c r="L1997" s="9"/>
    </row>
    <row r="1998" spans="2:12" ht="75" x14ac:dyDescent="0.25">
      <c r="B1998" s="9" t="s">
        <v>2564</v>
      </c>
      <c r="C1998" s="10" t="s">
        <v>2565</v>
      </c>
      <c r="D1998" s="10" t="s">
        <v>1741</v>
      </c>
      <c r="E1998" s="10" t="s">
        <v>310</v>
      </c>
      <c r="F1998" s="9" t="s">
        <v>5299</v>
      </c>
      <c r="G1998" s="9"/>
      <c r="H1998" s="9"/>
      <c r="I1998" s="9"/>
      <c r="J1998" s="9"/>
      <c r="K1998" s="9"/>
      <c r="L1998" s="9"/>
    </row>
    <row r="1999" spans="2:12" x14ac:dyDescent="0.25">
      <c r="B1999" s="9" t="s">
        <v>2949</v>
      </c>
      <c r="C1999" s="10" t="s">
        <v>4164</v>
      </c>
      <c r="D1999" s="10" t="s">
        <v>1741</v>
      </c>
      <c r="E1999" s="10" t="s">
        <v>50</v>
      </c>
      <c r="F1999" s="9" t="s">
        <v>5059</v>
      </c>
      <c r="G1999" s="9" t="s">
        <v>5223</v>
      </c>
      <c r="H1999" s="9" t="s">
        <v>4807</v>
      </c>
      <c r="I1999" s="9"/>
      <c r="J1999" s="9"/>
      <c r="K1999" s="9"/>
      <c r="L1999" s="9"/>
    </row>
    <row r="2000" spans="2:12" x14ac:dyDescent="0.25">
      <c r="B2000" s="9" t="s">
        <v>2875</v>
      </c>
      <c r="C2000" s="10" t="s">
        <v>4165</v>
      </c>
      <c r="D2000" s="10" t="s">
        <v>2986</v>
      </c>
      <c r="E2000" s="10" t="s">
        <v>510</v>
      </c>
      <c r="F2000" s="9" t="s">
        <v>5059</v>
      </c>
      <c r="G2000" s="9"/>
      <c r="H2000" s="9"/>
      <c r="I2000" s="9"/>
      <c r="J2000" s="9"/>
      <c r="K2000" s="9"/>
      <c r="L2000" s="9"/>
    </row>
    <row r="2001" spans="2:12" ht="75" x14ac:dyDescent="0.25">
      <c r="B2001" s="9" t="s">
        <v>2566</v>
      </c>
      <c r="C2001" s="10" t="s">
        <v>2567</v>
      </c>
      <c r="D2001" s="10" t="s">
        <v>1741</v>
      </c>
      <c r="E2001" s="10" t="s">
        <v>310</v>
      </c>
      <c r="F2001" s="9" t="s">
        <v>5299</v>
      </c>
      <c r="G2001" s="9" t="s">
        <v>4643</v>
      </c>
      <c r="H2001" s="9" t="s">
        <v>4812</v>
      </c>
      <c r="I2001" s="9"/>
      <c r="J2001" s="9"/>
      <c r="K2001" s="9"/>
      <c r="L2001" s="9"/>
    </row>
    <row r="2002" spans="2:12" x14ac:dyDescent="0.25">
      <c r="B2002" s="9" t="s">
        <v>2932</v>
      </c>
      <c r="C2002" s="10" t="s">
        <v>4166</v>
      </c>
      <c r="D2002" s="10" t="s">
        <v>2986</v>
      </c>
      <c r="E2002" s="10" t="s">
        <v>50</v>
      </c>
      <c r="F2002" s="9" t="s">
        <v>5059</v>
      </c>
      <c r="G2002" s="9"/>
      <c r="H2002" s="9"/>
      <c r="I2002" s="9"/>
      <c r="J2002" s="9"/>
      <c r="K2002" s="9"/>
      <c r="L2002" s="9"/>
    </row>
    <row r="2003" spans="2:12" x14ac:dyDescent="0.25">
      <c r="B2003" s="9" t="s">
        <v>2424</v>
      </c>
      <c r="C2003" s="10" t="s">
        <v>2425</v>
      </c>
      <c r="D2003" s="10" t="s">
        <v>5</v>
      </c>
      <c r="E2003" s="10" t="s">
        <v>49</v>
      </c>
      <c r="F2003" s="9" t="s">
        <v>5023</v>
      </c>
      <c r="G2003" s="9"/>
      <c r="H2003" s="9"/>
      <c r="I2003" s="9"/>
      <c r="J2003" s="9"/>
      <c r="K2003" s="9"/>
      <c r="L2003" s="9"/>
    </row>
    <row r="2004" spans="2:12" x14ac:dyDescent="0.25">
      <c r="B2004" s="9" t="s">
        <v>2901</v>
      </c>
      <c r="C2004" s="10" t="s">
        <v>4167</v>
      </c>
      <c r="D2004" s="10" t="s">
        <v>1746</v>
      </c>
      <c r="E2004" s="10" t="s">
        <v>49</v>
      </c>
      <c r="F2004" s="9" t="s">
        <v>5059</v>
      </c>
      <c r="G2004" s="9"/>
      <c r="H2004" s="9"/>
      <c r="I2004" s="9"/>
      <c r="J2004" s="9"/>
      <c r="K2004" s="9"/>
      <c r="L2004" s="9"/>
    </row>
    <row r="2005" spans="2:12" x14ac:dyDescent="0.25">
      <c r="B2005" s="9" t="s">
        <v>2891</v>
      </c>
      <c r="C2005" s="10" t="s">
        <v>4168</v>
      </c>
      <c r="D2005" s="10" t="s">
        <v>2986</v>
      </c>
      <c r="E2005" s="10" t="s">
        <v>510</v>
      </c>
      <c r="F2005" s="9" t="s">
        <v>5059</v>
      </c>
      <c r="G2005" s="9"/>
      <c r="H2005" s="9"/>
      <c r="I2005" s="9"/>
      <c r="J2005" s="9"/>
      <c r="K2005" s="9"/>
      <c r="L2005" s="9"/>
    </row>
    <row r="2006" spans="2:12" x14ac:dyDescent="0.25">
      <c r="B2006" s="9" t="s">
        <v>2948</v>
      </c>
      <c r="C2006" s="10" t="s">
        <v>4169</v>
      </c>
      <c r="D2006" s="10" t="s">
        <v>2986</v>
      </c>
      <c r="E2006" s="10" t="s">
        <v>85</v>
      </c>
      <c r="F2006" s="9" t="s">
        <v>5059</v>
      </c>
      <c r="G2006" s="9"/>
      <c r="H2006" s="9"/>
      <c r="I2006" s="9"/>
      <c r="J2006" s="9"/>
      <c r="K2006" s="9"/>
      <c r="L2006" s="9"/>
    </row>
    <row r="2007" spans="2:12" ht="75" x14ac:dyDescent="0.25">
      <c r="B2007" s="9" t="s">
        <v>2568</v>
      </c>
      <c r="C2007" s="10" t="s">
        <v>2569</v>
      </c>
      <c r="D2007" s="10" t="s">
        <v>1741</v>
      </c>
      <c r="E2007" s="10" t="s">
        <v>50</v>
      </c>
      <c r="F2007" s="9" t="s">
        <v>5299</v>
      </c>
      <c r="G2007" s="9" t="s">
        <v>4607</v>
      </c>
      <c r="H2007" s="9" t="s">
        <v>4812</v>
      </c>
      <c r="I2007" s="9"/>
      <c r="J2007" s="9"/>
      <c r="K2007" s="9"/>
      <c r="L2007" s="9"/>
    </row>
    <row r="2008" spans="2:12" x14ac:dyDescent="0.25">
      <c r="B2008" s="9" t="s">
        <v>2920</v>
      </c>
      <c r="C2008" s="10" t="s">
        <v>4170</v>
      </c>
      <c r="D2008" s="10" t="s">
        <v>2986</v>
      </c>
      <c r="E2008" s="10" t="s">
        <v>310</v>
      </c>
      <c r="F2008" s="9" t="s">
        <v>5059</v>
      </c>
      <c r="G2008" s="9" t="s">
        <v>5125</v>
      </c>
      <c r="H2008" s="9" t="s">
        <v>4807</v>
      </c>
      <c r="I2008" s="9"/>
      <c r="J2008" s="9"/>
      <c r="K2008" s="9"/>
      <c r="L2008" s="9"/>
    </row>
    <row r="2009" spans="2:12" ht="30" x14ac:dyDescent="0.25">
      <c r="B2009" s="9" t="s">
        <v>2944</v>
      </c>
      <c r="C2009" s="10" t="s">
        <v>4171</v>
      </c>
      <c r="D2009" s="10" t="s">
        <v>2986</v>
      </c>
      <c r="E2009" s="10" t="s">
        <v>23</v>
      </c>
      <c r="F2009" s="9" t="s">
        <v>5059</v>
      </c>
      <c r="G2009" s="9" t="s">
        <v>5141</v>
      </c>
      <c r="H2009" s="9" t="s">
        <v>4813</v>
      </c>
      <c r="I2009" s="9"/>
      <c r="J2009" s="9"/>
      <c r="K2009" s="9"/>
      <c r="L2009" s="9"/>
    </row>
    <row r="2010" spans="2:12" x14ac:dyDescent="0.25">
      <c r="B2010" s="9" t="s">
        <v>2952</v>
      </c>
      <c r="C2010" s="10" t="s">
        <v>4172</v>
      </c>
      <c r="D2010" s="10" t="s">
        <v>2986</v>
      </c>
      <c r="E2010" s="10" t="s">
        <v>49</v>
      </c>
      <c r="F2010" s="9" t="s">
        <v>5059</v>
      </c>
      <c r="G2010" s="9"/>
      <c r="H2010" s="9"/>
      <c r="I2010" s="9"/>
      <c r="J2010" s="9"/>
      <c r="K2010" s="9"/>
      <c r="L2010" s="9"/>
    </row>
    <row r="2011" spans="2:12" x14ac:dyDescent="0.25">
      <c r="B2011" s="9" t="s">
        <v>2917</v>
      </c>
      <c r="C2011" s="10" t="s">
        <v>4173</v>
      </c>
      <c r="D2011" s="10" t="s">
        <v>2986</v>
      </c>
      <c r="E2011" s="10" t="s">
        <v>233</v>
      </c>
      <c r="F2011" s="9" t="s">
        <v>5059</v>
      </c>
      <c r="G2011" s="9"/>
      <c r="H2011" s="9"/>
      <c r="I2011" s="9"/>
      <c r="J2011" s="9"/>
      <c r="K2011" s="9"/>
      <c r="L2011" s="9"/>
    </row>
    <row r="2012" spans="2:12" ht="30" x14ac:dyDescent="0.25">
      <c r="B2012" s="9" t="s">
        <v>4174</v>
      </c>
      <c r="C2012" s="10" t="s">
        <v>4175</v>
      </c>
      <c r="D2012" s="10" t="s">
        <v>2986</v>
      </c>
      <c r="E2012" s="10" t="s">
        <v>50</v>
      </c>
      <c r="F2012" s="9" t="s">
        <v>5059</v>
      </c>
      <c r="G2012" s="9" t="s">
        <v>5213</v>
      </c>
      <c r="H2012" s="9" t="s">
        <v>4807</v>
      </c>
      <c r="I2012" s="9"/>
      <c r="J2012" s="9"/>
      <c r="K2012" s="9"/>
      <c r="L2012" s="9"/>
    </row>
    <row r="2013" spans="2:12" ht="75" x14ac:dyDescent="0.25">
      <c r="B2013" s="9" t="s">
        <v>2570</v>
      </c>
      <c r="C2013" s="10" t="s">
        <v>2571</v>
      </c>
      <c r="D2013" s="10" t="s">
        <v>1741</v>
      </c>
      <c r="E2013" s="10" t="s">
        <v>23</v>
      </c>
      <c r="F2013" s="9" t="s">
        <v>5299</v>
      </c>
      <c r="G2013" s="9" t="s">
        <v>4600</v>
      </c>
      <c r="H2013" s="9" t="s">
        <v>4812</v>
      </c>
      <c r="I2013" s="9"/>
      <c r="J2013" s="9"/>
      <c r="K2013" s="9"/>
      <c r="L2013" s="9"/>
    </row>
    <row r="2014" spans="2:12" x14ac:dyDescent="0.25">
      <c r="B2014" s="9" t="s">
        <v>4176</v>
      </c>
      <c r="C2014" s="10" t="s">
        <v>4177</v>
      </c>
      <c r="D2014" s="10" t="s">
        <v>2986</v>
      </c>
      <c r="E2014" s="10" t="s">
        <v>49</v>
      </c>
      <c r="F2014" s="9" t="s">
        <v>5059</v>
      </c>
      <c r="G2014" s="9"/>
      <c r="H2014" s="9"/>
      <c r="I2014" s="9"/>
      <c r="J2014" s="9"/>
      <c r="K2014" s="9"/>
      <c r="L2014" s="9"/>
    </row>
    <row r="2015" spans="2:12" x14ac:dyDescent="0.25">
      <c r="B2015" s="9" t="s">
        <v>2572</v>
      </c>
      <c r="C2015" s="10" t="s">
        <v>2573</v>
      </c>
      <c r="D2015" s="10" t="s">
        <v>1741</v>
      </c>
      <c r="E2015" s="10" t="s">
        <v>310</v>
      </c>
      <c r="F2015" s="9" t="s">
        <v>4881</v>
      </c>
      <c r="G2015" s="9"/>
      <c r="H2015" s="9"/>
      <c r="I2015" s="9"/>
      <c r="J2015" s="9"/>
      <c r="K2015" s="9"/>
      <c r="L2015" s="9"/>
    </row>
    <row r="2016" spans="2:12" x14ac:dyDescent="0.25">
      <c r="B2016" s="9" t="s">
        <v>2873</v>
      </c>
      <c r="C2016" s="10" t="s">
        <v>4178</v>
      </c>
      <c r="D2016" s="10" t="s">
        <v>1741</v>
      </c>
      <c r="E2016" s="10" t="s">
        <v>50</v>
      </c>
      <c r="F2016" s="9" t="s">
        <v>5059</v>
      </c>
      <c r="G2016" s="9"/>
      <c r="H2016" s="9"/>
      <c r="I2016" s="9"/>
      <c r="J2016" s="9"/>
      <c r="K2016" s="9"/>
      <c r="L2016" s="9"/>
    </row>
    <row r="2017" spans="2:12" ht="45" x14ac:dyDescent="0.25">
      <c r="B2017" s="9" t="s">
        <v>1775</v>
      </c>
      <c r="C2017" s="10" t="s">
        <v>1776</v>
      </c>
      <c r="D2017" s="10" t="s">
        <v>5</v>
      </c>
      <c r="E2017" s="10" t="s">
        <v>68</v>
      </c>
      <c r="F2017" s="9" t="s">
        <v>5022</v>
      </c>
      <c r="G2017" s="9" t="s">
        <v>4607</v>
      </c>
      <c r="H2017" s="9" t="s">
        <v>4808</v>
      </c>
      <c r="I2017" s="9"/>
      <c r="J2017" s="9"/>
      <c r="K2017" s="9"/>
      <c r="L2017" s="9"/>
    </row>
    <row r="2018" spans="2:12" x14ac:dyDescent="0.25">
      <c r="B2018" s="9" t="s">
        <v>2905</v>
      </c>
      <c r="C2018" s="10" t="s">
        <v>4179</v>
      </c>
      <c r="D2018" s="10" t="s">
        <v>1741</v>
      </c>
      <c r="E2018" s="10" t="s">
        <v>49</v>
      </c>
      <c r="F2018" s="9" t="s">
        <v>5059</v>
      </c>
      <c r="G2018" s="9"/>
      <c r="H2018" s="9"/>
      <c r="I2018" s="9"/>
      <c r="J2018" s="9"/>
      <c r="K2018" s="9"/>
      <c r="L2018" s="9"/>
    </row>
    <row r="2019" spans="2:12" x14ac:dyDescent="0.25">
      <c r="B2019" s="9" t="s">
        <v>2426</v>
      </c>
      <c r="C2019" s="10" t="s">
        <v>2427</v>
      </c>
      <c r="D2019" s="10" t="s">
        <v>5</v>
      </c>
      <c r="E2019" s="10" t="s">
        <v>49</v>
      </c>
      <c r="F2019" s="9" t="s">
        <v>5023</v>
      </c>
      <c r="G2019" s="9" t="s">
        <v>4618</v>
      </c>
      <c r="H2019" s="9" t="s">
        <v>4807</v>
      </c>
      <c r="I2019" s="9"/>
      <c r="J2019" s="9"/>
      <c r="K2019" s="9"/>
      <c r="L2019" s="9"/>
    </row>
    <row r="2020" spans="2:12" x14ac:dyDescent="0.25">
      <c r="B2020" s="9" t="s">
        <v>2919</v>
      </c>
      <c r="C2020" s="10" t="s">
        <v>4180</v>
      </c>
      <c r="D2020" s="10" t="s">
        <v>2986</v>
      </c>
      <c r="E2020" s="10" t="s">
        <v>22</v>
      </c>
      <c r="F2020" s="9" t="s">
        <v>5059</v>
      </c>
      <c r="G2020" s="9"/>
      <c r="H2020" s="9"/>
      <c r="I2020" s="9"/>
      <c r="J2020" s="9"/>
      <c r="K2020" s="9"/>
      <c r="L2020" s="9"/>
    </row>
    <row r="2021" spans="2:12" x14ac:dyDescent="0.25">
      <c r="B2021" s="9" t="s">
        <v>5219</v>
      </c>
      <c r="C2021" s="10" t="s">
        <v>5220</v>
      </c>
      <c r="D2021" s="10" t="s">
        <v>5</v>
      </c>
      <c r="E2021" s="10" t="s">
        <v>510</v>
      </c>
      <c r="F2021" s="9" t="s">
        <v>4879</v>
      </c>
      <c r="G2021" s="9"/>
      <c r="H2021" s="9"/>
      <c r="I2021" s="9"/>
      <c r="J2021" s="9"/>
      <c r="K2021" s="9"/>
      <c r="L2021" s="9"/>
    </row>
    <row r="2022" spans="2:12" x14ac:dyDescent="0.25">
      <c r="B2022" s="9" t="s">
        <v>2899</v>
      </c>
      <c r="C2022" s="10" t="s">
        <v>4181</v>
      </c>
      <c r="D2022" s="10" t="s">
        <v>2986</v>
      </c>
      <c r="E2022" s="10" t="s">
        <v>23</v>
      </c>
      <c r="F2022" s="9" t="s">
        <v>5059</v>
      </c>
      <c r="G2022" s="9"/>
      <c r="H2022" s="9"/>
      <c r="I2022" s="9"/>
      <c r="J2022" s="9"/>
      <c r="K2022" s="9"/>
      <c r="L2022" s="9"/>
    </row>
    <row r="2023" spans="2:12" x14ac:dyDescent="0.25">
      <c r="B2023" s="9" t="s">
        <v>2894</v>
      </c>
      <c r="C2023" s="10" t="s">
        <v>4182</v>
      </c>
      <c r="D2023" s="10" t="s">
        <v>2986</v>
      </c>
      <c r="E2023" s="10" t="s">
        <v>50</v>
      </c>
      <c r="F2023" s="9" t="s">
        <v>5059</v>
      </c>
      <c r="G2023" s="9"/>
      <c r="H2023" s="9"/>
      <c r="I2023" s="9"/>
      <c r="J2023" s="9"/>
      <c r="K2023" s="9"/>
      <c r="L2023" s="9"/>
    </row>
    <row r="2024" spans="2:12" ht="30" x14ac:dyDescent="0.25">
      <c r="B2024" s="9" t="s">
        <v>2428</v>
      </c>
      <c r="C2024" s="10" t="s">
        <v>2429</v>
      </c>
      <c r="D2024" s="10" t="s">
        <v>1741</v>
      </c>
      <c r="E2024" s="10" t="s">
        <v>50</v>
      </c>
      <c r="F2024" s="9" t="s">
        <v>5023</v>
      </c>
      <c r="G2024" s="9" t="s">
        <v>5304</v>
      </c>
      <c r="H2024" s="9" t="s">
        <v>4810</v>
      </c>
      <c r="I2024" s="9"/>
      <c r="J2024" s="9"/>
      <c r="K2024" s="9"/>
      <c r="L2024" s="9"/>
    </row>
    <row r="2025" spans="2:12" x14ac:dyDescent="0.25">
      <c r="B2025" s="9" t="s">
        <v>2945</v>
      </c>
      <c r="C2025" s="10" t="s">
        <v>4183</v>
      </c>
      <c r="D2025" s="10" t="s">
        <v>2986</v>
      </c>
      <c r="E2025" s="10" t="s">
        <v>510</v>
      </c>
      <c r="F2025" s="9" t="s">
        <v>5059</v>
      </c>
      <c r="G2025" s="9"/>
      <c r="H2025" s="9"/>
      <c r="I2025" s="9"/>
      <c r="J2025" s="9"/>
      <c r="K2025" s="9"/>
      <c r="L2025" s="9"/>
    </row>
    <row r="2026" spans="2:12" x14ac:dyDescent="0.25">
      <c r="B2026" s="9" t="s">
        <v>4184</v>
      </c>
      <c r="C2026" s="10" t="s">
        <v>4185</v>
      </c>
      <c r="D2026" s="10" t="s">
        <v>1741</v>
      </c>
      <c r="E2026" s="10" t="s">
        <v>85</v>
      </c>
      <c r="F2026" s="9" t="s">
        <v>5059</v>
      </c>
      <c r="G2026" s="9"/>
      <c r="H2026" s="9"/>
      <c r="I2026" s="9"/>
      <c r="J2026" s="9"/>
      <c r="K2026" s="9"/>
      <c r="L2026" s="9"/>
    </row>
    <row r="2027" spans="2:12" x14ac:dyDescent="0.25">
      <c r="B2027" s="9" t="s">
        <v>4186</v>
      </c>
      <c r="C2027" s="10" t="s">
        <v>4187</v>
      </c>
      <c r="D2027" s="10" t="s">
        <v>2986</v>
      </c>
      <c r="E2027" s="10" t="s">
        <v>310</v>
      </c>
      <c r="F2027" s="9" t="s">
        <v>5059</v>
      </c>
      <c r="G2027" s="9"/>
      <c r="H2027" s="9"/>
      <c r="I2027" s="9"/>
      <c r="J2027" s="9"/>
      <c r="K2027" s="9"/>
      <c r="L2027" s="9"/>
    </row>
    <row r="2028" spans="2:12" ht="60" x14ac:dyDescent="0.25">
      <c r="B2028" s="9" t="s">
        <v>4188</v>
      </c>
      <c r="C2028" s="10" t="s">
        <v>4189</v>
      </c>
      <c r="D2028" s="10" t="s">
        <v>1741</v>
      </c>
      <c r="E2028" s="10" t="s">
        <v>50</v>
      </c>
      <c r="F2028" s="9" t="s">
        <v>5059</v>
      </c>
      <c r="G2028" s="9" t="s">
        <v>5134</v>
      </c>
      <c r="H2028" s="9" t="s">
        <v>4812</v>
      </c>
      <c r="I2028" s="9"/>
      <c r="J2028" s="9"/>
      <c r="K2028" s="9"/>
      <c r="L2028" s="9"/>
    </row>
    <row r="2029" spans="2:12" ht="75" x14ac:dyDescent="0.25">
      <c r="B2029" s="9" t="s">
        <v>2574</v>
      </c>
      <c r="C2029" s="10" t="s">
        <v>2575</v>
      </c>
      <c r="D2029" s="10" t="s">
        <v>1741</v>
      </c>
      <c r="E2029" s="10" t="s">
        <v>23</v>
      </c>
      <c r="F2029" s="9" t="s">
        <v>5299</v>
      </c>
      <c r="G2029" s="9" t="s">
        <v>4722</v>
      </c>
      <c r="H2029" s="9" t="s">
        <v>4812</v>
      </c>
      <c r="I2029" s="9"/>
      <c r="J2029" s="9"/>
      <c r="K2029" s="9" t="s">
        <v>4468</v>
      </c>
      <c r="L2029" s="9"/>
    </row>
    <row r="2030" spans="2:12" x14ac:dyDescent="0.25">
      <c r="B2030" s="9" t="s">
        <v>4190</v>
      </c>
      <c r="C2030" s="10" t="s">
        <v>4191</v>
      </c>
      <c r="D2030" s="10" t="s">
        <v>2986</v>
      </c>
      <c r="E2030" s="10" t="s">
        <v>85</v>
      </c>
      <c r="F2030" s="9" t="s">
        <v>5059</v>
      </c>
      <c r="G2030" s="9"/>
      <c r="H2030" s="9"/>
      <c r="I2030" s="9"/>
      <c r="J2030" s="9"/>
      <c r="K2030" s="9"/>
      <c r="L2030" s="9"/>
    </row>
    <row r="2031" spans="2:12" ht="75" x14ac:dyDescent="0.25">
      <c r="B2031" s="9" t="s">
        <v>2576</v>
      </c>
      <c r="C2031" s="10" t="s">
        <v>2577</v>
      </c>
      <c r="D2031" s="10" t="s">
        <v>1741</v>
      </c>
      <c r="E2031" s="10" t="s">
        <v>50</v>
      </c>
      <c r="F2031" s="9" t="s">
        <v>5299</v>
      </c>
      <c r="G2031" s="9" t="s">
        <v>5305</v>
      </c>
      <c r="H2031" s="9" t="s">
        <v>4809</v>
      </c>
      <c r="I2031" s="9"/>
      <c r="J2031" s="9"/>
      <c r="K2031" s="9"/>
      <c r="L2031" s="9"/>
    </row>
    <row r="2032" spans="2:12" x14ac:dyDescent="0.25">
      <c r="B2032" s="9" t="s">
        <v>4192</v>
      </c>
      <c r="C2032" s="10" t="s">
        <v>4193</v>
      </c>
      <c r="D2032" s="10" t="s">
        <v>2986</v>
      </c>
      <c r="E2032" s="10" t="s">
        <v>6</v>
      </c>
      <c r="F2032" s="9" t="s">
        <v>5059</v>
      </c>
      <c r="G2032" s="9"/>
      <c r="H2032" s="9"/>
      <c r="I2032" s="9"/>
      <c r="J2032" s="9"/>
      <c r="K2032" s="9"/>
      <c r="L2032" s="9"/>
    </row>
    <row r="2033" spans="2:12" x14ac:dyDescent="0.25">
      <c r="B2033" s="9" t="s">
        <v>4194</v>
      </c>
      <c r="C2033" s="10" t="s">
        <v>4195</v>
      </c>
      <c r="D2033" s="10" t="s">
        <v>2986</v>
      </c>
      <c r="E2033" s="10" t="s">
        <v>23</v>
      </c>
      <c r="F2033" s="9" t="s">
        <v>5059</v>
      </c>
      <c r="G2033" s="9"/>
      <c r="H2033" s="9"/>
      <c r="I2033" s="9"/>
      <c r="J2033" s="9"/>
      <c r="K2033" s="9"/>
      <c r="L2033" s="9"/>
    </row>
    <row r="2034" spans="2:12" x14ac:dyDescent="0.25">
      <c r="B2034" s="9" t="s">
        <v>4196</v>
      </c>
      <c r="C2034" s="10" t="s">
        <v>4197</v>
      </c>
      <c r="D2034" s="10" t="s">
        <v>2986</v>
      </c>
      <c r="E2034" s="10" t="s">
        <v>23</v>
      </c>
      <c r="F2034" s="9" t="s">
        <v>5059</v>
      </c>
      <c r="G2034" s="9" t="s">
        <v>4595</v>
      </c>
      <c r="H2034" s="9" t="s">
        <v>4809</v>
      </c>
      <c r="I2034" s="9"/>
      <c r="J2034" s="9"/>
      <c r="K2034" s="9"/>
      <c r="L2034" s="9"/>
    </row>
    <row r="2035" spans="2:12" x14ac:dyDescent="0.25">
      <c r="B2035" s="9" t="s">
        <v>4198</v>
      </c>
      <c r="C2035" s="10" t="s">
        <v>4199</v>
      </c>
      <c r="D2035" s="10" t="s">
        <v>2986</v>
      </c>
      <c r="E2035" s="10" t="s">
        <v>23</v>
      </c>
      <c r="F2035" s="9" t="s">
        <v>5059</v>
      </c>
      <c r="G2035" s="9"/>
      <c r="H2035" s="9"/>
      <c r="I2035" s="9"/>
      <c r="J2035" s="9"/>
      <c r="K2035" s="9"/>
      <c r="L2035" s="9"/>
    </row>
    <row r="2036" spans="2:12" x14ac:dyDescent="0.25">
      <c r="B2036" s="9" t="s">
        <v>4200</v>
      </c>
      <c r="C2036" s="10" t="s">
        <v>4201</v>
      </c>
      <c r="D2036" s="10" t="s">
        <v>2986</v>
      </c>
      <c r="E2036" s="10" t="s">
        <v>49</v>
      </c>
      <c r="F2036" s="9" t="s">
        <v>5059</v>
      </c>
      <c r="G2036" s="9"/>
      <c r="H2036" s="9"/>
      <c r="I2036" s="9"/>
      <c r="J2036" s="9"/>
      <c r="K2036" s="9"/>
      <c r="L2036" s="9"/>
    </row>
    <row r="2037" spans="2:12" x14ac:dyDescent="0.25">
      <c r="B2037" s="9" t="s">
        <v>4202</v>
      </c>
      <c r="C2037" s="10" t="s">
        <v>4203</v>
      </c>
      <c r="D2037" s="10" t="s">
        <v>1741</v>
      </c>
      <c r="E2037" s="10" t="s">
        <v>353</v>
      </c>
      <c r="F2037" s="9" t="s">
        <v>5059</v>
      </c>
      <c r="G2037" s="9"/>
      <c r="H2037" s="9"/>
      <c r="I2037" s="9"/>
      <c r="J2037" s="9"/>
      <c r="K2037" s="9"/>
      <c r="L2037" s="9"/>
    </row>
    <row r="2038" spans="2:12" x14ac:dyDescent="0.25">
      <c r="B2038" s="9" t="s">
        <v>4204</v>
      </c>
      <c r="C2038" s="10" t="s">
        <v>4205</v>
      </c>
      <c r="D2038" s="10" t="s">
        <v>2986</v>
      </c>
      <c r="E2038" s="10" t="s">
        <v>23</v>
      </c>
      <c r="F2038" s="9" t="s">
        <v>5059</v>
      </c>
      <c r="G2038" s="9"/>
      <c r="H2038" s="9"/>
      <c r="I2038" s="9"/>
      <c r="J2038" s="9"/>
      <c r="K2038" s="9"/>
      <c r="L2038" s="9"/>
    </row>
    <row r="2039" spans="2:12" x14ac:dyDescent="0.25">
      <c r="B2039" s="9" t="s">
        <v>4206</v>
      </c>
      <c r="C2039" s="10" t="s">
        <v>4207</v>
      </c>
      <c r="D2039" s="10" t="s">
        <v>2986</v>
      </c>
      <c r="E2039" s="10" t="s">
        <v>50</v>
      </c>
      <c r="F2039" s="9" t="s">
        <v>5059</v>
      </c>
      <c r="G2039" s="9"/>
      <c r="H2039" s="9"/>
      <c r="I2039" s="9"/>
      <c r="J2039" s="9"/>
      <c r="K2039" s="9"/>
      <c r="L2039" s="9"/>
    </row>
    <row r="2040" spans="2:12" x14ac:dyDescent="0.25">
      <c r="B2040" s="9" t="s">
        <v>4208</v>
      </c>
      <c r="C2040" s="10" t="s">
        <v>4209</v>
      </c>
      <c r="D2040" s="10" t="s">
        <v>2986</v>
      </c>
      <c r="E2040" s="10" t="s">
        <v>310</v>
      </c>
      <c r="F2040" s="9" t="s">
        <v>5059</v>
      </c>
      <c r="G2040" s="9"/>
      <c r="H2040" s="9"/>
      <c r="I2040" s="9"/>
      <c r="J2040" s="9"/>
      <c r="K2040" s="9"/>
      <c r="L2040" s="9"/>
    </row>
    <row r="2041" spans="2:12" x14ac:dyDescent="0.25">
      <c r="B2041" s="9" t="s">
        <v>4210</v>
      </c>
      <c r="C2041" s="10" t="s">
        <v>4211</v>
      </c>
      <c r="D2041" s="10" t="s">
        <v>1741</v>
      </c>
      <c r="E2041" s="10" t="s">
        <v>353</v>
      </c>
      <c r="F2041" s="9" t="s">
        <v>5059</v>
      </c>
      <c r="G2041" s="9"/>
      <c r="H2041" s="9"/>
      <c r="I2041" s="9"/>
      <c r="J2041" s="9"/>
      <c r="K2041" s="9"/>
      <c r="L2041" s="9"/>
    </row>
    <row r="2042" spans="2:12" x14ac:dyDescent="0.25">
      <c r="B2042" s="9" t="s">
        <v>4212</v>
      </c>
      <c r="C2042" s="10" t="s">
        <v>4213</v>
      </c>
      <c r="D2042" s="10" t="s">
        <v>2986</v>
      </c>
      <c r="E2042" s="10" t="s">
        <v>310</v>
      </c>
      <c r="F2042" s="9" t="s">
        <v>5059</v>
      </c>
      <c r="G2042" s="9"/>
      <c r="H2042" s="9"/>
      <c r="I2042" s="9"/>
      <c r="J2042" s="9"/>
      <c r="K2042" s="9"/>
      <c r="L2042" s="9"/>
    </row>
    <row r="2043" spans="2:12" x14ac:dyDescent="0.25">
      <c r="B2043" s="9" t="s">
        <v>4214</v>
      </c>
      <c r="C2043" s="10" t="s">
        <v>4215</v>
      </c>
      <c r="D2043" s="10" t="s">
        <v>1741</v>
      </c>
      <c r="E2043" s="10" t="s">
        <v>22</v>
      </c>
      <c r="F2043" s="9" t="s">
        <v>5059</v>
      </c>
      <c r="G2043" s="9"/>
      <c r="H2043" s="9"/>
      <c r="I2043" s="9"/>
      <c r="J2043" s="9"/>
      <c r="K2043" s="9"/>
      <c r="L2043" s="9"/>
    </row>
    <row r="2044" spans="2:12" x14ac:dyDescent="0.25">
      <c r="B2044" s="9" t="s">
        <v>4216</v>
      </c>
      <c r="C2044" s="10" t="s">
        <v>4217</v>
      </c>
      <c r="D2044" s="10" t="s">
        <v>2986</v>
      </c>
      <c r="E2044" s="10" t="s">
        <v>23</v>
      </c>
      <c r="F2044" s="9" t="s">
        <v>5059</v>
      </c>
      <c r="G2044" s="9"/>
      <c r="H2044" s="9"/>
      <c r="I2044" s="9"/>
      <c r="J2044" s="9"/>
      <c r="K2044" s="9"/>
      <c r="L2044" s="9"/>
    </row>
    <row r="2045" spans="2:12" x14ac:dyDescent="0.25">
      <c r="B2045" s="9" t="s">
        <v>4218</v>
      </c>
      <c r="C2045" s="10" t="s">
        <v>4219</v>
      </c>
      <c r="D2045" s="10" t="s">
        <v>2986</v>
      </c>
      <c r="E2045" s="10" t="s">
        <v>23</v>
      </c>
      <c r="F2045" s="9" t="s">
        <v>5059</v>
      </c>
      <c r="G2045" s="9"/>
      <c r="H2045" s="9"/>
      <c r="I2045" s="9"/>
      <c r="J2045" s="9"/>
      <c r="K2045" s="9"/>
      <c r="L2045" s="9"/>
    </row>
    <row r="2046" spans="2:12" x14ac:dyDescent="0.25">
      <c r="B2046" s="9" t="s">
        <v>4220</v>
      </c>
      <c r="C2046" s="10" t="s">
        <v>4221</v>
      </c>
      <c r="D2046" s="10" t="s">
        <v>1741</v>
      </c>
      <c r="E2046" s="10" t="s">
        <v>22</v>
      </c>
      <c r="F2046" s="9" t="s">
        <v>5059</v>
      </c>
      <c r="G2046" s="9"/>
      <c r="H2046" s="9"/>
      <c r="I2046" s="9"/>
      <c r="J2046" s="9"/>
      <c r="K2046" s="9"/>
      <c r="L2046" s="9"/>
    </row>
    <row r="2047" spans="2:12" x14ac:dyDescent="0.25">
      <c r="B2047" s="9" t="s">
        <v>4222</v>
      </c>
      <c r="C2047" s="10" t="s">
        <v>4223</v>
      </c>
      <c r="D2047" s="10" t="s">
        <v>2986</v>
      </c>
      <c r="E2047" s="10" t="s">
        <v>310</v>
      </c>
      <c r="F2047" s="9" t="s">
        <v>5059</v>
      </c>
      <c r="G2047" s="9"/>
      <c r="H2047" s="9"/>
      <c r="I2047" s="9"/>
      <c r="J2047" s="9"/>
      <c r="K2047" s="9"/>
      <c r="L2047" s="9"/>
    </row>
    <row r="2048" spans="2:12" x14ac:dyDescent="0.25">
      <c r="B2048" s="9" t="s">
        <v>4224</v>
      </c>
      <c r="C2048" s="10" t="s">
        <v>4225</v>
      </c>
      <c r="D2048" s="10" t="s">
        <v>2986</v>
      </c>
      <c r="E2048" s="10" t="s">
        <v>23</v>
      </c>
      <c r="F2048" s="9" t="s">
        <v>5059</v>
      </c>
      <c r="G2048" s="9"/>
      <c r="H2048" s="9"/>
      <c r="I2048" s="9"/>
      <c r="J2048" s="9"/>
      <c r="K2048" s="9"/>
      <c r="L2048" s="9"/>
    </row>
    <row r="2049" spans="2:12" x14ac:dyDescent="0.25">
      <c r="B2049" s="9" t="s">
        <v>4226</v>
      </c>
      <c r="C2049" s="10" t="s">
        <v>4227</v>
      </c>
      <c r="D2049" s="10" t="s">
        <v>1741</v>
      </c>
      <c r="E2049" s="10" t="s">
        <v>23</v>
      </c>
      <c r="F2049" s="9" t="s">
        <v>5059</v>
      </c>
      <c r="G2049" s="9"/>
      <c r="H2049" s="9"/>
      <c r="I2049" s="9"/>
      <c r="J2049" s="9"/>
      <c r="K2049" s="9"/>
      <c r="L2049" s="9"/>
    </row>
    <row r="2050" spans="2:12" x14ac:dyDescent="0.25">
      <c r="B2050" s="9" t="s">
        <v>4228</v>
      </c>
      <c r="C2050" s="10" t="s">
        <v>4229</v>
      </c>
      <c r="D2050" s="10" t="s">
        <v>2986</v>
      </c>
      <c r="E2050" s="10" t="s">
        <v>23</v>
      </c>
      <c r="F2050" s="9" t="s">
        <v>5059</v>
      </c>
      <c r="G2050" s="9"/>
      <c r="H2050" s="9"/>
      <c r="I2050" s="9"/>
      <c r="J2050" s="9"/>
      <c r="K2050" s="9"/>
      <c r="L2050" s="9"/>
    </row>
    <row r="2051" spans="2:12" x14ac:dyDescent="0.25">
      <c r="B2051" s="9" t="s">
        <v>4230</v>
      </c>
      <c r="C2051" s="10" t="s">
        <v>4231</v>
      </c>
      <c r="D2051" s="10" t="s">
        <v>2986</v>
      </c>
      <c r="E2051" s="10" t="s">
        <v>310</v>
      </c>
      <c r="F2051" s="9" t="s">
        <v>5059</v>
      </c>
      <c r="G2051" s="9"/>
      <c r="H2051" s="9"/>
      <c r="I2051" s="9"/>
      <c r="J2051" s="9"/>
      <c r="K2051" s="9"/>
      <c r="L2051" s="9"/>
    </row>
    <row r="2052" spans="2:12" x14ac:dyDescent="0.25">
      <c r="B2052" s="9" t="s">
        <v>4232</v>
      </c>
      <c r="C2052" s="10" t="s">
        <v>4233</v>
      </c>
      <c r="D2052" s="10" t="s">
        <v>1741</v>
      </c>
      <c r="E2052" s="10" t="s">
        <v>68</v>
      </c>
      <c r="F2052" s="9" t="s">
        <v>5059</v>
      </c>
      <c r="G2052" s="9"/>
      <c r="H2052" s="9"/>
      <c r="I2052" s="9"/>
      <c r="J2052" s="9"/>
      <c r="K2052" s="9"/>
      <c r="L2052" s="9"/>
    </row>
    <row r="2053" spans="2:12" x14ac:dyDescent="0.25">
      <c r="B2053" s="9" t="s">
        <v>4234</v>
      </c>
      <c r="C2053" s="10" t="s">
        <v>4235</v>
      </c>
      <c r="D2053" s="10" t="s">
        <v>2986</v>
      </c>
      <c r="E2053" s="10" t="s">
        <v>23</v>
      </c>
      <c r="F2053" s="9" t="s">
        <v>5059</v>
      </c>
      <c r="G2053" s="9"/>
      <c r="H2053" s="9"/>
      <c r="I2053" s="9"/>
      <c r="J2053" s="9"/>
      <c r="K2053" s="9"/>
      <c r="L2053" s="9"/>
    </row>
    <row r="2054" spans="2:12" x14ac:dyDescent="0.25">
      <c r="B2054" s="9" t="s">
        <v>4236</v>
      </c>
      <c r="C2054" s="10" t="s">
        <v>4237</v>
      </c>
      <c r="D2054" s="10" t="s">
        <v>1741</v>
      </c>
      <c r="E2054" s="10" t="s">
        <v>85</v>
      </c>
      <c r="F2054" s="9" t="s">
        <v>5059</v>
      </c>
      <c r="G2054" s="9"/>
      <c r="H2054" s="9"/>
      <c r="I2054" s="9"/>
      <c r="J2054" s="9"/>
      <c r="K2054" s="9"/>
      <c r="L2054" s="9"/>
    </row>
    <row r="2055" spans="2:12" x14ac:dyDescent="0.25">
      <c r="B2055" s="9" t="s">
        <v>4238</v>
      </c>
      <c r="C2055" s="10" t="s">
        <v>4239</v>
      </c>
      <c r="D2055" s="10" t="s">
        <v>2986</v>
      </c>
      <c r="E2055" s="10" t="s">
        <v>310</v>
      </c>
      <c r="F2055" s="9" t="s">
        <v>5059</v>
      </c>
      <c r="G2055" s="9"/>
      <c r="H2055" s="9"/>
      <c r="I2055" s="9"/>
      <c r="J2055" s="9"/>
      <c r="K2055" s="9"/>
      <c r="L2055" s="9"/>
    </row>
    <row r="2056" spans="2:12" x14ac:dyDescent="0.25">
      <c r="B2056" s="9" t="s">
        <v>4240</v>
      </c>
      <c r="C2056" s="10" t="s">
        <v>4241</v>
      </c>
      <c r="D2056" s="10" t="s">
        <v>2986</v>
      </c>
      <c r="E2056" s="10" t="s">
        <v>353</v>
      </c>
      <c r="F2056" s="9" t="s">
        <v>5059</v>
      </c>
      <c r="G2056" s="9"/>
      <c r="H2056" s="9"/>
      <c r="I2056" s="9"/>
      <c r="J2056" s="9"/>
      <c r="K2056" s="9"/>
      <c r="L2056" s="9"/>
    </row>
    <row r="2057" spans="2:12" x14ac:dyDescent="0.25">
      <c r="B2057" s="9" t="s">
        <v>4242</v>
      </c>
      <c r="C2057" s="10" t="s">
        <v>4243</v>
      </c>
      <c r="D2057" s="10" t="s">
        <v>2986</v>
      </c>
      <c r="E2057" s="10" t="s">
        <v>50</v>
      </c>
      <c r="F2057" s="9" t="s">
        <v>5059</v>
      </c>
      <c r="G2057" s="9"/>
      <c r="H2057" s="9"/>
      <c r="I2057" s="9"/>
      <c r="J2057" s="9"/>
      <c r="K2057" s="9"/>
      <c r="L2057" s="9"/>
    </row>
    <row r="2058" spans="2:12" x14ac:dyDescent="0.25">
      <c r="B2058" s="9" t="s">
        <v>4244</v>
      </c>
      <c r="C2058" s="10" t="s">
        <v>4245</v>
      </c>
      <c r="D2058" s="10" t="s">
        <v>1741</v>
      </c>
      <c r="E2058" s="10" t="s">
        <v>353</v>
      </c>
      <c r="F2058" s="9" t="s">
        <v>5059</v>
      </c>
      <c r="G2058" s="9"/>
      <c r="H2058" s="9"/>
      <c r="I2058" s="9"/>
      <c r="J2058" s="9"/>
      <c r="K2058" s="9"/>
      <c r="L2058" s="9"/>
    </row>
    <row r="2059" spans="2:12" ht="75" x14ac:dyDescent="0.25">
      <c r="B2059" s="9" t="s">
        <v>2578</v>
      </c>
      <c r="C2059" s="10" t="s">
        <v>2579</v>
      </c>
      <c r="D2059" s="10" t="s">
        <v>1741</v>
      </c>
      <c r="E2059" s="10" t="s">
        <v>310</v>
      </c>
      <c r="F2059" s="9" t="s">
        <v>5299</v>
      </c>
      <c r="G2059" s="9" t="s">
        <v>4629</v>
      </c>
      <c r="H2059" s="9" t="s">
        <v>4812</v>
      </c>
      <c r="I2059" s="9"/>
      <c r="J2059" s="9"/>
      <c r="K2059" s="9"/>
      <c r="L2059" s="9"/>
    </row>
    <row r="2060" spans="2:12" ht="60" x14ac:dyDescent="0.25">
      <c r="B2060" s="9" t="s">
        <v>2863</v>
      </c>
      <c r="C2060" s="10" t="s">
        <v>2864</v>
      </c>
      <c r="D2060" s="10" t="s">
        <v>1741</v>
      </c>
      <c r="E2060" s="10" t="s">
        <v>50</v>
      </c>
      <c r="F2060" s="9" t="s">
        <v>5061</v>
      </c>
      <c r="G2060" s="9" t="s">
        <v>5063</v>
      </c>
      <c r="H2060" s="9" t="s">
        <v>4812</v>
      </c>
      <c r="I2060" s="9"/>
      <c r="J2060" s="9"/>
      <c r="K2060" s="9" t="s">
        <v>5064</v>
      </c>
      <c r="L2060" s="9"/>
    </row>
    <row r="2061" spans="2:12" x14ac:dyDescent="0.25">
      <c r="B2061" s="9" t="s">
        <v>4246</v>
      </c>
      <c r="C2061" s="10" t="s">
        <v>4247</v>
      </c>
      <c r="D2061" s="10" t="s">
        <v>2986</v>
      </c>
      <c r="E2061" s="10" t="s">
        <v>50</v>
      </c>
      <c r="F2061" s="9" t="s">
        <v>5059</v>
      </c>
      <c r="G2061" s="9"/>
      <c r="H2061" s="9"/>
      <c r="I2061" s="9"/>
      <c r="J2061" s="9"/>
      <c r="K2061" s="9"/>
      <c r="L2061" s="9"/>
    </row>
    <row r="2062" spans="2:12" x14ac:dyDescent="0.25">
      <c r="B2062" s="9" t="s">
        <v>4248</v>
      </c>
      <c r="C2062" s="10" t="s">
        <v>4249</v>
      </c>
      <c r="D2062" s="10" t="s">
        <v>2986</v>
      </c>
      <c r="E2062" s="10" t="s">
        <v>50</v>
      </c>
      <c r="F2062" s="9" t="s">
        <v>5059</v>
      </c>
      <c r="G2062" s="9"/>
      <c r="H2062" s="9"/>
      <c r="I2062" s="9"/>
      <c r="J2062" s="9"/>
      <c r="K2062" s="9"/>
      <c r="L2062" s="9"/>
    </row>
    <row r="2063" spans="2:12" x14ac:dyDescent="0.25">
      <c r="B2063" s="9" t="s">
        <v>4250</v>
      </c>
      <c r="C2063" s="10" t="s">
        <v>4251</v>
      </c>
      <c r="D2063" s="10" t="s">
        <v>2986</v>
      </c>
      <c r="E2063" s="10" t="s">
        <v>310</v>
      </c>
      <c r="F2063" s="9" t="s">
        <v>5059</v>
      </c>
      <c r="G2063" s="9" t="s">
        <v>4668</v>
      </c>
      <c r="H2063" s="9" t="s">
        <v>4827</v>
      </c>
      <c r="I2063" s="9"/>
      <c r="J2063" s="9"/>
      <c r="K2063" s="9"/>
      <c r="L2063" s="9"/>
    </row>
    <row r="2064" spans="2:12" x14ac:dyDescent="0.25">
      <c r="B2064" s="9" t="s">
        <v>4252</v>
      </c>
      <c r="C2064" s="10" t="s">
        <v>4253</v>
      </c>
      <c r="D2064" s="10" t="s">
        <v>2986</v>
      </c>
      <c r="E2064" s="10" t="s">
        <v>310</v>
      </c>
      <c r="F2064" s="9" t="s">
        <v>5059</v>
      </c>
      <c r="G2064" s="9"/>
      <c r="H2064" s="9"/>
      <c r="I2064" s="9"/>
      <c r="J2064" s="9"/>
      <c r="K2064" s="9"/>
      <c r="L2064" s="9"/>
    </row>
    <row r="2065" spans="2:12" ht="75" x14ac:dyDescent="0.25">
      <c r="B2065" s="9" t="s">
        <v>2580</v>
      </c>
      <c r="C2065" s="10" t="s">
        <v>2581</v>
      </c>
      <c r="D2065" s="10" t="s">
        <v>1741</v>
      </c>
      <c r="E2065" s="10" t="s">
        <v>310</v>
      </c>
      <c r="F2065" s="9" t="s">
        <v>5299</v>
      </c>
      <c r="G2065" s="9" t="s">
        <v>4728</v>
      </c>
      <c r="H2065" s="9" t="s">
        <v>4812</v>
      </c>
      <c r="I2065" s="9"/>
      <c r="J2065" s="9"/>
      <c r="K2065" s="9" t="s">
        <v>4562</v>
      </c>
      <c r="L2065" s="9"/>
    </row>
    <row r="2066" spans="2:12" x14ac:dyDescent="0.25">
      <c r="B2066" s="9" t="s">
        <v>4254</v>
      </c>
      <c r="C2066" s="10" t="s">
        <v>4255</v>
      </c>
      <c r="D2066" s="10" t="s">
        <v>2986</v>
      </c>
      <c r="E2066" s="10" t="s">
        <v>205</v>
      </c>
      <c r="F2066" s="9" t="s">
        <v>5059</v>
      </c>
      <c r="G2066" s="9"/>
      <c r="H2066" s="9"/>
      <c r="I2066" s="9"/>
      <c r="J2066" s="9"/>
      <c r="K2066" s="9"/>
      <c r="L2066" s="9"/>
    </row>
    <row r="2067" spans="2:12" ht="30" x14ac:dyDescent="0.25">
      <c r="B2067" s="9" t="s">
        <v>2582</v>
      </c>
      <c r="C2067" s="10" t="s">
        <v>2583</v>
      </c>
      <c r="D2067" s="10" t="s">
        <v>1741</v>
      </c>
      <c r="E2067" s="10" t="s">
        <v>233</v>
      </c>
      <c r="F2067" s="9" t="s">
        <v>4881</v>
      </c>
      <c r="G2067" s="9" t="s">
        <v>5129</v>
      </c>
      <c r="H2067" s="9" t="s">
        <v>4810</v>
      </c>
      <c r="I2067" s="9"/>
      <c r="J2067" s="9"/>
      <c r="K2067" s="9"/>
      <c r="L2067" s="9"/>
    </row>
    <row r="2068" spans="2:12" ht="75" x14ac:dyDescent="0.25">
      <c r="B2068" s="9" t="s">
        <v>2584</v>
      </c>
      <c r="C2068" s="10" t="s">
        <v>2585</v>
      </c>
      <c r="D2068" s="10" t="s">
        <v>1741</v>
      </c>
      <c r="E2068" s="10" t="s">
        <v>310</v>
      </c>
      <c r="F2068" s="9" t="s">
        <v>5299</v>
      </c>
      <c r="G2068" s="9" t="s">
        <v>4667</v>
      </c>
      <c r="H2068" s="9" t="s">
        <v>4812</v>
      </c>
      <c r="I2068" s="9"/>
      <c r="J2068" s="9"/>
      <c r="K2068" s="9"/>
      <c r="L2068" s="9"/>
    </row>
    <row r="2069" spans="2:12" ht="45" x14ac:dyDescent="0.25">
      <c r="B2069" s="9" t="s">
        <v>2586</v>
      </c>
      <c r="C2069" s="10" t="s">
        <v>2587</v>
      </c>
      <c r="D2069" s="10" t="s">
        <v>1741</v>
      </c>
      <c r="E2069" s="10" t="s">
        <v>50</v>
      </c>
      <c r="F2069" s="9" t="s">
        <v>4881</v>
      </c>
      <c r="G2069" s="9" t="s">
        <v>5045</v>
      </c>
      <c r="H2069" s="9" t="s">
        <v>4808</v>
      </c>
      <c r="I2069" s="9"/>
      <c r="J2069" s="9"/>
      <c r="K2069" s="9"/>
      <c r="L2069" s="9"/>
    </row>
    <row r="2070" spans="2:12" ht="45" x14ac:dyDescent="0.25">
      <c r="B2070" s="9" t="s">
        <v>2588</v>
      </c>
      <c r="C2070" s="10" t="s">
        <v>2589</v>
      </c>
      <c r="D2070" s="10" t="s">
        <v>1741</v>
      </c>
      <c r="E2070" s="10" t="s">
        <v>310</v>
      </c>
      <c r="F2070" s="9" t="s">
        <v>4881</v>
      </c>
      <c r="G2070" s="9" t="s">
        <v>4783</v>
      </c>
      <c r="H2070" s="9" t="s">
        <v>4808</v>
      </c>
      <c r="I2070" s="9"/>
      <c r="J2070" s="9"/>
      <c r="K2070" s="9"/>
      <c r="L2070" s="9"/>
    </row>
    <row r="2071" spans="2:12" x14ac:dyDescent="0.25">
      <c r="B2071" s="9" t="s">
        <v>2430</v>
      </c>
      <c r="C2071" s="10" t="s">
        <v>2431</v>
      </c>
      <c r="D2071" s="10" t="s">
        <v>5</v>
      </c>
      <c r="E2071" s="10" t="s">
        <v>68</v>
      </c>
      <c r="F2071" s="9" t="s">
        <v>5023</v>
      </c>
      <c r="G2071" s="9" t="s">
        <v>4625</v>
      </c>
      <c r="H2071" s="9" t="s">
        <v>4807</v>
      </c>
      <c r="I2071" s="9"/>
      <c r="J2071" s="9"/>
      <c r="K2071" s="9"/>
      <c r="L2071" s="9"/>
    </row>
    <row r="2072" spans="2:12" x14ac:dyDescent="0.25">
      <c r="B2072" s="9" t="s">
        <v>4256</v>
      </c>
      <c r="C2072" s="10" t="s">
        <v>4257</v>
      </c>
      <c r="D2072" s="10" t="s">
        <v>2986</v>
      </c>
      <c r="E2072" s="10" t="s">
        <v>7</v>
      </c>
      <c r="F2072" s="9" t="s">
        <v>5059</v>
      </c>
      <c r="G2072" s="9"/>
      <c r="H2072" s="9"/>
      <c r="I2072" s="9"/>
      <c r="J2072" s="9"/>
      <c r="K2072" s="9"/>
      <c r="L2072" s="9"/>
    </row>
    <row r="2073" spans="2:12" ht="45" x14ac:dyDescent="0.25">
      <c r="B2073" s="9" t="s">
        <v>2590</v>
      </c>
      <c r="C2073" s="10" t="s">
        <v>2591</v>
      </c>
      <c r="D2073" s="10" t="s">
        <v>1741</v>
      </c>
      <c r="E2073" s="10" t="s">
        <v>50</v>
      </c>
      <c r="F2073" s="9" t="s">
        <v>4881</v>
      </c>
      <c r="G2073" s="9" t="s">
        <v>5045</v>
      </c>
      <c r="H2073" s="9" t="s">
        <v>4808</v>
      </c>
      <c r="I2073" s="9"/>
      <c r="J2073" s="9"/>
      <c r="K2073" s="9"/>
      <c r="L2073" s="9"/>
    </row>
    <row r="2074" spans="2:12" x14ac:dyDescent="0.25">
      <c r="B2074" s="9" t="s">
        <v>2592</v>
      </c>
      <c r="C2074" s="10" t="s">
        <v>2593</v>
      </c>
      <c r="D2074" s="10" t="s">
        <v>1741</v>
      </c>
      <c r="E2074" s="10" t="s">
        <v>310</v>
      </c>
      <c r="F2074" s="9" t="s">
        <v>4881</v>
      </c>
      <c r="G2074" s="9"/>
      <c r="H2074" s="9"/>
      <c r="I2074" s="9"/>
      <c r="J2074" s="9"/>
      <c r="K2074" s="9"/>
      <c r="L2074" s="9"/>
    </row>
    <row r="2075" spans="2:12" ht="45" x14ac:dyDescent="0.25">
      <c r="B2075" s="9" t="s">
        <v>2432</v>
      </c>
      <c r="C2075" s="10" t="s">
        <v>2433</v>
      </c>
      <c r="D2075" s="10" t="s">
        <v>5</v>
      </c>
      <c r="E2075" s="10" t="s">
        <v>310</v>
      </c>
      <c r="F2075" s="9" t="s">
        <v>5072</v>
      </c>
      <c r="G2075" s="9" t="s">
        <v>4675</v>
      </c>
      <c r="H2075" s="9" t="s">
        <v>4821</v>
      </c>
      <c r="I2075" s="9"/>
      <c r="J2075" s="9"/>
      <c r="K2075" s="9"/>
      <c r="L2075" s="9"/>
    </row>
    <row r="2076" spans="2:12" x14ac:dyDescent="0.25">
      <c r="B2076" s="9" t="s">
        <v>4258</v>
      </c>
      <c r="C2076" s="10" t="s">
        <v>4259</v>
      </c>
      <c r="D2076" s="10" t="s">
        <v>1741</v>
      </c>
      <c r="E2076" s="10" t="s">
        <v>50</v>
      </c>
      <c r="F2076" s="9" t="s">
        <v>5059</v>
      </c>
      <c r="G2076" s="9"/>
      <c r="H2076" s="9"/>
      <c r="I2076" s="9"/>
      <c r="J2076" s="9"/>
      <c r="K2076" s="9"/>
      <c r="L2076" s="9"/>
    </row>
    <row r="2077" spans="2:12" x14ac:dyDescent="0.25">
      <c r="B2077" s="9" t="s">
        <v>4260</v>
      </c>
      <c r="C2077" s="10" t="s">
        <v>4261</v>
      </c>
      <c r="D2077" s="10" t="s">
        <v>2986</v>
      </c>
      <c r="E2077" s="10" t="s">
        <v>510</v>
      </c>
      <c r="F2077" s="9" t="s">
        <v>5059</v>
      </c>
      <c r="G2077" s="9"/>
      <c r="H2077" s="9"/>
      <c r="I2077" s="9"/>
      <c r="J2077" s="9"/>
      <c r="K2077" s="9"/>
      <c r="L2077" s="9"/>
    </row>
    <row r="2078" spans="2:12" ht="75" x14ac:dyDescent="0.25">
      <c r="B2078" s="9" t="s">
        <v>1777</v>
      </c>
      <c r="C2078" s="10" t="s">
        <v>1778</v>
      </c>
      <c r="D2078" s="10" t="s">
        <v>5</v>
      </c>
      <c r="E2078" s="10" t="s">
        <v>49</v>
      </c>
      <c r="F2078" s="9" t="s">
        <v>5022</v>
      </c>
      <c r="G2078" s="9" t="s">
        <v>5126</v>
      </c>
      <c r="H2078" s="9" t="s">
        <v>4806</v>
      </c>
      <c r="I2078" s="9"/>
      <c r="J2078" s="9"/>
      <c r="K2078" s="9"/>
      <c r="L2078" s="9"/>
    </row>
    <row r="2079" spans="2:12" ht="45" x14ac:dyDescent="0.25">
      <c r="B2079" s="9" t="s">
        <v>2434</v>
      </c>
      <c r="C2079" s="10" t="s">
        <v>2435</v>
      </c>
      <c r="D2079" s="10" t="s">
        <v>5</v>
      </c>
      <c r="E2079" s="10" t="s">
        <v>50</v>
      </c>
      <c r="F2079" s="9" t="s">
        <v>5022</v>
      </c>
      <c r="G2079" s="9" t="s">
        <v>5038</v>
      </c>
      <c r="H2079" s="9" t="s">
        <v>4808</v>
      </c>
      <c r="I2079" s="9"/>
      <c r="J2079" s="9"/>
      <c r="K2079" s="9"/>
      <c r="L2079" s="9"/>
    </row>
    <row r="2080" spans="2:12" ht="60" x14ac:dyDescent="0.25">
      <c r="B2080" s="9" t="s">
        <v>4262</v>
      </c>
      <c r="C2080" s="10" t="s">
        <v>4263</v>
      </c>
      <c r="D2080" s="10" t="s">
        <v>1741</v>
      </c>
      <c r="E2080" s="10" t="s">
        <v>49</v>
      </c>
      <c r="F2080" s="9" t="s">
        <v>5059</v>
      </c>
      <c r="G2080" s="9" t="s">
        <v>4656</v>
      </c>
      <c r="H2080" s="9" t="s">
        <v>4812</v>
      </c>
      <c r="I2080" s="9"/>
      <c r="J2080" s="9"/>
      <c r="K2080" s="9"/>
      <c r="L2080" s="9"/>
    </row>
    <row r="2081" spans="2:12" x14ac:dyDescent="0.25">
      <c r="B2081" s="9" t="s">
        <v>4264</v>
      </c>
      <c r="C2081" s="10" t="s">
        <v>4265</v>
      </c>
      <c r="D2081" s="10" t="s">
        <v>1741</v>
      </c>
      <c r="E2081" s="10" t="s">
        <v>310</v>
      </c>
      <c r="F2081" s="9" t="s">
        <v>5059</v>
      </c>
      <c r="G2081" s="9"/>
      <c r="H2081" s="9"/>
      <c r="I2081" s="9"/>
      <c r="J2081" s="9"/>
      <c r="K2081" s="9"/>
      <c r="L2081" s="9"/>
    </row>
    <row r="2082" spans="2:12" x14ac:dyDescent="0.25">
      <c r="B2082" s="9" t="s">
        <v>4266</v>
      </c>
      <c r="C2082" s="10" t="s">
        <v>4267</v>
      </c>
      <c r="D2082" s="10" t="s">
        <v>2986</v>
      </c>
      <c r="E2082" s="10" t="s">
        <v>68</v>
      </c>
      <c r="F2082" s="9" t="s">
        <v>5059</v>
      </c>
      <c r="G2082" s="9"/>
      <c r="H2082" s="9"/>
      <c r="I2082" s="9"/>
      <c r="J2082" s="9"/>
      <c r="K2082" s="9"/>
      <c r="L2082" s="9"/>
    </row>
    <row r="2083" spans="2:12" x14ac:dyDescent="0.25">
      <c r="B2083" s="9" t="s">
        <v>4268</v>
      </c>
      <c r="C2083" s="10" t="s">
        <v>4269</v>
      </c>
      <c r="D2083" s="10" t="s">
        <v>1741</v>
      </c>
      <c r="E2083" s="10" t="s">
        <v>23</v>
      </c>
      <c r="F2083" s="9" t="s">
        <v>5059</v>
      </c>
      <c r="G2083" s="9"/>
      <c r="H2083" s="9"/>
      <c r="I2083" s="9"/>
      <c r="J2083" s="9"/>
      <c r="K2083" s="9"/>
      <c r="L2083" s="9"/>
    </row>
    <row r="2084" spans="2:12" x14ac:dyDescent="0.25">
      <c r="B2084" s="9" t="s">
        <v>4270</v>
      </c>
      <c r="C2084" s="10" t="s">
        <v>4271</v>
      </c>
      <c r="D2084" s="10" t="s">
        <v>2986</v>
      </c>
      <c r="E2084" s="10" t="s">
        <v>23</v>
      </c>
      <c r="F2084" s="9" t="s">
        <v>5059</v>
      </c>
      <c r="G2084" s="9"/>
      <c r="H2084" s="9"/>
      <c r="I2084" s="9"/>
      <c r="J2084" s="9"/>
      <c r="K2084" s="9"/>
      <c r="L2084" s="9"/>
    </row>
    <row r="2085" spans="2:12" x14ac:dyDescent="0.25">
      <c r="B2085" s="9" t="s">
        <v>2436</v>
      </c>
      <c r="C2085" s="10" t="s">
        <v>2437</v>
      </c>
      <c r="D2085" s="10" t="s">
        <v>5</v>
      </c>
      <c r="E2085" s="10" t="s">
        <v>353</v>
      </c>
      <c r="F2085" s="9" t="s">
        <v>5023</v>
      </c>
      <c r="G2085" s="9"/>
      <c r="H2085" s="9"/>
      <c r="I2085" s="9"/>
      <c r="J2085" s="9"/>
      <c r="K2085" s="9"/>
      <c r="L2085" s="9"/>
    </row>
    <row r="2086" spans="2:12" x14ac:dyDescent="0.25">
      <c r="B2086" s="9" t="s">
        <v>2438</v>
      </c>
      <c r="C2086" s="10" t="s">
        <v>2439</v>
      </c>
      <c r="D2086" s="10" t="s">
        <v>2279</v>
      </c>
      <c r="E2086" s="10" t="s">
        <v>68</v>
      </c>
      <c r="F2086" s="9" t="s">
        <v>5023</v>
      </c>
      <c r="G2086" s="9"/>
      <c r="H2086" s="9"/>
      <c r="I2086" s="9"/>
      <c r="J2086" s="9"/>
      <c r="K2086" s="9"/>
      <c r="L2086" s="9"/>
    </row>
    <row r="2087" spans="2:12" ht="75" x14ac:dyDescent="0.25">
      <c r="B2087" s="9" t="s">
        <v>2594</v>
      </c>
      <c r="C2087" s="10" t="s">
        <v>2595</v>
      </c>
      <c r="D2087" s="10" t="s">
        <v>1741</v>
      </c>
      <c r="E2087" s="10" t="s">
        <v>23</v>
      </c>
      <c r="F2087" s="9" t="s">
        <v>5299</v>
      </c>
      <c r="G2087" s="9"/>
      <c r="H2087" s="9"/>
      <c r="I2087" s="9"/>
      <c r="J2087" s="9"/>
      <c r="K2087" s="9"/>
      <c r="L2087" s="9"/>
    </row>
    <row r="2088" spans="2:12" x14ac:dyDescent="0.25">
      <c r="B2088" s="9" t="s">
        <v>4272</v>
      </c>
      <c r="C2088" s="10" t="s">
        <v>4273</v>
      </c>
      <c r="D2088" s="10" t="s">
        <v>2986</v>
      </c>
      <c r="E2088" s="10" t="s">
        <v>26</v>
      </c>
      <c r="F2088" s="9" t="s">
        <v>5059</v>
      </c>
      <c r="G2088" s="9"/>
      <c r="H2088" s="9"/>
      <c r="I2088" s="9"/>
      <c r="J2088" s="9"/>
      <c r="K2088" s="9"/>
      <c r="L2088" s="9"/>
    </row>
    <row r="2089" spans="2:12" x14ac:dyDescent="0.25">
      <c r="B2089" s="9" t="s">
        <v>4274</v>
      </c>
      <c r="C2089" s="10" t="s">
        <v>4275</v>
      </c>
      <c r="D2089" s="10" t="s">
        <v>2986</v>
      </c>
      <c r="E2089" s="10" t="s">
        <v>510</v>
      </c>
      <c r="F2089" s="9" t="s">
        <v>5059</v>
      </c>
      <c r="G2089" s="9" t="s">
        <v>4570</v>
      </c>
      <c r="H2089" s="9" t="s">
        <v>4809</v>
      </c>
      <c r="I2089" s="9"/>
      <c r="J2089" s="9"/>
      <c r="K2089" s="9"/>
      <c r="L2089" s="9"/>
    </row>
    <row r="2090" spans="2:12" x14ac:dyDescent="0.25">
      <c r="B2090" s="9" t="s">
        <v>2596</v>
      </c>
      <c r="C2090" s="10" t="s">
        <v>2597</v>
      </c>
      <c r="D2090" s="10" t="s">
        <v>1741</v>
      </c>
      <c r="E2090" s="10" t="s">
        <v>85</v>
      </c>
      <c r="F2090" s="9" t="s">
        <v>4881</v>
      </c>
      <c r="G2090" s="9"/>
      <c r="H2090" s="9"/>
      <c r="I2090" s="9"/>
      <c r="J2090" s="9"/>
      <c r="K2090" s="9"/>
      <c r="L2090" s="9"/>
    </row>
    <row r="2091" spans="2:12" ht="75" x14ac:dyDescent="0.25">
      <c r="B2091" s="9" t="s">
        <v>2598</v>
      </c>
      <c r="C2091" s="10" t="s">
        <v>2599</v>
      </c>
      <c r="D2091" s="10" t="s">
        <v>1741</v>
      </c>
      <c r="E2091" s="10" t="s">
        <v>310</v>
      </c>
      <c r="F2091" s="9" t="s">
        <v>5299</v>
      </c>
      <c r="G2091" s="9" t="s">
        <v>4656</v>
      </c>
      <c r="H2091" s="9" t="s">
        <v>4812</v>
      </c>
      <c r="I2091" s="9"/>
      <c r="J2091" s="9"/>
      <c r="K2091" s="9" t="s">
        <v>4563</v>
      </c>
      <c r="L2091" s="9"/>
    </row>
    <row r="2092" spans="2:12" ht="45" x14ac:dyDescent="0.25">
      <c r="B2092" s="9" t="s">
        <v>2600</v>
      </c>
      <c r="C2092" s="10" t="s">
        <v>2601</v>
      </c>
      <c r="D2092" s="10" t="s">
        <v>1741</v>
      </c>
      <c r="E2092" s="10" t="s">
        <v>50</v>
      </c>
      <c r="F2092" s="9" t="s">
        <v>4881</v>
      </c>
      <c r="G2092" s="9" t="s">
        <v>5045</v>
      </c>
      <c r="H2092" s="9" t="s">
        <v>4808</v>
      </c>
      <c r="I2092" s="9"/>
      <c r="J2092" s="9"/>
      <c r="K2092" s="9"/>
      <c r="L2092" s="9"/>
    </row>
    <row r="2093" spans="2:12" x14ac:dyDescent="0.25">
      <c r="B2093" s="9" t="s">
        <v>2440</v>
      </c>
      <c r="C2093" s="10" t="s">
        <v>2441</v>
      </c>
      <c r="D2093" s="10" t="s">
        <v>2279</v>
      </c>
      <c r="E2093" s="10" t="s">
        <v>68</v>
      </c>
      <c r="F2093" s="9" t="s">
        <v>5023</v>
      </c>
      <c r="G2093" s="9" t="s">
        <v>5130</v>
      </c>
      <c r="H2093" s="9" t="s">
        <v>4807</v>
      </c>
      <c r="I2093" s="9"/>
      <c r="J2093" s="9"/>
      <c r="K2093" s="9"/>
      <c r="L2093" s="9"/>
    </row>
    <row r="2094" spans="2:12" x14ac:dyDescent="0.25">
      <c r="B2094" s="9" t="s">
        <v>4276</v>
      </c>
      <c r="C2094" s="10" t="s">
        <v>4277</v>
      </c>
      <c r="D2094" s="10" t="s">
        <v>2986</v>
      </c>
      <c r="E2094" s="10" t="s">
        <v>50</v>
      </c>
      <c r="F2094" s="9" t="s">
        <v>5059</v>
      </c>
      <c r="G2094" s="9"/>
      <c r="H2094" s="9"/>
      <c r="I2094" s="9"/>
      <c r="J2094" s="9"/>
      <c r="K2094" s="9"/>
      <c r="L2094" s="9"/>
    </row>
    <row r="2095" spans="2:12" x14ac:dyDescent="0.25">
      <c r="B2095" s="9" t="s">
        <v>4278</v>
      </c>
      <c r="C2095" s="10" t="s">
        <v>4279</v>
      </c>
      <c r="D2095" s="10" t="s">
        <v>2986</v>
      </c>
      <c r="E2095" s="10" t="s">
        <v>23</v>
      </c>
      <c r="F2095" s="9" t="s">
        <v>5059</v>
      </c>
      <c r="G2095" s="9"/>
      <c r="H2095" s="9"/>
      <c r="I2095" s="9"/>
      <c r="J2095" s="9"/>
      <c r="K2095" s="9"/>
      <c r="L2095" s="9"/>
    </row>
    <row r="2096" spans="2:12" x14ac:dyDescent="0.25">
      <c r="B2096" s="9" t="s">
        <v>4280</v>
      </c>
      <c r="C2096" s="10" t="s">
        <v>4281</v>
      </c>
      <c r="D2096" s="10" t="s">
        <v>2986</v>
      </c>
      <c r="E2096" s="10" t="s">
        <v>50</v>
      </c>
      <c r="F2096" s="9" t="s">
        <v>5059</v>
      </c>
      <c r="G2096" s="9"/>
      <c r="H2096" s="9"/>
      <c r="I2096" s="9"/>
      <c r="J2096" s="9"/>
      <c r="K2096" s="9"/>
      <c r="L2096" s="9"/>
    </row>
    <row r="2097" spans="2:12" x14ac:dyDescent="0.25">
      <c r="B2097" s="9" t="s">
        <v>4282</v>
      </c>
      <c r="C2097" s="10" t="s">
        <v>4283</v>
      </c>
      <c r="D2097" s="10" t="s">
        <v>2986</v>
      </c>
      <c r="E2097" s="10" t="s">
        <v>510</v>
      </c>
      <c r="F2097" s="9" t="s">
        <v>5059</v>
      </c>
      <c r="G2097" s="9"/>
      <c r="H2097" s="9"/>
      <c r="I2097" s="9"/>
      <c r="J2097" s="9"/>
      <c r="K2097" s="9"/>
      <c r="L2097" s="9"/>
    </row>
    <row r="2098" spans="2:12" ht="60" x14ac:dyDescent="0.25">
      <c r="B2098" s="9" t="s">
        <v>2974</v>
      </c>
      <c r="C2098" s="10" t="s">
        <v>2975</v>
      </c>
      <c r="D2098" s="10" t="s">
        <v>1741</v>
      </c>
      <c r="E2098" s="10" t="s">
        <v>50</v>
      </c>
      <c r="F2098" s="9" t="s">
        <v>5061</v>
      </c>
      <c r="G2098" s="9" t="s">
        <v>4636</v>
      </c>
      <c r="H2098" s="9" t="s">
        <v>4812</v>
      </c>
      <c r="I2098" s="9"/>
      <c r="J2098" s="9"/>
      <c r="K2098" s="9"/>
      <c r="L2098" s="9"/>
    </row>
    <row r="2099" spans="2:12" x14ac:dyDescent="0.25">
      <c r="B2099" s="9" t="s">
        <v>4284</v>
      </c>
      <c r="C2099" s="10" t="s">
        <v>4285</v>
      </c>
      <c r="D2099" s="10" t="s">
        <v>1741</v>
      </c>
      <c r="E2099" s="10" t="s">
        <v>68</v>
      </c>
      <c r="F2099" s="9" t="s">
        <v>5059</v>
      </c>
      <c r="G2099" s="9" t="s">
        <v>5125</v>
      </c>
      <c r="H2099" s="9" t="s">
        <v>4807</v>
      </c>
      <c r="I2099" s="9"/>
      <c r="J2099" s="9"/>
      <c r="K2099" s="9"/>
      <c r="L2099" s="9"/>
    </row>
    <row r="2100" spans="2:12" x14ac:dyDescent="0.25">
      <c r="B2100" s="9" t="s">
        <v>4286</v>
      </c>
      <c r="C2100" s="10" t="s">
        <v>4287</v>
      </c>
      <c r="D2100" s="10" t="s">
        <v>2986</v>
      </c>
      <c r="E2100" s="10" t="s">
        <v>510</v>
      </c>
      <c r="F2100" s="9" t="s">
        <v>5059</v>
      </c>
      <c r="G2100" s="9"/>
      <c r="H2100" s="9"/>
      <c r="I2100" s="9"/>
      <c r="J2100" s="9"/>
      <c r="K2100" s="9"/>
      <c r="L2100" s="9"/>
    </row>
    <row r="2101" spans="2:12" x14ac:dyDescent="0.25">
      <c r="B2101" s="9" t="s">
        <v>4288</v>
      </c>
      <c r="C2101" s="10" t="s">
        <v>4289</v>
      </c>
      <c r="D2101" s="10" t="s">
        <v>2986</v>
      </c>
      <c r="E2101" s="10" t="s">
        <v>23</v>
      </c>
      <c r="F2101" s="9" t="s">
        <v>5059</v>
      </c>
      <c r="G2101" s="9"/>
      <c r="H2101" s="9"/>
      <c r="I2101" s="9"/>
      <c r="J2101" s="9"/>
      <c r="K2101" s="9"/>
      <c r="L2101" s="9"/>
    </row>
    <row r="2102" spans="2:12" ht="75" x14ac:dyDescent="0.25">
      <c r="B2102" s="9" t="s">
        <v>2602</v>
      </c>
      <c r="C2102" s="10" t="s">
        <v>2603</v>
      </c>
      <c r="D2102" s="10" t="s">
        <v>1741</v>
      </c>
      <c r="E2102" s="10" t="s">
        <v>353</v>
      </c>
      <c r="F2102" s="9" t="s">
        <v>5299</v>
      </c>
      <c r="G2102" s="9"/>
      <c r="H2102" s="9"/>
      <c r="I2102" s="9"/>
      <c r="J2102" s="9"/>
      <c r="K2102" s="9"/>
      <c r="L2102" s="9"/>
    </row>
    <row r="2103" spans="2:12" x14ac:dyDescent="0.25">
      <c r="B2103" s="9" t="s">
        <v>4290</v>
      </c>
      <c r="C2103" s="10" t="s">
        <v>4291</v>
      </c>
      <c r="D2103" s="10" t="s">
        <v>1741</v>
      </c>
      <c r="E2103" s="10" t="s">
        <v>59</v>
      </c>
      <c r="F2103" s="9" t="s">
        <v>5059</v>
      </c>
      <c r="G2103" s="9" t="s">
        <v>4664</v>
      </c>
      <c r="H2103" s="9" t="s">
        <v>4807</v>
      </c>
      <c r="I2103" s="9"/>
      <c r="J2103" s="9"/>
      <c r="K2103" s="9"/>
      <c r="L2103" s="9"/>
    </row>
    <row r="2104" spans="2:12" x14ac:dyDescent="0.25">
      <c r="B2104" s="9" t="s">
        <v>4292</v>
      </c>
      <c r="C2104" s="10" t="s">
        <v>4293</v>
      </c>
      <c r="D2104" s="10" t="s">
        <v>1741</v>
      </c>
      <c r="E2104" s="10" t="s">
        <v>50</v>
      </c>
      <c r="F2104" s="9" t="s">
        <v>5059</v>
      </c>
      <c r="G2104" s="9" t="s">
        <v>4566</v>
      </c>
      <c r="H2104" s="9" t="s">
        <v>4807</v>
      </c>
      <c r="I2104" s="9"/>
      <c r="J2104" s="9"/>
      <c r="K2104" s="9"/>
      <c r="L2104" s="9"/>
    </row>
    <row r="2105" spans="2:12" ht="75" x14ac:dyDescent="0.25">
      <c r="B2105" s="9" t="s">
        <v>2604</v>
      </c>
      <c r="C2105" s="10" t="s">
        <v>2605</v>
      </c>
      <c r="D2105" s="10" t="s">
        <v>1741</v>
      </c>
      <c r="E2105" s="10" t="s">
        <v>50</v>
      </c>
      <c r="F2105" s="9" t="s">
        <v>5299</v>
      </c>
      <c r="G2105" s="9"/>
      <c r="H2105" s="9"/>
      <c r="I2105" s="9"/>
      <c r="J2105" s="9"/>
      <c r="K2105" s="9"/>
      <c r="L2105" s="9"/>
    </row>
    <row r="2106" spans="2:12" x14ac:dyDescent="0.25">
      <c r="B2106" s="9" t="s">
        <v>2442</v>
      </c>
      <c r="C2106" s="10" t="s">
        <v>2443</v>
      </c>
      <c r="D2106" s="10" t="s">
        <v>5</v>
      </c>
      <c r="E2106" s="10" t="s">
        <v>310</v>
      </c>
      <c r="F2106" s="9" t="s">
        <v>5023</v>
      </c>
      <c r="G2106" s="9"/>
      <c r="H2106" s="9"/>
      <c r="I2106" s="9"/>
      <c r="J2106" s="9"/>
      <c r="K2106" s="9"/>
      <c r="L2106" s="9"/>
    </row>
    <row r="2107" spans="2:12" ht="30" x14ac:dyDescent="0.25">
      <c r="B2107" s="9" t="s">
        <v>1779</v>
      </c>
      <c r="C2107" s="10" t="s">
        <v>1780</v>
      </c>
      <c r="D2107" s="10" t="s">
        <v>5</v>
      </c>
      <c r="E2107" s="10" t="s">
        <v>310</v>
      </c>
      <c r="F2107" s="9" t="s">
        <v>5022</v>
      </c>
      <c r="G2107" s="9" t="s">
        <v>4635</v>
      </c>
      <c r="H2107" s="9" t="s">
        <v>4807</v>
      </c>
      <c r="I2107" s="9"/>
      <c r="J2107" s="9"/>
      <c r="K2107" s="9"/>
      <c r="L2107" s="9"/>
    </row>
    <row r="2108" spans="2:12" x14ac:dyDescent="0.25">
      <c r="B2108" s="9" t="s">
        <v>4294</v>
      </c>
      <c r="C2108" s="10" t="s">
        <v>4295</v>
      </c>
      <c r="D2108" s="10" t="s">
        <v>2986</v>
      </c>
      <c r="E2108" s="10" t="s">
        <v>210</v>
      </c>
      <c r="F2108" s="9" t="s">
        <v>5059</v>
      </c>
      <c r="G2108" s="9" t="s">
        <v>5119</v>
      </c>
      <c r="H2108" s="9" t="s">
        <v>4807</v>
      </c>
      <c r="I2108" s="9"/>
      <c r="J2108" s="9"/>
      <c r="K2108" s="9"/>
      <c r="L2108" s="9"/>
    </row>
    <row r="2109" spans="2:12" x14ac:dyDescent="0.25">
      <c r="B2109" s="9" t="s">
        <v>4296</v>
      </c>
      <c r="C2109" s="10" t="s">
        <v>4297</v>
      </c>
      <c r="D2109" s="10" t="s">
        <v>2986</v>
      </c>
      <c r="E2109" s="10" t="s">
        <v>353</v>
      </c>
      <c r="F2109" s="9" t="s">
        <v>5059</v>
      </c>
      <c r="G2109" s="9"/>
      <c r="H2109" s="9"/>
      <c r="I2109" s="9"/>
      <c r="J2109" s="9"/>
      <c r="K2109" s="9"/>
      <c r="L2109" s="9"/>
    </row>
    <row r="2110" spans="2:12" ht="30" x14ac:dyDescent="0.25">
      <c r="B2110" s="9" t="s">
        <v>2606</v>
      </c>
      <c r="C2110" s="10" t="s">
        <v>2607</v>
      </c>
      <c r="D2110" s="10" t="s">
        <v>1741</v>
      </c>
      <c r="E2110" s="10" t="s">
        <v>310</v>
      </c>
      <c r="F2110" s="9" t="s">
        <v>4881</v>
      </c>
      <c r="G2110" s="9" t="s">
        <v>4640</v>
      </c>
      <c r="H2110" s="9" t="s">
        <v>4810</v>
      </c>
      <c r="I2110" s="9"/>
      <c r="J2110" s="9"/>
      <c r="K2110" s="9"/>
      <c r="L2110" s="9"/>
    </row>
    <row r="2111" spans="2:12" x14ac:dyDescent="0.25">
      <c r="B2111" s="9" t="s">
        <v>4298</v>
      </c>
      <c r="C2111" s="10" t="s">
        <v>4299</v>
      </c>
      <c r="D2111" s="10" t="s">
        <v>2986</v>
      </c>
      <c r="E2111" s="10" t="s">
        <v>59</v>
      </c>
      <c r="F2111" s="9" t="s">
        <v>5059</v>
      </c>
      <c r="G2111" s="9"/>
      <c r="H2111" s="9"/>
      <c r="I2111" s="9"/>
      <c r="J2111" s="9"/>
      <c r="K2111" s="9"/>
      <c r="L2111" s="9"/>
    </row>
    <row r="2112" spans="2:12" x14ac:dyDescent="0.25">
      <c r="B2112" s="9" t="s">
        <v>2444</v>
      </c>
      <c r="C2112" s="10" t="s">
        <v>2445</v>
      </c>
      <c r="D2112" s="10" t="s">
        <v>5</v>
      </c>
      <c r="E2112" s="10" t="s">
        <v>310</v>
      </c>
      <c r="F2112" s="9" t="s">
        <v>5023</v>
      </c>
      <c r="G2112" s="9" t="s">
        <v>4986</v>
      </c>
      <c r="H2112" s="9" t="s">
        <v>4807</v>
      </c>
      <c r="I2112" s="9"/>
      <c r="J2112" s="9"/>
      <c r="K2112" s="9"/>
      <c r="L2112" s="9"/>
    </row>
    <row r="2113" spans="2:12" x14ac:dyDescent="0.25">
      <c r="B2113" s="9" t="s">
        <v>2608</v>
      </c>
      <c r="C2113" s="10" t="s">
        <v>2609</v>
      </c>
      <c r="D2113" s="10" t="s">
        <v>1741</v>
      </c>
      <c r="E2113" s="10" t="s">
        <v>310</v>
      </c>
      <c r="F2113" s="9" t="s">
        <v>4881</v>
      </c>
      <c r="G2113" s="9"/>
      <c r="H2113" s="9"/>
      <c r="I2113" s="9"/>
      <c r="J2113" s="9"/>
      <c r="K2113" s="9"/>
      <c r="L2113" s="9"/>
    </row>
    <row r="2114" spans="2:12" x14ac:dyDescent="0.25">
      <c r="B2114" s="9" t="s">
        <v>4300</v>
      </c>
      <c r="C2114" s="10" t="s">
        <v>4301</v>
      </c>
      <c r="D2114" s="10" t="s">
        <v>2986</v>
      </c>
      <c r="E2114" s="10" t="s">
        <v>50</v>
      </c>
      <c r="F2114" s="9" t="s">
        <v>5059</v>
      </c>
      <c r="G2114" s="9"/>
      <c r="H2114" s="9"/>
      <c r="I2114" s="9"/>
      <c r="J2114" s="9"/>
      <c r="K2114" s="9"/>
      <c r="L2114" s="9"/>
    </row>
    <row r="2115" spans="2:12" x14ac:dyDescent="0.25">
      <c r="B2115" s="9" t="s">
        <v>4302</v>
      </c>
      <c r="C2115" s="10" t="s">
        <v>4303</v>
      </c>
      <c r="D2115" s="10" t="s">
        <v>2986</v>
      </c>
      <c r="E2115" s="10" t="s">
        <v>310</v>
      </c>
      <c r="F2115" s="9" t="s">
        <v>5059</v>
      </c>
      <c r="G2115" s="9"/>
      <c r="H2115" s="9"/>
      <c r="I2115" s="9"/>
      <c r="J2115" s="9"/>
      <c r="K2115" s="9"/>
      <c r="L2115" s="9"/>
    </row>
    <row r="2116" spans="2:12" x14ac:dyDescent="0.25">
      <c r="B2116" s="9" t="s">
        <v>4304</v>
      </c>
      <c r="C2116" s="10" t="s">
        <v>4305</v>
      </c>
      <c r="D2116" s="10" t="s">
        <v>2986</v>
      </c>
      <c r="E2116" s="10" t="s">
        <v>7</v>
      </c>
      <c r="F2116" s="9" t="s">
        <v>5059</v>
      </c>
      <c r="G2116" s="9"/>
      <c r="H2116" s="9"/>
      <c r="I2116" s="9"/>
      <c r="J2116" s="9"/>
      <c r="K2116" s="9"/>
      <c r="L2116" s="9"/>
    </row>
    <row r="2117" spans="2:12" ht="75" x14ac:dyDescent="0.25">
      <c r="B2117" s="9" t="s">
        <v>2446</v>
      </c>
      <c r="C2117" s="10" t="s">
        <v>2447</v>
      </c>
      <c r="D2117" s="10" t="s">
        <v>5</v>
      </c>
      <c r="E2117" s="10" t="s">
        <v>49</v>
      </c>
      <c r="F2117" s="9" t="s">
        <v>5023</v>
      </c>
      <c r="G2117" s="9" t="s">
        <v>5306</v>
      </c>
      <c r="H2117" s="9" t="s">
        <v>4806</v>
      </c>
      <c r="I2117" s="9"/>
      <c r="J2117" s="9"/>
      <c r="K2117" s="9"/>
      <c r="L2117" s="9"/>
    </row>
    <row r="2118" spans="2:12" x14ac:dyDescent="0.25">
      <c r="B2118" s="9" t="s">
        <v>2448</v>
      </c>
      <c r="C2118" s="10" t="s">
        <v>2449</v>
      </c>
      <c r="D2118" s="10" t="s">
        <v>1741</v>
      </c>
      <c r="E2118" s="10" t="s">
        <v>353</v>
      </c>
      <c r="F2118" s="9" t="s">
        <v>5023</v>
      </c>
      <c r="G2118" s="9" t="s">
        <v>5127</v>
      </c>
      <c r="H2118" s="9" t="s">
        <v>4807</v>
      </c>
      <c r="I2118" s="9"/>
      <c r="J2118" s="9"/>
      <c r="K2118" s="9"/>
      <c r="L2118" s="9"/>
    </row>
    <row r="2119" spans="2:12" x14ac:dyDescent="0.25">
      <c r="B2119" s="9" t="s">
        <v>4306</v>
      </c>
      <c r="C2119" s="10" t="s">
        <v>4307</v>
      </c>
      <c r="D2119" s="10" t="s">
        <v>1741</v>
      </c>
      <c r="E2119" s="10" t="s">
        <v>205</v>
      </c>
      <c r="F2119" s="9" t="s">
        <v>5059</v>
      </c>
      <c r="G2119" s="9"/>
      <c r="H2119" s="9"/>
      <c r="I2119" s="9"/>
      <c r="J2119" s="9"/>
      <c r="K2119" s="9"/>
      <c r="L2119" s="9"/>
    </row>
    <row r="2120" spans="2:12" ht="75" x14ac:dyDescent="0.25">
      <c r="B2120" s="9" t="s">
        <v>2610</v>
      </c>
      <c r="C2120" s="10" t="s">
        <v>2611</v>
      </c>
      <c r="D2120" s="10" t="s">
        <v>1741</v>
      </c>
      <c r="E2120" s="10" t="s">
        <v>50</v>
      </c>
      <c r="F2120" s="9" t="s">
        <v>5299</v>
      </c>
      <c r="G2120" s="9" t="s">
        <v>4622</v>
      </c>
      <c r="H2120" s="9" t="s">
        <v>4812</v>
      </c>
      <c r="I2120" s="9"/>
      <c r="J2120" s="9"/>
      <c r="K2120" s="9"/>
      <c r="L2120" s="9"/>
    </row>
    <row r="2121" spans="2:12" ht="75" x14ac:dyDescent="0.25">
      <c r="B2121" s="9" t="s">
        <v>2612</v>
      </c>
      <c r="C2121" s="10" t="s">
        <v>2613</v>
      </c>
      <c r="D2121" s="10" t="s">
        <v>1741</v>
      </c>
      <c r="E2121" s="10" t="s">
        <v>50</v>
      </c>
      <c r="F2121" s="9" t="s">
        <v>5299</v>
      </c>
      <c r="G2121" s="9" t="s">
        <v>5307</v>
      </c>
      <c r="H2121" s="9" t="s">
        <v>4808</v>
      </c>
      <c r="I2121" s="9"/>
      <c r="J2121" s="9"/>
      <c r="K2121" s="9"/>
      <c r="L2121" s="9"/>
    </row>
    <row r="2122" spans="2:12" ht="30" x14ac:dyDescent="0.25">
      <c r="B2122" s="9" t="s">
        <v>4308</v>
      </c>
      <c r="C2122" s="10" t="s">
        <v>4309</v>
      </c>
      <c r="D2122" s="10" t="s">
        <v>2986</v>
      </c>
      <c r="E2122" s="10" t="s">
        <v>23</v>
      </c>
      <c r="F2122" s="9" t="s">
        <v>5059</v>
      </c>
      <c r="G2122" s="9" t="s">
        <v>4622</v>
      </c>
      <c r="H2122" s="9" t="s">
        <v>4810</v>
      </c>
      <c r="I2122" s="9"/>
      <c r="J2122" s="9"/>
      <c r="K2122" s="9"/>
      <c r="L2122" s="9"/>
    </row>
    <row r="2123" spans="2:12" x14ac:dyDescent="0.25">
      <c r="B2123" s="9" t="s">
        <v>4310</v>
      </c>
      <c r="C2123" s="10" t="s">
        <v>4311</v>
      </c>
      <c r="D2123" s="10" t="s">
        <v>2986</v>
      </c>
      <c r="E2123" s="10" t="s">
        <v>310</v>
      </c>
      <c r="F2123" s="9" t="s">
        <v>5059</v>
      </c>
      <c r="G2123" s="9"/>
      <c r="H2123" s="9"/>
      <c r="I2123" s="9"/>
      <c r="J2123" s="9"/>
      <c r="K2123" s="9"/>
      <c r="L2123" s="9"/>
    </row>
    <row r="2124" spans="2:12" x14ac:dyDescent="0.25">
      <c r="B2124" s="9" t="s">
        <v>4312</v>
      </c>
      <c r="C2124" s="10" t="s">
        <v>4313</v>
      </c>
      <c r="D2124" s="10" t="s">
        <v>1741</v>
      </c>
      <c r="E2124" s="10" t="s">
        <v>6</v>
      </c>
      <c r="F2124" s="9" t="s">
        <v>5059</v>
      </c>
      <c r="G2124" s="9"/>
      <c r="H2124" s="9"/>
      <c r="I2124" s="9"/>
      <c r="J2124" s="9"/>
      <c r="K2124" s="9"/>
      <c r="L2124" s="9"/>
    </row>
    <row r="2125" spans="2:12" x14ac:dyDescent="0.25">
      <c r="B2125" s="9" t="s">
        <v>4314</v>
      </c>
      <c r="C2125" s="10" t="s">
        <v>4315</v>
      </c>
      <c r="D2125" s="10" t="s">
        <v>2986</v>
      </c>
      <c r="E2125" s="10" t="s">
        <v>233</v>
      </c>
      <c r="F2125" s="9" t="s">
        <v>5059</v>
      </c>
      <c r="G2125" s="9"/>
      <c r="H2125" s="9"/>
      <c r="I2125" s="9"/>
      <c r="J2125" s="9"/>
      <c r="K2125" s="9"/>
      <c r="L2125" s="9"/>
    </row>
    <row r="2126" spans="2:12" x14ac:dyDescent="0.25">
      <c r="B2126" s="9" t="s">
        <v>4316</v>
      </c>
      <c r="C2126" s="10" t="s">
        <v>4317</v>
      </c>
      <c r="D2126" s="10" t="s">
        <v>1741</v>
      </c>
      <c r="E2126" s="10" t="s">
        <v>310</v>
      </c>
      <c r="F2126" s="9" t="s">
        <v>5059</v>
      </c>
      <c r="G2126" s="9"/>
      <c r="H2126" s="9"/>
      <c r="I2126" s="9"/>
      <c r="J2126" s="9"/>
      <c r="K2126" s="9"/>
      <c r="L2126" s="9"/>
    </row>
    <row r="2127" spans="2:12" x14ac:dyDescent="0.25">
      <c r="B2127" s="9" t="s">
        <v>4318</v>
      </c>
      <c r="C2127" s="10" t="s">
        <v>4319</v>
      </c>
      <c r="D2127" s="10" t="s">
        <v>1741</v>
      </c>
      <c r="E2127" s="10" t="s">
        <v>50</v>
      </c>
      <c r="F2127" s="9" t="s">
        <v>5059</v>
      </c>
      <c r="G2127" s="9"/>
      <c r="H2127" s="9"/>
      <c r="I2127" s="9"/>
      <c r="J2127" s="9"/>
      <c r="K2127" s="9"/>
      <c r="L2127" s="9"/>
    </row>
    <row r="2128" spans="2:12" ht="75" x14ac:dyDescent="0.25">
      <c r="B2128" s="9" t="s">
        <v>2614</v>
      </c>
      <c r="C2128" s="10" t="s">
        <v>2615</v>
      </c>
      <c r="D2128" s="10" t="s">
        <v>1741</v>
      </c>
      <c r="E2128" s="10" t="s">
        <v>310</v>
      </c>
      <c r="F2128" s="9" t="s">
        <v>5299</v>
      </c>
      <c r="G2128" s="9" t="s">
        <v>5134</v>
      </c>
      <c r="H2128" s="9" t="s">
        <v>4812</v>
      </c>
      <c r="I2128" s="9"/>
      <c r="J2128" s="9"/>
      <c r="K2128" s="9"/>
      <c r="L2128" s="9"/>
    </row>
    <row r="2129" spans="2:12" x14ac:dyDescent="0.25">
      <c r="B2129" s="9" t="s">
        <v>4320</v>
      </c>
      <c r="C2129" s="10" t="s">
        <v>4321</v>
      </c>
      <c r="D2129" s="10" t="s">
        <v>2986</v>
      </c>
      <c r="E2129" s="10" t="s">
        <v>233</v>
      </c>
      <c r="F2129" s="9" t="s">
        <v>5059</v>
      </c>
      <c r="G2129" s="9" t="s">
        <v>5032</v>
      </c>
      <c r="H2129" s="9" t="s">
        <v>4807</v>
      </c>
      <c r="I2129" s="9"/>
      <c r="J2129" s="9"/>
      <c r="K2129" s="9"/>
      <c r="L2129" s="9"/>
    </row>
    <row r="2130" spans="2:12" x14ac:dyDescent="0.25">
      <c r="B2130" s="9" t="s">
        <v>4322</v>
      </c>
      <c r="C2130" s="10" t="s">
        <v>4323</v>
      </c>
      <c r="D2130" s="10" t="s">
        <v>2986</v>
      </c>
      <c r="E2130" s="10" t="s">
        <v>510</v>
      </c>
      <c r="F2130" s="9" t="s">
        <v>5059</v>
      </c>
      <c r="G2130" s="9"/>
      <c r="H2130" s="9"/>
      <c r="I2130" s="9"/>
      <c r="J2130" s="9"/>
      <c r="K2130" s="9"/>
      <c r="L2130" s="9"/>
    </row>
    <row r="2131" spans="2:12" x14ac:dyDescent="0.25">
      <c r="B2131" s="9" t="s">
        <v>2616</v>
      </c>
      <c r="C2131" s="10" t="s">
        <v>2617</v>
      </c>
      <c r="D2131" s="10" t="s">
        <v>1741</v>
      </c>
      <c r="E2131" s="10" t="s">
        <v>310</v>
      </c>
      <c r="F2131" s="9" t="s">
        <v>4881</v>
      </c>
      <c r="G2131" s="9"/>
      <c r="H2131" s="9"/>
      <c r="I2131" s="9"/>
      <c r="J2131" s="9"/>
      <c r="K2131" s="9"/>
      <c r="L2131" s="9"/>
    </row>
    <row r="2132" spans="2:12" x14ac:dyDescent="0.25">
      <c r="B2132" s="9" t="s">
        <v>4324</v>
      </c>
      <c r="C2132" s="10" t="s">
        <v>4325</v>
      </c>
      <c r="D2132" s="10" t="s">
        <v>1741</v>
      </c>
      <c r="E2132" s="10" t="s">
        <v>23</v>
      </c>
      <c r="F2132" s="9" t="s">
        <v>5059</v>
      </c>
      <c r="G2132" s="9"/>
      <c r="H2132" s="9"/>
      <c r="I2132" s="9"/>
      <c r="J2132" s="9"/>
      <c r="K2132" s="9"/>
      <c r="L2132" s="9"/>
    </row>
    <row r="2133" spans="2:12" ht="45" x14ac:dyDescent="0.25">
      <c r="B2133" s="9" t="s">
        <v>4326</v>
      </c>
      <c r="C2133" s="10" t="s">
        <v>4327</v>
      </c>
      <c r="D2133" s="10" t="s">
        <v>2986</v>
      </c>
      <c r="E2133" s="10" t="s">
        <v>22</v>
      </c>
      <c r="F2133" s="9" t="s">
        <v>5059</v>
      </c>
      <c r="G2133" s="9" t="s">
        <v>4600</v>
      </c>
      <c r="H2133" s="9" t="s">
        <v>4808</v>
      </c>
      <c r="I2133" s="9"/>
      <c r="J2133" s="9"/>
      <c r="K2133" s="9"/>
      <c r="L2133" s="9"/>
    </row>
    <row r="2134" spans="2:12" x14ac:dyDescent="0.25">
      <c r="B2134" s="9" t="s">
        <v>4328</v>
      </c>
      <c r="C2134" s="10" t="s">
        <v>4329</v>
      </c>
      <c r="D2134" s="10" t="s">
        <v>2986</v>
      </c>
      <c r="E2134" s="10" t="s">
        <v>85</v>
      </c>
      <c r="F2134" s="9" t="s">
        <v>5059</v>
      </c>
      <c r="G2134" s="9"/>
      <c r="H2134" s="9"/>
      <c r="I2134" s="9"/>
      <c r="J2134" s="9"/>
      <c r="K2134" s="9"/>
      <c r="L2134" s="9"/>
    </row>
    <row r="2135" spans="2:12" x14ac:dyDescent="0.25">
      <c r="B2135" s="9" t="s">
        <v>4330</v>
      </c>
      <c r="C2135" s="10" t="s">
        <v>4331</v>
      </c>
      <c r="D2135" s="10" t="s">
        <v>2986</v>
      </c>
      <c r="E2135" s="10" t="s">
        <v>7</v>
      </c>
      <c r="F2135" s="9" t="s">
        <v>5059</v>
      </c>
      <c r="G2135" s="9"/>
      <c r="H2135" s="9"/>
      <c r="I2135" s="9"/>
      <c r="J2135" s="9"/>
      <c r="K2135" s="9"/>
      <c r="L2135" s="9"/>
    </row>
    <row r="2136" spans="2:12" x14ac:dyDescent="0.25">
      <c r="B2136" s="9" t="s">
        <v>4332</v>
      </c>
      <c r="C2136" s="10" t="s">
        <v>4333</v>
      </c>
      <c r="D2136" s="10" t="s">
        <v>2986</v>
      </c>
      <c r="E2136" s="10" t="s">
        <v>510</v>
      </c>
      <c r="F2136" s="9" t="s">
        <v>5059</v>
      </c>
      <c r="G2136" s="9"/>
      <c r="H2136" s="9"/>
      <c r="I2136" s="9"/>
      <c r="J2136" s="9"/>
      <c r="K2136" s="9"/>
      <c r="L2136" s="9"/>
    </row>
    <row r="2137" spans="2:12" ht="60" x14ac:dyDescent="0.25">
      <c r="B2137" s="9" t="s">
        <v>1781</v>
      </c>
      <c r="C2137" s="10" t="s">
        <v>1782</v>
      </c>
      <c r="D2137" s="10" t="s">
        <v>5</v>
      </c>
      <c r="E2137" s="10" t="s">
        <v>50</v>
      </c>
      <c r="F2137" s="9" t="s">
        <v>5024</v>
      </c>
      <c r="G2137" s="9" t="s">
        <v>4768</v>
      </c>
      <c r="H2137" s="9" t="s">
        <v>4827</v>
      </c>
      <c r="I2137" s="9"/>
      <c r="J2137" s="9"/>
      <c r="K2137" s="9"/>
      <c r="L2137" s="9"/>
    </row>
    <row r="2138" spans="2:12" x14ac:dyDescent="0.25">
      <c r="B2138" s="9" t="s">
        <v>4334</v>
      </c>
      <c r="C2138" s="10" t="s">
        <v>4335</v>
      </c>
      <c r="D2138" s="10" t="s">
        <v>1741</v>
      </c>
      <c r="E2138" s="10" t="s">
        <v>50</v>
      </c>
      <c r="F2138" s="9" t="s">
        <v>5059</v>
      </c>
      <c r="G2138" s="9"/>
      <c r="H2138" s="9"/>
      <c r="I2138" s="9"/>
      <c r="J2138" s="9"/>
      <c r="K2138" s="9"/>
      <c r="L2138" s="9"/>
    </row>
    <row r="2139" spans="2:12" ht="75" x14ac:dyDescent="0.25">
      <c r="B2139" s="9" t="s">
        <v>2618</v>
      </c>
      <c r="C2139" s="10" t="s">
        <v>2619</v>
      </c>
      <c r="D2139" s="10" t="s">
        <v>1741</v>
      </c>
      <c r="E2139" s="10" t="s">
        <v>151</v>
      </c>
      <c r="F2139" s="9" t="s">
        <v>5299</v>
      </c>
      <c r="G2139" s="9" t="s">
        <v>4985</v>
      </c>
      <c r="H2139" s="9" t="s">
        <v>4812</v>
      </c>
      <c r="I2139" s="9"/>
      <c r="J2139" s="9"/>
      <c r="K2139" s="9"/>
      <c r="L2139" s="9"/>
    </row>
    <row r="2140" spans="2:12" ht="75" x14ac:dyDescent="0.25">
      <c r="B2140" s="9" t="s">
        <v>2620</v>
      </c>
      <c r="C2140" s="10" t="s">
        <v>2621</v>
      </c>
      <c r="D2140" s="10" t="s">
        <v>1741</v>
      </c>
      <c r="E2140" s="10" t="s">
        <v>310</v>
      </c>
      <c r="F2140" s="9" t="s">
        <v>5299</v>
      </c>
      <c r="G2140" s="9" t="s">
        <v>4737</v>
      </c>
      <c r="H2140" s="9" t="s">
        <v>4812</v>
      </c>
      <c r="I2140" s="9"/>
      <c r="J2140" s="9"/>
      <c r="K2140" s="9" t="s">
        <v>4803</v>
      </c>
      <c r="L2140" s="9"/>
    </row>
    <row r="2141" spans="2:12" x14ac:dyDescent="0.25">
      <c r="B2141" s="9" t="s">
        <v>4336</v>
      </c>
      <c r="C2141" s="10" t="s">
        <v>4337</v>
      </c>
      <c r="D2141" s="10" t="s">
        <v>2986</v>
      </c>
      <c r="E2141" s="10" t="s">
        <v>510</v>
      </c>
      <c r="F2141" s="9" t="s">
        <v>5059</v>
      </c>
      <c r="G2141" s="9"/>
      <c r="H2141" s="9"/>
      <c r="I2141" s="9"/>
      <c r="J2141" s="9"/>
      <c r="K2141" s="9"/>
      <c r="L2141" s="9"/>
    </row>
    <row r="2142" spans="2:12" x14ac:dyDescent="0.25">
      <c r="B2142" s="9" t="s">
        <v>2450</v>
      </c>
      <c r="C2142" s="10" t="s">
        <v>2451</v>
      </c>
      <c r="D2142" s="10" t="s">
        <v>5</v>
      </c>
      <c r="E2142" s="10" t="s">
        <v>68</v>
      </c>
      <c r="F2142" s="9" t="s">
        <v>5023</v>
      </c>
      <c r="G2142" s="9" t="s">
        <v>4606</v>
      </c>
      <c r="H2142" s="9" t="s">
        <v>4811</v>
      </c>
      <c r="I2142" s="9"/>
      <c r="J2142" s="9"/>
      <c r="K2142" s="9"/>
      <c r="L2142" s="9"/>
    </row>
    <row r="2143" spans="2:12" x14ac:dyDescent="0.25">
      <c r="B2143" s="9" t="s">
        <v>4338</v>
      </c>
      <c r="C2143" s="10" t="s">
        <v>4339</v>
      </c>
      <c r="D2143" s="10" t="s">
        <v>1741</v>
      </c>
      <c r="E2143" s="10" t="s">
        <v>50</v>
      </c>
      <c r="F2143" s="9" t="s">
        <v>5059</v>
      </c>
      <c r="G2143" s="9"/>
      <c r="H2143" s="9"/>
      <c r="I2143" s="9"/>
      <c r="J2143" s="9"/>
      <c r="K2143" s="9"/>
      <c r="L2143" s="9"/>
    </row>
    <row r="2144" spans="2:12" ht="30" x14ac:dyDescent="0.25">
      <c r="B2144" s="9" t="s">
        <v>4340</v>
      </c>
      <c r="C2144" s="10" t="s">
        <v>4341</v>
      </c>
      <c r="D2144" s="10" t="s">
        <v>1741</v>
      </c>
      <c r="E2144" s="10" t="s">
        <v>50</v>
      </c>
      <c r="F2144" s="9" t="s">
        <v>5059</v>
      </c>
      <c r="G2144" s="9" t="s">
        <v>5308</v>
      </c>
      <c r="H2144" s="9" t="s">
        <v>4813</v>
      </c>
      <c r="I2144" s="9"/>
      <c r="J2144" s="9"/>
      <c r="K2144" s="9"/>
      <c r="L2144" s="9"/>
    </row>
    <row r="2145" spans="2:12" x14ac:dyDescent="0.25">
      <c r="B2145" s="9" t="s">
        <v>4342</v>
      </c>
      <c r="C2145" s="10" t="s">
        <v>4343</v>
      </c>
      <c r="D2145" s="10" t="s">
        <v>2986</v>
      </c>
      <c r="E2145" s="10" t="s">
        <v>353</v>
      </c>
      <c r="F2145" s="9" t="s">
        <v>5059</v>
      </c>
      <c r="G2145" s="9"/>
      <c r="H2145" s="9"/>
      <c r="I2145" s="9"/>
      <c r="J2145" s="9"/>
      <c r="K2145" s="9"/>
      <c r="L2145" s="9"/>
    </row>
    <row r="2146" spans="2:12" ht="30" x14ac:dyDescent="0.25">
      <c r="B2146" s="9" t="s">
        <v>1783</v>
      </c>
      <c r="C2146" s="10" t="s">
        <v>1784</v>
      </c>
      <c r="D2146" s="10" t="s">
        <v>1741</v>
      </c>
      <c r="E2146" s="10" t="s">
        <v>50</v>
      </c>
      <c r="F2146" s="9" t="s">
        <v>5022</v>
      </c>
      <c r="G2146" s="9" t="s">
        <v>4631</v>
      </c>
      <c r="H2146" s="9" t="s">
        <v>4827</v>
      </c>
      <c r="I2146" s="9"/>
      <c r="J2146" s="9"/>
      <c r="K2146" s="9"/>
      <c r="L2146" s="9"/>
    </row>
    <row r="2147" spans="2:12" x14ac:dyDescent="0.25">
      <c r="B2147" s="9" t="s">
        <v>4344</v>
      </c>
      <c r="C2147" s="10" t="s">
        <v>4345</v>
      </c>
      <c r="D2147" s="10" t="s">
        <v>2986</v>
      </c>
      <c r="E2147" s="10" t="s">
        <v>23</v>
      </c>
      <c r="F2147" s="9" t="s">
        <v>5059</v>
      </c>
      <c r="G2147" s="9"/>
      <c r="H2147" s="9"/>
      <c r="I2147" s="9"/>
      <c r="J2147" s="9"/>
      <c r="K2147" s="9"/>
      <c r="L2147" s="9"/>
    </row>
    <row r="2148" spans="2:12" ht="30" x14ac:dyDescent="0.25">
      <c r="B2148" s="9" t="s">
        <v>1785</v>
      </c>
      <c r="C2148" s="10" t="s">
        <v>1786</v>
      </c>
      <c r="D2148" s="10" t="s">
        <v>1741</v>
      </c>
      <c r="E2148" s="10" t="s">
        <v>50</v>
      </c>
      <c r="F2148" s="9" t="s">
        <v>5022</v>
      </c>
      <c r="G2148" s="9" t="s">
        <v>4631</v>
      </c>
      <c r="H2148" s="9" t="s">
        <v>4827</v>
      </c>
      <c r="I2148" s="9"/>
      <c r="J2148" s="9"/>
      <c r="K2148" s="9"/>
      <c r="L2148" s="9"/>
    </row>
    <row r="2149" spans="2:12" ht="60" x14ac:dyDescent="0.25">
      <c r="B2149" s="9" t="s">
        <v>4346</v>
      </c>
      <c r="C2149" s="10" t="s">
        <v>4347</v>
      </c>
      <c r="D2149" s="10" t="s">
        <v>1741</v>
      </c>
      <c r="E2149" s="10" t="s">
        <v>50</v>
      </c>
      <c r="F2149" s="9" t="s">
        <v>5059</v>
      </c>
      <c r="G2149" s="9" t="s">
        <v>4990</v>
      </c>
      <c r="H2149" s="9" t="s">
        <v>4812</v>
      </c>
      <c r="I2149" s="9"/>
      <c r="J2149" s="9"/>
      <c r="K2149" s="9"/>
      <c r="L2149" s="9"/>
    </row>
    <row r="2150" spans="2:12" x14ac:dyDescent="0.25">
      <c r="B2150" s="9" t="s">
        <v>4348</v>
      </c>
      <c r="C2150" s="10" t="s">
        <v>4349</v>
      </c>
      <c r="D2150" s="10" t="s">
        <v>2986</v>
      </c>
      <c r="E2150" s="10" t="s">
        <v>205</v>
      </c>
      <c r="F2150" s="9" t="s">
        <v>5059</v>
      </c>
      <c r="G2150" s="9" t="s">
        <v>4582</v>
      </c>
      <c r="H2150" s="9" t="s">
        <v>4807</v>
      </c>
      <c r="I2150" s="9"/>
      <c r="J2150" s="9"/>
      <c r="K2150" s="9"/>
      <c r="L2150" s="9"/>
    </row>
    <row r="2151" spans="2:12" x14ac:dyDescent="0.25">
      <c r="B2151" s="9" t="s">
        <v>4350</v>
      </c>
      <c r="C2151" s="10" t="s">
        <v>4351</v>
      </c>
      <c r="D2151" s="10" t="s">
        <v>2986</v>
      </c>
      <c r="E2151" s="10" t="s">
        <v>310</v>
      </c>
      <c r="F2151" s="9" t="s">
        <v>5059</v>
      </c>
      <c r="G2151" s="9"/>
      <c r="H2151" s="9"/>
      <c r="I2151" s="9"/>
      <c r="J2151" s="9"/>
      <c r="K2151" s="9"/>
      <c r="L2151" s="9"/>
    </row>
    <row r="2152" spans="2:12" x14ac:dyDescent="0.25">
      <c r="B2152" s="9" t="s">
        <v>2452</v>
      </c>
      <c r="C2152" s="10" t="s">
        <v>2453</v>
      </c>
      <c r="D2152" s="10" t="s">
        <v>5</v>
      </c>
      <c r="E2152" s="10" t="s">
        <v>68</v>
      </c>
      <c r="F2152" s="9" t="s">
        <v>5023</v>
      </c>
      <c r="G2152" s="9"/>
      <c r="H2152" s="9"/>
      <c r="I2152" s="9"/>
      <c r="J2152" s="9"/>
      <c r="K2152" s="9"/>
      <c r="L2152" s="9"/>
    </row>
    <row r="2153" spans="2:12" x14ac:dyDescent="0.25">
      <c r="B2153" s="9" t="s">
        <v>4352</v>
      </c>
      <c r="C2153" s="10" t="s">
        <v>4353</v>
      </c>
      <c r="D2153" s="10" t="s">
        <v>2986</v>
      </c>
      <c r="E2153" s="10" t="s">
        <v>310</v>
      </c>
      <c r="F2153" s="9" t="s">
        <v>5059</v>
      </c>
      <c r="G2153" s="9"/>
      <c r="H2153" s="9"/>
      <c r="I2153" s="9"/>
      <c r="J2153" s="9"/>
      <c r="K2153" s="9"/>
      <c r="L2153" s="9"/>
    </row>
    <row r="2154" spans="2:12" x14ac:dyDescent="0.25">
      <c r="B2154" s="9" t="s">
        <v>4354</v>
      </c>
      <c r="C2154" s="10" t="s">
        <v>4355</v>
      </c>
      <c r="D2154" s="10" t="s">
        <v>1741</v>
      </c>
      <c r="E2154" s="10" t="s">
        <v>26</v>
      </c>
      <c r="F2154" s="9" t="s">
        <v>5059</v>
      </c>
      <c r="G2154" s="9"/>
      <c r="H2154" s="9"/>
      <c r="I2154" s="9"/>
      <c r="J2154" s="9"/>
      <c r="K2154" s="9"/>
      <c r="L2154" s="9"/>
    </row>
    <row r="2155" spans="2:12" x14ac:dyDescent="0.25">
      <c r="B2155" s="9" t="s">
        <v>4356</v>
      </c>
      <c r="C2155" s="10" t="s">
        <v>4357</v>
      </c>
      <c r="D2155" s="10" t="s">
        <v>2986</v>
      </c>
      <c r="E2155" s="10" t="s">
        <v>353</v>
      </c>
      <c r="F2155" s="9" t="s">
        <v>5059</v>
      </c>
      <c r="G2155" s="9"/>
      <c r="H2155" s="9"/>
      <c r="I2155" s="9"/>
      <c r="J2155" s="9"/>
      <c r="K2155" s="9"/>
      <c r="L2155" s="9"/>
    </row>
    <row r="2156" spans="2:12" x14ac:dyDescent="0.25">
      <c r="B2156" s="9" t="s">
        <v>4358</v>
      </c>
      <c r="C2156" s="10" t="s">
        <v>4359</v>
      </c>
      <c r="D2156" s="10" t="s">
        <v>2986</v>
      </c>
      <c r="E2156" s="10" t="s">
        <v>50</v>
      </c>
      <c r="F2156" s="9" t="s">
        <v>5059</v>
      </c>
      <c r="G2156" s="9"/>
      <c r="H2156" s="9"/>
      <c r="I2156" s="9"/>
      <c r="J2156" s="9"/>
      <c r="K2156" s="9"/>
      <c r="L2156" s="9"/>
    </row>
    <row r="2157" spans="2:12" ht="75" x14ac:dyDescent="0.25">
      <c r="B2157" s="9" t="s">
        <v>2622</v>
      </c>
      <c r="C2157" s="10" t="s">
        <v>2623</v>
      </c>
      <c r="D2157" s="10" t="s">
        <v>1741</v>
      </c>
      <c r="E2157" s="10" t="s">
        <v>68</v>
      </c>
      <c r="F2157" s="9" t="s">
        <v>5299</v>
      </c>
      <c r="G2157" s="9" t="s">
        <v>4668</v>
      </c>
      <c r="H2157" s="9" t="s">
        <v>4812</v>
      </c>
      <c r="I2157" s="9"/>
      <c r="J2157" s="9"/>
      <c r="K2157" s="9"/>
      <c r="L2157" s="9"/>
    </row>
    <row r="2158" spans="2:12" x14ac:dyDescent="0.25">
      <c r="B2158" s="9" t="s">
        <v>2454</v>
      </c>
      <c r="C2158" s="10" t="s">
        <v>2455</v>
      </c>
      <c r="D2158" s="10" t="s">
        <v>5</v>
      </c>
      <c r="E2158" s="10" t="s">
        <v>353</v>
      </c>
      <c r="F2158" s="9" t="s">
        <v>5023</v>
      </c>
      <c r="G2158" s="9" t="s">
        <v>5250</v>
      </c>
      <c r="H2158" s="9" t="s">
        <v>4807</v>
      </c>
      <c r="I2158" s="9"/>
      <c r="J2158" s="9"/>
      <c r="K2158" s="9"/>
      <c r="L2158" s="9"/>
    </row>
    <row r="2159" spans="2:12" x14ac:dyDescent="0.25">
      <c r="B2159" s="9" t="s">
        <v>4360</v>
      </c>
      <c r="C2159" s="10" t="s">
        <v>4361</v>
      </c>
      <c r="D2159" s="10" t="s">
        <v>2986</v>
      </c>
      <c r="E2159" s="10" t="s">
        <v>23</v>
      </c>
      <c r="F2159" s="9" t="s">
        <v>5059</v>
      </c>
      <c r="G2159" s="9"/>
      <c r="H2159" s="9"/>
      <c r="I2159" s="9"/>
      <c r="J2159" s="9"/>
      <c r="K2159" s="9"/>
      <c r="L2159" s="9"/>
    </row>
    <row r="2160" spans="2:12" x14ac:dyDescent="0.25">
      <c r="B2160" s="9" t="s">
        <v>4362</v>
      </c>
      <c r="C2160" s="10" t="s">
        <v>4363</v>
      </c>
      <c r="D2160" s="10" t="s">
        <v>2986</v>
      </c>
      <c r="E2160" s="10" t="s">
        <v>50</v>
      </c>
      <c r="F2160" s="9" t="s">
        <v>5059</v>
      </c>
      <c r="G2160" s="9"/>
      <c r="H2160" s="9"/>
      <c r="I2160" s="9"/>
      <c r="J2160" s="9"/>
      <c r="K2160" s="9"/>
      <c r="L2160" s="9"/>
    </row>
    <row r="2161" spans="2:12" x14ac:dyDescent="0.25">
      <c r="B2161" s="9" t="s">
        <v>4364</v>
      </c>
      <c r="C2161" s="10" t="s">
        <v>4365</v>
      </c>
      <c r="D2161" s="10" t="s">
        <v>1741</v>
      </c>
      <c r="E2161" s="10" t="s">
        <v>50</v>
      </c>
      <c r="F2161" s="9" t="s">
        <v>5059</v>
      </c>
      <c r="G2161" s="9" t="s">
        <v>4640</v>
      </c>
      <c r="H2161" s="9" t="s">
        <v>4809</v>
      </c>
      <c r="I2161" s="9"/>
      <c r="J2161" s="9"/>
      <c r="K2161" s="9"/>
      <c r="L2161" s="9"/>
    </row>
    <row r="2162" spans="2:12" x14ac:dyDescent="0.25">
      <c r="B2162" s="9" t="s">
        <v>4366</v>
      </c>
      <c r="C2162" s="10" t="s">
        <v>4367</v>
      </c>
      <c r="D2162" s="10" t="s">
        <v>2986</v>
      </c>
      <c r="E2162" s="10" t="s">
        <v>210</v>
      </c>
      <c r="F2162" s="9" t="s">
        <v>5059</v>
      </c>
      <c r="G2162" s="9" t="s">
        <v>5250</v>
      </c>
      <c r="H2162" s="9" t="s">
        <v>4807</v>
      </c>
      <c r="I2162" s="9"/>
      <c r="J2162" s="9"/>
      <c r="K2162" s="9"/>
      <c r="L2162" s="9"/>
    </row>
    <row r="2163" spans="2:12" x14ac:dyDescent="0.25">
      <c r="B2163" s="9" t="s">
        <v>2624</v>
      </c>
      <c r="C2163" s="10" t="s">
        <v>2625</v>
      </c>
      <c r="D2163" s="10" t="s">
        <v>1741</v>
      </c>
      <c r="E2163" s="10" t="s">
        <v>23</v>
      </c>
      <c r="F2163" s="9" t="s">
        <v>4881</v>
      </c>
      <c r="G2163" s="9"/>
      <c r="H2163" s="9"/>
      <c r="I2163" s="9"/>
      <c r="J2163" s="9"/>
      <c r="K2163" s="9"/>
      <c r="L2163" s="9"/>
    </row>
    <row r="2164" spans="2:12" x14ac:dyDescent="0.25">
      <c r="B2164" s="9" t="s">
        <v>4368</v>
      </c>
      <c r="C2164" s="10" t="s">
        <v>4369</v>
      </c>
      <c r="D2164" s="10" t="s">
        <v>2986</v>
      </c>
      <c r="E2164" s="10" t="s">
        <v>510</v>
      </c>
      <c r="F2164" s="9" t="s">
        <v>5059</v>
      </c>
      <c r="G2164" s="9"/>
      <c r="H2164" s="9"/>
      <c r="I2164" s="9"/>
      <c r="J2164" s="9"/>
      <c r="K2164" s="9"/>
      <c r="L2164" s="9"/>
    </row>
    <row r="2165" spans="2:12" ht="30" x14ac:dyDescent="0.25">
      <c r="B2165" s="9" t="s">
        <v>1787</v>
      </c>
      <c r="C2165" s="10" t="s">
        <v>1788</v>
      </c>
      <c r="D2165" s="10" t="s">
        <v>5</v>
      </c>
      <c r="E2165" s="10" t="s">
        <v>49</v>
      </c>
      <c r="F2165" s="9" t="s">
        <v>5022</v>
      </c>
      <c r="G2165" s="9"/>
      <c r="H2165" s="9"/>
      <c r="I2165" s="9"/>
      <c r="J2165" s="9"/>
      <c r="K2165" s="9"/>
      <c r="L2165" s="9"/>
    </row>
    <row r="2166" spans="2:12" ht="60" x14ac:dyDescent="0.25">
      <c r="B2166" s="9" t="s">
        <v>2626</v>
      </c>
      <c r="C2166" s="10" t="s">
        <v>2627</v>
      </c>
      <c r="D2166" s="10" t="s">
        <v>1741</v>
      </c>
      <c r="E2166" s="10" t="s">
        <v>353</v>
      </c>
      <c r="F2166" s="9" t="s">
        <v>4881</v>
      </c>
      <c r="G2166" s="9" t="s">
        <v>4624</v>
      </c>
      <c r="H2166" s="9" t="s">
        <v>4812</v>
      </c>
      <c r="I2166" s="9"/>
      <c r="J2166" s="9"/>
      <c r="K2166" s="9"/>
      <c r="L2166" s="9"/>
    </row>
    <row r="2167" spans="2:12" ht="60" x14ac:dyDescent="0.25">
      <c r="B2167" s="9" t="s">
        <v>4370</v>
      </c>
      <c r="C2167" s="10" t="s">
        <v>4371</v>
      </c>
      <c r="D2167" s="10" t="s">
        <v>2986</v>
      </c>
      <c r="E2167" s="10" t="s">
        <v>68</v>
      </c>
      <c r="F2167" s="9" t="s">
        <v>5059</v>
      </c>
      <c r="G2167" s="9" t="s">
        <v>5132</v>
      </c>
      <c r="H2167" s="9" t="s">
        <v>4812</v>
      </c>
      <c r="I2167" s="9"/>
      <c r="J2167" s="9"/>
      <c r="K2167" s="9"/>
      <c r="L2167" s="9"/>
    </row>
    <row r="2168" spans="2:12" x14ac:dyDescent="0.25">
      <c r="B2168" s="9" t="s">
        <v>2628</v>
      </c>
      <c r="C2168" s="10" t="s">
        <v>2629</v>
      </c>
      <c r="D2168" s="10" t="s">
        <v>1741</v>
      </c>
      <c r="E2168" s="10" t="s">
        <v>233</v>
      </c>
      <c r="F2168" s="9" t="s">
        <v>4881</v>
      </c>
      <c r="G2168" s="9" t="s">
        <v>5028</v>
      </c>
      <c r="H2168" s="9" t="s">
        <v>4807</v>
      </c>
      <c r="I2168" s="9"/>
      <c r="J2168" s="9"/>
      <c r="K2168" s="9"/>
      <c r="L2168" s="9"/>
    </row>
    <row r="2169" spans="2:12" x14ac:dyDescent="0.25">
      <c r="B2169" s="9" t="s">
        <v>4372</v>
      </c>
      <c r="C2169" s="10" t="s">
        <v>4373</v>
      </c>
      <c r="D2169" s="10" t="s">
        <v>1741</v>
      </c>
      <c r="E2169" s="10" t="s">
        <v>205</v>
      </c>
      <c r="F2169" s="9" t="s">
        <v>5059</v>
      </c>
      <c r="G2169" s="9" t="s">
        <v>5119</v>
      </c>
      <c r="H2169" s="9" t="s">
        <v>4807</v>
      </c>
      <c r="I2169" s="9"/>
      <c r="J2169" s="9"/>
      <c r="K2169" s="9"/>
      <c r="L2169" s="9"/>
    </row>
    <row r="2170" spans="2:12" x14ac:dyDescent="0.25">
      <c r="B2170" s="9" t="s">
        <v>4374</v>
      </c>
      <c r="C2170" s="10" t="s">
        <v>4375</v>
      </c>
      <c r="D2170" s="10" t="s">
        <v>2986</v>
      </c>
      <c r="E2170" s="10" t="s">
        <v>68</v>
      </c>
      <c r="F2170" s="9" t="s">
        <v>5059</v>
      </c>
      <c r="G2170" s="9" t="s">
        <v>4634</v>
      </c>
      <c r="H2170" s="9" t="s">
        <v>4807</v>
      </c>
      <c r="I2170" s="9"/>
      <c r="J2170" s="9"/>
      <c r="K2170" s="9"/>
      <c r="L2170" s="9"/>
    </row>
    <row r="2171" spans="2:12" x14ac:dyDescent="0.25">
      <c r="B2171" s="9" t="s">
        <v>2456</v>
      </c>
      <c r="C2171" s="10" t="s">
        <v>2457</v>
      </c>
      <c r="D2171" s="10" t="s">
        <v>5</v>
      </c>
      <c r="E2171" s="10" t="s">
        <v>50</v>
      </c>
      <c r="F2171" s="9" t="s">
        <v>5023</v>
      </c>
      <c r="G2171" s="9" t="s">
        <v>5234</v>
      </c>
      <c r="H2171" s="9" t="s">
        <v>4807</v>
      </c>
      <c r="I2171" s="9"/>
      <c r="J2171" s="9"/>
      <c r="K2171" s="9"/>
      <c r="L2171" s="9"/>
    </row>
    <row r="2172" spans="2:12" ht="30" x14ac:dyDescent="0.25">
      <c r="B2172" s="9" t="s">
        <v>2458</v>
      </c>
      <c r="C2172" s="10" t="s">
        <v>2459</v>
      </c>
      <c r="D2172" s="10" t="s">
        <v>5</v>
      </c>
      <c r="E2172" s="10" t="s">
        <v>50</v>
      </c>
      <c r="F2172" s="9" t="s">
        <v>5022</v>
      </c>
      <c r="G2172" s="9" t="s">
        <v>4599</v>
      </c>
      <c r="H2172" s="9" t="s">
        <v>4807</v>
      </c>
      <c r="I2172" s="9"/>
      <c r="J2172" s="9"/>
      <c r="K2172" s="9"/>
      <c r="L2172" s="9"/>
    </row>
    <row r="2173" spans="2:12" x14ac:dyDescent="0.25">
      <c r="B2173" s="9" t="s">
        <v>4376</v>
      </c>
      <c r="C2173" s="10" t="s">
        <v>4377</v>
      </c>
      <c r="D2173" s="10" t="s">
        <v>1741</v>
      </c>
      <c r="E2173" s="10" t="s">
        <v>353</v>
      </c>
      <c r="F2173" s="9" t="s">
        <v>5059</v>
      </c>
      <c r="G2173" s="9"/>
      <c r="H2173" s="9"/>
      <c r="I2173" s="9"/>
      <c r="J2173" s="9"/>
      <c r="K2173" s="9"/>
      <c r="L2173" s="9"/>
    </row>
    <row r="2174" spans="2:12" ht="30" x14ac:dyDescent="0.25">
      <c r="B2174" s="9" t="s">
        <v>1789</v>
      </c>
      <c r="C2174" s="10" t="s">
        <v>1790</v>
      </c>
      <c r="D2174" s="10" t="s">
        <v>5</v>
      </c>
      <c r="E2174" s="10" t="s">
        <v>151</v>
      </c>
      <c r="F2174" s="9" t="s">
        <v>5022</v>
      </c>
      <c r="G2174" s="9" t="s">
        <v>4623</v>
      </c>
      <c r="H2174" s="9" t="s">
        <v>4807</v>
      </c>
      <c r="I2174" s="9"/>
      <c r="J2174" s="9"/>
      <c r="K2174" s="9"/>
      <c r="L2174" s="9"/>
    </row>
    <row r="2175" spans="2:12" ht="30" x14ac:dyDescent="0.25">
      <c r="B2175" s="9" t="s">
        <v>4378</v>
      </c>
      <c r="C2175" s="10" t="s">
        <v>4379</v>
      </c>
      <c r="D2175" s="10" t="s">
        <v>5</v>
      </c>
      <c r="E2175" s="10" t="s">
        <v>210</v>
      </c>
      <c r="F2175" s="9" t="s">
        <v>5059</v>
      </c>
      <c r="G2175" s="9" t="s">
        <v>5025</v>
      </c>
      <c r="H2175" s="9" t="s">
        <v>4810</v>
      </c>
      <c r="I2175" s="9"/>
      <c r="J2175" s="9"/>
      <c r="K2175" s="9"/>
      <c r="L2175" s="9"/>
    </row>
    <row r="2176" spans="2:12" ht="30" x14ac:dyDescent="0.25">
      <c r="B2176" s="9" t="s">
        <v>5065</v>
      </c>
      <c r="C2176" s="10" t="s">
        <v>5066</v>
      </c>
      <c r="D2176" s="10" t="s">
        <v>1741</v>
      </c>
      <c r="E2176" s="10" t="s">
        <v>50</v>
      </c>
      <c r="F2176" s="9" t="s">
        <v>5022</v>
      </c>
      <c r="G2176" s="9" t="s">
        <v>4583</v>
      </c>
      <c r="H2176" s="9" t="s">
        <v>4813</v>
      </c>
      <c r="I2176" s="9"/>
      <c r="J2176" s="9"/>
      <c r="K2176" s="9"/>
      <c r="L2176" s="9"/>
    </row>
    <row r="2177" spans="2:12" x14ac:dyDescent="0.25">
      <c r="B2177" s="9" t="s">
        <v>4380</v>
      </c>
      <c r="C2177" s="10" t="s">
        <v>4381</v>
      </c>
      <c r="D2177" s="10" t="s">
        <v>2986</v>
      </c>
      <c r="E2177" s="10" t="s">
        <v>68</v>
      </c>
      <c r="F2177" s="9" t="s">
        <v>5059</v>
      </c>
      <c r="G2177" s="9"/>
      <c r="H2177" s="9"/>
      <c r="I2177" s="9"/>
      <c r="J2177" s="9"/>
      <c r="K2177" s="9"/>
      <c r="L2177" s="9"/>
    </row>
    <row r="2178" spans="2:12" x14ac:dyDescent="0.25">
      <c r="B2178" s="9" t="s">
        <v>4382</v>
      </c>
      <c r="C2178" s="10" t="s">
        <v>4383</v>
      </c>
      <c r="D2178" s="10" t="s">
        <v>2986</v>
      </c>
      <c r="E2178" s="10" t="s">
        <v>510</v>
      </c>
      <c r="F2178" s="9" t="s">
        <v>5059</v>
      </c>
      <c r="G2178" s="9" t="s">
        <v>5126</v>
      </c>
      <c r="H2178" s="9" t="s">
        <v>4809</v>
      </c>
      <c r="I2178" s="9"/>
      <c r="J2178" s="9"/>
      <c r="K2178" s="9"/>
      <c r="L2178" s="9"/>
    </row>
    <row r="2179" spans="2:12" ht="75" x14ac:dyDescent="0.25">
      <c r="B2179" s="9" t="s">
        <v>2630</v>
      </c>
      <c r="C2179" s="10" t="s">
        <v>2631</v>
      </c>
      <c r="D2179" s="10" t="s">
        <v>1741</v>
      </c>
      <c r="E2179" s="10" t="s">
        <v>310</v>
      </c>
      <c r="F2179" s="9" t="s">
        <v>5299</v>
      </c>
      <c r="G2179" s="9"/>
      <c r="H2179" s="9"/>
      <c r="I2179" s="9"/>
      <c r="J2179" s="9"/>
      <c r="K2179" s="9"/>
      <c r="L2179" s="9"/>
    </row>
    <row r="2180" spans="2:12" x14ac:dyDescent="0.25">
      <c r="B2180" s="9" t="s">
        <v>4384</v>
      </c>
      <c r="C2180" s="10" t="s">
        <v>4385</v>
      </c>
      <c r="D2180" s="10" t="s">
        <v>2986</v>
      </c>
      <c r="E2180" s="10" t="s">
        <v>50</v>
      </c>
      <c r="F2180" s="9" t="s">
        <v>5059</v>
      </c>
      <c r="G2180" s="9"/>
      <c r="H2180" s="9"/>
      <c r="I2180" s="9"/>
      <c r="J2180" s="9"/>
      <c r="K2180" s="9"/>
      <c r="L2180" s="9"/>
    </row>
    <row r="2181" spans="2:12" x14ac:dyDescent="0.25">
      <c r="B2181" s="9" t="s">
        <v>4386</v>
      </c>
      <c r="C2181" s="10" t="s">
        <v>4387</v>
      </c>
      <c r="D2181" s="10" t="s">
        <v>2986</v>
      </c>
      <c r="E2181" s="10" t="s">
        <v>50</v>
      </c>
      <c r="F2181" s="9" t="s">
        <v>5059</v>
      </c>
      <c r="G2181" s="9"/>
      <c r="H2181" s="9"/>
      <c r="I2181" s="9"/>
      <c r="J2181" s="9"/>
      <c r="K2181" s="9"/>
      <c r="L2181" s="9"/>
    </row>
    <row r="2182" spans="2:12" x14ac:dyDescent="0.25">
      <c r="B2182" s="9" t="s">
        <v>4388</v>
      </c>
      <c r="C2182" s="10" t="s">
        <v>4389</v>
      </c>
      <c r="D2182" s="10" t="s">
        <v>2527</v>
      </c>
      <c r="E2182" s="10" t="s">
        <v>353</v>
      </c>
      <c r="F2182" s="9" t="s">
        <v>5059</v>
      </c>
      <c r="G2182" s="9"/>
      <c r="H2182" s="9"/>
      <c r="I2182" s="9"/>
      <c r="J2182" s="9"/>
      <c r="K2182" s="9"/>
      <c r="L2182" s="9"/>
    </row>
    <row r="2183" spans="2:12" x14ac:dyDescent="0.25">
      <c r="B2183" s="9" t="s">
        <v>4390</v>
      </c>
      <c r="C2183" s="10" t="s">
        <v>4391</v>
      </c>
      <c r="D2183" s="10" t="s">
        <v>2986</v>
      </c>
      <c r="E2183" s="10" t="s">
        <v>50</v>
      </c>
      <c r="F2183" s="9" t="s">
        <v>5059</v>
      </c>
      <c r="G2183" s="9"/>
      <c r="H2183" s="9"/>
      <c r="I2183" s="9"/>
      <c r="J2183" s="9"/>
      <c r="K2183" s="9"/>
      <c r="L2183" s="9"/>
    </row>
    <row r="2184" spans="2:12" x14ac:dyDescent="0.25">
      <c r="B2184" s="9" t="s">
        <v>4392</v>
      </c>
      <c r="C2184" s="10" t="s">
        <v>4393</v>
      </c>
      <c r="D2184" s="10" t="s">
        <v>2986</v>
      </c>
      <c r="E2184" s="10" t="s">
        <v>23</v>
      </c>
      <c r="F2184" s="9" t="s">
        <v>5059</v>
      </c>
      <c r="G2184" s="9"/>
      <c r="H2184" s="9"/>
      <c r="I2184" s="9"/>
      <c r="J2184" s="9"/>
      <c r="K2184" s="9"/>
      <c r="L2184" s="9"/>
    </row>
    <row r="2185" spans="2:12" x14ac:dyDescent="0.25">
      <c r="B2185" s="9" t="s">
        <v>4394</v>
      </c>
      <c r="C2185" s="10" t="s">
        <v>4395</v>
      </c>
      <c r="D2185" s="10" t="s">
        <v>1741</v>
      </c>
      <c r="E2185" s="10" t="s">
        <v>310</v>
      </c>
      <c r="F2185" s="9" t="s">
        <v>5059</v>
      </c>
      <c r="G2185" s="9"/>
      <c r="H2185" s="9"/>
      <c r="I2185" s="9"/>
      <c r="J2185" s="9"/>
      <c r="K2185" s="9"/>
      <c r="L2185" s="9"/>
    </row>
    <row r="2186" spans="2:12" ht="60" x14ac:dyDescent="0.25">
      <c r="B2186" s="9" t="s">
        <v>2632</v>
      </c>
      <c r="C2186" s="10" t="s">
        <v>2633</v>
      </c>
      <c r="D2186" s="10" t="s">
        <v>1741</v>
      </c>
      <c r="E2186" s="10" t="s">
        <v>23</v>
      </c>
      <c r="F2186" s="9" t="s">
        <v>4881</v>
      </c>
      <c r="G2186" s="9" t="s">
        <v>4662</v>
      </c>
      <c r="H2186" s="9" t="s">
        <v>4812</v>
      </c>
      <c r="I2186" s="9"/>
      <c r="J2186" s="9"/>
      <c r="K2186" s="9"/>
      <c r="L2186" s="9"/>
    </row>
    <row r="2187" spans="2:12" x14ac:dyDescent="0.25">
      <c r="B2187" s="9" t="s">
        <v>4396</v>
      </c>
      <c r="C2187" s="10" t="s">
        <v>4397</v>
      </c>
      <c r="D2187" s="10" t="s">
        <v>2986</v>
      </c>
      <c r="E2187" s="10" t="s">
        <v>50</v>
      </c>
      <c r="F2187" s="9" t="s">
        <v>5059</v>
      </c>
      <c r="G2187" s="9"/>
      <c r="H2187" s="9"/>
      <c r="I2187" s="9"/>
      <c r="J2187" s="9"/>
      <c r="K2187" s="9"/>
      <c r="L2187" s="9"/>
    </row>
    <row r="2188" spans="2:12" ht="30" x14ac:dyDescent="0.25">
      <c r="B2188" s="9" t="s">
        <v>1791</v>
      </c>
      <c r="C2188" s="10" t="s">
        <v>1792</v>
      </c>
      <c r="D2188" s="10" t="s">
        <v>5</v>
      </c>
      <c r="E2188" s="10" t="s">
        <v>50</v>
      </c>
      <c r="F2188" s="9" t="s">
        <v>5022</v>
      </c>
      <c r="G2188" s="9" t="s">
        <v>5119</v>
      </c>
      <c r="H2188" s="9" t="s">
        <v>4807</v>
      </c>
      <c r="I2188" s="9"/>
      <c r="J2188" s="9"/>
      <c r="K2188" s="9"/>
      <c r="L2188" s="9"/>
    </row>
    <row r="2189" spans="2:12" ht="30" x14ac:dyDescent="0.25">
      <c r="B2189" s="9" t="s">
        <v>2460</v>
      </c>
      <c r="C2189" s="10" t="s">
        <v>2461</v>
      </c>
      <c r="D2189" s="10" t="s">
        <v>5</v>
      </c>
      <c r="E2189" s="10" t="s">
        <v>49</v>
      </c>
      <c r="F2189" s="9" t="s">
        <v>5023</v>
      </c>
      <c r="G2189" s="9" t="s">
        <v>5120</v>
      </c>
      <c r="H2189" s="9" t="s">
        <v>4810</v>
      </c>
      <c r="I2189" s="9"/>
      <c r="J2189" s="9"/>
      <c r="K2189" s="9"/>
      <c r="L2189" s="9"/>
    </row>
    <row r="2190" spans="2:12" x14ac:dyDescent="0.25">
      <c r="B2190" s="9" t="s">
        <v>4398</v>
      </c>
      <c r="C2190" s="10" t="s">
        <v>4399</v>
      </c>
      <c r="D2190" s="10" t="s">
        <v>2986</v>
      </c>
      <c r="E2190" s="10" t="s">
        <v>26</v>
      </c>
      <c r="F2190" s="9" t="s">
        <v>5059</v>
      </c>
      <c r="G2190" s="9"/>
      <c r="H2190" s="9"/>
      <c r="I2190" s="9"/>
      <c r="J2190" s="9"/>
      <c r="K2190" s="9"/>
      <c r="L2190" s="9"/>
    </row>
    <row r="2191" spans="2:12" ht="30" x14ac:dyDescent="0.25">
      <c r="B2191" s="9" t="s">
        <v>1793</v>
      </c>
      <c r="C2191" s="10" t="s">
        <v>1794</v>
      </c>
      <c r="D2191" s="10" t="s">
        <v>5</v>
      </c>
      <c r="E2191" s="10" t="s">
        <v>49</v>
      </c>
      <c r="F2191" s="9" t="s">
        <v>5022</v>
      </c>
      <c r="G2191" s="9" t="s">
        <v>5038</v>
      </c>
      <c r="H2191" s="9" t="s">
        <v>4811</v>
      </c>
      <c r="I2191" s="9"/>
      <c r="J2191" s="9"/>
      <c r="K2191" s="9"/>
      <c r="L2191" s="9"/>
    </row>
    <row r="2192" spans="2:12" x14ac:dyDescent="0.25">
      <c r="B2192" s="9" t="s">
        <v>4400</v>
      </c>
      <c r="C2192" s="10" t="s">
        <v>4401</v>
      </c>
      <c r="D2192" s="10" t="s">
        <v>2986</v>
      </c>
      <c r="E2192" s="10" t="s">
        <v>50</v>
      </c>
      <c r="F2192" s="9" t="s">
        <v>5059</v>
      </c>
      <c r="G2192" s="9"/>
      <c r="H2192" s="9"/>
      <c r="I2192" s="9"/>
      <c r="J2192" s="9"/>
      <c r="K2192" s="9"/>
      <c r="L2192" s="9"/>
    </row>
    <row r="2193" spans="2:12" x14ac:dyDescent="0.25">
      <c r="B2193" s="9" t="s">
        <v>4402</v>
      </c>
      <c r="C2193" s="10" t="s">
        <v>4403</v>
      </c>
      <c r="D2193" s="10" t="s">
        <v>2986</v>
      </c>
      <c r="E2193" s="10" t="s">
        <v>26</v>
      </c>
      <c r="F2193" s="9" t="s">
        <v>5059</v>
      </c>
      <c r="G2193" s="9"/>
      <c r="H2193" s="9"/>
      <c r="I2193" s="9"/>
      <c r="J2193" s="9"/>
      <c r="K2193" s="9"/>
      <c r="L2193" s="9"/>
    </row>
    <row r="2194" spans="2:12" x14ac:dyDescent="0.25">
      <c r="B2194" s="9" t="s">
        <v>4404</v>
      </c>
      <c r="C2194" s="10" t="s">
        <v>4405</v>
      </c>
      <c r="D2194" s="10" t="s">
        <v>2986</v>
      </c>
      <c r="E2194" s="10" t="s">
        <v>233</v>
      </c>
      <c r="F2194" s="9" t="s">
        <v>5059</v>
      </c>
      <c r="G2194" s="9" t="s">
        <v>5032</v>
      </c>
      <c r="H2194" s="9" t="s">
        <v>4807</v>
      </c>
      <c r="I2194" s="9"/>
      <c r="J2194" s="9"/>
      <c r="K2194" s="9"/>
      <c r="L2194" s="9"/>
    </row>
    <row r="2195" spans="2:12" x14ac:dyDescent="0.25">
      <c r="B2195" s="9" t="s">
        <v>2462</v>
      </c>
      <c r="C2195" s="10" t="s">
        <v>2463</v>
      </c>
      <c r="D2195" s="10" t="s">
        <v>1741</v>
      </c>
      <c r="E2195" s="10" t="s">
        <v>68</v>
      </c>
      <c r="F2195" s="9" t="s">
        <v>5023</v>
      </c>
      <c r="G2195" s="9" t="s">
        <v>4606</v>
      </c>
      <c r="H2195" s="9" t="s">
        <v>4811</v>
      </c>
      <c r="I2195" s="9"/>
      <c r="J2195" s="9"/>
      <c r="K2195" s="9"/>
      <c r="L2195" s="9"/>
    </row>
    <row r="2196" spans="2:12" ht="60" x14ac:dyDescent="0.25">
      <c r="B2196" s="9" t="s">
        <v>2634</v>
      </c>
      <c r="C2196" s="10" t="s">
        <v>2635</v>
      </c>
      <c r="D2196" s="10" t="s">
        <v>1741</v>
      </c>
      <c r="E2196" s="10" t="s">
        <v>310</v>
      </c>
      <c r="F2196" s="9" t="s">
        <v>4881</v>
      </c>
      <c r="G2196" s="9" t="s">
        <v>4629</v>
      </c>
      <c r="H2196" s="9" t="s">
        <v>4812</v>
      </c>
      <c r="I2196" s="9"/>
      <c r="J2196" s="9"/>
      <c r="K2196" s="9" t="s">
        <v>4564</v>
      </c>
      <c r="L2196" s="9"/>
    </row>
    <row r="2197" spans="2:12" x14ac:dyDescent="0.25">
      <c r="B2197" s="9" t="s">
        <v>4406</v>
      </c>
      <c r="C2197" s="10" t="s">
        <v>4407</v>
      </c>
      <c r="D2197" s="10" t="s">
        <v>2986</v>
      </c>
      <c r="E2197" s="10" t="s">
        <v>7</v>
      </c>
      <c r="F2197" s="9" t="s">
        <v>5059</v>
      </c>
      <c r="G2197" s="9"/>
      <c r="H2197" s="9"/>
      <c r="I2197" s="9"/>
      <c r="J2197" s="9"/>
      <c r="K2197" s="9"/>
      <c r="L2197" s="9"/>
    </row>
    <row r="2198" spans="2:12" x14ac:dyDescent="0.25">
      <c r="B2198" s="9" t="s">
        <v>4408</v>
      </c>
      <c r="C2198" s="10" t="s">
        <v>4409</v>
      </c>
      <c r="D2198" s="10" t="s">
        <v>2986</v>
      </c>
      <c r="E2198" s="10" t="s">
        <v>23</v>
      </c>
      <c r="F2198" s="9" t="s">
        <v>5059</v>
      </c>
      <c r="G2198" s="9"/>
      <c r="H2198" s="9"/>
      <c r="I2198" s="9"/>
      <c r="J2198" s="9"/>
      <c r="K2198" s="9"/>
      <c r="L2198" s="9"/>
    </row>
    <row r="2199" spans="2:12" x14ac:dyDescent="0.25">
      <c r="B2199" s="9" t="s">
        <v>5214</v>
      </c>
      <c r="C2199" s="10" t="s">
        <v>5215</v>
      </c>
      <c r="D2199" s="10" t="s">
        <v>2986</v>
      </c>
      <c r="E2199" s="10" t="s">
        <v>50</v>
      </c>
      <c r="F2199" s="9" t="s">
        <v>5059</v>
      </c>
      <c r="G2199" s="9"/>
      <c r="H2199" s="9"/>
      <c r="I2199" s="9"/>
      <c r="J2199" s="9"/>
      <c r="K2199" s="9"/>
      <c r="L2199" s="9"/>
    </row>
    <row r="2200" spans="2:12" x14ac:dyDescent="0.25">
      <c r="B2200" s="9" t="s">
        <v>5309</v>
      </c>
      <c r="C2200" s="10" t="s">
        <v>5310</v>
      </c>
      <c r="D2200" s="10" t="s">
        <v>1741</v>
      </c>
      <c r="E2200" s="10" t="s">
        <v>23</v>
      </c>
      <c r="F2200" s="9" t="s">
        <v>5059</v>
      </c>
      <c r="G2200" s="9"/>
      <c r="H2200" s="9"/>
      <c r="I2200" s="9"/>
      <c r="J2200" s="9"/>
      <c r="K2200" s="9"/>
      <c r="L2200" s="9"/>
    </row>
    <row r="2201" spans="2:12" x14ac:dyDescent="0.25">
      <c r="B2201" s="9" t="s">
        <v>5311</v>
      </c>
      <c r="C2201" s="10" t="s">
        <v>5312</v>
      </c>
      <c r="D2201" s="10" t="s">
        <v>1741</v>
      </c>
      <c r="E2201" s="10" t="s">
        <v>23</v>
      </c>
      <c r="F2201" s="9" t="s">
        <v>5059</v>
      </c>
      <c r="G2201" s="9"/>
      <c r="H2201" s="9"/>
      <c r="I2201" s="9"/>
      <c r="J2201" s="9"/>
      <c r="K2201" s="9"/>
      <c r="L2201" s="9"/>
    </row>
    <row r="2202" spans="2:12" ht="60" x14ac:dyDescent="0.25">
      <c r="B2202" s="9" t="s">
        <v>2464</v>
      </c>
      <c r="C2202" s="10" t="s">
        <v>2465</v>
      </c>
      <c r="D2202" s="10" t="s">
        <v>5</v>
      </c>
      <c r="E2202" s="10" t="s">
        <v>310</v>
      </c>
      <c r="F2202" s="9" t="s">
        <v>5023</v>
      </c>
      <c r="G2202" s="9" t="s">
        <v>4577</v>
      </c>
      <c r="H2202" s="9" t="s">
        <v>4809</v>
      </c>
      <c r="I2202" s="9" t="s">
        <v>4506</v>
      </c>
      <c r="J2202" s="9"/>
      <c r="K2202" s="9"/>
      <c r="L2202" s="9"/>
    </row>
    <row r="2203" spans="2:12" ht="60" x14ac:dyDescent="0.25">
      <c r="B2203" s="9" t="s">
        <v>2636</v>
      </c>
      <c r="C2203" s="10" t="s">
        <v>2637</v>
      </c>
      <c r="D2203" s="10" t="s">
        <v>1741</v>
      </c>
      <c r="E2203" s="10" t="s">
        <v>310</v>
      </c>
      <c r="F2203" s="9" t="s">
        <v>4881</v>
      </c>
      <c r="G2203" s="9" t="s">
        <v>4577</v>
      </c>
      <c r="H2203" s="9" t="s">
        <v>4812</v>
      </c>
      <c r="I2203" s="9"/>
      <c r="J2203" s="9"/>
      <c r="K2203" s="9"/>
      <c r="L2203" s="9"/>
    </row>
    <row r="2204" spans="2:12" x14ac:dyDescent="0.25">
      <c r="B2204" s="9" t="s">
        <v>5116</v>
      </c>
      <c r="C2204" s="10" t="s">
        <v>5117</v>
      </c>
      <c r="D2204" s="10" t="s">
        <v>5</v>
      </c>
      <c r="E2204" s="10" t="s">
        <v>233</v>
      </c>
      <c r="F2204" s="9" t="s">
        <v>5023</v>
      </c>
      <c r="G2204" s="9"/>
      <c r="H2204" s="9"/>
      <c r="I2204" s="9"/>
      <c r="J2204" s="9"/>
      <c r="K2204" s="9"/>
      <c r="L2204" s="9"/>
    </row>
    <row r="2205" spans="2:12" x14ac:dyDescent="0.25">
      <c r="B2205" s="9" t="s">
        <v>5313</v>
      </c>
      <c r="C2205" s="10" t="s">
        <v>5314</v>
      </c>
      <c r="D2205" s="10" t="s">
        <v>2986</v>
      </c>
      <c r="E2205" s="10" t="s">
        <v>22</v>
      </c>
      <c r="F2205" s="9" t="s">
        <v>5059</v>
      </c>
      <c r="G2205" s="9"/>
      <c r="H2205" s="9"/>
      <c r="I2205" s="9"/>
      <c r="J2205" s="9"/>
      <c r="K2205" s="9"/>
      <c r="L2205" s="9"/>
    </row>
    <row r="2206" spans="2:12" x14ac:dyDescent="0.25">
      <c r="B2206" s="9" t="s">
        <v>2638</v>
      </c>
      <c r="C2206" s="10" t="s">
        <v>2639</v>
      </c>
      <c r="D2206" s="10" t="s">
        <v>1741</v>
      </c>
      <c r="E2206" s="10" t="s">
        <v>310</v>
      </c>
      <c r="F2206" s="9" t="s">
        <v>4881</v>
      </c>
      <c r="G2206" s="9"/>
      <c r="H2206" s="9"/>
      <c r="I2206" s="9"/>
      <c r="J2206" s="9"/>
      <c r="K2206" s="9"/>
      <c r="L2206" s="9"/>
    </row>
    <row r="2207" spans="2:12" x14ac:dyDescent="0.25">
      <c r="B2207" s="9" t="s">
        <v>2640</v>
      </c>
      <c r="C2207" s="10" t="s">
        <v>2641</v>
      </c>
      <c r="D2207" s="10" t="s">
        <v>1741</v>
      </c>
      <c r="E2207" s="10" t="s">
        <v>310</v>
      </c>
      <c r="F2207" s="9" t="s">
        <v>4881</v>
      </c>
      <c r="G2207" s="9"/>
      <c r="H2207" s="9"/>
      <c r="I2207" s="9"/>
      <c r="J2207" s="9"/>
      <c r="K2207" s="9"/>
      <c r="L2207" s="9"/>
    </row>
    <row r="2208" spans="2:12" x14ac:dyDescent="0.25">
      <c r="B2208" s="9" t="s">
        <v>5067</v>
      </c>
      <c r="C2208" s="10" t="s">
        <v>5068</v>
      </c>
      <c r="D2208" s="10" t="s">
        <v>2986</v>
      </c>
      <c r="E2208" s="10" t="s">
        <v>7</v>
      </c>
      <c r="F2208" s="9" t="s">
        <v>5059</v>
      </c>
      <c r="G2208" s="9"/>
      <c r="H2208" s="9"/>
      <c r="I2208" s="9"/>
      <c r="J2208" s="9"/>
      <c r="K2208" s="9"/>
      <c r="L2208" s="9"/>
    </row>
    <row r="2209" spans="2:12" x14ac:dyDescent="0.25">
      <c r="B2209" s="9" t="s">
        <v>4410</v>
      </c>
      <c r="C2209" s="10" t="s">
        <v>4411</v>
      </c>
      <c r="D2209" s="10" t="s">
        <v>2986</v>
      </c>
      <c r="E2209" s="10" t="s">
        <v>353</v>
      </c>
      <c r="F2209" s="9" t="s">
        <v>5059</v>
      </c>
      <c r="G2209" s="9"/>
      <c r="H2209" s="9"/>
      <c r="I2209" s="9"/>
      <c r="J2209" s="9"/>
      <c r="K2209" s="9"/>
      <c r="L2209" s="9"/>
    </row>
    <row r="2210" spans="2:12" x14ac:dyDescent="0.25">
      <c r="B2210" s="10" t="s">
        <v>4950</v>
      </c>
      <c r="C2210" s="10">
        <f>SUBTOTAL(103,Summer_Compliance_Profile__29[CEName])</f>
        <v>2205</v>
      </c>
      <c r="F2210" s="10">
        <f>SUBTOTAL(103,Summer_Compliance_Profile__29[Programs Operated])</f>
        <v>2205</v>
      </c>
      <c r="L2210" s="10">
        <f>SUBTOTAL(103,Summer_Compliance_Profile__29[Meal Pattern Flexibility])</f>
        <v>49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AD9C-C8F4-4D78-9F4A-DABC48320490}">
  <dimension ref="B1:CZ2322"/>
  <sheetViews>
    <sheetView workbookViewId="0"/>
  </sheetViews>
  <sheetFormatPr defaultRowHeight="15" x14ac:dyDescent="0.25"/>
  <cols>
    <col min="1" max="2" width="18.140625" bestFit="1" customWidth="1"/>
    <col min="3" max="3" width="19.7109375" bestFit="1" customWidth="1"/>
    <col min="4" max="4" width="13.5703125" bestFit="1" customWidth="1"/>
    <col min="5" max="5" width="13.85546875" bestFit="1" customWidth="1"/>
    <col min="6" max="6" width="9.85546875" bestFit="1" customWidth="1"/>
    <col min="7" max="7" width="10.7109375" bestFit="1" customWidth="1"/>
    <col min="8" max="8" width="14.5703125" bestFit="1" customWidth="1"/>
    <col min="9" max="9" width="18" bestFit="1" customWidth="1"/>
    <col min="10" max="10" width="22" bestFit="1" customWidth="1"/>
    <col min="11" max="11" width="11.28515625" bestFit="1" customWidth="1"/>
    <col min="12" max="12" width="20.85546875" bestFit="1" customWidth="1"/>
    <col min="13" max="13" width="22.140625" bestFit="1" customWidth="1"/>
    <col min="14" max="14" width="15.7109375" bestFit="1" customWidth="1"/>
    <col min="15" max="15" width="23.7109375" bestFit="1" customWidth="1"/>
    <col min="16" max="16" width="14.42578125" bestFit="1" customWidth="1"/>
    <col min="17" max="17" width="16.5703125" bestFit="1" customWidth="1"/>
    <col min="18" max="18" width="13.7109375" bestFit="1" customWidth="1"/>
    <col min="19" max="19" width="20.5703125" bestFit="1" customWidth="1"/>
    <col min="20" max="20" width="15.5703125" bestFit="1" customWidth="1"/>
    <col min="21" max="21" width="10.140625" bestFit="1" customWidth="1"/>
    <col min="22" max="22" width="10.42578125" bestFit="1" customWidth="1"/>
    <col min="23" max="23" width="11" bestFit="1" customWidth="1"/>
    <col min="24" max="24" width="10.7109375" bestFit="1" customWidth="1"/>
    <col min="25" max="25" width="9.85546875" bestFit="1" customWidth="1"/>
    <col min="26" max="26" width="11.140625" bestFit="1" customWidth="1"/>
    <col min="27" max="27" width="12.5703125" bestFit="1" customWidth="1"/>
    <col min="28" max="28" width="10.28515625" bestFit="1" customWidth="1"/>
    <col min="29" max="29" width="23.42578125" bestFit="1" customWidth="1"/>
    <col min="30" max="30" width="17.7109375" bestFit="1" customWidth="1"/>
    <col min="31" max="31" width="10.28515625" bestFit="1" customWidth="1"/>
    <col min="32" max="32" width="18.28515625" bestFit="1" customWidth="1"/>
    <col min="33" max="33" width="19" bestFit="1" customWidth="1"/>
    <col min="34" max="34" width="21" bestFit="1" customWidth="1"/>
    <col min="35" max="35" width="18" bestFit="1" customWidth="1"/>
    <col min="36" max="36" width="24.140625" bestFit="1" customWidth="1"/>
    <col min="37" max="37" width="15.140625" bestFit="1" customWidth="1"/>
    <col min="38" max="38" width="19" bestFit="1" customWidth="1"/>
    <col min="39" max="39" width="6.7109375" bestFit="1" customWidth="1"/>
    <col min="40" max="40" width="7.7109375" bestFit="1" customWidth="1"/>
    <col min="41" max="41" width="7.42578125" bestFit="1" customWidth="1"/>
    <col min="42" max="42" width="6.5703125" bestFit="1" customWidth="1"/>
    <col min="43" max="43" width="7.85546875" bestFit="1" customWidth="1"/>
    <col min="44" max="44" width="9.5703125" bestFit="1" customWidth="1"/>
    <col min="45" max="45" width="14.5703125" bestFit="1" customWidth="1"/>
    <col min="46" max="46" width="19.140625" bestFit="1" customWidth="1"/>
    <col min="47" max="47" width="14.5703125" bestFit="1" customWidth="1"/>
    <col min="48" max="48" width="7" bestFit="1" customWidth="1"/>
    <col min="49" max="49" width="23.28515625" bestFit="1" customWidth="1"/>
    <col min="50" max="50" width="35.28515625" bestFit="1" customWidth="1"/>
    <col min="51" max="51" width="57" bestFit="1" customWidth="1"/>
    <col min="52" max="52" width="21.140625" bestFit="1" customWidth="1"/>
    <col min="53" max="53" width="36.42578125" bestFit="1" customWidth="1"/>
    <col min="54" max="54" width="14.42578125" bestFit="1" customWidth="1"/>
    <col min="55" max="55" width="42.7109375" bestFit="1" customWidth="1"/>
    <col min="56" max="56" width="25.85546875" bestFit="1" customWidth="1"/>
    <col min="57" max="57" width="33.140625" bestFit="1" customWidth="1"/>
    <col min="58" max="58" width="35.5703125" bestFit="1" customWidth="1"/>
    <col min="59" max="59" width="10.85546875" bestFit="1" customWidth="1"/>
    <col min="60" max="60" width="11.85546875" bestFit="1" customWidth="1"/>
    <col min="61" max="61" width="11.5703125" bestFit="1" customWidth="1"/>
    <col min="62" max="62" width="10.7109375" bestFit="1" customWidth="1"/>
    <col min="63" max="63" width="12" bestFit="1" customWidth="1"/>
    <col min="64" max="64" width="13.7109375" bestFit="1" customWidth="1"/>
    <col min="65" max="65" width="18.85546875" bestFit="1" customWidth="1"/>
    <col min="66" max="66" width="23.140625" bestFit="1" customWidth="1"/>
    <col min="67" max="67" width="18.5703125" bestFit="1" customWidth="1"/>
    <col min="68" max="68" width="11.42578125" bestFit="1" customWidth="1"/>
    <col min="69" max="69" width="48" bestFit="1" customWidth="1"/>
    <col min="70" max="70" width="58.7109375" bestFit="1" customWidth="1"/>
    <col min="71" max="71" width="53.5703125" bestFit="1" customWidth="1"/>
    <col min="72" max="72" width="45.28515625" bestFit="1" customWidth="1"/>
    <col min="73" max="73" width="52.7109375" bestFit="1" customWidth="1"/>
    <col min="74" max="74" width="10.42578125" bestFit="1" customWidth="1"/>
    <col min="75" max="75" width="11.42578125" bestFit="1" customWidth="1"/>
    <col min="76" max="76" width="11.140625" bestFit="1" customWidth="1"/>
    <col min="77" max="77" width="10.28515625" bestFit="1" customWidth="1"/>
    <col min="78" max="78" width="11.5703125" bestFit="1" customWidth="1"/>
    <col min="79" max="79" width="13.28515625" bestFit="1" customWidth="1"/>
    <col min="80" max="80" width="18.42578125" bestFit="1" customWidth="1"/>
    <col min="81" max="81" width="22.7109375" bestFit="1" customWidth="1"/>
    <col min="82" max="82" width="18.140625" bestFit="1" customWidth="1"/>
    <col min="83" max="83" width="10.7109375" bestFit="1" customWidth="1"/>
    <col min="84" max="84" width="10.5703125" bestFit="1" customWidth="1"/>
    <col min="85" max="85" width="11.42578125" bestFit="1" customWidth="1"/>
    <col min="86" max="86" width="10.42578125" bestFit="1" customWidth="1"/>
    <col min="87" max="87" width="36.42578125" bestFit="1" customWidth="1"/>
    <col min="88" max="88" width="29" bestFit="1" customWidth="1"/>
    <col min="89" max="89" width="30.28515625" bestFit="1" customWidth="1"/>
    <col min="90" max="90" width="23.7109375" bestFit="1" customWidth="1"/>
    <col min="91" max="91" width="23.28515625" bestFit="1" customWidth="1"/>
    <col min="92" max="92" width="20.140625" bestFit="1" customWidth="1"/>
    <col min="93" max="93" width="32" bestFit="1" customWidth="1"/>
    <col min="94" max="94" width="30.5703125" bestFit="1" customWidth="1"/>
    <col min="95" max="95" width="35.42578125" bestFit="1" customWidth="1"/>
    <col min="96" max="96" width="35.28515625" bestFit="1" customWidth="1"/>
    <col min="97" max="97" width="37.42578125" bestFit="1" customWidth="1"/>
    <col min="98" max="98" width="23.7109375" bestFit="1" customWidth="1"/>
    <col min="99" max="99" width="29.7109375" bestFit="1" customWidth="1"/>
    <col min="100" max="100" width="24.85546875" bestFit="1" customWidth="1"/>
    <col min="101" max="101" width="27.28515625" style="15" bestFit="1" customWidth="1"/>
    <col min="102" max="102" width="24.5703125" bestFit="1" customWidth="1"/>
    <col min="103" max="103" width="19.85546875" bestFit="1" customWidth="1"/>
    <col min="104" max="104" width="20.140625" bestFit="1" customWidth="1"/>
  </cols>
  <sheetData>
    <row r="1" spans="2:104" x14ac:dyDescent="0.25">
      <c r="B1" t="s">
        <v>4845</v>
      </c>
      <c r="C1" t="s">
        <v>4846</v>
      </c>
      <c r="D1" t="s">
        <v>4847</v>
      </c>
      <c r="E1" t="s">
        <v>4848</v>
      </c>
      <c r="F1" t="s">
        <v>4849</v>
      </c>
      <c r="G1" t="s">
        <v>4850</v>
      </c>
      <c r="H1" t="s">
        <v>4851</v>
      </c>
      <c r="I1" t="s">
        <v>4852</v>
      </c>
      <c r="J1" t="s">
        <v>4823</v>
      </c>
      <c r="K1" t="s">
        <v>4962</v>
      </c>
      <c r="L1" t="s">
        <v>4853</v>
      </c>
      <c r="M1" t="s">
        <v>4811</v>
      </c>
      <c r="N1" t="s">
        <v>4854</v>
      </c>
      <c r="O1" t="s">
        <v>4855</v>
      </c>
      <c r="P1" t="s">
        <v>4856</v>
      </c>
      <c r="Q1" t="s">
        <v>4857</v>
      </c>
      <c r="R1" t="s">
        <v>4858</v>
      </c>
      <c r="S1" t="s">
        <v>4859</v>
      </c>
      <c r="T1" t="s">
        <v>4860</v>
      </c>
      <c r="U1" t="s">
        <v>4861</v>
      </c>
      <c r="V1" t="s">
        <v>4862</v>
      </c>
      <c r="W1" t="s">
        <v>4863</v>
      </c>
      <c r="X1" t="s">
        <v>4864</v>
      </c>
      <c r="Y1" t="s">
        <v>4865</v>
      </c>
      <c r="Z1" t="s">
        <v>4866</v>
      </c>
      <c r="AA1" t="s">
        <v>4867</v>
      </c>
      <c r="AB1" t="s">
        <v>4868</v>
      </c>
      <c r="AC1" t="s">
        <v>4869</v>
      </c>
      <c r="AD1" t="s">
        <v>4870</v>
      </c>
      <c r="AE1" t="s">
        <v>4871</v>
      </c>
      <c r="AF1" t="s">
        <v>4872</v>
      </c>
      <c r="AG1" t="s">
        <v>4873</v>
      </c>
      <c r="AH1" t="s">
        <v>4874</v>
      </c>
      <c r="AI1" t="s">
        <v>4875</v>
      </c>
      <c r="AJ1" t="s">
        <v>4876</v>
      </c>
      <c r="AK1" t="s">
        <v>4877</v>
      </c>
      <c r="AL1" t="s">
        <v>4878</v>
      </c>
      <c r="AM1" t="s">
        <v>4879</v>
      </c>
      <c r="AN1" t="s">
        <v>4880</v>
      </c>
      <c r="AO1" t="s">
        <v>4881</v>
      </c>
      <c r="AP1" t="s">
        <v>4882</v>
      </c>
      <c r="AQ1" t="s">
        <v>4883</v>
      </c>
      <c r="AR1" t="s">
        <v>4884</v>
      </c>
      <c r="AS1" t="s">
        <v>4885</v>
      </c>
      <c r="AT1" t="s">
        <v>4886</v>
      </c>
      <c r="AU1" t="s">
        <v>4887</v>
      </c>
      <c r="AV1" t="s">
        <v>4888</v>
      </c>
      <c r="AW1" t="s">
        <v>4889</v>
      </c>
      <c r="AX1" t="s">
        <v>4890</v>
      </c>
      <c r="AY1" t="s">
        <v>4891</v>
      </c>
      <c r="AZ1" t="s">
        <v>4892</v>
      </c>
      <c r="BA1" t="s">
        <v>4893</v>
      </c>
      <c r="BB1" t="s">
        <v>4894</v>
      </c>
      <c r="BC1" t="s">
        <v>4895</v>
      </c>
      <c r="BD1" t="s">
        <v>4896</v>
      </c>
      <c r="BE1" t="s">
        <v>4897</v>
      </c>
      <c r="BF1" t="s">
        <v>4898</v>
      </c>
      <c r="BG1" t="s">
        <v>4899</v>
      </c>
      <c r="BH1" t="s">
        <v>4900</v>
      </c>
      <c r="BI1" t="s">
        <v>4901</v>
      </c>
      <c r="BJ1" t="s">
        <v>4902</v>
      </c>
      <c r="BK1" t="s">
        <v>4903</v>
      </c>
      <c r="BL1" t="s">
        <v>4904</v>
      </c>
      <c r="BM1" t="s">
        <v>4905</v>
      </c>
      <c r="BN1" t="s">
        <v>4906</v>
      </c>
      <c r="BO1" t="s">
        <v>4907</v>
      </c>
      <c r="BP1" t="s">
        <v>4908</v>
      </c>
      <c r="BQ1" t="s">
        <v>4909</v>
      </c>
      <c r="BR1" t="s">
        <v>4910</v>
      </c>
      <c r="BS1" t="s">
        <v>4911</v>
      </c>
      <c r="BT1" t="s">
        <v>4912</v>
      </c>
      <c r="BU1" t="s">
        <v>4913</v>
      </c>
      <c r="BV1" t="s">
        <v>4914</v>
      </c>
      <c r="BW1" t="s">
        <v>4915</v>
      </c>
      <c r="BX1" t="s">
        <v>4916</v>
      </c>
      <c r="BY1" t="s">
        <v>4917</v>
      </c>
      <c r="BZ1" t="s">
        <v>4918</v>
      </c>
      <c r="CA1" t="s">
        <v>4919</v>
      </c>
      <c r="CB1" t="s">
        <v>4920</v>
      </c>
      <c r="CC1" t="s">
        <v>4921</v>
      </c>
      <c r="CD1" t="s">
        <v>4922</v>
      </c>
      <c r="CE1" t="s">
        <v>4923</v>
      </c>
      <c r="CF1" t="s">
        <v>4924</v>
      </c>
      <c r="CG1" t="s">
        <v>4925</v>
      </c>
      <c r="CH1" t="s">
        <v>4926</v>
      </c>
      <c r="CI1" t="s">
        <v>4927</v>
      </c>
      <c r="CJ1" t="s">
        <v>4928</v>
      </c>
      <c r="CK1" t="s">
        <v>4929</v>
      </c>
      <c r="CL1" t="s">
        <v>4930</v>
      </c>
      <c r="CM1" t="s">
        <v>4931</v>
      </c>
      <c r="CN1" t="s">
        <v>4932</v>
      </c>
      <c r="CO1" t="s">
        <v>4933</v>
      </c>
      <c r="CP1" t="s">
        <v>4934</v>
      </c>
      <c r="CQ1" t="s">
        <v>4935</v>
      </c>
      <c r="CR1" t="s">
        <v>4936</v>
      </c>
      <c r="CS1" t="s">
        <v>4937</v>
      </c>
      <c r="CT1" t="s">
        <v>4938</v>
      </c>
      <c r="CU1" t="s">
        <v>4939</v>
      </c>
      <c r="CV1" t="s">
        <v>4940</v>
      </c>
      <c r="CW1" t="s">
        <v>4941</v>
      </c>
      <c r="CX1" s="15" t="s">
        <v>4942</v>
      </c>
      <c r="CY1" t="s">
        <v>5216</v>
      </c>
      <c r="CZ1" t="s">
        <v>5217</v>
      </c>
    </row>
    <row r="2" spans="2:104" x14ac:dyDescent="0.25">
      <c r="B2" s="2">
        <v>44575</v>
      </c>
      <c r="C2" s="1">
        <v>1</v>
      </c>
      <c r="D2" s="1">
        <v>0</v>
      </c>
      <c r="E2" s="1">
        <v>0</v>
      </c>
      <c r="F2" s="1">
        <v>0</v>
      </c>
      <c r="G2">
        <v>0</v>
      </c>
      <c r="H2">
        <v>0</v>
      </c>
      <c r="I2">
        <v>1</v>
      </c>
      <c r="J2">
        <v>1</v>
      </c>
      <c r="K2">
        <v>1</v>
      </c>
      <c r="L2">
        <v>0</v>
      </c>
      <c r="M2">
        <v>0</v>
      </c>
      <c r="N2">
        <v>1</v>
      </c>
      <c r="O2">
        <v>1</v>
      </c>
      <c r="P2">
        <v>0</v>
      </c>
      <c r="Q2">
        <v>0</v>
      </c>
      <c r="R2">
        <v>1</v>
      </c>
      <c r="S2">
        <v>0</v>
      </c>
      <c r="T2">
        <v>1</v>
      </c>
      <c r="U2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/>
      <c r="AB2" s="1">
        <v>0</v>
      </c>
      <c r="AC2" s="1"/>
      <c r="AD2" s="1">
        <v>0</v>
      </c>
      <c r="AE2" s="1">
        <v>0</v>
      </c>
      <c r="AF2" s="1">
        <v>0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0</v>
      </c>
      <c r="AN2" s="1">
        <v>0</v>
      </c>
      <c r="AO2" s="1"/>
      <c r="AP2" s="1">
        <v>0</v>
      </c>
      <c r="AQ2" s="1">
        <v>0</v>
      </c>
      <c r="AR2" s="1">
        <v>0</v>
      </c>
      <c r="AS2" s="1">
        <v>0</v>
      </c>
      <c r="AT2" s="1"/>
      <c r="AU2" s="1">
        <v>0</v>
      </c>
      <c r="AV2" s="1">
        <v>0</v>
      </c>
      <c r="AW2" s="1">
        <v>0</v>
      </c>
      <c r="AX2" s="1">
        <v>1</v>
      </c>
      <c r="AY2" s="1">
        <v>1</v>
      </c>
      <c r="AZ2" s="1">
        <v>1</v>
      </c>
      <c r="BA2" s="1">
        <v>1</v>
      </c>
      <c r="BB2" s="1">
        <v>1</v>
      </c>
      <c r="BC2">
        <v>1</v>
      </c>
      <c r="BD2">
        <v>1</v>
      </c>
      <c r="BE2">
        <v>1</v>
      </c>
      <c r="BF2">
        <v>1</v>
      </c>
      <c r="BG2" s="1">
        <v>0</v>
      </c>
      <c r="BH2" s="1">
        <v>0</v>
      </c>
      <c r="BI2" s="1"/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/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 t="s">
        <v>4946</v>
      </c>
      <c r="CJ2" s="1" t="s">
        <v>4944</v>
      </c>
      <c r="CK2" s="1" t="s">
        <v>4946</v>
      </c>
      <c r="CL2" s="1" t="s">
        <v>4946</v>
      </c>
      <c r="CM2" s="1" t="s">
        <v>4946</v>
      </c>
      <c r="CN2" s="1" t="s">
        <v>4946</v>
      </c>
      <c r="CO2" s="1" t="s">
        <v>4945</v>
      </c>
      <c r="CP2" s="1" t="s">
        <v>4945</v>
      </c>
      <c r="CQ2" s="1" t="s">
        <v>4945</v>
      </c>
      <c r="CR2" s="1" t="s">
        <v>4945</v>
      </c>
      <c r="CS2" s="1" t="s">
        <v>4945</v>
      </c>
      <c r="CT2" s="1" t="s">
        <v>4943</v>
      </c>
      <c r="CU2" s="1" t="s">
        <v>4943</v>
      </c>
      <c r="CV2" s="1" t="s">
        <v>4943</v>
      </c>
      <c r="CW2" s="1" t="s">
        <v>4943</v>
      </c>
      <c r="CX2" s="1" t="s">
        <v>4943</v>
      </c>
      <c r="CY2" s="1" t="s">
        <v>4943</v>
      </c>
      <c r="CZ2" s="1" t="s">
        <v>4943</v>
      </c>
    </row>
    <row r="3" spans="2:104" x14ac:dyDescent="0.25">
      <c r="B3" s="2">
        <v>44575</v>
      </c>
      <c r="C3" s="1">
        <v>1</v>
      </c>
      <c r="D3" s="1">
        <v>0</v>
      </c>
      <c r="E3" s="1">
        <v>0</v>
      </c>
      <c r="F3" s="1">
        <v>0</v>
      </c>
      <c r="G3">
        <v>0</v>
      </c>
      <c r="H3">
        <v>0</v>
      </c>
      <c r="I3">
        <v>1</v>
      </c>
      <c r="J3">
        <v>1</v>
      </c>
      <c r="K3">
        <v>1</v>
      </c>
      <c r="L3">
        <v>0</v>
      </c>
      <c r="M3">
        <v>1</v>
      </c>
      <c r="N3">
        <v>0</v>
      </c>
      <c r="O3">
        <v>1</v>
      </c>
      <c r="P3">
        <v>0</v>
      </c>
      <c r="Q3">
        <v>0</v>
      </c>
      <c r="R3">
        <v>0</v>
      </c>
      <c r="S3">
        <v>1</v>
      </c>
      <c r="T3">
        <v>0</v>
      </c>
      <c r="U3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/>
      <c r="AD3" s="1">
        <v>0</v>
      </c>
      <c r="AE3" s="1">
        <v>0</v>
      </c>
      <c r="AF3" s="1">
        <v>1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/>
      <c r="AU3" s="1">
        <v>0</v>
      </c>
      <c r="AV3" s="1">
        <v>0</v>
      </c>
      <c r="AW3" s="1">
        <v>1</v>
      </c>
      <c r="AX3" s="1">
        <v>1</v>
      </c>
      <c r="AY3" s="1">
        <v>1</v>
      </c>
      <c r="AZ3" s="1">
        <v>0</v>
      </c>
      <c r="BA3" s="1">
        <v>0</v>
      </c>
      <c r="BB3" s="1">
        <v>0</v>
      </c>
      <c r="BC3">
        <v>1</v>
      </c>
      <c r="BD3">
        <v>1</v>
      </c>
      <c r="BE3">
        <v>0</v>
      </c>
      <c r="BF3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/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1</v>
      </c>
      <c r="CG3" s="1">
        <v>0</v>
      </c>
      <c r="CH3" s="1">
        <v>0</v>
      </c>
      <c r="CI3" s="1" t="s">
        <v>4946</v>
      </c>
      <c r="CJ3" s="1" t="s">
        <v>4946</v>
      </c>
      <c r="CK3" s="1" t="s">
        <v>4946</v>
      </c>
      <c r="CL3" s="1" t="s">
        <v>4946</v>
      </c>
      <c r="CM3" s="1" t="s">
        <v>4944</v>
      </c>
      <c r="CN3" s="1" t="s">
        <v>4944</v>
      </c>
      <c r="CO3" s="1" t="s">
        <v>4944</v>
      </c>
      <c r="CP3" s="1" t="s">
        <v>4946</v>
      </c>
      <c r="CQ3" s="1" t="s">
        <v>4946</v>
      </c>
      <c r="CR3" s="1" t="s">
        <v>4946</v>
      </c>
      <c r="CS3" s="1" t="s">
        <v>4946</v>
      </c>
      <c r="CT3" s="1" t="s">
        <v>4943</v>
      </c>
      <c r="CU3" s="1" t="s">
        <v>4943</v>
      </c>
      <c r="CV3" s="1" t="s">
        <v>4943</v>
      </c>
      <c r="CW3" s="1" t="s">
        <v>4943</v>
      </c>
      <c r="CX3" s="1" t="s">
        <v>4943</v>
      </c>
      <c r="CY3" s="1" t="s">
        <v>4943</v>
      </c>
      <c r="CZ3" s="1" t="s">
        <v>4943</v>
      </c>
    </row>
    <row r="4" spans="2:104" x14ac:dyDescent="0.25">
      <c r="B4" s="2">
        <v>44574</v>
      </c>
      <c r="C4" s="1">
        <v>1</v>
      </c>
      <c r="D4" s="1">
        <v>0</v>
      </c>
      <c r="E4" s="1">
        <v>0</v>
      </c>
      <c r="F4" s="1">
        <v>0</v>
      </c>
      <c r="G4">
        <v>0</v>
      </c>
      <c r="H4">
        <v>0</v>
      </c>
      <c r="I4">
        <v>1</v>
      </c>
      <c r="J4">
        <v>0</v>
      </c>
      <c r="K4">
        <v>1</v>
      </c>
      <c r="L4">
        <v>0</v>
      </c>
      <c r="M4">
        <v>1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/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1</v>
      </c>
      <c r="BA4" s="1">
        <v>0</v>
      </c>
      <c r="BB4" s="1">
        <v>1</v>
      </c>
      <c r="BC4">
        <v>1</v>
      </c>
      <c r="BD4">
        <v>0</v>
      </c>
      <c r="BE4">
        <v>0</v>
      </c>
      <c r="BF4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/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1</v>
      </c>
      <c r="CG4" s="1">
        <v>0</v>
      </c>
      <c r="CH4" s="1">
        <v>0</v>
      </c>
      <c r="CI4" s="1" t="s">
        <v>4945</v>
      </c>
      <c r="CJ4" s="1" t="s">
        <v>4945</v>
      </c>
      <c r="CK4" s="1" t="s">
        <v>4945</v>
      </c>
      <c r="CL4" s="1" t="s">
        <v>4945</v>
      </c>
      <c r="CM4" s="1" t="s">
        <v>4945</v>
      </c>
      <c r="CN4" s="1" t="s">
        <v>4945</v>
      </c>
      <c r="CO4" s="1" t="s">
        <v>4945</v>
      </c>
      <c r="CP4" s="1" t="s">
        <v>4945</v>
      </c>
      <c r="CQ4" s="1" t="s">
        <v>4944</v>
      </c>
      <c r="CR4" s="1" t="s">
        <v>4945</v>
      </c>
      <c r="CS4" s="1" t="s">
        <v>4945</v>
      </c>
      <c r="CT4" s="1" t="s">
        <v>4943</v>
      </c>
      <c r="CU4" s="1" t="s">
        <v>4943</v>
      </c>
      <c r="CV4" s="1" t="s">
        <v>4943</v>
      </c>
      <c r="CW4" s="1" t="s">
        <v>4943</v>
      </c>
      <c r="CX4" s="1" t="s">
        <v>4943</v>
      </c>
      <c r="CY4" s="1" t="s">
        <v>4943</v>
      </c>
      <c r="CZ4" s="1" t="s">
        <v>4943</v>
      </c>
    </row>
    <row r="5" spans="2:104" x14ac:dyDescent="0.25">
      <c r="B5" s="2">
        <v>44574</v>
      </c>
      <c r="C5" s="1">
        <v>1</v>
      </c>
      <c r="D5" s="1">
        <v>0</v>
      </c>
      <c r="E5" s="1">
        <v>0</v>
      </c>
      <c r="F5" s="1">
        <v>0</v>
      </c>
      <c r="G5">
        <v>0</v>
      </c>
      <c r="H5">
        <v>0</v>
      </c>
      <c r="I5">
        <v>1</v>
      </c>
      <c r="J5">
        <v>1</v>
      </c>
      <c r="K5">
        <v>1</v>
      </c>
      <c r="L5">
        <v>0</v>
      </c>
      <c r="M5">
        <v>0</v>
      </c>
      <c r="N5">
        <v>1</v>
      </c>
      <c r="O5">
        <v>1</v>
      </c>
      <c r="P5">
        <v>0</v>
      </c>
      <c r="Q5">
        <v>0</v>
      </c>
      <c r="R5">
        <v>1</v>
      </c>
      <c r="S5">
        <v>1</v>
      </c>
      <c r="T5">
        <v>1</v>
      </c>
      <c r="U5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/>
      <c r="AD5" s="1">
        <v>0</v>
      </c>
      <c r="AE5" s="1">
        <v>0</v>
      </c>
      <c r="AF5" s="1">
        <v>1</v>
      </c>
      <c r="AG5" s="1">
        <v>1</v>
      </c>
      <c r="AH5" s="1">
        <v>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/>
      <c r="AU5" s="1">
        <v>0</v>
      </c>
      <c r="AV5" s="1">
        <v>0</v>
      </c>
      <c r="AW5" s="1">
        <v>1</v>
      </c>
      <c r="AX5" s="1">
        <v>1</v>
      </c>
      <c r="AY5" s="1">
        <v>1</v>
      </c>
      <c r="AZ5" s="1">
        <v>1</v>
      </c>
      <c r="BA5" s="1">
        <v>0</v>
      </c>
      <c r="BB5" s="1">
        <v>0</v>
      </c>
      <c r="BC5">
        <v>1</v>
      </c>
      <c r="BD5">
        <v>1</v>
      </c>
      <c r="BE5">
        <v>1</v>
      </c>
      <c r="BF5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/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 t="s">
        <v>4946</v>
      </c>
      <c r="CJ5" s="1" t="s">
        <v>4945</v>
      </c>
      <c r="CK5" s="1" t="s">
        <v>4946</v>
      </c>
      <c r="CL5" s="1" t="s">
        <v>4946</v>
      </c>
      <c r="CM5" s="1" t="s">
        <v>4946</v>
      </c>
      <c r="CN5" s="1" t="s">
        <v>4946</v>
      </c>
      <c r="CO5" s="1" t="s">
        <v>4944</v>
      </c>
      <c r="CP5" s="1" t="s">
        <v>4945</v>
      </c>
      <c r="CQ5" s="1" t="s">
        <v>4945</v>
      </c>
      <c r="CR5" s="1" t="s">
        <v>4946</v>
      </c>
      <c r="CS5" s="1" t="s">
        <v>4945</v>
      </c>
      <c r="CT5" s="1" t="s">
        <v>4943</v>
      </c>
      <c r="CU5" s="1" t="s">
        <v>4943</v>
      </c>
      <c r="CV5" s="1" t="s">
        <v>4943</v>
      </c>
      <c r="CW5" s="1" t="s">
        <v>4943</v>
      </c>
      <c r="CX5" s="1" t="s">
        <v>4943</v>
      </c>
      <c r="CY5" s="1" t="s">
        <v>4943</v>
      </c>
      <c r="CZ5" s="1" t="s">
        <v>4943</v>
      </c>
    </row>
    <row r="6" spans="2:104" x14ac:dyDescent="0.25">
      <c r="B6" s="2">
        <v>44574</v>
      </c>
      <c r="C6" s="1">
        <v>1</v>
      </c>
      <c r="D6" s="1">
        <v>0</v>
      </c>
      <c r="E6" s="1">
        <v>0</v>
      </c>
      <c r="F6" s="1">
        <v>0</v>
      </c>
      <c r="G6">
        <v>0</v>
      </c>
      <c r="H6">
        <v>0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1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/>
      <c r="AD6" s="1">
        <v>0</v>
      </c>
      <c r="AE6" s="1">
        <v>0</v>
      </c>
      <c r="AF6" s="1">
        <v>1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/>
      <c r="AU6" s="1">
        <v>0</v>
      </c>
      <c r="AV6" s="1">
        <v>0</v>
      </c>
      <c r="AW6" s="1">
        <v>1</v>
      </c>
      <c r="AX6" s="1">
        <v>1</v>
      </c>
      <c r="AY6" s="1">
        <v>1</v>
      </c>
      <c r="AZ6" s="1">
        <v>0</v>
      </c>
      <c r="BA6" s="1">
        <v>0</v>
      </c>
      <c r="BB6" s="1">
        <v>1</v>
      </c>
      <c r="BC6">
        <v>1</v>
      </c>
      <c r="BD6">
        <v>0</v>
      </c>
      <c r="BE6">
        <v>1</v>
      </c>
      <c r="BF6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/>
      <c r="BP6" s="1">
        <v>0</v>
      </c>
      <c r="BQ6" s="1">
        <v>1</v>
      </c>
      <c r="BR6" s="1">
        <v>1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/>
      <c r="CE6" s="1">
        <v>0</v>
      </c>
      <c r="CF6" s="1">
        <v>1</v>
      </c>
      <c r="CG6" s="1">
        <v>0</v>
      </c>
      <c r="CH6" s="1">
        <v>0</v>
      </c>
      <c r="CI6" s="1" t="s">
        <v>4946</v>
      </c>
      <c r="CJ6" s="1" t="s">
        <v>4946</v>
      </c>
      <c r="CK6" s="1" t="s">
        <v>4946</v>
      </c>
      <c r="CL6" s="1" t="s">
        <v>4946</v>
      </c>
      <c r="CM6" s="1" t="s">
        <v>4946</v>
      </c>
      <c r="CN6" s="1" t="s">
        <v>4946</v>
      </c>
      <c r="CO6" s="1" t="s">
        <v>4945</v>
      </c>
      <c r="CP6" s="1" t="s">
        <v>4945</v>
      </c>
      <c r="CQ6" s="1" t="s">
        <v>4944</v>
      </c>
      <c r="CR6" s="1" t="s">
        <v>4944</v>
      </c>
      <c r="CS6" s="1" t="s">
        <v>4945</v>
      </c>
      <c r="CT6" s="1" t="s">
        <v>4943</v>
      </c>
      <c r="CU6" s="1" t="s">
        <v>4943</v>
      </c>
      <c r="CV6" s="1" t="s">
        <v>4943</v>
      </c>
      <c r="CW6" s="1" t="s">
        <v>4943</v>
      </c>
      <c r="CX6" s="1" t="s">
        <v>4943</v>
      </c>
      <c r="CY6" s="1" t="s">
        <v>4943</v>
      </c>
      <c r="CZ6" s="1" t="s">
        <v>4943</v>
      </c>
    </row>
    <row r="7" spans="2:104" x14ac:dyDescent="0.25">
      <c r="B7" s="2">
        <v>44574</v>
      </c>
      <c r="C7" s="1">
        <v>1</v>
      </c>
      <c r="D7" s="1">
        <v>0</v>
      </c>
      <c r="E7" s="1">
        <v>0</v>
      </c>
      <c r="F7" s="1">
        <v>0</v>
      </c>
      <c r="G7">
        <v>0</v>
      </c>
      <c r="H7">
        <v>0</v>
      </c>
      <c r="I7">
        <v>1</v>
      </c>
      <c r="J7">
        <v>1</v>
      </c>
      <c r="K7">
        <v>1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1</v>
      </c>
      <c r="S7">
        <v>0</v>
      </c>
      <c r="T7">
        <v>1</v>
      </c>
      <c r="U7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/>
      <c r="AD7" s="1">
        <v>0</v>
      </c>
      <c r="AE7" s="1">
        <v>0</v>
      </c>
      <c r="AF7" s="1">
        <v>1</v>
      </c>
      <c r="AG7" s="1">
        <v>0</v>
      </c>
      <c r="AH7" s="1">
        <v>1</v>
      </c>
      <c r="AI7" s="1">
        <v>0</v>
      </c>
      <c r="AJ7" s="1">
        <v>0</v>
      </c>
      <c r="AK7" s="1">
        <v>1</v>
      </c>
      <c r="AL7" s="1">
        <v>1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/>
      <c r="AU7" s="1">
        <v>0</v>
      </c>
      <c r="AV7" s="1">
        <v>0</v>
      </c>
      <c r="AW7" s="1">
        <v>1</v>
      </c>
      <c r="AX7" s="1">
        <v>1</v>
      </c>
      <c r="AY7" s="1">
        <v>1</v>
      </c>
      <c r="AZ7" s="1">
        <v>1</v>
      </c>
      <c r="BA7" s="1">
        <v>0</v>
      </c>
      <c r="BB7" s="1">
        <v>0</v>
      </c>
      <c r="BC7">
        <v>1</v>
      </c>
      <c r="BD7">
        <v>1</v>
      </c>
      <c r="BE7">
        <v>1</v>
      </c>
      <c r="BF7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/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 t="s">
        <v>4946</v>
      </c>
      <c r="CJ7" s="1" t="s">
        <v>4946</v>
      </c>
      <c r="CK7" s="1" t="s">
        <v>4946</v>
      </c>
      <c r="CL7" s="1" t="s">
        <v>4946</v>
      </c>
      <c r="CM7" s="1" t="s">
        <v>4946</v>
      </c>
      <c r="CN7" s="1" t="s">
        <v>4946</v>
      </c>
      <c r="CO7" s="1" t="s">
        <v>4946</v>
      </c>
      <c r="CP7" s="1" t="s">
        <v>4946</v>
      </c>
      <c r="CQ7" s="1" t="s">
        <v>4946</v>
      </c>
      <c r="CR7" s="1" t="s">
        <v>4946</v>
      </c>
      <c r="CS7" s="1" t="s">
        <v>4946</v>
      </c>
      <c r="CT7" s="1" t="s">
        <v>4943</v>
      </c>
      <c r="CU7" s="1" t="s">
        <v>4943</v>
      </c>
      <c r="CV7" s="1" t="s">
        <v>4943</v>
      </c>
      <c r="CW7" s="1" t="s">
        <v>4943</v>
      </c>
      <c r="CX7" s="1" t="s">
        <v>4943</v>
      </c>
      <c r="CY7" s="1" t="s">
        <v>4943</v>
      </c>
      <c r="CZ7" s="1" t="s">
        <v>4943</v>
      </c>
    </row>
    <row r="8" spans="2:104" x14ac:dyDescent="0.25">
      <c r="B8" s="2">
        <v>44573</v>
      </c>
      <c r="C8" s="1">
        <v>1</v>
      </c>
      <c r="D8" s="1">
        <v>0</v>
      </c>
      <c r="E8" s="1">
        <v>0</v>
      </c>
      <c r="F8" s="1">
        <v>0</v>
      </c>
      <c r="G8">
        <v>0</v>
      </c>
      <c r="H8">
        <v>0</v>
      </c>
      <c r="I8">
        <v>1</v>
      </c>
      <c r="J8">
        <v>1</v>
      </c>
      <c r="K8">
        <v>1</v>
      </c>
      <c r="L8">
        <v>0</v>
      </c>
      <c r="M8">
        <v>0</v>
      </c>
      <c r="N8">
        <v>1</v>
      </c>
      <c r="O8">
        <v>1</v>
      </c>
      <c r="P8">
        <v>0</v>
      </c>
      <c r="Q8">
        <v>0</v>
      </c>
      <c r="R8">
        <v>0</v>
      </c>
      <c r="S8">
        <v>1</v>
      </c>
      <c r="T8">
        <v>0</v>
      </c>
      <c r="U8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/>
      <c r="AD8" s="1">
        <v>0</v>
      </c>
      <c r="AE8" s="1">
        <v>0</v>
      </c>
      <c r="AF8" s="1">
        <v>1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1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/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1</v>
      </c>
      <c r="BA8" s="1">
        <v>0</v>
      </c>
      <c r="BB8" s="1">
        <v>1</v>
      </c>
      <c r="BC8">
        <v>1</v>
      </c>
      <c r="BD8">
        <v>1</v>
      </c>
      <c r="BE8">
        <v>0</v>
      </c>
      <c r="BF8">
        <v>1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/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 t="s">
        <v>4946</v>
      </c>
      <c r="CJ8" s="1" t="s">
        <v>4946</v>
      </c>
      <c r="CK8" s="1" t="s">
        <v>4946</v>
      </c>
      <c r="CL8" s="1" t="s">
        <v>4946</v>
      </c>
      <c r="CM8" s="1" t="s">
        <v>4946</v>
      </c>
      <c r="CN8" s="1" t="s">
        <v>4946</v>
      </c>
      <c r="CO8" s="1" t="s">
        <v>4946</v>
      </c>
      <c r="CP8" s="1" t="s">
        <v>4946</v>
      </c>
      <c r="CQ8" s="1" t="s">
        <v>4944</v>
      </c>
      <c r="CR8" s="1" t="s">
        <v>4946</v>
      </c>
      <c r="CS8" s="1" t="s">
        <v>4946</v>
      </c>
      <c r="CT8" s="1" t="s">
        <v>4943</v>
      </c>
      <c r="CU8" s="1" t="s">
        <v>4943</v>
      </c>
      <c r="CV8" s="1" t="s">
        <v>4943</v>
      </c>
      <c r="CW8" s="1" t="s">
        <v>4943</v>
      </c>
      <c r="CX8" s="1" t="s">
        <v>4943</v>
      </c>
      <c r="CY8" s="1" t="s">
        <v>4943</v>
      </c>
      <c r="CZ8" s="1" t="s">
        <v>4943</v>
      </c>
    </row>
    <row r="9" spans="2:104" x14ac:dyDescent="0.25">
      <c r="B9" s="2">
        <v>44573</v>
      </c>
      <c r="C9" s="1">
        <v>1</v>
      </c>
      <c r="D9" s="1">
        <v>0</v>
      </c>
      <c r="E9" s="1">
        <v>0</v>
      </c>
      <c r="F9" s="1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>
        <v>0</v>
      </c>
      <c r="BD9">
        <v>0</v>
      </c>
      <c r="BE9">
        <v>0</v>
      </c>
      <c r="BF9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1</v>
      </c>
      <c r="CG9" s="1">
        <v>0</v>
      </c>
      <c r="CH9" s="1">
        <v>0</v>
      </c>
      <c r="CI9" s="1" t="s">
        <v>4946</v>
      </c>
      <c r="CJ9" s="1" t="s">
        <v>4945</v>
      </c>
      <c r="CK9" s="1" t="s">
        <v>4946</v>
      </c>
      <c r="CL9" s="1" t="s">
        <v>4946</v>
      </c>
      <c r="CM9" s="1" t="s">
        <v>4946</v>
      </c>
      <c r="CN9" s="1" t="s">
        <v>4946</v>
      </c>
      <c r="CO9" s="1" t="s">
        <v>4946</v>
      </c>
      <c r="CP9" s="1" t="s">
        <v>4946</v>
      </c>
      <c r="CQ9" s="1" t="s">
        <v>4945</v>
      </c>
      <c r="CR9" s="1" t="s">
        <v>4946</v>
      </c>
      <c r="CS9" s="1" t="s">
        <v>4945</v>
      </c>
      <c r="CT9" s="1" t="s">
        <v>4943</v>
      </c>
      <c r="CU9" s="1" t="s">
        <v>4943</v>
      </c>
      <c r="CV9" s="1" t="s">
        <v>4943</v>
      </c>
      <c r="CW9" s="1" t="s">
        <v>4943</v>
      </c>
      <c r="CX9" s="1" t="s">
        <v>4943</v>
      </c>
      <c r="CY9" s="1" t="s">
        <v>4943</v>
      </c>
      <c r="CZ9" s="1" t="s">
        <v>4943</v>
      </c>
    </row>
    <row r="10" spans="2:104" x14ac:dyDescent="0.25">
      <c r="B10" s="2">
        <v>44573</v>
      </c>
      <c r="C10" s="1">
        <v>1</v>
      </c>
      <c r="D10" s="1">
        <v>0</v>
      </c>
      <c r="E10" s="1">
        <v>0</v>
      </c>
      <c r="F10" s="1">
        <v>0</v>
      </c>
      <c r="G10">
        <v>0</v>
      </c>
      <c r="H10">
        <v>0</v>
      </c>
      <c r="I10">
        <v>1</v>
      </c>
      <c r="J10">
        <v>1</v>
      </c>
      <c r="K10">
        <v>1</v>
      </c>
      <c r="L10">
        <v>0</v>
      </c>
      <c r="M10">
        <v>1</v>
      </c>
      <c r="N10">
        <v>1</v>
      </c>
      <c r="O10">
        <v>1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/>
      <c r="AD10" s="1">
        <v>0</v>
      </c>
      <c r="AE10" s="1">
        <v>0</v>
      </c>
      <c r="AF10" s="1">
        <v>1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/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1</v>
      </c>
      <c r="BA10" s="1">
        <v>1</v>
      </c>
      <c r="BB10" s="1">
        <v>1</v>
      </c>
      <c r="BC10">
        <v>1</v>
      </c>
      <c r="BD10">
        <v>0</v>
      </c>
      <c r="BE10">
        <v>0</v>
      </c>
      <c r="BF10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/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1</v>
      </c>
      <c r="CG10" s="1">
        <v>0</v>
      </c>
      <c r="CH10" s="1">
        <v>0</v>
      </c>
      <c r="CI10" s="1" t="s">
        <v>4946</v>
      </c>
      <c r="CJ10" s="1" t="s">
        <v>4946</v>
      </c>
      <c r="CK10" s="1" t="s">
        <v>4946</v>
      </c>
      <c r="CL10" s="1" t="s">
        <v>4946</v>
      </c>
      <c r="CM10" s="1" t="s">
        <v>4946</v>
      </c>
      <c r="CN10" s="1" t="s">
        <v>4946</v>
      </c>
      <c r="CO10" s="1" t="s">
        <v>4944</v>
      </c>
      <c r="CP10" s="1" t="s">
        <v>4944</v>
      </c>
      <c r="CQ10" s="1" t="s">
        <v>4944</v>
      </c>
      <c r="CR10" s="1" t="s">
        <v>4946</v>
      </c>
      <c r="CS10" s="1" t="s">
        <v>4946</v>
      </c>
      <c r="CT10" s="1" t="s">
        <v>4943</v>
      </c>
      <c r="CU10" s="1" t="s">
        <v>4943</v>
      </c>
      <c r="CV10" s="1" t="s">
        <v>4943</v>
      </c>
      <c r="CW10" s="1" t="s">
        <v>4943</v>
      </c>
      <c r="CX10" s="1" t="s">
        <v>4943</v>
      </c>
      <c r="CY10" s="1" t="s">
        <v>4943</v>
      </c>
      <c r="CZ10" s="1" t="s">
        <v>4943</v>
      </c>
    </row>
    <row r="11" spans="2:104" x14ac:dyDescent="0.25">
      <c r="B11" s="2">
        <v>44573</v>
      </c>
      <c r="C11" s="1">
        <v>1</v>
      </c>
      <c r="D11" s="1">
        <v>0</v>
      </c>
      <c r="E11" s="1">
        <v>0</v>
      </c>
      <c r="F11" s="1">
        <v>0</v>
      </c>
      <c r="G11">
        <v>0</v>
      </c>
      <c r="H11">
        <v>0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0</v>
      </c>
      <c r="Q11">
        <v>1</v>
      </c>
      <c r="R11">
        <v>1</v>
      </c>
      <c r="S11">
        <v>1</v>
      </c>
      <c r="T11">
        <v>1</v>
      </c>
      <c r="U1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/>
      <c r="AD11" s="1">
        <v>0</v>
      </c>
      <c r="AE11" s="1">
        <v>0</v>
      </c>
      <c r="AF11" s="1">
        <v>1</v>
      </c>
      <c r="AG11" s="1">
        <v>0</v>
      </c>
      <c r="AH11" s="1">
        <v>1</v>
      </c>
      <c r="AI11" s="1">
        <v>0</v>
      </c>
      <c r="AJ11" s="1">
        <v>1</v>
      </c>
      <c r="AK11" s="1">
        <v>1</v>
      </c>
      <c r="AL11" s="1">
        <v>1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/>
      <c r="AU11" s="1">
        <v>0</v>
      </c>
      <c r="AV11" s="1">
        <v>0</v>
      </c>
      <c r="AW11" s="1">
        <v>1</v>
      </c>
      <c r="AX11" s="1">
        <v>1</v>
      </c>
      <c r="AY11" s="1">
        <v>1</v>
      </c>
      <c r="AZ11" s="1">
        <v>1</v>
      </c>
      <c r="BA11" s="1">
        <v>1</v>
      </c>
      <c r="BB11" s="1">
        <v>1</v>
      </c>
      <c r="BC11">
        <v>1</v>
      </c>
      <c r="BD11">
        <v>1</v>
      </c>
      <c r="BE11">
        <v>1</v>
      </c>
      <c r="BF1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/>
      <c r="BP11" s="1">
        <v>0</v>
      </c>
      <c r="BQ11" s="1">
        <v>1</v>
      </c>
      <c r="BR11" s="1">
        <v>1</v>
      </c>
      <c r="BS11" s="1">
        <v>0</v>
      </c>
      <c r="BT11" s="1">
        <v>0</v>
      </c>
      <c r="BU11" s="1">
        <v>1</v>
      </c>
      <c r="BV11" s="1">
        <v>0</v>
      </c>
      <c r="BW11" s="1">
        <v>0</v>
      </c>
      <c r="BX11" s="1">
        <v>0</v>
      </c>
      <c r="BY11" s="1"/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1</v>
      </c>
      <c r="CG11" s="1">
        <v>0</v>
      </c>
      <c r="CH11" s="1">
        <v>0</v>
      </c>
      <c r="CI11" s="1" t="s">
        <v>4944</v>
      </c>
      <c r="CJ11" s="1" t="s">
        <v>4944</v>
      </c>
      <c r="CK11" s="1" t="s">
        <v>4944</v>
      </c>
      <c r="CL11" s="1" t="s">
        <v>4944</v>
      </c>
      <c r="CM11" s="1" t="s">
        <v>4944</v>
      </c>
      <c r="CN11" s="1" t="s">
        <v>4944</v>
      </c>
      <c r="CO11" s="1" t="s">
        <v>4944</v>
      </c>
      <c r="CP11" s="1" t="s">
        <v>4944</v>
      </c>
      <c r="CQ11" s="1" t="s">
        <v>4946</v>
      </c>
      <c r="CR11" s="1" t="s">
        <v>4946</v>
      </c>
      <c r="CS11" s="1" t="s">
        <v>4944</v>
      </c>
      <c r="CT11" s="1" t="s">
        <v>4943</v>
      </c>
      <c r="CU11" s="1" t="s">
        <v>4943</v>
      </c>
      <c r="CV11" s="1" t="s">
        <v>4943</v>
      </c>
      <c r="CW11" s="1" t="s">
        <v>4943</v>
      </c>
      <c r="CX11" s="1" t="s">
        <v>4943</v>
      </c>
      <c r="CY11" s="1" t="s">
        <v>4943</v>
      </c>
      <c r="CZ11" s="1" t="s">
        <v>4943</v>
      </c>
    </row>
    <row r="12" spans="2:104" x14ac:dyDescent="0.25">
      <c r="B12" s="2">
        <v>44572</v>
      </c>
      <c r="C12" s="1">
        <v>1</v>
      </c>
      <c r="D12" s="1">
        <v>0</v>
      </c>
      <c r="E12" s="1">
        <v>0</v>
      </c>
      <c r="F12" s="1">
        <v>0</v>
      </c>
      <c r="G12">
        <v>0</v>
      </c>
      <c r="H12">
        <v>0</v>
      </c>
      <c r="I12">
        <v>1</v>
      </c>
      <c r="J12">
        <v>1</v>
      </c>
      <c r="K12">
        <v>0</v>
      </c>
      <c r="L12">
        <v>0</v>
      </c>
      <c r="M12">
        <v>0</v>
      </c>
      <c r="N12">
        <v>1</v>
      </c>
      <c r="O12">
        <v>1</v>
      </c>
      <c r="P12">
        <v>0</v>
      </c>
      <c r="Q12">
        <v>0</v>
      </c>
      <c r="R12">
        <v>1</v>
      </c>
      <c r="S12">
        <v>0</v>
      </c>
      <c r="T12">
        <v>0</v>
      </c>
      <c r="U12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>
        <v>0</v>
      </c>
      <c r="AF12" s="1">
        <v>1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/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>
        <v>0</v>
      </c>
      <c r="BD12">
        <v>0</v>
      </c>
      <c r="BE12">
        <v>0</v>
      </c>
      <c r="BF12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 t="s">
        <v>4944</v>
      </c>
      <c r="CJ12" s="1" t="s">
        <v>4944</v>
      </c>
      <c r="CK12" s="1" t="s">
        <v>4946</v>
      </c>
      <c r="CL12" s="1" t="s">
        <v>4946</v>
      </c>
      <c r="CM12" s="1" t="s">
        <v>4944</v>
      </c>
      <c r="CN12" s="1" t="s">
        <v>4944</v>
      </c>
      <c r="CO12" s="1" t="s">
        <v>4944</v>
      </c>
      <c r="CP12" s="1" t="s">
        <v>4944</v>
      </c>
      <c r="CQ12" s="1" t="s">
        <v>4944</v>
      </c>
      <c r="CR12" s="1" t="s">
        <v>4944</v>
      </c>
      <c r="CS12" s="1" t="s">
        <v>4944</v>
      </c>
      <c r="CT12" s="1" t="s">
        <v>4943</v>
      </c>
      <c r="CU12" s="1" t="s">
        <v>4943</v>
      </c>
      <c r="CV12" s="1" t="s">
        <v>4943</v>
      </c>
      <c r="CW12" s="1" t="s">
        <v>4943</v>
      </c>
      <c r="CX12" s="1" t="s">
        <v>4943</v>
      </c>
      <c r="CY12" s="1" t="s">
        <v>4943</v>
      </c>
      <c r="CZ12" s="1" t="s">
        <v>4943</v>
      </c>
    </row>
    <row r="13" spans="2:104" x14ac:dyDescent="0.25">
      <c r="B13" s="2">
        <v>44571</v>
      </c>
      <c r="C13" s="1">
        <v>0</v>
      </c>
      <c r="D13" s="1">
        <v>0</v>
      </c>
      <c r="E13" s="1">
        <v>0</v>
      </c>
      <c r="F13" s="1">
        <v>1</v>
      </c>
      <c r="G13">
        <v>0</v>
      </c>
      <c r="H13">
        <v>0</v>
      </c>
      <c r="I13">
        <v>1</v>
      </c>
      <c r="J13">
        <v>0</v>
      </c>
      <c r="K13">
        <v>1</v>
      </c>
      <c r="L13">
        <v>0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1</v>
      </c>
      <c r="U13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1</v>
      </c>
      <c r="AY13" s="1">
        <v>0</v>
      </c>
      <c r="AZ13" s="1">
        <v>0</v>
      </c>
      <c r="BA13" s="1">
        <v>0</v>
      </c>
      <c r="BB13" s="1">
        <v>1</v>
      </c>
      <c r="BC13">
        <v>0</v>
      </c>
      <c r="BD13">
        <v>0</v>
      </c>
      <c r="BE13">
        <v>1</v>
      </c>
      <c r="BF13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 t="s">
        <v>4944</v>
      </c>
      <c r="CJ13" s="1" t="s">
        <v>4944</v>
      </c>
      <c r="CK13" s="1" t="s">
        <v>4946</v>
      </c>
      <c r="CL13" s="1" t="s">
        <v>4946</v>
      </c>
      <c r="CM13" s="1" t="s">
        <v>4944</v>
      </c>
      <c r="CN13" s="1" t="s">
        <v>4945</v>
      </c>
      <c r="CO13" s="1" t="s">
        <v>4946</v>
      </c>
      <c r="CP13" s="1" t="s">
        <v>4944</v>
      </c>
      <c r="CQ13" s="1" t="s">
        <v>4945</v>
      </c>
      <c r="CR13" s="1" t="s">
        <v>4946</v>
      </c>
      <c r="CS13" s="1" t="s">
        <v>4944</v>
      </c>
      <c r="CT13" s="1" t="s">
        <v>4943</v>
      </c>
      <c r="CU13" s="1" t="s">
        <v>4943</v>
      </c>
      <c r="CV13" s="1" t="s">
        <v>4943</v>
      </c>
      <c r="CW13" s="1" t="s">
        <v>4943</v>
      </c>
      <c r="CX13" s="1" t="s">
        <v>4943</v>
      </c>
      <c r="CY13" s="1" t="s">
        <v>4943</v>
      </c>
      <c r="CZ13" s="1" t="s">
        <v>4943</v>
      </c>
    </row>
    <row r="14" spans="2:104" x14ac:dyDescent="0.25">
      <c r="B14" s="2">
        <v>44571</v>
      </c>
      <c r="C14" s="1">
        <v>1</v>
      </c>
      <c r="D14" s="1">
        <v>0</v>
      </c>
      <c r="E14" s="1">
        <v>0</v>
      </c>
      <c r="F14" s="1">
        <v>0</v>
      </c>
      <c r="G14">
        <v>0</v>
      </c>
      <c r="H14">
        <v>0</v>
      </c>
      <c r="I14">
        <v>1</v>
      </c>
      <c r="J14">
        <v>1</v>
      </c>
      <c r="K14">
        <v>1</v>
      </c>
      <c r="L14">
        <v>0</v>
      </c>
      <c r="M14">
        <v>1</v>
      </c>
      <c r="N14">
        <v>1</v>
      </c>
      <c r="O14">
        <v>1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/>
      <c r="AD14" s="1">
        <v>0</v>
      </c>
      <c r="AE14" s="1">
        <v>0</v>
      </c>
      <c r="AF14" s="1">
        <v>1</v>
      </c>
      <c r="AG14" s="1">
        <v>1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/>
      <c r="AU14" s="1">
        <v>0</v>
      </c>
      <c r="AV14" s="1">
        <v>0</v>
      </c>
      <c r="AW14" s="1">
        <v>0</v>
      </c>
      <c r="AX14" s="1">
        <v>1</v>
      </c>
      <c r="AY14" s="1">
        <v>0</v>
      </c>
      <c r="AZ14" s="1">
        <v>1</v>
      </c>
      <c r="BA14" s="1">
        <v>1</v>
      </c>
      <c r="BB14" s="1">
        <v>0</v>
      </c>
      <c r="BC14">
        <v>1</v>
      </c>
      <c r="BD14">
        <v>1</v>
      </c>
      <c r="BE14">
        <v>1</v>
      </c>
      <c r="BF14">
        <v>1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/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1</v>
      </c>
      <c r="CG14" s="1">
        <v>0</v>
      </c>
      <c r="CH14" s="1">
        <v>0</v>
      </c>
      <c r="CI14" s="1" t="s">
        <v>4946</v>
      </c>
      <c r="CJ14" s="1" t="s">
        <v>4946</v>
      </c>
      <c r="CK14" s="1" t="s">
        <v>4946</v>
      </c>
      <c r="CL14" s="1" t="s">
        <v>4946</v>
      </c>
      <c r="CM14" s="1" t="s">
        <v>4946</v>
      </c>
      <c r="CN14" s="1" t="s">
        <v>4946</v>
      </c>
      <c r="CO14" s="1" t="s">
        <v>4946</v>
      </c>
      <c r="CP14" s="1" t="s">
        <v>4946</v>
      </c>
      <c r="CQ14" s="1" t="s">
        <v>4946</v>
      </c>
      <c r="CR14" s="1" t="s">
        <v>4946</v>
      </c>
      <c r="CS14" s="1" t="s">
        <v>4946</v>
      </c>
      <c r="CT14" s="1" t="s">
        <v>4943</v>
      </c>
      <c r="CU14" s="1" t="s">
        <v>4943</v>
      </c>
      <c r="CV14" s="1" t="s">
        <v>4943</v>
      </c>
      <c r="CW14" s="1" t="s">
        <v>4943</v>
      </c>
      <c r="CX14" s="1" t="s">
        <v>4943</v>
      </c>
      <c r="CY14" s="1" t="s">
        <v>4943</v>
      </c>
      <c r="CZ14" s="1" t="s">
        <v>4943</v>
      </c>
    </row>
    <row r="15" spans="2:104" x14ac:dyDescent="0.25">
      <c r="B15" s="2">
        <v>44568</v>
      </c>
      <c r="C15" s="1">
        <v>1</v>
      </c>
      <c r="D15" s="1">
        <v>0</v>
      </c>
      <c r="E15" s="1">
        <v>0</v>
      </c>
      <c r="F15" s="1">
        <v>0</v>
      </c>
      <c r="G15">
        <v>0</v>
      </c>
      <c r="H15">
        <v>0</v>
      </c>
      <c r="I15">
        <v>1</v>
      </c>
      <c r="J15">
        <v>1</v>
      </c>
      <c r="K15">
        <v>1</v>
      </c>
      <c r="L15">
        <v>1</v>
      </c>
      <c r="M15">
        <v>0</v>
      </c>
      <c r="N15">
        <v>1</v>
      </c>
      <c r="O15">
        <v>1</v>
      </c>
      <c r="P15">
        <v>0</v>
      </c>
      <c r="Q15">
        <v>1</v>
      </c>
      <c r="R15">
        <v>1</v>
      </c>
      <c r="S15">
        <v>1</v>
      </c>
      <c r="T15">
        <v>1</v>
      </c>
      <c r="U15">
        <v>1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>
        <v>0</v>
      </c>
      <c r="AF15" s="1">
        <v>1</v>
      </c>
      <c r="AG15" s="1">
        <v>1</v>
      </c>
      <c r="AH15" s="1">
        <v>0</v>
      </c>
      <c r="AI15" s="1">
        <v>1</v>
      </c>
      <c r="AJ15" s="1">
        <v>1</v>
      </c>
      <c r="AK15" s="1">
        <v>1</v>
      </c>
      <c r="AL15" s="1">
        <v>1</v>
      </c>
      <c r="AM15" s="1">
        <v>0</v>
      </c>
      <c r="AN15" s="1">
        <v>0</v>
      </c>
      <c r="AO15" s="1">
        <v>0</v>
      </c>
      <c r="AP15" s="1"/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1</v>
      </c>
      <c r="AY15" s="1">
        <v>1</v>
      </c>
      <c r="AZ15" s="1">
        <v>1</v>
      </c>
      <c r="BA15" s="1">
        <v>1</v>
      </c>
      <c r="BB15" s="1">
        <v>1</v>
      </c>
      <c r="BC15">
        <v>1</v>
      </c>
      <c r="BD15">
        <v>1</v>
      </c>
      <c r="BE15">
        <v>1</v>
      </c>
      <c r="BF15">
        <v>1</v>
      </c>
      <c r="BG15" s="1">
        <v>0</v>
      </c>
      <c r="BH15" s="1">
        <v>0</v>
      </c>
      <c r="BI15" s="1">
        <v>0</v>
      </c>
      <c r="BJ15" s="1"/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1</v>
      </c>
      <c r="BR15" s="1">
        <v>1</v>
      </c>
      <c r="BS15" s="1">
        <v>0</v>
      </c>
      <c r="BT15" s="1">
        <v>1</v>
      </c>
      <c r="BU15" s="1">
        <v>1</v>
      </c>
      <c r="BV15" s="1">
        <v>0</v>
      </c>
      <c r="BW15" s="1">
        <v>0</v>
      </c>
      <c r="BX15" s="1">
        <v>0</v>
      </c>
      <c r="BY15" s="1"/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 t="s">
        <v>4946</v>
      </c>
      <c r="CJ15" s="1" t="s">
        <v>4946</v>
      </c>
      <c r="CK15" s="1" t="s">
        <v>4946</v>
      </c>
      <c r="CL15" s="1" t="s">
        <v>4946</v>
      </c>
      <c r="CM15" s="1" t="s">
        <v>4946</v>
      </c>
      <c r="CN15" s="1" t="s">
        <v>4946</v>
      </c>
      <c r="CO15" s="1" t="s">
        <v>4946</v>
      </c>
      <c r="CP15" s="1" t="s">
        <v>4946</v>
      </c>
      <c r="CQ15" s="1" t="s">
        <v>4946</v>
      </c>
      <c r="CR15" s="1" t="s">
        <v>4946</v>
      </c>
      <c r="CS15" s="1" t="s">
        <v>4946</v>
      </c>
      <c r="CT15" s="1" t="s">
        <v>4943</v>
      </c>
      <c r="CU15" s="1" t="s">
        <v>4943</v>
      </c>
      <c r="CV15" s="1" t="s">
        <v>4943</v>
      </c>
      <c r="CW15" s="1" t="s">
        <v>4943</v>
      </c>
      <c r="CX15" s="1" t="s">
        <v>4943</v>
      </c>
      <c r="CY15" s="1" t="s">
        <v>4943</v>
      </c>
      <c r="CZ15" s="1" t="s">
        <v>4943</v>
      </c>
    </row>
    <row r="16" spans="2:104" x14ac:dyDescent="0.25">
      <c r="B16" s="2">
        <v>44567</v>
      </c>
      <c r="C16" s="1">
        <v>1</v>
      </c>
      <c r="D16" s="1">
        <v>0</v>
      </c>
      <c r="E16" s="1">
        <v>0</v>
      </c>
      <c r="F16" s="1">
        <v>0</v>
      </c>
      <c r="G16">
        <v>0</v>
      </c>
      <c r="H16">
        <v>0</v>
      </c>
      <c r="I16">
        <v>1</v>
      </c>
      <c r="J16">
        <v>1</v>
      </c>
      <c r="K16">
        <v>1</v>
      </c>
      <c r="L16">
        <v>1</v>
      </c>
      <c r="M16">
        <v>0</v>
      </c>
      <c r="N16">
        <v>1</v>
      </c>
      <c r="O16">
        <v>1</v>
      </c>
      <c r="P16">
        <v>0</v>
      </c>
      <c r="Q16">
        <v>1</v>
      </c>
      <c r="R16">
        <v>1</v>
      </c>
      <c r="S16">
        <v>0</v>
      </c>
      <c r="T16">
        <v>1</v>
      </c>
      <c r="U16">
        <v>0</v>
      </c>
      <c r="V16" s="1">
        <v>0</v>
      </c>
      <c r="W16" s="1">
        <v>0</v>
      </c>
      <c r="X16" s="1">
        <v>0</v>
      </c>
      <c r="Y16" s="1"/>
      <c r="Z16" s="1">
        <v>0</v>
      </c>
      <c r="AA16" s="1">
        <v>0</v>
      </c>
      <c r="AB16" s="1">
        <v>0</v>
      </c>
      <c r="AC16" s="1">
        <v>0</v>
      </c>
      <c r="AD16" s="1"/>
      <c r="AE16" s="1">
        <v>0</v>
      </c>
      <c r="AF16" s="1">
        <v>1</v>
      </c>
      <c r="AG16" s="1">
        <v>1</v>
      </c>
      <c r="AH16" s="1">
        <v>1</v>
      </c>
      <c r="AI16" s="1">
        <v>1</v>
      </c>
      <c r="AJ16" s="1">
        <v>1</v>
      </c>
      <c r="AK16" s="1">
        <v>1</v>
      </c>
      <c r="AL16" s="1">
        <v>1</v>
      </c>
      <c r="AM16" s="1">
        <v>0</v>
      </c>
      <c r="AN16" s="1">
        <v>0</v>
      </c>
      <c r="AO16" s="1">
        <v>0</v>
      </c>
      <c r="AP16" s="1"/>
      <c r="AQ16" s="1">
        <v>0</v>
      </c>
      <c r="AR16" s="1">
        <v>0</v>
      </c>
      <c r="AS16" s="1"/>
      <c r="AT16" s="1">
        <v>0</v>
      </c>
      <c r="AU16" s="1">
        <v>0</v>
      </c>
      <c r="AV16" s="1">
        <v>0</v>
      </c>
      <c r="AW16" s="1">
        <v>0</v>
      </c>
      <c r="AX16" s="1">
        <v>1</v>
      </c>
      <c r="AY16" s="1">
        <v>1</v>
      </c>
      <c r="AZ16" s="1">
        <v>1</v>
      </c>
      <c r="BA16" s="1">
        <v>0</v>
      </c>
      <c r="BB16" s="1">
        <v>1</v>
      </c>
      <c r="BC16">
        <v>1</v>
      </c>
      <c r="BD16">
        <v>1</v>
      </c>
      <c r="BE16">
        <v>1</v>
      </c>
      <c r="BF16">
        <v>1</v>
      </c>
      <c r="BG16" s="1">
        <v>0</v>
      </c>
      <c r="BH16" s="1">
        <v>0</v>
      </c>
      <c r="BI16" s="1">
        <v>0</v>
      </c>
      <c r="BJ16" s="1"/>
      <c r="BK16" s="1">
        <v>0</v>
      </c>
      <c r="BL16" s="1">
        <v>0</v>
      </c>
      <c r="BM16" s="1"/>
      <c r="BN16" s="1">
        <v>0</v>
      </c>
      <c r="BO16" s="1">
        <v>0</v>
      </c>
      <c r="BP16" s="1">
        <v>0</v>
      </c>
      <c r="BQ16" s="1">
        <v>1</v>
      </c>
      <c r="BR16" s="1">
        <v>0</v>
      </c>
      <c r="BS16" s="1">
        <v>1</v>
      </c>
      <c r="BT16" s="1">
        <v>1</v>
      </c>
      <c r="BU16" s="1">
        <v>0</v>
      </c>
      <c r="BV16" s="1">
        <v>0</v>
      </c>
      <c r="BW16" s="1">
        <v>0</v>
      </c>
      <c r="BX16" s="1">
        <v>0</v>
      </c>
      <c r="BY16" s="1"/>
      <c r="BZ16" s="1">
        <v>0</v>
      </c>
      <c r="CA16" s="1">
        <v>0</v>
      </c>
      <c r="CB16" s="1"/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 t="s">
        <v>4946</v>
      </c>
      <c r="CJ16" s="1" t="s">
        <v>4946</v>
      </c>
      <c r="CK16" s="1" t="s">
        <v>4946</v>
      </c>
      <c r="CL16" s="1" t="s">
        <v>4946</v>
      </c>
      <c r="CM16" s="1" t="s">
        <v>4946</v>
      </c>
      <c r="CN16" s="1" t="s">
        <v>4946</v>
      </c>
      <c r="CO16" s="1" t="s">
        <v>4946</v>
      </c>
      <c r="CP16" s="1" t="s">
        <v>4946</v>
      </c>
      <c r="CQ16" s="1" t="s">
        <v>4946</v>
      </c>
      <c r="CR16" s="1" t="s">
        <v>4946</v>
      </c>
      <c r="CS16" s="1" t="s">
        <v>4946</v>
      </c>
      <c r="CT16" s="1" t="s">
        <v>4943</v>
      </c>
      <c r="CU16" s="1" t="s">
        <v>4943</v>
      </c>
      <c r="CV16" s="1" t="s">
        <v>4943</v>
      </c>
      <c r="CW16" s="1" t="s">
        <v>4943</v>
      </c>
      <c r="CX16" s="1" t="s">
        <v>4943</v>
      </c>
      <c r="CY16" s="1" t="s">
        <v>4943</v>
      </c>
      <c r="CZ16" s="1" t="s">
        <v>4943</v>
      </c>
    </row>
    <row r="17" spans="2:104" x14ac:dyDescent="0.25">
      <c r="B17" s="2">
        <v>44567</v>
      </c>
      <c r="C17" s="1">
        <v>1</v>
      </c>
      <c r="D17" s="1">
        <v>0</v>
      </c>
      <c r="E17" s="1">
        <v>0</v>
      </c>
      <c r="F17" s="1">
        <v>0</v>
      </c>
      <c r="G17">
        <v>0</v>
      </c>
      <c r="H17">
        <v>0</v>
      </c>
      <c r="I17">
        <v>1</v>
      </c>
      <c r="J17">
        <v>1</v>
      </c>
      <c r="K17">
        <v>1</v>
      </c>
      <c r="L17">
        <v>0</v>
      </c>
      <c r="M17">
        <v>0</v>
      </c>
      <c r="N17">
        <v>0</v>
      </c>
      <c r="O17">
        <v>1</v>
      </c>
      <c r="P17">
        <v>0</v>
      </c>
      <c r="Q17">
        <v>0</v>
      </c>
      <c r="R17">
        <v>1</v>
      </c>
      <c r="S17">
        <v>0</v>
      </c>
      <c r="T17">
        <v>1</v>
      </c>
      <c r="U17">
        <v>0</v>
      </c>
      <c r="V17" s="1">
        <v>0</v>
      </c>
      <c r="W17" s="1">
        <v>0</v>
      </c>
      <c r="X17" s="1"/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>
        <v>0</v>
      </c>
      <c r="AF17" s="1">
        <v>1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/>
      <c r="AQ17" s="1">
        <v>0</v>
      </c>
      <c r="AR17" s="1"/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1</v>
      </c>
      <c r="AY17" s="1">
        <v>1</v>
      </c>
      <c r="AZ17" s="1">
        <v>1</v>
      </c>
      <c r="BA17" s="1">
        <v>1</v>
      </c>
      <c r="BB17" s="1">
        <v>1</v>
      </c>
      <c r="BC17">
        <v>1</v>
      </c>
      <c r="BD17">
        <v>1</v>
      </c>
      <c r="BE17">
        <v>1</v>
      </c>
      <c r="BF17">
        <v>0</v>
      </c>
      <c r="BG17" s="1">
        <v>0</v>
      </c>
      <c r="BH17" s="1">
        <v>0</v>
      </c>
      <c r="BI17" s="1">
        <v>0</v>
      </c>
      <c r="BJ17" s="1"/>
      <c r="BK17" s="1"/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 t="s">
        <v>4946</v>
      </c>
      <c r="CJ17" s="1" t="s">
        <v>4946</v>
      </c>
      <c r="CK17" s="1" t="s">
        <v>4946</v>
      </c>
      <c r="CL17" s="1" t="s">
        <v>4946</v>
      </c>
      <c r="CM17" s="1" t="s">
        <v>4946</v>
      </c>
      <c r="CN17" s="1" t="s">
        <v>4946</v>
      </c>
      <c r="CO17" s="1" t="s">
        <v>4946</v>
      </c>
      <c r="CP17" s="1" t="s">
        <v>4946</v>
      </c>
      <c r="CQ17" s="1" t="s">
        <v>4946</v>
      </c>
      <c r="CR17" s="1" t="s">
        <v>4946</v>
      </c>
      <c r="CS17" s="1" t="s">
        <v>4946</v>
      </c>
      <c r="CT17" s="1" t="s">
        <v>4943</v>
      </c>
      <c r="CU17" s="1" t="s">
        <v>4943</v>
      </c>
      <c r="CV17" s="1" t="s">
        <v>4943</v>
      </c>
      <c r="CW17" s="1" t="s">
        <v>4943</v>
      </c>
      <c r="CX17" s="1" t="s">
        <v>4943</v>
      </c>
      <c r="CY17" s="1" t="s">
        <v>4943</v>
      </c>
      <c r="CZ17" s="1" t="s">
        <v>4943</v>
      </c>
    </row>
    <row r="18" spans="2:104" x14ac:dyDescent="0.25">
      <c r="B18" s="2">
        <v>44565</v>
      </c>
      <c r="C18" s="1">
        <v>1</v>
      </c>
      <c r="D18" s="1">
        <v>0</v>
      </c>
      <c r="E18" s="1">
        <v>0</v>
      </c>
      <c r="F18" s="1">
        <v>0</v>
      </c>
      <c r="G18">
        <v>0</v>
      </c>
      <c r="H18">
        <v>0</v>
      </c>
      <c r="I18">
        <v>1</v>
      </c>
      <c r="J18">
        <v>1</v>
      </c>
      <c r="K18">
        <v>1</v>
      </c>
      <c r="L18">
        <v>0</v>
      </c>
      <c r="M18">
        <v>1</v>
      </c>
      <c r="N18">
        <v>1</v>
      </c>
      <c r="O18">
        <v>1</v>
      </c>
      <c r="P18">
        <v>0</v>
      </c>
      <c r="Q18">
        <v>0</v>
      </c>
      <c r="R18">
        <v>1</v>
      </c>
      <c r="S18">
        <v>1</v>
      </c>
      <c r="T18">
        <v>1</v>
      </c>
      <c r="U18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/>
      <c r="AD18" s="1">
        <v>0</v>
      </c>
      <c r="AE18" s="1">
        <v>0</v>
      </c>
      <c r="AF18" s="1">
        <v>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/>
      <c r="AU18" s="1">
        <v>0</v>
      </c>
      <c r="AV18" s="1">
        <v>0</v>
      </c>
      <c r="AW18" s="1">
        <v>1</v>
      </c>
      <c r="AX18" s="1">
        <v>1</v>
      </c>
      <c r="AY18" s="1">
        <v>1</v>
      </c>
      <c r="AZ18" s="1">
        <v>1</v>
      </c>
      <c r="BA18" s="1">
        <v>0</v>
      </c>
      <c r="BB18" s="1">
        <v>1</v>
      </c>
      <c r="BC18">
        <v>1</v>
      </c>
      <c r="BD18">
        <v>1</v>
      </c>
      <c r="BE18">
        <v>1</v>
      </c>
      <c r="BF18">
        <v>1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/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1</v>
      </c>
      <c r="CG18" s="1">
        <v>0</v>
      </c>
      <c r="CH18" s="1">
        <v>0</v>
      </c>
      <c r="CI18" s="1" t="s">
        <v>4946</v>
      </c>
      <c r="CJ18" s="1" t="s">
        <v>4946</v>
      </c>
      <c r="CK18" s="1" t="s">
        <v>4946</v>
      </c>
      <c r="CL18" s="1" t="s">
        <v>4946</v>
      </c>
      <c r="CM18" s="1" t="s">
        <v>4946</v>
      </c>
      <c r="CN18" s="1" t="s">
        <v>4945</v>
      </c>
      <c r="CO18" s="1" t="s">
        <v>4945</v>
      </c>
      <c r="CP18" s="1" t="s">
        <v>4945</v>
      </c>
      <c r="CQ18" s="1" t="s">
        <v>4945</v>
      </c>
      <c r="CR18" s="1" t="s">
        <v>4946</v>
      </c>
      <c r="CS18" s="1" t="s">
        <v>4945</v>
      </c>
      <c r="CT18" s="1" t="s">
        <v>4943</v>
      </c>
      <c r="CU18" s="1" t="s">
        <v>4943</v>
      </c>
      <c r="CV18" s="1" t="s">
        <v>4943</v>
      </c>
      <c r="CW18" s="1" t="s">
        <v>4943</v>
      </c>
      <c r="CX18" s="1" t="s">
        <v>4943</v>
      </c>
      <c r="CY18" s="1" t="s">
        <v>4943</v>
      </c>
      <c r="CZ18" s="1" t="s">
        <v>4943</v>
      </c>
    </row>
    <row r="19" spans="2:104" x14ac:dyDescent="0.25">
      <c r="B19" s="2">
        <v>44565</v>
      </c>
      <c r="C19" s="1">
        <v>0</v>
      </c>
      <c r="D19" s="1">
        <v>0</v>
      </c>
      <c r="E19" s="1">
        <v>1</v>
      </c>
      <c r="F19" s="1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>
        <v>0</v>
      </c>
      <c r="BD19">
        <v>0</v>
      </c>
      <c r="BE19">
        <v>0</v>
      </c>
      <c r="BF19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 t="s">
        <v>4943</v>
      </c>
      <c r="CJ19" s="1" t="s">
        <v>4943</v>
      </c>
      <c r="CK19" s="1" t="s">
        <v>4943</v>
      </c>
      <c r="CL19" s="1" t="s">
        <v>4943</v>
      </c>
      <c r="CM19" s="1" t="s">
        <v>4943</v>
      </c>
      <c r="CN19" s="1" t="s">
        <v>4943</v>
      </c>
      <c r="CO19" s="1" t="s">
        <v>4943</v>
      </c>
      <c r="CP19" s="1" t="s">
        <v>4943</v>
      </c>
      <c r="CQ19" s="1" t="s">
        <v>4943</v>
      </c>
      <c r="CR19" s="1" t="s">
        <v>4943</v>
      </c>
      <c r="CS19" s="1" t="s">
        <v>4943</v>
      </c>
      <c r="CT19" s="1" t="s">
        <v>5644</v>
      </c>
      <c r="CU19" s="1" t="s">
        <v>4943</v>
      </c>
      <c r="CV19" s="1" t="s">
        <v>4943</v>
      </c>
      <c r="CW19" s="1" t="s">
        <v>4943</v>
      </c>
      <c r="CX19" s="1" t="s">
        <v>4943</v>
      </c>
      <c r="CY19" s="1" t="s">
        <v>4943</v>
      </c>
      <c r="CZ19" s="1" t="s">
        <v>23</v>
      </c>
    </row>
    <row r="20" spans="2:104" x14ac:dyDescent="0.25">
      <c r="B20" s="2">
        <v>44565</v>
      </c>
      <c r="C20" s="1">
        <v>1</v>
      </c>
      <c r="D20" s="1">
        <v>0</v>
      </c>
      <c r="E20" s="1">
        <v>0</v>
      </c>
      <c r="F20" s="1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>
        <v>0</v>
      </c>
      <c r="BD20">
        <v>0</v>
      </c>
      <c r="BE20">
        <v>0</v>
      </c>
      <c r="BF20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1</v>
      </c>
      <c r="CH20" s="1">
        <v>1</v>
      </c>
      <c r="CI20" s="1" t="s">
        <v>4946</v>
      </c>
      <c r="CJ20" s="1" t="s">
        <v>4945</v>
      </c>
      <c r="CK20" s="1" t="s">
        <v>4946</v>
      </c>
      <c r="CL20" s="1" t="s">
        <v>4946</v>
      </c>
      <c r="CM20" s="1" t="s">
        <v>4946</v>
      </c>
      <c r="CN20" s="1" t="s">
        <v>4946</v>
      </c>
      <c r="CO20" s="1" t="s">
        <v>4944</v>
      </c>
      <c r="CP20" s="1" t="s">
        <v>4944</v>
      </c>
      <c r="CQ20" s="1" t="s">
        <v>4945</v>
      </c>
      <c r="CR20" s="1" t="s">
        <v>4944</v>
      </c>
      <c r="CS20" s="1" t="s">
        <v>4944</v>
      </c>
      <c r="CT20" s="1" t="s">
        <v>4943</v>
      </c>
      <c r="CU20" s="1" t="s">
        <v>4943</v>
      </c>
      <c r="CV20" s="1" t="s">
        <v>4943</v>
      </c>
      <c r="CW20" s="1" t="s">
        <v>4943</v>
      </c>
      <c r="CX20" s="1" t="s">
        <v>4943</v>
      </c>
      <c r="CY20" s="1" t="s">
        <v>4943</v>
      </c>
      <c r="CZ20" s="1" t="s">
        <v>4943</v>
      </c>
    </row>
    <row r="21" spans="2:104" x14ac:dyDescent="0.25">
      <c r="B21" s="2">
        <v>44563</v>
      </c>
      <c r="C21" s="1">
        <v>1</v>
      </c>
      <c r="D21" s="1">
        <v>0</v>
      </c>
      <c r="E21" s="1">
        <v>0</v>
      </c>
      <c r="F21" s="1">
        <v>0</v>
      </c>
      <c r="G21">
        <v>0</v>
      </c>
      <c r="H21">
        <v>0</v>
      </c>
      <c r="I21">
        <v>1</v>
      </c>
      <c r="J21">
        <v>1</v>
      </c>
      <c r="K21">
        <v>1</v>
      </c>
      <c r="L21">
        <v>0</v>
      </c>
      <c r="M21">
        <v>1</v>
      </c>
      <c r="N21">
        <v>1</v>
      </c>
      <c r="O21">
        <v>1</v>
      </c>
      <c r="P21">
        <v>0</v>
      </c>
      <c r="Q21">
        <v>0</v>
      </c>
      <c r="R21">
        <v>1</v>
      </c>
      <c r="S21">
        <v>1</v>
      </c>
      <c r="T21">
        <v>1</v>
      </c>
      <c r="U2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/>
      <c r="AD21" s="1">
        <v>0</v>
      </c>
      <c r="AE21" s="1">
        <v>0</v>
      </c>
      <c r="AF21" s="1">
        <v>1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/>
      <c r="AU21" s="1">
        <v>0</v>
      </c>
      <c r="AV21" s="1">
        <v>0</v>
      </c>
      <c r="AW21" s="1">
        <v>1</v>
      </c>
      <c r="AX21" s="1">
        <v>1</v>
      </c>
      <c r="AY21" s="1">
        <v>1</v>
      </c>
      <c r="AZ21" s="1">
        <v>1</v>
      </c>
      <c r="BA21" s="1">
        <v>0</v>
      </c>
      <c r="BB21" s="1">
        <v>1</v>
      </c>
      <c r="BC21">
        <v>1</v>
      </c>
      <c r="BD21">
        <v>1</v>
      </c>
      <c r="BE21">
        <v>1</v>
      </c>
      <c r="BF2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/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1</v>
      </c>
      <c r="CG21" s="1">
        <v>0</v>
      </c>
      <c r="CH21" s="1">
        <v>0</v>
      </c>
      <c r="CI21" s="1" t="s">
        <v>4946</v>
      </c>
      <c r="CJ21" s="1" t="s">
        <v>4946</v>
      </c>
      <c r="CK21" s="1" t="s">
        <v>4946</v>
      </c>
      <c r="CL21" s="1" t="s">
        <v>4946</v>
      </c>
      <c r="CM21" s="1" t="s">
        <v>4946</v>
      </c>
      <c r="CN21" s="1" t="s">
        <v>4946</v>
      </c>
      <c r="CO21" s="1" t="s">
        <v>4946</v>
      </c>
      <c r="CP21" s="1" t="s">
        <v>4946</v>
      </c>
      <c r="CQ21" s="1" t="s">
        <v>4946</v>
      </c>
      <c r="CR21" s="1" t="s">
        <v>4946</v>
      </c>
      <c r="CS21" s="1" t="s">
        <v>4946</v>
      </c>
      <c r="CT21" s="1" t="s">
        <v>4943</v>
      </c>
      <c r="CU21" s="1" t="s">
        <v>4943</v>
      </c>
      <c r="CV21" s="1" t="s">
        <v>4943</v>
      </c>
      <c r="CW21" s="1" t="s">
        <v>4943</v>
      </c>
      <c r="CX21" s="1" t="s">
        <v>4943</v>
      </c>
      <c r="CY21" s="1" t="s">
        <v>4943</v>
      </c>
      <c r="CZ21" s="1" t="s">
        <v>4943</v>
      </c>
    </row>
    <row r="22" spans="2:104" x14ac:dyDescent="0.25">
      <c r="B22" s="2">
        <v>44560</v>
      </c>
      <c r="C22" s="1">
        <v>1</v>
      </c>
      <c r="D22" s="1">
        <v>0</v>
      </c>
      <c r="E22" s="1">
        <v>0</v>
      </c>
      <c r="F22" s="1">
        <v>0</v>
      </c>
      <c r="G22">
        <v>0</v>
      </c>
      <c r="H22">
        <v>0</v>
      </c>
      <c r="I22">
        <v>0</v>
      </c>
      <c r="J22">
        <v>1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/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>
        <v>0</v>
      </c>
      <c r="BD22">
        <v>0</v>
      </c>
      <c r="BE22">
        <v>0</v>
      </c>
      <c r="BF22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 t="s">
        <v>4944</v>
      </c>
      <c r="CJ22" s="1" t="s">
        <v>4944</v>
      </c>
      <c r="CK22" s="1" t="s">
        <v>4946</v>
      </c>
      <c r="CL22" s="1" t="s">
        <v>4946</v>
      </c>
      <c r="CM22" s="1" t="s">
        <v>4944</v>
      </c>
      <c r="CN22" s="1" t="s">
        <v>4944</v>
      </c>
      <c r="CO22" s="1" t="s">
        <v>4944</v>
      </c>
      <c r="CP22" s="1" t="s">
        <v>4946</v>
      </c>
      <c r="CQ22" s="1" t="s">
        <v>4944</v>
      </c>
      <c r="CR22" s="1" t="s">
        <v>4944</v>
      </c>
      <c r="CS22" s="1" t="s">
        <v>4944</v>
      </c>
      <c r="CT22" s="1" t="s">
        <v>4943</v>
      </c>
      <c r="CU22" s="1" t="s">
        <v>4943</v>
      </c>
      <c r="CV22" s="1" t="s">
        <v>4943</v>
      </c>
      <c r="CW22" s="1" t="s">
        <v>4943</v>
      </c>
      <c r="CX22" s="1" t="s">
        <v>4943</v>
      </c>
      <c r="CY22" s="1" t="s">
        <v>4943</v>
      </c>
      <c r="CZ22" s="1" t="s">
        <v>4943</v>
      </c>
    </row>
    <row r="23" spans="2:104" x14ac:dyDescent="0.25">
      <c r="B23" s="2">
        <v>44560</v>
      </c>
      <c r="C23" s="1">
        <v>1</v>
      </c>
      <c r="D23" s="1">
        <v>0</v>
      </c>
      <c r="E23" s="1">
        <v>0</v>
      </c>
      <c r="F23" s="1">
        <v>0</v>
      </c>
      <c r="G23">
        <v>0</v>
      </c>
      <c r="H23">
        <v>0</v>
      </c>
      <c r="I23">
        <v>1</v>
      </c>
      <c r="J23">
        <v>0</v>
      </c>
      <c r="K23">
        <v>0</v>
      </c>
      <c r="L23">
        <v>0</v>
      </c>
      <c r="M23">
        <v>0</v>
      </c>
      <c r="N23">
        <v>1</v>
      </c>
      <c r="O23">
        <v>1</v>
      </c>
      <c r="P23">
        <v>0</v>
      </c>
      <c r="Q23">
        <v>0</v>
      </c>
      <c r="R23">
        <v>1</v>
      </c>
      <c r="S23">
        <v>1</v>
      </c>
      <c r="T23">
        <v>1</v>
      </c>
      <c r="U23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>
        <v>0</v>
      </c>
      <c r="BD23">
        <v>0</v>
      </c>
      <c r="BE23">
        <v>0</v>
      </c>
      <c r="BF23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 t="s">
        <v>4946</v>
      </c>
      <c r="CJ23" s="1" t="s">
        <v>4946</v>
      </c>
      <c r="CK23" s="1" t="s">
        <v>4946</v>
      </c>
      <c r="CL23" s="1" t="s">
        <v>4946</v>
      </c>
      <c r="CM23" s="1" t="s">
        <v>4946</v>
      </c>
      <c r="CN23" s="1" t="s">
        <v>4944</v>
      </c>
      <c r="CO23" s="1" t="s">
        <v>4944</v>
      </c>
      <c r="CP23" s="1" t="s">
        <v>4944</v>
      </c>
      <c r="CQ23" s="1" t="s">
        <v>4944</v>
      </c>
      <c r="CR23" s="1" t="s">
        <v>4946</v>
      </c>
      <c r="CS23" s="1" t="s">
        <v>4944</v>
      </c>
      <c r="CT23" s="1" t="s">
        <v>4943</v>
      </c>
      <c r="CU23" s="1" t="s">
        <v>4943</v>
      </c>
      <c r="CV23" s="1" t="s">
        <v>4943</v>
      </c>
      <c r="CW23" s="1" t="s">
        <v>4943</v>
      </c>
      <c r="CX23" s="1" t="s">
        <v>4943</v>
      </c>
      <c r="CY23" s="1" t="s">
        <v>4943</v>
      </c>
      <c r="CZ23" s="1" t="s">
        <v>4943</v>
      </c>
    </row>
    <row r="24" spans="2:104" x14ac:dyDescent="0.25">
      <c r="B24" s="2">
        <v>44558</v>
      </c>
      <c r="C24" s="1">
        <v>1</v>
      </c>
      <c r="D24" s="1">
        <v>0</v>
      </c>
      <c r="E24" s="1">
        <v>0</v>
      </c>
      <c r="F24" s="1">
        <v>0</v>
      </c>
      <c r="G24">
        <v>1</v>
      </c>
      <c r="H24">
        <v>0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1</v>
      </c>
      <c r="R24">
        <v>1</v>
      </c>
      <c r="S24">
        <v>0</v>
      </c>
      <c r="T24">
        <v>1</v>
      </c>
      <c r="U24">
        <v>0</v>
      </c>
      <c r="V24" s="1">
        <v>0</v>
      </c>
      <c r="W24" s="1">
        <v>0</v>
      </c>
      <c r="X24" s="1"/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>
        <v>0</v>
      </c>
      <c r="BD24">
        <v>0</v>
      </c>
      <c r="BE24">
        <v>0</v>
      </c>
      <c r="BF24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 t="s">
        <v>4946</v>
      </c>
      <c r="CJ24" s="1" t="s">
        <v>4945</v>
      </c>
      <c r="CK24" s="1" t="s">
        <v>4946</v>
      </c>
      <c r="CL24" s="1" t="s">
        <v>4946</v>
      </c>
      <c r="CM24" s="1" t="s">
        <v>4945</v>
      </c>
      <c r="CN24" s="1" t="s">
        <v>4945</v>
      </c>
      <c r="CO24" s="1" t="s">
        <v>4944</v>
      </c>
      <c r="CP24" s="1" t="s">
        <v>4945</v>
      </c>
      <c r="CQ24" s="1" t="s">
        <v>4945</v>
      </c>
      <c r="CR24" s="1" t="s">
        <v>4945</v>
      </c>
      <c r="CS24" s="1" t="s">
        <v>4945</v>
      </c>
      <c r="CT24" s="1" t="s">
        <v>4943</v>
      </c>
      <c r="CU24" s="1" t="s">
        <v>4943</v>
      </c>
      <c r="CV24" s="1" t="s">
        <v>4943</v>
      </c>
      <c r="CW24" s="1" t="s">
        <v>4943</v>
      </c>
      <c r="CX24" s="1" t="s">
        <v>4943</v>
      </c>
      <c r="CY24" s="1" t="s">
        <v>4943</v>
      </c>
      <c r="CZ24" s="1" t="s">
        <v>4943</v>
      </c>
    </row>
    <row r="25" spans="2:104" x14ac:dyDescent="0.25">
      <c r="B25" s="2">
        <v>44546</v>
      </c>
      <c r="C25" s="1">
        <v>1</v>
      </c>
      <c r="D25" s="1">
        <v>0</v>
      </c>
      <c r="E25" s="1">
        <v>0</v>
      </c>
      <c r="F25" s="1">
        <v>0</v>
      </c>
      <c r="G25">
        <v>0</v>
      </c>
      <c r="H25">
        <v>0</v>
      </c>
      <c r="I25">
        <v>1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0</v>
      </c>
      <c r="S25">
        <v>0</v>
      </c>
      <c r="T25">
        <v>1</v>
      </c>
      <c r="U25">
        <v>0</v>
      </c>
      <c r="V25" s="1">
        <v>0</v>
      </c>
      <c r="W25" s="1">
        <v>0</v>
      </c>
      <c r="X25" s="1"/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1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/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>
        <v>0</v>
      </c>
      <c r="BD25">
        <v>0</v>
      </c>
      <c r="BE25">
        <v>0</v>
      </c>
      <c r="BF25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 t="s">
        <v>4946</v>
      </c>
      <c r="CJ25" s="1" t="s">
        <v>4945</v>
      </c>
      <c r="CK25" s="1" t="s">
        <v>4946</v>
      </c>
      <c r="CL25" s="1" t="s">
        <v>4946</v>
      </c>
      <c r="CM25" s="1" t="s">
        <v>4944</v>
      </c>
      <c r="CN25" s="1" t="s">
        <v>4946</v>
      </c>
      <c r="CO25" s="1" t="s">
        <v>4946</v>
      </c>
      <c r="CP25" s="1" t="s">
        <v>4944</v>
      </c>
      <c r="CQ25" s="1" t="s">
        <v>4945</v>
      </c>
      <c r="CR25" s="1" t="s">
        <v>4946</v>
      </c>
      <c r="CS25" s="1" t="s">
        <v>4946</v>
      </c>
      <c r="CT25" s="1" t="s">
        <v>4943</v>
      </c>
      <c r="CU25" s="1" t="s">
        <v>4943</v>
      </c>
      <c r="CV25" s="1" t="s">
        <v>4943</v>
      </c>
      <c r="CW25" s="1" t="s">
        <v>4943</v>
      </c>
      <c r="CX25" s="1" t="s">
        <v>4943</v>
      </c>
      <c r="CY25" s="1" t="s">
        <v>4943</v>
      </c>
      <c r="CZ25" s="1" t="s">
        <v>4943</v>
      </c>
    </row>
    <row r="26" spans="2:104" x14ac:dyDescent="0.25">
      <c r="B26" s="2">
        <v>44546</v>
      </c>
      <c r="C26" s="1">
        <v>1</v>
      </c>
      <c r="D26" s="1">
        <v>0</v>
      </c>
      <c r="E26" s="1">
        <v>0</v>
      </c>
      <c r="F26" s="1">
        <v>0</v>
      </c>
      <c r="G26">
        <v>0</v>
      </c>
      <c r="H26">
        <v>0</v>
      </c>
      <c r="I26">
        <v>1</v>
      </c>
      <c r="J26">
        <v>0</v>
      </c>
      <c r="K26">
        <v>0</v>
      </c>
      <c r="L26">
        <v>0</v>
      </c>
      <c r="M26">
        <v>0</v>
      </c>
      <c r="N26">
        <v>1</v>
      </c>
      <c r="O26">
        <v>0</v>
      </c>
      <c r="P26">
        <v>0</v>
      </c>
      <c r="Q26">
        <v>0</v>
      </c>
      <c r="R26">
        <v>1</v>
      </c>
      <c r="S26">
        <v>0</v>
      </c>
      <c r="T26">
        <v>1</v>
      </c>
      <c r="U26">
        <v>0</v>
      </c>
      <c r="V26" s="1">
        <v>0</v>
      </c>
      <c r="W26" s="1">
        <v>0</v>
      </c>
      <c r="X26" s="1">
        <v>0</v>
      </c>
      <c r="Y26" s="1"/>
      <c r="Z26" s="1">
        <v>0</v>
      </c>
      <c r="AA26" s="1">
        <v>0</v>
      </c>
      <c r="AB26" s="1">
        <v>0</v>
      </c>
      <c r="AC26" s="1">
        <v>0</v>
      </c>
      <c r="AD26" s="1"/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>
        <v>0</v>
      </c>
      <c r="BD26">
        <v>0</v>
      </c>
      <c r="BE26">
        <v>0</v>
      </c>
      <c r="BF26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 t="s">
        <v>4946</v>
      </c>
      <c r="CJ26" s="1" t="s">
        <v>4946</v>
      </c>
      <c r="CK26" s="1" t="s">
        <v>4946</v>
      </c>
      <c r="CL26" s="1" t="s">
        <v>4946</v>
      </c>
      <c r="CM26" s="1" t="s">
        <v>4946</v>
      </c>
      <c r="CN26" s="1" t="s">
        <v>4946</v>
      </c>
      <c r="CO26" s="1" t="s">
        <v>4946</v>
      </c>
      <c r="CP26" s="1" t="s">
        <v>4946</v>
      </c>
      <c r="CQ26" s="1" t="s">
        <v>4946</v>
      </c>
      <c r="CR26" s="1" t="s">
        <v>4946</v>
      </c>
      <c r="CS26" s="1" t="s">
        <v>4946</v>
      </c>
      <c r="CT26" s="1" t="s">
        <v>4943</v>
      </c>
      <c r="CU26" s="1" t="s">
        <v>4943</v>
      </c>
      <c r="CV26" s="1" t="s">
        <v>4943</v>
      </c>
      <c r="CW26" s="1" t="s">
        <v>4943</v>
      </c>
      <c r="CX26" s="1" t="s">
        <v>4943</v>
      </c>
      <c r="CY26" s="1" t="s">
        <v>4943</v>
      </c>
      <c r="CZ26" s="1" t="s">
        <v>4943</v>
      </c>
    </row>
    <row r="27" spans="2:104" x14ac:dyDescent="0.25">
      <c r="B27" s="2">
        <v>44546</v>
      </c>
      <c r="C27" s="1">
        <v>1</v>
      </c>
      <c r="D27" s="1">
        <v>0</v>
      </c>
      <c r="E27" s="1">
        <v>0</v>
      </c>
      <c r="F27" s="1">
        <v>0</v>
      </c>
      <c r="G27">
        <v>0</v>
      </c>
      <c r="H27">
        <v>0</v>
      </c>
      <c r="I27">
        <v>1</v>
      </c>
      <c r="J27">
        <v>0</v>
      </c>
      <c r="K27">
        <v>0</v>
      </c>
      <c r="L27">
        <v>0</v>
      </c>
      <c r="M27">
        <v>0</v>
      </c>
      <c r="N27">
        <v>1</v>
      </c>
      <c r="O27">
        <v>1</v>
      </c>
      <c r="P27">
        <v>0</v>
      </c>
      <c r="Q27">
        <v>0</v>
      </c>
      <c r="R27">
        <v>1</v>
      </c>
      <c r="S27">
        <v>1</v>
      </c>
      <c r="T27">
        <v>1</v>
      </c>
      <c r="U27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>
        <v>0</v>
      </c>
      <c r="BD27">
        <v>0</v>
      </c>
      <c r="BE27">
        <v>0</v>
      </c>
      <c r="BF27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 t="s">
        <v>4946</v>
      </c>
      <c r="CJ27" s="1" t="s">
        <v>4946</v>
      </c>
      <c r="CK27" s="1" t="s">
        <v>4946</v>
      </c>
      <c r="CL27" s="1" t="s">
        <v>4946</v>
      </c>
      <c r="CM27" s="1" t="s">
        <v>4944</v>
      </c>
      <c r="CN27" s="1" t="s">
        <v>4944</v>
      </c>
      <c r="CO27" s="1" t="s">
        <v>4944</v>
      </c>
      <c r="CP27" s="1" t="s">
        <v>4944</v>
      </c>
      <c r="CQ27" s="1" t="s">
        <v>4944</v>
      </c>
      <c r="CR27" s="1" t="s">
        <v>4944</v>
      </c>
      <c r="CS27" s="1" t="s">
        <v>4944</v>
      </c>
      <c r="CT27" s="1" t="s">
        <v>4943</v>
      </c>
      <c r="CU27" s="1" t="s">
        <v>4943</v>
      </c>
      <c r="CV27" s="1" t="s">
        <v>4943</v>
      </c>
      <c r="CW27" s="1" t="s">
        <v>4943</v>
      </c>
      <c r="CX27" s="1" t="s">
        <v>4943</v>
      </c>
      <c r="CY27" s="1" t="s">
        <v>4943</v>
      </c>
      <c r="CZ27" s="1" t="s">
        <v>4943</v>
      </c>
    </row>
    <row r="28" spans="2:104" x14ac:dyDescent="0.25">
      <c r="B28" s="2">
        <v>44546</v>
      </c>
      <c r="C28" s="1">
        <v>1</v>
      </c>
      <c r="D28" s="1">
        <v>0</v>
      </c>
      <c r="E28" s="1">
        <v>0</v>
      </c>
      <c r="F28" s="1">
        <v>0</v>
      </c>
      <c r="G28">
        <v>0</v>
      </c>
      <c r="H28">
        <v>0</v>
      </c>
      <c r="I28">
        <v>1</v>
      </c>
      <c r="J28">
        <v>1</v>
      </c>
      <c r="K28">
        <v>1</v>
      </c>
      <c r="L28">
        <v>1</v>
      </c>
      <c r="M28">
        <v>0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>
        <v>0</v>
      </c>
      <c r="AF28" s="1">
        <v>1</v>
      </c>
      <c r="AG28" s="1">
        <v>0</v>
      </c>
      <c r="AH28" s="1">
        <v>0</v>
      </c>
      <c r="AI28" s="1">
        <v>1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/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1</v>
      </c>
      <c r="AX28" s="1">
        <v>1</v>
      </c>
      <c r="AY28" s="1">
        <v>1</v>
      </c>
      <c r="AZ28" s="1">
        <v>1</v>
      </c>
      <c r="BA28" s="1">
        <v>1</v>
      </c>
      <c r="BB28" s="1">
        <v>1</v>
      </c>
      <c r="BC28">
        <v>1</v>
      </c>
      <c r="BD28">
        <v>1</v>
      </c>
      <c r="BE28">
        <v>1</v>
      </c>
      <c r="BF28">
        <v>1</v>
      </c>
      <c r="BG28" s="1">
        <v>0</v>
      </c>
      <c r="BH28" s="1">
        <v>0</v>
      </c>
      <c r="BI28" s="1">
        <v>0</v>
      </c>
      <c r="BJ28" s="1"/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1</v>
      </c>
      <c r="BR28" s="1">
        <v>1</v>
      </c>
      <c r="BS28" s="1">
        <v>1</v>
      </c>
      <c r="BT28" s="1">
        <v>1</v>
      </c>
      <c r="BU28" s="1">
        <v>1</v>
      </c>
      <c r="BV28" s="1">
        <v>0</v>
      </c>
      <c r="BW28" s="1">
        <v>0</v>
      </c>
      <c r="BX28" s="1">
        <v>0</v>
      </c>
      <c r="BY28" s="1"/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 t="s">
        <v>4946</v>
      </c>
      <c r="CJ28" s="1" t="s">
        <v>4946</v>
      </c>
      <c r="CK28" s="1" t="s">
        <v>4946</v>
      </c>
      <c r="CL28" s="1" t="s">
        <v>4946</v>
      </c>
      <c r="CM28" s="1" t="s">
        <v>4946</v>
      </c>
      <c r="CN28" s="1" t="s">
        <v>4946</v>
      </c>
      <c r="CO28" s="1" t="s">
        <v>4946</v>
      </c>
      <c r="CP28" s="1" t="s">
        <v>4946</v>
      </c>
      <c r="CQ28" s="1" t="s">
        <v>4946</v>
      </c>
      <c r="CR28" s="1" t="s">
        <v>4946</v>
      </c>
      <c r="CS28" s="1" t="s">
        <v>4946</v>
      </c>
      <c r="CT28" s="1" t="s">
        <v>4943</v>
      </c>
      <c r="CU28" s="1" t="s">
        <v>4943</v>
      </c>
      <c r="CV28" s="1" t="s">
        <v>4943</v>
      </c>
      <c r="CW28" s="1" t="s">
        <v>4943</v>
      </c>
      <c r="CX28" s="1" t="s">
        <v>4943</v>
      </c>
      <c r="CY28" s="1" t="s">
        <v>4943</v>
      </c>
      <c r="CZ28" s="1" t="s">
        <v>4943</v>
      </c>
    </row>
    <row r="29" spans="2:104" x14ac:dyDescent="0.25">
      <c r="B29" s="2">
        <v>44546</v>
      </c>
      <c r="C29" s="1">
        <v>1</v>
      </c>
      <c r="D29" s="1">
        <v>0</v>
      </c>
      <c r="E29" s="1">
        <v>0</v>
      </c>
      <c r="F29" s="1">
        <v>0</v>
      </c>
      <c r="G29">
        <v>0</v>
      </c>
      <c r="H29">
        <v>0</v>
      </c>
      <c r="I29">
        <v>1</v>
      </c>
      <c r="J29">
        <v>1</v>
      </c>
      <c r="K29">
        <v>1</v>
      </c>
      <c r="L29">
        <v>1</v>
      </c>
      <c r="M29">
        <v>0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>
        <v>0</v>
      </c>
      <c r="AF29" s="1">
        <v>1</v>
      </c>
      <c r="AG29" s="1">
        <v>0</v>
      </c>
      <c r="AH29" s="1">
        <v>0</v>
      </c>
      <c r="AI29" s="1">
        <v>1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/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1</v>
      </c>
      <c r="AX29" s="1">
        <v>1</v>
      </c>
      <c r="AY29" s="1">
        <v>1</v>
      </c>
      <c r="AZ29" s="1">
        <v>1</v>
      </c>
      <c r="BA29" s="1">
        <v>1</v>
      </c>
      <c r="BB29" s="1">
        <v>1</v>
      </c>
      <c r="BC29">
        <v>1</v>
      </c>
      <c r="BD29">
        <v>1</v>
      </c>
      <c r="BE29">
        <v>1</v>
      </c>
      <c r="BF29">
        <v>1</v>
      </c>
      <c r="BG29" s="1">
        <v>0</v>
      </c>
      <c r="BH29" s="1">
        <v>0</v>
      </c>
      <c r="BI29" s="1">
        <v>0</v>
      </c>
      <c r="BJ29" s="1"/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1</v>
      </c>
      <c r="BR29" s="1">
        <v>1</v>
      </c>
      <c r="BS29" s="1">
        <v>1</v>
      </c>
      <c r="BT29" s="1">
        <v>1</v>
      </c>
      <c r="BU29" s="1">
        <v>1</v>
      </c>
      <c r="BV29" s="1">
        <v>0</v>
      </c>
      <c r="BW29" s="1">
        <v>0</v>
      </c>
      <c r="BX29" s="1">
        <v>0</v>
      </c>
      <c r="BY29" s="1"/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 t="s">
        <v>4946</v>
      </c>
      <c r="CJ29" s="1" t="s">
        <v>4946</v>
      </c>
      <c r="CK29" s="1" t="s">
        <v>4946</v>
      </c>
      <c r="CL29" s="1" t="s">
        <v>4946</v>
      </c>
      <c r="CM29" s="1" t="s">
        <v>4946</v>
      </c>
      <c r="CN29" s="1" t="s">
        <v>4946</v>
      </c>
      <c r="CO29" s="1" t="s">
        <v>4946</v>
      </c>
      <c r="CP29" s="1" t="s">
        <v>4946</v>
      </c>
      <c r="CQ29" s="1" t="s">
        <v>4946</v>
      </c>
      <c r="CR29" s="1" t="s">
        <v>4946</v>
      </c>
      <c r="CS29" s="1" t="s">
        <v>4946</v>
      </c>
      <c r="CT29" s="1" t="s">
        <v>4943</v>
      </c>
      <c r="CU29" s="1" t="s">
        <v>4943</v>
      </c>
      <c r="CV29" s="1" t="s">
        <v>4943</v>
      </c>
      <c r="CW29" s="1" t="s">
        <v>4943</v>
      </c>
      <c r="CX29" s="1" t="s">
        <v>4943</v>
      </c>
      <c r="CY29" s="1" t="s">
        <v>4943</v>
      </c>
      <c r="CZ29" s="1" t="s">
        <v>4943</v>
      </c>
    </row>
    <row r="30" spans="2:104" x14ac:dyDescent="0.25">
      <c r="B30" s="2">
        <v>44546</v>
      </c>
      <c r="C30" s="1">
        <v>0</v>
      </c>
      <c r="D30" s="1">
        <v>1</v>
      </c>
      <c r="E30" s="1">
        <v>0</v>
      </c>
      <c r="F30" s="1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>
        <v>0</v>
      </c>
      <c r="BD30">
        <v>0</v>
      </c>
      <c r="BE30">
        <v>0</v>
      </c>
      <c r="BF30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 t="s">
        <v>4943</v>
      </c>
      <c r="CJ30" s="1" t="s">
        <v>4943</v>
      </c>
      <c r="CK30" s="1" t="s">
        <v>4943</v>
      </c>
      <c r="CL30" s="1" t="s">
        <v>4943</v>
      </c>
      <c r="CM30" s="1" t="s">
        <v>4943</v>
      </c>
      <c r="CN30" s="1" t="s">
        <v>4943</v>
      </c>
      <c r="CO30" s="1" t="s">
        <v>4943</v>
      </c>
      <c r="CP30" s="1" t="s">
        <v>4943</v>
      </c>
      <c r="CQ30" s="1" t="s">
        <v>4943</v>
      </c>
      <c r="CR30" s="1" t="s">
        <v>4943</v>
      </c>
      <c r="CS30" s="1" t="s">
        <v>4943</v>
      </c>
      <c r="CT30" s="1" t="s">
        <v>4943</v>
      </c>
      <c r="CU30" s="1" t="s">
        <v>4943</v>
      </c>
      <c r="CV30" s="1" t="s">
        <v>4943</v>
      </c>
      <c r="CW30" s="1" t="s">
        <v>4943</v>
      </c>
      <c r="CX30" s="1" t="s">
        <v>4943</v>
      </c>
      <c r="CY30" s="1" t="s">
        <v>23</v>
      </c>
      <c r="CZ30" s="1" t="s">
        <v>4943</v>
      </c>
    </row>
    <row r="31" spans="2:104" x14ac:dyDescent="0.25">
      <c r="B31" s="2">
        <v>44545</v>
      </c>
      <c r="C31" s="1">
        <v>1</v>
      </c>
      <c r="D31" s="1">
        <v>0</v>
      </c>
      <c r="E31" s="1">
        <v>0</v>
      </c>
      <c r="F31" s="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>
        <v>0</v>
      </c>
      <c r="BD31">
        <v>0</v>
      </c>
      <c r="BE31">
        <v>0</v>
      </c>
      <c r="BF3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1</v>
      </c>
      <c r="BR31" s="1">
        <v>1</v>
      </c>
      <c r="BS31" s="1">
        <v>1</v>
      </c>
      <c r="BT31" s="1">
        <v>1</v>
      </c>
      <c r="BU31" s="1">
        <v>0</v>
      </c>
      <c r="BV31" s="1">
        <v>0</v>
      </c>
      <c r="BW31" s="1"/>
      <c r="BX31" s="1"/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/>
      <c r="CF31" s="1">
        <v>0</v>
      </c>
      <c r="CG31" s="1">
        <v>0</v>
      </c>
      <c r="CH31" s="1">
        <v>0</v>
      </c>
      <c r="CI31" s="1" t="s">
        <v>4944</v>
      </c>
      <c r="CJ31" s="1" t="s">
        <v>4946</v>
      </c>
      <c r="CK31" s="1" t="s">
        <v>4946</v>
      </c>
      <c r="CL31" s="1" t="s">
        <v>4946</v>
      </c>
      <c r="CM31" s="1" t="s">
        <v>4944</v>
      </c>
      <c r="CN31" s="1" t="s">
        <v>4944</v>
      </c>
      <c r="CO31" s="1" t="s">
        <v>4944</v>
      </c>
      <c r="CP31" s="1" t="s">
        <v>4946</v>
      </c>
      <c r="CQ31" s="1" t="s">
        <v>4944</v>
      </c>
      <c r="CR31" s="1" t="s">
        <v>4944</v>
      </c>
      <c r="CS31" s="1" t="s">
        <v>4944</v>
      </c>
      <c r="CT31" s="1" t="s">
        <v>4943</v>
      </c>
      <c r="CU31" s="1" t="s">
        <v>4943</v>
      </c>
      <c r="CV31" s="1" t="s">
        <v>4943</v>
      </c>
      <c r="CW31" s="1" t="s">
        <v>4943</v>
      </c>
      <c r="CX31" s="1" t="s">
        <v>4943</v>
      </c>
      <c r="CY31" s="1" t="s">
        <v>4943</v>
      </c>
      <c r="CZ31" s="1" t="s">
        <v>4943</v>
      </c>
    </row>
    <row r="32" spans="2:104" x14ac:dyDescent="0.25">
      <c r="B32" s="2">
        <v>44545</v>
      </c>
      <c r="C32" s="1">
        <v>1</v>
      </c>
      <c r="D32" s="1">
        <v>0</v>
      </c>
      <c r="E32" s="1">
        <v>0</v>
      </c>
      <c r="F32" s="1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>
        <v>0</v>
      </c>
      <c r="BD32">
        <v>0</v>
      </c>
      <c r="BE32">
        <v>0</v>
      </c>
      <c r="BF32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1</v>
      </c>
      <c r="CH32" s="1">
        <v>1</v>
      </c>
      <c r="CI32" s="1" t="s">
        <v>4945</v>
      </c>
      <c r="CJ32" s="1" t="s">
        <v>4946</v>
      </c>
      <c r="CK32" s="1" t="s">
        <v>4946</v>
      </c>
      <c r="CL32" s="1" t="s">
        <v>4946</v>
      </c>
      <c r="CM32" s="1" t="s">
        <v>4944</v>
      </c>
      <c r="CN32" s="1" t="s">
        <v>4944</v>
      </c>
      <c r="CO32" s="1" t="s">
        <v>4945</v>
      </c>
      <c r="CP32" s="1" t="s">
        <v>4944</v>
      </c>
      <c r="CQ32" s="1" t="s">
        <v>4946</v>
      </c>
      <c r="CR32" s="1" t="s">
        <v>4944</v>
      </c>
      <c r="CS32" s="1" t="s">
        <v>4944</v>
      </c>
      <c r="CT32" s="1" t="s">
        <v>4943</v>
      </c>
      <c r="CU32" s="1" t="s">
        <v>4943</v>
      </c>
      <c r="CV32" s="1" t="s">
        <v>4943</v>
      </c>
      <c r="CW32" s="1" t="s">
        <v>4943</v>
      </c>
      <c r="CX32" s="1" t="s">
        <v>4943</v>
      </c>
      <c r="CY32" s="1" t="s">
        <v>4943</v>
      </c>
      <c r="CZ32" s="1" t="s">
        <v>4943</v>
      </c>
    </row>
    <row r="33" spans="2:104" x14ac:dyDescent="0.25">
      <c r="B33" s="2">
        <v>44545</v>
      </c>
      <c r="C33" s="1">
        <v>1</v>
      </c>
      <c r="D33" s="1">
        <v>0</v>
      </c>
      <c r="E33" s="1">
        <v>0</v>
      </c>
      <c r="F33" s="1">
        <v>0</v>
      </c>
      <c r="G33">
        <v>0</v>
      </c>
      <c r="H33">
        <v>0</v>
      </c>
      <c r="I33">
        <v>0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1</v>
      </c>
      <c r="AH33" s="1">
        <v>0</v>
      </c>
      <c r="AI33" s="1">
        <v>1</v>
      </c>
      <c r="AJ33" s="1">
        <v>1</v>
      </c>
      <c r="AK33" s="1">
        <v>1</v>
      </c>
      <c r="AL33" s="1">
        <v>1</v>
      </c>
      <c r="AM33" s="1">
        <v>0</v>
      </c>
      <c r="AN33" s="1">
        <v>0</v>
      </c>
      <c r="AO33" s="1">
        <v>0</v>
      </c>
      <c r="AP33" s="1"/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>
        <v>0</v>
      </c>
      <c r="BD33">
        <v>0</v>
      </c>
      <c r="BE33">
        <v>0</v>
      </c>
      <c r="BF33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 t="s">
        <v>4946</v>
      </c>
      <c r="CJ33" s="1" t="s">
        <v>4946</v>
      </c>
      <c r="CK33" s="1" t="s">
        <v>4946</v>
      </c>
      <c r="CL33" s="1" t="s">
        <v>4946</v>
      </c>
      <c r="CM33" s="1" t="s">
        <v>4946</v>
      </c>
      <c r="CN33" s="1" t="s">
        <v>4946</v>
      </c>
      <c r="CO33" s="1" t="s">
        <v>4946</v>
      </c>
      <c r="CP33" s="1" t="s">
        <v>4946</v>
      </c>
      <c r="CQ33" s="1" t="s">
        <v>4946</v>
      </c>
      <c r="CR33" s="1" t="s">
        <v>4946</v>
      </c>
      <c r="CS33" s="1" t="s">
        <v>4946</v>
      </c>
      <c r="CT33" s="1" t="s">
        <v>4943</v>
      </c>
      <c r="CU33" s="1" t="s">
        <v>4943</v>
      </c>
      <c r="CV33" s="1" t="s">
        <v>4943</v>
      </c>
      <c r="CW33" s="1" t="s">
        <v>4943</v>
      </c>
      <c r="CX33" s="1" t="s">
        <v>4943</v>
      </c>
      <c r="CY33" s="1" t="s">
        <v>4943</v>
      </c>
      <c r="CZ33" s="1" t="s">
        <v>4943</v>
      </c>
    </row>
    <row r="34" spans="2:104" x14ac:dyDescent="0.25">
      <c r="B34" s="2">
        <v>44544</v>
      </c>
      <c r="C34" s="1">
        <v>1</v>
      </c>
      <c r="D34" s="1">
        <v>0</v>
      </c>
      <c r="E34" s="1">
        <v>0</v>
      </c>
      <c r="F34" s="1">
        <v>0</v>
      </c>
      <c r="G34">
        <v>0</v>
      </c>
      <c r="H34">
        <v>0</v>
      </c>
      <c r="I34">
        <v>1</v>
      </c>
      <c r="J34">
        <v>1</v>
      </c>
      <c r="K34">
        <v>1</v>
      </c>
      <c r="L34">
        <v>1</v>
      </c>
      <c r="M34">
        <v>0</v>
      </c>
      <c r="N34">
        <v>1</v>
      </c>
      <c r="O34">
        <v>1</v>
      </c>
      <c r="P34">
        <v>0</v>
      </c>
      <c r="Q34">
        <v>1</v>
      </c>
      <c r="R34">
        <v>1</v>
      </c>
      <c r="S34">
        <v>0</v>
      </c>
      <c r="T34">
        <v>1</v>
      </c>
      <c r="U34">
        <v>1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>
        <v>0</v>
      </c>
      <c r="AF34" s="1">
        <v>0</v>
      </c>
      <c r="AG34" s="1">
        <v>1</v>
      </c>
      <c r="AH34" s="1">
        <v>0</v>
      </c>
      <c r="AI34" s="1">
        <v>1</v>
      </c>
      <c r="AJ34" s="1">
        <v>1</v>
      </c>
      <c r="AK34" s="1">
        <v>1</v>
      </c>
      <c r="AL34" s="1">
        <v>1</v>
      </c>
      <c r="AM34" s="1">
        <v>0</v>
      </c>
      <c r="AN34" s="1">
        <v>0</v>
      </c>
      <c r="AO34" s="1">
        <v>0</v>
      </c>
      <c r="AP34" s="1"/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1</v>
      </c>
      <c r="AY34" s="1">
        <v>1</v>
      </c>
      <c r="AZ34" s="1">
        <v>1</v>
      </c>
      <c r="BA34" s="1">
        <v>1</v>
      </c>
      <c r="BB34" s="1">
        <v>0</v>
      </c>
      <c r="BC34">
        <v>1</v>
      </c>
      <c r="BD34">
        <v>0</v>
      </c>
      <c r="BE34">
        <v>1</v>
      </c>
      <c r="BF34">
        <v>0</v>
      </c>
      <c r="BG34" s="1">
        <v>0</v>
      </c>
      <c r="BH34" s="1">
        <v>0</v>
      </c>
      <c r="BI34" s="1">
        <v>0</v>
      </c>
      <c r="BJ34" s="1"/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1</v>
      </c>
      <c r="BR34" s="1">
        <v>1</v>
      </c>
      <c r="BS34" s="1">
        <v>0</v>
      </c>
      <c r="BT34" s="1">
        <v>0</v>
      </c>
      <c r="BU34" s="1">
        <v>1</v>
      </c>
      <c r="BV34" s="1">
        <v>0</v>
      </c>
      <c r="BW34" s="1">
        <v>0</v>
      </c>
      <c r="BX34" s="1">
        <v>0</v>
      </c>
      <c r="BY34" s="1"/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 t="s">
        <v>4946</v>
      </c>
      <c r="CJ34" s="1" t="s">
        <v>4946</v>
      </c>
      <c r="CK34" s="1" t="s">
        <v>4946</v>
      </c>
      <c r="CL34" s="1" t="s">
        <v>4946</v>
      </c>
      <c r="CM34" s="1" t="s">
        <v>4946</v>
      </c>
      <c r="CN34" s="1" t="s">
        <v>4946</v>
      </c>
      <c r="CO34" s="1" t="s">
        <v>4946</v>
      </c>
      <c r="CP34" s="1" t="s">
        <v>4946</v>
      </c>
      <c r="CQ34" s="1" t="s">
        <v>4944</v>
      </c>
      <c r="CR34" s="1" t="s">
        <v>4946</v>
      </c>
      <c r="CS34" s="1" t="s">
        <v>4946</v>
      </c>
      <c r="CT34" s="1" t="s">
        <v>4943</v>
      </c>
      <c r="CU34" s="1" t="s">
        <v>4943</v>
      </c>
      <c r="CV34" s="1" t="s">
        <v>4943</v>
      </c>
      <c r="CW34" s="1" t="s">
        <v>4943</v>
      </c>
      <c r="CX34" s="1" t="s">
        <v>4943</v>
      </c>
      <c r="CY34" s="1" t="s">
        <v>4943</v>
      </c>
      <c r="CZ34" s="1" t="s">
        <v>4943</v>
      </c>
    </row>
    <row r="35" spans="2:104" x14ac:dyDescent="0.25">
      <c r="B35" s="2">
        <v>44540</v>
      </c>
      <c r="C35" s="1">
        <v>1</v>
      </c>
      <c r="D35" s="1">
        <v>0</v>
      </c>
      <c r="E35" s="1">
        <v>0</v>
      </c>
      <c r="F35" s="1">
        <v>0</v>
      </c>
      <c r="G35">
        <v>0</v>
      </c>
      <c r="H35">
        <v>0</v>
      </c>
      <c r="I35">
        <v>1</v>
      </c>
      <c r="J35">
        <v>1</v>
      </c>
      <c r="K35">
        <v>0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1</v>
      </c>
      <c r="S35">
        <v>1</v>
      </c>
      <c r="T35">
        <v>1</v>
      </c>
      <c r="U35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>
        <v>0</v>
      </c>
      <c r="AF35" s="1">
        <v>1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/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>
        <v>0</v>
      </c>
      <c r="BD35">
        <v>0</v>
      </c>
      <c r="BE35">
        <v>0</v>
      </c>
      <c r="BF35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 t="s">
        <v>4946</v>
      </c>
      <c r="CJ35" s="1" t="s">
        <v>4946</v>
      </c>
      <c r="CK35" s="1" t="s">
        <v>4946</v>
      </c>
      <c r="CL35" s="1" t="s">
        <v>4946</v>
      </c>
      <c r="CM35" s="1" t="s">
        <v>4946</v>
      </c>
      <c r="CN35" s="1" t="s">
        <v>4946</v>
      </c>
      <c r="CO35" s="1" t="s">
        <v>4946</v>
      </c>
      <c r="CP35" s="1" t="s">
        <v>4944</v>
      </c>
      <c r="CQ35" s="1" t="s">
        <v>4946</v>
      </c>
      <c r="CR35" s="1" t="s">
        <v>4946</v>
      </c>
      <c r="CS35" s="1" t="s">
        <v>4946</v>
      </c>
      <c r="CT35" s="1" t="s">
        <v>4943</v>
      </c>
      <c r="CU35" s="1" t="s">
        <v>4943</v>
      </c>
      <c r="CV35" s="1" t="s">
        <v>4943</v>
      </c>
      <c r="CW35" s="1" t="s">
        <v>4943</v>
      </c>
      <c r="CX35" s="1" t="s">
        <v>4943</v>
      </c>
      <c r="CY35" s="1" t="s">
        <v>4943</v>
      </c>
      <c r="CZ35" s="1" t="s">
        <v>4943</v>
      </c>
    </row>
    <row r="36" spans="2:104" x14ac:dyDescent="0.25">
      <c r="B36" s="2">
        <v>44540</v>
      </c>
      <c r="C36" s="1">
        <v>1</v>
      </c>
      <c r="D36" s="1">
        <v>0</v>
      </c>
      <c r="E36" s="1">
        <v>0</v>
      </c>
      <c r="F36" s="1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>
        <v>0</v>
      </c>
      <c r="BD36">
        <v>0</v>
      </c>
      <c r="BE36">
        <v>0</v>
      </c>
      <c r="BF36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1</v>
      </c>
      <c r="CG36" s="1">
        <v>1</v>
      </c>
      <c r="CH36" s="1">
        <v>1</v>
      </c>
      <c r="CI36" s="1" t="s">
        <v>4945</v>
      </c>
      <c r="CJ36" s="1" t="s">
        <v>4945</v>
      </c>
      <c r="CK36" s="1" t="s">
        <v>4945</v>
      </c>
      <c r="CL36" s="1" t="s">
        <v>4945</v>
      </c>
      <c r="CM36" s="1" t="s">
        <v>4946</v>
      </c>
      <c r="CN36" s="1" t="s">
        <v>4945</v>
      </c>
      <c r="CO36" s="1" t="s">
        <v>4944</v>
      </c>
      <c r="CP36" s="1" t="s">
        <v>4946</v>
      </c>
      <c r="CQ36" s="1" t="s">
        <v>4945</v>
      </c>
      <c r="CR36" s="1" t="s">
        <v>4946</v>
      </c>
      <c r="CS36" s="1" t="s">
        <v>4946</v>
      </c>
      <c r="CT36" s="1" t="s">
        <v>4943</v>
      </c>
      <c r="CU36" s="1" t="s">
        <v>4943</v>
      </c>
      <c r="CV36" s="1" t="s">
        <v>4943</v>
      </c>
      <c r="CW36" s="1" t="s">
        <v>4943</v>
      </c>
      <c r="CX36" s="1" t="s">
        <v>4943</v>
      </c>
      <c r="CY36" s="1" t="s">
        <v>4943</v>
      </c>
      <c r="CZ36" s="1" t="s">
        <v>4943</v>
      </c>
    </row>
    <row r="37" spans="2:104" x14ac:dyDescent="0.25">
      <c r="B37" s="2">
        <v>44540</v>
      </c>
      <c r="C37" s="1">
        <v>1</v>
      </c>
      <c r="D37" s="1">
        <v>0</v>
      </c>
      <c r="E37" s="1">
        <v>0</v>
      </c>
      <c r="F37" s="1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>
        <v>0</v>
      </c>
      <c r="BD37">
        <v>0</v>
      </c>
      <c r="BE37">
        <v>0</v>
      </c>
      <c r="BF37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 t="s">
        <v>4946</v>
      </c>
      <c r="CJ37" s="1" t="s">
        <v>4946</v>
      </c>
      <c r="CK37" s="1" t="s">
        <v>4946</v>
      </c>
      <c r="CL37" s="1" t="s">
        <v>4946</v>
      </c>
      <c r="CM37" s="1" t="s">
        <v>4946</v>
      </c>
      <c r="CN37" s="1" t="s">
        <v>4946</v>
      </c>
      <c r="CO37" s="1" t="s">
        <v>4946</v>
      </c>
      <c r="CP37" s="1" t="s">
        <v>4946</v>
      </c>
      <c r="CQ37" s="1" t="s">
        <v>4946</v>
      </c>
      <c r="CR37" s="1" t="s">
        <v>4946</v>
      </c>
      <c r="CS37" s="1" t="s">
        <v>4946</v>
      </c>
      <c r="CT37" s="1" t="s">
        <v>4943</v>
      </c>
      <c r="CU37" s="1" t="s">
        <v>4943</v>
      </c>
      <c r="CV37" s="1" t="s">
        <v>4943</v>
      </c>
      <c r="CW37" s="1" t="s">
        <v>4943</v>
      </c>
      <c r="CX37" s="1" t="s">
        <v>4943</v>
      </c>
      <c r="CY37" s="1" t="s">
        <v>4943</v>
      </c>
      <c r="CZ37" s="1" t="s">
        <v>4943</v>
      </c>
    </row>
    <row r="38" spans="2:104" x14ac:dyDescent="0.25">
      <c r="B38" s="2">
        <v>44539</v>
      </c>
      <c r="C38" s="1">
        <v>1</v>
      </c>
      <c r="D38" s="1">
        <v>0</v>
      </c>
      <c r="E38" s="1">
        <v>0</v>
      </c>
      <c r="F38" s="1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>
        <v>0</v>
      </c>
      <c r="BD38">
        <v>0</v>
      </c>
      <c r="BE38">
        <v>0</v>
      </c>
      <c r="BF38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1</v>
      </c>
      <c r="CG38" s="1">
        <v>0</v>
      </c>
      <c r="CH38" s="1">
        <v>0</v>
      </c>
      <c r="CI38" s="1" t="s">
        <v>4946</v>
      </c>
      <c r="CJ38" s="1" t="s">
        <v>4945</v>
      </c>
      <c r="CK38" s="1" t="s">
        <v>4946</v>
      </c>
      <c r="CL38" s="1" t="s">
        <v>4946</v>
      </c>
      <c r="CM38" s="1" t="s">
        <v>4946</v>
      </c>
      <c r="CN38" s="1" t="s">
        <v>4946</v>
      </c>
      <c r="CO38" s="1" t="s">
        <v>4944</v>
      </c>
      <c r="CP38" s="1" t="s">
        <v>4946</v>
      </c>
      <c r="CQ38" s="1" t="s">
        <v>4946</v>
      </c>
      <c r="CR38" s="1" t="s">
        <v>4946</v>
      </c>
      <c r="CS38" s="1" t="s">
        <v>4944</v>
      </c>
      <c r="CT38" s="1" t="s">
        <v>4943</v>
      </c>
      <c r="CU38" s="1" t="s">
        <v>4943</v>
      </c>
      <c r="CV38" s="1" t="s">
        <v>4943</v>
      </c>
      <c r="CW38" s="1" t="s">
        <v>4943</v>
      </c>
      <c r="CX38" s="1" t="s">
        <v>4943</v>
      </c>
      <c r="CY38" s="1" t="s">
        <v>4943</v>
      </c>
      <c r="CZ38" s="1" t="s">
        <v>4943</v>
      </c>
    </row>
    <row r="39" spans="2:104" x14ac:dyDescent="0.25">
      <c r="B39" s="2">
        <v>44539</v>
      </c>
      <c r="C39" s="1">
        <v>1</v>
      </c>
      <c r="D39" s="1">
        <v>0</v>
      </c>
      <c r="E39" s="1">
        <v>0</v>
      </c>
      <c r="F39" s="1">
        <v>0</v>
      </c>
      <c r="G39">
        <v>0</v>
      </c>
      <c r="H39">
        <v>0</v>
      </c>
      <c r="I39">
        <v>1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1</v>
      </c>
      <c r="R39">
        <v>0</v>
      </c>
      <c r="S39">
        <v>1</v>
      </c>
      <c r="T39">
        <v>1</v>
      </c>
      <c r="U39">
        <v>0</v>
      </c>
      <c r="V39" s="1">
        <v>0</v>
      </c>
      <c r="W39" s="1">
        <v>0</v>
      </c>
      <c r="X39" s="1"/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>
        <v>0</v>
      </c>
      <c r="BD39">
        <v>0</v>
      </c>
      <c r="BE39">
        <v>0</v>
      </c>
      <c r="BF39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 t="s">
        <v>4946</v>
      </c>
      <c r="CJ39" s="1" t="s">
        <v>4945</v>
      </c>
      <c r="CK39" s="1" t="s">
        <v>4946</v>
      </c>
      <c r="CL39" s="1" t="s">
        <v>4946</v>
      </c>
      <c r="CM39" s="1" t="s">
        <v>4945</v>
      </c>
      <c r="CN39" s="1" t="s">
        <v>4946</v>
      </c>
      <c r="CO39" s="1" t="s">
        <v>4945</v>
      </c>
      <c r="CP39" s="1" t="s">
        <v>4945</v>
      </c>
      <c r="CQ39" s="1" t="s">
        <v>4945</v>
      </c>
      <c r="CR39" s="1" t="s">
        <v>4945</v>
      </c>
      <c r="CS39" s="1" t="s">
        <v>4945</v>
      </c>
      <c r="CT39" s="1" t="s">
        <v>4943</v>
      </c>
      <c r="CU39" s="1" t="s">
        <v>4943</v>
      </c>
      <c r="CV39" s="1" t="s">
        <v>4943</v>
      </c>
      <c r="CW39" s="1" t="s">
        <v>4943</v>
      </c>
      <c r="CX39" s="1" t="s">
        <v>4943</v>
      </c>
      <c r="CY39" s="1" t="s">
        <v>4943</v>
      </c>
      <c r="CZ39" s="1" t="s">
        <v>4943</v>
      </c>
    </row>
    <row r="40" spans="2:104" x14ac:dyDescent="0.25">
      <c r="B40" s="2">
        <v>44539</v>
      </c>
      <c r="C40" s="1">
        <v>1</v>
      </c>
      <c r="D40" s="1">
        <v>0</v>
      </c>
      <c r="E40" s="1">
        <v>0</v>
      </c>
      <c r="F40" s="1">
        <v>0</v>
      </c>
      <c r="G40">
        <v>0</v>
      </c>
      <c r="H40">
        <v>0</v>
      </c>
      <c r="I40">
        <v>1</v>
      </c>
      <c r="J40">
        <v>1</v>
      </c>
      <c r="K40">
        <v>1</v>
      </c>
      <c r="L40">
        <v>0</v>
      </c>
      <c r="M40">
        <v>0</v>
      </c>
      <c r="N40">
        <v>0</v>
      </c>
      <c r="O40">
        <v>1</v>
      </c>
      <c r="P40">
        <v>0</v>
      </c>
      <c r="Q40">
        <v>0</v>
      </c>
      <c r="R40">
        <v>1</v>
      </c>
      <c r="S40">
        <v>1</v>
      </c>
      <c r="T40">
        <v>1</v>
      </c>
      <c r="U40">
        <v>0</v>
      </c>
      <c r="V40" s="1">
        <v>0</v>
      </c>
      <c r="W40" s="1">
        <v>0</v>
      </c>
      <c r="X40" s="1"/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/>
      <c r="AE40" s="1">
        <v>0</v>
      </c>
      <c r="AF40" s="1">
        <v>1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/>
      <c r="AQ40" s="1">
        <v>0</v>
      </c>
      <c r="AR40" s="1"/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1</v>
      </c>
      <c r="AY40" s="1">
        <v>1</v>
      </c>
      <c r="AZ40" s="1">
        <v>1</v>
      </c>
      <c r="BA40" s="1">
        <v>1</v>
      </c>
      <c r="BB40" s="1">
        <v>1</v>
      </c>
      <c r="BC40">
        <v>1</v>
      </c>
      <c r="BD40">
        <v>1</v>
      </c>
      <c r="BE40">
        <v>1</v>
      </c>
      <c r="BF40">
        <v>1</v>
      </c>
      <c r="BG40" s="1">
        <v>0</v>
      </c>
      <c r="BH40" s="1">
        <v>0</v>
      </c>
      <c r="BI40" s="1">
        <v>0</v>
      </c>
      <c r="BJ40" s="1"/>
      <c r="BK40" s="1"/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 t="s">
        <v>4946</v>
      </c>
      <c r="CJ40" s="1" t="s">
        <v>4946</v>
      </c>
      <c r="CK40" s="1" t="s">
        <v>4946</v>
      </c>
      <c r="CL40" s="1" t="s">
        <v>4946</v>
      </c>
      <c r="CM40" s="1" t="s">
        <v>4946</v>
      </c>
      <c r="CN40" s="1" t="s">
        <v>4946</v>
      </c>
      <c r="CO40" s="1" t="s">
        <v>4946</v>
      </c>
      <c r="CP40" s="1" t="s">
        <v>4946</v>
      </c>
      <c r="CQ40" s="1" t="s">
        <v>4946</v>
      </c>
      <c r="CR40" s="1" t="s">
        <v>4946</v>
      </c>
      <c r="CS40" s="1" t="s">
        <v>4946</v>
      </c>
      <c r="CT40" s="1" t="s">
        <v>4943</v>
      </c>
      <c r="CU40" s="1" t="s">
        <v>4943</v>
      </c>
      <c r="CV40" s="1" t="s">
        <v>4943</v>
      </c>
      <c r="CW40" s="1" t="s">
        <v>4943</v>
      </c>
      <c r="CX40" s="1" t="s">
        <v>4943</v>
      </c>
      <c r="CY40" s="1" t="s">
        <v>4943</v>
      </c>
      <c r="CZ40" s="1" t="s">
        <v>4943</v>
      </c>
    </row>
    <row r="41" spans="2:104" x14ac:dyDescent="0.25">
      <c r="B41" s="2">
        <v>44536</v>
      </c>
      <c r="C41" s="1">
        <v>0</v>
      </c>
      <c r="D41" s="1">
        <v>0</v>
      </c>
      <c r="E41" s="1">
        <v>1</v>
      </c>
      <c r="F41" s="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>
        <v>0</v>
      </c>
      <c r="BD41">
        <v>0</v>
      </c>
      <c r="BE41">
        <v>0</v>
      </c>
      <c r="BF4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 t="s">
        <v>4943</v>
      </c>
      <c r="CJ41" s="1" t="s">
        <v>4943</v>
      </c>
      <c r="CK41" s="1" t="s">
        <v>4943</v>
      </c>
      <c r="CL41" s="1" t="s">
        <v>4943</v>
      </c>
      <c r="CM41" s="1" t="s">
        <v>4943</v>
      </c>
      <c r="CN41" s="1" t="s">
        <v>4943</v>
      </c>
      <c r="CO41" s="1" t="s">
        <v>4943</v>
      </c>
      <c r="CP41" s="1" t="s">
        <v>4943</v>
      </c>
      <c r="CQ41" s="1" t="s">
        <v>4943</v>
      </c>
      <c r="CR41" s="1" t="s">
        <v>4943</v>
      </c>
      <c r="CS41" s="1" t="s">
        <v>4943</v>
      </c>
      <c r="CT41" s="1" t="s">
        <v>4943</v>
      </c>
      <c r="CU41" s="1" t="s">
        <v>4943</v>
      </c>
      <c r="CV41" s="1" t="s">
        <v>4943</v>
      </c>
      <c r="CW41" s="1" t="s">
        <v>4948</v>
      </c>
      <c r="CX41" s="1" t="s">
        <v>4943</v>
      </c>
      <c r="CY41" s="1" t="s">
        <v>4943</v>
      </c>
      <c r="CZ41" s="1" t="s">
        <v>23</v>
      </c>
    </row>
    <row r="42" spans="2:104" x14ac:dyDescent="0.25">
      <c r="B42" s="2">
        <v>44491</v>
      </c>
      <c r="C42" s="1">
        <v>0</v>
      </c>
      <c r="D42" s="1">
        <v>1</v>
      </c>
      <c r="E42" s="1">
        <v>0</v>
      </c>
      <c r="F42" s="1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>
        <v>0</v>
      </c>
      <c r="BD42">
        <v>0</v>
      </c>
      <c r="BE42">
        <v>0</v>
      </c>
      <c r="BF42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 t="s">
        <v>4943</v>
      </c>
      <c r="CJ42" s="1" t="s">
        <v>4943</v>
      </c>
      <c r="CK42" s="1" t="s">
        <v>4943</v>
      </c>
      <c r="CL42" s="1" t="s">
        <v>4943</v>
      </c>
      <c r="CM42" s="1" t="s">
        <v>4943</v>
      </c>
      <c r="CN42" s="1" t="s">
        <v>4943</v>
      </c>
      <c r="CO42" s="1" t="s">
        <v>4943</v>
      </c>
      <c r="CP42" s="1" t="s">
        <v>4943</v>
      </c>
      <c r="CQ42" s="1" t="s">
        <v>4943</v>
      </c>
      <c r="CR42" s="1" t="s">
        <v>4943</v>
      </c>
      <c r="CS42" s="1" t="s">
        <v>4943</v>
      </c>
      <c r="CT42" s="1" t="s">
        <v>4943</v>
      </c>
      <c r="CU42" s="1" t="s">
        <v>4943</v>
      </c>
      <c r="CV42" s="1" t="s">
        <v>4943</v>
      </c>
      <c r="CW42" s="1" t="s">
        <v>4943</v>
      </c>
      <c r="CX42" s="1" t="s">
        <v>4943</v>
      </c>
      <c r="CY42" s="1" t="s">
        <v>23</v>
      </c>
      <c r="CZ42" s="1" t="s">
        <v>4943</v>
      </c>
    </row>
    <row r="43" spans="2:104" x14ac:dyDescent="0.25">
      <c r="B43" s="2">
        <v>44490</v>
      </c>
      <c r="C43" s="1">
        <v>0</v>
      </c>
      <c r="D43" s="1">
        <v>0</v>
      </c>
      <c r="E43" s="1">
        <v>0</v>
      </c>
      <c r="F43" s="1">
        <v>1</v>
      </c>
      <c r="G43">
        <v>0</v>
      </c>
      <c r="H43">
        <v>0</v>
      </c>
      <c r="I43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 s="1">
        <v>0</v>
      </c>
      <c r="W43" s="1">
        <v>1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>
        <v>0</v>
      </c>
      <c r="BD43">
        <v>0</v>
      </c>
      <c r="BE43">
        <v>0</v>
      </c>
      <c r="BF43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 t="s">
        <v>4944</v>
      </c>
      <c r="CJ43" s="1" t="s">
        <v>4945</v>
      </c>
      <c r="CK43" s="1" t="s">
        <v>4945</v>
      </c>
      <c r="CL43" s="1" t="s">
        <v>4945</v>
      </c>
      <c r="CM43" s="1" t="s">
        <v>4945</v>
      </c>
      <c r="CN43" s="1" t="s">
        <v>4945</v>
      </c>
      <c r="CO43" s="1" t="s">
        <v>4945</v>
      </c>
      <c r="CP43" s="1" t="s">
        <v>4945</v>
      </c>
      <c r="CQ43" s="1" t="s">
        <v>4945</v>
      </c>
      <c r="CR43" s="1" t="s">
        <v>4945</v>
      </c>
      <c r="CS43" s="1" t="s">
        <v>4945</v>
      </c>
      <c r="CT43" s="1" t="s">
        <v>4943</v>
      </c>
      <c r="CU43" s="1" t="s">
        <v>4943</v>
      </c>
      <c r="CV43" s="1" t="s">
        <v>4943</v>
      </c>
      <c r="CW43" s="1" t="s">
        <v>4943</v>
      </c>
      <c r="CX43" s="1" t="s">
        <v>4943</v>
      </c>
      <c r="CY43" s="1" t="s">
        <v>4943</v>
      </c>
      <c r="CZ43" s="1" t="s">
        <v>4943</v>
      </c>
    </row>
    <row r="44" spans="2:104" x14ac:dyDescent="0.25">
      <c r="B44" s="2">
        <v>44490</v>
      </c>
      <c r="C44" s="1">
        <v>0</v>
      </c>
      <c r="D44" s="1">
        <v>1</v>
      </c>
      <c r="E44" s="1">
        <v>0</v>
      </c>
      <c r="F44" s="1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>
        <v>0</v>
      </c>
      <c r="BD44">
        <v>0</v>
      </c>
      <c r="BE44">
        <v>0</v>
      </c>
      <c r="BF44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 t="s">
        <v>4943</v>
      </c>
      <c r="CJ44" s="1" t="s">
        <v>4943</v>
      </c>
      <c r="CK44" s="1" t="s">
        <v>4943</v>
      </c>
      <c r="CL44" s="1" t="s">
        <v>4943</v>
      </c>
      <c r="CM44" s="1" t="s">
        <v>4943</v>
      </c>
      <c r="CN44" s="1" t="s">
        <v>4943</v>
      </c>
      <c r="CO44" s="1" t="s">
        <v>4943</v>
      </c>
      <c r="CP44" s="1" t="s">
        <v>4943</v>
      </c>
      <c r="CQ44" s="1" t="s">
        <v>4943</v>
      </c>
      <c r="CR44" s="1" t="s">
        <v>4943</v>
      </c>
      <c r="CS44" s="1" t="s">
        <v>4943</v>
      </c>
      <c r="CT44" s="1" t="s">
        <v>4943</v>
      </c>
      <c r="CU44" s="1" t="s">
        <v>4943</v>
      </c>
      <c r="CV44" s="1" t="s">
        <v>4943</v>
      </c>
      <c r="CW44" s="1" t="s">
        <v>4943</v>
      </c>
      <c r="CX44" s="1" t="s">
        <v>4943</v>
      </c>
      <c r="CY44" s="1" t="s">
        <v>23</v>
      </c>
      <c r="CZ44" s="1" t="s">
        <v>4943</v>
      </c>
    </row>
    <row r="45" spans="2:104" x14ac:dyDescent="0.25">
      <c r="B45" s="2">
        <v>44490</v>
      </c>
      <c r="C45" s="1">
        <v>0</v>
      </c>
      <c r="D45" s="1">
        <v>1</v>
      </c>
      <c r="E45" s="1">
        <v>0</v>
      </c>
      <c r="F45" s="1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>
        <v>0</v>
      </c>
      <c r="BD45">
        <v>0</v>
      </c>
      <c r="BE45">
        <v>0</v>
      </c>
      <c r="BF45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 t="s">
        <v>4943</v>
      </c>
      <c r="CJ45" s="1" t="s">
        <v>4943</v>
      </c>
      <c r="CK45" s="1" t="s">
        <v>4943</v>
      </c>
      <c r="CL45" s="1" t="s">
        <v>4943</v>
      </c>
      <c r="CM45" s="1" t="s">
        <v>4943</v>
      </c>
      <c r="CN45" s="1" t="s">
        <v>4943</v>
      </c>
      <c r="CO45" s="1" t="s">
        <v>4943</v>
      </c>
      <c r="CP45" s="1" t="s">
        <v>4943</v>
      </c>
      <c r="CQ45" s="1" t="s">
        <v>4943</v>
      </c>
      <c r="CR45" s="1" t="s">
        <v>4943</v>
      </c>
      <c r="CS45" s="1" t="s">
        <v>4943</v>
      </c>
      <c r="CT45" s="1" t="s">
        <v>4943</v>
      </c>
      <c r="CU45" s="1" t="s">
        <v>4943</v>
      </c>
      <c r="CV45" s="1" t="s">
        <v>4943</v>
      </c>
      <c r="CW45" s="1" t="s">
        <v>4943</v>
      </c>
      <c r="CX45" s="1" t="s">
        <v>4943</v>
      </c>
      <c r="CY45" s="1" t="s">
        <v>23</v>
      </c>
      <c r="CZ45" s="1" t="s">
        <v>4943</v>
      </c>
    </row>
    <row r="46" spans="2:104" x14ac:dyDescent="0.25">
      <c r="B46" s="2">
        <v>44489</v>
      </c>
      <c r="C46" s="1">
        <v>0</v>
      </c>
      <c r="D46" s="1">
        <v>1</v>
      </c>
      <c r="E46" s="1">
        <v>0</v>
      </c>
      <c r="F46" s="1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>
        <v>0</v>
      </c>
      <c r="BD46">
        <v>0</v>
      </c>
      <c r="BE46">
        <v>0</v>
      </c>
      <c r="BF46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 t="s">
        <v>4943</v>
      </c>
      <c r="CJ46" s="1" t="s">
        <v>4943</v>
      </c>
      <c r="CK46" s="1" t="s">
        <v>4943</v>
      </c>
      <c r="CL46" s="1" t="s">
        <v>4943</v>
      </c>
      <c r="CM46" s="1" t="s">
        <v>4943</v>
      </c>
      <c r="CN46" s="1" t="s">
        <v>4943</v>
      </c>
      <c r="CO46" s="1" t="s">
        <v>4943</v>
      </c>
      <c r="CP46" s="1" t="s">
        <v>4943</v>
      </c>
      <c r="CQ46" s="1" t="s">
        <v>4943</v>
      </c>
      <c r="CR46" s="1" t="s">
        <v>4943</v>
      </c>
      <c r="CS46" s="1" t="s">
        <v>4943</v>
      </c>
      <c r="CT46" s="1" t="s">
        <v>4943</v>
      </c>
      <c r="CU46" s="1" t="s">
        <v>4943</v>
      </c>
      <c r="CV46" s="1" t="s">
        <v>4943</v>
      </c>
      <c r="CW46" s="1" t="s">
        <v>4943</v>
      </c>
      <c r="CX46" s="1" t="s">
        <v>4943</v>
      </c>
      <c r="CY46" s="1" t="s">
        <v>23</v>
      </c>
      <c r="CZ46" s="1" t="s">
        <v>4943</v>
      </c>
    </row>
    <row r="47" spans="2:104" x14ac:dyDescent="0.25">
      <c r="B47" s="2">
        <v>44489</v>
      </c>
      <c r="C47" s="1">
        <v>0</v>
      </c>
      <c r="D47" s="1">
        <v>0</v>
      </c>
      <c r="E47" s="1">
        <v>0</v>
      </c>
      <c r="F47" s="1">
        <v>1</v>
      </c>
      <c r="G47">
        <v>0</v>
      </c>
      <c r="H47">
        <v>0</v>
      </c>
      <c r="I47">
        <v>1</v>
      </c>
      <c r="J47">
        <v>1</v>
      </c>
      <c r="K47">
        <v>1</v>
      </c>
      <c r="L47">
        <v>0</v>
      </c>
      <c r="M47">
        <v>1</v>
      </c>
      <c r="N47">
        <v>0</v>
      </c>
      <c r="O47">
        <v>1</v>
      </c>
      <c r="P47">
        <v>0</v>
      </c>
      <c r="Q47">
        <v>0</v>
      </c>
      <c r="R47">
        <v>1</v>
      </c>
      <c r="S47">
        <v>1</v>
      </c>
      <c r="T47">
        <v>1</v>
      </c>
      <c r="U47">
        <v>0</v>
      </c>
      <c r="V47" s="1">
        <v>1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1</v>
      </c>
      <c r="AH47" s="1">
        <v>0</v>
      </c>
      <c r="AI47" s="1">
        <v>0</v>
      </c>
      <c r="AJ47" s="1">
        <v>1</v>
      </c>
      <c r="AK47" s="1">
        <v>1</v>
      </c>
      <c r="AL47" s="1">
        <v>1</v>
      </c>
      <c r="AM47" s="1">
        <v>1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1</v>
      </c>
      <c r="AX47" s="1">
        <v>1</v>
      </c>
      <c r="AY47" s="1">
        <v>0</v>
      </c>
      <c r="AZ47" s="1">
        <v>1</v>
      </c>
      <c r="BA47" s="1">
        <v>1</v>
      </c>
      <c r="BB47" s="1">
        <v>0</v>
      </c>
      <c r="BC47">
        <v>1</v>
      </c>
      <c r="BD47">
        <v>1</v>
      </c>
      <c r="BE47">
        <v>1</v>
      </c>
      <c r="BF47">
        <v>1</v>
      </c>
      <c r="BG47" s="1">
        <v>1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1</v>
      </c>
      <c r="CG47" s="1">
        <v>0</v>
      </c>
      <c r="CH47" s="1">
        <v>0</v>
      </c>
      <c r="CI47" s="1" t="s">
        <v>4946</v>
      </c>
      <c r="CJ47" s="1" t="s">
        <v>4946</v>
      </c>
      <c r="CK47" s="1" t="s">
        <v>4944</v>
      </c>
      <c r="CL47" s="1" t="s">
        <v>4944</v>
      </c>
      <c r="CM47" s="1" t="s">
        <v>4946</v>
      </c>
      <c r="CN47" s="1" t="s">
        <v>4946</v>
      </c>
      <c r="CO47" s="1" t="s">
        <v>4944</v>
      </c>
      <c r="CP47" s="1" t="s">
        <v>4944</v>
      </c>
      <c r="CQ47" s="1" t="s">
        <v>4946</v>
      </c>
      <c r="CR47" s="1" t="s">
        <v>4946</v>
      </c>
      <c r="CS47" s="1" t="s">
        <v>4945</v>
      </c>
      <c r="CT47" s="1" t="s">
        <v>4943</v>
      </c>
      <c r="CU47" s="1" t="s">
        <v>4943</v>
      </c>
      <c r="CV47" s="1" t="s">
        <v>4943</v>
      </c>
      <c r="CW47" s="1" t="s">
        <v>4943</v>
      </c>
      <c r="CX47" s="1" t="s">
        <v>4943</v>
      </c>
      <c r="CY47" s="1" t="s">
        <v>4943</v>
      </c>
      <c r="CZ47" s="1" t="s">
        <v>4943</v>
      </c>
    </row>
    <row r="48" spans="2:104" x14ac:dyDescent="0.25">
      <c r="B48" s="2">
        <v>44488</v>
      </c>
      <c r="C48" s="1">
        <v>1</v>
      </c>
      <c r="D48" s="1">
        <v>0</v>
      </c>
      <c r="E48" s="1">
        <v>0</v>
      </c>
      <c r="F48" s="1">
        <v>0</v>
      </c>
      <c r="G48">
        <v>0</v>
      </c>
      <c r="H48">
        <v>0</v>
      </c>
      <c r="I48">
        <v>1</v>
      </c>
      <c r="J48">
        <v>1</v>
      </c>
      <c r="K48">
        <v>1</v>
      </c>
      <c r="L48">
        <v>0</v>
      </c>
      <c r="M48">
        <v>1</v>
      </c>
      <c r="N48">
        <v>1</v>
      </c>
      <c r="O48">
        <v>1</v>
      </c>
      <c r="P48">
        <v>0</v>
      </c>
      <c r="Q48">
        <v>0</v>
      </c>
      <c r="R48">
        <v>1</v>
      </c>
      <c r="S48">
        <v>0</v>
      </c>
      <c r="T48">
        <v>1</v>
      </c>
      <c r="U48">
        <v>0</v>
      </c>
      <c r="V48" s="1">
        <v>1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1</v>
      </c>
      <c r="AG48" s="1">
        <v>1</v>
      </c>
      <c r="AH48" s="1">
        <v>1</v>
      </c>
      <c r="AI48" s="1">
        <v>1</v>
      </c>
      <c r="AJ48" s="1">
        <v>0</v>
      </c>
      <c r="AK48" s="1">
        <v>0</v>
      </c>
      <c r="AL48" s="1">
        <v>1</v>
      </c>
      <c r="AM48" s="1">
        <v>1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1</v>
      </c>
      <c r="BA48" s="1">
        <v>0</v>
      </c>
      <c r="BB48" s="1">
        <v>1</v>
      </c>
      <c r="BC48">
        <v>1</v>
      </c>
      <c r="BD48">
        <v>1</v>
      </c>
      <c r="BE48">
        <v>1</v>
      </c>
      <c r="BF48">
        <v>1</v>
      </c>
      <c r="BG48" s="1">
        <v>1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1</v>
      </c>
      <c r="CG48" s="1">
        <v>0</v>
      </c>
      <c r="CH48" s="1">
        <v>0</v>
      </c>
      <c r="CI48" s="1" t="s">
        <v>4945</v>
      </c>
      <c r="CJ48" s="1" t="s">
        <v>4945</v>
      </c>
      <c r="CK48" s="1" t="s">
        <v>4945</v>
      </c>
      <c r="CL48" s="1" t="s">
        <v>4945</v>
      </c>
      <c r="CM48" s="1" t="s">
        <v>4945</v>
      </c>
      <c r="CN48" s="1" t="s">
        <v>4945</v>
      </c>
      <c r="CO48" s="1" t="s">
        <v>4945</v>
      </c>
      <c r="CP48" s="1" t="s">
        <v>4945</v>
      </c>
      <c r="CQ48" s="1" t="s">
        <v>4945</v>
      </c>
      <c r="CR48" s="1" t="s">
        <v>4945</v>
      </c>
      <c r="CS48" s="1" t="s">
        <v>4945</v>
      </c>
      <c r="CT48" s="1" t="s">
        <v>4943</v>
      </c>
      <c r="CU48" s="1" t="s">
        <v>4943</v>
      </c>
      <c r="CV48" s="1" t="s">
        <v>4943</v>
      </c>
      <c r="CW48" s="1" t="s">
        <v>4943</v>
      </c>
      <c r="CX48" s="1" t="s">
        <v>4943</v>
      </c>
      <c r="CY48" s="1" t="s">
        <v>4943</v>
      </c>
      <c r="CZ48" s="1" t="s">
        <v>4943</v>
      </c>
    </row>
    <row r="49" spans="2:104" x14ac:dyDescent="0.25">
      <c r="B49" s="2">
        <v>44488</v>
      </c>
      <c r="C49" s="1">
        <v>0</v>
      </c>
      <c r="D49" s="1">
        <v>0</v>
      </c>
      <c r="E49" s="1">
        <v>0</v>
      </c>
      <c r="F49" s="1">
        <v>1</v>
      </c>
      <c r="G49">
        <v>0</v>
      </c>
      <c r="H49">
        <v>0</v>
      </c>
      <c r="I49">
        <v>0</v>
      </c>
      <c r="J49">
        <v>0</v>
      </c>
      <c r="K49">
        <v>0</v>
      </c>
      <c r="L49">
        <v>1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>
        <v>0</v>
      </c>
      <c r="BD49">
        <v>0</v>
      </c>
      <c r="BE49">
        <v>0</v>
      </c>
      <c r="BF49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1</v>
      </c>
      <c r="BR49" s="1">
        <v>1</v>
      </c>
      <c r="BS49" s="1">
        <v>0</v>
      </c>
      <c r="BT49" s="1">
        <v>1</v>
      </c>
      <c r="BU49" s="1">
        <v>0</v>
      </c>
      <c r="BV49" s="1">
        <v>0</v>
      </c>
      <c r="BW49" s="1">
        <v>1</v>
      </c>
      <c r="BX49" s="1">
        <v>0</v>
      </c>
      <c r="BY49" s="1">
        <v>1</v>
      </c>
      <c r="BZ49" s="1">
        <v>0</v>
      </c>
      <c r="CA49" s="1">
        <v>1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 t="s">
        <v>4945</v>
      </c>
      <c r="CJ49" s="1" t="s">
        <v>4945</v>
      </c>
      <c r="CK49" s="1" t="s">
        <v>4946</v>
      </c>
      <c r="CL49" s="1" t="s">
        <v>4946</v>
      </c>
      <c r="CM49" s="1" t="s">
        <v>4945</v>
      </c>
      <c r="CN49" s="1" t="s">
        <v>4945</v>
      </c>
      <c r="CO49" s="1" t="s">
        <v>4945</v>
      </c>
      <c r="CP49" s="1" t="s">
        <v>4946</v>
      </c>
      <c r="CQ49" s="1" t="s">
        <v>4945</v>
      </c>
      <c r="CR49" s="1" t="s">
        <v>4945</v>
      </c>
      <c r="CS49" s="1" t="s">
        <v>4946</v>
      </c>
      <c r="CT49" s="1" t="s">
        <v>4943</v>
      </c>
      <c r="CU49" s="1" t="s">
        <v>4943</v>
      </c>
      <c r="CV49" s="1" t="s">
        <v>4943</v>
      </c>
      <c r="CW49" s="1" t="s">
        <v>4943</v>
      </c>
      <c r="CX49" s="1" t="s">
        <v>4943</v>
      </c>
      <c r="CY49" s="1" t="s">
        <v>4943</v>
      </c>
      <c r="CZ49" s="1" t="s">
        <v>4943</v>
      </c>
    </row>
    <row r="50" spans="2:104" x14ac:dyDescent="0.25">
      <c r="B50" s="2">
        <v>44488</v>
      </c>
      <c r="C50" s="1">
        <v>1</v>
      </c>
      <c r="D50" s="1">
        <v>0</v>
      </c>
      <c r="E50" s="1">
        <v>0</v>
      </c>
      <c r="F50" s="1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1</v>
      </c>
      <c r="R50">
        <v>0</v>
      </c>
      <c r="S50">
        <v>0</v>
      </c>
      <c r="T50">
        <v>1</v>
      </c>
      <c r="U50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0</v>
      </c>
      <c r="AE50" s="1">
        <v>0</v>
      </c>
      <c r="AF50" s="1">
        <v>0</v>
      </c>
      <c r="AG50" s="1">
        <v>1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1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>
        <v>0</v>
      </c>
      <c r="BD50">
        <v>0</v>
      </c>
      <c r="BE50">
        <v>0</v>
      </c>
      <c r="BF50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 t="s">
        <v>4946</v>
      </c>
      <c r="CJ50" s="1" t="s">
        <v>4946</v>
      </c>
      <c r="CK50" s="1" t="s">
        <v>4946</v>
      </c>
      <c r="CL50" s="1" t="s">
        <v>4946</v>
      </c>
      <c r="CM50" s="1" t="s">
        <v>4946</v>
      </c>
      <c r="CN50" s="1" t="s">
        <v>4946</v>
      </c>
      <c r="CO50" s="1" t="s">
        <v>4944</v>
      </c>
      <c r="CP50" s="1" t="s">
        <v>4945</v>
      </c>
      <c r="CQ50" s="1" t="s">
        <v>4945</v>
      </c>
      <c r="CR50" s="1" t="s">
        <v>4946</v>
      </c>
      <c r="CS50" s="1" t="s">
        <v>4946</v>
      </c>
      <c r="CT50" s="1" t="s">
        <v>4943</v>
      </c>
      <c r="CU50" s="1" t="s">
        <v>4943</v>
      </c>
      <c r="CV50" s="1" t="s">
        <v>4943</v>
      </c>
      <c r="CW50" s="1" t="s">
        <v>4943</v>
      </c>
      <c r="CX50" s="1" t="s">
        <v>4943</v>
      </c>
      <c r="CY50" s="1" t="s">
        <v>4943</v>
      </c>
      <c r="CZ50" s="1" t="s">
        <v>4943</v>
      </c>
    </row>
    <row r="51" spans="2:104" x14ac:dyDescent="0.25">
      <c r="B51" s="2">
        <v>44487</v>
      </c>
      <c r="C51" s="1">
        <v>0</v>
      </c>
      <c r="D51" s="1">
        <v>1</v>
      </c>
      <c r="E51" s="1">
        <v>0</v>
      </c>
      <c r="F51" s="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>
        <v>0</v>
      </c>
      <c r="BD51">
        <v>0</v>
      </c>
      <c r="BE51">
        <v>0</v>
      </c>
      <c r="BF5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 t="s">
        <v>4943</v>
      </c>
      <c r="CJ51" s="1" t="s">
        <v>4943</v>
      </c>
      <c r="CK51" s="1" t="s">
        <v>4943</v>
      </c>
      <c r="CL51" s="1" t="s">
        <v>4943</v>
      </c>
      <c r="CM51" s="1" t="s">
        <v>4943</v>
      </c>
      <c r="CN51" s="1" t="s">
        <v>4943</v>
      </c>
      <c r="CO51" s="1" t="s">
        <v>4943</v>
      </c>
      <c r="CP51" s="1" t="s">
        <v>4943</v>
      </c>
      <c r="CQ51" s="1" t="s">
        <v>4943</v>
      </c>
      <c r="CR51" s="1" t="s">
        <v>4943</v>
      </c>
      <c r="CS51" s="1" t="s">
        <v>4943</v>
      </c>
      <c r="CT51" s="1" t="s">
        <v>4943</v>
      </c>
      <c r="CU51" s="1" t="s">
        <v>4943</v>
      </c>
      <c r="CV51" s="1" t="s">
        <v>4943</v>
      </c>
      <c r="CW51" s="1" t="s">
        <v>4943</v>
      </c>
      <c r="CX51" s="1" t="s">
        <v>4943</v>
      </c>
      <c r="CY51" s="1" t="s">
        <v>23</v>
      </c>
      <c r="CZ51" s="1" t="s">
        <v>4943</v>
      </c>
    </row>
    <row r="52" spans="2:104" x14ac:dyDescent="0.25">
      <c r="B52" s="2">
        <v>44484</v>
      </c>
      <c r="C52" s="1">
        <v>0</v>
      </c>
      <c r="D52" s="1">
        <v>0</v>
      </c>
      <c r="E52" s="1">
        <v>0</v>
      </c>
      <c r="F52" s="1">
        <v>1</v>
      </c>
      <c r="G52">
        <v>0</v>
      </c>
      <c r="H52">
        <v>0</v>
      </c>
      <c r="I52">
        <v>1</v>
      </c>
      <c r="J52">
        <v>0</v>
      </c>
      <c r="K52">
        <v>1</v>
      </c>
      <c r="L52">
        <v>1</v>
      </c>
      <c r="M52">
        <v>0</v>
      </c>
      <c r="N52">
        <v>1</v>
      </c>
      <c r="O52">
        <v>0</v>
      </c>
      <c r="P52">
        <v>0</v>
      </c>
      <c r="Q52">
        <v>0</v>
      </c>
      <c r="R52">
        <v>1</v>
      </c>
      <c r="S52">
        <v>1</v>
      </c>
      <c r="T52">
        <v>1</v>
      </c>
      <c r="U52">
        <v>0</v>
      </c>
      <c r="V52" s="1">
        <v>1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1</v>
      </c>
      <c r="AX52" s="1">
        <v>1</v>
      </c>
      <c r="AY52" s="1">
        <v>1</v>
      </c>
      <c r="AZ52" s="1">
        <v>0</v>
      </c>
      <c r="BA52" s="1">
        <v>1</v>
      </c>
      <c r="BB52" s="1">
        <v>0</v>
      </c>
      <c r="BC52">
        <v>1</v>
      </c>
      <c r="BD52">
        <v>0</v>
      </c>
      <c r="BE52">
        <v>1</v>
      </c>
      <c r="BF52">
        <v>0</v>
      </c>
      <c r="BG52" s="1">
        <v>1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1</v>
      </c>
      <c r="BR52" s="1">
        <v>1</v>
      </c>
      <c r="BS52" s="1">
        <v>1</v>
      </c>
      <c r="BT52" s="1">
        <v>1</v>
      </c>
      <c r="BU52" s="1">
        <v>1</v>
      </c>
      <c r="BV52" s="1">
        <v>1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 t="s">
        <v>4944</v>
      </c>
      <c r="CJ52" s="1" t="s">
        <v>4944</v>
      </c>
      <c r="CK52" s="1" t="s">
        <v>4944</v>
      </c>
      <c r="CL52" s="1" t="s">
        <v>4944</v>
      </c>
      <c r="CM52" s="1" t="s">
        <v>4946</v>
      </c>
      <c r="CN52" s="1" t="s">
        <v>4945</v>
      </c>
      <c r="CO52" s="1" t="s">
        <v>4946</v>
      </c>
      <c r="CP52" s="1" t="s">
        <v>4946</v>
      </c>
      <c r="CQ52" s="1" t="s">
        <v>4946</v>
      </c>
      <c r="CR52" s="1" t="s">
        <v>4946</v>
      </c>
      <c r="CS52" s="1" t="s">
        <v>4946</v>
      </c>
      <c r="CT52" s="1" t="s">
        <v>4943</v>
      </c>
      <c r="CU52" s="1" t="s">
        <v>4943</v>
      </c>
      <c r="CV52" s="1" t="s">
        <v>4943</v>
      </c>
      <c r="CW52" s="1" t="s">
        <v>4943</v>
      </c>
      <c r="CX52" s="1" t="s">
        <v>4943</v>
      </c>
      <c r="CY52" s="1" t="s">
        <v>4943</v>
      </c>
      <c r="CZ52" s="1" t="s">
        <v>4943</v>
      </c>
    </row>
    <row r="53" spans="2:104" x14ac:dyDescent="0.25">
      <c r="B53" s="2">
        <v>44483</v>
      </c>
      <c r="C53" s="1">
        <v>0</v>
      </c>
      <c r="D53" s="1">
        <v>0</v>
      </c>
      <c r="E53" s="1">
        <v>0</v>
      </c>
      <c r="F53" s="1">
        <v>1</v>
      </c>
      <c r="G53">
        <v>0</v>
      </c>
      <c r="H53">
        <v>0</v>
      </c>
      <c r="I53">
        <v>1</v>
      </c>
      <c r="J53">
        <v>0</v>
      </c>
      <c r="K53">
        <v>1</v>
      </c>
      <c r="L53">
        <v>0</v>
      </c>
      <c r="M53">
        <v>0</v>
      </c>
      <c r="N53">
        <v>1</v>
      </c>
      <c r="O53">
        <v>1</v>
      </c>
      <c r="P53">
        <v>0</v>
      </c>
      <c r="Q53">
        <v>0</v>
      </c>
      <c r="R53">
        <v>1</v>
      </c>
      <c r="S53">
        <v>0</v>
      </c>
      <c r="T53">
        <v>1</v>
      </c>
      <c r="U53">
        <v>0</v>
      </c>
      <c r="V53" s="1">
        <v>1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1</v>
      </c>
      <c r="AY53" s="1">
        <v>0</v>
      </c>
      <c r="AZ53" s="1">
        <v>1</v>
      </c>
      <c r="BA53" s="1">
        <v>0</v>
      </c>
      <c r="BB53" s="1">
        <v>0</v>
      </c>
      <c r="BC53">
        <v>1</v>
      </c>
      <c r="BD53">
        <v>0</v>
      </c>
      <c r="BE53">
        <v>1</v>
      </c>
      <c r="BF53">
        <v>0</v>
      </c>
      <c r="BG53" s="1">
        <v>1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 t="s">
        <v>4946</v>
      </c>
      <c r="CJ53" s="1" t="s">
        <v>4946</v>
      </c>
      <c r="CK53" s="1" t="s">
        <v>4944</v>
      </c>
      <c r="CL53" s="1" t="s">
        <v>4946</v>
      </c>
      <c r="CM53" s="1" t="s">
        <v>4946</v>
      </c>
      <c r="CN53" s="1" t="s">
        <v>4946</v>
      </c>
      <c r="CO53" s="1" t="s">
        <v>4944</v>
      </c>
      <c r="CP53" s="1" t="s">
        <v>4944</v>
      </c>
      <c r="CQ53" s="1" t="s">
        <v>4944</v>
      </c>
      <c r="CR53" s="1" t="s">
        <v>4944</v>
      </c>
      <c r="CS53" s="1" t="s">
        <v>4944</v>
      </c>
      <c r="CT53" s="1" t="s">
        <v>4943</v>
      </c>
      <c r="CU53" s="1" t="s">
        <v>4943</v>
      </c>
      <c r="CV53" s="1" t="s">
        <v>4943</v>
      </c>
      <c r="CW53" s="1" t="s">
        <v>4943</v>
      </c>
      <c r="CX53" s="1" t="s">
        <v>4943</v>
      </c>
      <c r="CY53" s="1" t="s">
        <v>4943</v>
      </c>
      <c r="CZ53" s="1" t="s">
        <v>4943</v>
      </c>
    </row>
    <row r="54" spans="2:104" x14ac:dyDescent="0.25">
      <c r="B54" s="2">
        <v>44483</v>
      </c>
      <c r="C54" s="1">
        <v>0</v>
      </c>
      <c r="D54" s="1">
        <v>0</v>
      </c>
      <c r="E54" s="1">
        <v>0</v>
      </c>
      <c r="F54" s="1">
        <v>1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1</v>
      </c>
      <c r="O54">
        <v>1</v>
      </c>
      <c r="P54">
        <v>0</v>
      </c>
      <c r="Q54">
        <v>1</v>
      </c>
      <c r="R54">
        <v>1</v>
      </c>
      <c r="S54">
        <v>0</v>
      </c>
      <c r="T54">
        <v>1</v>
      </c>
      <c r="U54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>
        <v>0</v>
      </c>
      <c r="BD54">
        <v>0</v>
      </c>
      <c r="BE54">
        <v>0</v>
      </c>
      <c r="BF54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 t="s">
        <v>4946</v>
      </c>
      <c r="CJ54" s="1" t="s">
        <v>4946</v>
      </c>
      <c r="CK54" s="1" t="s">
        <v>4946</v>
      </c>
      <c r="CL54" s="1" t="s">
        <v>4946</v>
      </c>
      <c r="CM54" s="1" t="s">
        <v>4944</v>
      </c>
      <c r="CN54" s="1" t="s">
        <v>4946</v>
      </c>
      <c r="CO54" s="1" t="s">
        <v>4946</v>
      </c>
      <c r="CP54" s="1" t="s">
        <v>4946</v>
      </c>
      <c r="CQ54" s="1" t="s">
        <v>4946</v>
      </c>
      <c r="CR54" s="1" t="s">
        <v>4946</v>
      </c>
      <c r="CS54" s="1" t="s">
        <v>4946</v>
      </c>
      <c r="CT54" s="1" t="s">
        <v>4943</v>
      </c>
      <c r="CU54" s="1" t="s">
        <v>4943</v>
      </c>
      <c r="CV54" s="1" t="s">
        <v>4943</v>
      </c>
      <c r="CW54" s="1" t="s">
        <v>4943</v>
      </c>
      <c r="CX54" s="1" t="s">
        <v>4943</v>
      </c>
      <c r="CY54" s="1" t="s">
        <v>4943</v>
      </c>
      <c r="CZ54" s="1" t="s">
        <v>4943</v>
      </c>
    </row>
    <row r="55" spans="2:104" x14ac:dyDescent="0.25">
      <c r="B55" s="2">
        <v>44483</v>
      </c>
      <c r="C55" s="1">
        <v>1</v>
      </c>
      <c r="D55" s="1">
        <v>0</v>
      </c>
      <c r="E55" s="1">
        <v>0</v>
      </c>
      <c r="F55" s="1">
        <v>0</v>
      </c>
      <c r="G55">
        <v>0</v>
      </c>
      <c r="H55">
        <v>0</v>
      </c>
      <c r="I55">
        <v>1</v>
      </c>
      <c r="J55">
        <v>1</v>
      </c>
      <c r="K55">
        <v>1</v>
      </c>
      <c r="L55">
        <v>0</v>
      </c>
      <c r="M55">
        <v>1</v>
      </c>
      <c r="N55">
        <v>1</v>
      </c>
      <c r="O55">
        <v>1</v>
      </c>
      <c r="P55">
        <v>0</v>
      </c>
      <c r="Q55">
        <v>0</v>
      </c>
      <c r="R55">
        <v>1</v>
      </c>
      <c r="S55">
        <v>0</v>
      </c>
      <c r="T55">
        <v>1</v>
      </c>
      <c r="U55">
        <v>0</v>
      </c>
      <c r="V55" s="1">
        <v>1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1</v>
      </c>
      <c r="AH55" s="1">
        <v>1</v>
      </c>
      <c r="AI55" s="1">
        <v>0</v>
      </c>
      <c r="AJ55" s="1">
        <v>0</v>
      </c>
      <c r="AK55" s="1">
        <v>0</v>
      </c>
      <c r="AL55" s="1">
        <v>0</v>
      </c>
      <c r="AM55" s="1">
        <v>1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1</v>
      </c>
      <c r="AY55" s="1">
        <v>0</v>
      </c>
      <c r="AZ55" s="1">
        <v>1</v>
      </c>
      <c r="BA55" s="1">
        <v>0</v>
      </c>
      <c r="BB55" s="1">
        <v>0</v>
      </c>
      <c r="BC55">
        <v>1</v>
      </c>
      <c r="BD55">
        <v>1</v>
      </c>
      <c r="BE55">
        <v>1</v>
      </c>
      <c r="BF55">
        <v>1</v>
      </c>
      <c r="BG55" s="1">
        <v>1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1</v>
      </c>
      <c r="CG55" s="1">
        <v>0</v>
      </c>
      <c r="CH55" s="1">
        <v>0</v>
      </c>
      <c r="CI55" s="1" t="s">
        <v>4944</v>
      </c>
      <c r="CJ55" s="1" t="s">
        <v>4945</v>
      </c>
      <c r="CK55" s="1" t="s">
        <v>4946</v>
      </c>
      <c r="CL55" s="1" t="s">
        <v>4946</v>
      </c>
      <c r="CM55" s="1" t="s">
        <v>4945</v>
      </c>
      <c r="CN55" s="1" t="s">
        <v>4945</v>
      </c>
      <c r="CO55" s="1" t="s">
        <v>4945</v>
      </c>
      <c r="CP55" s="1" t="s">
        <v>4945</v>
      </c>
      <c r="CQ55" s="1" t="s">
        <v>4945</v>
      </c>
      <c r="CR55" s="1" t="s">
        <v>4944</v>
      </c>
      <c r="CS55" s="1" t="s">
        <v>4945</v>
      </c>
      <c r="CT55" s="1" t="s">
        <v>4943</v>
      </c>
      <c r="CU55" s="1" t="s">
        <v>4943</v>
      </c>
      <c r="CV55" s="1" t="s">
        <v>4943</v>
      </c>
      <c r="CW55" s="1" t="s">
        <v>4943</v>
      </c>
      <c r="CX55" s="1" t="s">
        <v>4943</v>
      </c>
      <c r="CY55" s="1" t="s">
        <v>4943</v>
      </c>
      <c r="CZ55" s="1" t="s">
        <v>4943</v>
      </c>
    </row>
    <row r="56" spans="2:104" x14ac:dyDescent="0.25">
      <c r="B56" s="2">
        <v>44483</v>
      </c>
      <c r="C56" s="1">
        <v>0</v>
      </c>
      <c r="D56" s="1">
        <v>0</v>
      </c>
      <c r="E56" s="1">
        <v>1</v>
      </c>
      <c r="F56" s="1">
        <v>0</v>
      </c>
      <c r="G56">
        <v>0</v>
      </c>
      <c r="H56">
        <v>0</v>
      </c>
      <c r="I56">
        <v>1</v>
      </c>
      <c r="J56">
        <v>1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>
        <v>0</v>
      </c>
      <c r="BD56">
        <v>0</v>
      </c>
      <c r="BE56">
        <v>0</v>
      </c>
      <c r="BF56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 t="s">
        <v>4943</v>
      </c>
      <c r="CJ56" s="1" t="s">
        <v>4943</v>
      </c>
      <c r="CK56" s="1" t="s">
        <v>4943</v>
      </c>
      <c r="CL56" s="1" t="s">
        <v>4943</v>
      </c>
      <c r="CM56" s="1" t="s">
        <v>4943</v>
      </c>
      <c r="CN56" s="1" t="s">
        <v>4943</v>
      </c>
      <c r="CO56" s="1" t="s">
        <v>4943</v>
      </c>
      <c r="CP56" s="1" t="s">
        <v>4943</v>
      </c>
      <c r="CQ56" s="1" t="s">
        <v>4943</v>
      </c>
      <c r="CR56" s="1" t="s">
        <v>4943</v>
      </c>
      <c r="CS56" s="1" t="s">
        <v>4943</v>
      </c>
      <c r="CT56" s="1" t="s">
        <v>4949</v>
      </c>
      <c r="CU56" s="1" t="s">
        <v>4949</v>
      </c>
      <c r="CV56" s="1" t="s">
        <v>4949</v>
      </c>
      <c r="CW56" s="1" t="s">
        <v>4943</v>
      </c>
      <c r="CX56" s="1" t="s">
        <v>4943</v>
      </c>
      <c r="CY56" s="1" t="s">
        <v>4943</v>
      </c>
      <c r="CZ56" s="1" t="s">
        <v>23</v>
      </c>
    </row>
    <row r="57" spans="2:104" x14ac:dyDescent="0.25">
      <c r="B57" s="2">
        <v>44482</v>
      </c>
      <c r="C57" s="1">
        <v>0</v>
      </c>
      <c r="D57" s="1">
        <v>0</v>
      </c>
      <c r="E57" s="1">
        <v>0</v>
      </c>
      <c r="F57" s="1">
        <v>1</v>
      </c>
      <c r="G57">
        <v>0</v>
      </c>
      <c r="H57">
        <v>0</v>
      </c>
      <c r="I57">
        <v>0</v>
      </c>
      <c r="J57">
        <v>0</v>
      </c>
      <c r="K57">
        <v>0</v>
      </c>
      <c r="L57">
        <v>1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>
        <v>0</v>
      </c>
      <c r="BD57">
        <v>0</v>
      </c>
      <c r="BE57">
        <v>0</v>
      </c>
      <c r="BF57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1</v>
      </c>
      <c r="BR57" s="1">
        <v>1</v>
      </c>
      <c r="BS57" s="1">
        <v>0</v>
      </c>
      <c r="BT57" s="1">
        <v>1</v>
      </c>
      <c r="BU57" s="1">
        <v>1</v>
      </c>
      <c r="BV57" s="1">
        <v>1</v>
      </c>
      <c r="BW57" s="1">
        <v>0</v>
      </c>
      <c r="BX57" s="1">
        <v>0</v>
      </c>
      <c r="BY57" s="1">
        <v>0</v>
      </c>
      <c r="BZ57" s="1">
        <v>1</v>
      </c>
      <c r="CA57" s="1">
        <v>1</v>
      </c>
      <c r="CB57" s="1">
        <v>0</v>
      </c>
      <c r="CC57" s="1">
        <v>0</v>
      </c>
      <c r="CD57" s="1">
        <v>0</v>
      </c>
      <c r="CE57" s="1">
        <v>0</v>
      </c>
      <c r="CF57" s="1">
        <v>1</v>
      </c>
      <c r="CG57" s="1">
        <v>0</v>
      </c>
      <c r="CH57" s="1">
        <v>0</v>
      </c>
      <c r="CI57" s="1" t="s">
        <v>4946</v>
      </c>
      <c r="CJ57" s="1" t="s">
        <v>4946</v>
      </c>
      <c r="CK57" s="1" t="s">
        <v>4946</v>
      </c>
      <c r="CL57" s="1" t="s">
        <v>4946</v>
      </c>
      <c r="CM57" s="1" t="s">
        <v>4946</v>
      </c>
      <c r="CN57" s="1" t="s">
        <v>4946</v>
      </c>
      <c r="CO57" s="1" t="s">
        <v>4946</v>
      </c>
      <c r="CP57" s="1" t="s">
        <v>4946</v>
      </c>
      <c r="CQ57" s="1" t="s">
        <v>4946</v>
      </c>
      <c r="CR57" s="1" t="s">
        <v>4946</v>
      </c>
      <c r="CS57" s="1" t="s">
        <v>4946</v>
      </c>
      <c r="CT57" s="1" t="s">
        <v>4943</v>
      </c>
      <c r="CU57" s="1" t="s">
        <v>4943</v>
      </c>
      <c r="CV57" s="1" t="s">
        <v>4943</v>
      </c>
      <c r="CW57" s="1" t="s">
        <v>4943</v>
      </c>
      <c r="CX57" s="1" t="s">
        <v>4943</v>
      </c>
      <c r="CY57" s="1" t="s">
        <v>4943</v>
      </c>
      <c r="CZ57" s="1" t="s">
        <v>4943</v>
      </c>
    </row>
    <row r="58" spans="2:104" x14ac:dyDescent="0.25">
      <c r="B58" s="2">
        <v>44482</v>
      </c>
      <c r="C58" s="1">
        <v>0</v>
      </c>
      <c r="D58" s="1">
        <v>0</v>
      </c>
      <c r="E58" s="1">
        <v>0</v>
      </c>
      <c r="F58" s="1">
        <v>1</v>
      </c>
      <c r="G58">
        <v>0</v>
      </c>
      <c r="H58">
        <v>0</v>
      </c>
      <c r="I58">
        <v>1</v>
      </c>
      <c r="J58">
        <v>1</v>
      </c>
      <c r="K58">
        <v>1</v>
      </c>
      <c r="L58">
        <v>0</v>
      </c>
      <c r="M58">
        <v>0</v>
      </c>
      <c r="N58">
        <v>0</v>
      </c>
      <c r="O58">
        <v>1</v>
      </c>
      <c r="P58">
        <v>0</v>
      </c>
      <c r="Q58">
        <v>0</v>
      </c>
      <c r="R58">
        <v>0</v>
      </c>
      <c r="S58">
        <v>0</v>
      </c>
      <c r="T58">
        <v>1</v>
      </c>
      <c r="U58">
        <v>0</v>
      </c>
      <c r="V58" s="1">
        <v>1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1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1</v>
      </c>
      <c r="AY58" s="1">
        <v>0</v>
      </c>
      <c r="AZ58" s="1">
        <v>0</v>
      </c>
      <c r="BA58" s="1">
        <v>0</v>
      </c>
      <c r="BB58" s="1">
        <v>0</v>
      </c>
      <c r="BC58">
        <v>0</v>
      </c>
      <c r="BD58">
        <v>0</v>
      </c>
      <c r="BE58">
        <v>1</v>
      </c>
      <c r="BF58">
        <v>0</v>
      </c>
      <c r="BG58" s="1">
        <v>1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 t="s">
        <v>4945</v>
      </c>
      <c r="CJ58" s="1" t="s">
        <v>4945</v>
      </c>
      <c r="CK58" s="1" t="s">
        <v>4945</v>
      </c>
      <c r="CL58" s="1" t="s">
        <v>4944</v>
      </c>
      <c r="CM58" s="1" t="s">
        <v>4945</v>
      </c>
      <c r="CN58" s="1" t="s">
        <v>4945</v>
      </c>
      <c r="CO58" s="1" t="s">
        <v>4944</v>
      </c>
      <c r="CP58" s="1" t="s">
        <v>4945</v>
      </c>
      <c r="CQ58" s="1" t="s">
        <v>4945</v>
      </c>
      <c r="CR58" s="1" t="s">
        <v>4945</v>
      </c>
      <c r="CS58" s="1" t="s">
        <v>4945</v>
      </c>
      <c r="CT58" s="1" t="s">
        <v>4943</v>
      </c>
      <c r="CU58" s="1" t="s">
        <v>4943</v>
      </c>
      <c r="CV58" s="1" t="s">
        <v>4943</v>
      </c>
      <c r="CW58" s="1" t="s">
        <v>4943</v>
      </c>
      <c r="CX58" s="1" t="s">
        <v>4943</v>
      </c>
      <c r="CY58" s="1" t="s">
        <v>4943</v>
      </c>
      <c r="CZ58" s="1" t="s">
        <v>4943</v>
      </c>
    </row>
    <row r="59" spans="2:104" x14ac:dyDescent="0.25">
      <c r="B59" s="2">
        <v>44482</v>
      </c>
      <c r="C59" s="1">
        <v>1</v>
      </c>
      <c r="D59" s="1">
        <v>0</v>
      </c>
      <c r="E59" s="1">
        <v>0</v>
      </c>
      <c r="F59" s="1">
        <v>0</v>
      </c>
      <c r="G59">
        <v>0</v>
      </c>
      <c r="H59">
        <v>0</v>
      </c>
      <c r="I59">
        <v>1</v>
      </c>
      <c r="J59">
        <v>1</v>
      </c>
      <c r="K59">
        <v>1</v>
      </c>
      <c r="L59">
        <v>0</v>
      </c>
      <c r="M59">
        <v>1</v>
      </c>
      <c r="N59">
        <v>1</v>
      </c>
      <c r="O59">
        <v>1</v>
      </c>
      <c r="P59">
        <v>0</v>
      </c>
      <c r="Q59">
        <v>0</v>
      </c>
      <c r="R59">
        <v>1</v>
      </c>
      <c r="S59">
        <v>1</v>
      </c>
      <c r="T59">
        <v>1</v>
      </c>
      <c r="U59">
        <v>0</v>
      </c>
      <c r="V59" s="1">
        <v>1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1</v>
      </c>
      <c r="AG59" s="1">
        <v>1</v>
      </c>
      <c r="AH59" s="1">
        <v>1</v>
      </c>
      <c r="AI59" s="1">
        <v>1</v>
      </c>
      <c r="AJ59" s="1">
        <v>1</v>
      </c>
      <c r="AK59" s="1">
        <v>1</v>
      </c>
      <c r="AL59" s="1">
        <v>1</v>
      </c>
      <c r="AM59" s="1">
        <v>1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1</v>
      </c>
      <c r="AX59" s="1">
        <v>1</v>
      </c>
      <c r="AY59" s="1">
        <v>1</v>
      </c>
      <c r="AZ59" s="1">
        <v>1</v>
      </c>
      <c r="BA59" s="1">
        <v>0</v>
      </c>
      <c r="BB59" s="1">
        <v>1</v>
      </c>
      <c r="BC59">
        <v>1</v>
      </c>
      <c r="BD59">
        <v>1</v>
      </c>
      <c r="BE59">
        <v>1</v>
      </c>
      <c r="BF59">
        <v>0</v>
      </c>
      <c r="BG59" s="1">
        <v>1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1</v>
      </c>
      <c r="CG59" s="1">
        <v>0</v>
      </c>
      <c r="CH59" s="1">
        <v>0</v>
      </c>
      <c r="CI59" s="1" t="s">
        <v>4946</v>
      </c>
      <c r="CJ59" s="1" t="s">
        <v>4946</v>
      </c>
      <c r="CK59" s="1" t="s">
        <v>4944</v>
      </c>
      <c r="CL59" s="1" t="s">
        <v>4944</v>
      </c>
      <c r="CM59" s="1" t="s">
        <v>4946</v>
      </c>
      <c r="CN59" s="1" t="s">
        <v>4946</v>
      </c>
      <c r="CO59" s="1" t="s">
        <v>4946</v>
      </c>
      <c r="CP59" s="1" t="s">
        <v>4946</v>
      </c>
      <c r="CQ59" s="1" t="s">
        <v>4944</v>
      </c>
      <c r="CR59" s="1" t="s">
        <v>4946</v>
      </c>
      <c r="CS59" s="1" t="s">
        <v>4946</v>
      </c>
      <c r="CT59" s="1" t="s">
        <v>4943</v>
      </c>
      <c r="CU59" s="1" t="s">
        <v>4943</v>
      </c>
      <c r="CV59" s="1" t="s">
        <v>4943</v>
      </c>
      <c r="CW59" s="1" t="s">
        <v>4943</v>
      </c>
      <c r="CX59" s="1" t="s">
        <v>4943</v>
      </c>
      <c r="CY59" s="1" t="s">
        <v>4943</v>
      </c>
      <c r="CZ59" s="1" t="s">
        <v>4943</v>
      </c>
    </row>
    <row r="60" spans="2:104" x14ac:dyDescent="0.25">
      <c r="B60" s="2">
        <v>44482</v>
      </c>
      <c r="C60" s="1">
        <v>0</v>
      </c>
      <c r="D60" s="1">
        <v>1</v>
      </c>
      <c r="E60" s="1">
        <v>0</v>
      </c>
      <c r="F60" s="1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>
        <v>0</v>
      </c>
      <c r="BD60">
        <v>0</v>
      </c>
      <c r="BE60">
        <v>0</v>
      </c>
      <c r="BF60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 t="s">
        <v>4943</v>
      </c>
      <c r="CJ60" s="1" t="s">
        <v>4943</v>
      </c>
      <c r="CK60" s="1" t="s">
        <v>4943</v>
      </c>
      <c r="CL60" s="1" t="s">
        <v>4943</v>
      </c>
      <c r="CM60" s="1" t="s">
        <v>4943</v>
      </c>
      <c r="CN60" s="1" t="s">
        <v>4943</v>
      </c>
      <c r="CO60" s="1" t="s">
        <v>4943</v>
      </c>
      <c r="CP60" s="1" t="s">
        <v>4943</v>
      </c>
      <c r="CQ60" s="1" t="s">
        <v>4943</v>
      </c>
      <c r="CR60" s="1" t="s">
        <v>4943</v>
      </c>
      <c r="CS60" s="1" t="s">
        <v>4943</v>
      </c>
      <c r="CT60" s="1" t="s">
        <v>4943</v>
      </c>
      <c r="CU60" s="1" t="s">
        <v>4943</v>
      </c>
      <c r="CV60" s="1" t="s">
        <v>4943</v>
      </c>
      <c r="CW60" s="1" t="s">
        <v>4943</v>
      </c>
      <c r="CX60" s="1" t="s">
        <v>4943</v>
      </c>
      <c r="CY60" s="1" t="s">
        <v>23</v>
      </c>
      <c r="CZ60" s="1" t="s">
        <v>4943</v>
      </c>
    </row>
    <row r="61" spans="2:104" x14ac:dyDescent="0.25">
      <c r="B61" s="2">
        <v>44481</v>
      </c>
      <c r="C61" s="1">
        <v>1</v>
      </c>
      <c r="D61" s="1">
        <v>0</v>
      </c>
      <c r="E61" s="1">
        <v>0</v>
      </c>
      <c r="F61" s="1">
        <v>0</v>
      </c>
      <c r="G61">
        <v>0</v>
      </c>
      <c r="H61">
        <v>0</v>
      </c>
      <c r="I61">
        <v>1</v>
      </c>
      <c r="J61">
        <v>1</v>
      </c>
      <c r="K61">
        <v>1</v>
      </c>
      <c r="L61">
        <v>0</v>
      </c>
      <c r="M61">
        <v>0</v>
      </c>
      <c r="N61">
        <v>1</v>
      </c>
      <c r="O61">
        <v>1</v>
      </c>
      <c r="P61">
        <v>0</v>
      </c>
      <c r="Q61">
        <v>0</v>
      </c>
      <c r="R61">
        <v>1</v>
      </c>
      <c r="S61">
        <v>1</v>
      </c>
      <c r="T61">
        <v>1</v>
      </c>
      <c r="U61">
        <v>0</v>
      </c>
      <c r="V61" s="1">
        <v>1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1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1</v>
      </c>
      <c r="AN61" s="1">
        <v>0</v>
      </c>
      <c r="AO61" s="1">
        <v>0</v>
      </c>
      <c r="AP61" s="1">
        <v>0</v>
      </c>
      <c r="AQ61" s="1">
        <v>1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1</v>
      </c>
      <c r="AX61" s="1">
        <v>1</v>
      </c>
      <c r="AY61" s="1">
        <v>1</v>
      </c>
      <c r="AZ61" s="1">
        <v>1</v>
      </c>
      <c r="BA61" s="1">
        <v>1</v>
      </c>
      <c r="BB61" s="1">
        <v>1</v>
      </c>
      <c r="BC61">
        <v>1</v>
      </c>
      <c r="BD61">
        <v>0</v>
      </c>
      <c r="BE61">
        <v>1</v>
      </c>
      <c r="BF61">
        <v>0</v>
      </c>
      <c r="BG61" s="1">
        <v>1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 t="s">
        <v>4946</v>
      </c>
      <c r="CJ61" s="1" t="s">
        <v>4944</v>
      </c>
      <c r="CK61" s="1" t="s">
        <v>4946</v>
      </c>
      <c r="CL61" s="1" t="s">
        <v>4944</v>
      </c>
      <c r="CM61" s="1" t="s">
        <v>4945</v>
      </c>
      <c r="CN61" s="1" t="s">
        <v>4944</v>
      </c>
      <c r="CO61" s="1" t="s">
        <v>4945</v>
      </c>
      <c r="CP61" s="1" t="s">
        <v>4945</v>
      </c>
      <c r="CQ61" s="1" t="s">
        <v>4945</v>
      </c>
      <c r="CR61" s="1" t="s">
        <v>4945</v>
      </c>
      <c r="CS61" s="1" t="s">
        <v>4945</v>
      </c>
      <c r="CT61" s="1" t="s">
        <v>4943</v>
      </c>
      <c r="CU61" s="1" t="s">
        <v>4943</v>
      </c>
      <c r="CV61" s="1" t="s">
        <v>4943</v>
      </c>
      <c r="CW61" s="1" t="s">
        <v>4943</v>
      </c>
      <c r="CX61" s="1" t="s">
        <v>4943</v>
      </c>
      <c r="CY61" s="1" t="s">
        <v>4943</v>
      </c>
      <c r="CZ61" s="1" t="s">
        <v>4943</v>
      </c>
    </row>
    <row r="62" spans="2:104" x14ac:dyDescent="0.25">
      <c r="B62" s="2">
        <v>44480</v>
      </c>
      <c r="C62" s="1">
        <v>1</v>
      </c>
      <c r="D62" s="1">
        <v>0</v>
      </c>
      <c r="E62" s="1">
        <v>0</v>
      </c>
      <c r="F62" s="1">
        <v>0</v>
      </c>
      <c r="H62">
        <v>0</v>
      </c>
      <c r="I62">
        <v>0</v>
      </c>
      <c r="J62">
        <v>1</v>
      </c>
      <c r="K62">
        <v>0</v>
      </c>
      <c r="L62">
        <v>1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1</v>
      </c>
      <c r="AU62" s="1">
        <v>1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>
        <v>0</v>
      </c>
      <c r="BD62">
        <v>0</v>
      </c>
      <c r="BE62">
        <v>0</v>
      </c>
      <c r="BF62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1</v>
      </c>
      <c r="BR62" s="1">
        <v>1</v>
      </c>
      <c r="BS62" s="1">
        <v>1</v>
      </c>
      <c r="BT62" s="1">
        <v>1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1</v>
      </c>
      <c r="CD62" s="1">
        <v>1</v>
      </c>
      <c r="CE62" s="1">
        <v>0</v>
      </c>
      <c r="CF62" s="1">
        <v>0</v>
      </c>
      <c r="CG62" s="1">
        <v>0</v>
      </c>
      <c r="CH62" s="1">
        <v>0</v>
      </c>
      <c r="CI62" s="1" t="s">
        <v>4946</v>
      </c>
      <c r="CJ62" s="1" t="s">
        <v>4946</v>
      </c>
      <c r="CK62" s="1" t="s">
        <v>4946</v>
      </c>
      <c r="CL62" s="1" t="s">
        <v>4946</v>
      </c>
      <c r="CM62" s="1" t="s">
        <v>4944</v>
      </c>
      <c r="CN62" s="1" t="s">
        <v>4944</v>
      </c>
      <c r="CO62" s="1" t="s">
        <v>4946</v>
      </c>
      <c r="CP62" s="1" t="s">
        <v>4946</v>
      </c>
      <c r="CQ62" s="1" t="s">
        <v>4946</v>
      </c>
      <c r="CR62" s="1" t="s">
        <v>4946</v>
      </c>
      <c r="CS62" s="1" t="s">
        <v>4946</v>
      </c>
      <c r="CT62" s="1" t="s">
        <v>4943</v>
      </c>
      <c r="CU62" s="1" t="s">
        <v>4943</v>
      </c>
      <c r="CV62" s="1" t="s">
        <v>4943</v>
      </c>
      <c r="CW62" s="1" t="s">
        <v>4943</v>
      </c>
      <c r="CX62" s="1" t="s">
        <v>4943</v>
      </c>
      <c r="CY62" s="1" t="s">
        <v>4943</v>
      </c>
      <c r="CZ62" s="1" t="s">
        <v>4943</v>
      </c>
    </row>
    <row r="63" spans="2:104" x14ac:dyDescent="0.25">
      <c r="B63" s="2">
        <v>44480</v>
      </c>
      <c r="C63" s="1">
        <v>1</v>
      </c>
      <c r="D63" s="1">
        <v>0</v>
      </c>
      <c r="E63" s="1">
        <v>0</v>
      </c>
      <c r="F63" s="1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>
        <v>0</v>
      </c>
      <c r="BD63">
        <v>0</v>
      </c>
      <c r="BE63">
        <v>0</v>
      </c>
      <c r="BF63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1</v>
      </c>
      <c r="CG63" s="1">
        <v>0</v>
      </c>
      <c r="CH63" s="1">
        <v>0</v>
      </c>
      <c r="CI63" s="1" t="s">
        <v>4944</v>
      </c>
      <c r="CJ63" s="1" t="s">
        <v>4945</v>
      </c>
      <c r="CK63" s="1" t="s">
        <v>4946</v>
      </c>
      <c r="CL63" s="1" t="s">
        <v>4946</v>
      </c>
      <c r="CM63" s="1" t="s">
        <v>4944</v>
      </c>
      <c r="CN63" s="1" t="s">
        <v>4945</v>
      </c>
      <c r="CO63" s="1" t="s">
        <v>4944</v>
      </c>
      <c r="CP63" s="1" t="s">
        <v>4944</v>
      </c>
      <c r="CQ63" s="1" t="s">
        <v>4945</v>
      </c>
      <c r="CR63" s="1" t="s">
        <v>4945</v>
      </c>
      <c r="CS63" s="1" t="s">
        <v>4945</v>
      </c>
      <c r="CT63" s="1" t="s">
        <v>4943</v>
      </c>
      <c r="CU63" s="1" t="s">
        <v>4943</v>
      </c>
      <c r="CV63" s="1" t="s">
        <v>4943</v>
      </c>
      <c r="CW63" s="1" t="s">
        <v>4943</v>
      </c>
      <c r="CX63" s="1" t="s">
        <v>4943</v>
      </c>
      <c r="CY63" s="1" t="s">
        <v>4943</v>
      </c>
      <c r="CZ63" s="1" t="s">
        <v>4943</v>
      </c>
    </row>
    <row r="64" spans="2:104" x14ac:dyDescent="0.25">
      <c r="B64" s="2">
        <v>44480</v>
      </c>
      <c r="C64" s="1">
        <v>1</v>
      </c>
      <c r="D64" s="1">
        <v>0</v>
      </c>
      <c r="E64" s="1">
        <v>0</v>
      </c>
      <c r="F64" s="1">
        <v>0</v>
      </c>
      <c r="H64">
        <v>0</v>
      </c>
      <c r="I64">
        <v>0</v>
      </c>
      <c r="J64">
        <v>1</v>
      </c>
      <c r="K64">
        <v>0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1</v>
      </c>
      <c r="AU64" s="1">
        <v>1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>
        <v>0</v>
      </c>
      <c r="BD64">
        <v>0</v>
      </c>
      <c r="BE64">
        <v>0</v>
      </c>
      <c r="BF64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1</v>
      </c>
      <c r="BR64" s="1">
        <v>1</v>
      </c>
      <c r="BS64" s="1">
        <v>1</v>
      </c>
      <c r="BT64" s="1">
        <v>1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1</v>
      </c>
      <c r="CD64" s="1">
        <v>1</v>
      </c>
      <c r="CE64" s="1">
        <v>0</v>
      </c>
      <c r="CF64" s="1">
        <v>0</v>
      </c>
      <c r="CG64" s="1">
        <v>0</v>
      </c>
      <c r="CH64" s="1">
        <v>0</v>
      </c>
      <c r="CI64" s="1" t="s">
        <v>4946</v>
      </c>
      <c r="CJ64" s="1" t="s">
        <v>4946</v>
      </c>
      <c r="CK64" s="1" t="s">
        <v>4946</v>
      </c>
      <c r="CL64" s="1" t="s">
        <v>4946</v>
      </c>
      <c r="CM64" s="1" t="s">
        <v>4945</v>
      </c>
      <c r="CN64" s="1" t="s">
        <v>4945</v>
      </c>
      <c r="CO64" s="1" t="s">
        <v>4946</v>
      </c>
      <c r="CP64" s="1" t="s">
        <v>4946</v>
      </c>
      <c r="CQ64" s="1" t="s">
        <v>4946</v>
      </c>
      <c r="CR64" s="1" t="s">
        <v>4946</v>
      </c>
      <c r="CS64" s="1" t="s">
        <v>4946</v>
      </c>
      <c r="CT64" s="1" t="s">
        <v>4943</v>
      </c>
      <c r="CU64" s="1" t="s">
        <v>4943</v>
      </c>
      <c r="CV64" s="1" t="s">
        <v>4943</v>
      </c>
      <c r="CW64" s="1" t="s">
        <v>4943</v>
      </c>
      <c r="CX64" s="1" t="s">
        <v>4943</v>
      </c>
      <c r="CY64" s="1" t="s">
        <v>4943</v>
      </c>
      <c r="CZ64" s="1" t="s">
        <v>4943</v>
      </c>
    </row>
    <row r="65" spans="2:104" x14ac:dyDescent="0.25">
      <c r="B65" s="2">
        <v>44480</v>
      </c>
      <c r="C65" s="1">
        <v>1</v>
      </c>
      <c r="D65" s="1">
        <v>0</v>
      </c>
      <c r="E65" s="1">
        <v>0</v>
      </c>
      <c r="F65" s="1">
        <v>0</v>
      </c>
      <c r="H65">
        <v>0</v>
      </c>
      <c r="I65">
        <v>0</v>
      </c>
      <c r="J65">
        <v>1</v>
      </c>
      <c r="K65">
        <v>0</v>
      </c>
      <c r="L65">
        <v>1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1</v>
      </c>
      <c r="AU65" s="1">
        <v>1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>
        <v>0</v>
      </c>
      <c r="BD65">
        <v>0</v>
      </c>
      <c r="BE65">
        <v>0</v>
      </c>
      <c r="BF65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1</v>
      </c>
      <c r="BR65" s="1">
        <v>1</v>
      </c>
      <c r="BS65" s="1">
        <v>1</v>
      </c>
      <c r="BT65" s="1">
        <v>1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1</v>
      </c>
      <c r="CD65" s="1">
        <v>1</v>
      </c>
      <c r="CE65" s="1">
        <v>0</v>
      </c>
      <c r="CF65" s="1">
        <v>0</v>
      </c>
      <c r="CG65" s="1">
        <v>0</v>
      </c>
      <c r="CH65" s="1">
        <v>0</v>
      </c>
      <c r="CI65" s="1" t="s">
        <v>4946</v>
      </c>
      <c r="CJ65" s="1" t="s">
        <v>4946</v>
      </c>
      <c r="CK65" s="1" t="s">
        <v>4946</v>
      </c>
      <c r="CL65" s="1" t="s">
        <v>4946</v>
      </c>
      <c r="CM65" s="1" t="s">
        <v>4946</v>
      </c>
      <c r="CN65" s="1" t="s">
        <v>4944</v>
      </c>
      <c r="CO65" s="1" t="s">
        <v>4946</v>
      </c>
      <c r="CP65" s="1" t="s">
        <v>4946</v>
      </c>
      <c r="CQ65" s="1" t="s">
        <v>4946</v>
      </c>
      <c r="CR65" s="1" t="s">
        <v>4946</v>
      </c>
      <c r="CS65" s="1" t="s">
        <v>4946</v>
      </c>
      <c r="CT65" s="1" t="s">
        <v>4943</v>
      </c>
      <c r="CU65" s="1" t="s">
        <v>4943</v>
      </c>
      <c r="CV65" s="1" t="s">
        <v>4943</v>
      </c>
      <c r="CW65" s="1" t="s">
        <v>4943</v>
      </c>
      <c r="CX65" s="1" t="s">
        <v>4943</v>
      </c>
      <c r="CY65" s="1" t="s">
        <v>4943</v>
      </c>
      <c r="CZ65" s="1" t="s">
        <v>4943</v>
      </c>
    </row>
    <row r="66" spans="2:104" x14ac:dyDescent="0.25">
      <c r="B66" s="2">
        <v>44480</v>
      </c>
      <c r="C66" s="1">
        <v>1</v>
      </c>
      <c r="D66" s="1">
        <v>0</v>
      </c>
      <c r="E66" s="1">
        <v>0</v>
      </c>
      <c r="F66" s="1">
        <v>0</v>
      </c>
      <c r="H66">
        <v>0</v>
      </c>
      <c r="I66">
        <v>1</v>
      </c>
      <c r="J66">
        <v>1</v>
      </c>
      <c r="K66">
        <v>1</v>
      </c>
      <c r="L66">
        <v>1</v>
      </c>
      <c r="M66">
        <v>0</v>
      </c>
      <c r="N66">
        <v>0</v>
      </c>
      <c r="O66">
        <v>1</v>
      </c>
      <c r="P66">
        <v>0</v>
      </c>
      <c r="Q66">
        <v>0</v>
      </c>
      <c r="R66">
        <v>1</v>
      </c>
      <c r="S66">
        <v>0</v>
      </c>
      <c r="T66">
        <v>1</v>
      </c>
      <c r="U66">
        <v>0</v>
      </c>
      <c r="V66" s="1">
        <v>0</v>
      </c>
      <c r="W66" s="1">
        <v>0</v>
      </c>
      <c r="X66" s="1">
        <v>1</v>
      </c>
      <c r="Y66" s="1">
        <v>0</v>
      </c>
      <c r="Z66" s="1">
        <v>0</v>
      </c>
      <c r="AA66" s="1">
        <v>1</v>
      </c>
      <c r="AB66" s="1">
        <v>1</v>
      </c>
      <c r="AC66" s="1">
        <v>0</v>
      </c>
      <c r="AD66" s="1">
        <v>1</v>
      </c>
      <c r="AE66" s="1">
        <v>0</v>
      </c>
      <c r="AF66" s="1">
        <v>1</v>
      </c>
      <c r="AG66" s="1">
        <v>0</v>
      </c>
      <c r="AH66" s="1">
        <v>1</v>
      </c>
      <c r="AI66" s="1">
        <v>1</v>
      </c>
      <c r="AJ66" s="1">
        <v>0</v>
      </c>
      <c r="AK66" s="1">
        <v>0</v>
      </c>
      <c r="AL66" s="1">
        <v>1</v>
      </c>
      <c r="AM66" s="1">
        <v>0</v>
      </c>
      <c r="AN66" s="1">
        <v>0</v>
      </c>
      <c r="AO66" s="1">
        <v>1</v>
      </c>
      <c r="AP66" s="1">
        <v>0</v>
      </c>
      <c r="AQ66" s="1">
        <v>0</v>
      </c>
      <c r="AR66" s="1">
        <v>1</v>
      </c>
      <c r="AS66" s="1">
        <v>1</v>
      </c>
      <c r="AT66" s="1">
        <v>0</v>
      </c>
      <c r="AU66" s="1">
        <v>1</v>
      </c>
      <c r="AV66" s="1">
        <v>0</v>
      </c>
      <c r="AW66" s="1">
        <v>0</v>
      </c>
      <c r="AX66" s="1">
        <v>1</v>
      </c>
      <c r="AY66" s="1">
        <v>0</v>
      </c>
      <c r="AZ66" s="1">
        <v>1</v>
      </c>
      <c r="BA66" s="1">
        <v>0</v>
      </c>
      <c r="BB66" s="1">
        <v>0</v>
      </c>
      <c r="BC66">
        <v>1</v>
      </c>
      <c r="BD66">
        <v>1</v>
      </c>
      <c r="BE66">
        <v>1</v>
      </c>
      <c r="BF66">
        <v>0</v>
      </c>
      <c r="BG66" s="1">
        <v>0</v>
      </c>
      <c r="BH66" s="1">
        <v>0</v>
      </c>
      <c r="BI66" s="1">
        <v>1</v>
      </c>
      <c r="BJ66" s="1">
        <v>0</v>
      </c>
      <c r="BK66" s="1">
        <v>0</v>
      </c>
      <c r="BL66" s="1">
        <v>1</v>
      </c>
      <c r="BM66" s="1">
        <v>1</v>
      </c>
      <c r="BN66" s="1">
        <v>0</v>
      </c>
      <c r="BO66" s="1">
        <v>1</v>
      </c>
      <c r="BP66" s="1">
        <v>0</v>
      </c>
      <c r="BQ66" s="1">
        <v>1</v>
      </c>
      <c r="BR66" s="1">
        <v>1</v>
      </c>
      <c r="BS66" s="1">
        <v>1</v>
      </c>
      <c r="BT66" s="1">
        <v>1</v>
      </c>
      <c r="BU66" s="1">
        <v>1</v>
      </c>
      <c r="BV66" s="1">
        <v>0</v>
      </c>
      <c r="BW66" s="1">
        <v>0</v>
      </c>
      <c r="BX66" s="1">
        <v>1</v>
      </c>
      <c r="BY66" s="1">
        <v>0</v>
      </c>
      <c r="BZ66" s="1">
        <v>0</v>
      </c>
      <c r="CA66" s="1">
        <v>1</v>
      </c>
      <c r="CB66" s="1">
        <v>1</v>
      </c>
      <c r="CC66" s="1">
        <v>0</v>
      </c>
      <c r="CD66" s="1">
        <v>1</v>
      </c>
      <c r="CE66" s="1">
        <v>0</v>
      </c>
      <c r="CF66" s="1">
        <v>0</v>
      </c>
      <c r="CG66" s="1">
        <v>0</v>
      </c>
      <c r="CH66" s="1">
        <v>0</v>
      </c>
      <c r="CI66" s="1" t="s">
        <v>4946</v>
      </c>
      <c r="CJ66" s="1" t="s">
        <v>4946</v>
      </c>
      <c r="CK66" s="1" t="s">
        <v>4946</v>
      </c>
      <c r="CL66" s="1" t="s">
        <v>4946</v>
      </c>
      <c r="CM66" s="1" t="s">
        <v>4944</v>
      </c>
      <c r="CN66" s="1" t="s">
        <v>4946</v>
      </c>
      <c r="CO66" s="1" t="s">
        <v>4944</v>
      </c>
      <c r="CP66" s="1" t="s">
        <v>4945</v>
      </c>
      <c r="CQ66" s="1" t="s">
        <v>4944</v>
      </c>
      <c r="CR66" s="1" t="s">
        <v>4946</v>
      </c>
      <c r="CS66" s="1" t="s">
        <v>4945</v>
      </c>
      <c r="CT66" s="1" t="s">
        <v>4943</v>
      </c>
      <c r="CU66" s="1" t="s">
        <v>4943</v>
      </c>
      <c r="CV66" s="1" t="s">
        <v>4943</v>
      </c>
      <c r="CW66" s="1" t="s">
        <v>4943</v>
      </c>
      <c r="CX66" s="1" t="s">
        <v>4943</v>
      </c>
      <c r="CY66" s="1" t="s">
        <v>4943</v>
      </c>
      <c r="CZ66" s="1" t="s">
        <v>4943</v>
      </c>
    </row>
    <row r="67" spans="2:104" x14ac:dyDescent="0.25">
      <c r="B67" s="2">
        <v>44480</v>
      </c>
      <c r="C67" s="1">
        <v>1</v>
      </c>
      <c r="D67" s="1">
        <v>0</v>
      </c>
      <c r="E67" s="1">
        <v>0</v>
      </c>
      <c r="F67" s="1">
        <v>0</v>
      </c>
      <c r="H67">
        <v>0</v>
      </c>
      <c r="I67">
        <v>0</v>
      </c>
      <c r="J67">
        <v>1</v>
      </c>
      <c r="K67">
        <v>0</v>
      </c>
      <c r="L67">
        <v>1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1</v>
      </c>
      <c r="AU67" s="1">
        <v>1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>
        <v>0</v>
      </c>
      <c r="BD67">
        <v>0</v>
      </c>
      <c r="BE67">
        <v>0</v>
      </c>
      <c r="BF67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1</v>
      </c>
      <c r="BR67" s="1">
        <v>1</v>
      </c>
      <c r="BS67" s="1">
        <v>1</v>
      </c>
      <c r="BT67" s="1">
        <v>1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1</v>
      </c>
      <c r="CD67" s="1">
        <v>1</v>
      </c>
      <c r="CE67" s="1">
        <v>0</v>
      </c>
      <c r="CF67" s="1">
        <v>0</v>
      </c>
      <c r="CG67" s="1">
        <v>0</v>
      </c>
      <c r="CH67" s="1">
        <v>0</v>
      </c>
      <c r="CI67" s="1" t="s">
        <v>4946</v>
      </c>
      <c r="CJ67" s="1" t="s">
        <v>4946</v>
      </c>
      <c r="CK67" s="1" t="s">
        <v>4946</v>
      </c>
      <c r="CL67" s="1" t="s">
        <v>4946</v>
      </c>
      <c r="CM67" s="1" t="s">
        <v>4946</v>
      </c>
      <c r="CN67" s="1" t="s">
        <v>4946</v>
      </c>
      <c r="CO67" s="1" t="s">
        <v>4946</v>
      </c>
      <c r="CP67" s="1" t="s">
        <v>4946</v>
      </c>
      <c r="CQ67" s="1" t="s">
        <v>4946</v>
      </c>
      <c r="CR67" s="1" t="s">
        <v>4946</v>
      </c>
      <c r="CS67" s="1" t="s">
        <v>4946</v>
      </c>
      <c r="CT67" s="1" t="s">
        <v>4943</v>
      </c>
      <c r="CU67" s="1" t="s">
        <v>4943</v>
      </c>
      <c r="CV67" s="1" t="s">
        <v>4943</v>
      </c>
      <c r="CW67" s="1" t="s">
        <v>4943</v>
      </c>
      <c r="CX67" s="1" t="s">
        <v>4943</v>
      </c>
      <c r="CY67" s="1" t="s">
        <v>4943</v>
      </c>
      <c r="CZ67" s="1" t="s">
        <v>4943</v>
      </c>
    </row>
    <row r="68" spans="2:104" x14ac:dyDescent="0.25">
      <c r="B68" s="2">
        <v>44480</v>
      </c>
      <c r="C68" s="1">
        <v>1</v>
      </c>
      <c r="D68" s="1">
        <v>0</v>
      </c>
      <c r="E68" s="1">
        <v>0</v>
      </c>
      <c r="F68" s="1">
        <v>0</v>
      </c>
      <c r="H68">
        <v>0</v>
      </c>
      <c r="I68">
        <v>0</v>
      </c>
      <c r="J68">
        <v>1</v>
      </c>
      <c r="K68">
        <v>0</v>
      </c>
      <c r="L68">
        <v>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1</v>
      </c>
      <c r="AU68" s="1">
        <v>1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>
        <v>0</v>
      </c>
      <c r="BD68">
        <v>0</v>
      </c>
      <c r="BE68">
        <v>0</v>
      </c>
      <c r="BF68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1</v>
      </c>
      <c r="BR68" s="1">
        <v>1</v>
      </c>
      <c r="BS68" s="1">
        <v>1</v>
      </c>
      <c r="BT68" s="1">
        <v>1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1</v>
      </c>
      <c r="CD68" s="1">
        <v>1</v>
      </c>
      <c r="CE68" s="1">
        <v>0</v>
      </c>
      <c r="CF68" s="1">
        <v>0</v>
      </c>
      <c r="CG68" s="1">
        <v>0</v>
      </c>
      <c r="CH68" s="1">
        <v>0</v>
      </c>
      <c r="CI68" s="1" t="s">
        <v>4946</v>
      </c>
      <c r="CJ68" s="1" t="s">
        <v>4946</v>
      </c>
      <c r="CK68" s="1" t="s">
        <v>4946</v>
      </c>
      <c r="CL68" s="1" t="s">
        <v>4946</v>
      </c>
      <c r="CM68" s="1" t="s">
        <v>4946</v>
      </c>
      <c r="CN68" s="1" t="s">
        <v>4945</v>
      </c>
      <c r="CO68" s="1" t="s">
        <v>4946</v>
      </c>
      <c r="CP68" s="1" t="s">
        <v>4946</v>
      </c>
      <c r="CQ68" s="1" t="s">
        <v>4946</v>
      </c>
      <c r="CR68" s="1" t="s">
        <v>4946</v>
      </c>
      <c r="CS68" s="1" t="s">
        <v>4946</v>
      </c>
      <c r="CT68" s="1" t="s">
        <v>4943</v>
      </c>
      <c r="CU68" s="1" t="s">
        <v>4943</v>
      </c>
      <c r="CV68" s="1" t="s">
        <v>4943</v>
      </c>
      <c r="CW68" s="1" t="s">
        <v>4943</v>
      </c>
      <c r="CX68" s="1" t="s">
        <v>4943</v>
      </c>
      <c r="CY68" s="1" t="s">
        <v>4943</v>
      </c>
      <c r="CZ68" s="1" t="s">
        <v>4943</v>
      </c>
    </row>
    <row r="69" spans="2:104" x14ac:dyDescent="0.25">
      <c r="B69" s="2">
        <v>44477</v>
      </c>
      <c r="C69" s="1">
        <v>0</v>
      </c>
      <c r="D69" s="1">
        <v>0</v>
      </c>
      <c r="E69" s="1">
        <v>0</v>
      </c>
      <c r="F69" s="1">
        <v>1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>
        <v>0</v>
      </c>
      <c r="BD69">
        <v>0</v>
      </c>
      <c r="BE69">
        <v>0</v>
      </c>
      <c r="BF69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 t="s">
        <v>4945</v>
      </c>
      <c r="CJ69" s="1" t="s">
        <v>4945</v>
      </c>
      <c r="CK69" s="1" t="s">
        <v>4945</v>
      </c>
      <c r="CL69" s="1" t="s">
        <v>4945</v>
      </c>
      <c r="CM69" s="1" t="s">
        <v>4945</v>
      </c>
      <c r="CN69" s="1" t="s">
        <v>4945</v>
      </c>
      <c r="CO69" s="1" t="s">
        <v>4945</v>
      </c>
      <c r="CP69" s="1" t="s">
        <v>4945</v>
      </c>
      <c r="CQ69" s="1" t="s">
        <v>4945</v>
      </c>
      <c r="CR69" s="1" t="s">
        <v>4945</v>
      </c>
      <c r="CS69" s="1" t="s">
        <v>4945</v>
      </c>
      <c r="CT69" s="1" t="s">
        <v>4943</v>
      </c>
      <c r="CU69" s="1" t="s">
        <v>4943</v>
      </c>
      <c r="CV69" s="1" t="s">
        <v>4943</v>
      </c>
      <c r="CW69" s="1" t="s">
        <v>4943</v>
      </c>
      <c r="CX69" s="1" t="s">
        <v>4943</v>
      </c>
      <c r="CY69" s="1" t="s">
        <v>4943</v>
      </c>
      <c r="CZ69" s="1" t="s">
        <v>4943</v>
      </c>
    </row>
    <row r="70" spans="2:104" x14ac:dyDescent="0.25">
      <c r="B70" s="2">
        <v>44477</v>
      </c>
      <c r="C70" s="1">
        <v>1</v>
      </c>
      <c r="D70" s="1">
        <v>0</v>
      </c>
      <c r="E70" s="1">
        <v>0</v>
      </c>
      <c r="F70" s="1">
        <v>0</v>
      </c>
      <c r="G70">
        <v>0</v>
      </c>
      <c r="H70">
        <v>0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0</v>
      </c>
      <c r="Q70">
        <v>0</v>
      </c>
      <c r="R70">
        <v>1</v>
      </c>
      <c r="S70">
        <v>1</v>
      </c>
      <c r="T70">
        <v>1</v>
      </c>
      <c r="U70">
        <v>1</v>
      </c>
      <c r="V70" s="1">
        <v>1</v>
      </c>
      <c r="W70" s="1">
        <v>0</v>
      </c>
      <c r="X70" s="1">
        <v>0</v>
      </c>
      <c r="Y70" s="1">
        <v>1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1</v>
      </c>
      <c r="AG70" s="1">
        <v>0</v>
      </c>
      <c r="AH70" s="1">
        <v>1</v>
      </c>
      <c r="AI70" s="1">
        <v>0</v>
      </c>
      <c r="AJ70" s="1">
        <v>0</v>
      </c>
      <c r="AK70" s="1">
        <v>1</v>
      </c>
      <c r="AL70" s="1">
        <v>0</v>
      </c>
      <c r="AM70" s="1">
        <v>1</v>
      </c>
      <c r="AN70" s="1">
        <v>0</v>
      </c>
      <c r="AO70" s="1">
        <v>0</v>
      </c>
      <c r="AP70" s="1">
        <v>1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1</v>
      </c>
      <c r="AX70" s="1">
        <v>1</v>
      </c>
      <c r="AY70" s="1">
        <v>1</v>
      </c>
      <c r="AZ70" s="1">
        <v>1</v>
      </c>
      <c r="BA70" s="1">
        <v>0</v>
      </c>
      <c r="BB70" s="1">
        <v>1</v>
      </c>
      <c r="BC70">
        <v>1</v>
      </c>
      <c r="BD70">
        <v>1</v>
      </c>
      <c r="BE70">
        <v>1</v>
      </c>
      <c r="BF70">
        <v>1</v>
      </c>
      <c r="BG70" s="1">
        <v>1</v>
      </c>
      <c r="BH70" s="1">
        <v>0</v>
      </c>
      <c r="BI70" s="1">
        <v>0</v>
      </c>
      <c r="BJ70" s="1">
        <v>1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1</v>
      </c>
      <c r="BR70" s="1">
        <v>1</v>
      </c>
      <c r="BS70" s="1">
        <v>1</v>
      </c>
      <c r="BT70" s="1">
        <v>1</v>
      </c>
      <c r="BU70" s="1">
        <v>1</v>
      </c>
      <c r="BV70" s="1">
        <v>1</v>
      </c>
      <c r="BW70" s="1">
        <v>0</v>
      </c>
      <c r="BX70" s="1">
        <v>0</v>
      </c>
      <c r="BY70" s="1">
        <v>1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 t="s">
        <v>4946</v>
      </c>
      <c r="CJ70" s="1" t="s">
        <v>4946</v>
      </c>
      <c r="CK70" s="1" t="s">
        <v>4946</v>
      </c>
      <c r="CL70" s="1" t="s">
        <v>4946</v>
      </c>
      <c r="CM70" s="1" t="s">
        <v>4944</v>
      </c>
      <c r="CN70" s="1" t="s">
        <v>4944</v>
      </c>
      <c r="CO70" s="1" t="s">
        <v>4946</v>
      </c>
      <c r="CP70" s="1" t="s">
        <v>4946</v>
      </c>
      <c r="CQ70" s="1" t="s">
        <v>4944</v>
      </c>
      <c r="CR70" s="1" t="s">
        <v>4944</v>
      </c>
      <c r="CS70" s="1" t="s">
        <v>4944</v>
      </c>
      <c r="CT70" s="1" t="s">
        <v>4943</v>
      </c>
      <c r="CU70" s="1" t="s">
        <v>4943</v>
      </c>
      <c r="CV70" s="1" t="s">
        <v>4943</v>
      </c>
      <c r="CW70" s="1" t="s">
        <v>4943</v>
      </c>
      <c r="CX70" s="1" t="s">
        <v>4943</v>
      </c>
      <c r="CY70" s="1" t="s">
        <v>4943</v>
      </c>
      <c r="CZ70" s="1" t="s">
        <v>4943</v>
      </c>
    </row>
    <row r="71" spans="2:104" x14ac:dyDescent="0.25">
      <c r="B71" s="2">
        <v>44477</v>
      </c>
      <c r="C71" s="1">
        <v>0</v>
      </c>
      <c r="D71" s="1">
        <v>0</v>
      </c>
      <c r="E71" s="1">
        <v>0</v>
      </c>
      <c r="F71" s="1">
        <v>1</v>
      </c>
      <c r="G71">
        <v>0</v>
      </c>
      <c r="H71">
        <v>0</v>
      </c>
      <c r="I71">
        <v>0</v>
      </c>
      <c r="J71">
        <v>0</v>
      </c>
      <c r="K71">
        <v>0</v>
      </c>
      <c r="L71">
        <v>1</v>
      </c>
      <c r="M71">
        <v>1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>
        <v>0</v>
      </c>
      <c r="BD71">
        <v>0</v>
      </c>
      <c r="BE71">
        <v>0</v>
      </c>
      <c r="BF7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1</v>
      </c>
      <c r="BR71" s="1">
        <v>1</v>
      </c>
      <c r="BS71" s="1">
        <v>1</v>
      </c>
      <c r="BT71" s="1">
        <v>1</v>
      </c>
      <c r="BU71" s="1">
        <v>1</v>
      </c>
      <c r="BV71" s="1">
        <v>1</v>
      </c>
      <c r="BW71" s="1">
        <v>0</v>
      </c>
      <c r="BX71" s="1">
        <v>0</v>
      </c>
      <c r="BY71" s="1">
        <v>0</v>
      </c>
      <c r="BZ71" s="1">
        <v>0</v>
      </c>
      <c r="CA71" s="1">
        <v>1</v>
      </c>
      <c r="CB71" s="1">
        <v>0</v>
      </c>
      <c r="CC71" s="1">
        <v>0</v>
      </c>
      <c r="CD71" s="1">
        <v>0</v>
      </c>
      <c r="CE71" s="1">
        <v>0</v>
      </c>
      <c r="CF71" s="1">
        <v>1</v>
      </c>
      <c r="CG71" s="1">
        <v>0</v>
      </c>
      <c r="CH71" s="1">
        <v>0</v>
      </c>
      <c r="CI71" s="1" t="s">
        <v>4946</v>
      </c>
      <c r="CJ71" s="1" t="s">
        <v>4944</v>
      </c>
      <c r="CK71" s="1" t="s">
        <v>4946</v>
      </c>
      <c r="CL71" s="1" t="s">
        <v>4946</v>
      </c>
      <c r="CM71" s="1" t="s">
        <v>4946</v>
      </c>
      <c r="CN71" s="1" t="s">
        <v>4946</v>
      </c>
      <c r="CO71" s="1" t="s">
        <v>4944</v>
      </c>
      <c r="CP71" s="1" t="s">
        <v>4944</v>
      </c>
      <c r="CQ71" s="1" t="s">
        <v>4944</v>
      </c>
      <c r="CR71" s="1" t="s">
        <v>4946</v>
      </c>
      <c r="CS71" s="1" t="s">
        <v>4944</v>
      </c>
      <c r="CT71" s="1" t="s">
        <v>4943</v>
      </c>
      <c r="CU71" s="1" t="s">
        <v>4943</v>
      </c>
      <c r="CV71" s="1" t="s">
        <v>4943</v>
      </c>
      <c r="CW71" s="1" t="s">
        <v>4943</v>
      </c>
      <c r="CX71" s="1" t="s">
        <v>4943</v>
      </c>
      <c r="CY71" s="1" t="s">
        <v>4943</v>
      </c>
      <c r="CZ71" s="1" t="s">
        <v>4943</v>
      </c>
    </row>
    <row r="72" spans="2:104" x14ac:dyDescent="0.25">
      <c r="B72" s="2">
        <v>44477</v>
      </c>
      <c r="C72" s="1">
        <v>0</v>
      </c>
      <c r="D72" s="1">
        <v>1</v>
      </c>
      <c r="E72" s="1">
        <v>0</v>
      </c>
      <c r="F72" s="1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>
        <v>0</v>
      </c>
      <c r="BD72">
        <v>0</v>
      </c>
      <c r="BE72">
        <v>0</v>
      </c>
      <c r="BF72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 t="s">
        <v>4943</v>
      </c>
      <c r="CJ72" s="1" t="s">
        <v>4943</v>
      </c>
      <c r="CK72" s="1" t="s">
        <v>4943</v>
      </c>
      <c r="CL72" s="1" t="s">
        <v>4943</v>
      </c>
      <c r="CM72" s="1" t="s">
        <v>4943</v>
      </c>
      <c r="CN72" s="1" t="s">
        <v>4943</v>
      </c>
      <c r="CO72" s="1" t="s">
        <v>4943</v>
      </c>
      <c r="CP72" s="1" t="s">
        <v>4943</v>
      </c>
      <c r="CQ72" s="1" t="s">
        <v>4943</v>
      </c>
      <c r="CR72" s="1" t="s">
        <v>4943</v>
      </c>
      <c r="CS72" s="1" t="s">
        <v>4943</v>
      </c>
      <c r="CT72" s="1" t="s">
        <v>4943</v>
      </c>
      <c r="CU72" s="1" t="s">
        <v>4943</v>
      </c>
      <c r="CV72" s="1" t="s">
        <v>4943</v>
      </c>
      <c r="CW72" s="1" t="s">
        <v>4943</v>
      </c>
      <c r="CX72" s="1" t="s">
        <v>4943</v>
      </c>
      <c r="CY72" s="1" t="s">
        <v>23</v>
      </c>
      <c r="CZ72" s="1" t="s">
        <v>4943</v>
      </c>
    </row>
    <row r="73" spans="2:104" x14ac:dyDescent="0.25">
      <c r="B73" s="2">
        <v>44477</v>
      </c>
      <c r="C73" s="1">
        <v>0</v>
      </c>
      <c r="D73" s="1">
        <v>1</v>
      </c>
      <c r="E73" s="1">
        <v>0</v>
      </c>
      <c r="F73" s="1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>
        <v>0</v>
      </c>
      <c r="BD73">
        <v>0</v>
      </c>
      <c r="BE73">
        <v>0</v>
      </c>
      <c r="BF73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 t="s">
        <v>4943</v>
      </c>
      <c r="CJ73" s="1" t="s">
        <v>4943</v>
      </c>
      <c r="CK73" s="1" t="s">
        <v>4943</v>
      </c>
      <c r="CL73" s="1" t="s">
        <v>4943</v>
      </c>
      <c r="CM73" s="1" t="s">
        <v>4943</v>
      </c>
      <c r="CN73" s="1" t="s">
        <v>4943</v>
      </c>
      <c r="CO73" s="1" t="s">
        <v>4943</v>
      </c>
      <c r="CP73" s="1" t="s">
        <v>4943</v>
      </c>
      <c r="CQ73" s="1" t="s">
        <v>4943</v>
      </c>
      <c r="CR73" s="1" t="s">
        <v>4943</v>
      </c>
      <c r="CS73" s="1" t="s">
        <v>4943</v>
      </c>
      <c r="CT73" s="1" t="s">
        <v>4943</v>
      </c>
      <c r="CU73" s="1" t="s">
        <v>4943</v>
      </c>
      <c r="CV73" s="1" t="s">
        <v>4943</v>
      </c>
      <c r="CW73" s="1" t="s">
        <v>4943</v>
      </c>
      <c r="CX73" s="1" t="s">
        <v>4943</v>
      </c>
      <c r="CY73" s="1" t="s">
        <v>23</v>
      </c>
      <c r="CZ73" s="1" t="s">
        <v>4943</v>
      </c>
    </row>
    <row r="74" spans="2:104" x14ac:dyDescent="0.25">
      <c r="B74" s="2">
        <v>44477</v>
      </c>
      <c r="C74" s="1">
        <v>0</v>
      </c>
      <c r="D74" s="1">
        <v>1</v>
      </c>
      <c r="E74" s="1">
        <v>0</v>
      </c>
      <c r="F74" s="1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>
        <v>0</v>
      </c>
      <c r="BD74">
        <v>0</v>
      </c>
      <c r="BE74">
        <v>0</v>
      </c>
      <c r="BF74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 t="s">
        <v>4943</v>
      </c>
      <c r="CJ74" s="1" t="s">
        <v>4943</v>
      </c>
      <c r="CK74" s="1" t="s">
        <v>4943</v>
      </c>
      <c r="CL74" s="1" t="s">
        <v>4943</v>
      </c>
      <c r="CM74" s="1" t="s">
        <v>4943</v>
      </c>
      <c r="CN74" s="1" t="s">
        <v>4943</v>
      </c>
      <c r="CO74" s="1" t="s">
        <v>4943</v>
      </c>
      <c r="CP74" s="1" t="s">
        <v>4943</v>
      </c>
      <c r="CQ74" s="1" t="s">
        <v>4943</v>
      </c>
      <c r="CR74" s="1" t="s">
        <v>4943</v>
      </c>
      <c r="CS74" s="1" t="s">
        <v>4943</v>
      </c>
      <c r="CT74" s="1" t="s">
        <v>4943</v>
      </c>
      <c r="CU74" s="1" t="s">
        <v>4943</v>
      </c>
      <c r="CV74" s="1" t="s">
        <v>4943</v>
      </c>
      <c r="CW74" s="1" t="s">
        <v>4943</v>
      </c>
      <c r="CX74" s="1" t="s">
        <v>4943</v>
      </c>
      <c r="CY74" s="1" t="s">
        <v>23</v>
      </c>
      <c r="CZ74" s="1" t="s">
        <v>4943</v>
      </c>
    </row>
    <row r="75" spans="2:104" x14ac:dyDescent="0.25">
      <c r="B75" s="2">
        <v>44477</v>
      </c>
      <c r="C75" s="1">
        <v>0</v>
      </c>
      <c r="D75" s="1">
        <v>1</v>
      </c>
      <c r="E75" s="1">
        <v>0</v>
      </c>
      <c r="F75" s="1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>
        <v>0</v>
      </c>
      <c r="BD75">
        <v>0</v>
      </c>
      <c r="BE75">
        <v>0</v>
      </c>
      <c r="BF75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 t="s">
        <v>4943</v>
      </c>
      <c r="CJ75" s="1" t="s">
        <v>4943</v>
      </c>
      <c r="CK75" s="1" t="s">
        <v>4943</v>
      </c>
      <c r="CL75" s="1" t="s">
        <v>4943</v>
      </c>
      <c r="CM75" s="1" t="s">
        <v>4943</v>
      </c>
      <c r="CN75" s="1" t="s">
        <v>4943</v>
      </c>
      <c r="CO75" s="1" t="s">
        <v>4943</v>
      </c>
      <c r="CP75" s="1" t="s">
        <v>4943</v>
      </c>
      <c r="CQ75" s="1" t="s">
        <v>4943</v>
      </c>
      <c r="CR75" s="1" t="s">
        <v>4943</v>
      </c>
      <c r="CS75" s="1" t="s">
        <v>4943</v>
      </c>
      <c r="CT75" s="1" t="s">
        <v>4943</v>
      </c>
      <c r="CU75" s="1" t="s">
        <v>4943</v>
      </c>
      <c r="CV75" s="1" t="s">
        <v>4943</v>
      </c>
      <c r="CW75" s="1" t="s">
        <v>4943</v>
      </c>
      <c r="CX75" s="1" t="s">
        <v>4943</v>
      </c>
      <c r="CY75" s="1" t="s">
        <v>23</v>
      </c>
      <c r="CZ75" s="1" t="s">
        <v>4943</v>
      </c>
    </row>
    <row r="76" spans="2:104" x14ac:dyDescent="0.25">
      <c r="B76" s="2">
        <v>44476</v>
      </c>
      <c r="C76" s="1">
        <v>1</v>
      </c>
      <c r="D76" s="1">
        <v>0</v>
      </c>
      <c r="E76" s="1">
        <v>0</v>
      </c>
      <c r="F76" s="1">
        <v>0</v>
      </c>
      <c r="H76">
        <v>0</v>
      </c>
      <c r="I76">
        <v>1</v>
      </c>
      <c r="J76">
        <v>1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1</v>
      </c>
      <c r="R76">
        <v>1</v>
      </c>
      <c r="S76">
        <v>0</v>
      </c>
      <c r="T76">
        <v>1</v>
      </c>
      <c r="U76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1</v>
      </c>
      <c r="AD76" s="1">
        <v>0</v>
      </c>
      <c r="AE76" s="1">
        <v>0</v>
      </c>
      <c r="AF76" s="1">
        <v>0</v>
      </c>
      <c r="AG76" s="1">
        <v>0</v>
      </c>
      <c r="AH76" s="1">
        <v>1</v>
      </c>
      <c r="AI76" s="1">
        <v>1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1</v>
      </c>
      <c r="AU76" s="1">
        <v>0</v>
      </c>
      <c r="AV76" s="1">
        <v>0</v>
      </c>
      <c r="AW76" s="1">
        <v>0</v>
      </c>
      <c r="AX76" s="1">
        <v>1</v>
      </c>
      <c r="AY76" s="1">
        <v>0</v>
      </c>
      <c r="AZ76" s="1">
        <v>0</v>
      </c>
      <c r="BA76" s="1">
        <v>0</v>
      </c>
      <c r="BB76" s="1">
        <v>0</v>
      </c>
      <c r="BC76">
        <v>1</v>
      </c>
      <c r="BD76">
        <v>1</v>
      </c>
      <c r="BE76">
        <v>1</v>
      </c>
      <c r="BF76">
        <v>1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1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 t="s">
        <v>4946</v>
      </c>
      <c r="CJ76" s="1" t="s">
        <v>4946</v>
      </c>
      <c r="CK76" s="1" t="s">
        <v>4946</v>
      </c>
      <c r="CL76" s="1" t="s">
        <v>4946</v>
      </c>
      <c r="CM76" s="1" t="s">
        <v>4946</v>
      </c>
      <c r="CN76" s="1" t="s">
        <v>4946</v>
      </c>
      <c r="CO76" s="1" t="s">
        <v>4946</v>
      </c>
      <c r="CP76" s="1" t="s">
        <v>4946</v>
      </c>
      <c r="CQ76" s="1" t="s">
        <v>4945</v>
      </c>
      <c r="CR76" s="1" t="s">
        <v>4946</v>
      </c>
      <c r="CS76" s="1" t="s">
        <v>4946</v>
      </c>
      <c r="CT76" s="1" t="s">
        <v>4943</v>
      </c>
      <c r="CU76" s="1" t="s">
        <v>4943</v>
      </c>
      <c r="CV76" s="1" t="s">
        <v>4943</v>
      </c>
      <c r="CW76" s="1" t="s">
        <v>4943</v>
      </c>
      <c r="CX76" s="1" t="s">
        <v>4943</v>
      </c>
      <c r="CY76" s="1" t="s">
        <v>4943</v>
      </c>
      <c r="CZ76" s="1" t="s">
        <v>4943</v>
      </c>
    </row>
    <row r="77" spans="2:104" x14ac:dyDescent="0.25">
      <c r="B77" s="2">
        <v>44475</v>
      </c>
      <c r="C77" s="1">
        <v>1</v>
      </c>
      <c r="D77" s="1">
        <v>0</v>
      </c>
      <c r="E77" s="1">
        <v>0</v>
      </c>
      <c r="F77" s="1">
        <v>0</v>
      </c>
      <c r="G77">
        <v>0</v>
      </c>
      <c r="H77">
        <v>0</v>
      </c>
      <c r="I77">
        <v>1</v>
      </c>
      <c r="J77">
        <v>1</v>
      </c>
      <c r="K77">
        <v>1</v>
      </c>
      <c r="L77">
        <v>1</v>
      </c>
      <c r="M77">
        <v>0</v>
      </c>
      <c r="N77">
        <v>1</v>
      </c>
      <c r="O77">
        <v>1</v>
      </c>
      <c r="P77">
        <v>1</v>
      </c>
      <c r="Q77">
        <v>0</v>
      </c>
      <c r="R77">
        <v>1</v>
      </c>
      <c r="S77">
        <v>1</v>
      </c>
      <c r="T77">
        <v>1</v>
      </c>
      <c r="U77">
        <v>1</v>
      </c>
      <c r="V77" s="1">
        <v>1</v>
      </c>
      <c r="W77" s="1">
        <v>0</v>
      </c>
      <c r="X77" s="1">
        <v>1</v>
      </c>
      <c r="Y77" s="1">
        <v>0</v>
      </c>
      <c r="Z77" s="1">
        <v>0</v>
      </c>
      <c r="AA77" s="1">
        <v>1</v>
      </c>
      <c r="AB77" s="1">
        <v>0</v>
      </c>
      <c r="AC77" s="1">
        <v>0</v>
      </c>
      <c r="AD77" s="1">
        <v>0</v>
      </c>
      <c r="AE77" s="1">
        <v>0</v>
      </c>
      <c r="AF77" s="1">
        <v>1</v>
      </c>
      <c r="AG77" s="1">
        <v>0</v>
      </c>
      <c r="AH77" s="1">
        <v>1</v>
      </c>
      <c r="AI77" s="1">
        <v>0</v>
      </c>
      <c r="AJ77" s="1">
        <v>0</v>
      </c>
      <c r="AK77" s="1">
        <v>0</v>
      </c>
      <c r="AL77" s="1">
        <v>0</v>
      </c>
      <c r="AM77" s="1">
        <v>1</v>
      </c>
      <c r="AN77" s="1">
        <v>0</v>
      </c>
      <c r="AO77" s="1">
        <v>1</v>
      </c>
      <c r="AP77" s="1">
        <v>0</v>
      </c>
      <c r="AQ77" s="1">
        <v>0</v>
      </c>
      <c r="AR77" s="1">
        <v>1</v>
      </c>
      <c r="AS77" s="1">
        <v>0</v>
      </c>
      <c r="AT77" s="1">
        <v>0</v>
      </c>
      <c r="AU77" s="1">
        <v>0</v>
      </c>
      <c r="AV77" s="1">
        <v>0</v>
      </c>
      <c r="AW77" s="1">
        <v>1</v>
      </c>
      <c r="AX77" s="1">
        <v>0</v>
      </c>
      <c r="AY77" s="1">
        <v>1</v>
      </c>
      <c r="AZ77" s="1">
        <v>1</v>
      </c>
      <c r="BA77" s="1">
        <v>1</v>
      </c>
      <c r="BB77" s="1">
        <v>1</v>
      </c>
      <c r="BC77">
        <v>1</v>
      </c>
      <c r="BD77">
        <v>0</v>
      </c>
      <c r="BE77">
        <v>1</v>
      </c>
      <c r="BF77">
        <v>0</v>
      </c>
      <c r="BG77" s="1">
        <v>1</v>
      </c>
      <c r="BH77" s="1">
        <v>0</v>
      </c>
      <c r="BI77" s="1">
        <v>1</v>
      </c>
      <c r="BJ77" s="1">
        <v>0</v>
      </c>
      <c r="BK77" s="1">
        <v>0</v>
      </c>
      <c r="BL77" s="1">
        <v>1</v>
      </c>
      <c r="BM77" s="1">
        <v>0</v>
      </c>
      <c r="BN77" s="1">
        <v>0</v>
      </c>
      <c r="BO77" s="1">
        <v>0</v>
      </c>
      <c r="BP77" s="1">
        <v>0</v>
      </c>
      <c r="BQ77" s="1">
        <v>1</v>
      </c>
      <c r="BR77" s="1">
        <v>1</v>
      </c>
      <c r="BS77" s="1">
        <v>0</v>
      </c>
      <c r="BT77" s="1">
        <v>0</v>
      </c>
      <c r="BU77" s="1">
        <v>1</v>
      </c>
      <c r="BV77" s="1">
        <v>1</v>
      </c>
      <c r="BW77" s="1">
        <v>0</v>
      </c>
      <c r="BX77" s="1">
        <v>1</v>
      </c>
      <c r="BY77" s="1">
        <v>0</v>
      </c>
      <c r="BZ77" s="1">
        <v>0</v>
      </c>
      <c r="CA77" s="1">
        <v>1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 t="s">
        <v>4946</v>
      </c>
      <c r="CJ77" s="1" t="s">
        <v>4946</v>
      </c>
      <c r="CK77" s="1" t="s">
        <v>4944</v>
      </c>
      <c r="CL77" s="1" t="s">
        <v>4944</v>
      </c>
      <c r="CM77" s="1" t="s">
        <v>4944</v>
      </c>
      <c r="CN77" s="1" t="s">
        <v>4946</v>
      </c>
      <c r="CO77" s="1" t="s">
        <v>4946</v>
      </c>
      <c r="CP77" s="1" t="s">
        <v>4946</v>
      </c>
      <c r="CQ77" s="1" t="s">
        <v>4944</v>
      </c>
      <c r="CR77" s="1" t="s">
        <v>4946</v>
      </c>
      <c r="CS77" s="1" t="s">
        <v>4944</v>
      </c>
      <c r="CT77" s="1" t="s">
        <v>4943</v>
      </c>
      <c r="CU77" s="1" t="s">
        <v>4943</v>
      </c>
      <c r="CV77" s="1" t="s">
        <v>4943</v>
      </c>
      <c r="CW77" s="1" t="s">
        <v>4943</v>
      </c>
      <c r="CX77" s="1" t="s">
        <v>4943</v>
      </c>
      <c r="CY77" s="1" t="s">
        <v>4943</v>
      </c>
      <c r="CZ77" s="1" t="s">
        <v>4943</v>
      </c>
    </row>
    <row r="78" spans="2:104" x14ac:dyDescent="0.25">
      <c r="B78" s="2">
        <v>44475</v>
      </c>
      <c r="C78" s="1">
        <v>0</v>
      </c>
      <c r="D78" s="1">
        <v>1</v>
      </c>
      <c r="E78" s="1">
        <v>0</v>
      </c>
      <c r="F78" s="1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>
        <v>0</v>
      </c>
      <c r="BD78">
        <v>0</v>
      </c>
      <c r="BE78">
        <v>0</v>
      </c>
      <c r="BF78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 t="s">
        <v>4943</v>
      </c>
      <c r="CJ78" s="1" t="s">
        <v>4943</v>
      </c>
      <c r="CK78" s="1" t="s">
        <v>4943</v>
      </c>
      <c r="CL78" s="1" t="s">
        <v>4943</v>
      </c>
      <c r="CM78" s="1" t="s">
        <v>4943</v>
      </c>
      <c r="CN78" s="1" t="s">
        <v>4943</v>
      </c>
      <c r="CO78" s="1" t="s">
        <v>4943</v>
      </c>
      <c r="CP78" s="1" t="s">
        <v>4943</v>
      </c>
      <c r="CQ78" s="1" t="s">
        <v>4943</v>
      </c>
      <c r="CR78" s="1" t="s">
        <v>4943</v>
      </c>
      <c r="CS78" s="1" t="s">
        <v>4943</v>
      </c>
      <c r="CT78" s="1" t="s">
        <v>4943</v>
      </c>
      <c r="CU78" s="1" t="s">
        <v>4943</v>
      </c>
      <c r="CV78" s="1" t="s">
        <v>4943</v>
      </c>
      <c r="CW78" s="1" t="s">
        <v>4943</v>
      </c>
      <c r="CX78" s="1" t="s">
        <v>4943</v>
      </c>
      <c r="CY78" s="1" t="s">
        <v>23</v>
      </c>
      <c r="CZ78" s="1" t="s">
        <v>4943</v>
      </c>
    </row>
    <row r="79" spans="2:104" x14ac:dyDescent="0.25">
      <c r="B79" s="2">
        <v>44475</v>
      </c>
      <c r="C79" s="1">
        <v>1</v>
      </c>
      <c r="D79" s="1">
        <v>0</v>
      </c>
      <c r="E79" s="1">
        <v>0</v>
      </c>
      <c r="F79" s="1">
        <v>0</v>
      </c>
      <c r="H79">
        <v>0</v>
      </c>
      <c r="I79">
        <v>1</v>
      </c>
      <c r="J79">
        <v>1</v>
      </c>
      <c r="K79">
        <v>1</v>
      </c>
      <c r="L79">
        <v>0</v>
      </c>
      <c r="M79">
        <v>0</v>
      </c>
      <c r="N79">
        <v>1</v>
      </c>
      <c r="O79">
        <v>1</v>
      </c>
      <c r="P79">
        <v>0</v>
      </c>
      <c r="Q79">
        <v>1</v>
      </c>
      <c r="R79">
        <v>1</v>
      </c>
      <c r="S79">
        <v>0</v>
      </c>
      <c r="T79">
        <v>1</v>
      </c>
      <c r="U79">
        <v>0</v>
      </c>
      <c r="V79" s="1">
        <v>0</v>
      </c>
      <c r="W79" s="1">
        <v>0</v>
      </c>
      <c r="X79" s="1">
        <v>1</v>
      </c>
      <c r="Y79" s="1">
        <v>0</v>
      </c>
      <c r="Z79" s="1">
        <v>0</v>
      </c>
      <c r="AA79" s="1">
        <v>1</v>
      </c>
      <c r="AB79" s="1">
        <v>0</v>
      </c>
      <c r="AC79" s="1">
        <v>0</v>
      </c>
      <c r="AD79" s="1">
        <v>0</v>
      </c>
      <c r="AE79" s="1">
        <v>0</v>
      </c>
      <c r="AF79" s="1">
        <v>1</v>
      </c>
      <c r="AG79" s="1">
        <v>0</v>
      </c>
      <c r="AH79" s="1">
        <v>1</v>
      </c>
      <c r="AI79" s="1">
        <v>0</v>
      </c>
      <c r="AJ79" s="1">
        <v>0</v>
      </c>
      <c r="AK79" s="1">
        <v>1</v>
      </c>
      <c r="AL79" s="1">
        <v>0</v>
      </c>
      <c r="AM79" s="1">
        <v>0</v>
      </c>
      <c r="AN79" s="1">
        <v>0</v>
      </c>
      <c r="AO79" s="1">
        <v>1</v>
      </c>
      <c r="AP79" s="1">
        <v>0</v>
      </c>
      <c r="AQ79" s="1">
        <v>0</v>
      </c>
      <c r="AR79" s="1">
        <v>1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1</v>
      </c>
      <c r="AY79" s="1">
        <v>0</v>
      </c>
      <c r="AZ79" s="1">
        <v>1</v>
      </c>
      <c r="BA79" s="1">
        <v>0</v>
      </c>
      <c r="BB79" s="1">
        <v>1</v>
      </c>
      <c r="BC79">
        <v>1</v>
      </c>
      <c r="BD79">
        <v>1</v>
      </c>
      <c r="BE79">
        <v>1</v>
      </c>
      <c r="BF79">
        <v>0</v>
      </c>
      <c r="BG79" s="1">
        <v>0</v>
      </c>
      <c r="BH79" s="1">
        <v>0</v>
      </c>
      <c r="BI79" s="1">
        <v>1</v>
      </c>
      <c r="BJ79" s="1">
        <v>0</v>
      </c>
      <c r="BK79" s="1">
        <v>0</v>
      </c>
      <c r="BL79" s="1">
        <v>1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 t="s">
        <v>4946</v>
      </c>
      <c r="CJ79" s="1" t="s">
        <v>4946</v>
      </c>
      <c r="CK79" s="1" t="s">
        <v>4946</v>
      </c>
      <c r="CL79" s="1" t="s">
        <v>4946</v>
      </c>
      <c r="CM79" s="1" t="s">
        <v>4946</v>
      </c>
      <c r="CN79" s="1" t="s">
        <v>4946</v>
      </c>
      <c r="CO79" s="1" t="s">
        <v>4946</v>
      </c>
      <c r="CP79" s="1" t="s">
        <v>4945</v>
      </c>
      <c r="CQ79" s="1" t="s">
        <v>4944</v>
      </c>
      <c r="CR79" s="1" t="s">
        <v>4946</v>
      </c>
      <c r="CS79" s="1" t="s">
        <v>4945</v>
      </c>
      <c r="CT79" s="1" t="s">
        <v>4943</v>
      </c>
      <c r="CU79" s="1" t="s">
        <v>4943</v>
      </c>
      <c r="CV79" s="1" t="s">
        <v>4943</v>
      </c>
      <c r="CW79" s="1" t="s">
        <v>4943</v>
      </c>
      <c r="CX79" s="1" t="s">
        <v>4943</v>
      </c>
      <c r="CY79" s="1" t="s">
        <v>4943</v>
      </c>
      <c r="CZ79" s="1" t="s">
        <v>4943</v>
      </c>
    </row>
    <row r="80" spans="2:104" x14ac:dyDescent="0.25">
      <c r="B80" s="2">
        <v>44475</v>
      </c>
      <c r="C80" s="1">
        <v>1</v>
      </c>
      <c r="D80" s="1">
        <v>0</v>
      </c>
      <c r="E80" s="1">
        <v>0</v>
      </c>
      <c r="F80" s="1">
        <v>0</v>
      </c>
      <c r="G80">
        <v>0</v>
      </c>
      <c r="H80">
        <v>0</v>
      </c>
      <c r="I80">
        <v>1</v>
      </c>
      <c r="J80">
        <v>1</v>
      </c>
      <c r="K80">
        <v>1</v>
      </c>
      <c r="L80">
        <v>0</v>
      </c>
      <c r="M80">
        <v>0</v>
      </c>
      <c r="N80">
        <v>0</v>
      </c>
      <c r="O80">
        <v>1</v>
      </c>
      <c r="P80">
        <v>0</v>
      </c>
      <c r="Q80">
        <v>0</v>
      </c>
      <c r="R80">
        <v>1</v>
      </c>
      <c r="S80">
        <v>1</v>
      </c>
      <c r="T80">
        <v>1</v>
      </c>
      <c r="U80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1</v>
      </c>
      <c r="AB80" s="1">
        <v>0</v>
      </c>
      <c r="AC80" s="1">
        <v>1</v>
      </c>
      <c r="AD80" s="1">
        <v>0</v>
      </c>
      <c r="AE80" s="1">
        <v>0</v>
      </c>
      <c r="AF80" s="1">
        <v>1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1</v>
      </c>
      <c r="AS80" s="1">
        <v>0</v>
      </c>
      <c r="AT80" s="1">
        <v>1</v>
      </c>
      <c r="AU80" s="1">
        <v>0</v>
      </c>
      <c r="AV80" s="1">
        <v>0</v>
      </c>
      <c r="AW80" s="1">
        <v>0</v>
      </c>
      <c r="AX80" s="1">
        <v>1</v>
      </c>
      <c r="AY80" s="1">
        <v>1</v>
      </c>
      <c r="AZ80" s="1">
        <v>1</v>
      </c>
      <c r="BA80" s="1">
        <v>1</v>
      </c>
      <c r="BB80" s="1">
        <v>1</v>
      </c>
      <c r="BC80">
        <v>1</v>
      </c>
      <c r="BD80">
        <v>1</v>
      </c>
      <c r="BE80">
        <v>1</v>
      </c>
      <c r="BF80">
        <v>1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1</v>
      </c>
      <c r="BM80" s="1">
        <v>0</v>
      </c>
      <c r="BN80" s="1">
        <v>1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 t="s">
        <v>4946</v>
      </c>
      <c r="CJ80" s="1" t="s">
        <v>4946</v>
      </c>
      <c r="CK80" s="1" t="s">
        <v>4946</v>
      </c>
      <c r="CL80" s="1" t="s">
        <v>4946</v>
      </c>
      <c r="CM80" s="1" t="s">
        <v>4946</v>
      </c>
      <c r="CN80" s="1" t="s">
        <v>4946</v>
      </c>
      <c r="CO80" s="1" t="s">
        <v>4946</v>
      </c>
      <c r="CP80" s="1" t="s">
        <v>4946</v>
      </c>
      <c r="CQ80" s="1" t="s">
        <v>4946</v>
      </c>
      <c r="CR80" s="1" t="s">
        <v>4946</v>
      </c>
      <c r="CS80" s="1" t="s">
        <v>4946</v>
      </c>
      <c r="CT80" s="1" t="s">
        <v>4943</v>
      </c>
      <c r="CU80" s="1" t="s">
        <v>4943</v>
      </c>
      <c r="CV80" s="1" t="s">
        <v>4943</v>
      </c>
      <c r="CW80" s="1" t="s">
        <v>4943</v>
      </c>
      <c r="CX80" s="1" t="s">
        <v>4943</v>
      </c>
      <c r="CY80" s="1" t="s">
        <v>4943</v>
      </c>
      <c r="CZ80" s="1" t="s">
        <v>4943</v>
      </c>
    </row>
    <row r="81" spans="2:104" x14ac:dyDescent="0.25">
      <c r="B81" s="2">
        <v>44475</v>
      </c>
      <c r="C81" s="1">
        <v>1</v>
      </c>
      <c r="D81" s="1">
        <v>0</v>
      </c>
      <c r="E81" s="1">
        <v>0</v>
      </c>
      <c r="F81" s="1">
        <v>0</v>
      </c>
      <c r="H81">
        <v>0</v>
      </c>
      <c r="I81">
        <v>1</v>
      </c>
      <c r="J81">
        <v>1</v>
      </c>
      <c r="K81">
        <v>1</v>
      </c>
      <c r="L81">
        <v>0</v>
      </c>
      <c r="M81">
        <v>0</v>
      </c>
      <c r="N81">
        <v>1</v>
      </c>
      <c r="O81">
        <v>1</v>
      </c>
      <c r="P81">
        <v>0</v>
      </c>
      <c r="Q81">
        <v>1</v>
      </c>
      <c r="R81">
        <v>1</v>
      </c>
      <c r="S81">
        <v>0</v>
      </c>
      <c r="T81">
        <v>1</v>
      </c>
      <c r="U81">
        <v>0</v>
      </c>
      <c r="V81" s="1">
        <v>0</v>
      </c>
      <c r="W81" s="1">
        <v>0</v>
      </c>
      <c r="X81" s="1">
        <v>1</v>
      </c>
      <c r="Y81" s="1">
        <v>0</v>
      </c>
      <c r="Z81" s="1">
        <v>0</v>
      </c>
      <c r="AA81" s="1">
        <v>1</v>
      </c>
      <c r="AB81" s="1">
        <v>0</v>
      </c>
      <c r="AC81" s="1">
        <v>0</v>
      </c>
      <c r="AD81" s="1">
        <v>0</v>
      </c>
      <c r="AE81" s="1">
        <v>0</v>
      </c>
      <c r="AF81" s="1">
        <v>1</v>
      </c>
      <c r="AG81" s="1">
        <v>0</v>
      </c>
      <c r="AH81" s="1">
        <v>1</v>
      </c>
      <c r="AI81" s="1">
        <v>0</v>
      </c>
      <c r="AJ81" s="1">
        <v>0</v>
      </c>
      <c r="AK81" s="1">
        <v>1</v>
      </c>
      <c r="AL81" s="1">
        <v>0</v>
      </c>
      <c r="AM81" s="1">
        <v>0</v>
      </c>
      <c r="AN81" s="1">
        <v>0</v>
      </c>
      <c r="AO81" s="1">
        <v>1</v>
      </c>
      <c r="AP81" s="1">
        <v>0</v>
      </c>
      <c r="AQ81" s="1">
        <v>0</v>
      </c>
      <c r="AR81" s="1">
        <v>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1</v>
      </c>
      <c r="AY81" s="1">
        <v>0</v>
      </c>
      <c r="AZ81" s="1">
        <v>1</v>
      </c>
      <c r="BA81" s="1">
        <v>0</v>
      </c>
      <c r="BB81" s="1">
        <v>1</v>
      </c>
      <c r="BC81">
        <v>1</v>
      </c>
      <c r="BD81">
        <v>1</v>
      </c>
      <c r="BE81">
        <v>1</v>
      </c>
      <c r="BF81">
        <v>0</v>
      </c>
      <c r="BG81" s="1">
        <v>0</v>
      </c>
      <c r="BH81" s="1">
        <v>0</v>
      </c>
      <c r="BI81" s="1">
        <v>1</v>
      </c>
      <c r="BJ81" s="1">
        <v>0</v>
      </c>
      <c r="BK81" s="1">
        <v>0</v>
      </c>
      <c r="BL81" s="1">
        <v>1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 t="s">
        <v>4946</v>
      </c>
      <c r="CJ81" s="1" t="s">
        <v>4946</v>
      </c>
      <c r="CK81" s="1" t="s">
        <v>4946</v>
      </c>
      <c r="CL81" s="1" t="s">
        <v>4946</v>
      </c>
      <c r="CM81" s="1" t="s">
        <v>4946</v>
      </c>
      <c r="CN81" s="1" t="s">
        <v>4946</v>
      </c>
      <c r="CO81" s="1" t="s">
        <v>4946</v>
      </c>
      <c r="CP81" s="1" t="s">
        <v>4945</v>
      </c>
      <c r="CQ81" s="1" t="s">
        <v>4944</v>
      </c>
      <c r="CR81" s="1" t="s">
        <v>4946</v>
      </c>
      <c r="CS81" s="1" t="s">
        <v>4945</v>
      </c>
      <c r="CT81" s="1" t="s">
        <v>4943</v>
      </c>
      <c r="CU81" s="1" t="s">
        <v>4943</v>
      </c>
      <c r="CV81" s="1" t="s">
        <v>4943</v>
      </c>
      <c r="CW81" s="1" t="s">
        <v>4943</v>
      </c>
      <c r="CX81" s="1" t="s">
        <v>4943</v>
      </c>
      <c r="CY81" s="1" t="s">
        <v>4943</v>
      </c>
      <c r="CZ81" s="1" t="s">
        <v>4943</v>
      </c>
    </row>
    <row r="82" spans="2:104" x14ac:dyDescent="0.25">
      <c r="B82" s="2">
        <v>44475</v>
      </c>
      <c r="C82" s="1">
        <v>1</v>
      </c>
      <c r="D82" s="1">
        <v>0</v>
      </c>
      <c r="E82" s="1">
        <v>0</v>
      </c>
      <c r="F82" s="1">
        <v>0</v>
      </c>
      <c r="H82">
        <v>0</v>
      </c>
      <c r="I82">
        <v>1</v>
      </c>
      <c r="J82">
        <v>1</v>
      </c>
      <c r="K82">
        <v>1</v>
      </c>
      <c r="L82">
        <v>0</v>
      </c>
      <c r="M82">
        <v>0</v>
      </c>
      <c r="N82">
        <v>1</v>
      </c>
      <c r="O82">
        <v>1</v>
      </c>
      <c r="P82">
        <v>0</v>
      </c>
      <c r="Q82">
        <v>1</v>
      </c>
      <c r="R82">
        <v>1</v>
      </c>
      <c r="S82">
        <v>0</v>
      </c>
      <c r="T82">
        <v>1</v>
      </c>
      <c r="U82">
        <v>0</v>
      </c>
      <c r="V82" s="1">
        <v>0</v>
      </c>
      <c r="W82" s="1">
        <v>0</v>
      </c>
      <c r="X82" s="1">
        <v>1</v>
      </c>
      <c r="Y82" s="1">
        <v>0</v>
      </c>
      <c r="Z82" s="1">
        <v>0</v>
      </c>
      <c r="AA82" s="1">
        <v>1</v>
      </c>
      <c r="AB82" s="1">
        <v>0</v>
      </c>
      <c r="AC82" s="1">
        <v>0</v>
      </c>
      <c r="AD82" s="1">
        <v>0</v>
      </c>
      <c r="AE82" s="1">
        <v>0</v>
      </c>
      <c r="AF82" s="1">
        <v>1</v>
      </c>
      <c r="AG82" s="1">
        <v>0</v>
      </c>
      <c r="AH82" s="1">
        <v>1</v>
      </c>
      <c r="AI82" s="1">
        <v>0</v>
      </c>
      <c r="AJ82" s="1">
        <v>1</v>
      </c>
      <c r="AK82" s="1">
        <v>1</v>
      </c>
      <c r="AL82" s="1">
        <v>0</v>
      </c>
      <c r="AM82" s="1">
        <v>0</v>
      </c>
      <c r="AN82" s="1">
        <v>0</v>
      </c>
      <c r="AO82" s="1">
        <v>1</v>
      </c>
      <c r="AP82" s="1">
        <v>0</v>
      </c>
      <c r="AQ82" s="1">
        <v>0</v>
      </c>
      <c r="AR82" s="1">
        <v>1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1</v>
      </c>
      <c r="AY82" s="1">
        <v>0</v>
      </c>
      <c r="AZ82" s="1">
        <v>1</v>
      </c>
      <c r="BA82" s="1">
        <v>0</v>
      </c>
      <c r="BB82" s="1">
        <v>1</v>
      </c>
      <c r="BC82">
        <v>1</v>
      </c>
      <c r="BD82">
        <v>1</v>
      </c>
      <c r="BE82">
        <v>1</v>
      </c>
      <c r="BF82">
        <v>0</v>
      </c>
      <c r="BG82" s="1">
        <v>0</v>
      </c>
      <c r="BH82" s="1">
        <v>0</v>
      </c>
      <c r="BI82" s="1">
        <v>1</v>
      </c>
      <c r="BJ82" s="1">
        <v>0</v>
      </c>
      <c r="BK82" s="1">
        <v>0</v>
      </c>
      <c r="BL82" s="1">
        <v>1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 t="s">
        <v>4946</v>
      </c>
      <c r="CJ82" s="1" t="s">
        <v>4946</v>
      </c>
      <c r="CK82" s="1" t="s">
        <v>4946</v>
      </c>
      <c r="CL82" s="1" t="s">
        <v>4946</v>
      </c>
      <c r="CM82" s="1" t="s">
        <v>4946</v>
      </c>
      <c r="CN82" s="1" t="s">
        <v>4946</v>
      </c>
      <c r="CO82" s="1" t="s">
        <v>4946</v>
      </c>
      <c r="CP82" s="1" t="s">
        <v>4945</v>
      </c>
      <c r="CQ82" s="1" t="s">
        <v>4944</v>
      </c>
      <c r="CR82" s="1" t="s">
        <v>4946</v>
      </c>
      <c r="CS82" s="1" t="s">
        <v>4945</v>
      </c>
      <c r="CT82" s="1" t="s">
        <v>4943</v>
      </c>
      <c r="CU82" s="1" t="s">
        <v>4943</v>
      </c>
      <c r="CV82" s="1" t="s">
        <v>4943</v>
      </c>
      <c r="CW82" s="1" t="s">
        <v>4943</v>
      </c>
      <c r="CX82" s="1" t="s">
        <v>4943</v>
      </c>
      <c r="CY82" s="1" t="s">
        <v>4943</v>
      </c>
      <c r="CZ82" s="1" t="s">
        <v>4943</v>
      </c>
    </row>
    <row r="83" spans="2:104" x14ac:dyDescent="0.25">
      <c r="B83" s="2">
        <v>44474</v>
      </c>
      <c r="C83" s="1">
        <v>1</v>
      </c>
      <c r="D83" s="1">
        <v>0</v>
      </c>
      <c r="E83" s="1">
        <v>0</v>
      </c>
      <c r="F83" s="1">
        <v>0</v>
      </c>
      <c r="G83">
        <v>0</v>
      </c>
      <c r="H83">
        <v>0</v>
      </c>
      <c r="I83">
        <v>1</v>
      </c>
      <c r="J83">
        <v>1</v>
      </c>
      <c r="K83">
        <v>1</v>
      </c>
      <c r="L83">
        <v>1</v>
      </c>
      <c r="M83">
        <v>0</v>
      </c>
      <c r="N83">
        <v>1</v>
      </c>
      <c r="O83">
        <v>1</v>
      </c>
      <c r="P83">
        <v>0</v>
      </c>
      <c r="Q83">
        <v>1</v>
      </c>
      <c r="R83">
        <v>1</v>
      </c>
      <c r="S83">
        <v>0</v>
      </c>
      <c r="T83">
        <v>1</v>
      </c>
      <c r="U83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0</v>
      </c>
      <c r="AE83" s="1">
        <v>0</v>
      </c>
      <c r="AF83" s="1">
        <v>1</v>
      </c>
      <c r="AG83" s="1">
        <v>0</v>
      </c>
      <c r="AH83" s="1">
        <v>1</v>
      </c>
      <c r="AI83" s="1">
        <v>0</v>
      </c>
      <c r="AJ83" s="1">
        <v>0</v>
      </c>
      <c r="AK83" s="1">
        <v>1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1</v>
      </c>
      <c r="AY83" s="1">
        <v>0</v>
      </c>
      <c r="AZ83" s="1">
        <v>1</v>
      </c>
      <c r="BA83" s="1">
        <v>0</v>
      </c>
      <c r="BB83" s="1">
        <v>0</v>
      </c>
      <c r="BC83">
        <v>1</v>
      </c>
      <c r="BD83">
        <v>1</v>
      </c>
      <c r="BE83">
        <v>1</v>
      </c>
      <c r="BF83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1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1</v>
      </c>
      <c r="BT83" s="1">
        <v>0</v>
      </c>
      <c r="BU83" s="1">
        <v>1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 t="s">
        <v>4946</v>
      </c>
      <c r="CJ83" s="1" t="s">
        <v>4946</v>
      </c>
      <c r="CK83" s="1" t="s">
        <v>4946</v>
      </c>
      <c r="CL83" s="1" t="s">
        <v>4946</v>
      </c>
      <c r="CM83" s="1" t="s">
        <v>4946</v>
      </c>
      <c r="CN83" s="1" t="s">
        <v>4946</v>
      </c>
      <c r="CO83" s="1" t="s">
        <v>4946</v>
      </c>
      <c r="CP83" s="1" t="s">
        <v>4946</v>
      </c>
      <c r="CQ83" s="1" t="s">
        <v>4946</v>
      </c>
      <c r="CR83" s="1" t="s">
        <v>4946</v>
      </c>
      <c r="CS83" s="1" t="s">
        <v>4946</v>
      </c>
      <c r="CT83" s="1" t="s">
        <v>4943</v>
      </c>
      <c r="CU83" s="1" t="s">
        <v>4943</v>
      </c>
      <c r="CV83" s="1" t="s">
        <v>4943</v>
      </c>
      <c r="CW83" s="1" t="s">
        <v>4943</v>
      </c>
      <c r="CX83" s="1" t="s">
        <v>4943</v>
      </c>
      <c r="CY83" s="1" t="s">
        <v>4943</v>
      </c>
      <c r="CZ83" s="1" t="s">
        <v>4943</v>
      </c>
    </row>
    <row r="84" spans="2:104" x14ac:dyDescent="0.25">
      <c r="B84" s="2">
        <v>44474</v>
      </c>
      <c r="C84" s="1">
        <v>1</v>
      </c>
      <c r="D84" s="1">
        <v>0</v>
      </c>
      <c r="E84" s="1">
        <v>0</v>
      </c>
      <c r="F84" s="1">
        <v>0</v>
      </c>
      <c r="G84">
        <v>0</v>
      </c>
      <c r="H84">
        <v>0</v>
      </c>
      <c r="I84">
        <v>1</v>
      </c>
      <c r="J84">
        <v>1</v>
      </c>
      <c r="K84">
        <v>1</v>
      </c>
      <c r="L84">
        <v>1</v>
      </c>
      <c r="M84">
        <v>0</v>
      </c>
      <c r="N84">
        <v>1</v>
      </c>
      <c r="O84">
        <v>1</v>
      </c>
      <c r="P84">
        <v>0</v>
      </c>
      <c r="Q84">
        <v>0</v>
      </c>
      <c r="R84">
        <v>1</v>
      </c>
      <c r="S84">
        <v>0</v>
      </c>
      <c r="T84">
        <v>1</v>
      </c>
      <c r="U84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1</v>
      </c>
      <c r="AB84" s="1">
        <v>0</v>
      </c>
      <c r="AC84" s="1">
        <v>0</v>
      </c>
      <c r="AD84" s="1">
        <v>0</v>
      </c>
      <c r="AE84" s="1">
        <v>0</v>
      </c>
      <c r="AF84" s="1">
        <v>1</v>
      </c>
      <c r="AG84" s="1">
        <v>1</v>
      </c>
      <c r="AH84" s="1">
        <v>1</v>
      </c>
      <c r="AI84" s="1">
        <v>1</v>
      </c>
      <c r="AJ84" s="1">
        <v>0</v>
      </c>
      <c r="AK84" s="1">
        <v>0</v>
      </c>
      <c r="AL84" s="1">
        <v>1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1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1</v>
      </c>
      <c r="AY84" s="1">
        <v>1</v>
      </c>
      <c r="AZ84" s="1">
        <v>1</v>
      </c>
      <c r="BA84" s="1">
        <v>1</v>
      </c>
      <c r="BB84" s="1">
        <v>1</v>
      </c>
      <c r="BC84">
        <v>1</v>
      </c>
      <c r="BD84">
        <v>0</v>
      </c>
      <c r="BE84">
        <v>1</v>
      </c>
      <c r="BF84">
        <v>1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1</v>
      </c>
      <c r="BM84" s="1">
        <v>0</v>
      </c>
      <c r="BN84" s="1">
        <v>0</v>
      </c>
      <c r="BO84" s="1">
        <v>0</v>
      </c>
      <c r="BP84" s="1">
        <v>0</v>
      </c>
      <c r="BQ84" s="1">
        <v>1</v>
      </c>
      <c r="BR84" s="1">
        <v>1</v>
      </c>
      <c r="BS84" s="1">
        <v>1</v>
      </c>
      <c r="BT84" s="1">
        <v>1</v>
      </c>
      <c r="BU84" s="1">
        <v>1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1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 t="s">
        <v>4946</v>
      </c>
      <c r="CJ84" s="1" t="s">
        <v>4946</v>
      </c>
      <c r="CK84" s="1" t="s">
        <v>4946</v>
      </c>
      <c r="CL84" s="1" t="s">
        <v>4946</v>
      </c>
      <c r="CM84" s="1" t="s">
        <v>4945</v>
      </c>
      <c r="CN84" s="1" t="s">
        <v>4946</v>
      </c>
      <c r="CO84" s="1" t="s">
        <v>4946</v>
      </c>
      <c r="CP84" s="1" t="s">
        <v>4946</v>
      </c>
      <c r="CQ84" s="1" t="s">
        <v>4946</v>
      </c>
      <c r="CR84" s="1" t="s">
        <v>4946</v>
      </c>
      <c r="CS84" s="1" t="s">
        <v>4946</v>
      </c>
      <c r="CT84" s="1" t="s">
        <v>4943</v>
      </c>
      <c r="CU84" s="1" t="s">
        <v>4943</v>
      </c>
      <c r="CV84" s="1" t="s">
        <v>4943</v>
      </c>
      <c r="CW84" s="1" t="s">
        <v>4943</v>
      </c>
      <c r="CX84" s="1" t="s">
        <v>4943</v>
      </c>
      <c r="CY84" s="1" t="s">
        <v>4943</v>
      </c>
      <c r="CZ84" s="1" t="s">
        <v>4943</v>
      </c>
    </row>
    <row r="85" spans="2:104" x14ac:dyDescent="0.25">
      <c r="B85" s="2">
        <v>44474</v>
      </c>
      <c r="C85" s="1">
        <v>1</v>
      </c>
      <c r="D85" s="1">
        <v>0</v>
      </c>
      <c r="E85" s="1">
        <v>0</v>
      </c>
      <c r="F85" s="1">
        <v>0</v>
      </c>
      <c r="H85">
        <v>0</v>
      </c>
      <c r="I85">
        <v>1</v>
      </c>
      <c r="J85">
        <v>1</v>
      </c>
      <c r="K85">
        <v>0</v>
      </c>
      <c r="L85">
        <v>1</v>
      </c>
      <c r="M85">
        <v>0</v>
      </c>
      <c r="N85">
        <v>1</v>
      </c>
      <c r="O85">
        <v>0</v>
      </c>
      <c r="P85">
        <v>1</v>
      </c>
      <c r="Q85">
        <v>0</v>
      </c>
      <c r="R85">
        <v>0</v>
      </c>
      <c r="S85">
        <v>0</v>
      </c>
      <c r="T85">
        <v>1</v>
      </c>
      <c r="U85">
        <v>0</v>
      </c>
      <c r="V85" s="1">
        <v>0</v>
      </c>
      <c r="W85" s="1">
        <v>0</v>
      </c>
      <c r="X85" s="1">
        <v>1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1</v>
      </c>
      <c r="AE85" s="1">
        <v>0</v>
      </c>
      <c r="AF85" s="1">
        <v>1</v>
      </c>
      <c r="AG85" s="1">
        <v>0</v>
      </c>
      <c r="AH85" s="1">
        <v>1</v>
      </c>
      <c r="AI85" s="1">
        <v>0</v>
      </c>
      <c r="AJ85" s="1">
        <v>0</v>
      </c>
      <c r="AK85" s="1">
        <v>1</v>
      </c>
      <c r="AL85" s="1">
        <v>0</v>
      </c>
      <c r="AM85" s="1">
        <v>0</v>
      </c>
      <c r="AN85" s="1">
        <v>0</v>
      </c>
      <c r="AO85" s="1">
        <v>1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>
        <v>0</v>
      </c>
      <c r="BD85">
        <v>0</v>
      </c>
      <c r="BE85">
        <v>0</v>
      </c>
      <c r="BF85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1</v>
      </c>
      <c r="BR85" s="1">
        <v>1</v>
      </c>
      <c r="BS85" s="1">
        <v>0</v>
      </c>
      <c r="BT85" s="1">
        <v>1</v>
      </c>
      <c r="BU85" s="1">
        <v>1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1</v>
      </c>
      <c r="CE85" s="1">
        <v>0</v>
      </c>
      <c r="CF85" s="1">
        <v>0</v>
      </c>
      <c r="CG85" s="1">
        <v>0</v>
      </c>
      <c r="CH85" s="1">
        <v>0</v>
      </c>
      <c r="CI85" s="1" t="s">
        <v>4946</v>
      </c>
      <c r="CJ85" s="1" t="s">
        <v>4946</v>
      </c>
      <c r="CK85" s="1" t="s">
        <v>4946</v>
      </c>
      <c r="CL85" s="1" t="s">
        <v>4946</v>
      </c>
      <c r="CM85" s="1" t="s">
        <v>4946</v>
      </c>
      <c r="CN85" s="1" t="s">
        <v>4944</v>
      </c>
      <c r="CO85" s="1" t="s">
        <v>4944</v>
      </c>
      <c r="CP85" s="1" t="s">
        <v>4946</v>
      </c>
      <c r="CQ85" s="1" t="s">
        <v>4944</v>
      </c>
      <c r="CR85" s="1" t="s">
        <v>4944</v>
      </c>
      <c r="CS85" s="1" t="s">
        <v>4944</v>
      </c>
      <c r="CT85" s="1" t="s">
        <v>4943</v>
      </c>
      <c r="CU85" s="1" t="s">
        <v>4943</v>
      </c>
      <c r="CV85" s="1" t="s">
        <v>4943</v>
      </c>
      <c r="CW85" s="1" t="s">
        <v>4943</v>
      </c>
      <c r="CX85" s="1" t="s">
        <v>4943</v>
      </c>
      <c r="CY85" s="1" t="s">
        <v>4943</v>
      </c>
      <c r="CZ85" s="1" t="s">
        <v>4943</v>
      </c>
    </row>
    <row r="86" spans="2:104" x14ac:dyDescent="0.25">
      <c r="B86" s="2">
        <v>44473</v>
      </c>
      <c r="C86" s="1">
        <v>1</v>
      </c>
      <c r="D86" s="1">
        <v>0</v>
      </c>
      <c r="E86" s="1">
        <v>0</v>
      </c>
      <c r="F86" s="1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1</v>
      </c>
      <c r="O86">
        <v>0</v>
      </c>
      <c r="P86">
        <v>0</v>
      </c>
      <c r="Q86">
        <v>1</v>
      </c>
      <c r="R86">
        <v>0</v>
      </c>
      <c r="S86">
        <v>0</v>
      </c>
      <c r="T86">
        <v>1</v>
      </c>
      <c r="U86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>
        <v>0</v>
      </c>
      <c r="BD86">
        <v>0</v>
      </c>
      <c r="BE86">
        <v>0</v>
      </c>
      <c r="BF86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 t="s">
        <v>4946</v>
      </c>
      <c r="CJ86" s="1" t="s">
        <v>4946</v>
      </c>
      <c r="CK86" s="1" t="s">
        <v>4946</v>
      </c>
      <c r="CL86" s="1" t="s">
        <v>4946</v>
      </c>
      <c r="CM86" s="1" t="s">
        <v>4944</v>
      </c>
      <c r="CN86" s="1" t="s">
        <v>4946</v>
      </c>
      <c r="CO86" s="1" t="s">
        <v>4946</v>
      </c>
      <c r="CP86" s="1" t="s">
        <v>4946</v>
      </c>
      <c r="CQ86" s="1" t="s">
        <v>4944</v>
      </c>
      <c r="CR86" s="1" t="s">
        <v>4946</v>
      </c>
      <c r="CS86" s="1" t="s">
        <v>4944</v>
      </c>
      <c r="CT86" s="1" t="s">
        <v>4943</v>
      </c>
      <c r="CU86" s="1" t="s">
        <v>4943</v>
      </c>
      <c r="CV86" s="1" t="s">
        <v>4943</v>
      </c>
      <c r="CW86" s="1" t="s">
        <v>4943</v>
      </c>
      <c r="CX86" s="1" t="s">
        <v>4943</v>
      </c>
      <c r="CY86" s="1" t="s">
        <v>4943</v>
      </c>
      <c r="CZ86" s="1" t="s">
        <v>4943</v>
      </c>
    </row>
    <row r="87" spans="2:104" x14ac:dyDescent="0.25">
      <c r="B87" s="2">
        <v>44473</v>
      </c>
      <c r="C87" s="1">
        <v>1</v>
      </c>
      <c r="D87" s="1">
        <v>0</v>
      </c>
      <c r="E87" s="1">
        <v>0</v>
      </c>
      <c r="F87" s="1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1</v>
      </c>
      <c r="O87">
        <v>0</v>
      </c>
      <c r="P87">
        <v>0</v>
      </c>
      <c r="Q87">
        <v>1</v>
      </c>
      <c r="R87">
        <v>0</v>
      </c>
      <c r="S87">
        <v>0</v>
      </c>
      <c r="T87">
        <v>1</v>
      </c>
      <c r="U87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1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>
        <v>0</v>
      </c>
      <c r="BD87">
        <v>0</v>
      </c>
      <c r="BE87">
        <v>0</v>
      </c>
      <c r="BF87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 t="s">
        <v>4946</v>
      </c>
      <c r="CJ87" s="1" t="s">
        <v>4946</v>
      </c>
      <c r="CK87" s="1" t="s">
        <v>4946</v>
      </c>
      <c r="CL87" s="1" t="s">
        <v>4946</v>
      </c>
      <c r="CM87" s="1" t="s">
        <v>4944</v>
      </c>
      <c r="CN87" s="1" t="s">
        <v>4946</v>
      </c>
      <c r="CO87" s="1" t="s">
        <v>4946</v>
      </c>
      <c r="CP87" s="1" t="s">
        <v>4946</v>
      </c>
      <c r="CQ87" s="1" t="s">
        <v>4944</v>
      </c>
      <c r="CR87" s="1" t="s">
        <v>4946</v>
      </c>
      <c r="CS87" s="1" t="s">
        <v>4944</v>
      </c>
      <c r="CT87" s="1" t="s">
        <v>4943</v>
      </c>
      <c r="CU87" s="1" t="s">
        <v>4943</v>
      </c>
      <c r="CV87" s="1" t="s">
        <v>4943</v>
      </c>
      <c r="CW87" s="1" t="s">
        <v>4943</v>
      </c>
      <c r="CX87" s="1" t="s">
        <v>4943</v>
      </c>
      <c r="CY87" s="1" t="s">
        <v>4943</v>
      </c>
      <c r="CZ87" s="1" t="s">
        <v>4943</v>
      </c>
    </row>
    <row r="88" spans="2:104" x14ac:dyDescent="0.25">
      <c r="B88" s="2">
        <v>44472</v>
      </c>
      <c r="C88" s="1">
        <v>1</v>
      </c>
      <c r="D88" s="1">
        <v>0</v>
      </c>
      <c r="E88" s="1">
        <v>0</v>
      </c>
      <c r="F88" s="1">
        <v>0</v>
      </c>
      <c r="H88">
        <v>0</v>
      </c>
      <c r="I88">
        <v>1</v>
      </c>
      <c r="J88">
        <v>1</v>
      </c>
      <c r="K88">
        <v>1</v>
      </c>
      <c r="L88">
        <v>0</v>
      </c>
      <c r="M88">
        <v>1</v>
      </c>
      <c r="N88">
        <v>0</v>
      </c>
      <c r="O88">
        <v>0</v>
      </c>
      <c r="P88">
        <v>0</v>
      </c>
      <c r="Q88">
        <v>1</v>
      </c>
      <c r="R88">
        <v>1</v>
      </c>
      <c r="S88">
        <v>1</v>
      </c>
      <c r="T88">
        <v>1</v>
      </c>
      <c r="U88">
        <v>0</v>
      </c>
      <c r="V88" s="1">
        <v>1</v>
      </c>
      <c r="W88" s="1">
        <v>1</v>
      </c>
      <c r="X88" s="1">
        <v>0</v>
      </c>
      <c r="Y88" s="1">
        <v>1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1</v>
      </c>
      <c r="AG88" s="1">
        <v>1</v>
      </c>
      <c r="AH88" s="1">
        <v>0</v>
      </c>
      <c r="AI88" s="1">
        <v>0</v>
      </c>
      <c r="AJ88" s="1">
        <v>0</v>
      </c>
      <c r="AK88" s="1">
        <v>1</v>
      </c>
      <c r="AL88" s="1">
        <v>1</v>
      </c>
      <c r="AM88" s="1">
        <v>1</v>
      </c>
      <c r="AN88" s="1">
        <v>1</v>
      </c>
      <c r="AO88" s="1">
        <v>0</v>
      </c>
      <c r="AP88" s="1">
        <v>1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1</v>
      </c>
      <c r="AX88" s="1">
        <v>1</v>
      </c>
      <c r="AY88" s="1">
        <v>1</v>
      </c>
      <c r="AZ88" s="1">
        <v>1</v>
      </c>
      <c r="BA88" s="1">
        <v>1</v>
      </c>
      <c r="BB88" s="1">
        <v>1</v>
      </c>
      <c r="BC88">
        <v>1</v>
      </c>
      <c r="BD88">
        <v>0</v>
      </c>
      <c r="BE88">
        <v>1</v>
      </c>
      <c r="BF88">
        <v>0</v>
      </c>
      <c r="BG88" s="1">
        <v>1</v>
      </c>
      <c r="BH88" s="1">
        <v>1</v>
      </c>
      <c r="BI88" s="1">
        <v>0</v>
      </c>
      <c r="BJ88" s="1">
        <v>1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1</v>
      </c>
      <c r="CG88" s="1">
        <v>1</v>
      </c>
      <c r="CH88" s="1">
        <v>1</v>
      </c>
      <c r="CI88" s="1" t="s">
        <v>4946</v>
      </c>
      <c r="CJ88" s="1" t="s">
        <v>4946</v>
      </c>
      <c r="CK88" s="1" t="s">
        <v>4946</v>
      </c>
      <c r="CL88" s="1" t="s">
        <v>4946</v>
      </c>
      <c r="CM88" s="1" t="s">
        <v>4944</v>
      </c>
      <c r="CN88" s="1" t="s">
        <v>4944</v>
      </c>
      <c r="CO88" s="1" t="s">
        <v>4945</v>
      </c>
      <c r="CP88" s="1" t="s">
        <v>4945</v>
      </c>
      <c r="CQ88" s="1" t="s">
        <v>4945</v>
      </c>
      <c r="CR88" s="1" t="s">
        <v>4944</v>
      </c>
      <c r="CS88" s="1" t="s">
        <v>4945</v>
      </c>
      <c r="CT88" s="1" t="s">
        <v>4943</v>
      </c>
      <c r="CU88" s="1" t="s">
        <v>4943</v>
      </c>
      <c r="CV88" s="1" t="s">
        <v>4943</v>
      </c>
      <c r="CW88" s="1" t="s">
        <v>4943</v>
      </c>
      <c r="CX88" s="1" t="s">
        <v>4943</v>
      </c>
      <c r="CY88" s="1" t="s">
        <v>4943</v>
      </c>
      <c r="CZ88" s="1" t="s">
        <v>4943</v>
      </c>
    </row>
    <row r="89" spans="2:104" x14ac:dyDescent="0.25">
      <c r="B89" s="2">
        <v>44470</v>
      </c>
      <c r="C89" s="1">
        <v>0</v>
      </c>
      <c r="D89" s="1">
        <v>1</v>
      </c>
      <c r="E89" s="1">
        <v>0</v>
      </c>
      <c r="F89" s="1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>
        <v>0</v>
      </c>
      <c r="BD89">
        <v>0</v>
      </c>
      <c r="BE89">
        <v>0</v>
      </c>
      <c r="BF89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 t="s">
        <v>4943</v>
      </c>
      <c r="CJ89" s="1" t="s">
        <v>4943</v>
      </c>
      <c r="CK89" s="1" t="s">
        <v>4943</v>
      </c>
      <c r="CL89" s="1" t="s">
        <v>4943</v>
      </c>
      <c r="CM89" s="1" t="s">
        <v>4943</v>
      </c>
      <c r="CN89" s="1" t="s">
        <v>4943</v>
      </c>
      <c r="CO89" s="1" t="s">
        <v>4943</v>
      </c>
      <c r="CP89" s="1" t="s">
        <v>4943</v>
      </c>
      <c r="CQ89" s="1" t="s">
        <v>4943</v>
      </c>
      <c r="CR89" s="1" t="s">
        <v>4943</v>
      </c>
      <c r="CS89" s="1" t="s">
        <v>4943</v>
      </c>
      <c r="CT89" s="1" t="s">
        <v>4943</v>
      </c>
      <c r="CU89" s="1" t="s">
        <v>4943</v>
      </c>
      <c r="CV89" s="1" t="s">
        <v>4943</v>
      </c>
      <c r="CW89" s="1" t="s">
        <v>4943</v>
      </c>
      <c r="CX89" s="1" t="s">
        <v>4943</v>
      </c>
      <c r="CY89" s="1" t="s">
        <v>23</v>
      </c>
      <c r="CZ89" s="1" t="s">
        <v>4943</v>
      </c>
    </row>
    <row r="90" spans="2:104" x14ac:dyDescent="0.25">
      <c r="B90" s="2">
        <v>44470</v>
      </c>
      <c r="C90" s="1">
        <v>0</v>
      </c>
      <c r="D90" s="1">
        <v>1</v>
      </c>
      <c r="E90" s="1">
        <v>0</v>
      </c>
      <c r="F90" s="1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>
        <v>0</v>
      </c>
      <c r="BD90">
        <v>0</v>
      </c>
      <c r="BE90">
        <v>0</v>
      </c>
      <c r="BF90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 t="s">
        <v>4943</v>
      </c>
      <c r="CJ90" s="1" t="s">
        <v>4943</v>
      </c>
      <c r="CK90" s="1" t="s">
        <v>4943</v>
      </c>
      <c r="CL90" s="1" t="s">
        <v>4943</v>
      </c>
      <c r="CM90" s="1" t="s">
        <v>4943</v>
      </c>
      <c r="CN90" s="1" t="s">
        <v>4943</v>
      </c>
      <c r="CO90" s="1" t="s">
        <v>4943</v>
      </c>
      <c r="CP90" s="1" t="s">
        <v>4943</v>
      </c>
      <c r="CQ90" s="1" t="s">
        <v>4943</v>
      </c>
      <c r="CR90" s="1" t="s">
        <v>4943</v>
      </c>
      <c r="CS90" s="1" t="s">
        <v>4943</v>
      </c>
      <c r="CT90" s="1" t="s">
        <v>4943</v>
      </c>
      <c r="CU90" s="1" t="s">
        <v>4943</v>
      </c>
      <c r="CV90" s="1" t="s">
        <v>4943</v>
      </c>
      <c r="CW90" s="1" t="s">
        <v>4943</v>
      </c>
      <c r="CX90" s="1" t="s">
        <v>4943</v>
      </c>
      <c r="CY90" s="1" t="s">
        <v>23</v>
      </c>
      <c r="CZ90" s="1" t="s">
        <v>4943</v>
      </c>
    </row>
    <row r="91" spans="2:104" x14ac:dyDescent="0.25">
      <c r="B91" s="2">
        <v>44470</v>
      </c>
      <c r="C91" s="1">
        <v>1</v>
      </c>
      <c r="D91" s="1">
        <v>0</v>
      </c>
      <c r="E91" s="1">
        <v>0</v>
      </c>
      <c r="F91" s="1">
        <v>0</v>
      </c>
      <c r="G91">
        <v>0</v>
      </c>
      <c r="H91">
        <v>0</v>
      </c>
      <c r="I91">
        <v>0</v>
      </c>
      <c r="J91">
        <v>1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1</v>
      </c>
      <c r="AI91" s="1">
        <v>0</v>
      </c>
      <c r="AJ91" s="1">
        <v>0</v>
      </c>
      <c r="AK91" s="1">
        <v>1</v>
      </c>
      <c r="AL91" s="1">
        <v>1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1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>
        <v>0</v>
      </c>
      <c r="BD91">
        <v>0</v>
      </c>
      <c r="BE91">
        <v>0</v>
      </c>
      <c r="BF9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 t="s">
        <v>4946</v>
      </c>
      <c r="CJ91" s="1" t="s">
        <v>4946</v>
      </c>
      <c r="CK91" s="1" t="s">
        <v>4946</v>
      </c>
      <c r="CL91" s="1" t="s">
        <v>4946</v>
      </c>
      <c r="CM91" s="1" t="s">
        <v>4946</v>
      </c>
      <c r="CN91" s="1" t="s">
        <v>4946</v>
      </c>
      <c r="CO91" s="1" t="s">
        <v>4946</v>
      </c>
      <c r="CP91" s="1" t="s">
        <v>4946</v>
      </c>
      <c r="CQ91" s="1" t="s">
        <v>4946</v>
      </c>
      <c r="CR91" s="1" t="s">
        <v>4946</v>
      </c>
      <c r="CS91" s="1" t="s">
        <v>4946</v>
      </c>
      <c r="CT91" s="1" t="s">
        <v>4943</v>
      </c>
      <c r="CU91" s="1" t="s">
        <v>4943</v>
      </c>
      <c r="CV91" s="1" t="s">
        <v>4943</v>
      </c>
      <c r="CW91" s="1" t="s">
        <v>4943</v>
      </c>
      <c r="CX91" s="1" t="s">
        <v>4943</v>
      </c>
      <c r="CY91" s="1" t="s">
        <v>4943</v>
      </c>
      <c r="CZ91" s="1" t="s">
        <v>4943</v>
      </c>
    </row>
    <row r="92" spans="2:104" x14ac:dyDescent="0.25">
      <c r="B92" s="2">
        <v>44469</v>
      </c>
      <c r="C92" s="1">
        <v>1</v>
      </c>
      <c r="D92" s="1">
        <v>0</v>
      </c>
      <c r="E92" s="1">
        <v>0</v>
      </c>
      <c r="F92" s="1">
        <v>0</v>
      </c>
      <c r="G92">
        <v>0</v>
      </c>
      <c r="H92">
        <v>0</v>
      </c>
      <c r="I92">
        <v>1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1</v>
      </c>
      <c r="Q92">
        <v>1</v>
      </c>
      <c r="R92">
        <v>1</v>
      </c>
      <c r="S92">
        <v>0</v>
      </c>
      <c r="T92">
        <v>1</v>
      </c>
      <c r="U92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1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0</v>
      </c>
      <c r="AZ92" s="1">
        <v>1</v>
      </c>
      <c r="BA92" s="1">
        <v>0</v>
      </c>
      <c r="BB92" s="1">
        <v>0</v>
      </c>
      <c r="BC92">
        <v>1</v>
      </c>
      <c r="BD92">
        <v>0</v>
      </c>
      <c r="BE92">
        <v>1</v>
      </c>
      <c r="BF92">
        <v>1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 t="s">
        <v>4946</v>
      </c>
      <c r="CJ92" s="1" t="s">
        <v>4946</v>
      </c>
      <c r="CK92" s="1" t="s">
        <v>4946</v>
      </c>
      <c r="CL92" s="1" t="s">
        <v>4946</v>
      </c>
      <c r="CM92" s="1" t="s">
        <v>4946</v>
      </c>
      <c r="CN92" s="1" t="s">
        <v>4946</v>
      </c>
      <c r="CO92" s="1" t="s">
        <v>4946</v>
      </c>
      <c r="CP92" s="1" t="s">
        <v>4946</v>
      </c>
      <c r="CQ92" s="1" t="s">
        <v>4946</v>
      </c>
      <c r="CR92" s="1" t="s">
        <v>4946</v>
      </c>
      <c r="CS92" s="1" t="s">
        <v>4946</v>
      </c>
      <c r="CT92" s="1" t="s">
        <v>4943</v>
      </c>
      <c r="CU92" s="1" t="s">
        <v>4943</v>
      </c>
      <c r="CV92" s="1" t="s">
        <v>4943</v>
      </c>
      <c r="CW92" s="1" t="s">
        <v>4943</v>
      </c>
      <c r="CX92" s="1" t="s">
        <v>4943</v>
      </c>
      <c r="CY92" s="1" t="s">
        <v>4943</v>
      </c>
      <c r="CZ92" s="1" t="s">
        <v>4943</v>
      </c>
    </row>
    <row r="93" spans="2:104" x14ac:dyDescent="0.25">
      <c r="B93" s="2">
        <v>44469</v>
      </c>
      <c r="C93" s="1">
        <v>0</v>
      </c>
      <c r="D93" s="1">
        <v>0</v>
      </c>
      <c r="E93" s="1">
        <v>1</v>
      </c>
      <c r="F93" s="1">
        <v>0</v>
      </c>
      <c r="G93">
        <v>0</v>
      </c>
      <c r="H93">
        <v>0</v>
      </c>
      <c r="I93">
        <v>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</v>
      </c>
      <c r="S93">
        <v>0</v>
      </c>
      <c r="T93">
        <v>0</v>
      </c>
      <c r="U93">
        <v>0</v>
      </c>
      <c r="V93" s="1">
        <v>1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>
        <v>0</v>
      </c>
      <c r="BD93">
        <v>0</v>
      </c>
      <c r="BE93">
        <v>0</v>
      </c>
      <c r="BF93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 t="s">
        <v>4943</v>
      </c>
      <c r="CJ93" s="1" t="s">
        <v>4943</v>
      </c>
      <c r="CK93" s="1" t="s">
        <v>4943</v>
      </c>
      <c r="CL93" s="1" t="s">
        <v>4943</v>
      </c>
      <c r="CM93" s="1" t="s">
        <v>4943</v>
      </c>
      <c r="CN93" s="1" t="s">
        <v>4943</v>
      </c>
      <c r="CO93" s="1" t="s">
        <v>4943</v>
      </c>
      <c r="CP93" s="1" t="s">
        <v>4943</v>
      </c>
      <c r="CQ93" s="1" t="s">
        <v>4943</v>
      </c>
      <c r="CR93" s="1" t="s">
        <v>4943</v>
      </c>
      <c r="CS93" s="1" t="s">
        <v>4943</v>
      </c>
      <c r="CT93" s="1" t="s">
        <v>4947</v>
      </c>
      <c r="CU93" s="1" t="s">
        <v>4943</v>
      </c>
      <c r="CV93" s="1" t="s">
        <v>4943</v>
      </c>
      <c r="CW93" s="1" t="s">
        <v>4943</v>
      </c>
      <c r="CX93" s="1" t="s">
        <v>4943</v>
      </c>
      <c r="CY93" s="1" t="s">
        <v>4943</v>
      </c>
      <c r="CZ93" s="1" t="s">
        <v>23</v>
      </c>
    </row>
    <row r="94" spans="2:104" x14ac:dyDescent="0.25">
      <c r="B94" s="2">
        <v>44469</v>
      </c>
      <c r="C94" s="1">
        <v>1</v>
      </c>
      <c r="D94" s="1">
        <v>0</v>
      </c>
      <c r="E94" s="1">
        <v>0</v>
      </c>
      <c r="F94" s="1">
        <v>0</v>
      </c>
      <c r="G94">
        <v>0</v>
      </c>
      <c r="H94">
        <v>0</v>
      </c>
      <c r="I94">
        <v>1</v>
      </c>
      <c r="J94">
        <v>1</v>
      </c>
      <c r="K94">
        <v>1</v>
      </c>
      <c r="L94">
        <v>1</v>
      </c>
      <c r="M94">
        <v>0</v>
      </c>
      <c r="N94">
        <v>0</v>
      </c>
      <c r="O94">
        <v>1</v>
      </c>
      <c r="P94">
        <v>0</v>
      </c>
      <c r="Q94">
        <v>0</v>
      </c>
      <c r="R94">
        <v>1</v>
      </c>
      <c r="S94">
        <v>1</v>
      </c>
      <c r="T94">
        <v>1</v>
      </c>
      <c r="U94">
        <v>0</v>
      </c>
      <c r="V94" s="1">
        <v>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1</v>
      </c>
      <c r="AH94" s="1">
        <v>0</v>
      </c>
      <c r="AI94" s="1">
        <v>0</v>
      </c>
      <c r="AJ94" s="1">
        <v>0</v>
      </c>
      <c r="AK94" s="1">
        <v>1</v>
      </c>
      <c r="AL94" s="1">
        <v>1</v>
      </c>
      <c r="AM94" s="1">
        <v>1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1</v>
      </c>
      <c r="AX94" s="1">
        <v>1</v>
      </c>
      <c r="AY94" s="1">
        <v>1</v>
      </c>
      <c r="AZ94" s="1">
        <v>1</v>
      </c>
      <c r="BA94" s="1">
        <v>0</v>
      </c>
      <c r="BB94" s="1">
        <v>1</v>
      </c>
      <c r="BC94">
        <v>1</v>
      </c>
      <c r="BD94">
        <v>1</v>
      </c>
      <c r="BE94">
        <v>1</v>
      </c>
      <c r="BF94">
        <v>0</v>
      </c>
      <c r="BG94" s="1">
        <v>1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1</v>
      </c>
      <c r="BR94" s="1">
        <v>1</v>
      </c>
      <c r="BS94" s="1">
        <v>0</v>
      </c>
      <c r="BT94" s="1">
        <v>0</v>
      </c>
      <c r="BU94" s="1">
        <v>1</v>
      </c>
      <c r="BV94" s="1">
        <v>1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 t="s">
        <v>4946</v>
      </c>
      <c r="CJ94" s="1" t="s">
        <v>4946</v>
      </c>
      <c r="CK94" s="1" t="s">
        <v>4946</v>
      </c>
      <c r="CL94" s="1" t="s">
        <v>4946</v>
      </c>
      <c r="CM94" s="1" t="s">
        <v>4946</v>
      </c>
      <c r="CN94" s="1" t="s">
        <v>4946</v>
      </c>
      <c r="CO94" s="1" t="s">
        <v>4944</v>
      </c>
      <c r="CP94" s="1" t="s">
        <v>4946</v>
      </c>
      <c r="CQ94" s="1" t="s">
        <v>4944</v>
      </c>
      <c r="CR94" s="1" t="s">
        <v>4944</v>
      </c>
      <c r="CS94" s="1" t="s">
        <v>4945</v>
      </c>
      <c r="CT94" s="1" t="s">
        <v>4943</v>
      </c>
      <c r="CU94" s="1" t="s">
        <v>4943</v>
      </c>
      <c r="CV94" s="1" t="s">
        <v>4943</v>
      </c>
      <c r="CW94" s="1" t="s">
        <v>4943</v>
      </c>
      <c r="CX94" s="1" t="s">
        <v>4943</v>
      </c>
      <c r="CY94" s="1" t="s">
        <v>4943</v>
      </c>
      <c r="CZ94" s="1" t="s">
        <v>4943</v>
      </c>
    </row>
    <row r="95" spans="2:104" x14ac:dyDescent="0.25">
      <c r="B95" s="2">
        <v>44469</v>
      </c>
      <c r="C95" s="1">
        <v>1</v>
      </c>
      <c r="D95" s="1">
        <v>0</v>
      </c>
      <c r="E95" s="1">
        <v>0</v>
      </c>
      <c r="F95" s="1">
        <v>0</v>
      </c>
      <c r="G95">
        <v>0</v>
      </c>
      <c r="H95">
        <v>0</v>
      </c>
      <c r="I95">
        <v>1</v>
      </c>
      <c r="J95">
        <v>1</v>
      </c>
      <c r="K95">
        <v>1</v>
      </c>
      <c r="L95">
        <v>0</v>
      </c>
      <c r="M95">
        <v>0</v>
      </c>
      <c r="N95">
        <v>1</v>
      </c>
      <c r="O95">
        <v>1</v>
      </c>
      <c r="P95">
        <v>0</v>
      </c>
      <c r="Q95">
        <v>0</v>
      </c>
      <c r="R95">
        <v>0</v>
      </c>
      <c r="S95">
        <v>0</v>
      </c>
      <c r="T95">
        <v>1</v>
      </c>
      <c r="U95">
        <v>0</v>
      </c>
      <c r="V95" s="1">
        <v>0</v>
      </c>
      <c r="W95" s="1">
        <v>1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1</v>
      </c>
      <c r="AG95" s="1">
        <v>1</v>
      </c>
      <c r="AH95" s="1">
        <v>1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1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1</v>
      </c>
      <c r="AY95" s="1">
        <v>0</v>
      </c>
      <c r="AZ95" s="1">
        <v>1</v>
      </c>
      <c r="BA95" s="1">
        <v>0</v>
      </c>
      <c r="BB95" s="1">
        <v>0</v>
      </c>
      <c r="BC95">
        <v>1</v>
      </c>
      <c r="BD95">
        <v>1</v>
      </c>
      <c r="BE95">
        <v>1</v>
      </c>
      <c r="BF95">
        <v>0</v>
      </c>
      <c r="BG95" s="1">
        <v>0</v>
      </c>
      <c r="BH95" s="1">
        <v>1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 t="s">
        <v>4944</v>
      </c>
      <c r="CJ95" s="1" t="s">
        <v>4945</v>
      </c>
      <c r="CK95" s="1" t="s">
        <v>4944</v>
      </c>
      <c r="CL95" s="1" t="s">
        <v>4944</v>
      </c>
      <c r="CM95" s="1" t="s">
        <v>4945</v>
      </c>
      <c r="CN95" s="1" t="s">
        <v>4944</v>
      </c>
      <c r="CO95" s="1" t="s">
        <v>4945</v>
      </c>
      <c r="CP95" s="1" t="s">
        <v>4945</v>
      </c>
      <c r="CQ95" s="1" t="s">
        <v>4945</v>
      </c>
      <c r="CR95" s="1" t="s">
        <v>4944</v>
      </c>
      <c r="CS95" s="1" t="s">
        <v>4945</v>
      </c>
      <c r="CT95" s="1" t="s">
        <v>4943</v>
      </c>
      <c r="CU95" s="1" t="s">
        <v>4943</v>
      </c>
      <c r="CV95" s="1" t="s">
        <v>4943</v>
      </c>
      <c r="CW95" s="1" t="s">
        <v>4943</v>
      </c>
      <c r="CX95" s="1" t="s">
        <v>4943</v>
      </c>
      <c r="CY95" s="1" t="s">
        <v>4943</v>
      </c>
      <c r="CZ95" s="1" t="s">
        <v>4943</v>
      </c>
    </row>
    <row r="96" spans="2:104" x14ac:dyDescent="0.25">
      <c r="B96" s="2">
        <v>44469</v>
      </c>
      <c r="C96" s="1">
        <v>1</v>
      </c>
      <c r="D96" s="1">
        <v>0</v>
      </c>
      <c r="E96" s="1">
        <v>0</v>
      </c>
      <c r="F96" s="1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>
        <v>0</v>
      </c>
      <c r="BD96">
        <v>0</v>
      </c>
      <c r="BE96">
        <v>0</v>
      </c>
      <c r="BF96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 t="s">
        <v>4946</v>
      </c>
      <c r="CJ96" s="1" t="s">
        <v>4946</v>
      </c>
      <c r="CK96" s="1" t="s">
        <v>4944</v>
      </c>
      <c r="CL96" s="1" t="s">
        <v>4944</v>
      </c>
      <c r="CM96" s="1" t="s">
        <v>4946</v>
      </c>
      <c r="CN96" s="1" t="s">
        <v>4946</v>
      </c>
      <c r="CO96" s="1" t="s">
        <v>4946</v>
      </c>
      <c r="CP96" s="1" t="s">
        <v>4946</v>
      </c>
      <c r="CQ96" s="1" t="s">
        <v>4946</v>
      </c>
      <c r="CR96" s="1" t="s">
        <v>4946</v>
      </c>
      <c r="CS96" s="1" t="s">
        <v>4946</v>
      </c>
      <c r="CT96" s="1" t="s">
        <v>4943</v>
      </c>
      <c r="CU96" s="1" t="s">
        <v>4943</v>
      </c>
      <c r="CV96" s="1" t="s">
        <v>4943</v>
      </c>
      <c r="CW96" s="1" t="s">
        <v>4943</v>
      </c>
      <c r="CX96" s="1" t="s">
        <v>4943</v>
      </c>
      <c r="CY96" s="1" t="s">
        <v>4943</v>
      </c>
      <c r="CZ96" s="1" t="s">
        <v>4943</v>
      </c>
    </row>
    <row r="97" spans="2:104" x14ac:dyDescent="0.25">
      <c r="B97" s="2">
        <v>44469</v>
      </c>
      <c r="C97" s="1">
        <v>1</v>
      </c>
      <c r="D97" s="1">
        <v>0</v>
      </c>
      <c r="E97" s="1">
        <v>0</v>
      </c>
      <c r="F97" s="1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>
        <v>0</v>
      </c>
      <c r="BD97">
        <v>0</v>
      </c>
      <c r="BE97">
        <v>0</v>
      </c>
      <c r="BF97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 t="s">
        <v>4945</v>
      </c>
      <c r="CJ97" s="1" t="s">
        <v>4945</v>
      </c>
      <c r="CK97" s="1" t="s">
        <v>4945</v>
      </c>
      <c r="CL97" s="1" t="s">
        <v>4945</v>
      </c>
      <c r="CM97" s="1" t="s">
        <v>4945</v>
      </c>
      <c r="CN97" s="1" t="s">
        <v>4945</v>
      </c>
      <c r="CO97" s="1" t="s">
        <v>4945</v>
      </c>
      <c r="CP97" s="1" t="s">
        <v>4945</v>
      </c>
      <c r="CQ97" s="1" t="s">
        <v>4945</v>
      </c>
      <c r="CR97" s="1" t="s">
        <v>4945</v>
      </c>
      <c r="CS97" s="1" t="s">
        <v>4945</v>
      </c>
      <c r="CT97" s="1" t="s">
        <v>4943</v>
      </c>
      <c r="CU97" s="1" t="s">
        <v>4943</v>
      </c>
      <c r="CV97" s="1" t="s">
        <v>4943</v>
      </c>
      <c r="CW97" s="1" t="s">
        <v>4943</v>
      </c>
      <c r="CX97" s="1" t="s">
        <v>4943</v>
      </c>
      <c r="CY97" s="1" t="s">
        <v>4943</v>
      </c>
      <c r="CZ97" s="1" t="s">
        <v>4943</v>
      </c>
    </row>
    <row r="98" spans="2:104" x14ac:dyDescent="0.25">
      <c r="B98" s="2">
        <v>44469</v>
      </c>
      <c r="C98" s="1">
        <v>0</v>
      </c>
      <c r="D98" s="1">
        <v>1</v>
      </c>
      <c r="E98" s="1">
        <v>0</v>
      </c>
      <c r="F98" s="1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>
        <v>0</v>
      </c>
      <c r="BD98">
        <v>0</v>
      </c>
      <c r="BE98">
        <v>0</v>
      </c>
      <c r="BF98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 t="s">
        <v>4943</v>
      </c>
      <c r="CJ98" s="1" t="s">
        <v>4943</v>
      </c>
      <c r="CK98" s="1" t="s">
        <v>4943</v>
      </c>
      <c r="CL98" s="1" t="s">
        <v>4943</v>
      </c>
      <c r="CM98" s="1" t="s">
        <v>4943</v>
      </c>
      <c r="CN98" s="1" t="s">
        <v>4943</v>
      </c>
      <c r="CO98" s="1" t="s">
        <v>4943</v>
      </c>
      <c r="CP98" s="1" t="s">
        <v>4943</v>
      </c>
      <c r="CQ98" s="1" t="s">
        <v>4943</v>
      </c>
      <c r="CR98" s="1" t="s">
        <v>4943</v>
      </c>
      <c r="CS98" s="1" t="s">
        <v>4943</v>
      </c>
      <c r="CT98" s="1" t="s">
        <v>4943</v>
      </c>
      <c r="CU98" s="1" t="s">
        <v>4943</v>
      </c>
      <c r="CV98" s="1" t="s">
        <v>4943</v>
      </c>
      <c r="CW98" s="1" t="s">
        <v>4943</v>
      </c>
      <c r="CX98" s="1" t="s">
        <v>4943</v>
      </c>
      <c r="CY98" s="1" t="s">
        <v>23</v>
      </c>
      <c r="CZ98" s="1" t="s">
        <v>4943</v>
      </c>
    </row>
    <row r="99" spans="2:104" x14ac:dyDescent="0.25">
      <c r="B99" s="2">
        <v>44469</v>
      </c>
      <c r="C99" s="1">
        <v>0</v>
      </c>
      <c r="D99" s="1">
        <v>1</v>
      </c>
      <c r="E99" s="1">
        <v>0</v>
      </c>
      <c r="F99" s="1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>
        <v>0</v>
      </c>
      <c r="BD99">
        <v>0</v>
      </c>
      <c r="BE99">
        <v>0</v>
      </c>
      <c r="BF99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 t="s">
        <v>4943</v>
      </c>
      <c r="CJ99" s="1" t="s">
        <v>4943</v>
      </c>
      <c r="CK99" s="1" t="s">
        <v>4943</v>
      </c>
      <c r="CL99" s="1" t="s">
        <v>4943</v>
      </c>
      <c r="CM99" s="1" t="s">
        <v>4943</v>
      </c>
      <c r="CN99" s="1" t="s">
        <v>4943</v>
      </c>
      <c r="CO99" s="1" t="s">
        <v>4943</v>
      </c>
      <c r="CP99" s="1" t="s">
        <v>4943</v>
      </c>
      <c r="CQ99" s="1" t="s">
        <v>4943</v>
      </c>
      <c r="CR99" s="1" t="s">
        <v>4943</v>
      </c>
      <c r="CS99" s="1" t="s">
        <v>4943</v>
      </c>
      <c r="CT99" s="1" t="s">
        <v>4943</v>
      </c>
      <c r="CU99" s="1" t="s">
        <v>4943</v>
      </c>
      <c r="CV99" s="1" t="s">
        <v>4943</v>
      </c>
      <c r="CW99" s="1" t="s">
        <v>4943</v>
      </c>
      <c r="CX99" s="1" t="s">
        <v>4943</v>
      </c>
      <c r="CY99" s="1" t="s">
        <v>23</v>
      </c>
      <c r="CZ99" s="1" t="s">
        <v>4943</v>
      </c>
    </row>
    <row r="100" spans="2:104" x14ac:dyDescent="0.25">
      <c r="B100" s="2">
        <v>44469</v>
      </c>
      <c r="C100" s="1">
        <v>1</v>
      </c>
      <c r="D100" s="1">
        <v>0</v>
      </c>
      <c r="E100" s="1">
        <v>0</v>
      </c>
      <c r="F100" s="1">
        <v>0</v>
      </c>
      <c r="G100">
        <v>0</v>
      </c>
      <c r="H100">
        <v>0</v>
      </c>
      <c r="I100">
        <v>1</v>
      </c>
      <c r="J100">
        <v>1</v>
      </c>
      <c r="K100">
        <v>1</v>
      </c>
      <c r="L100">
        <v>1</v>
      </c>
      <c r="M100">
        <v>0</v>
      </c>
      <c r="N100">
        <v>1</v>
      </c>
      <c r="O100">
        <v>1</v>
      </c>
      <c r="P100">
        <v>0</v>
      </c>
      <c r="Q100">
        <v>1</v>
      </c>
      <c r="R100">
        <v>1</v>
      </c>
      <c r="S100">
        <v>0</v>
      </c>
      <c r="T100">
        <v>1</v>
      </c>
      <c r="U100">
        <v>0</v>
      </c>
      <c r="V100" s="1">
        <v>1</v>
      </c>
      <c r="W100" s="1">
        <v>0</v>
      </c>
      <c r="X100" s="1">
        <v>0</v>
      </c>
      <c r="Y100" s="1">
        <v>0</v>
      </c>
      <c r="Z100" s="1">
        <v>0</v>
      </c>
      <c r="AA100" s="1">
        <v>1</v>
      </c>
      <c r="AB100" s="1">
        <v>0</v>
      </c>
      <c r="AC100" s="1">
        <v>0</v>
      </c>
      <c r="AD100" s="1">
        <v>0</v>
      </c>
      <c r="AE100" s="1">
        <v>0</v>
      </c>
      <c r="AF100" s="1">
        <v>1</v>
      </c>
      <c r="AG100" s="1">
        <v>0</v>
      </c>
      <c r="AH100" s="1">
        <v>1</v>
      </c>
      <c r="AI100" s="1">
        <v>1</v>
      </c>
      <c r="AJ100" s="1">
        <v>0</v>
      </c>
      <c r="AK100" s="1">
        <v>0</v>
      </c>
      <c r="AL100" s="1">
        <v>0</v>
      </c>
      <c r="AM100" s="1">
        <v>1</v>
      </c>
      <c r="AN100" s="1">
        <v>0</v>
      </c>
      <c r="AO100" s="1">
        <v>0</v>
      </c>
      <c r="AP100" s="1">
        <v>0</v>
      </c>
      <c r="AQ100" s="1">
        <v>0</v>
      </c>
      <c r="AR100" s="1">
        <v>1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1</v>
      </c>
      <c r="AY100" s="1">
        <v>0</v>
      </c>
      <c r="AZ100" s="1">
        <v>1</v>
      </c>
      <c r="BA100" s="1">
        <v>1</v>
      </c>
      <c r="BB100" s="1">
        <v>1</v>
      </c>
      <c r="BC100">
        <v>1</v>
      </c>
      <c r="BD100">
        <v>0</v>
      </c>
      <c r="BE100">
        <v>1</v>
      </c>
      <c r="BF100">
        <v>0</v>
      </c>
      <c r="BG100" s="1">
        <v>1</v>
      </c>
      <c r="BH100" s="1">
        <v>0</v>
      </c>
      <c r="BI100" s="1">
        <v>0</v>
      </c>
      <c r="BJ100" s="1">
        <v>0</v>
      </c>
      <c r="BK100" s="1">
        <v>0</v>
      </c>
      <c r="BL100" s="1">
        <v>1</v>
      </c>
      <c r="BM100" s="1">
        <v>0</v>
      </c>
      <c r="BN100" s="1">
        <v>0</v>
      </c>
      <c r="BO100" s="1">
        <v>0</v>
      </c>
      <c r="BP100" s="1">
        <v>0</v>
      </c>
      <c r="BQ100" s="1">
        <v>1</v>
      </c>
      <c r="BR100" s="1">
        <v>1</v>
      </c>
      <c r="BS100" s="1">
        <v>0</v>
      </c>
      <c r="BT100" s="1">
        <v>0</v>
      </c>
      <c r="BU100" s="1">
        <v>1</v>
      </c>
      <c r="BV100" s="1">
        <v>1</v>
      </c>
      <c r="BW100" s="1">
        <v>0</v>
      </c>
      <c r="BX100" s="1">
        <v>0</v>
      </c>
      <c r="BY100" s="1">
        <v>0</v>
      </c>
      <c r="BZ100" s="1">
        <v>0</v>
      </c>
      <c r="CA100" s="1">
        <v>1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 t="s">
        <v>4946</v>
      </c>
      <c r="CJ100" s="1" t="s">
        <v>4946</v>
      </c>
      <c r="CK100" s="1" t="s">
        <v>4946</v>
      </c>
      <c r="CL100" s="1" t="s">
        <v>4944</v>
      </c>
      <c r="CM100" s="1" t="s">
        <v>4945</v>
      </c>
      <c r="CN100" s="1" t="s">
        <v>4944</v>
      </c>
      <c r="CO100" s="1" t="s">
        <v>4945</v>
      </c>
      <c r="CP100" s="1" t="s">
        <v>4944</v>
      </c>
      <c r="CQ100" s="1" t="s">
        <v>4945</v>
      </c>
      <c r="CR100" s="1" t="s">
        <v>4945</v>
      </c>
      <c r="CS100" s="1" t="s">
        <v>4945</v>
      </c>
      <c r="CT100" s="1" t="s">
        <v>4943</v>
      </c>
      <c r="CU100" s="1" t="s">
        <v>4943</v>
      </c>
      <c r="CV100" s="1" t="s">
        <v>4943</v>
      </c>
      <c r="CW100" s="1" t="s">
        <v>4943</v>
      </c>
      <c r="CX100" s="1" t="s">
        <v>4943</v>
      </c>
      <c r="CY100" s="1" t="s">
        <v>4943</v>
      </c>
      <c r="CZ100" s="1" t="s">
        <v>4943</v>
      </c>
    </row>
    <row r="101" spans="2:104" x14ac:dyDescent="0.25">
      <c r="B101" s="2">
        <v>44469</v>
      </c>
      <c r="C101" s="1">
        <v>0</v>
      </c>
      <c r="D101" s="1">
        <v>0</v>
      </c>
      <c r="E101" s="1">
        <v>1</v>
      </c>
      <c r="F101" s="1">
        <v>0</v>
      </c>
      <c r="G101">
        <v>0</v>
      </c>
      <c r="H101">
        <v>0</v>
      </c>
      <c r="I101">
        <v>1</v>
      </c>
      <c r="J101">
        <v>0</v>
      </c>
      <c r="K101">
        <v>0</v>
      </c>
      <c r="L101">
        <v>0</v>
      </c>
      <c r="M101">
        <v>1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>
        <v>0</v>
      </c>
      <c r="BD101">
        <v>0</v>
      </c>
      <c r="BE101">
        <v>0</v>
      </c>
      <c r="BF10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 t="s">
        <v>4943</v>
      </c>
      <c r="CJ101" s="1" t="s">
        <v>4943</v>
      </c>
      <c r="CK101" s="1" t="s">
        <v>4943</v>
      </c>
      <c r="CL101" s="1" t="s">
        <v>4943</v>
      </c>
      <c r="CM101" s="1" t="s">
        <v>4943</v>
      </c>
      <c r="CN101" s="1" t="s">
        <v>4943</v>
      </c>
      <c r="CO101" s="1" t="s">
        <v>4943</v>
      </c>
      <c r="CP101" s="1" t="s">
        <v>4943</v>
      </c>
      <c r="CQ101" s="1" t="s">
        <v>4943</v>
      </c>
      <c r="CR101" s="1" t="s">
        <v>4943</v>
      </c>
      <c r="CS101" s="1" t="s">
        <v>4943</v>
      </c>
      <c r="CT101" s="1" t="s">
        <v>4947</v>
      </c>
      <c r="CU101" s="1" t="s">
        <v>4943</v>
      </c>
      <c r="CV101" s="1" t="s">
        <v>4943</v>
      </c>
      <c r="CW101" s="1" t="s">
        <v>4943</v>
      </c>
      <c r="CX101" s="1" t="s">
        <v>4947</v>
      </c>
      <c r="CY101" s="1" t="s">
        <v>4943</v>
      </c>
      <c r="CZ101" s="1" t="s">
        <v>23</v>
      </c>
    </row>
    <row r="102" spans="2:104" x14ac:dyDescent="0.25">
      <c r="B102" s="2">
        <v>44469</v>
      </c>
      <c r="C102" s="1">
        <v>0</v>
      </c>
      <c r="D102" s="1">
        <v>1</v>
      </c>
      <c r="E102" s="1">
        <v>0</v>
      </c>
      <c r="F102" s="1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>
        <v>0</v>
      </c>
      <c r="BD102">
        <v>0</v>
      </c>
      <c r="BE102">
        <v>0</v>
      </c>
      <c r="BF102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 t="s">
        <v>4943</v>
      </c>
      <c r="CJ102" s="1" t="s">
        <v>4943</v>
      </c>
      <c r="CK102" s="1" t="s">
        <v>4943</v>
      </c>
      <c r="CL102" s="1" t="s">
        <v>4943</v>
      </c>
      <c r="CM102" s="1" t="s">
        <v>4943</v>
      </c>
      <c r="CN102" s="1" t="s">
        <v>4943</v>
      </c>
      <c r="CO102" s="1" t="s">
        <v>4943</v>
      </c>
      <c r="CP102" s="1" t="s">
        <v>4943</v>
      </c>
      <c r="CQ102" s="1" t="s">
        <v>4943</v>
      </c>
      <c r="CR102" s="1" t="s">
        <v>4943</v>
      </c>
      <c r="CS102" s="1" t="s">
        <v>4943</v>
      </c>
      <c r="CT102" s="1" t="s">
        <v>4943</v>
      </c>
      <c r="CU102" s="1" t="s">
        <v>4943</v>
      </c>
      <c r="CV102" s="1" t="s">
        <v>4943</v>
      </c>
      <c r="CW102" s="1" t="s">
        <v>4943</v>
      </c>
      <c r="CX102" s="1" t="s">
        <v>4943</v>
      </c>
      <c r="CY102" s="1" t="s">
        <v>23</v>
      </c>
      <c r="CZ102" s="1" t="s">
        <v>4943</v>
      </c>
    </row>
    <row r="103" spans="2:104" x14ac:dyDescent="0.25">
      <c r="B103" s="2">
        <v>44468</v>
      </c>
      <c r="C103" s="1">
        <v>0</v>
      </c>
      <c r="D103" s="1">
        <v>0</v>
      </c>
      <c r="E103" s="1">
        <v>1</v>
      </c>
      <c r="F103" s="1">
        <v>0</v>
      </c>
      <c r="G103">
        <v>0</v>
      </c>
      <c r="H103">
        <v>0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>
        <v>0</v>
      </c>
      <c r="BD103">
        <v>0</v>
      </c>
      <c r="BE103">
        <v>0</v>
      </c>
      <c r="BF103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 t="s">
        <v>4943</v>
      </c>
      <c r="CJ103" s="1" t="s">
        <v>4943</v>
      </c>
      <c r="CK103" s="1" t="s">
        <v>4943</v>
      </c>
      <c r="CL103" s="1" t="s">
        <v>4943</v>
      </c>
      <c r="CM103" s="1" t="s">
        <v>4943</v>
      </c>
      <c r="CN103" s="1" t="s">
        <v>4943</v>
      </c>
      <c r="CO103" s="1" t="s">
        <v>4943</v>
      </c>
      <c r="CP103" s="1" t="s">
        <v>4943</v>
      </c>
      <c r="CQ103" s="1" t="s">
        <v>4943</v>
      </c>
      <c r="CR103" s="1" t="s">
        <v>4943</v>
      </c>
      <c r="CS103" s="1" t="s">
        <v>4943</v>
      </c>
      <c r="CT103" s="1" t="s">
        <v>4947</v>
      </c>
      <c r="CU103" s="1" t="s">
        <v>4947</v>
      </c>
      <c r="CV103" s="1" t="s">
        <v>4947</v>
      </c>
      <c r="CW103" s="1" t="s">
        <v>4947</v>
      </c>
      <c r="CX103" s="1" t="s">
        <v>4947</v>
      </c>
      <c r="CY103" s="1" t="s">
        <v>4943</v>
      </c>
      <c r="CZ103" s="1" t="s">
        <v>23</v>
      </c>
    </row>
    <row r="104" spans="2:104" x14ac:dyDescent="0.25">
      <c r="B104" s="2">
        <v>44468</v>
      </c>
      <c r="C104" s="1">
        <v>0</v>
      </c>
      <c r="D104" s="1">
        <v>1</v>
      </c>
      <c r="E104" s="1">
        <v>0</v>
      </c>
      <c r="F104" s="1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>
        <v>0</v>
      </c>
      <c r="BD104">
        <v>0</v>
      </c>
      <c r="BE104">
        <v>0</v>
      </c>
      <c r="BF104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 t="s">
        <v>4943</v>
      </c>
      <c r="CJ104" s="1" t="s">
        <v>4943</v>
      </c>
      <c r="CK104" s="1" t="s">
        <v>4943</v>
      </c>
      <c r="CL104" s="1" t="s">
        <v>4943</v>
      </c>
      <c r="CM104" s="1" t="s">
        <v>4943</v>
      </c>
      <c r="CN104" s="1" t="s">
        <v>4943</v>
      </c>
      <c r="CO104" s="1" t="s">
        <v>4943</v>
      </c>
      <c r="CP104" s="1" t="s">
        <v>4943</v>
      </c>
      <c r="CQ104" s="1" t="s">
        <v>4943</v>
      </c>
      <c r="CR104" s="1" t="s">
        <v>4943</v>
      </c>
      <c r="CS104" s="1" t="s">
        <v>4943</v>
      </c>
      <c r="CT104" s="1" t="s">
        <v>4943</v>
      </c>
      <c r="CU104" s="1" t="s">
        <v>4943</v>
      </c>
      <c r="CV104" s="1" t="s">
        <v>4943</v>
      </c>
      <c r="CW104" s="1" t="s">
        <v>4943</v>
      </c>
      <c r="CX104" s="1" t="s">
        <v>4943</v>
      </c>
      <c r="CY104" s="1" t="s">
        <v>23</v>
      </c>
      <c r="CZ104" s="1" t="s">
        <v>4943</v>
      </c>
    </row>
    <row r="105" spans="2:104" x14ac:dyDescent="0.25">
      <c r="B105" s="2">
        <v>44468</v>
      </c>
      <c r="C105" s="1">
        <v>1</v>
      </c>
      <c r="D105" s="1">
        <v>0</v>
      </c>
      <c r="E105" s="1">
        <v>0</v>
      </c>
      <c r="F105" s="1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>
        <v>0</v>
      </c>
      <c r="BD105">
        <v>0</v>
      </c>
      <c r="BE105">
        <v>0</v>
      </c>
      <c r="BF105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 t="s">
        <v>4945</v>
      </c>
      <c r="CJ105" s="1" t="s">
        <v>4945</v>
      </c>
      <c r="CK105" s="1" t="s">
        <v>4945</v>
      </c>
      <c r="CL105" s="1" t="s">
        <v>4945</v>
      </c>
      <c r="CM105" s="1" t="s">
        <v>4945</v>
      </c>
      <c r="CN105" s="1" t="s">
        <v>4945</v>
      </c>
      <c r="CO105" s="1" t="s">
        <v>4946</v>
      </c>
      <c r="CP105" s="1" t="s">
        <v>4944</v>
      </c>
      <c r="CQ105" s="1" t="s">
        <v>4945</v>
      </c>
      <c r="CR105" s="1" t="s">
        <v>4946</v>
      </c>
      <c r="CS105" s="1" t="s">
        <v>4945</v>
      </c>
      <c r="CT105" s="1" t="s">
        <v>4943</v>
      </c>
      <c r="CU105" s="1" t="s">
        <v>4943</v>
      </c>
      <c r="CV105" s="1" t="s">
        <v>4943</v>
      </c>
      <c r="CW105" s="1" t="s">
        <v>4943</v>
      </c>
      <c r="CX105" s="1" t="s">
        <v>4943</v>
      </c>
      <c r="CY105" s="1" t="s">
        <v>4943</v>
      </c>
      <c r="CZ105" s="1" t="s">
        <v>4943</v>
      </c>
    </row>
    <row r="106" spans="2:104" x14ac:dyDescent="0.25">
      <c r="B106" s="2">
        <v>44468</v>
      </c>
      <c r="C106" s="1">
        <v>1</v>
      </c>
      <c r="D106" s="1">
        <v>0</v>
      </c>
      <c r="E106" s="1">
        <v>0</v>
      </c>
      <c r="F106" s="1">
        <v>0</v>
      </c>
      <c r="G106">
        <v>0</v>
      </c>
      <c r="H106">
        <v>0</v>
      </c>
      <c r="I106">
        <v>1</v>
      </c>
      <c r="J106">
        <v>1</v>
      </c>
      <c r="K106">
        <v>1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 s="1">
        <v>1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1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1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1</v>
      </c>
      <c r="AX106" s="1">
        <v>1</v>
      </c>
      <c r="AY106" s="1">
        <v>0</v>
      </c>
      <c r="AZ106" s="1">
        <v>0</v>
      </c>
      <c r="BA106" s="1">
        <v>0</v>
      </c>
      <c r="BB106" s="1">
        <v>0</v>
      </c>
      <c r="BC106">
        <v>0</v>
      </c>
      <c r="BD106">
        <v>0</v>
      </c>
      <c r="BE106">
        <v>1</v>
      </c>
      <c r="BF106">
        <v>0</v>
      </c>
      <c r="BG106" s="1">
        <v>1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 t="s">
        <v>4944</v>
      </c>
      <c r="CJ106" s="1" t="s">
        <v>4944</v>
      </c>
      <c r="CK106" s="1" t="s">
        <v>4944</v>
      </c>
      <c r="CL106" s="1" t="s">
        <v>4944</v>
      </c>
      <c r="CM106" s="1" t="s">
        <v>4944</v>
      </c>
      <c r="CN106" s="1" t="s">
        <v>4944</v>
      </c>
      <c r="CO106" s="1" t="s">
        <v>4944</v>
      </c>
      <c r="CP106" s="1" t="s">
        <v>4944</v>
      </c>
      <c r="CQ106" s="1" t="s">
        <v>4944</v>
      </c>
      <c r="CR106" s="1" t="s">
        <v>4944</v>
      </c>
      <c r="CS106" s="1" t="s">
        <v>4944</v>
      </c>
      <c r="CT106" s="1" t="s">
        <v>4943</v>
      </c>
      <c r="CU106" s="1" t="s">
        <v>4943</v>
      </c>
      <c r="CV106" s="1" t="s">
        <v>4943</v>
      </c>
      <c r="CW106" s="1" t="s">
        <v>4943</v>
      </c>
      <c r="CX106" s="1" t="s">
        <v>4943</v>
      </c>
      <c r="CY106" s="1" t="s">
        <v>4943</v>
      </c>
      <c r="CZ106" s="1" t="s">
        <v>4943</v>
      </c>
    </row>
    <row r="107" spans="2:104" x14ac:dyDescent="0.25">
      <c r="B107" s="2">
        <v>44468</v>
      </c>
      <c r="C107" s="1">
        <v>0</v>
      </c>
      <c r="D107" s="1">
        <v>0</v>
      </c>
      <c r="E107" s="1">
        <v>1</v>
      </c>
      <c r="F107" s="1">
        <v>0</v>
      </c>
      <c r="G107">
        <v>0</v>
      </c>
      <c r="H107">
        <v>0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>
        <v>0</v>
      </c>
      <c r="BD107">
        <v>0</v>
      </c>
      <c r="BE107">
        <v>0</v>
      </c>
      <c r="BF107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 t="s">
        <v>4943</v>
      </c>
      <c r="CJ107" s="1" t="s">
        <v>4943</v>
      </c>
      <c r="CK107" s="1" t="s">
        <v>4943</v>
      </c>
      <c r="CL107" s="1" t="s">
        <v>4943</v>
      </c>
      <c r="CM107" s="1" t="s">
        <v>4943</v>
      </c>
      <c r="CN107" s="1" t="s">
        <v>4943</v>
      </c>
      <c r="CO107" s="1" t="s">
        <v>4943</v>
      </c>
      <c r="CP107" s="1" t="s">
        <v>4943</v>
      </c>
      <c r="CQ107" s="1" t="s">
        <v>4943</v>
      </c>
      <c r="CR107" s="1" t="s">
        <v>4943</v>
      </c>
      <c r="CS107" s="1" t="s">
        <v>4943</v>
      </c>
      <c r="CT107" s="1" t="s">
        <v>5115</v>
      </c>
      <c r="CU107" s="1" t="s">
        <v>5115</v>
      </c>
      <c r="CV107" s="1" t="s">
        <v>5115</v>
      </c>
      <c r="CW107" s="1" t="s">
        <v>5115</v>
      </c>
      <c r="CX107" s="1" t="s">
        <v>5115</v>
      </c>
      <c r="CY107" s="1" t="s">
        <v>4943</v>
      </c>
      <c r="CZ107" s="1" t="s">
        <v>23</v>
      </c>
    </row>
    <row r="108" spans="2:104" x14ac:dyDescent="0.25">
      <c r="B108" s="2">
        <v>44467</v>
      </c>
      <c r="C108" s="1">
        <v>0</v>
      </c>
      <c r="D108" s="1">
        <v>1</v>
      </c>
      <c r="E108" s="1">
        <v>0</v>
      </c>
      <c r="F108" s="1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>
        <v>0</v>
      </c>
      <c r="BD108">
        <v>0</v>
      </c>
      <c r="BE108">
        <v>0</v>
      </c>
      <c r="BF108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 t="s">
        <v>4943</v>
      </c>
      <c r="CJ108" s="1" t="s">
        <v>4943</v>
      </c>
      <c r="CK108" s="1" t="s">
        <v>4943</v>
      </c>
      <c r="CL108" s="1" t="s">
        <v>4943</v>
      </c>
      <c r="CM108" s="1" t="s">
        <v>4943</v>
      </c>
      <c r="CN108" s="1" t="s">
        <v>4943</v>
      </c>
      <c r="CO108" s="1" t="s">
        <v>4943</v>
      </c>
      <c r="CP108" s="1" t="s">
        <v>4943</v>
      </c>
      <c r="CQ108" s="1" t="s">
        <v>4943</v>
      </c>
      <c r="CR108" s="1" t="s">
        <v>4943</v>
      </c>
      <c r="CS108" s="1" t="s">
        <v>4943</v>
      </c>
      <c r="CT108" s="1" t="s">
        <v>4943</v>
      </c>
      <c r="CU108" s="1" t="s">
        <v>4943</v>
      </c>
      <c r="CV108" s="1" t="s">
        <v>4943</v>
      </c>
      <c r="CW108" s="1" t="s">
        <v>4943</v>
      </c>
      <c r="CX108" s="1" t="s">
        <v>4943</v>
      </c>
      <c r="CY108" s="1" t="s">
        <v>23</v>
      </c>
      <c r="CZ108" s="1" t="s">
        <v>4943</v>
      </c>
    </row>
    <row r="109" spans="2:104" x14ac:dyDescent="0.25">
      <c r="B109" s="2">
        <v>44467</v>
      </c>
      <c r="C109" s="1">
        <v>1</v>
      </c>
      <c r="D109" s="1">
        <v>0</v>
      </c>
      <c r="E109" s="1">
        <v>0</v>
      </c>
      <c r="F109" s="1">
        <v>0</v>
      </c>
      <c r="G109">
        <v>0</v>
      </c>
      <c r="H109">
        <v>0</v>
      </c>
      <c r="I109">
        <v>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1</v>
      </c>
      <c r="P109">
        <v>0</v>
      </c>
      <c r="Q109">
        <v>1</v>
      </c>
      <c r="R109">
        <v>0</v>
      </c>
      <c r="S109">
        <v>0</v>
      </c>
      <c r="T109">
        <v>1</v>
      </c>
      <c r="U109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1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>
        <v>0</v>
      </c>
      <c r="BD109">
        <v>0</v>
      </c>
      <c r="BE109">
        <v>0</v>
      </c>
      <c r="BF109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 t="s">
        <v>4946</v>
      </c>
      <c r="CJ109" s="1" t="s">
        <v>4944</v>
      </c>
      <c r="CK109" s="1" t="s">
        <v>4946</v>
      </c>
      <c r="CL109" s="1" t="s">
        <v>4946</v>
      </c>
      <c r="CM109" s="1" t="s">
        <v>4944</v>
      </c>
      <c r="CN109" s="1" t="s">
        <v>4944</v>
      </c>
      <c r="CO109" s="1" t="s">
        <v>4946</v>
      </c>
      <c r="CP109" s="1" t="s">
        <v>4946</v>
      </c>
      <c r="CQ109" s="1" t="s">
        <v>4944</v>
      </c>
      <c r="CR109" s="1" t="s">
        <v>4944</v>
      </c>
      <c r="CS109" s="1" t="s">
        <v>4944</v>
      </c>
      <c r="CT109" s="1" t="s">
        <v>4943</v>
      </c>
      <c r="CU109" s="1" t="s">
        <v>4943</v>
      </c>
      <c r="CV109" s="1" t="s">
        <v>4943</v>
      </c>
      <c r="CW109" s="1" t="s">
        <v>4943</v>
      </c>
      <c r="CX109" s="1" t="s">
        <v>4943</v>
      </c>
      <c r="CY109" s="1" t="s">
        <v>4943</v>
      </c>
      <c r="CZ109" s="1" t="s">
        <v>4943</v>
      </c>
    </row>
    <row r="110" spans="2:104" x14ac:dyDescent="0.25">
      <c r="B110" s="2">
        <v>44467</v>
      </c>
      <c r="C110" s="1">
        <v>1</v>
      </c>
      <c r="D110" s="1">
        <v>0</v>
      </c>
      <c r="E110" s="1">
        <v>0</v>
      </c>
      <c r="F110" s="1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1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>
        <v>0</v>
      </c>
      <c r="BD110">
        <v>0</v>
      </c>
      <c r="BE110">
        <v>0</v>
      </c>
      <c r="BF110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1</v>
      </c>
      <c r="CH110" s="1">
        <v>1</v>
      </c>
      <c r="CI110" s="1" t="s">
        <v>4945</v>
      </c>
      <c r="CJ110" s="1" t="s">
        <v>4945</v>
      </c>
      <c r="CK110" s="1" t="s">
        <v>4945</v>
      </c>
      <c r="CL110" s="1" t="s">
        <v>4945</v>
      </c>
      <c r="CM110" s="1" t="s">
        <v>4945</v>
      </c>
      <c r="CN110" s="1" t="s">
        <v>4945</v>
      </c>
      <c r="CO110" s="1" t="s">
        <v>4945</v>
      </c>
      <c r="CP110" s="1" t="s">
        <v>4945</v>
      </c>
      <c r="CQ110" s="1" t="s">
        <v>4945</v>
      </c>
      <c r="CR110" s="1" t="s">
        <v>4945</v>
      </c>
      <c r="CS110" s="1" t="s">
        <v>4945</v>
      </c>
      <c r="CT110" s="1" t="s">
        <v>4943</v>
      </c>
      <c r="CU110" s="1" t="s">
        <v>4943</v>
      </c>
      <c r="CV110" s="1" t="s">
        <v>4943</v>
      </c>
      <c r="CW110" s="1" t="s">
        <v>4943</v>
      </c>
      <c r="CX110" s="1" t="s">
        <v>4943</v>
      </c>
      <c r="CY110" s="1" t="s">
        <v>4943</v>
      </c>
      <c r="CZ110" s="1" t="s">
        <v>4943</v>
      </c>
    </row>
    <row r="111" spans="2:104" x14ac:dyDescent="0.25">
      <c r="B111" s="2">
        <v>44467</v>
      </c>
      <c r="C111" s="1">
        <v>1</v>
      </c>
      <c r="D111" s="1">
        <v>0</v>
      </c>
      <c r="E111" s="1">
        <v>0</v>
      </c>
      <c r="F111" s="1">
        <v>0</v>
      </c>
      <c r="G111">
        <v>0</v>
      </c>
      <c r="H111">
        <v>0</v>
      </c>
      <c r="I111">
        <v>1</v>
      </c>
      <c r="J111">
        <v>0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1</v>
      </c>
      <c r="R111">
        <v>0</v>
      </c>
      <c r="S111">
        <v>0</v>
      </c>
      <c r="T111">
        <v>1</v>
      </c>
      <c r="U11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1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>
        <v>0</v>
      </c>
      <c r="BD111">
        <v>0</v>
      </c>
      <c r="BE111">
        <v>0</v>
      </c>
      <c r="BF11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 t="s">
        <v>4946</v>
      </c>
      <c r="CJ111" s="1" t="s">
        <v>4944</v>
      </c>
      <c r="CK111" s="1" t="s">
        <v>4946</v>
      </c>
      <c r="CL111" s="1" t="s">
        <v>4946</v>
      </c>
      <c r="CM111" s="1" t="s">
        <v>4944</v>
      </c>
      <c r="CN111" s="1" t="s">
        <v>4944</v>
      </c>
      <c r="CO111" s="1" t="s">
        <v>4946</v>
      </c>
      <c r="CP111" s="1" t="s">
        <v>4946</v>
      </c>
      <c r="CQ111" s="1" t="s">
        <v>4944</v>
      </c>
      <c r="CR111" s="1" t="s">
        <v>4944</v>
      </c>
      <c r="CS111" s="1" t="s">
        <v>4944</v>
      </c>
      <c r="CT111" s="1" t="s">
        <v>4943</v>
      </c>
      <c r="CU111" s="1" t="s">
        <v>4943</v>
      </c>
      <c r="CV111" s="1" t="s">
        <v>4943</v>
      </c>
      <c r="CW111" s="1" t="s">
        <v>4943</v>
      </c>
      <c r="CX111" s="1" t="s">
        <v>4943</v>
      </c>
      <c r="CY111" s="1" t="s">
        <v>4943</v>
      </c>
      <c r="CZ111" s="1" t="s">
        <v>4943</v>
      </c>
    </row>
    <row r="112" spans="2:104" x14ac:dyDescent="0.25">
      <c r="B112" s="2">
        <v>44467</v>
      </c>
      <c r="C112" s="1">
        <v>0</v>
      </c>
      <c r="D112" s="1">
        <v>1</v>
      </c>
      <c r="E112" s="1">
        <v>0</v>
      </c>
      <c r="F112" s="1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>
        <v>0</v>
      </c>
      <c r="BD112">
        <v>0</v>
      </c>
      <c r="BE112">
        <v>0</v>
      </c>
      <c r="BF112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 t="s">
        <v>4943</v>
      </c>
      <c r="CJ112" s="1" t="s">
        <v>4943</v>
      </c>
      <c r="CK112" s="1" t="s">
        <v>4943</v>
      </c>
      <c r="CL112" s="1" t="s">
        <v>4943</v>
      </c>
      <c r="CM112" s="1" t="s">
        <v>4943</v>
      </c>
      <c r="CN112" s="1" t="s">
        <v>4943</v>
      </c>
      <c r="CO112" s="1" t="s">
        <v>4943</v>
      </c>
      <c r="CP112" s="1" t="s">
        <v>4943</v>
      </c>
      <c r="CQ112" s="1" t="s">
        <v>4943</v>
      </c>
      <c r="CR112" s="1" t="s">
        <v>4943</v>
      </c>
      <c r="CS112" s="1" t="s">
        <v>4943</v>
      </c>
      <c r="CT112" s="1" t="s">
        <v>4943</v>
      </c>
      <c r="CU112" s="1" t="s">
        <v>4943</v>
      </c>
      <c r="CV112" s="1" t="s">
        <v>4943</v>
      </c>
      <c r="CW112" s="1" t="s">
        <v>4943</v>
      </c>
      <c r="CX112" s="1" t="s">
        <v>4943</v>
      </c>
      <c r="CY112" s="1" t="s">
        <v>23</v>
      </c>
      <c r="CZ112" s="1" t="s">
        <v>4943</v>
      </c>
    </row>
    <row r="113" spans="2:104" x14ac:dyDescent="0.25">
      <c r="B113" s="2">
        <v>44467</v>
      </c>
      <c r="C113" s="1">
        <v>1</v>
      </c>
      <c r="D113" s="1">
        <v>0</v>
      </c>
      <c r="E113" s="1">
        <v>0</v>
      </c>
      <c r="F113" s="1">
        <v>0</v>
      </c>
      <c r="G113">
        <v>1</v>
      </c>
      <c r="H113">
        <v>0</v>
      </c>
      <c r="I113">
        <v>1</v>
      </c>
      <c r="J113">
        <v>1</v>
      </c>
      <c r="K113">
        <v>1</v>
      </c>
      <c r="L113">
        <v>1</v>
      </c>
      <c r="M113">
        <v>0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0</v>
      </c>
      <c r="V113" s="1">
        <v>0</v>
      </c>
      <c r="W113" s="1">
        <v>0</v>
      </c>
      <c r="X113" s="1">
        <v>1</v>
      </c>
      <c r="Y113" s="1">
        <v>0</v>
      </c>
      <c r="Z113" s="1">
        <v>0</v>
      </c>
      <c r="AA113" s="1">
        <v>1</v>
      </c>
      <c r="AB113" s="1">
        <v>0</v>
      </c>
      <c r="AC113" s="1">
        <v>0</v>
      </c>
      <c r="AD113" s="1">
        <v>0</v>
      </c>
      <c r="AE113" s="1">
        <v>0</v>
      </c>
      <c r="AF113" s="1">
        <v>1</v>
      </c>
      <c r="AG113" s="1">
        <v>0</v>
      </c>
      <c r="AH113" s="1">
        <v>1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1</v>
      </c>
      <c r="AX113" s="1">
        <v>1</v>
      </c>
      <c r="AY113" s="1">
        <v>0</v>
      </c>
      <c r="AZ113" s="1">
        <v>1</v>
      </c>
      <c r="BA113" s="1">
        <v>0</v>
      </c>
      <c r="BB113" s="1">
        <v>0</v>
      </c>
      <c r="BC113">
        <v>1</v>
      </c>
      <c r="BD113">
        <v>1</v>
      </c>
      <c r="BE113">
        <v>1</v>
      </c>
      <c r="BF113">
        <v>1</v>
      </c>
      <c r="BG113" s="1">
        <v>0</v>
      </c>
      <c r="BH113" s="1">
        <v>0</v>
      </c>
      <c r="BI113" s="1">
        <v>1</v>
      </c>
      <c r="BJ113" s="1">
        <v>0</v>
      </c>
      <c r="BK113" s="1">
        <v>0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1</v>
      </c>
      <c r="BR113" s="1">
        <v>1</v>
      </c>
      <c r="BS113" s="1">
        <v>1</v>
      </c>
      <c r="BT113" s="1">
        <v>1</v>
      </c>
      <c r="BU113" s="1">
        <v>1</v>
      </c>
      <c r="BV113" s="1">
        <v>0</v>
      </c>
      <c r="BW113" s="1">
        <v>0</v>
      </c>
      <c r="BX113" s="1">
        <v>1</v>
      </c>
      <c r="BY113" s="1">
        <v>0</v>
      </c>
      <c r="BZ113" s="1">
        <v>0</v>
      </c>
      <c r="CA113" s="1">
        <v>1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 t="s">
        <v>4946</v>
      </c>
      <c r="CJ113" s="1" t="s">
        <v>4946</v>
      </c>
      <c r="CK113" s="1" t="s">
        <v>4946</v>
      </c>
      <c r="CL113" s="1" t="s">
        <v>4946</v>
      </c>
      <c r="CM113" s="1" t="s">
        <v>4946</v>
      </c>
      <c r="CN113" s="1" t="s">
        <v>4946</v>
      </c>
      <c r="CO113" s="1" t="s">
        <v>4946</v>
      </c>
      <c r="CP113" s="1" t="s">
        <v>4946</v>
      </c>
      <c r="CQ113" s="1" t="s">
        <v>4946</v>
      </c>
      <c r="CR113" s="1" t="s">
        <v>4946</v>
      </c>
      <c r="CS113" s="1" t="s">
        <v>4946</v>
      </c>
      <c r="CT113" s="1" t="s">
        <v>4943</v>
      </c>
      <c r="CU113" s="1" t="s">
        <v>4943</v>
      </c>
      <c r="CV113" s="1" t="s">
        <v>4943</v>
      </c>
      <c r="CW113" s="1" t="s">
        <v>4943</v>
      </c>
      <c r="CX113" s="1" t="s">
        <v>4943</v>
      </c>
      <c r="CY113" s="1" t="s">
        <v>4943</v>
      </c>
      <c r="CZ113" s="1" t="s">
        <v>4943</v>
      </c>
    </row>
    <row r="114" spans="2:104" x14ac:dyDescent="0.25">
      <c r="B114" s="2">
        <v>44467</v>
      </c>
      <c r="C114" s="1">
        <v>0</v>
      </c>
      <c r="D114" s="1">
        <v>1</v>
      </c>
      <c r="E114" s="1">
        <v>0</v>
      </c>
      <c r="F114" s="1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>
        <v>0</v>
      </c>
      <c r="BD114">
        <v>0</v>
      </c>
      <c r="BE114">
        <v>0</v>
      </c>
      <c r="BF114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 t="s">
        <v>4943</v>
      </c>
      <c r="CJ114" s="1" t="s">
        <v>4943</v>
      </c>
      <c r="CK114" s="1" t="s">
        <v>4943</v>
      </c>
      <c r="CL114" s="1" t="s">
        <v>4943</v>
      </c>
      <c r="CM114" s="1" t="s">
        <v>4943</v>
      </c>
      <c r="CN114" s="1" t="s">
        <v>4943</v>
      </c>
      <c r="CO114" s="1" t="s">
        <v>4943</v>
      </c>
      <c r="CP114" s="1" t="s">
        <v>4943</v>
      </c>
      <c r="CQ114" s="1" t="s">
        <v>4943</v>
      </c>
      <c r="CR114" s="1" t="s">
        <v>4943</v>
      </c>
      <c r="CS114" s="1" t="s">
        <v>4943</v>
      </c>
      <c r="CT114" s="1" t="s">
        <v>4943</v>
      </c>
      <c r="CU114" s="1" t="s">
        <v>4943</v>
      </c>
      <c r="CV114" s="1" t="s">
        <v>4943</v>
      </c>
      <c r="CW114" s="1" t="s">
        <v>4943</v>
      </c>
      <c r="CX114" s="1" t="s">
        <v>4943</v>
      </c>
      <c r="CY114" s="1" t="s">
        <v>23</v>
      </c>
      <c r="CZ114" s="1" t="s">
        <v>4943</v>
      </c>
    </row>
    <row r="115" spans="2:104" x14ac:dyDescent="0.25">
      <c r="B115" s="2">
        <v>44467</v>
      </c>
      <c r="C115" s="1">
        <v>0</v>
      </c>
      <c r="D115" s="1">
        <v>1</v>
      </c>
      <c r="E115" s="1">
        <v>0</v>
      </c>
      <c r="F115" s="1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>
        <v>0</v>
      </c>
      <c r="BD115">
        <v>0</v>
      </c>
      <c r="BE115">
        <v>0</v>
      </c>
      <c r="BF115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 t="s">
        <v>4943</v>
      </c>
      <c r="CJ115" s="1" t="s">
        <v>4943</v>
      </c>
      <c r="CK115" s="1" t="s">
        <v>4943</v>
      </c>
      <c r="CL115" s="1" t="s">
        <v>4943</v>
      </c>
      <c r="CM115" s="1" t="s">
        <v>4943</v>
      </c>
      <c r="CN115" s="1" t="s">
        <v>4943</v>
      </c>
      <c r="CO115" s="1" t="s">
        <v>4943</v>
      </c>
      <c r="CP115" s="1" t="s">
        <v>4943</v>
      </c>
      <c r="CQ115" s="1" t="s">
        <v>4943</v>
      </c>
      <c r="CR115" s="1" t="s">
        <v>4943</v>
      </c>
      <c r="CS115" s="1" t="s">
        <v>4943</v>
      </c>
      <c r="CT115" s="1" t="s">
        <v>4943</v>
      </c>
      <c r="CU115" s="1" t="s">
        <v>4943</v>
      </c>
      <c r="CV115" s="1" t="s">
        <v>4943</v>
      </c>
      <c r="CW115" s="1" t="s">
        <v>4943</v>
      </c>
      <c r="CX115" s="1" t="s">
        <v>4943</v>
      </c>
      <c r="CY115" s="1" t="s">
        <v>23</v>
      </c>
      <c r="CZ115" s="1" t="s">
        <v>4943</v>
      </c>
    </row>
    <row r="116" spans="2:104" x14ac:dyDescent="0.25">
      <c r="B116" s="2">
        <v>44467</v>
      </c>
      <c r="C116" s="1">
        <v>0</v>
      </c>
      <c r="D116" s="1">
        <v>1</v>
      </c>
      <c r="E116" s="1">
        <v>0</v>
      </c>
      <c r="F116" s="1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>
        <v>0</v>
      </c>
      <c r="BD116">
        <v>0</v>
      </c>
      <c r="BE116">
        <v>0</v>
      </c>
      <c r="BF116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1</v>
      </c>
      <c r="CG116" s="1">
        <v>0</v>
      </c>
      <c r="CH116" s="1">
        <v>0</v>
      </c>
      <c r="CI116" s="1" t="s">
        <v>4943</v>
      </c>
      <c r="CJ116" s="1" t="s">
        <v>4943</v>
      </c>
      <c r="CK116" s="1" t="s">
        <v>4943</v>
      </c>
      <c r="CL116" s="1" t="s">
        <v>4943</v>
      </c>
      <c r="CM116" s="1" t="s">
        <v>4943</v>
      </c>
      <c r="CN116" s="1" t="s">
        <v>4943</v>
      </c>
      <c r="CO116" s="1" t="s">
        <v>4943</v>
      </c>
      <c r="CP116" s="1" t="s">
        <v>4943</v>
      </c>
      <c r="CQ116" s="1" t="s">
        <v>4943</v>
      </c>
      <c r="CR116" s="1" t="s">
        <v>4943</v>
      </c>
      <c r="CS116" s="1" t="s">
        <v>4943</v>
      </c>
      <c r="CT116" s="1" t="s">
        <v>4943</v>
      </c>
      <c r="CU116" s="1" t="s">
        <v>4943</v>
      </c>
      <c r="CV116" s="1" t="s">
        <v>4943</v>
      </c>
      <c r="CW116" s="1" t="s">
        <v>4943</v>
      </c>
      <c r="CX116" s="1" t="s">
        <v>4943</v>
      </c>
      <c r="CY116" s="1" t="s">
        <v>23</v>
      </c>
      <c r="CZ116" s="1" t="s">
        <v>4943</v>
      </c>
    </row>
    <row r="117" spans="2:104" x14ac:dyDescent="0.25">
      <c r="B117" s="2">
        <v>44467</v>
      </c>
      <c r="C117" s="1">
        <v>0</v>
      </c>
      <c r="D117" s="1">
        <v>1</v>
      </c>
      <c r="E117" s="1">
        <v>0</v>
      </c>
      <c r="F117" s="1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>
        <v>0</v>
      </c>
      <c r="BD117">
        <v>0</v>
      </c>
      <c r="BE117">
        <v>0</v>
      </c>
      <c r="BF117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 t="s">
        <v>4943</v>
      </c>
      <c r="CJ117" s="1" t="s">
        <v>4943</v>
      </c>
      <c r="CK117" s="1" t="s">
        <v>4943</v>
      </c>
      <c r="CL117" s="1" t="s">
        <v>4943</v>
      </c>
      <c r="CM117" s="1" t="s">
        <v>4943</v>
      </c>
      <c r="CN117" s="1" t="s">
        <v>4943</v>
      </c>
      <c r="CO117" s="1" t="s">
        <v>4943</v>
      </c>
      <c r="CP117" s="1" t="s">
        <v>4943</v>
      </c>
      <c r="CQ117" s="1" t="s">
        <v>4943</v>
      </c>
      <c r="CR117" s="1" t="s">
        <v>4943</v>
      </c>
      <c r="CS117" s="1" t="s">
        <v>4943</v>
      </c>
      <c r="CT117" s="1" t="s">
        <v>4943</v>
      </c>
      <c r="CU117" s="1" t="s">
        <v>4943</v>
      </c>
      <c r="CV117" s="1" t="s">
        <v>4943</v>
      </c>
      <c r="CW117" s="1" t="s">
        <v>4943</v>
      </c>
      <c r="CX117" s="1" t="s">
        <v>4943</v>
      </c>
      <c r="CY117" s="1" t="s">
        <v>23</v>
      </c>
      <c r="CZ117" s="1" t="s">
        <v>4943</v>
      </c>
    </row>
    <row r="118" spans="2:104" x14ac:dyDescent="0.25">
      <c r="B118" s="2">
        <v>44467</v>
      </c>
      <c r="C118" s="1">
        <v>1</v>
      </c>
      <c r="D118" s="1">
        <v>0</v>
      </c>
      <c r="E118" s="1">
        <v>0</v>
      </c>
      <c r="F118" s="1">
        <v>0</v>
      </c>
      <c r="G118">
        <v>0</v>
      </c>
      <c r="H118">
        <v>0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0</v>
      </c>
      <c r="O118">
        <v>1</v>
      </c>
      <c r="P118">
        <v>1</v>
      </c>
      <c r="Q118">
        <v>0</v>
      </c>
      <c r="R118">
        <v>1</v>
      </c>
      <c r="S118">
        <v>1</v>
      </c>
      <c r="T118">
        <v>1</v>
      </c>
      <c r="U118">
        <v>1</v>
      </c>
      <c r="V118" s="1">
        <v>1</v>
      </c>
      <c r="W118" s="1">
        <v>0</v>
      </c>
      <c r="X118" s="1">
        <v>0</v>
      </c>
      <c r="Y118" s="1">
        <v>0</v>
      </c>
      <c r="Z118" s="1">
        <v>0</v>
      </c>
      <c r="AA118" s="1">
        <v>1</v>
      </c>
      <c r="AB118" s="1">
        <v>0</v>
      </c>
      <c r="AC118" s="1">
        <v>0</v>
      </c>
      <c r="AD118" s="1">
        <v>0</v>
      </c>
      <c r="AE118" s="1">
        <v>0</v>
      </c>
      <c r="AF118" s="1">
        <v>1</v>
      </c>
      <c r="AG118" s="1">
        <v>0</v>
      </c>
      <c r="AH118" s="1">
        <v>1</v>
      </c>
      <c r="AI118" s="1">
        <v>1</v>
      </c>
      <c r="AJ118" s="1">
        <v>0</v>
      </c>
      <c r="AK118" s="1">
        <v>1</v>
      </c>
      <c r="AL118" s="1">
        <v>1</v>
      </c>
      <c r="AM118" s="1">
        <v>1</v>
      </c>
      <c r="AN118" s="1">
        <v>0</v>
      </c>
      <c r="AO118" s="1">
        <v>0</v>
      </c>
      <c r="AP118" s="1">
        <v>0</v>
      </c>
      <c r="AQ118" s="1">
        <v>0</v>
      </c>
      <c r="AR118" s="1">
        <v>1</v>
      </c>
      <c r="AS118" s="1">
        <v>0</v>
      </c>
      <c r="AT118" s="1">
        <v>0</v>
      </c>
      <c r="AU118" s="1">
        <v>0</v>
      </c>
      <c r="AV118" s="1">
        <v>0</v>
      </c>
      <c r="AW118" s="1">
        <v>1</v>
      </c>
      <c r="AX118" s="1">
        <v>1</v>
      </c>
      <c r="AY118" s="1">
        <v>1</v>
      </c>
      <c r="AZ118" s="1">
        <v>0</v>
      </c>
      <c r="BA118" s="1">
        <v>1</v>
      </c>
      <c r="BB118" s="1">
        <v>1</v>
      </c>
      <c r="BC118">
        <v>1</v>
      </c>
      <c r="BD118">
        <v>1</v>
      </c>
      <c r="BE118">
        <v>0</v>
      </c>
      <c r="BF118">
        <v>0</v>
      </c>
      <c r="BG118" s="1">
        <v>1</v>
      </c>
      <c r="BH118" s="1">
        <v>0</v>
      </c>
      <c r="BI118" s="1">
        <v>0</v>
      </c>
      <c r="BJ118" s="1">
        <v>0</v>
      </c>
      <c r="BK118" s="1">
        <v>0</v>
      </c>
      <c r="BL118" s="1">
        <v>1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1</v>
      </c>
      <c r="BV118" s="1">
        <v>1</v>
      </c>
      <c r="BW118" s="1">
        <v>0</v>
      </c>
      <c r="BX118" s="1">
        <v>0</v>
      </c>
      <c r="BY118" s="1">
        <v>0</v>
      </c>
      <c r="BZ118" s="1">
        <v>0</v>
      </c>
      <c r="CA118" s="1">
        <v>1</v>
      </c>
      <c r="CB118" s="1">
        <v>0</v>
      </c>
      <c r="CC118" s="1">
        <v>0</v>
      </c>
      <c r="CD118" s="1">
        <v>0</v>
      </c>
      <c r="CE118" s="1">
        <v>0</v>
      </c>
      <c r="CF118" s="1">
        <v>1</v>
      </c>
      <c r="CG118" s="1">
        <v>0</v>
      </c>
      <c r="CH118" s="1">
        <v>0</v>
      </c>
      <c r="CI118" s="1" t="s">
        <v>4946</v>
      </c>
      <c r="CJ118" s="1" t="s">
        <v>4946</v>
      </c>
      <c r="CK118" s="1" t="s">
        <v>4946</v>
      </c>
      <c r="CL118" s="1" t="s">
        <v>4946</v>
      </c>
      <c r="CM118" s="1" t="s">
        <v>4944</v>
      </c>
      <c r="CN118" s="1" t="s">
        <v>4946</v>
      </c>
      <c r="CO118" s="1" t="s">
        <v>4946</v>
      </c>
      <c r="CP118" s="1" t="s">
        <v>4944</v>
      </c>
      <c r="CQ118" s="1" t="s">
        <v>4945</v>
      </c>
      <c r="CR118" s="1" t="s">
        <v>4946</v>
      </c>
      <c r="CS118" s="1" t="s">
        <v>4944</v>
      </c>
      <c r="CT118" s="1" t="s">
        <v>4943</v>
      </c>
      <c r="CU118" s="1" t="s">
        <v>4943</v>
      </c>
      <c r="CV118" s="1" t="s">
        <v>4943</v>
      </c>
      <c r="CW118" s="1" t="s">
        <v>4943</v>
      </c>
      <c r="CX118" s="1" t="s">
        <v>4943</v>
      </c>
      <c r="CY118" s="1" t="s">
        <v>4943</v>
      </c>
      <c r="CZ118" s="1" t="s">
        <v>4943</v>
      </c>
    </row>
    <row r="119" spans="2:104" x14ac:dyDescent="0.25">
      <c r="B119" s="2">
        <v>44467</v>
      </c>
      <c r="C119" s="1">
        <v>1</v>
      </c>
      <c r="D119" s="1">
        <v>0</v>
      </c>
      <c r="E119" s="1">
        <v>0</v>
      </c>
      <c r="F119" s="1">
        <v>0</v>
      </c>
      <c r="G119">
        <v>1</v>
      </c>
      <c r="H119">
        <v>0</v>
      </c>
      <c r="I119">
        <v>0</v>
      </c>
      <c r="J119">
        <v>0</v>
      </c>
      <c r="K119">
        <v>0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>
        <v>0</v>
      </c>
      <c r="BD119">
        <v>0</v>
      </c>
      <c r="BE119">
        <v>0</v>
      </c>
      <c r="BF119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1</v>
      </c>
      <c r="BR119" s="1">
        <v>1</v>
      </c>
      <c r="BS119" s="1">
        <v>1</v>
      </c>
      <c r="BT119" s="1">
        <v>1</v>
      </c>
      <c r="BU119" s="1">
        <v>0</v>
      </c>
      <c r="BV119" s="1">
        <v>0</v>
      </c>
      <c r="BW119" s="1">
        <v>0</v>
      </c>
      <c r="BX119" s="1">
        <v>1</v>
      </c>
      <c r="BY119" s="1">
        <v>0</v>
      </c>
      <c r="BZ119" s="1">
        <v>0</v>
      </c>
      <c r="CA119" s="1">
        <v>1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 t="s">
        <v>4944</v>
      </c>
      <c r="CJ119" s="1" t="s">
        <v>4944</v>
      </c>
      <c r="CK119" s="1" t="s">
        <v>4946</v>
      </c>
      <c r="CL119" s="1" t="s">
        <v>4946</v>
      </c>
      <c r="CM119" s="1" t="s">
        <v>4945</v>
      </c>
      <c r="CN119" s="1" t="s">
        <v>4945</v>
      </c>
      <c r="CO119" s="1" t="s">
        <v>4946</v>
      </c>
      <c r="CP119" s="1" t="s">
        <v>4946</v>
      </c>
      <c r="CQ119" s="1" t="s">
        <v>4944</v>
      </c>
      <c r="CR119" s="1" t="s">
        <v>4946</v>
      </c>
      <c r="CS119" s="1" t="s">
        <v>4946</v>
      </c>
      <c r="CT119" s="1" t="s">
        <v>4943</v>
      </c>
      <c r="CU119" s="1" t="s">
        <v>4943</v>
      </c>
      <c r="CV119" s="1" t="s">
        <v>4943</v>
      </c>
      <c r="CW119" s="1" t="s">
        <v>4943</v>
      </c>
      <c r="CX119" s="1" t="s">
        <v>4943</v>
      </c>
      <c r="CY119" s="1" t="s">
        <v>4943</v>
      </c>
      <c r="CZ119" s="1" t="s">
        <v>4943</v>
      </c>
    </row>
    <row r="120" spans="2:104" x14ac:dyDescent="0.25">
      <c r="B120" s="2">
        <v>44466</v>
      </c>
      <c r="C120" s="1">
        <v>0</v>
      </c>
      <c r="D120" s="1">
        <v>1</v>
      </c>
      <c r="E120" s="1">
        <v>0</v>
      </c>
      <c r="F120" s="1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>
        <v>0</v>
      </c>
      <c r="BD120">
        <v>0</v>
      </c>
      <c r="BE120">
        <v>0</v>
      </c>
      <c r="BF120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 t="s">
        <v>4943</v>
      </c>
      <c r="CJ120" s="1" t="s">
        <v>4943</v>
      </c>
      <c r="CK120" s="1" t="s">
        <v>4943</v>
      </c>
      <c r="CL120" s="1" t="s">
        <v>4943</v>
      </c>
      <c r="CM120" s="1" t="s">
        <v>4943</v>
      </c>
      <c r="CN120" s="1" t="s">
        <v>4943</v>
      </c>
      <c r="CO120" s="1" t="s">
        <v>4943</v>
      </c>
      <c r="CP120" s="1" t="s">
        <v>4943</v>
      </c>
      <c r="CQ120" s="1" t="s">
        <v>4943</v>
      </c>
      <c r="CR120" s="1" t="s">
        <v>4943</v>
      </c>
      <c r="CS120" s="1" t="s">
        <v>4943</v>
      </c>
      <c r="CT120" s="1" t="s">
        <v>4943</v>
      </c>
      <c r="CU120" s="1" t="s">
        <v>4943</v>
      </c>
      <c r="CV120" s="1" t="s">
        <v>4943</v>
      </c>
      <c r="CW120" s="1" t="s">
        <v>4943</v>
      </c>
      <c r="CX120" s="1" t="s">
        <v>4943</v>
      </c>
      <c r="CY120" s="1" t="s">
        <v>23</v>
      </c>
      <c r="CZ120" s="1" t="s">
        <v>4943</v>
      </c>
    </row>
    <row r="121" spans="2:104" x14ac:dyDescent="0.25">
      <c r="B121" s="2">
        <v>44466</v>
      </c>
      <c r="C121" s="1">
        <v>0</v>
      </c>
      <c r="D121" s="1">
        <v>1</v>
      </c>
      <c r="E121" s="1">
        <v>0</v>
      </c>
      <c r="F121" s="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>
        <v>0</v>
      </c>
      <c r="BD121">
        <v>0</v>
      </c>
      <c r="BE121">
        <v>0</v>
      </c>
      <c r="BF12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 t="s">
        <v>4943</v>
      </c>
      <c r="CJ121" s="1" t="s">
        <v>4943</v>
      </c>
      <c r="CK121" s="1" t="s">
        <v>4943</v>
      </c>
      <c r="CL121" s="1" t="s">
        <v>4943</v>
      </c>
      <c r="CM121" s="1" t="s">
        <v>4943</v>
      </c>
      <c r="CN121" s="1" t="s">
        <v>4943</v>
      </c>
      <c r="CO121" s="1" t="s">
        <v>4943</v>
      </c>
      <c r="CP121" s="1" t="s">
        <v>4943</v>
      </c>
      <c r="CQ121" s="1" t="s">
        <v>4943</v>
      </c>
      <c r="CR121" s="1" t="s">
        <v>4943</v>
      </c>
      <c r="CS121" s="1" t="s">
        <v>4943</v>
      </c>
      <c r="CT121" s="1" t="s">
        <v>4943</v>
      </c>
      <c r="CU121" s="1" t="s">
        <v>4943</v>
      </c>
      <c r="CV121" s="1" t="s">
        <v>4943</v>
      </c>
      <c r="CW121" s="1" t="s">
        <v>4943</v>
      </c>
      <c r="CX121" s="1" t="s">
        <v>4943</v>
      </c>
      <c r="CY121" s="1" t="s">
        <v>23</v>
      </c>
      <c r="CZ121" s="1" t="s">
        <v>4943</v>
      </c>
    </row>
    <row r="122" spans="2:104" x14ac:dyDescent="0.25">
      <c r="B122" s="2">
        <v>44466</v>
      </c>
      <c r="C122" s="1">
        <v>1</v>
      </c>
      <c r="D122" s="1">
        <v>0</v>
      </c>
      <c r="E122" s="1">
        <v>0</v>
      </c>
      <c r="F122" s="1">
        <v>0</v>
      </c>
      <c r="G122">
        <v>0</v>
      </c>
      <c r="H122">
        <v>0</v>
      </c>
      <c r="I122">
        <v>0</v>
      </c>
      <c r="J122">
        <v>0</v>
      </c>
      <c r="K122">
        <v>1</v>
      </c>
      <c r="L122">
        <v>0</v>
      </c>
      <c r="M122">
        <v>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1</v>
      </c>
      <c r="AY122" s="1">
        <v>0</v>
      </c>
      <c r="AZ122" s="1">
        <v>1</v>
      </c>
      <c r="BA122" s="1">
        <v>0</v>
      </c>
      <c r="BB122" s="1">
        <v>1</v>
      </c>
      <c r="BC122">
        <v>1</v>
      </c>
      <c r="BD122">
        <v>1</v>
      </c>
      <c r="BE122">
        <v>1</v>
      </c>
      <c r="BF122">
        <v>1</v>
      </c>
      <c r="BG122" s="1">
        <v>1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 t="s">
        <v>4944</v>
      </c>
      <c r="CJ122" s="1" t="s">
        <v>4944</v>
      </c>
      <c r="CK122" s="1" t="s">
        <v>4944</v>
      </c>
      <c r="CL122" s="1" t="s">
        <v>4944</v>
      </c>
      <c r="CM122" s="1" t="s">
        <v>4944</v>
      </c>
      <c r="CN122" s="1" t="s">
        <v>4944</v>
      </c>
      <c r="CO122" s="1" t="s">
        <v>4944</v>
      </c>
      <c r="CP122" s="1" t="s">
        <v>4944</v>
      </c>
      <c r="CQ122" s="1" t="s">
        <v>4944</v>
      </c>
      <c r="CR122" s="1" t="s">
        <v>4944</v>
      </c>
      <c r="CS122" s="1" t="s">
        <v>4944</v>
      </c>
      <c r="CT122" s="1" t="s">
        <v>4943</v>
      </c>
      <c r="CU122" s="1" t="s">
        <v>4943</v>
      </c>
      <c r="CV122" s="1" t="s">
        <v>4943</v>
      </c>
      <c r="CW122" s="1" t="s">
        <v>4943</v>
      </c>
      <c r="CX122" s="1" t="s">
        <v>4943</v>
      </c>
      <c r="CY122" s="1" t="s">
        <v>4943</v>
      </c>
      <c r="CZ122" s="1" t="s">
        <v>4943</v>
      </c>
    </row>
    <row r="123" spans="2:104" x14ac:dyDescent="0.25">
      <c r="B123" s="2">
        <v>44466</v>
      </c>
      <c r="C123" s="1">
        <v>0</v>
      </c>
      <c r="D123" s="1">
        <v>1</v>
      </c>
      <c r="E123" s="1">
        <v>0</v>
      </c>
      <c r="F123" s="1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>
        <v>0</v>
      </c>
      <c r="BD123">
        <v>0</v>
      </c>
      <c r="BE123">
        <v>0</v>
      </c>
      <c r="BF123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 t="s">
        <v>4943</v>
      </c>
      <c r="CJ123" s="1" t="s">
        <v>4943</v>
      </c>
      <c r="CK123" s="1" t="s">
        <v>4943</v>
      </c>
      <c r="CL123" s="1" t="s">
        <v>4943</v>
      </c>
      <c r="CM123" s="1" t="s">
        <v>4943</v>
      </c>
      <c r="CN123" s="1" t="s">
        <v>4943</v>
      </c>
      <c r="CO123" s="1" t="s">
        <v>4943</v>
      </c>
      <c r="CP123" s="1" t="s">
        <v>4943</v>
      </c>
      <c r="CQ123" s="1" t="s">
        <v>4943</v>
      </c>
      <c r="CR123" s="1" t="s">
        <v>4943</v>
      </c>
      <c r="CS123" s="1" t="s">
        <v>4943</v>
      </c>
      <c r="CT123" s="1" t="s">
        <v>4943</v>
      </c>
      <c r="CU123" s="1" t="s">
        <v>4943</v>
      </c>
      <c r="CV123" s="1" t="s">
        <v>4943</v>
      </c>
      <c r="CW123" s="1" t="s">
        <v>4943</v>
      </c>
      <c r="CX123" s="1" t="s">
        <v>4943</v>
      </c>
      <c r="CY123" s="1" t="s">
        <v>23</v>
      </c>
      <c r="CZ123" s="1" t="s">
        <v>4943</v>
      </c>
    </row>
    <row r="124" spans="2:104" x14ac:dyDescent="0.25">
      <c r="B124" s="2">
        <v>44466</v>
      </c>
      <c r="C124" s="1">
        <v>1</v>
      </c>
      <c r="D124" s="1">
        <v>0</v>
      </c>
      <c r="E124" s="1">
        <v>0</v>
      </c>
      <c r="F124" s="1">
        <v>0</v>
      </c>
      <c r="G124">
        <v>0</v>
      </c>
      <c r="H124">
        <v>0</v>
      </c>
      <c r="I124">
        <v>1</v>
      </c>
      <c r="J124">
        <v>1</v>
      </c>
      <c r="K124">
        <v>1</v>
      </c>
      <c r="L124">
        <v>0</v>
      </c>
      <c r="M124">
        <v>1</v>
      </c>
      <c r="N124">
        <v>1</v>
      </c>
      <c r="O124">
        <v>1</v>
      </c>
      <c r="P124">
        <v>0</v>
      </c>
      <c r="Q124">
        <v>0</v>
      </c>
      <c r="R124">
        <v>1</v>
      </c>
      <c r="S124">
        <v>1</v>
      </c>
      <c r="T124">
        <v>1</v>
      </c>
      <c r="U124">
        <v>0</v>
      </c>
      <c r="V124" s="1">
        <v>1</v>
      </c>
      <c r="W124" s="1">
        <v>1</v>
      </c>
      <c r="X124" s="1">
        <v>0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1</v>
      </c>
      <c r="AG124" s="1">
        <v>1</v>
      </c>
      <c r="AH124" s="1">
        <v>1</v>
      </c>
      <c r="AI124" s="1">
        <v>0</v>
      </c>
      <c r="AJ124" s="1">
        <v>0</v>
      </c>
      <c r="AK124" s="1">
        <v>1</v>
      </c>
      <c r="AL124" s="1">
        <v>1</v>
      </c>
      <c r="AM124" s="1">
        <v>1</v>
      </c>
      <c r="AN124" s="1">
        <v>1</v>
      </c>
      <c r="AO124" s="1">
        <v>0</v>
      </c>
      <c r="AP124" s="1">
        <v>1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1</v>
      </c>
      <c r="AX124" s="1">
        <v>1</v>
      </c>
      <c r="AY124" s="1">
        <v>1</v>
      </c>
      <c r="AZ124" s="1">
        <v>1</v>
      </c>
      <c r="BA124" s="1">
        <v>1</v>
      </c>
      <c r="BB124" s="1">
        <v>1</v>
      </c>
      <c r="BC124">
        <v>1</v>
      </c>
      <c r="BD124">
        <v>1</v>
      </c>
      <c r="BE124">
        <v>1</v>
      </c>
      <c r="BF124">
        <v>1</v>
      </c>
      <c r="BG124" s="1">
        <v>1</v>
      </c>
      <c r="BH124" s="1">
        <v>1</v>
      </c>
      <c r="BI124" s="1">
        <v>0</v>
      </c>
      <c r="BJ124" s="1">
        <v>1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1</v>
      </c>
      <c r="CG124" s="1">
        <v>1</v>
      </c>
      <c r="CH124" s="1">
        <v>1</v>
      </c>
      <c r="CI124" s="1" t="s">
        <v>4946</v>
      </c>
      <c r="CJ124" s="1" t="s">
        <v>4946</v>
      </c>
      <c r="CK124" s="1" t="s">
        <v>4946</v>
      </c>
      <c r="CL124" s="1" t="s">
        <v>4946</v>
      </c>
      <c r="CM124" s="1" t="s">
        <v>4946</v>
      </c>
      <c r="CN124" s="1" t="s">
        <v>4944</v>
      </c>
      <c r="CO124" s="1" t="s">
        <v>4944</v>
      </c>
      <c r="CP124" s="1" t="s">
        <v>4944</v>
      </c>
      <c r="CQ124" s="1" t="s">
        <v>4944</v>
      </c>
      <c r="CR124" s="1" t="s">
        <v>4944</v>
      </c>
      <c r="CS124" s="1" t="s">
        <v>4944</v>
      </c>
      <c r="CT124" s="1" t="s">
        <v>4943</v>
      </c>
      <c r="CU124" s="1" t="s">
        <v>4943</v>
      </c>
      <c r="CV124" s="1" t="s">
        <v>4943</v>
      </c>
      <c r="CW124" s="1" t="s">
        <v>4943</v>
      </c>
      <c r="CX124" s="1" t="s">
        <v>4943</v>
      </c>
      <c r="CY124" s="1" t="s">
        <v>4943</v>
      </c>
      <c r="CZ124" s="1" t="s">
        <v>4943</v>
      </c>
    </row>
    <row r="125" spans="2:104" x14ac:dyDescent="0.25">
      <c r="B125" s="2">
        <v>44466</v>
      </c>
      <c r="C125" s="1">
        <v>0</v>
      </c>
      <c r="D125" s="1">
        <v>0</v>
      </c>
      <c r="E125" s="1">
        <v>0</v>
      </c>
      <c r="F125" s="1">
        <v>1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1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>
        <v>0</v>
      </c>
      <c r="BD125">
        <v>0</v>
      </c>
      <c r="BE125">
        <v>0</v>
      </c>
      <c r="BF125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1</v>
      </c>
      <c r="CG125" s="1">
        <v>1</v>
      </c>
      <c r="CH125" s="1">
        <v>1</v>
      </c>
      <c r="CI125" s="1" t="s">
        <v>4945</v>
      </c>
      <c r="CJ125" s="1" t="s">
        <v>4945</v>
      </c>
      <c r="CK125" s="1" t="s">
        <v>4945</v>
      </c>
      <c r="CL125" s="1" t="s">
        <v>4945</v>
      </c>
      <c r="CM125" s="1" t="s">
        <v>4946</v>
      </c>
      <c r="CN125" s="1" t="s">
        <v>4946</v>
      </c>
      <c r="CO125" s="1" t="s">
        <v>4946</v>
      </c>
      <c r="CP125" s="1" t="s">
        <v>4946</v>
      </c>
      <c r="CQ125" s="1" t="s">
        <v>4945</v>
      </c>
      <c r="CR125" s="1" t="s">
        <v>4945</v>
      </c>
      <c r="CS125" s="1" t="s">
        <v>4945</v>
      </c>
      <c r="CT125" s="1" t="s">
        <v>4943</v>
      </c>
      <c r="CU125" s="1" t="s">
        <v>4943</v>
      </c>
      <c r="CV125" s="1" t="s">
        <v>4943</v>
      </c>
      <c r="CW125" s="1" t="s">
        <v>4943</v>
      </c>
      <c r="CX125" s="1" t="s">
        <v>4943</v>
      </c>
      <c r="CY125" s="1" t="s">
        <v>4943</v>
      </c>
      <c r="CZ125" s="1" t="s">
        <v>4943</v>
      </c>
    </row>
    <row r="126" spans="2:104" x14ac:dyDescent="0.25">
      <c r="B126" s="2">
        <v>44466</v>
      </c>
      <c r="C126" s="1">
        <v>1</v>
      </c>
      <c r="D126" s="1">
        <v>0</v>
      </c>
      <c r="E126" s="1">
        <v>0</v>
      </c>
      <c r="F126" s="1">
        <v>0</v>
      </c>
      <c r="G126">
        <v>0</v>
      </c>
      <c r="H126">
        <v>0</v>
      </c>
      <c r="I126">
        <v>1</v>
      </c>
      <c r="J126">
        <v>0</v>
      </c>
      <c r="K126">
        <v>0</v>
      </c>
      <c r="L126">
        <v>0</v>
      </c>
      <c r="M126">
        <v>1</v>
      </c>
      <c r="N126">
        <v>1</v>
      </c>
      <c r="O126">
        <v>1</v>
      </c>
      <c r="P126">
        <v>1</v>
      </c>
      <c r="Q126">
        <v>0</v>
      </c>
      <c r="R126">
        <v>1</v>
      </c>
      <c r="S126">
        <v>1</v>
      </c>
      <c r="T126">
        <v>1</v>
      </c>
      <c r="U126">
        <v>0</v>
      </c>
      <c r="V126" s="1">
        <v>1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>
        <v>0</v>
      </c>
      <c r="BD126">
        <v>0</v>
      </c>
      <c r="BE126">
        <v>0</v>
      </c>
      <c r="BF126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1</v>
      </c>
      <c r="CG126" s="1">
        <v>0</v>
      </c>
      <c r="CH126" s="1">
        <v>0</v>
      </c>
      <c r="CI126" s="1" t="s">
        <v>4946</v>
      </c>
      <c r="CJ126" s="1" t="s">
        <v>4944</v>
      </c>
      <c r="CK126" s="1" t="s">
        <v>4946</v>
      </c>
      <c r="CL126" s="1" t="s">
        <v>4946</v>
      </c>
      <c r="CM126" s="1" t="s">
        <v>4944</v>
      </c>
      <c r="CN126" s="1" t="s">
        <v>4944</v>
      </c>
      <c r="CO126" s="1" t="s">
        <v>4945</v>
      </c>
      <c r="CP126" s="1" t="s">
        <v>4945</v>
      </c>
      <c r="CQ126" s="1" t="s">
        <v>4945</v>
      </c>
      <c r="CR126" s="1" t="s">
        <v>4945</v>
      </c>
      <c r="CS126" s="1" t="s">
        <v>4945</v>
      </c>
      <c r="CT126" s="1" t="s">
        <v>4943</v>
      </c>
      <c r="CU126" s="1" t="s">
        <v>4943</v>
      </c>
      <c r="CV126" s="1" t="s">
        <v>4943</v>
      </c>
      <c r="CW126" s="1" t="s">
        <v>4943</v>
      </c>
      <c r="CX126" s="1" t="s">
        <v>4943</v>
      </c>
      <c r="CY126" s="1" t="s">
        <v>4943</v>
      </c>
      <c r="CZ126" s="1" t="s">
        <v>4943</v>
      </c>
    </row>
    <row r="127" spans="2:104" x14ac:dyDescent="0.25">
      <c r="B127" s="2">
        <v>44466</v>
      </c>
      <c r="C127" s="1">
        <v>0</v>
      </c>
      <c r="D127" s="1">
        <v>1</v>
      </c>
      <c r="E127" s="1">
        <v>0</v>
      </c>
      <c r="F127" s="1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>
        <v>0</v>
      </c>
      <c r="BD127">
        <v>0</v>
      </c>
      <c r="BE127">
        <v>0</v>
      </c>
      <c r="BF127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 t="s">
        <v>4943</v>
      </c>
      <c r="CJ127" s="1" t="s">
        <v>4943</v>
      </c>
      <c r="CK127" s="1" t="s">
        <v>4943</v>
      </c>
      <c r="CL127" s="1" t="s">
        <v>4943</v>
      </c>
      <c r="CM127" s="1" t="s">
        <v>4943</v>
      </c>
      <c r="CN127" s="1" t="s">
        <v>4943</v>
      </c>
      <c r="CO127" s="1" t="s">
        <v>4943</v>
      </c>
      <c r="CP127" s="1" t="s">
        <v>4943</v>
      </c>
      <c r="CQ127" s="1" t="s">
        <v>4943</v>
      </c>
      <c r="CR127" s="1" t="s">
        <v>4943</v>
      </c>
      <c r="CS127" s="1" t="s">
        <v>4943</v>
      </c>
      <c r="CT127" s="1" t="s">
        <v>4943</v>
      </c>
      <c r="CU127" s="1" t="s">
        <v>4943</v>
      </c>
      <c r="CV127" s="1" t="s">
        <v>4943</v>
      </c>
      <c r="CW127" s="1" t="s">
        <v>4943</v>
      </c>
      <c r="CX127" s="1" t="s">
        <v>4943</v>
      </c>
      <c r="CY127" s="1" t="s">
        <v>23</v>
      </c>
      <c r="CZ127" s="1" t="s">
        <v>4943</v>
      </c>
    </row>
    <row r="128" spans="2:104" x14ac:dyDescent="0.25">
      <c r="B128" s="2">
        <v>44466</v>
      </c>
      <c r="C128" s="1">
        <v>0</v>
      </c>
      <c r="D128" s="1">
        <v>1</v>
      </c>
      <c r="E128" s="1">
        <v>0</v>
      </c>
      <c r="F128" s="1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>
        <v>0</v>
      </c>
      <c r="BD128">
        <v>0</v>
      </c>
      <c r="BE128">
        <v>0</v>
      </c>
      <c r="BF128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 t="s">
        <v>4943</v>
      </c>
      <c r="CJ128" s="1" t="s">
        <v>4943</v>
      </c>
      <c r="CK128" s="1" t="s">
        <v>4943</v>
      </c>
      <c r="CL128" s="1" t="s">
        <v>4943</v>
      </c>
      <c r="CM128" s="1" t="s">
        <v>4943</v>
      </c>
      <c r="CN128" s="1" t="s">
        <v>4943</v>
      </c>
      <c r="CO128" s="1" t="s">
        <v>4943</v>
      </c>
      <c r="CP128" s="1" t="s">
        <v>4943</v>
      </c>
      <c r="CQ128" s="1" t="s">
        <v>4943</v>
      </c>
      <c r="CR128" s="1" t="s">
        <v>4943</v>
      </c>
      <c r="CS128" s="1" t="s">
        <v>4943</v>
      </c>
      <c r="CT128" s="1" t="s">
        <v>4943</v>
      </c>
      <c r="CU128" s="1" t="s">
        <v>4943</v>
      </c>
      <c r="CV128" s="1" t="s">
        <v>4943</v>
      </c>
      <c r="CW128" s="1" t="s">
        <v>4943</v>
      </c>
      <c r="CX128" s="1" t="s">
        <v>4943</v>
      </c>
      <c r="CY128" s="1" t="s">
        <v>23</v>
      </c>
      <c r="CZ128" s="1" t="s">
        <v>4943</v>
      </c>
    </row>
    <row r="129" spans="2:104" x14ac:dyDescent="0.25">
      <c r="B129" s="2">
        <v>44466</v>
      </c>
      <c r="C129" s="1">
        <v>1</v>
      </c>
      <c r="D129" s="1">
        <v>0</v>
      </c>
      <c r="E129" s="1">
        <v>0</v>
      </c>
      <c r="F129" s="1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>
        <v>0</v>
      </c>
      <c r="BD129">
        <v>0</v>
      </c>
      <c r="BE129">
        <v>0</v>
      </c>
      <c r="BF129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1</v>
      </c>
      <c r="BV129" s="1">
        <v>1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 t="s">
        <v>4944</v>
      </c>
      <c r="CJ129" s="1" t="s">
        <v>4944</v>
      </c>
      <c r="CK129" s="1" t="s">
        <v>4944</v>
      </c>
      <c r="CL129" s="1" t="s">
        <v>4944</v>
      </c>
      <c r="CM129" s="1" t="s">
        <v>4944</v>
      </c>
      <c r="CN129" s="1" t="s">
        <v>4945</v>
      </c>
      <c r="CO129" s="1" t="s">
        <v>4944</v>
      </c>
      <c r="CP129" s="1" t="s">
        <v>4946</v>
      </c>
      <c r="CQ129" s="1" t="s">
        <v>4944</v>
      </c>
      <c r="CR129" s="1" t="s">
        <v>4946</v>
      </c>
      <c r="CS129" s="1" t="s">
        <v>4944</v>
      </c>
      <c r="CT129" s="1" t="s">
        <v>4943</v>
      </c>
      <c r="CU129" s="1" t="s">
        <v>4943</v>
      </c>
      <c r="CV129" s="1" t="s">
        <v>4943</v>
      </c>
      <c r="CW129" s="1" t="s">
        <v>4943</v>
      </c>
      <c r="CX129" s="1" t="s">
        <v>4943</v>
      </c>
      <c r="CY129" s="1" t="s">
        <v>4943</v>
      </c>
      <c r="CZ129" s="1" t="s">
        <v>4943</v>
      </c>
    </row>
    <row r="130" spans="2:104" x14ac:dyDescent="0.25">
      <c r="B130" s="2">
        <v>44466</v>
      </c>
      <c r="C130" s="1">
        <v>0</v>
      </c>
      <c r="D130" s="1">
        <v>1</v>
      </c>
      <c r="E130" s="1">
        <v>0</v>
      </c>
      <c r="F130" s="1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>
        <v>0</v>
      </c>
      <c r="BD130">
        <v>0</v>
      </c>
      <c r="BE130">
        <v>0</v>
      </c>
      <c r="BF130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 t="s">
        <v>4943</v>
      </c>
      <c r="CJ130" s="1" t="s">
        <v>4943</v>
      </c>
      <c r="CK130" s="1" t="s">
        <v>4943</v>
      </c>
      <c r="CL130" s="1" t="s">
        <v>4943</v>
      </c>
      <c r="CM130" s="1" t="s">
        <v>4943</v>
      </c>
      <c r="CN130" s="1" t="s">
        <v>4943</v>
      </c>
      <c r="CO130" s="1" t="s">
        <v>4943</v>
      </c>
      <c r="CP130" s="1" t="s">
        <v>4943</v>
      </c>
      <c r="CQ130" s="1" t="s">
        <v>4943</v>
      </c>
      <c r="CR130" s="1" t="s">
        <v>4943</v>
      </c>
      <c r="CS130" s="1" t="s">
        <v>4943</v>
      </c>
      <c r="CT130" s="1" t="s">
        <v>4943</v>
      </c>
      <c r="CU130" s="1" t="s">
        <v>4943</v>
      </c>
      <c r="CV130" s="1" t="s">
        <v>4943</v>
      </c>
      <c r="CW130" s="1" t="s">
        <v>4943</v>
      </c>
      <c r="CX130" s="1" t="s">
        <v>4943</v>
      </c>
      <c r="CY130" s="1" t="s">
        <v>23</v>
      </c>
      <c r="CZ130" s="1" t="s">
        <v>4943</v>
      </c>
    </row>
    <row r="131" spans="2:104" x14ac:dyDescent="0.25">
      <c r="B131" s="2">
        <v>44466</v>
      </c>
      <c r="C131" s="1">
        <v>1</v>
      </c>
      <c r="D131" s="1">
        <v>0</v>
      </c>
      <c r="E131" s="1">
        <v>0</v>
      </c>
      <c r="F131" s="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1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>
        <v>0</v>
      </c>
      <c r="BD131">
        <v>0</v>
      </c>
      <c r="BE131">
        <v>0</v>
      </c>
      <c r="BF13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1</v>
      </c>
      <c r="CG131" s="1">
        <v>1</v>
      </c>
      <c r="CH131" s="1">
        <v>0</v>
      </c>
      <c r="CI131" s="1" t="s">
        <v>4946</v>
      </c>
      <c r="CJ131" s="1" t="s">
        <v>4945</v>
      </c>
      <c r="CK131" s="1" t="s">
        <v>4946</v>
      </c>
      <c r="CL131" s="1" t="s">
        <v>4946</v>
      </c>
      <c r="CM131" s="1" t="s">
        <v>4946</v>
      </c>
      <c r="CN131" s="1" t="s">
        <v>4945</v>
      </c>
      <c r="CO131" s="1" t="s">
        <v>4946</v>
      </c>
      <c r="CP131" s="1" t="s">
        <v>4946</v>
      </c>
      <c r="CQ131" s="1" t="s">
        <v>4944</v>
      </c>
      <c r="CR131" s="1" t="s">
        <v>4946</v>
      </c>
      <c r="CS131" s="1" t="s">
        <v>4946</v>
      </c>
      <c r="CT131" s="1" t="s">
        <v>4943</v>
      </c>
      <c r="CU131" s="1" t="s">
        <v>4943</v>
      </c>
      <c r="CV131" s="1" t="s">
        <v>4943</v>
      </c>
      <c r="CW131" s="1" t="s">
        <v>4943</v>
      </c>
      <c r="CX131" s="1" t="s">
        <v>4943</v>
      </c>
      <c r="CY131" s="1" t="s">
        <v>4943</v>
      </c>
      <c r="CZ131" s="1" t="s">
        <v>4943</v>
      </c>
    </row>
    <row r="132" spans="2:104" x14ac:dyDescent="0.25">
      <c r="B132" s="2">
        <v>44466</v>
      </c>
      <c r="C132" s="1">
        <v>0</v>
      </c>
      <c r="D132" s="1">
        <v>1</v>
      </c>
      <c r="E132" s="1">
        <v>0</v>
      </c>
      <c r="F132" s="1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>
        <v>0</v>
      </c>
      <c r="BD132">
        <v>0</v>
      </c>
      <c r="BE132">
        <v>0</v>
      </c>
      <c r="BF132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 t="s">
        <v>4943</v>
      </c>
      <c r="CJ132" s="1" t="s">
        <v>4943</v>
      </c>
      <c r="CK132" s="1" t="s">
        <v>4943</v>
      </c>
      <c r="CL132" s="1" t="s">
        <v>4943</v>
      </c>
      <c r="CM132" s="1" t="s">
        <v>4943</v>
      </c>
      <c r="CN132" s="1" t="s">
        <v>4943</v>
      </c>
      <c r="CO132" s="1" t="s">
        <v>4943</v>
      </c>
      <c r="CP132" s="1" t="s">
        <v>4943</v>
      </c>
      <c r="CQ132" s="1" t="s">
        <v>4943</v>
      </c>
      <c r="CR132" s="1" t="s">
        <v>4943</v>
      </c>
      <c r="CS132" s="1" t="s">
        <v>4943</v>
      </c>
      <c r="CT132" s="1" t="s">
        <v>4943</v>
      </c>
      <c r="CU132" s="1" t="s">
        <v>4943</v>
      </c>
      <c r="CV132" s="1" t="s">
        <v>4943</v>
      </c>
      <c r="CW132" s="1" t="s">
        <v>4943</v>
      </c>
      <c r="CX132" s="1" t="s">
        <v>4943</v>
      </c>
      <c r="CY132" s="1" t="s">
        <v>23</v>
      </c>
      <c r="CZ132" s="1" t="s">
        <v>4943</v>
      </c>
    </row>
    <row r="133" spans="2:104" x14ac:dyDescent="0.25">
      <c r="B133" s="2">
        <v>44466</v>
      </c>
      <c r="C133" s="1">
        <v>0</v>
      </c>
      <c r="D133" s="1">
        <v>1</v>
      </c>
      <c r="E133" s="1">
        <v>0</v>
      </c>
      <c r="F133" s="1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>
        <v>0</v>
      </c>
      <c r="BD133">
        <v>0</v>
      </c>
      <c r="BE133">
        <v>0</v>
      </c>
      <c r="BF133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 t="s">
        <v>4943</v>
      </c>
      <c r="CJ133" s="1" t="s">
        <v>4943</v>
      </c>
      <c r="CK133" s="1" t="s">
        <v>4943</v>
      </c>
      <c r="CL133" s="1" t="s">
        <v>4943</v>
      </c>
      <c r="CM133" s="1" t="s">
        <v>4943</v>
      </c>
      <c r="CN133" s="1" t="s">
        <v>4943</v>
      </c>
      <c r="CO133" s="1" t="s">
        <v>4943</v>
      </c>
      <c r="CP133" s="1" t="s">
        <v>4943</v>
      </c>
      <c r="CQ133" s="1" t="s">
        <v>4943</v>
      </c>
      <c r="CR133" s="1" t="s">
        <v>4943</v>
      </c>
      <c r="CS133" s="1" t="s">
        <v>4943</v>
      </c>
      <c r="CT133" s="1" t="s">
        <v>4943</v>
      </c>
      <c r="CU133" s="1" t="s">
        <v>4943</v>
      </c>
      <c r="CV133" s="1" t="s">
        <v>4943</v>
      </c>
      <c r="CW133" s="1" t="s">
        <v>4943</v>
      </c>
      <c r="CX133" s="1" t="s">
        <v>4943</v>
      </c>
      <c r="CY133" s="1" t="s">
        <v>23</v>
      </c>
      <c r="CZ133" s="1" t="s">
        <v>4943</v>
      </c>
    </row>
    <row r="134" spans="2:104" x14ac:dyDescent="0.25">
      <c r="B134" s="2">
        <v>44466</v>
      </c>
      <c r="C134" s="1">
        <v>1</v>
      </c>
      <c r="D134" s="1">
        <v>0</v>
      </c>
      <c r="E134" s="1">
        <v>0</v>
      </c>
      <c r="F134" s="1">
        <v>0</v>
      </c>
      <c r="G134">
        <v>0</v>
      </c>
      <c r="H134">
        <v>0</v>
      </c>
      <c r="I134">
        <v>1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 s="1">
        <v>1</v>
      </c>
      <c r="W134" s="1">
        <v>1</v>
      </c>
      <c r="X134" s="1">
        <v>0</v>
      </c>
      <c r="Y134" s="1">
        <v>1</v>
      </c>
      <c r="Z134" s="1">
        <v>1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>
        <v>0</v>
      </c>
      <c r="BD134">
        <v>0</v>
      </c>
      <c r="BE134">
        <v>0</v>
      </c>
      <c r="BF134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1</v>
      </c>
      <c r="CH134" s="1">
        <v>1</v>
      </c>
      <c r="CI134" s="1" t="s">
        <v>4946</v>
      </c>
      <c r="CJ134" s="1" t="s">
        <v>4945</v>
      </c>
      <c r="CK134" s="1" t="s">
        <v>4946</v>
      </c>
      <c r="CL134" s="1" t="s">
        <v>4946</v>
      </c>
      <c r="CM134" s="1" t="s">
        <v>4946</v>
      </c>
      <c r="CN134" s="1" t="s">
        <v>4946</v>
      </c>
      <c r="CO134" s="1" t="s">
        <v>4946</v>
      </c>
      <c r="CP134" s="1" t="s">
        <v>4944</v>
      </c>
      <c r="CQ134" s="1" t="s">
        <v>4945</v>
      </c>
      <c r="CR134" s="1" t="s">
        <v>4946</v>
      </c>
      <c r="CS134" s="1" t="s">
        <v>4944</v>
      </c>
      <c r="CT134" s="1" t="s">
        <v>4943</v>
      </c>
      <c r="CU134" s="1" t="s">
        <v>4943</v>
      </c>
      <c r="CV134" s="1" t="s">
        <v>4943</v>
      </c>
      <c r="CW134" s="1" t="s">
        <v>4943</v>
      </c>
      <c r="CX134" s="1" t="s">
        <v>4943</v>
      </c>
      <c r="CY134" s="1" t="s">
        <v>4943</v>
      </c>
      <c r="CZ134" s="1" t="s">
        <v>4943</v>
      </c>
    </row>
    <row r="135" spans="2:104" x14ac:dyDescent="0.25">
      <c r="B135" s="2">
        <v>44463</v>
      </c>
      <c r="C135" s="1">
        <v>1</v>
      </c>
      <c r="D135" s="1">
        <v>0</v>
      </c>
      <c r="E135" s="1">
        <v>0</v>
      </c>
      <c r="F135" s="1">
        <v>0</v>
      </c>
      <c r="G135">
        <v>1</v>
      </c>
      <c r="H135">
        <v>0</v>
      </c>
      <c r="I135">
        <v>0</v>
      </c>
      <c r="J135">
        <v>1</v>
      </c>
      <c r="K135">
        <v>0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1</v>
      </c>
      <c r="AL135" s="1">
        <v>1</v>
      </c>
      <c r="AM135" s="1">
        <v>1</v>
      </c>
      <c r="AN135" s="1">
        <v>0</v>
      </c>
      <c r="AO135" s="1">
        <v>0</v>
      </c>
      <c r="AP135" s="1">
        <v>0</v>
      </c>
      <c r="AQ135" s="1">
        <v>1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>
        <v>0</v>
      </c>
      <c r="BD135">
        <v>0</v>
      </c>
      <c r="BE135">
        <v>0</v>
      </c>
      <c r="BF135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1</v>
      </c>
      <c r="BR135" s="1">
        <v>1</v>
      </c>
      <c r="BS135" s="1">
        <v>0</v>
      </c>
      <c r="BT135" s="1">
        <v>0</v>
      </c>
      <c r="BU135" s="1">
        <v>1</v>
      </c>
      <c r="BV135" s="1">
        <v>1</v>
      </c>
      <c r="BW135" s="1">
        <v>0</v>
      </c>
      <c r="BX135" s="1">
        <v>0</v>
      </c>
      <c r="BY135" s="1">
        <v>0</v>
      </c>
      <c r="BZ135" s="1">
        <v>1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 t="s">
        <v>4946</v>
      </c>
      <c r="CJ135" s="1" t="s">
        <v>4946</v>
      </c>
      <c r="CK135" s="1" t="s">
        <v>4946</v>
      </c>
      <c r="CL135" s="1" t="s">
        <v>4946</v>
      </c>
      <c r="CM135" s="1" t="s">
        <v>4946</v>
      </c>
      <c r="CN135" s="1" t="s">
        <v>4946</v>
      </c>
      <c r="CO135" s="1" t="s">
        <v>4946</v>
      </c>
      <c r="CP135" s="1" t="s">
        <v>4946</v>
      </c>
      <c r="CQ135" s="1" t="s">
        <v>4946</v>
      </c>
      <c r="CR135" s="1" t="s">
        <v>4946</v>
      </c>
      <c r="CS135" s="1" t="s">
        <v>4946</v>
      </c>
      <c r="CT135" s="1" t="s">
        <v>4943</v>
      </c>
      <c r="CU135" s="1" t="s">
        <v>4943</v>
      </c>
      <c r="CV135" s="1" t="s">
        <v>4943</v>
      </c>
      <c r="CW135" s="1" t="s">
        <v>4943</v>
      </c>
      <c r="CX135" s="1" t="s">
        <v>4943</v>
      </c>
      <c r="CY135" s="1" t="s">
        <v>4943</v>
      </c>
      <c r="CZ135" s="1" t="s">
        <v>4943</v>
      </c>
    </row>
    <row r="136" spans="2:104" x14ac:dyDescent="0.25">
      <c r="B136" s="2">
        <v>44463</v>
      </c>
      <c r="C136" s="1">
        <v>1</v>
      </c>
      <c r="D136" s="1">
        <v>0</v>
      </c>
      <c r="E136" s="1">
        <v>0</v>
      </c>
      <c r="F136" s="1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>
        <v>0</v>
      </c>
      <c r="BD136">
        <v>0</v>
      </c>
      <c r="BE136">
        <v>0</v>
      </c>
      <c r="BF136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 t="s">
        <v>4944</v>
      </c>
      <c r="CJ136" s="1" t="s">
        <v>4944</v>
      </c>
      <c r="CK136" s="1" t="s">
        <v>4944</v>
      </c>
      <c r="CL136" s="1" t="s">
        <v>4946</v>
      </c>
      <c r="CM136" s="1" t="s">
        <v>4946</v>
      </c>
      <c r="CN136" s="1" t="s">
        <v>4945</v>
      </c>
      <c r="CO136" s="1" t="s">
        <v>4946</v>
      </c>
      <c r="CP136" s="1" t="s">
        <v>4946</v>
      </c>
      <c r="CQ136" s="1" t="s">
        <v>4945</v>
      </c>
      <c r="CR136" s="1" t="s">
        <v>4946</v>
      </c>
      <c r="CS136" s="1" t="s">
        <v>4946</v>
      </c>
      <c r="CT136" s="1" t="s">
        <v>4943</v>
      </c>
      <c r="CU136" s="1" t="s">
        <v>4943</v>
      </c>
      <c r="CV136" s="1" t="s">
        <v>4943</v>
      </c>
      <c r="CW136" s="1" t="s">
        <v>4943</v>
      </c>
      <c r="CX136" s="1" t="s">
        <v>4943</v>
      </c>
      <c r="CY136" s="1" t="s">
        <v>4943</v>
      </c>
      <c r="CZ136" s="1" t="s">
        <v>4943</v>
      </c>
    </row>
    <row r="137" spans="2:104" x14ac:dyDescent="0.25">
      <c r="B137" s="2">
        <v>44463</v>
      </c>
      <c r="C137" s="1">
        <v>0</v>
      </c>
      <c r="D137" s="1">
        <v>1</v>
      </c>
      <c r="E137" s="1">
        <v>0</v>
      </c>
      <c r="F137" s="1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>
        <v>0</v>
      </c>
      <c r="BD137">
        <v>0</v>
      </c>
      <c r="BE137">
        <v>0</v>
      </c>
      <c r="BF137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 t="s">
        <v>4943</v>
      </c>
      <c r="CJ137" s="1" t="s">
        <v>4943</v>
      </c>
      <c r="CK137" s="1" t="s">
        <v>4943</v>
      </c>
      <c r="CL137" s="1" t="s">
        <v>4943</v>
      </c>
      <c r="CM137" s="1" t="s">
        <v>4943</v>
      </c>
      <c r="CN137" s="1" t="s">
        <v>4943</v>
      </c>
      <c r="CO137" s="1" t="s">
        <v>4943</v>
      </c>
      <c r="CP137" s="1" t="s">
        <v>4943</v>
      </c>
      <c r="CQ137" s="1" t="s">
        <v>4943</v>
      </c>
      <c r="CR137" s="1" t="s">
        <v>4943</v>
      </c>
      <c r="CS137" s="1" t="s">
        <v>4943</v>
      </c>
      <c r="CT137" s="1" t="s">
        <v>4943</v>
      </c>
      <c r="CU137" s="1" t="s">
        <v>4943</v>
      </c>
      <c r="CV137" s="1" t="s">
        <v>4943</v>
      </c>
      <c r="CW137" s="1" t="s">
        <v>4943</v>
      </c>
      <c r="CX137" s="1" t="s">
        <v>4943</v>
      </c>
      <c r="CY137" s="1" t="s">
        <v>23</v>
      </c>
      <c r="CZ137" s="1" t="s">
        <v>4943</v>
      </c>
    </row>
    <row r="138" spans="2:104" x14ac:dyDescent="0.25">
      <c r="B138" s="2">
        <v>44463</v>
      </c>
      <c r="C138" s="1">
        <v>0</v>
      </c>
      <c r="D138" s="1">
        <v>0</v>
      </c>
      <c r="E138" s="1">
        <v>0</v>
      </c>
      <c r="F138" s="1">
        <v>1</v>
      </c>
      <c r="G138">
        <v>0</v>
      </c>
      <c r="H138">
        <v>0</v>
      </c>
      <c r="I138">
        <v>1</v>
      </c>
      <c r="J138">
        <v>1</v>
      </c>
      <c r="K138">
        <v>1</v>
      </c>
      <c r="L138">
        <v>0</v>
      </c>
      <c r="M138">
        <v>0</v>
      </c>
      <c r="N138">
        <v>1</v>
      </c>
      <c r="O138">
        <v>1</v>
      </c>
      <c r="P138">
        <v>0</v>
      </c>
      <c r="Q138">
        <v>0</v>
      </c>
      <c r="R138">
        <v>1</v>
      </c>
      <c r="S138">
        <v>0</v>
      </c>
      <c r="T138">
        <v>1</v>
      </c>
      <c r="U138">
        <v>0</v>
      </c>
      <c r="V138" s="1">
        <v>1</v>
      </c>
      <c r="W138" s="1">
        <v>0</v>
      </c>
      <c r="X138" s="1">
        <v>0</v>
      </c>
      <c r="Y138" s="1">
        <v>0</v>
      </c>
      <c r="Z138" s="1">
        <v>0</v>
      </c>
      <c r="AA138" s="1">
        <v>1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1</v>
      </c>
      <c r="AN138" s="1">
        <v>0</v>
      </c>
      <c r="AO138" s="1">
        <v>0</v>
      </c>
      <c r="AP138" s="1">
        <v>0</v>
      </c>
      <c r="AQ138" s="1">
        <v>0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1</v>
      </c>
      <c r="AX138" s="1">
        <v>1</v>
      </c>
      <c r="AY138" s="1">
        <v>1</v>
      </c>
      <c r="AZ138" s="1">
        <v>1</v>
      </c>
      <c r="BA138" s="1">
        <v>0</v>
      </c>
      <c r="BB138" s="1">
        <v>1</v>
      </c>
      <c r="BC138">
        <v>1</v>
      </c>
      <c r="BD138">
        <v>0</v>
      </c>
      <c r="BE138">
        <v>1</v>
      </c>
      <c r="BF138">
        <v>0</v>
      </c>
      <c r="BG138" s="1">
        <v>1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 t="s">
        <v>4946</v>
      </c>
      <c r="CJ138" s="1" t="s">
        <v>4946</v>
      </c>
      <c r="CK138" s="1" t="s">
        <v>4946</v>
      </c>
      <c r="CL138" s="1" t="s">
        <v>4946</v>
      </c>
      <c r="CM138" s="1" t="s">
        <v>4946</v>
      </c>
      <c r="CN138" s="1" t="s">
        <v>4946</v>
      </c>
      <c r="CO138" s="1" t="s">
        <v>4946</v>
      </c>
      <c r="CP138" s="1" t="s">
        <v>4946</v>
      </c>
      <c r="CQ138" s="1" t="s">
        <v>4946</v>
      </c>
      <c r="CR138" s="1" t="s">
        <v>4946</v>
      </c>
      <c r="CS138" s="1" t="s">
        <v>4946</v>
      </c>
      <c r="CT138" s="1" t="s">
        <v>4943</v>
      </c>
      <c r="CU138" s="1" t="s">
        <v>4943</v>
      </c>
      <c r="CV138" s="1" t="s">
        <v>4943</v>
      </c>
      <c r="CW138" s="1" t="s">
        <v>4943</v>
      </c>
      <c r="CX138" s="1" t="s">
        <v>4943</v>
      </c>
      <c r="CY138" s="1" t="s">
        <v>4943</v>
      </c>
      <c r="CZ138" s="1" t="s">
        <v>4943</v>
      </c>
    </row>
    <row r="139" spans="2:104" x14ac:dyDescent="0.25">
      <c r="B139" s="2">
        <v>44463</v>
      </c>
      <c r="C139" s="1">
        <v>1</v>
      </c>
      <c r="D139" s="1">
        <v>0</v>
      </c>
      <c r="E139" s="1">
        <v>0</v>
      </c>
      <c r="F139" s="1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>
        <v>0</v>
      </c>
      <c r="BD139">
        <v>0</v>
      </c>
      <c r="BE139">
        <v>0</v>
      </c>
      <c r="BF139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1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1</v>
      </c>
      <c r="CB139" s="1">
        <v>0</v>
      </c>
      <c r="CC139" s="1">
        <v>0</v>
      </c>
      <c r="CD139" s="1">
        <v>1</v>
      </c>
      <c r="CE139" s="1">
        <v>0</v>
      </c>
      <c r="CF139" s="1">
        <v>0</v>
      </c>
      <c r="CG139" s="1">
        <v>0</v>
      </c>
      <c r="CH139" s="1">
        <v>0</v>
      </c>
      <c r="CI139" s="1" t="s">
        <v>4944</v>
      </c>
      <c r="CJ139" s="1" t="s">
        <v>4946</v>
      </c>
      <c r="CK139" s="1" t="s">
        <v>4946</v>
      </c>
      <c r="CL139" s="1" t="s">
        <v>4946</v>
      </c>
      <c r="CM139" s="1" t="s">
        <v>4945</v>
      </c>
      <c r="CN139" s="1" t="s">
        <v>4945</v>
      </c>
      <c r="CO139" s="1" t="s">
        <v>4945</v>
      </c>
      <c r="CP139" s="1" t="s">
        <v>4944</v>
      </c>
      <c r="CQ139" s="1" t="s">
        <v>4945</v>
      </c>
      <c r="CR139" s="1" t="s">
        <v>4945</v>
      </c>
      <c r="CS139" s="1" t="s">
        <v>4945</v>
      </c>
      <c r="CT139" s="1" t="s">
        <v>4943</v>
      </c>
      <c r="CU139" s="1" t="s">
        <v>4943</v>
      </c>
      <c r="CV139" s="1" t="s">
        <v>4943</v>
      </c>
      <c r="CW139" s="1" t="s">
        <v>4943</v>
      </c>
      <c r="CX139" s="1" t="s">
        <v>4943</v>
      </c>
      <c r="CY139" s="1" t="s">
        <v>4943</v>
      </c>
      <c r="CZ139" s="1" t="s">
        <v>4943</v>
      </c>
    </row>
    <row r="140" spans="2:104" x14ac:dyDescent="0.25">
      <c r="B140" s="2">
        <v>44463</v>
      </c>
      <c r="C140" s="1">
        <v>0</v>
      </c>
      <c r="D140" s="1">
        <v>0</v>
      </c>
      <c r="E140" s="1">
        <v>0</v>
      </c>
      <c r="F140" s="1">
        <v>1</v>
      </c>
      <c r="G140">
        <v>0</v>
      </c>
      <c r="H140">
        <v>0</v>
      </c>
      <c r="I140">
        <v>0</v>
      </c>
      <c r="J140">
        <v>1</v>
      </c>
      <c r="K140">
        <v>0</v>
      </c>
      <c r="L140">
        <v>1</v>
      </c>
      <c r="M140">
        <v>1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1</v>
      </c>
      <c r="AM140" s="1">
        <v>1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>
        <v>0</v>
      </c>
      <c r="BD140">
        <v>0</v>
      </c>
      <c r="BE140">
        <v>0</v>
      </c>
      <c r="BF140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1</v>
      </c>
      <c r="BR140" s="1">
        <v>1</v>
      </c>
      <c r="BS140" s="1">
        <v>0</v>
      </c>
      <c r="BT140" s="1">
        <v>0</v>
      </c>
      <c r="BU140" s="1">
        <v>1</v>
      </c>
      <c r="BV140" s="1">
        <v>1</v>
      </c>
      <c r="BW140" s="1">
        <v>0</v>
      </c>
      <c r="BX140" s="1">
        <v>0</v>
      </c>
      <c r="BY140" s="1">
        <v>0</v>
      </c>
      <c r="BZ140" s="1">
        <v>1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1</v>
      </c>
      <c r="CG140" s="1">
        <v>0</v>
      </c>
      <c r="CH140" s="1">
        <v>0</v>
      </c>
      <c r="CI140" s="1" t="s">
        <v>4944</v>
      </c>
      <c r="CJ140" s="1" t="s">
        <v>4944</v>
      </c>
      <c r="CK140" s="1" t="s">
        <v>4946</v>
      </c>
      <c r="CL140" s="1" t="s">
        <v>4944</v>
      </c>
      <c r="CM140" s="1" t="s">
        <v>4945</v>
      </c>
      <c r="CN140" s="1" t="s">
        <v>4944</v>
      </c>
      <c r="CO140" s="1" t="s">
        <v>4945</v>
      </c>
      <c r="CP140" s="1" t="s">
        <v>4945</v>
      </c>
      <c r="CQ140" s="1" t="s">
        <v>4945</v>
      </c>
      <c r="CR140" s="1" t="s">
        <v>4944</v>
      </c>
      <c r="CS140" s="1" t="s">
        <v>4945</v>
      </c>
      <c r="CT140" s="1" t="s">
        <v>4943</v>
      </c>
      <c r="CU140" s="1" t="s">
        <v>4943</v>
      </c>
      <c r="CV140" s="1" t="s">
        <v>4943</v>
      </c>
      <c r="CW140" s="1" t="s">
        <v>4943</v>
      </c>
      <c r="CX140" s="1" t="s">
        <v>4943</v>
      </c>
      <c r="CY140" s="1" t="s">
        <v>4943</v>
      </c>
      <c r="CZ140" s="1" t="s">
        <v>4943</v>
      </c>
    </row>
    <row r="141" spans="2:104" x14ac:dyDescent="0.25">
      <c r="B141" s="2">
        <v>44463</v>
      </c>
      <c r="C141" s="1">
        <v>1</v>
      </c>
      <c r="D141" s="1">
        <v>0</v>
      </c>
      <c r="E141" s="1">
        <v>0</v>
      </c>
      <c r="F141" s="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1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>
        <v>0</v>
      </c>
      <c r="BD141">
        <v>0</v>
      </c>
      <c r="BE141">
        <v>0</v>
      </c>
      <c r="BF14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 t="s">
        <v>4946</v>
      </c>
      <c r="CJ141" s="1" t="s">
        <v>4946</v>
      </c>
      <c r="CK141" s="1" t="s">
        <v>4946</v>
      </c>
      <c r="CL141" s="1" t="s">
        <v>4946</v>
      </c>
      <c r="CM141" s="1" t="s">
        <v>4944</v>
      </c>
      <c r="CN141" s="1" t="s">
        <v>4945</v>
      </c>
      <c r="CO141" s="1" t="s">
        <v>4944</v>
      </c>
      <c r="CP141" s="1" t="s">
        <v>4945</v>
      </c>
      <c r="CQ141" s="1" t="s">
        <v>4945</v>
      </c>
      <c r="CR141" s="1" t="s">
        <v>4944</v>
      </c>
      <c r="CS141" s="1" t="s">
        <v>4945</v>
      </c>
      <c r="CT141" s="1" t="s">
        <v>4943</v>
      </c>
      <c r="CU141" s="1" t="s">
        <v>4943</v>
      </c>
      <c r="CV141" s="1" t="s">
        <v>4943</v>
      </c>
      <c r="CW141" s="1" t="s">
        <v>4943</v>
      </c>
      <c r="CX141" s="1" t="s">
        <v>4943</v>
      </c>
      <c r="CY141" s="1" t="s">
        <v>4943</v>
      </c>
      <c r="CZ141" s="1" t="s">
        <v>4943</v>
      </c>
    </row>
    <row r="142" spans="2:104" x14ac:dyDescent="0.25">
      <c r="B142" s="2">
        <v>44463</v>
      </c>
      <c r="C142" s="1">
        <v>0</v>
      </c>
      <c r="D142" s="1">
        <v>1</v>
      </c>
      <c r="E142" s="1">
        <v>0</v>
      </c>
      <c r="F142" s="1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>
        <v>0</v>
      </c>
      <c r="BD142">
        <v>0</v>
      </c>
      <c r="BE142">
        <v>0</v>
      </c>
      <c r="BF142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 t="s">
        <v>4943</v>
      </c>
      <c r="CJ142" s="1" t="s">
        <v>4943</v>
      </c>
      <c r="CK142" s="1" t="s">
        <v>4943</v>
      </c>
      <c r="CL142" s="1" t="s">
        <v>4943</v>
      </c>
      <c r="CM142" s="1" t="s">
        <v>4943</v>
      </c>
      <c r="CN142" s="1" t="s">
        <v>4943</v>
      </c>
      <c r="CO142" s="1" t="s">
        <v>4943</v>
      </c>
      <c r="CP142" s="1" t="s">
        <v>4943</v>
      </c>
      <c r="CQ142" s="1" t="s">
        <v>4943</v>
      </c>
      <c r="CR142" s="1" t="s">
        <v>4943</v>
      </c>
      <c r="CS142" s="1" t="s">
        <v>4943</v>
      </c>
      <c r="CT142" s="1" t="s">
        <v>4943</v>
      </c>
      <c r="CU142" s="1" t="s">
        <v>4943</v>
      </c>
      <c r="CV142" s="1" t="s">
        <v>4943</v>
      </c>
      <c r="CW142" s="1" t="s">
        <v>4943</v>
      </c>
      <c r="CX142" s="1" t="s">
        <v>4943</v>
      </c>
      <c r="CY142" s="1" t="s">
        <v>23</v>
      </c>
      <c r="CZ142" s="1" t="s">
        <v>4943</v>
      </c>
    </row>
    <row r="143" spans="2:104" x14ac:dyDescent="0.25">
      <c r="B143" s="2">
        <v>44463</v>
      </c>
      <c r="C143" s="1">
        <v>0</v>
      </c>
      <c r="D143" s="1">
        <v>1</v>
      </c>
      <c r="E143" s="1">
        <v>0</v>
      </c>
      <c r="F143" s="1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>
        <v>0</v>
      </c>
      <c r="BD143">
        <v>0</v>
      </c>
      <c r="BE143">
        <v>0</v>
      </c>
      <c r="BF143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 t="s">
        <v>4943</v>
      </c>
      <c r="CJ143" s="1" t="s">
        <v>4943</v>
      </c>
      <c r="CK143" s="1" t="s">
        <v>4943</v>
      </c>
      <c r="CL143" s="1" t="s">
        <v>4943</v>
      </c>
      <c r="CM143" s="1" t="s">
        <v>4943</v>
      </c>
      <c r="CN143" s="1" t="s">
        <v>4943</v>
      </c>
      <c r="CO143" s="1" t="s">
        <v>4943</v>
      </c>
      <c r="CP143" s="1" t="s">
        <v>4943</v>
      </c>
      <c r="CQ143" s="1" t="s">
        <v>4943</v>
      </c>
      <c r="CR143" s="1" t="s">
        <v>4943</v>
      </c>
      <c r="CS143" s="1" t="s">
        <v>4943</v>
      </c>
      <c r="CT143" s="1" t="s">
        <v>4943</v>
      </c>
      <c r="CU143" s="1" t="s">
        <v>4943</v>
      </c>
      <c r="CV143" s="1" t="s">
        <v>4943</v>
      </c>
      <c r="CW143" s="1" t="s">
        <v>4943</v>
      </c>
      <c r="CX143" s="1" t="s">
        <v>4943</v>
      </c>
      <c r="CY143" s="1" t="s">
        <v>23</v>
      </c>
      <c r="CZ143" s="1" t="s">
        <v>4943</v>
      </c>
    </row>
    <row r="144" spans="2:104" x14ac:dyDescent="0.25">
      <c r="B144" s="2">
        <v>44463</v>
      </c>
      <c r="C144" s="1">
        <v>1</v>
      </c>
      <c r="D144" s="1">
        <v>0</v>
      </c>
      <c r="E144" s="1">
        <v>0</v>
      </c>
      <c r="F144" s="1">
        <v>0</v>
      </c>
      <c r="G144">
        <v>0</v>
      </c>
      <c r="H144">
        <v>0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0</v>
      </c>
      <c r="Q144">
        <v>0</v>
      </c>
      <c r="R144">
        <v>1</v>
      </c>
      <c r="S144">
        <v>0</v>
      </c>
      <c r="T144">
        <v>1</v>
      </c>
      <c r="U144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1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1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1</v>
      </c>
      <c r="AX144" s="1">
        <v>1</v>
      </c>
      <c r="AY144" s="1">
        <v>1</v>
      </c>
      <c r="AZ144" s="1">
        <v>1</v>
      </c>
      <c r="BA144" s="1">
        <v>0</v>
      </c>
      <c r="BB144" s="1">
        <v>1</v>
      </c>
      <c r="BC144">
        <v>1</v>
      </c>
      <c r="BD144">
        <v>1</v>
      </c>
      <c r="BE144">
        <v>1</v>
      </c>
      <c r="BF144">
        <v>0</v>
      </c>
      <c r="BG144" s="1">
        <v>1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1</v>
      </c>
      <c r="BV144" s="1">
        <v>1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 t="s">
        <v>4946</v>
      </c>
      <c r="CJ144" s="1" t="s">
        <v>4946</v>
      </c>
      <c r="CK144" s="1" t="s">
        <v>4946</v>
      </c>
      <c r="CL144" s="1" t="s">
        <v>4946</v>
      </c>
      <c r="CM144" s="1" t="s">
        <v>4946</v>
      </c>
      <c r="CN144" s="1" t="s">
        <v>4945</v>
      </c>
      <c r="CO144" s="1" t="s">
        <v>4944</v>
      </c>
      <c r="CP144" s="1" t="s">
        <v>4944</v>
      </c>
      <c r="CQ144" s="1" t="s">
        <v>4945</v>
      </c>
      <c r="CR144" s="1" t="s">
        <v>4944</v>
      </c>
      <c r="CS144" s="1" t="s">
        <v>4944</v>
      </c>
      <c r="CT144" s="1" t="s">
        <v>4943</v>
      </c>
      <c r="CU144" s="1" t="s">
        <v>4943</v>
      </c>
      <c r="CV144" s="1" t="s">
        <v>4943</v>
      </c>
      <c r="CW144" s="1" t="s">
        <v>4943</v>
      </c>
      <c r="CX144" s="1" t="s">
        <v>4943</v>
      </c>
      <c r="CY144" s="1" t="s">
        <v>4943</v>
      </c>
      <c r="CZ144" s="1" t="s">
        <v>4943</v>
      </c>
    </row>
    <row r="145" spans="2:104" x14ac:dyDescent="0.25">
      <c r="B145" s="2">
        <v>44462</v>
      </c>
      <c r="C145" s="1">
        <v>0</v>
      </c>
      <c r="D145" s="1">
        <v>1</v>
      </c>
      <c r="E145" s="1">
        <v>0</v>
      </c>
      <c r="F145" s="1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>
        <v>0</v>
      </c>
      <c r="BD145">
        <v>0</v>
      </c>
      <c r="BE145">
        <v>0</v>
      </c>
      <c r="BF145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 t="s">
        <v>4943</v>
      </c>
      <c r="CJ145" s="1" t="s">
        <v>4943</v>
      </c>
      <c r="CK145" s="1" t="s">
        <v>4943</v>
      </c>
      <c r="CL145" s="1" t="s">
        <v>4943</v>
      </c>
      <c r="CM145" s="1" t="s">
        <v>4943</v>
      </c>
      <c r="CN145" s="1" t="s">
        <v>4943</v>
      </c>
      <c r="CO145" s="1" t="s">
        <v>4943</v>
      </c>
      <c r="CP145" s="1" t="s">
        <v>4943</v>
      </c>
      <c r="CQ145" s="1" t="s">
        <v>4943</v>
      </c>
      <c r="CR145" s="1" t="s">
        <v>4943</v>
      </c>
      <c r="CS145" s="1" t="s">
        <v>4943</v>
      </c>
      <c r="CT145" s="1" t="s">
        <v>4943</v>
      </c>
      <c r="CU145" s="1" t="s">
        <v>4943</v>
      </c>
      <c r="CV145" s="1" t="s">
        <v>4943</v>
      </c>
      <c r="CW145" s="1" t="s">
        <v>4943</v>
      </c>
      <c r="CX145" s="1" t="s">
        <v>4943</v>
      </c>
      <c r="CY145" s="1" t="s">
        <v>23</v>
      </c>
      <c r="CZ145" s="1" t="s">
        <v>4943</v>
      </c>
    </row>
    <row r="146" spans="2:104" x14ac:dyDescent="0.25">
      <c r="B146" s="2">
        <v>44462</v>
      </c>
      <c r="C146" s="1">
        <v>1</v>
      </c>
      <c r="D146" s="1">
        <v>0</v>
      </c>
      <c r="E146" s="1">
        <v>0</v>
      </c>
      <c r="F146" s="1">
        <v>0</v>
      </c>
      <c r="G146">
        <v>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>
        <v>0</v>
      </c>
      <c r="BD146">
        <v>0</v>
      </c>
      <c r="BE146">
        <v>0</v>
      </c>
      <c r="BF146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 t="s">
        <v>4945</v>
      </c>
      <c r="CJ146" s="1" t="s">
        <v>4945</v>
      </c>
      <c r="CK146" s="1" t="s">
        <v>4945</v>
      </c>
      <c r="CL146" s="1" t="s">
        <v>4945</v>
      </c>
      <c r="CM146" s="1" t="s">
        <v>4944</v>
      </c>
      <c r="CN146" s="1" t="s">
        <v>4945</v>
      </c>
      <c r="CO146" s="1" t="s">
        <v>4944</v>
      </c>
      <c r="CP146" s="1" t="s">
        <v>4945</v>
      </c>
      <c r="CQ146" s="1" t="s">
        <v>4945</v>
      </c>
      <c r="CR146" s="1" t="s">
        <v>4945</v>
      </c>
      <c r="CS146" s="1" t="s">
        <v>4945</v>
      </c>
      <c r="CT146" s="1" t="s">
        <v>4943</v>
      </c>
      <c r="CU146" s="1" t="s">
        <v>4943</v>
      </c>
      <c r="CV146" s="1" t="s">
        <v>4943</v>
      </c>
      <c r="CW146" s="1" t="s">
        <v>4943</v>
      </c>
      <c r="CX146" s="1" t="s">
        <v>4943</v>
      </c>
      <c r="CY146" s="1" t="s">
        <v>4943</v>
      </c>
      <c r="CZ146" s="1" t="s">
        <v>4943</v>
      </c>
    </row>
    <row r="147" spans="2:104" x14ac:dyDescent="0.25">
      <c r="B147" s="2">
        <v>44462</v>
      </c>
      <c r="C147" s="1">
        <v>1</v>
      </c>
      <c r="D147" s="1">
        <v>0</v>
      </c>
      <c r="E147" s="1">
        <v>0</v>
      </c>
      <c r="F147" s="1">
        <v>0</v>
      </c>
      <c r="G147">
        <v>0</v>
      </c>
      <c r="H147">
        <v>0</v>
      </c>
      <c r="I147">
        <v>1</v>
      </c>
      <c r="J147">
        <v>1</v>
      </c>
      <c r="K147">
        <v>1</v>
      </c>
      <c r="L147">
        <v>0</v>
      </c>
      <c r="M147">
        <v>1</v>
      </c>
      <c r="N147">
        <v>1</v>
      </c>
      <c r="O147">
        <v>1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0</v>
      </c>
      <c r="V147" s="1">
        <v>1</v>
      </c>
      <c r="W147" s="1">
        <v>1</v>
      </c>
      <c r="X147" s="1">
        <v>0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1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1</v>
      </c>
      <c r="AM147" s="1">
        <v>1</v>
      </c>
      <c r="AN147" s="1">
        <v>1</v>
      </c>
      <c r="AO147" s="1">
        <v>0</v>
      </c>
      <c r="AP147" s="1">
        <v>1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1</v>
      </c>
      <c r="AX147" s="1">
        <v>1</v>
      </c>
      <c r="AY147" s="1">
        <v>1</v>
      </c>
      <c r="AZ147" s="1">
        <v>1</v>
      </c>
      <c r="BA147" s="1">
        <v>0</v>
      </c>
      <c r="BB147" s="1">
        <v>0</v>
      </c>
      <c r="BC147">
        <v>1</v>
      </c>
      <c r="BD147">
        <v>0</v>
      </c>
      <c r="BE147">
        <v>1</v>
      </c>
      <c r="BF147">
        <v>1</v>
      </c>
      <c r="BG147" s="1">
        <v>1</v>
      </c>
      <c r="BH147" s="1">
        <v>1</v>
      </c>
      <c r="BI147" s="1">
        <v>0</v>
      </c>
      <c r="BJ147" s="1">
        <v>1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1</v>
      </c>
      <c r="CG147" s="1">
        <v>1</v>
      </c>
      <c r="CH147" s="1">
        <v>1</v>
      </c>
      <c r="CI147" s="1" t="s">
        <v>4946</v>
      </c>
      <c r="CJ147" s="1" t="s">
        <v>4946</v>
      </c>
      <c r="CK147" s="1" t="s">
        <v>4946</v>
      </c>
      <c r="CL147" s="1" t="s">
        <v>4946</v>
      </c>
      <c r="CM147" s="1" t="s">
        <v>4944</v>
      </c>
      <c r="CN147" s="1" t="s">
        <v>4946</v>
      </c>
      <c r="CO147" s="1" t="s">
        <v>4944</v>
      </c>
      <c r="CP147" s="1" t="s">
        <v>4944</v>
      </c>
      <c r="CQ147" s="1" t="s">
        <v>4945</v>
      </c>
      <c r="CR147" s="1" t="s">
        <v>4946</v>
      </c>
      <c r="CS147" s="1" t="s">
        <v>4945</v>
      </c>
      <c r="CT147" s="1" t="s">
        <v>4943</v>
      </c>
      <c r="CU147" s="1" t="s">
        <v>4943</v>
      </c>
      <c r="CV147" s="1" t="s">
        <v>4943</v>
      </c>
      <c r="CW147" s="1" t="s">
        <v>4943</v>
      </c>
      <c r="CX147" s="1" t="s">
        <v>4943</v>
      </c>
      <c r="CY147" s="1" t="s">
        <v>4943</v>
      </c>
      <c r="CZ147" s="1" t="s">
        <v>4943</v>
      </c>
    </row>
    <row r="148" spans="2:104" x14ac:dyDescent="0.25">
      <c r="B148" s="2">
        <v>44462</v>
      </c>
      <c r="C148" s="1">
        <v>1</v>
      </c>
      <c r="D148" s="1">
        <v>0</v>
      </c>
      <c r="E148" s="1">
        <v>0</v>
      </c>
      <c r="F148" s="1">
        <v>0</v>
      </c>
      <c r="G148">
        <v>1</v>
      </c>
      <c r="H148">
        <v>0</v>
      </c>
      <c r="I148">
        <v>1</v>
      </c>
      <c r="J148">
        <v>0</v>
      </c>
      <c r="K148">
        <v>1</v>
      </c>
      <c r="L148">
        <v>0</v>
      </c>
      <c r="M148">
        <v>0</v>
      </c>
      <c r="N148">
        <v>0</v>
      </c>
      <c r="O148">
        <v>1</v>
      </c>
      <c r="P148">
        <v>0</v>
      </c>
      <c r="Q148">
        <v>0</v>
      </c>
      <c r="R148">
        <v>1</v>
      </c>
      <c r="S148">
        <v>1</v>
      </c>
      <c r="T148">
        <v>1</v>
      </c>
      <c r="U148">
        <v>0</v>
      </c>
      <c r="V148" s="1">
        <v>1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1</v>
      </c>
      <c r="BA148" s="1">
        <v>0</v>
      </c>
      <c r="BB148" s="1">
        <v>1</v>
      </c>
      <c r="BC148">
        <v>1</v>
      </c>
      <c r="BD148">
        <v>1</v>
      </c>
      <c r="BE148">
        <v>1</v>
      </c>
      <c r="BF148">
        <v>0</v>
      </c>
      <c r="BG148" s="1">
        <v>1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 t="s">
        <v>4944</v>
      </c>
      <c r="CJ148" s="1" t="s">
        <v>4944</v>
      </c>
      <c r="CK148" s="1" t="s">
        <v>4944</v>
      </c>
      <c r="CL148" s="1" t="s">
        <v>4944</v>
      </c>
      <c r="CM148" s="1" t="s">
        <v>4946</v>
      </c>
      <c r="CN148" s="1" t="s">
        <v>4945</v>
      </c>
      <c r="CO148" s="1" t="s">
        <v>4944</v>
      </c>
      <c r="CP148" s="1" t="s">
        <v>4944</v>
      </c>
      <c r="CQ148" s="1" t="s">
        <v>4945</v>
      </c>
      <c r="CR148" s="1" t="s">
        <v>4945</v>
      </c>
      <c r="CS148" s="1" t="s">
        <v>4945</v>
      </c>
      <c r="CT148" s="1" t="s">
        <v>4943</v>
      </c>
      <c r="CU148" s="1" t="s">
        <v>4943</v>
      </c>
      <c r="CV148" s="1" t="s">
        <v>4943</v>
      </c>
      <c r="CW148" s="1" t="s">
        <v>4943</v>
      </c>
      <c r="CX148" s="1" t="s">
        <v>4943</v>
      </c>
      <c r="CY148" s="1" t="s">
        <v>4943</v>
      </c>
      <c r="CZ148" s="1" t="s">
        <v>4943</v>
      </c>
    </row>
    <row r="149" spans="2:104" x14ac:dyDescent="0.25">
      <c r="B149" s="2">
        <v>44461</v>
      </c>
      <c r="C149" s="1">
        <v>0</v>
      </c>
      <c r="D149" s="1">
        <v>0</v>
      </c>
      <c r="E149" s="1">
        <v>0</v>
      </c>
      <c r="F149" s="1">
        <v>1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1</v>
      </c>
      <c r="AG149" s="1">
        <v>1</v>
      </c>
      <c r="AH149" s="1">
        <v>1</v>
      </c>
      <c r="AI149" s="1">
        <v>1</v>
      </c>
      <c r="AJ149" s="1">
        <v>1</v>
      </c>
      <c r="AK149" s="1">
        <v>1</v>
      </c>
      <c r="AL149" s="1">
        <v>1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0</v>
      </c>
      <c r="AT149" s="1">
        <v>0</v>
      </c>
      <c r="AU149" s="1">
        <v>1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>
        <v>0</v>
      </c>
      <c r="BD149">
        <v>0</v>
      </c>
      <c r="BE149">
        <v>0</v>
      </c>
      <c r="BF149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 t="s">
        <v>4946</v>
      </c>
      <c r="CJ149" s="1" t="s">
        <v>4946</v>
      </c>
      <c r="CK149" s="1" t="s">
        <v>4946</v>
      </c>
      <c r="CL149" s="1" t="s">
        <v>4946</v>
      </c>
      <c r="CM149" s="1" t="s">
        <v>4946</v>
      </c>
      <c r="CN149" s="1" t="s">
        <v>4946</v>
      </c>
      <c r="CO149" s="1" t="s">
        <v>4946</v>
      </c>
      <c r="CP149" s="1" t="s">
        <v>4946</v>
      </c>
      <c r="CQ149" s="1" t="s">
        <v>4946</v>
      </c>
      <c r="CR149" s="1" t="s">
        <v>4946</v>
      </c>
      <c r="CS149" s="1" t="s">
        <v>4946</v>
      </c>
      <c r="CT149" s="1" t="s">
        <v>4943</v>
      </c>
      <c r="CU149" s="1" t="s">
        <v>4943</v>
      </c>
      <c r="CV149" s="1" t="s">
        <v>4943</v>
      </c>
      <c r="CW149" s="1" t="s">
        <v>4943</v>
      </c>
      <c r="CX149" s="1" t="s">
        <v>4943</v>
      </c>
      <c r="CY149" s="1" t="s">
        <v>4943</v>
      </c>
      <c r="CZ149" s="1" t="s">
        <v>4943</v>
      </c>
    </row>
    <row r="150" spans="2:104" x14ac:dyDescent="0.25">
      <c r="B150" s="2">
        <v>44461</v>
      </c>
      <c r="C150" s="1">
        <v>1</v>
      </c>
      <c r="D150" s="1">
        <v>0</v>
      </c>
      <c r="E150" s="1">
        <v>0</v>
      </c>
      <c r="F150" s="1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>
        <v>0</v>
      </c>
      <c r="BD150">
        <v>0</v>
      </c>
      <c r="BE150">
        <v>0</v>
      </c>
      <c r="BF150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1</v>
      </c>
      <c r="CG150" s="1">
        <v>0</v>
      </c>
      <c r="CH150" s="1">
        <v>0</v>
      </c>
      <c r="CI150" s="1" t="s">
        <v>4945</v>
      </c>
      <c r="CJ150" s="1" t="s">
        <v>4945</v>
      </c>
      <c r="CK150" s="1" t="s">
        <v>4946</v>
      </c>
      <c r="CL150" s="1" t="s">
        <v>4946</v>
      </c>
      <c r="CM150" s="1" t="s">
        <v>4944</v>
      </c>
      <c r="CN150" s="1" t="s">
        <v>4946</v>
      </c>
      <c r="CO150" s="1" t="s">
        <v>4945</v>
      </c>
      <c r="CP150" s="1" t="s">
        <v>4946</v>
      </c>
      <c r="CQ150" s="1" t="s">
        <v>4945</v>
      </c>
      <c r="CR150" s="1" t="s">
        <v>4946</v>
      </c>
      <c r="CS150" s="1" t="s">
        <v>4945</v>
      </c>
      <c r="CT150" s="1" t="s">
        <v>4943</v>
      </c>
      <c r="CU150" s="1" t="s">
        <v>4943</v>
      </c>
      <c r="CV150" s="1" t="s">
        <v>4943</v>
      </c>
      <c r="CW150" s="1" t="s">
        <v>4943</v>
      </c>
      <c r="CX150" s="1" t="s">
        <v>4943</v>
      </c>
      <c r="CY150" s="1" t="s">
        <v>4943</v>
      </c>
      <c r="CZ150" s="1" t="s">
        <v>4943</v>
      </c>
    </row>
    <row r="151" spans="2:104" x14ac:dyDescent="0.25">
      <c r="B151" s="2">
        <v>44461</v>
      </c>
      <c r="C151" s="1">
        <v>0</v>
      </c>
      <c r="D151" s="1">
        <v>1</v>
      </c>
      <c r="E151" s="1">
        <v>0</v>
      </c>
      <c r="F151" s="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>
        <v>0</v>
      </c>
      <c r="BD151">
        <v>0</v>
      </c>
      <c r="BE151">
        <v>0</v>
      </c>
      <c r="BF15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 t="s">
        <v>4943</v>
      </c>
      <c r="CJ151" s="1" t="s">
        <v>4943</v>
      </c>
      <c r="CK151" s="1" t="s">
        <v>4943</v>
      </c>
      <c r="CL151" s="1" t="s">
        <v>4943</v>
      </c>
      <c r="CM151" s="1" t="s">
        <v>4943</v>
      </c>
      <c r="CN151" s="1" t="s">
        <v>4943</v>
      </c>
      <c r="CO151" s="1" t="s">
        <v>4943</v>
      </c>
      <c r="CP151" s="1" t="s">
        <v>4943</v>
      </c>
      <c r="CQ151" s="1" t="s">
        <v>4943</v>
      </c>
      <c r="CR151" s="1" t="s">
        <v>4943</v>
      </c>
      <c r="CS151" s="1" t="s">
        <v>4943</v>
      </c>
      <c r="CT151" s="1" t="s">
        <v>4943</v>
      </c>
      <c r="CU151" s="1" t="s">
        <v>4943</v>
      </c>
      <c r="CV151" s="1" t="s">
        <v>4943</v>
      </c>
      <c r="CW151" s="1" t="s">
        <v>4943</v>
      </c>
      <c r="CX151" s="1" t="s">
        <v>4943</v>
      </c>
      <c r="CY151" s="1" t="s">
        <v>23</v>
      </c>
      <c r="CZ151" s="1" t="s">
        <v>4943</v>
      </c>
    </row>
    <row r="152" spans="2:104" x14ac:dyDescent="0.25">
      <c r="B152" s="2">
        <v>44460</v>
      </c>
      <c r="C152" s="1">
        <v>1</v>
      </c>
      <c r="D152" s="1">
        <v>0</v>
      </c>
      <c r="E152" s="1">
        <v>0</v>
      </c>
      <c r="F152" s="1">
        <v>0</v>
      </c>
      <c r="G152">
        <v>0</v>
      </c>
      <c r="H152">
        <v>0</v>
      </c>
      <c r="I152">
        <v>1</v>
      </c>
      <c r="J152">
        <v>1</v>
      </c>
      <c r="K152">
        <v>1</v>
      </c>
      <c r="L152">
        <v>0</v>
      </c>
      <c r="M152">
        <v>1</v>
      </c>
      <c r="N152">
        <v>1</v>
      </c>
      <c r="O152">
        <v>1</v>
      </c>
      <c r="P152">
        <v>0</v>
      </c>
      <c r="Q152">
        <v>0</v>
      </c>
      <c r="R152">
        <v>1</v>
      </c>
      <c r="S152">
        <v>0</v>
      </c>
      <c r="T152">
        <v>1</v>
      </c>
      <c r="U152">
        <v>0</v>
      </c>
      <c r="V152" s="1">
        <v>1</v>
      </c>
      <c r="W152" s="1">
        <v>1</v>
      </c>
      <c r="X152" s="1">
        <v>1</v>
      </c>
      <c r="Y152" s="1">
        <v>1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1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1</v>
      </c>
      <c r="AM152" s="1">
        <v>1</v>
      </c>
      <c r="AN152" s="1">
        <v>1</v>
      </c>
      <c r="AO152" s="1">
        <v>1</v>
      </c>
      <c r="AP152" s="1">
        <v>1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1</v>
      </c>
      <c r="AX152" s="1">
        <v>1</v>
      </c>
      <c r="AY152" s="1">
        <v>1</v>
      </c>
      <c r="AZ152" s="1">
        <v>1</v>
      </c>
      <c r="BA152" s="1">
        <v>0</v>
      </c>
      <c r="BB152" s="1">
        <v>0</v>
      </c>
      <c r="BC152">
        <v>1</v>
      </c>
      <c r="BD152">
        <v>0</v>
      </c>
      <c r="BE152">
        <v>1</v>
      </c>
      <c r="BF152">
        <v>1</v>
      </c>
      <c r="BG152" s="1">
        <v>1</v>
      </c>
      <c r="BH152" s="1">
        <v>1</v>
      </c>
      <c r="BI152" s="1">
        <v>1</v>
      </c>
      <c r="BJ152" s="1">
        <v>1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 t="s">
        <v>4946</v>
      </c>
      <c r="CJ152" s="1" t="s">
        <v>4946</v>
      </c>
      <c r="CK152" s="1" t="s">
        <v>4946</v>
      </c>
      <c r="CL152" s="1" t="s">
        <v>4946</v>
      </c>
      <c r="CM152" s="1" t="s">
        <v>4944</v>
      </c>
      <c r="CN152" s="1" t="s">
        <v>4945</v>
      </c>
      <c r="CO152" s="1" t="s">
        <v>4944</v>
      </c>
      <c r="CP152" s="1" t="s">
        <v>4944</v>
      </c>
      <c r="CQ152" s="1" t="s">
        <v>4945</v>
      </c>
      <c r="CR152" s="1" t="s">
        <v>4944</v>
      </c>
      <c r="CS152" s="1" t="s">
        <v>4944</v>
      </c>
      <c r="CT152" s="1" t="s">
        <v>4943</v>
      </c>
      <c r="CU152" s="1" t="s">
        <v>4943</v>
      </c>
      <c r="CV152" s="1" t="s">
        <v>4943</v>
      </c>
      <c r="CW152" s="1" t="s">
        <v>4943</v>
      </c>
      <c r="CX152" s="1" t="s">
        <v>4943</v>
      </c>
      <c r="CY152" s="1" t="s">
        <v>4943</v>
      </c>
      <c r="CZ152" s="1" t="s">
        <v>4943</v>
      </c>
    </row>
    <row r="153" spans="2:104" x14ac:dyDescent="0.25">
      <c r="B153" s="2">
        <v>44460</v>
      </c>
      <c r="C153" s="1">
        <v>0</v>
      </c>
      <c r="D153" s="1">
        <v>1</v>
      </c>
      <c r="E153" s="1">
        <v>0</v>
      </c>
      <c r="F153" s="1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>
        <v>0</v>
      </c>
      <c r="BD153">
        <v>0</v>
      </c>
      <c r="BE153">
        <v>0</v>
      </c>
      <c r="BF153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 t="s">
        <v>4943</v>
      </c>
      <c r="CJ153" s="1" t="s">
        <v>4943</v>
      </c>
      <c r="CK153" s="1" t="s">
        <v>4943</v>
      </c>
      <c r="CL153" s="1" t="s">
        <v>4943</v>
      </c>
      <c r="CM153" s="1" t="s">
        <v>4943</v>
      </c>
      <c r="CN153" s="1" t="s">
        <v>4943</v>
      </c>
      <c r="CO153" s="1" t="s">
        <v>4943</v>
      </c>
      <c r="CP153" s="1" t="s">
        <v>4943</v>
      </c>
      <c r="CQ153" s="1" t="s">
        <v>4943</v>
      </c>
      <c r="CR153" s="1" t="s">
        <v>4943</v>
      </c>
      <c r="CS153" s="1" t="s">
        <v>4943</v>
      </c>
      <c r="CT153" s="1" t="s">
        <v>4943</v>
      </c>
      <c r="CU153" s="1" t="s">
        <v>4943</v>
      </c>
      <c r="CV153" s="1" t="s">
        <v>4943</v>
      </c>
      <c r="CW153" s="1" t="s">
        <v>4943</v>
      </c>
      <c r="CX153" s="1" t="s">
        <v>4943</v>
      </c>
      <c r="CY153" s="1" t="s">
        <v>23</v>
      </c>
      <c r="CZ153" s="1" t="s">
        <v>4943</v>
      </c>
    </row>
    <row r="154" spans="2:104" x14ac:dyDescent="0.25">
      <c r="B154" s="2">
        <v>44460</v>
      </c>
      <c r="C154" s="1">
        <v>0</v>
      </c>
      <c r="D154" s="1">
        <v>1</v>
      </c>
      <c r="E154" s="1">
        <v>0</v>
      </c>
      <c r="F154" s="1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>
        <v>0</v>
      </c>
      <c r="BD154">
        <v>0</v>
      </c>
      <c r="BE154">
        <v>0</v>
      </c>
      <c r="BF154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 t="s">
        <v>4945</v>
      </c>
      <c r="CJ154" s="1" t="s">
        <v>4945</v>
      </c>
      <c r="CK154" s="1" t="s">
        <v>4945</v>
      </c>
      <c r="CL154" s="1" t="s">
        <v>4945</v>
      </c>
      <c r="CM154" s="1" t="s">
        <v>4945</v>
      </c>
      <c r="CN154" s="1" t="s">
        <v>4945</v>
      </c>
      <c r="CO154" s="1" t="s">
        <v>4945</v>
      </c>
      <c r="CP154" s="1" t="s">
        <v>4945</v>
      </c>
      <c r="CQ154" s="1" t="s">
        <v>4945</v>
      </c>
      <c r="CR154" s="1" t="s">
        <v>4945</v>
      </c>
      <c r="CS154" s="1" t="s">
        <v>4945</v>
      </c>
      <c r="CT154" s="1" t="s">
        <v>4943</v>
      </c>
      <c r="CU154" s="1" t="s">
        <v>4943</v>
      </c>
      <c r="CV154" s="1" t="s">
        <v>4943</v>
      </c>
      <c r="CW154" s="1" t="s">
        <v>4943</v>
      </c>
      <c r="CX154" s="1" t="s">
        <v>4943</v>
      </c>
      <c r="CY154" s="1" t="s">
        <v>23</v>
      </c>
      <c r="CZ154" s="1" t="s">
        <v>4943</v>
      </c>
    </row>
    <row r="155" spans="2:104" x14ac:dyDescent="0.25">
      <c r="B155" s="2">
        <v>44460</v>
      </c>
      <c r="C155" s="1">
        <v>1</v>
      </c>
      <c r="D155" s="1">
        <v>0</v>
      </c>
      <c r="E155" s="1">
        <v>0</v>
      </c>
      <c r="F155" s="1">
        <v>0</v>
      </c>
      <c r="G155">
        <v>0</v>
      </c>
      <c r="H155">
        <v>0</v>
      </c>
      <c r="I155">
        <v>1</v>
      </c>
      <c r="J155">
        <v>1</v>
      </c>
      <c r="K155">
        <v>1</v>
      </c>
      <c r="L155">
        <v>0</v>
      </c>
      <c r="M155">
        <v>1</v>
      </c>
      <c r="N155">
        <v>1</v>
      </c>
      <c r="O155">
        <v>1</v>
      </c>
      <c r="P155">
        <v>1</v>
      </c>
      <c r="Q155">
        <v>1</v>
      </c>
      <c r="R155">
        <v>0</v>
      </c>
      <c r="S155">
        <v>1</v>
      </c>
      <c r="T155">
        <v>1</v>
      </c>
      <c r="U155">
        <v>1</v>
      </c>
      <c r="V155" s="1">
        <v>1</v>
      </c>
      <c r="W155" s="1">
        <v>1</v>
      </c>
      <c r="X155" s="1">
        <v>0</v>
      </c>
      <c r="Y155" s="1">
        <v>1</v>
      </c>
      <c r="Z155" s="1">
        <v>1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1</v>
      </c>
      <c r="AH155" s="1">
        <v>1</v>
      </c>
      <c r="AI155" s="1">
        <v>0</v>
      </c>
      <c r="AJ155" s="1">
        <v>1</v>
      </c>
      <c r="AK155" s="1">
        <v>1</v>
      </c>
      <c r="AL155" s="1">
        <v>1</v>
      </c>
      <c r="AM155" s="1">
        <v>1</v>
      </c>
      <c r="AN155" s="1">
        <v>1</v>
      </c>
      <c r="AO155" s="1">
        <v>0</v>
      </c>
      <c r="AP155" s="1">
        <v>1</v>
      </c>
      <c r="AQ155" s="1">
        <v>1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1</v>
      </c>
      <c r="AX155" s="1">
        <v>1</v>
      </c>
      <c r="AY155" s="1">
        <v>1</v>
      </c>
      <c r="AZ155" s="1">
        <v>1</v>
      </c>
      <c r="BA155" s="1">
        <v>0</v>
      </c>
      <c r="BB155" s="1">
        <v>0</v>
      </c>
      <c r="BC155">
        <v>1</v>
      </c>
      <c r="BD155">
        <v>1</v>
      </c>
      <c r="BE155">
        <v>1</v>
      </c>
      <c r="BF155">
        <v>1</v>
      </c>
      <c r="BG155" s="1">
        <v>1</v>
      </c>
      <c r="BH155" s="1">
        <v>1</v>
      </c>
      <c r="BI155" s="1">
        <v>0</v>
      </c>
      <c r="BJ155" s="1">
        <v>1</v>
      </c>
      <c r="BK155" s="1">
        <v>1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1</v>
      </c>
      <c r="CG155" s="1">
        <v>1</v>
      </c>
      <c r="CH155" s="1">
        <v>1</v>
      </c>
      <c r="CI155" s="1" t="s">
        <v>4946</v>
      </c>
      <c r="CJ155" s="1" t="s">
        <v>4946</v>
      </c>
      <c r="CK155" s="1" t="s">
        <v>4946</v>
      </c>
      <c r="CL155" s="1" t="s">
        <v>4946</v>
      </c>
      <c r="CM155" s="1" t="s">
        <v>4944</v>
      </c>
      <c r="CN155" s="1" t="s">
        <v>4944</v>
      </c>
      <c r="CO155" s="1" t="s">
        <v>4944</v>
      </c>
      <c r="CP155" s="1" t="s">
        <v>4944</v>
      </c>
      <c r="CQ155" s="1" t="s">
        <v>4946</v>
      </c>
      <c r="CR155" s="1" t="s">
        <v>4946</v>
      </c>
      <c r="CS155" s="1" t="s">
        <v>4944</v>
      </c>
      <c r="CT155" s="1" t="s">
        <v>4943</v>
      </c>
      <c r="CU155" s="1" t="s">
        <v>4943</v>
      </c>
      <c r="CV155" s="1" t="s">
        <v>4943</v>
      </c>
      <c r="CW155" s="1" t="s">
        <v>4943</v>
      </c>
      <c r="CX155" s="1" t="s">
        <v>4943</v>
      </c>
      <c r="CY155" s="1" t="s">
        <v>4943</v>
      </c>
      <c r="CZ155" s="1" t="s">
        <v>4943</v>
      </c>
    </row>
    <row r="156" spans="2:104" x14ac:dyDescent="0.25">
      <c r="B156" s="2">
        <v>44460</v>
      </c>
      <c r="C156" s="1">
        <v>1</v>
      </c>
      <c r="D156" s="1">
        <v>0</v>
      </c>
      <c r="E156" s="1">
        <v>0</v>
      </c>
      <c r="F156" s="1">
        <v>0</v>
      </c>
      <c r="G156">
        <v>0</v>
      </c>
      <c r="H156">
        <v>0</v>
      </c>
      <c r="I156">
        <v>1</v>
      </c>
      <c r="J156">
        <v>0</v>
      </c>
      <c r="K156">
        <v>0</v>
      </c>
      <c r="L156">
        <v>0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">
        <v>1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>
        <v>0</v>
      </c>
      <c r="BD156">
        <v>0</v>
      </c>
      <c r="BE156">
        <v>0</v>
      </c>
      <c r="BF156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 t="s">
        <v>4946</v>
      </c>
      <c r="CJ156" s="1" t="s">
        <v>4946</v>
      </c>
      <c r="CK156" s="1" t="s">
        <v>4945</v>
      </c>
      <c r="CL156" s="1" t="s">
        <v>4945</v>
      </c>
      <c r="CM156" s="1" t="s">
        <v>4944</v>
      </c>
      <c r="CN156" s="1" t="s">
        <v>4944</v>
      </c>
      <c r="CO156" s="1" t="s">
        <v>4944</v>
      </c>
      <c r="CP156" s="1" t="s">
        <v>4945</v>
      </c>
      <c r="CQ156" s="1" t="s">
        <v>4945</v>
      </c>
      <c r="CR156" s="1" t="s">
        <v>4946</v>
      </c>
      <c r="CS156" s="1" t="s">
        <v>4945</v>
      </c>
      <c r="CT156" s="1" t="s">
        <v>4943</v>
      </c>
      <c r="CU156" s="1" t="s">
        <v>4943</v>
      </c>
      <c r="CV156" s="1" t="s">
        <v>4943</v>
      </c>
      <c r="CW156" s="1" t="s">
        <v>4943</v>
      </c>
      <c r="CX156" s="1" t="s">
        <v>4943</v>
      </c>
      <c r="CY156" s="1" t="s">
        <v>4943</v>
      </c>
      <c r="CZ156" s="1" t="s">
        <v>4943</v>
      </c>
    </row>
    <row r="157" spans="2:104" x14ac:dyDescent="0.25">
      <c r="B157" s="2">
        <v>44460</v>
      </c>
      <c r="C157" s="1">
        <v>0</v>
      </c>
      <c r="D157" s="1">
        <v>1</v>
      </c>
      <c r="E157" s="1">
        <v>0</v>
      </c>
      <c r="F157" s="1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>
        <v>0</v>
      </c>
      <c r="BD157">
        <v>0</v>
      </c>
      <c r="BE157">
        <v>0</v>
      </c>
      <c r="BF157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 t="s">
        <v>4943</v>
      </c>
      <c r="CJ157" s="1" t="s">
        <v>4943</v>
      </c>
      <c r="CK157" s="1" t="s">
        <v>4943</v>
      </c>
      <c r="CL157" s="1" t="s">
        <v>4943</v>
      </c>
      <c r="CM157" s="1" t="s">
        <v>4943</v>
      </c>
      <c r="CN157" s="1" t="s">
        <v>4943</v>
      </c>
      <c r="CO157" s="1" t="s">
        <v>4943</v>
      </c>
      <c r="CP157" s="1" t="s">
        <v>4943</v>
      </c>
      <c r="CQ157" s="1" t="s">
        <v>4943</v>
      </c>
      <c r="CR157" s="1" t="s">
        <v>4943</v>
      </c>
      <c r="CS157" s="1" t="s">
        <v>4943</v>
      </c>
      <c r="CT157" s="1" t="s">
        <v>4943</v>
      </c>
      <c r="CU157" s="1" t="s">
        <v>4943</v>
      </c>
      <c r="CV157" s="1" t="s">
        <v>4943</v>
      </c>
      <c r="CW157" s="1" t="s">
        <v>4943</v>
      </c>
      <c r="CX157" s="1" t="s">
        <v>4943</v>
      </c>
      <c r="CY157" s="1" t="s">
        <v>23</v>
      </c>
      <c r="CZ157" s="1" t="s">
        <v>4943</v>
      </c>
    </row>
    <row r="158" spans="2:104" x14ac:dyDescent="0.25">
      <c r="B158" s="2">
        <v>44460</v>
      </c>
      <c r="C158" s="1">
        <v>1</v>
      </c>
      <c r="D158" s="1">
        <v>0</v>
      </c>
      <c r="E158" s="1">
        <v>0</v>
      </c>
      <c r="F158" s="1">
        <v>0</v>
      </c>
      <c r="G158">
        <v>0</v>
      </c>
      <c r="H158">
        <v>0</v>
      </c>
      <c r="I158">
        <v>1</v>
      </c>
      <c r="J158">
        <v>1</v>
      </c>
      <c r="K158">
        <v>1</v>
      </c>
      <c r="L158">
        <v>0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0</v>
      </c>
      <c r="S158">
        <v>1</v>
      </c>
      <c r="T158">
        <v>1</v>
      </c>
      <c r="U158">
        <v>1</v>
      </c>
      <c r="V158" s="1">
        <v>1</v>
      </c>
      <c r="W158" s="1">
        <v>1</v>
      </c>
      <c r="X158" s="1">
        <v>0</v>
      </c>
      <c r="Y158" s="1">
        <v>1</v>
      </c>
      <c r="Z158" s="1">
        <v>1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1</v>
      </c>
      <c r="AH158" s="1">
        <v>1</v>
      </c>
      <c r="AI158" s="1">
        <v>0</v>
      </c>
      <c r="AJ158" s="1">
        <v>0</v>
      </c>
      <c r="AK158" s="1">
        <v>1</v>
      </c>
      <c r="AL158" s="1">
        <v>1</v>
      </c>
      <c r="AM158" s="1">
        <v>1</v>
      </c>
      <c r="AN158" s="1">
        <v>1</v>
      </c>
      <c r="AO158" s="1">
        <v>0</v>
      </c>
      <c r="AP158" s="1">
        <v>1</v>
      </c>
      <c r="AQ158" s="1">
        <v>1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1</v>
      </c>
      <c r="AX158" s="1">
        <v>1</v>
      </c>
      <c r="AY158" s="1">
        <v>1</v>
      </c>
      <c r="AZ158" s="1">
        <v>1</v>
      </c>
      <c r="BA158" s="1">
        <v>0</v>
      </c>
      <c r="BB158" s="1">
        <v>0</v>
      </c>
      <c r="BC158">
        <v>1</v>
      </c>
      <c r="BD158">
        <v>1</v>
      </c>
      <c r="BE158">
        <v>1</v>
      </c>
      <c r="BF158">
        <v>1</v>
      </c>
      <c r="BG158" s="1">
        <v>1</v>
      </c>
      <c r="BH158" s="1">
        <v>1</v>
      </c>
      <c r="BI158" s="1">
        <v>0</v>
      </c>
      <c r="BJ158" s="1">
        <v>1</v>
      </c>
      <c r="BK158" s="1">
        <v>1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1</v>
      </c>
      <c r="CG158" s="1">
        <v>1</v>
      </c>
      <c r="CH158" s="1">
        <v>1</v>
      </c>
      <c r="CI158" s="1" t="s">
        <v>4946</v>
      </c>
      <c r="CJ158" s="1" t="s">
        <v>4946</v>
      </c>
      <c r="CK158" s="1" t="s">
        <v>4946</v>
      </c>
      <c r="CL158" s="1" t="s">
        <v>4946</v>
      </c>
      <c r="CM158" s="1" t="s">
        <v>4944</v>
      </c>
      <c r="CN158" s="1" t="s">
        <v>4944</v>
      </c>
      <c r="CO158" s="1" t="s">
        <v>4944</v>
      </c>
      <c r="CP158" s="1" t="s">
        <v>4944</v>
      </c>
      <c r="CQ158" s="1" t="s">
        <v>4946</v>
      </c>
      <c r="CR158" s="1" t="s">
        <v>4946</v>
      </c>
      <c r="CS158" s="1" t="s">
        <v>4944</v>
      </c>
      <c r="CT158" s="1" t="s">
        <v>4943</v>
      </c>
      <c r="CU158" s="1" t="s">
        <v>4943</v>
      </c>
      <c r="CV158" s="1" t="s">
        <v>4943</v>
      </c>
      <c r="CW158" s="1" t="s">
        <v>4943</v>
      </c>
      <c r="CX158" s="1" t="s">
        <v>4943</v>
      </c>
      <c r="CY158" s="1" t="s">
        <v>4943</v>
      </c>
      <c r="CZ158" s="1" t="s">
        <v>4943</v>
      </c>
    </row>
    <row r="159" spans="2:104" x14ac:dyDescent="0.25">
      <c r="B159" s="2">
        <v>44459</v>
      </c>
      <c r="C159" s="1">
        <v>0</v>
      </c>
      <c r="D159" s="1">
        <v>1</v>
      </c>
      <c r="E159" s="1">
        <v>0</v>
      </c>
      <c r="F159" s="1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>
        <v>0</v>
      </c>
      <c r="BD159">
        <v>0</v>
      </c>
      <c r="BE159">
        <v>0</v>
      </c>
      <c r="BF159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 t="s">
        <v>4943</v>
      </c>
      <c r="CJ159" s="1" t="s">
        <v>4943</v>
      </c>
      <c r="CK159" s="1" t="s">
        <v>4943</v>
      </c>
      <c r="CL159" s="1" t="s">
        <v>4943</v>
      </c>
      <c r="CM159" s="1" t="s">
        <v>4943</v>
      </c>
      <c r="CN159" s="1" t="s">
        <v>4943</v>
      </c>
      <c r="CO159" s="1" t="s">
        <v>4943</v>
      </c>
      <c r="CP159" s="1" t="s">
        <v>4943</v>
      </c>
      <c r="CQ159" s="1" t="s">
        <v>4943</v>
      </c>
      <c r="CR159" s="1" t="s">
        <v>4943</v>
      </c>
      <c r="CS159" s="1" t="s">
        <v>4943</v>
      </c>
      <c r="CT159" s="1" t="s">
        <v>4943</v>
      </c>
      <c r="CU159" s="1" t="s">
        <v>4943</v>
      </c>
      <c r="CV159" s="1" t="s">
        <v>4943</v>
      </c>
      <c r="CW159" s="1" t="s">
        <v>4943</v>
      </c>
      <c r="CX159" s="1" t="s">
        <v>4943</v>
      </c>
      <c r="CY159" s="1" t="s">
        <v>23</v>
      </c>
      <c r="CZ159" s="1" t="s">
        <v>4943</v>
      </c>
    </row>
    <row r="160" spans="2:104" x14ac:dyDescent="0.25">
      <c r="B160" s="2">
        <v>44459</v>
      </c>
      <c r="C160" s="1">
        <v>0</v>
      </c>
      <c r="D160" s="1">
        <v>1</v>
      </c>
      <c r="E160" s="1">
        <v>0</v>
      </c>
      <c r="F160" s="1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>
        <v>0</v>
      </c>
      <c r="BD160">
        <v>0</v>
      </c>
      <c r="BE160">
        <v>0</v>
      </c>
      <c r="BF160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 t="s">
        <v>4943</v>
      </c>
      <c r="CJ160" s="1" t="s">
        <v>4943</v>
      </c>
      <c r="CK160" s="1" t="s">
        <v>4943</v>
      </c>
      <c r="CL160" s="1" t="s">
        <v>4943</v>
      </c>
      <c r="CM160" s="1" t="s">
        <v>4943</v>
      </c>
      <c r="CN160" s="1" t="s">
        <v>4943</v>
      </c>
      <c r="CO160" s="1" t="s">
        <v>4943</v>
      </c>
      <c r="CP160" s="1" t="s">
        <v>4943</v>
      </c>
      <c r="CQ160" s="1" t="s">
        <v>4943</v>
      </c>
      <c r="CR160" s="1" t="s">
        <v>4943</v>
      </c>
      <c r="CS160" s="1" t="s">
        <v>4943</v>
      </c>
      <c r="CT160" s="1" t="s">
        <v>4943</v>
      </c>
      <c r="CU160" s="1" t="s">
        <v>4943</v>
      </c>
      <c r="CV160" s="1" t="s">
        <v>4943</v>
      </c>
      <c r="CW160" s="1" t="s">
        <v>4943</v>
      </c>
      <c r="CX160" s="1" t="s">
        <v>4943</v>
      </c>
      <c r="CY160" s="1" t="s">
        <v>23</v>
      </c>
      <c r="CZ160" s="1" t="s">
        <v>4943</v>
      </c>
    </row>
    <row r="161" spans="2:104" x14ac:dyDescent="0.25">
      <c r="B161" s="2">
        <v>44459</v>
      </c>
      <c r="C161" s="1">
        <v>0</v>
      </c>
      <c r="D161" s="1">
        <v>1</v>
      </c>
      <c r="E161" s="1">
        <v>0</v>
      </c>
      <c r="F161" s="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>
        <v>0</v>
      </c>
      <c r="BD161">
        <v>0</v>
      </c>
      <c r="BE161">
        <v>0</v>
      </c>
      <c r="BF16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 t="s">
        <v>4943</v>
      </c>
      <c r="CJ161" s="1" t="s">
        <v>4943</v>
      </c>
      <c r="CK161" s="1" t="s">
        <v>4943</v>
      </c>
      <c r="CL161" s="1" t="s">
        <v>4943</v>
      </c>
      <c r="CM161" s="1" t="s">
        <v>4943</v>
      </c>
      <c r="CN161" s="1" t="s">
        <v>4943</v>
      </c>
      <c r="CO161" s="1" t="s">
        <v>4943</v>
      </c>
      <c r="CP161" s="1" t="s">
        <v>4943</v>
      </c>
      <c r="CQ161" s="1" t="s">
        <v>4943</v>
      </c>
      <c r="CR161" s="1" t="s">
        <v>4943</v>
      </c>
      <c r="CS161" s="1" t="s">
        <v>4943</v>
      </c>
      <c r="CT161" s="1" t="s">
        <v>4943</v>
      </c>
      <c r="CU161" s="1" t="s">
        <v>4943</v>
      </c>
      <c r="CV161" s="1" t="s">
        <v>4943</v>
      </c>
      <c r="CW161" s="1" t="s">
        <v>4943</v>
      </c>
      <c r="CX161" s="1" t="s">
        <v>4943</v>
      </c>
      <c r="CY161" s="1" t="s">
        <v>23</v>
      </c>
      <c r="CZ161" s="1" t="s">
        <v>4943</v>
      </c>
    </row>
    <row r="162" spans="2:104" x14ac:dyDescent="0.25">
      <c r="B162" s="2">
        <v>44459</v>
      </c>
      <c r="C162" s="1">
        <v>0</v>
      </c>
      <c r="D162" s="1">
        <v>1</v>
      </c>
      <c r="E162" s="1">
        <v>0</v>
      </c>
      <c r="F162" s="1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>
        <v>0</v>
      </c>
      <c r="BD162">
        <v>0</v>
      </c>
      <c r="BE162">
        <v>0</v>
      </c>
      <c r="BF162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 t="s">
        <v>4943</v>
      </c>
      <c r="CJ162" s="1" t="s">
        <v>4943</v>
      </c>
      <c r="CK162" s="1" t="s">
        <v>4943</v>
      </c>
      <c r="CL162" s="1" t="s">
        <v>4943</v>
      </c>
      <c r="CM162" s="1" t="s">
        <v>4943</v>
      </c>
      <c r="CN162" s="1" t="s">
        <v>4943</v>
      </c>
      <c r="CO162" s="1" t="s">
        <v>4943</v>
      </c>
      <c r="CP162" s="1" t="s">
        <v>4943</v>
      </c>
      <c r="CQ162" s="1" t="s">
        <v>4943</v>
      </c>
      <c r="CR162" s="1" t="s">
        <v>4943</v>
      </c>
      <c r="CS162" s="1" t="s">
        <v>4943</v>
      </c>
      <c r="CT162" s="1" t="s">
        <v>4943</v>
      </c>
      <c r="CU162" s="1" t="s">
        <v>4943</v>
      </c>
      <c r="CV162" s="1" t="s">
        <v>4943</v>
      </c>
      <c r="CW162" s="1" t="s">
        <v>4943</v>
      </c>
      <c r="CX162" s="1" t="s">
        <v>4943</v>
      </c>
      <c r="CY162" s="1" t="s">
        <v>23</v>
      </c>
      <c r="CZ162" s="1" t="s">
        <v>4943</v>
      </c>
    </row>
    <row r="163" spans="2:104" x14ac:dyDescent="0.25">
      <c r="B163" s="2">
        <v>44459</v>
      </c>
      <c r="C163" s="1">
        <v>1</v>
      </c>
      <c r="D163" s="1">
        <v>0</v>
      </c>
      <c r="E163" s="1">
        <v>0</v>
      </c>
      <c r="F163" s="1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1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>
        <v>0</v>
      </c>
      <c r="BD163">
        <v>0</v>
      </c>
      <c r="BE163">
        <v>0</v>
      </c>
      <c r="BF163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1</v>
      </c>
      <c r="CG163" s="1">
        <v>0</v>
      </c>
      <c r="CH163" s="1">
        <v>0</v>
      </c>
      <c r="CI163" s="1" t="s">
        <v>4944</v>
      </c>
      <c r="CJ163" s="1" t="s">
        <v>4944</v>
      </c>
      <c r="CK163" s="1" t="s">
        <v>4944</v>
      </c>
      <c r="CL163" s="1" t="s">
        <v>4946</v>
      </c>
      <c r="CM163" s="1" t="s">
        <v>4946</v>
      </c>
      <c r="CN163" s="1" t="s">
        <v>4946</v>
      </c>
      <c r="CO163" s="1" t="s">
        <v>4945</v>
      </c>
      <c r="CP163" s="1" t="s">
        <v>4944</v>
      </c>
      <c r="CQ163" s="1" t="s">
        <v>4944</v>
      </c>
      <c r="CR163" s="1" t="s">
        <v>4944</v>
      </c>
      <c r="CS163" s="1" t="s">
        <v>4944</v>
      </c>
      <c r="CT163" s="1" t="s">
        <v>4943</v>
      </c>
      <c r="CU163" s="1" t="s">
        <v>4943</v>
      </c>
      <c r="CV163" s="1" t="s">
        <v>4943</v>
      </c>
      <c r="CW163" s="1" t="s">
        <v>4943</v>
      </c>
      <c r="CX163" s="1" t="s">
        <v>4943</v>
      </c>
      <c r="CY163" s="1" t="s">
        <v>4943</v>
      </c>
      <c r="CZ163" s="1" t="s">
        <v>4943</v>
      </c>
    </row>
    <row r="164" spans="2:104" x14ac:dyDescent="0.25">
      <c r="B164" s="2">
        <v>44459</v>
      </c>
      <c r="C164" s="1">
        <v>0</v>
      </c>
      <c r="D164" s="1">
        <v>1</v>
      </c>
      <c r="E164" s="1">
        <v>0</v>
      </c>
      <c r="F164" s="1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>
        <v>0</v>
      </c>
      <c r="BD164">
        <v>0</v>
      </c>
      <c r="BE164">
        <v>0</v>
      </c>
      <c r="BF164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 t="s">
        <v>4943</v>
      </c>
      <c r="CJ164" s="1" t="s">
        <v>4943</v>
      </c>
      <c r="CK164" s="1" t="s">
        <v>4943</v>
      </c>
      <c r="CL164" s="1" t="s">
        <v>4943</v>
      </c>
      <c r="CM164" s="1" t="s">
        <v>4943</v>
      </c>
      <c r="CN164" s="1" t="s">
        <v>4943</v>
      </c>
      <c r="CO164" s="1" t="s">
        <v>4943</v>
      </c>
      <c r="CP164" s="1" t="s">
        <v>4943</v>
      </c>
      <c r="CQ164" s="1" t="s">
        <v>4943</v>
      </c>
      <c r="CR164" s="1" t="s">
        <v>4943</v>
      </c>
      <c r="CS164" s="1" t="s">
        <v>4943</v>
      </c>
      <c r="CT164" s="1" t="s">
        <v>4943</v>
      </c>
      <c r="CU164" s="1" t="s">
        <v>4943</v>
      </c>
      <c r="CV164" s="1" t="s">
        <v>4943</v>
      </c>
      <c r="CW164" s="1" t="s">
        <v>4943</v>
      </c>
      <c r="CX164" s="1" t="s">
        <v>4943</v>
      </c>
      <c r="CY164" s="1" t="s">
        <v>23</v>
      </c>
      <c r="CZ164" s="1" t="s">
        <v>4943</v>
      </c>
    </row>
    <row r="165" spans="2:104" x14ac:dyDescent="0.25">
      <c r="B165" s="2">
        <v>44459</v>
      </c>
      <c r="C165" s="1">
        <v>1</v>
      </c>
      <c r="D165" s="1">
        <v>0</v>
      </c>
      <c r="E165" s="1">
        <v>0</v>
      </c>
      <c r="F165" s="1">
        <v>0</v>
      </c>
      <c r="G165">
        <v>1</v>
      </c>
      <c r="H165">
        <v>0</v>
      </c>
      <c r="I165">
        <v>0</v>
      </c>
      <c r="J165">
        <v>0</v>
      </c>
      <c r="K165">
        <v>0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>
        <v>0</v>
      </c>
      <c r="BD165">
        <v>0</v>
      </c>
      <c r="BE165">
        <v>0</v>
      </c>
      <c r="BF165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1</v>
      </c>
      <c r="BR165" s="1">
        <v>1</v>
      </c>
      <c r="BS165" s="1">
        <v>1</v>
      </c>
      <c r="BT165" s="1">
        <v>1</v>
      </c>
      <c r="BU165" s="1">
        <v>1</v>
      </c>
      <c r="BV165" s="1">
        <v>1</v>
      </c>
      <c r="BW165" s="1">
        <v>0</v>
      </c>
      <c r="BX165" s="1">
        <v>0</v>
      </c>
      <c r="BY165" s="1">
        <v>0</v>
      </c>
      <c r="BZ165" s="1">
        <v>0</v>
      </c>
      <c r="CA165" s="1">
        <v>1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 t="s">
        <v>4945</v>
      </c>
      <c r="CJ165" s="1" t="s">
        <v>4945</v>
      </c>
      <c r="CK165" s="1" t="s">
        <v>4946</v>
      </c>
      <c r="CL165" s="1" t="s">
        <v>4946</v>
      </c>
      <c r="CM165" s="1" t="s">
        <v>4945</v>
      </c>
      <c r="CN165" s="1" t="s">
        <v>4946</v>
      </c>
      <c r="CO165" s="1" t="s">
        <v>4944</v>
      </c>
      <c r="CP165" s="1" t="s">
        <v>4944</v>
      </c>
      <c r="CQ165" s="1" t="s">
        <v>4946</v>
      </c>
      <c r="CR165" s="1" t="s">
        <v>4946</v>
      </c>
      <c r="CS165" s="1" t="s">
        <v>4946</v>
      </c>
      <c r="CT165" s="1" t="s">
        <v>4943</v>
      </c>
      <c r="CU165" s="1" t="s">
        <v>4943</v>
      </c>
      <c r="CV165" s="1" t="s">
        <v>4943</v>
      </c>
      <c r="CW165" s="1" t="s">
        <v>4943</v>
      </c>
      <c r="CX165" s="1" t="s">
        <v>4943</v>
      </c>
      <c r="CY165" s="1" t="s">
        <v>4943</v>
      </c>
      <c r="CZ165" s="1" t="s">
        <v>4943</v>
      </c>
    </row>
    <row r="166" spans="2:104" x14ac:dyDescent="0.25">
      <c r="B166" s="2">
        <v>44459</v>
      </c>
      <c r="C166" s="1">
        <v>0</v>
      </c>
      <c r="D166" s="1">
        <v>1</v>
      </c>
      <c r="E166" s="1">
        <v>0</v>
      </c>
      <c r="F166" s="1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>
        <v>0</v>
      </c>
      <c r="BD166">
        <v>0</v>
      </c>
      <c r="BE166">
        <v>0</v>
      </c>
      <c r="BF166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 t="s">
        <v>4943</v>
      </c>
      <c r="CJ166" s="1" t="s">
        <v>4943</v>
      </c>
      <c r="CK166" s="1" t="s">
        <v>4943</v>
      </c>
      <c r="CL166" s="1" t="s">
        <v>4943</v>
      </c>
      <c r="CM166" s="1" t="s">
        <v>4943</v>
      </c>
      <c r="CN166" s="1" t="s">
        <v>4943</v>
      </c>
      <c r="CO166" s="1" t="s">
        <v>4943</v>
      </c>
      <c r="CP166" s="1" t="s">
        <v>4943</v>
      </c>
      <c r="CQ166" s="1" t="s">
        <v>4943</v>
      </c>
      <c r="CR166" s="1" t="s">
        <v>4943</v>
      </c>
      <c r="CS166" s="1" t="s">
        <v>4943</v>
      </c>
      <c r="CT166" s="1" t="s">
        <v>4943</v>
      </c>
      <c r="CU166" s="1" t="s">
        <v>4943</v>
      </c>
      <c r="CV166" s="1" t="s">
        <v>4943</v>
      </c>
      <c r="CW166" s="1" t="s">
        <v>4943</v>
      </c>
      <c r="CX166" s="1" t="s">
        <v>4943</v>
      </c>
      <c r="CY166" s="1" t="s">
        <v>23</v>
      </c>
      <c r="CZ166" s="1" t="s">
        <v>4943</v>
      </c>
    </row>
    <row r="167" spans="2:104" x14ac:dyDescent="0.25">
      <c r="B167" s="2">
        <v>44459</v>
      </c>
      <c r="C167" s="1">
        <v>0</v>
      </c>
      <c r="D167" s="1">
        <v>1</v>
      </c>
      <c r="E167" s="1">
        <v>0</v>
      </c>
      <c r="F167" s="1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>
        <v>0</v>
      </c>
      <c r="BD167">
        <v>0</v>
      </c>
      <c r="BE167">
        <v>0</v>
      </c>
      <c r="BF167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 t="s">
        <v>4943</v>
      </c>
      <c r="CJ167" s="1" t="s">
        <v>4943</v>
      </c>
      <c r="CK167" s="1" t="s">
        <v>4943</v>
      </c>
      <c r="CL167" s="1" t="s">
        <v>4943</v>
      </c>
      <c r="CM167" s="1" t="s">
        <v>4943</v>
      </c>
      <c r="CN167" s="1" t="s">
        <v>4943</v>
      </c>
      <c r="CO167" s="1" t="s">
        <v>4943</v>
      </c>
      <c r="CP167" s="1" t="s">
        <v>4943</v>
      </c>
      <c r="CQ167" s="1" t="s">
        <v>4943</v>
      </c>
      <c r="CR167" s="1" t="s">
        <v>4943</v>
      </c>
      <c r="CS167" s="1" t="s">
        <v>4943</v>
      </c>
      <c r="CT167" s="1" t="s">
        <v>4943</v>
      </c>
      <c r="CU167" s="1" t="s">
        <v>4943</v>
      </c>
      <c r="CV167" s="1" t="s">
        <v>4943</v>
      </c>
      <c r="CW167" s="1" t="s">
        <v>4943</v>
      </c>
      <c r="CX167" s="1" t="s">
        <v>4943</v>
      </c>
      <c r="CY167" s="1" t="s">
        <v>23</v>
      </c>
      <c r="CZ167" s="1" t="s">
        <v>4943</v>
      </c>
    </row>
    <row r="168" spans="2:104" x14ac:dyDescent="0.25">
      <c r="B168" s="2">
        <v>44459</v>
      </c>
      <c r="C168" s="1">
        <v>0</v>
      </c>
      <c r="D168" s="1">
        <v>1</v>
      </c>
      <c r="E168" s="1">
        <v>0</v>
      </c>
      <c r="F168" s="1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>
        <v>0</v>
      </c>
      <c r="BD168">
        <v>0</v>
      </c>
      <c r="BE168">
        <v>0</v>
      </c>
      <c r="BF168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 t="s">
        <v>4943</v>
      </c>
      <c r="CJ168" s="1" t="s">
        <v>4943</v>
      </c>
      <c r="CK168" s="1" t="s">
        <v>4943</v>
      </c>
      <c r="CL168" s="1" t="s">
        <v>4943</v>
      </c>
      <c r="CM168" s="1" t="s">
        <v>4943</v>
      </c>
      <c r="CN168" s="1" t="s">
        <v>4943</v>
      </c>
      <c r="CO168" s="1" t="s">
        <v>4943</v>
      </c>
      <c r="CP168" s="1" t="s">
        <v>4943</v>
      </c>
      <c r="CQ168" s="1" t="s">
        <v>4943</v>
      </c>
      <c r="CR168" s="1" t="s">
        <v>4943</v>
      </c>
      <c r="CS168" s="1" t="s">
        <v>4943</v>
      </c>
      <c r="CT168" s="1" t="s">
        <v>4943</v>
      </c>
      <c r="CU168" s="1" t="s">
        <v>4943</v>
      </c>
      <c r="CV168" s="1" t="s">
        <v>4943</v>
      </c>
      <c r="CW168" s="1" t="s">
        <v>4943</v>
      </c>
      <c r="CX168" s="1" t="s">
        <v>4943</v>
      </c>
      <c r="CY168" s="1" t="s">
        <v>23</v>
      </c>
      <c r="CZ168" s="1" t="s">
        <v>4943</v>
      </c>
    </row>
    <row r="169" spans="2:104" x14ac:dyDescent="0.25">
      <c r="B169" s="2">
        <v>44459</v>
      </c>
      <c r="C169" s="1">
        <v>0</v>
      </c>
      <c r="D169" s="1">
        <v>1</v>
      </c>
      <c r="E169" s="1">
        <v>0</v>
      </c>
      <c r="F169" s="1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>
        <v>0</v>
      </c>
      <c r="BD169">
        <v>0</v>
      </c>
      <c r="BE169">
        <v>0</v>
      </c>
      <c r="BF169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 t="s">
        <v>4943</v>
      </c>
      <c r="CJ169" s="1" t="s">
        <v>4943</v>
      </c>
      <c r="CK169" s="1" t="s">
        <v>4943</v>
      </c>
      <c r="CL169" s="1" t="s">
        <v>4943</v>
      </c>
      <c r="CM169" s="1" t="s">
        <v>4943</v>
      </c>
      <c r="CN169" s="1" t="s">
        <v>4943</v>
      </c>
      <c r="CO169" s="1" t="s">
        <v>4943</v>
      </c>
      <c r="CP169" s="1" t="s">
        <v>4943</v>
      </c>
      <c r="CQ169" s="1" t="s">
        <v>4943</v>
      </c>
      <c r="CR169" s="1" t="s">
        <v>4943</v>
      </c>
      <c r="CS169" s="1" t="s">
        <v>4943</v>
      </c>
      <c r="CT169" s="1" t="s">
        <v>4943</v>
      </c>
      <c r="CU169" s="1" t="s">
        <v>4943</v>
      </c>
      <c r="CV169" s="1" t="s">
        <v>4943</v>
      </c>
      <c r="CW169" s="1" t="s">
        <v>4943</v>
      </c>
      <c r="CX169" s="1" t="s">
        <v>4943</v>
      </c>
      <c r="CY169" s="1" t="s">
        <v>23</v>
      </c>
      <c r="CZ169" s="1" t="s">
        <v>4943</v>
      </c>
    </row>
    <row r="170" spans="2:104" x14ac:dyDescent="0.25">
      <c r="B170" s="2">
        <v>44459</v>
      </c>
      <c r="C170" s="1">
        <v>0</v>
      </c>
      <c r="D170" s="1">
        <v>1</v>
      </c>
      <c r="E170" s="1">
        <v>0</v>
      </c>
      <c r="F170" s="1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>
        <v>0</v>
      </c>
      <c r="BD170">
        <v>0</v>
      </c>
      <c r="BE170">
        <v>0</v>
      </c>
      <c r="BF170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 t="s">
        <v>4943</v>
      </c>
      <c r="CJ170" s="1" t="s">
        <v>4943</v>
      </c>
      <c r="CK170" s="1" t="s">
        <v>4943</v>
      </c>
      <c r="CL170" s="1" t="s">
        <v>4943</v>
      </c>
      <c r="CM170" s="1" t="s">
        <v>4943</v>
      </c>
      <c r="CN170" s="1" t="s">
        <v>4943</v>
      </c>
      <c r="CO170" s="1" t="s">
        <v>4943</v>
      </c>
      <c r="CP170" s="1" t="s">
        <v>4943</v>
      </c>
      <c r="CQ170" s="1" t="s">
        <v>4943</v>
      </c>
      <c r="CR170" s="1" t="s">
        <v>4943</v>
      </c>
      <c r="CS170" s="1" t="s">
        <v>4943</v>
      </c>
      <c r="CT170" s="1" t="s">
        <v>4943</v>
      </c>
      <c r="CU170" s="1" t="s">
        <v>4943</v>
      </c>
      <c r="CV170" s="1" t="s">
        <v>4943</v>
      </c>
      <c r="CW170" s="1" t="s">
        <v>4943</v>
      </c>
      <c r="CX170" s="1" t="s">
        <v>4943</v>
      </c>
      <c r="CY170" s="1" t="s">
        <v>23</v>
      </c>
      <c r="CZ170" s="1" t="s">
        <v>4943</v>
      </c>
    </row>
    <row r="171" spans="2:104" x14ac:dyDescent="0.25">
      <c r="B171" s="2">
        <v>44459</v>
      </c>
      <c r="C171" s="1">
        <v>1</v>
      </c>
      <c r="D171" s="1">
        <v>0</v>
      </c>
      <c r="E171" s="1">
        <v>0</v>
      </c>
      <c r="F171" s="1">
        <v>0</v>
      </c>
      <c r="G171">
        <v>0</v>
      </c>
      <c r="H171">
        <v>0</v>
      </c>
      <c r="I171">
        <v>1</v>
      </c>
      <c r="J171">
        <v>1</v>
      </c>
      <c r="K171">
        <v>1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1</v>
      </c>
      <c r="S171">
        <v>1</v>
      </c>
      <c r="T171">
        <v>1</v>
      </c>
      <c r="U171">
        <v>0</v>
      </c>
      <c r="V171" s="1">
        <v>1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1</v>
      </c>
      <c r="AK171" s="1">
        <v>1</v>
      </c>
      <c r="AL171" s="1">
        <v>1</v>
      </c>
      <c r="AM171" s="1">
        <v>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1</v>
      </c>
      <c r="AX171" s="1">
        <v>1</v>
      </c>
      <c r="AY171" s="1">
        <v>1</v>
      </c>
      <c r="AZ171" s="1">
        <v>1</v>
      </c>
      <c r="BA171" s="1">
        <v>1</v>
      </c>
      <c r="BB171" s="1">
        <v>1</v>
      </c>
      <c r="BC171">
        <v>1</v>
      </c>
      <c r="BD171">
        <v>0</v>
      </c>
      <c r="BE171">
        <v>1</v>
      </c>
      <c r="BF171">
        <v>0</v>
      </c>
      <c r="BG171" s="1">
        <v>1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 t="s">
        <v>4946</v>
      </c>
      <c r="CJ171" s="1" t="s">
        <v>4944</v>
      </c>
      <c r="CK171" s="1" t="s">
        <v>4945</v>
      </c>
      <c r="CL171" s="1" t="s">
        <v>4945</v>
      </c>
      <c r="CM171" s="1" t="s">
        <v>4944</v>
      </c>
      <c r="CN171" s="1" t="s">
        <v>4945</v>
      </c>
      <c r="CO171" s="1" t="s">
        <v>4945</v>
      </c>
      <c r="CP171" s="1" t="s">
        <v>4945</v>
      </c>
      <c r="CQ171" s="1" t="s">
        <v>4945</v>
      </c>
      <c r="CR171" s="1" t="s">
        <v>4944</v>
      </c>
      <c r="CS171" s="1" t="s">
        <v>4945</v>
      </c>
      <c r="CT171" s="1" t="s">
        <v>4943</v>
      </c>
      <c r="CU171" s="1" t="s">
        <v>4943</v>
      </c>
      <c r="CV171" s="1" t="s">
        <v>4943</v>
      </c>
      <c r="CW171" s="1" t="s">
        <v>4943</v>
      </c>
      <c r="CX171" s="1" t="s">
        <v>4943</v>
      </c>
      <c r="CY171" s="1" t="s">
        <v>4943</v>
      </c>
      <c r="CZ171" s="1" t="s">
        <v>4943</v>
      </c>
    </row>
    <row r="172" spans="2:104" x14ac:dyDescent="0.25">
      <c r="B172" s="2">
        <v>44459</v>
      </c>
      <c r="C172" s="1">
        <v>0</v>
      </c>
      <c r="D172" s="1">
        <v>1</v>
      </c>
      <c r="E172" s="1">
        <v>0</v>
      </c>
      <c r="F172" s="1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>
        <v>0</v>
      </c>
      <c r="BD172">
        <v>0</v>
      </c>
      <c r="BE172">
        <v>0</v>
      </c>
      <c r="BF172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 t="s">
        <v>4943</v>
      </c>
      <c r="CJ172" s="1" t="s">
        <v>4943</v>
      </c>
      <c r="CK172" s="1" t="s">
        <v>4943</v>
      </c>
      <c r="CL172" s="1" t="s">
        <v>4943</v>
      </c>
      <c r="CM172" s="1" t="s">
        <v>4943</v>
      </c>
      <c r="CN172" s="1" t="s">
        <v>4943</v>
      </c>
      <c r="CO172" s="1" t="s">
        <v>4943</v>
      </c>
      <c r="CP172" s="1" t="s">
        <v>4943</v>
      </c>
      <c r="CQ172" s="1" t="s">
        <v>4943</v>
      </c>
      <c r="CR172" s="1" t="s">
        <v>4943</v>
      </c>
      <c r="CS172" s="1" t="s">
        <v>4943</v>
      </c>
      <c r="CT172" s="1" t="s">
        <v>4943</v>
      </c>
      <c r="CU172" s="1" t="s">
        <v>4943</v>
      </c>
      <c r="CV172" s="1" t="s">
        <v>4943</v>
      </c>
      <c r="CW172" s="1" t="s">
        <v>4943</v>
      </c>
      <c r="CX172" s="1" t="s">
        <v>4943</v>
      </c>
      <c r="CY172" s="1" t="s">
        <v>23</v>
      </c>
      <c r="CZ172" s="1" t="s">
        <v>4943</v>
      </c>
    </row>
    <row r="173" spans="2:104" x14ac:dyDescent="0.25">
      <c r="B173" s="2">
        <v>44456</v>
      </c>
      <c r="C173" s="1">
        <v>0</v>
      </c>
      <c r="D173" s="1">
        <v>0</v>
      </c>
      <c r="E173" s="1">
        <v>1</v>
      </c>
      <c r="F173" s="1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>
        <v>0</v>
      </c>
      <c r="BD173">
        <v>0</v>
      </c>
      <c r="BE173">
        <v>0</v>
      </c>
      <c r="BF173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 t="s">
        <v>4943</v>
      </c>
      <c r="CJ173" s="1" t="s">
        <v>4943</v>
      </c>
      <c r="CK173" s="1" t="s">
        <v>4943</v>
      </c>
      <c r="CL173" s="1" t="s">
        <v>4943</v>
      </c>
      <c r="CM173" s="1" t="s">
        <v>4943</v>
      </c>
      <c r="CN173" s="1" t="s">
        <v>4943</v>
      </c>
      <c r="CO173" s="1" t="s">
        <v>4943</v>
      </c>
      <c r="CP173" s="1" t="s">
        <v>4943</v>
      </c>
      <c r="CQ173" s="1" t="s">
        <v>4943</v>
      </c>
      <c r="CR173" s="1" t="s">
        <v>4943</v>
      </c>
      <c r="CS173" s="1" t="s">
        <v>4943</v>
      </c>
      <c r="CT173" s="1" t="s">
        <v>4943</v>
      </c>
      <c r="CU173" s="1" t="s">
        <v>4943</v>
      </c>
      <c r="CV173" s="1" t="s">
        <v>4943</v>
      </c>
      <c r="CW173" s="1" t="s">
        <v>4947</v>
      </c>
      <c r="CX173" s="1" t="s">
        <v>4943</v>
      </c>
      <c r="CY173" s="1" t="s">
        <v>4943</v>
      </c>
      <c r="CZ173" s="1" t="s">
        <v>23</v>
      </c>
    </row>
    <row r="174" spans="2:104" x14ac:dyDescent="0.25">
      <c r="B174" s="2">
        <v>44456</v>
      </c>
      <c r="C174" s="1">
        <v>0</v>
      </c>
      <c r="D174" s="1">
        <v>1</v>
      </c>
      <c r="E174" s="1">
        <v>0</v>
      </c>
      <c r="F174" s="1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>
        <v>0</v>
      </c>
      <c r="BD174">
        <v>0</v>
      </c>
      <c r="BE174">
        <v>0</v>
      </c>
      <c r="BF174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 t="s">
        <v>4943</v>
      </c>
      <c r="CJ174" s="1" t="s">
        <v>4943</v>
      </c>
      <c r="CK174" s="1" t="s">
        <v>4943</v>
      </c>
      <c r="CL174" s="1" t="s">
        <v>4943</v>
      </c>
      <c r="CM174" s="1" t="s">
        <v>4943</v>
      </c>
      <c r="CN174" s="1" t="s">
        <v>4943</v>
      </c>
      <c r="CO174" s="1" t="s">
        <v>4943</v>
      </c>
      <c r="CP174" s="1" t="s">
        <v>4943</v>
      </c>
      <c r="CQ174" s="1" t="s">
        <v>4943</v>
      </c>
      <c r="CR174" s="1" t="s">
        <v>4943</v>
      </c>
      <c r="CS174" s="1" t="s">
        <v>4943</v>
      </c>
      <c r="CT174" s="1" t="s">
        <v>4943</v>
      </c>
      <c r="CU174" s="1" t="s">
        <v>4943</v>
      </c>
      <c r="CV174" s="1" t="s">
        <v>4943</v>
      </c>
      <c r="CW174" s="1" t="s">
        <v>4943</v>
      </c>
      <c r="CX174" s="1" t="s">
        <v>4943</v>
      </c>
      <c r="CY174" s="1" t="s">
        <v>23</v>
      </c>
      <c r="CZ174" s="1" t="s">
        <v>4943</v>
      </c>
    </row>
    <row r="175" spans="2:104" x14ac:dyDescent="0.25">
      <c r="B175" s="2">
        <v>44456</v>
      </c>
      <c r="C175" s="1">
        <v>0</v>
      </c>
      <c r="D175" s="1">
        <v>1</v>
      </c>
      <c r="E175" s="1">
        <v>0</v>
      </c>
      <c r="F175" s="1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>
        <v>0</v>
      </c>
      <c r="BD175">
        <v>0</v>
      </c>
      <c r="BE175">
        <v>0</v>
      </c>
      <c r="BF175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 t="s">
        <v>4943</v>
      </c>
      <c r="CJ175" s="1" t="s">
        <v>4943</v>
      </c>
      <c r="CK175" s="1" t="s">
        <v>4943</v>
      </c>
      <c r="CL175" s="1" t="s">
        <v>4943</v>
      </c>
      <c r="CM175" s="1" t="s">
        <v>4943</v>
      </c>
      <c r="CN175" s="1" t="s">
        <v>4943</v>
      </c>
      <c r="CO175" s="1" t="s">
        <v>4943</v>
      </c>
      <c r="CP175" s="1" t="s">
        <v>4943</v>
      </c>
      <c r="CQ175" s="1" t="s">
        <v>4943</v>
      </c>
      <c r="CR175" s="1" t="s">
        <v>4943</v>
      </c>
      <c r="CS175" s="1" t="s">
        <v>4943</v>
      </c>
      <c r="CT175" s="1" t="s">
        <v>4943</v>
      </c>
      <c r="CU175" s="1" t="s">
        <v>4943</v>
      </c>
      <c r="CV175" s="1" t="s">
        <v>4943</v>
      </c>
      <c r="CW175" s="1" t="s">
        <v>4943</v>
      </c>
      <c r="CX175" s="1" t="s">
        <v>4943</v>
      </c>
      <c r="CY175" s="1" t="s">
        <v>23</v>
      </c>
      <c r="CZ175" s="1" t="s">
        <v>4943</v>
      </c>
    </row>
    <row r="176" spans="2:104" x14ac:dyDescent="0.25">
      <c r="B176" s="2">
        <v>44456</v>
      </c>
      <c r="C176" s="1">
        <v>0</v>
      </c>
      <c r="D176" s="1">
        <v>1</v>
      </c>
      <c r="E176" s="1">
        <v>0</v>
      </c>
      <c r="F176" s="1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>
        <v>0</v>
      </c>
      <c r="BD176">
        <v>0</v>
      </c>
      <c r="BE176">
        <v>0</v>
      </c>
      <c r="BF176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 t="s">
        <v>4943</v>
      </c>
      <c r="CJ176" s="1" t="s">
        <v>4943</v>
      </c>
      <c r="CK176" s="1" t="s">
        <v>4943</v>
      </c>
      <c r="CL176" s="1" t="s">
        <v>4943</v>
      </c>
      <c r="CM176" s="1" t="s">
        <v>4943</v>
      </c>
      <c r="CN176" s="1" t="s">
        <v>4943</v>
      </c>
      <c r="CO176" s="1" t="s">
        <v>4943</v>
      </c>
      <c r="CP176" s="1" t="s">
        <v>4943</v>
      </c>
      <c r="CQ176" s="1" t="s">
        <v>4943</v>
      </c>
      <c r="CR176" s="1" t="s">
        <v>4943</v>
      </c>
      <c r="CS176" s="1" t="s">
        <v>4943</v>
      </c>
      <c r="CT176" s="1" t="s">
        <v>4943</v>
      </c>
      <c r="CU176" s="1" t="s">
        <v>4943</v>
      </c>
      <c r="CV176" s="1" t="s">
        <v>4943</v>
      </c>
      <c r="CW176" s="1" t="s">
        <v>4943</v>
      </c>
      <c r="CX176" s="1" t="s">
        <v>4943</v>
      </c>
      <c r="CY176" s="1" t="s">
        <v>23</v>
      </c>
      <c r="CZ176" s="1" t="s">
        <v>4943</v>
      </c>
    </row>
    <row r="177" spans="2:104" x14ac:dyDescent="0.25">
      <c r="B177" s="2">
        <v>44456</v>
      </c>
      <c r="C177" s="1">
        <v>0</v>
      </c>
      <c r="D177" s="1">
        <v>1</v>
      </c>
      <c r="E177" s="1">
        <v>0</v>
      </c>
      <c r="F177" s="1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>
        <v>0</v>
      </c>
      <c r="BD177">
        <v>0</v>
      </c>
      <c r="BE177">
        <v>0</v>
      </c>
      <c r="BF177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 t="s">
        <v>4943</v>
      </c>
      <c r="CJ177" s="1" t="s">
        <v>4943</v>
      </c>
      <c r="CK177" s="1" t="s">
        <v>4943</v>
      </c>
      <c r="CL177" s="1" t="s">
        <v>4943</v>
      </c>
      <c r="CM177" s="1" t="s">
        <v>4943</v>
      </c>
      <c r="CN177" s="1" t="s">
        <v>4943</v>
      </c>
      <c r="CO177" s="1" t="s">
        <v>4943</v>
      </c>
      <c r="CP177" s="1" t="s">
        <v>4943</v>
      </c>
      <c r="CQ177" s="1" t="s">
        <v>4943</v>
      </c>
      <c r="CR177" s="1" t="s">
        <v>4943</v>
      </c>
      <c r="CS177" s="1" t="s">
        <v>4943</v>
      </c>
      <c r="CT177" s="1" t="s">
        <v>4943</v>
      </c>
      <c r="CU177" s="1" t="s">
        <v>4943</v>
      </c>
      <c r="CV177" s="1" t="s">
        <v>4943</v>
      </c>
      <c r="CW177" s="1" t="s">
        <v>4943</v>
      </c>
      <c r="CX177" s="1" t="s">
        <v>4943</v>
      </c>
      <c r="CY177" s="1" t="s">
        <v>23</v>
      </c>
      <c r="CZ177" s="1" t="s">
        <v>4943</v>
      </c>
    </row>
    <row r="178" spans="2:104" x14ac:dyDescent="0.25">
      <c r="B178" s="2">
        <v>44456</v>
      </c>
      <c r="C178" s="1">
        <v>0</v>
      </c>
      <c r="D178" s="1">
        <v>1</v>
      </c>
      <c r="E178" s="1">
        <v>0</v>
      </c>
      <c r="F178" s="1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>
        <v>0</v>
      </c>
      <c r="BD178">
        <v>0</v>
      </c>
      <c r="BE178">
        <v>0</v>
      </c>
      <c r="BF178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 t="s">
        <v>4943</v>
      </c>
      <c r="CJ178" s="1" t="s">
        <v>4943</v>
      </c>
      <c r="CK178" s="1" t="s">
        <v>4943</v>
      </c>
      <c r="CL178" s="1" t="s">
        <v>4943</v>
      </c>
      <c r="CM178" s="1" t="s">
        <v>4943</v>
      </c>
      <c r="CN178" s="1" t="s">
        <v>4943</v>
      </c>
      <c r="CO178" s="1" t="s">
        <v>4943</v>
      </c>
      <c r="CP178" s="1" t="s">
        <v>4943</v>
      </c>
      <c r="CQ178" s="1" t="s">
        <v>4943</v>
      </c>
      <c r="CR178" s="1" t="s">
        <v>4943</v>
      </c>
      <c r="CS178" s="1" t="s">
        <v>4943</v>
      </c>
      <c r="CT178" s="1" t="s">
        <v>4943</v>
      </c>
      <c r="CU178" s="1" t="s">
        <v>4943</v>
      </c>
      <c r="CV178" s="1" t="s">
        <v>4943</v>
      </c>
      <c r="CW178" s="1" t="s">
        <v>4943</v>
      </c>
      <c r="CX178" s="1" t="s">
        <v>4943</v>
      </c>
      <c r="CY178" s="1" t="s">
        <v>23</v>
      </c>
      <c r="CZ178" s="1" t="s">
        <v>4943</v>
      </c>
    </row>
    <row r="179" spans="2:104" x14ac:dyDescent="0.25">
      <c r="B179" s="2">
        <v>44456</v>
      </c>
      <c r="C179" s="1">
        <v>0</v>
      </c>
      <c r="D179" s="1">
        <v>0</v>
      </c>
      <c r="E179" s="1">
        <v>0</v>
      </c>
      <c r="F179" s="1">
        <v>1</v>
      </c>
      <c r="G179">
        <v>0</v>
      </c>
      <c r="H179">
        <v>0</v>
      </c>
      <c r="I179">
        <v>1</v>
      </c>
      <c r="J179">
        <v>1</v>
      </c>
      <c r="K179">
        <v>1</v>
      </c>
      <c r="L179">
        <v>1</v>
      </c>
      <c r="M179">
        <v>0</v>
      </c>
      <c r="N179">
        <v>0</v>
      </c>
      <c r="O179">
        <v>1</v>
      </c>
      <c r="P179">
        <v>0</v>
      </c>
      <c r="Q179">
        <v>0</v>
      </c>
      <c r="R179">
        <v>1</v>
      </c>
      <c r="S179">
        <v>1</v>
      </c>
      <c r="T179">
        <v>1</v>
      </c>
      <c r="U179">
        <v>0</v>
      </c>
      <c r="V179" s="1">
        <v>1</v>
      </c>
      <c r="W179" s="1">
        <v>0</v>
      </c>
      <c r="X179" s="1">
        <v>0</v>
      </c>
      <c r="Y179" s="1">
        <v>0</v>
      </c>
      <c r="Z179" s="1">
        <v>0</v>
      </c>
      <c r="AA179" s="1">
        <v>1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  <c r="AM179" s="1">
        <v>1</v>
      </c>
      <c r="AN179" s="1">
        <v>0</v>
      </c>
      <c r="AO179" s="1">
        <v>0</v>
      </c>
      <c r="AP179" s="1">
        <v>0</v>
      </c>
      <c r="AQ179" s="1">
        <v>0</v>
      </c>
      <c r="AR179" s="1">
        <v>1</v>
      </c>
      <c r="AS179" s="1">
        <v>0</v>
      </c>
      <c r="AT179" s="1">
        <v>0</v>
      </c>
      <c r="AU179" s="1">
        <v>0</v>
      </c>
      <c r="AV179" s="1">
        <v>0</v>
      </c>
      <c r="AW179" s="1">
        <v>1</v>
      </c>
      <c r="AX179" s="1">
        <v>1</v>
      </c>
      <c r="AY179" s="1">
        <v>0</v>
      </c>
      <c r="AZ179" s="1">
        <v>0</v>
      </c>
      <c r="BA179" s="1">
        <v>0</v>
      </c>
      <c r="BB179" s="1">
        <v>0</v>
      </c>
      <c r="BC179">
        <v>1</v>
      </c>
      <c r="BD179">
        <v>0</v>
      </c>
      <c r="BE179">
        <v>1</v>
      </c>
      <c r="BF179">
        <v>1</v>
      </c>
      <c r="BG179" s="1">
        <v>1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1</v>
      </c>
      <c r="BR179" s="1">
        <v>1</v>
      </c>
      <c r="BS179" s="1">
        <v>0</v>
      </c>
      <c r="BT179" s="1">
        <v>0</v>
      </c>
      <c r="BU179" s="1">
        <v>0</v>
      </c>
      <c r="BV179" s="1">
        <v>1</v>
      </c>
      <c r="BW179" s="1">
        <v>0</v>
      </c>
      <c r="BX179" s="1">
        <v>0</v>
      </c>
      <c r="BY179" s="1">
        <v>0</v>
      </c>
      <c r="BZ179" s="1">
        <v>0</v>
      </c>
      <c r="CA179" s="1">
        <v>1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 t="s">
        <v>4946</v>
      </c>
      <c r="CJ179" s="1" t="s">
        <v>4944</v>
      </c>
      <c r="CK179" s="1" t="s">
        <v>4944</v>
      </c>
      <c r="CL179" s="1" t="s">
        <v>4944</v>
      </c>
      <c r="CM179" s="1" t="s">
        <v>4944</v>
      </c>
      <c r="CN179" s="1" t="s">
        <v>4944</v>
      </c>
      <c r="CO179" s="1" t="s">
        <v>4946</v>
      </c>
      <c r="CP179" s="1" t="s">
        <v>4946</v>
      </c>
      <c r="CQ179" s="1" t="s">
        <v>4944</v>
      </c>
      <c r="CR179" s="1" t="s">
        <v>4946</v>
      </c>
      <c r="CS179" s="1" t="s">
        <v>4944</v>
      </c>
      <c r="CT179" s="1" t="s">
        <v>4943</v>
      </c>
      <c r="CU179" s="1" t="s">
        <v>4943</v>
      </c>
      <c r="CV179" s="1" t="s">
        <v>4943</v>
      </c>
      <c r="CW179" s="1" t="s">
        <v>4943</v>
      </c>
      <c r="CX179" s="1" t="s">
        <v>4943</v>
      </c>
      <c r="CY179" s="1" t="s">
        <v>4943</v>
      </c>
      <c r="CZ179" s="1" t="s">
        <v>4943</v>
      </c>
    </row>
    <row r="180" spans="2:104" x14ac:dyDescent="0.25">
      <c r="B180" s="2">
        <v>44456</v>
      </c>
      <c r="C180" s="1">
        <v>1</v>
      </c>
      <c r="D180" s="1">
        <v>0</v>
      </c>
      <c r="E180" s="1">
        <v>0</v>
      </c>
      <c r="F180" s="1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>
        <v>0</v>
      </c>
      <c r="BD180">
        <v>0</v>
      </c>
      <c r="BE180">
        <v>0</v>
      </c>
      <c r="BF180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1</v>
      </c>
      <c r="CH180" s="1">
        <v>0</v>
      </c>
      <c r="CI180" s="1" t="s">
        <v>4945</v>
      </c>
      <c r="CJ180" s="1" t="s">
        <v>4945</v>
      </c>
      <c r="CK180" s="1" t="s">
        <v>4946</v>
      </c>
      <c r="CL180" s="1" t="s">
        <v>4946</v>
      </c>
      <c r="CM180" s="1" t="s">
        <v>4946</v>
      </c>
      <c r="CN180" s="1" t="s">
        <v>4945</v>
      </c>
      <c r="CO180" s="1" t="s">
        <v>4946</v>
      </c>
      <c r="CP180" s="1" t="s">
        <v>4946</v>
      </c>
      <c r="CQ180" s="1" t="s">
        <v>4945</v>
      </c>
      <c r="CR180" s="1" t="s">
        <v>4946</v>
      </c>
      <c r="CS180" s="1" t="s">
        <v>4945</v>
      </c>
      <c r="CT180" s="1" t="s">
        <v>4943</v>
      </c>
      <c r="CU180" s="1" t="s">
        <v>4943</v>
      </c>
      <c r="CV180" s="1" t="s">
        <v>4943</v>
      </c>
      <c r="CW180" s="1" t="s">
        <v>4943</v>
      </c>
      <c r="CX180" s="1" t="s">
        <v>4943</v>
      </c>
      <c r="CY180" s="1" t="s">
        <v>4943</v>
      </c>
      <c r="CZ180" s="1" t="s">
        <v>4943</v>
      </c>
    </row>
    <row r="181" spans="2:104" x14ac:dyDescent="0.25">
      <c r="B181" s="2">
        <v>44456</v>
      </c>
      <c r="C181" s="1">
        <v>0</v>
      </c>
      <c r="D181" s="1">
        <v>1</v>
      </c>
      <c r="E181" s="1">
        <v>0</v>
      </c>
      <c r="F181" s="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>
        <v>0</v>
      </c>
      <c r="BD181">
        <v>0</v>
      </c>
      <c r="BE181">
        <v>0</v>
      </c>
      <c r="BF18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 t="s">
        <v>4943</v>
      </c>
      <c r="CJ181" s="1" t="s">
        <v>4943</v>
      </c>
      <c r="CK181" s="1" t="s">
        <v>4943</v>
      </c>
      <c r="CL181" s="1" t="s">
        <v>4943</v>
      </c>
      <c r="CM181" s="1" t="s">
        <v>4943</v>
      </c>
      <c r="CN181" s="1" t="s">
        <v>4943</v>
      </c>
      <c r="CO181" s="1" t="s">
        <v>4943</v>
      </c>
      <c r="CP181" s="1" t="s">
        <v>4943</v>
      </c>
      <c r="CQ181" s="1" t="s">
        <v>4943</v>
      </c>
      <c r="CR181" s="1" t="s">
        <v>4943</v>
      </c>
      <c r="CS181" s="1" t="s">
        <v>4943</v>
      </c>
      <c r="CT181" s="1" t="s">
        <v>4943</v>
      </c>
      <c r="CU181" s="1" t="s">
        <v>4943</v>
      </c>
      <c r="CV181" s="1" t="s">
        <v>4943</v>
      </c>
      <c r="CW181" s="1" t="s">
        <v>4943</v>
      </c>
      <c r="CX181" s="1" t="s">
        <v>4943</v>
      </c>
      <c r="CY181" s="1" t="s">
        <v>23</v>
      </c>
      <c r="CZ181" s="1" t="s">
        <v>4943</v>
      </c>
    </row>
    <row r="182" spans="2:104" x14ac:dyDescent="0.25">
      <c r="B182" s="2">
        <v>44456</v>
      </c>
      <c r="C182" s="1">
        <v>0</v>
      </c>
      <c r="D182" s="1">
        <v>1</v>
      </c>
      <c r="E182" s="1">
        <v>0</v>
      </c>
      <c r="F182" s="1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>
        <v>0</v>
      </c>
      <c r="BD182">
        <v>0</v>
      </c>
      <c r="BE182">
        <v>0</v>
      </c>
      <c r="BF182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 t="s">
        <v>4943</v>
      </c>
      <c r="CJ182" s="1" t="s">
        <v>4943</v>
      </c>
      <c r="CK182" s="1" t="s">
        <v>4943</v>
      </c>
      <c r="CL182" s="1" t="s">
        <v>4943</v>
      </c>
      <c r="CM182" s="1" t="s">
        <v>4943</v>
      </c>
      <c r="CN182" s="1" t="s">
        <v>4943</v>
      </c>
      <c r="CO182" s="1" t="s">
        <v>4943</v>
      </c>
      <c r="CP182" s="1" t="s">
        <v>4943</v>
      </c>
      <c r="CQ182" s="1" t="s">
        <v>4943</v>
      </c>
      <c r="CR182" s="1" t="s">
        <v>4943</v>
      </c>
      <c r="CS182" s="1" t="s">
        <v>4943</v>
      </c>
      <c r="CT182" s="1" t="s">
        <v>4943</v>
      </c>
      <c r="CU182" s="1" t="s">
        <v>4943</v>
      </c>
      <c r="CV182" s="1" t="s">
        <v>4943</v>
      </c>
      <c r="CW182" s="1" t="s">
        <v>4943</v>
      </c>
      <c r="CX182" s="1" t="s">
        <v>4943</v>
      </c>
      <c r="CY182" s="1" t="s">
        <v>23</v>
      </c>
      <c r="CZ182" s="1" t="s">
        <v>4943</v>
      </c>
    </row>
    <row r="183" spans="2:104" x14ac:dyDescent="0.25">
      <c r="B183" s="2">
        <v>44455</v>
      </c>
      <c r="C183" s="1">
        <v>1</v>
      </c>
      <c r="D183" s="1">
        <v>0</v>
      </c>
      <c r="E183" s="1">
        <v>0</v>
      </c>
      <c r="F183" s="1">
        <v>0</v>
      </c>
      <c r="G183">
        <v>0</v>
      </c>
      <c r="H183">
        <v>0</v>
      </c>
      <c r="I183">
        <v>1</v>
      </c>
      <c r="J183">
        <v>0</v>
      </c>
      <c r="K183">
        <v>1</v>
      </c>
      <c r="L183">
        <v>0</v>
      </c>
      <c r="M183">
        <v>0</v>
      </c>
      <c r="N183">
        <v>1</v>
      </c>
      <c r="O183">
        <v>1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 s="1">
        <v>0</v>
      </c>
      <c r="W183" s="1">
        <v>1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1</v>
      </c>
      <c r="AX183" s="1">
        <v>1</v>
      </c>
      <c r="AY183" s="1">
        <v>1</v>
      </c>
      <c r="AZ183" s="1">
        <v>1</v>
      </c>
      <c r="BA183" s="1">
        <v>0</v>
      </c>
      <c r="BB183" s="1">
        <v>1</v>
      </c>
      <c r="BC183">
        <v>1</v>
      </c>
      <c r="BD183">
        <v>1</v>
      </c>
      <c r="BE183">
        <v>1</v>
      </c>
      <c r="BF183">
        <v>0</v>
      </c>
      <c r="BG183" s="1">
        <v>0</v>
      </c>
      <c r="BH183" s="1">
        <v>1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 t="s">
        <v>4946</v>
      </c>
      <c r="CJ183" s="1" t="s">
        <v>4944</v>
      </c>
      <c r="CK183" s="1" t="s">
        <v>4946</v>
      </c>
      <c r="CL183" s="1" t="s">
        <v>4944</v>
      </c>
      <c r="CM183" s="1" t="s">
        <v>4945</v>
      </c>
      <c r="CN183" s="1" t="s">
        <v>4944</v>
      </c>
      <c r="CO183" s="1" t="s">
        <v>4945</v>
      </c>
      <c r="CP183" s="1" t="s">
        <v>4945</v>
      </c>
      <c r="CQ183" s="1" t="s">
        <v>4945</v>
      </c>
      <c r="CR183" s="1" t="s">
        <v>4945</v>
      </c>
      <c r="CS183" s="1" t="s">
        <v>4945</v>
      </c>
      <c r="CT183" s="1" t="s">
        <v>4943</v>
      </c>
      <c r="CU183" s="1" t="s">
        <v>4943</v>
      </c>
      <c r="CV183" s="1" t="s">
        <v>4943</v>
      </c>
      <c r="CW183" s="1" t="s">
        <v>4943</v>
      </c>
      <c r="CX183" s="1" t="s">
        <v>4943</v>
      </c>
      <c r="CY183" s="1" t="s">
        <v>4943</v>
      </c>
      <c r="CZ183" s="1" t="s">
        <v>4943</v>
      </c>
    </row>
    <row r="184" spans="2:104" x14ac:dyDescent="0.25">
      <c r="B184" s="2">
        <v>44455</v>
      </c>
      <c r="C184" s="1">
        <v>0</v>
      </c>
      <c r="D184" s="1">
        <v>1</v>
      </c>
      <c r="E184" s="1">
        <v>0</v>
      </c>
      <c r="F184" s="1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>
        <v>0</v>
      </c>
      <c r="BD184">
        <v>0</v>
      </c>
      <c r="BE184">
        <v>0</v>
      </c>
      <c r="BF184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 t="s">
        <v>4943</v>
      </c>
      <c r="CJ184" s="1" t="s">
        <v>4943</v>
      </c>
      <c r="CK184" s="1" t="s">
        <v>4943</v>
      </c>
      <c r="CL184" s="1" t="s">
        <v>4943</v>
      </c>
      <c r="CM184" s="1" t="s">
        <v>4943</v>
      </c>
      <c r="CN184" s="1" t="s">
        <v>4943</v>
      </c>
      <c r="CO184" s="1" t="s">
        <v>4943</v>
      </c>
      <c r="CP184" s="1" t="s">
        <v>4943</v>
      </c>
      <c r="CQ184" s="1" t="s">
        <v>4943</v>
      </c>
      <c r="CR184" s="1" t="s">
        <v>4943</v>
      </c>
      <c r="CS184" s="1" t="s">
        <v>4943</v>
      </c>
      <c r="CT184" s="1" t="s">
        <v>4943</v>
      </c>
      <c r="CU184" s="1" t="s">
        <v>4943</v>
      </c>
      <c r="CV184" s="1" t="s">
        <v>4943</v>
      </c>
      <c r="CW184" s="1" t="s">
        <v>4943</v>
      </c>
      <c r="CX184" s="1" t="s">
        <v>4943</v>
      </c>
      <c r="CY184" s="1" t="s">
        <v>23</v>
      </c>
      <c r="CZ184" s="1" t="s">
        <v>4943</v>
      </c>
    </row>
    <row r="185" spans="2:104" x14ac:dyDescent="0.25">
      <c r="B185" s="2">
        <v>44455</v>
      </c>
      <c r="C185" s="1">
        <v>0</v>
      </c>
      <c r="D185" s="1">
        <v>1</v>
      </c>
      <c r="E185" s="1">
        <v>0</v>
      </c>
      <c r="F185" s="1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>
        <v>0</v>
      </c>
      <c r="BD185">
        <v>0</v>
      </c>
      <c r="BE185">
        <v>0</v>
      </c>
      <c r="BF185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 t="s">
        <v>4943</v>
      </c>
      <c r="CJ185" s="1" t="s">
        <v>4943</v>
      </c>
      <c r="CK185" s="1" t="s">
        <v>4943</v>
      </c>
      <c r="CL185" s="1" t="s">
        <v>4943</v>
      </c>
      <c r="CM185" s="1" t="s">
        <v>4943</v>
      </c>
      <c r="CN185" s="1" t="s">
        <v>4943</v>
      </c>
      <c r="CO185" s="1" t="s">
        <v>4943</v>
      </c>
      <c r="CP185" s="1" t="s">
        <v>4943</v>
      </c>
      <c r="CQ185" s="1" t="s">
        <v>4943</v>
      </c>
      <c r="CR185" s="1" t="s">
        <v>4943</v>
      </c>
      <c r="CS185" s="1" t="s">
        <v>4943</v>
      </c>
      <c r="CT185" s="1" t="s">
        <v>4943</v>
      </c>
      <c r="CU185" s="1" t="s">
        <v>4943</v>
      </c>
      <c r="CV185" s="1" t="s">
        <v>4943</v>
      </c>
      <c r="CW185" s="1" t="s">
        <v>4943</v>
      </c>
      <c r="CX185" s="1" t="s">
        <v>4943</v>
      </c>
      <c r="CY185" s="1" t="s">
        <v>23</v>
      </c>
      <c r="CZ185" s="1" t="s">
        <v>4943</v>
      </c>
    </row>
    <row r="186" spans="2:104" x14ac:dyDescent="0.25">
      <c r="B186" s="2">
        <v>44455</v>
      </c>
      <c r="C186" s="1">
        <v>0</v>
      </c>
      <c r="D186" s="1">
        <v>1</v>
      </c>
      <c r="E186" s="1">
        <v>0</v>
      </c>
      <c r="F186" s="1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>
        <v>0</v>
      </c>
      <c r="BD186">
        <v>0</v>
      </c>
      <c r="BE186">
        <v>0</v>
      </c>
      <c r="BF186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 t="s">
        <v>4943</v>
      </c>
      <c r="CJ186" s="1" t="s">
        <v>4943</v>
      </c>
      <c r="CK186" s="1" t="s">
        <v>4943</v>
      </c>
      <c r="CL186" s="1" t="s">
        <v>4943</v>
      </c>
      <c r="CM186" s="1" t="s">
        <v>4943</v>
      </c>
      <c r="CN186" s="1" t="s">
        <v>4943</v>
      </c>
      <c r="CO186" s="1" t="s">
        <v>4943</v>
      </c>
      <c r="CP186" s="1" t="s">
        <v>4943</v>
      </c>
      <c r="CQ186" s="1" t="s">
        <v>4943</v>
      </c>
      <c r="CR186" s="1" t="s">
        <v>4943</v>
      </c>
      <c r="CS186" s="1" t="s">
        <v>4943</v>
      </c>
      <c r="CT186" s="1" t="s">
        <v>4943</v>
      </c>
      <c r="CU186" s="1" t="s">
        <v>4943</v>
      </c>
      <c r="CV186" s="1" t="s">
        <v>4943</v>
      </c>
      <c r="CW186" s="1" t="s">
        <v>4943</v>
      </c>
      <c r="CX186" s="1" t="s">
        <v>4943</v>
      </c>
      <c r="CY186" s="1" t="s">
        <v>23</v>
      </c>
      <c r="CZ186" s="1" t="s">
        <v>4943</v>
      </c>
    </row>
    <row r="187" spans="2:104" x14ac:dyDescent="0.25">
      <c r="B187" s="2">
        <v>44455</v>
      </c>
      <c r="C187" s="1">
        <v>1</v>
      </c>
      <c r="D187" s="1">
        <v>0</v>
      </c>
      <c r="E187" s="1">
        <v>0</v>
      </c>
      <c r="F187" s="1">
        <v>0</v>
      </c>
      <c r="G187">
        <v>0</v>
      </c>
      <c r="H187">
        <v>0</v>
      </c>
      <c r="I187">
        <v>1</v>
      </c>
      <c r="J187">
        <v>1</v>
      </c>
      <c r="K187">
        <v>1</v>
      </c>
      <c r="L187">
        <v>0</v>
      </c>
      <c r="M187">
        <v>1</v>
      </c>
      <c r="N187">
        <v>1</v>
      </c>
      <c r="O187">
        <v>1</v>
      </c>
      <c r="P187">
        <v>1</v>
      </c>
      <c r="Q187">
        <v>0</v>
      </c>
      <c r="R187">
        <v>1</v>
      </c>
      <c r="S187">
        <v>0</v>
      </c>
      <c r="T187">
        <v>1</v>
      </c>
      <c r="U187">
        <v>0</v>
      </c>
      <c r="V187" s="1">
        <v>1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0</v>
      </c>
      <c r="AH187" s="1">
        <v>0</v>
      </c>
      <c r="AI187" s="1">
        <v>1</v>
      </c>
      <c r="AJ187" s="1">
        <v>0</v>
      </c>
      <c r="AK187" s="1">
        <v>0</v>
      </c>
      <c r="AL187" s="1">
        <v>1</v>
      </c>
      <c r="AM187" s="1">
        <v>1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1</v>
      </c>
      <c r="AY187" s="1">
        <v>0</v>
      </c>
      <c r="AZ187" s="1">
        <v>0</v>
      </c>
      <c r="BA187" s="1">
        <v>0</v>
      </c>
      <c r="BB187" s="1">
        <v>0</v>
      </c>
      <c r="BC187">
        <v>0</v>
      </c>
      <c r="BD187">
        <v>0</v>
      </c>
      <c r="BE187">
        <v>1</v>
      </c>
      <c r="BF187">
        <v>0</v>
      </c>
      <c r="BG187" s="1">
        <v>1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1</v>
      </c>
      <c r="CG187" s="1">
        <v>0</v>
      </c>
      <c r="CH187" s="1">
        <v>0</v>
      </c>
      <c r="CI187" s="1" t="s">
        <v>4944</v>
      </c>
      <c r="CJ187" s="1" t="s">
        <v>4945</v>
      </c>
      <c r="CK187" s="1" t="s">
        <v>4944</v>
      </c>
      <c r="CL187" s="1" t="s">
        <v>4944</v>
      </c>
      <c r="CM187" s="1" t="s">
        <v>4946</v>
      </c>
      <c r="CN187" s="1" t="s">
        <v>4946</v>
      </c>
      <c r="CO187" s="1" t="s">
        <v>4946</v>
      </c>
      <c r="CP187" s="1" t="s">
        <v>4946</v>
      </c>
      <c r="CQ187" s="1" t="s">
        <v>4945</v>
      </c>
      <c r="CR187" s="1" t="s">
        <v>4945</v>
      </c>
      <c r="CS187" s="1" t="s">
        <v>4945</v>
      </c>
      <c r="CT187" s="1" t="s">
        <v>4943</v>
      </c>
      <c r="CU187" s="1" t="s">
        <v>4943</v>
      </c>
      <c r="CV187" s="1" t="s">
        <v>4943</v>
      </c>
      <c r="CW187" s="1" t="s">
        <v>4943</v>
      </c>
      <c r="CX187" s="1" t="s">
        <v>4943</v>
      </c>
      <c r="CY187" s="1" t="s">
        <v>4943</v>
      </c>
      <c r="CZ187" s="1" t="s">
        <v>4943</v>
      </c>
    </row>
    <row r="188" spans="2:104" x14ac:dyDescent="0.25">
      <c r="B188" s="2">
        <v>44455</v>
      </c>
      <c r="C188" s="1">
        <v>1</v>
      </c>
      <c r="D188" s="1">
        <v>0</v>
      </c>
      <c r="E188" s="1">
        <v>0</v>
      </c>
      <c r="F188" s="1">
        <v>0</v>
      </c>
      <c r="G188">
        <v>0</v>
      </c>
      <c r="H188">
        <v>0</v>
      </c>
      <c r="I188">
        <v>1</v>
      </c>
      <c r="J188">
        <v>1</v>
      </c>
      <c r="K188">
        <v>1</v>
      </c>
      <c r="L188">
        <v>1</v>
      </c>
      <c r="M188">
        <v>0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0</v>
      </c>
      <c r="T188">
        <v>1</v>
      </c>
      <c r="U188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1</v>
      </c>
      <c r="AI188" s="1">
        <v>1</v>
      </c>
      <c r="AJ188" s="1">
        <v>0</v>
      </c>
      <c r="AK188" s="1">
        <v>1</v>
      </c>
      <c r="AL188" s="1">
        <v>1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1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1</v>
      </c>
      <c r="AY188" s="1">
        <v>1</v>
      </c>
      <c r="AZ188" s="1">
        <v>1</v>
      </c>
      <c r="BA188" s="1">
        <v>0</v>
      </c>
      <c r="BB188" s="1">
        <v>1</v>
      </c>
      <c r="BC188">
        <v>1</v>
      </c>
      <c r="BD188">
        <v>1</v>
      </c>
      <c r="BE188">
        <v>1</v>
      </c>
      <c r="BF188">
        <v>1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1</v>
      </c>
      <c r="BM188" s="1">
        <v>0</v>
      </c>
      <c r="BN188" s="1">
        <v>0</v>
      </c>
      <c r="BO188" s="1">
        <v>0</v>
      </c>
      <c r="BP188" s="1">
        <v>0</v>
      </c>
      <c r="BQ188" s="1">
        <v>1</v>
      </c>
      <c r="BR188" s="1">
        <v>1</v>
      </c>
      <c r="BS188" s="1">
        <v>1</v>
      </c>
      <c r="BT188" s="1">
        <v>1</v>
      </c>
      <c r="BU188" s="1">
        <v>1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1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 t="s">
        <v>4946</v>
      </c>
      <c r="CJ188" s="1" t="s">
        <v>4946</v>
      </c>
      <c r="CK188" s="1" t="s">
        <v>4946</v>
      </c>
      <c r="CL188" s="1" t="s">
        <v>4946</v>
      </c>
      <c r="CM188" s="1" t="s">
        <v>4945</v>
      </c>
      <c r="CN188" s="1" t="s">
        <v>4944</v>
      </c>
      <c r="CO188" s="1" t="s">
        <v>4945</v>
      </c>
      <c r="CP188" s="1" t="s">
        <v>4945</v>
      </c>
      <c r="CQ188" s="1" t="s">
        <v>4944</v>
      </c>
      <c r="CR188" s="1" t="s">
        <v>4944</v>
      </c>
      <c r="CS188" s="1" t="s">
        <v>4944</v>
      </c>
      <c r="CT188" s="1" t="s">
        <v>4943</v>
      </c>
      <c r="CU188" s="1" t="s">
        <v>4943</v>
      </c>
      <c r="CV188" s="1" t="s">
        <v>4943</v>
      </c>
      <c r="CW188" s="1" t="s">
        <v>4943</v>
      </c>
      <c r="CX188" s="1" t="s">
        <v>4943</v>
      </c>
      <c r="CY188" s="1" t="s">
        <v>4943</v>
      </c>
      <c r="CZ188" s="1" t="s">
        <v>4943</v>
      </c>
    </row>
    <row r="189" spans="2:104" x14ac:dyDescent="0.25">
      <c r="B189" s="2">
        <v>44455</v>
      </c>
      <c r="C189" s="1">
        <v>0</v>
      </c>
      <c r="D189" s="1">
        <v>1</v>
      </c>
      <c r="E189" s="1">
        <v>0</v>
      </c>
      <c r="F189" s="1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>
        <v>0</v>
      </c>
      <c r="BD189">
        <v>0</v>
      </c>
      <c r="BE189">
        <v>0</v>
      </c>
      <c r="BF189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 t="s">
        <v>4943</v>
      </c>
      <c r="CJ189" s="1" t="s">
        <v>4943</v>
      </c>
      <c r="CK189" s="1" t="s">
        <v>4943</v>
      </c>
      <c r="CL189" s="1" t="s">
        <v>4943</v>
      </c>
      <c r="CM189" s="1" t="s">
        <v>4943</v>
      </c>
      <c r="CN189" s="1" t="s">
        <v>4943</v>
      </c>
      <c r="CO189" s="1" t="s">
        <v>4943</v>
      </c>
      <c r="CP189" s="1" t="s">
        <v>4943</v>
      </c>
      <c r="CQ189" s="1" t="s">
        <v>4943</v>
      </c>
      <c r="CR189" s="1" t="s">
        <v>4943</v>
      </c>
      <c r="CS189" s="1" t="s">
        <v>4943</v>
      </c>
      <c r="CT189" s="1" t="s">
        <v>4943</v>
      </c>
      <c r="CU189" s="1" t="s">
        <v>4943</v>
      </c>
      <c r="CV189" s="1" t="s">
        <v>4943</v>
      </c>
      <c r="CW189" s="1" t="s">
        <v>4943</v>
      </c>
      <c r="CX189" s="1" t="s">
        <v>4943</v>
      </c>
      <c r="CY189" s="1" t="s">
        <v>23</v>
      </c>
      <c r="CZ189" s="1" t="s">
        <v>4943</v>
      </c>
    </row>
    <row r="190" spans="2:104" x14ac:dyDescent="0.25">
      <c r="B190" s="2">
        <v>44455</v>
      </c>
      <c r="C190" s="1">
        <v>1</v>
      </c>
      <c r="D190" s="1">
        <v>0</v>
      </c>
      <c r="E190" s="1">
        <v>0</v>
      </c>
      <c r="F190" s="1">
        <v>0</v>
      </c>
      <c r="G190">
        <v>0</v>
      </c>
      <c r="H190">
        <v>0</v>
      </c>
      <c r="I190">
        <v>1</v>
      </c>
      <c r="J190">
        <v>0</v>
      </c>
      <c r="K190">
        <v>0</v>
      </c>
      <c r="L190">
        <v>0</v>
      </c>
      <c r="M190">
        <v>0</v>
      </c>
      <c r="N190">
        <v>1</v>
      </c>
      <c r="O190">
        <v>1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 s="1">
        <v>1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>
        <v>0</v>
      </c>
      <c r="BD190">
        <v>0</v>
      </c>
      <c r="BE190">
        <v>0</v>
      </c>
      <c r="BF190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 t="s">
        <v>4946</v>
      </c>
      <c r="CJ190" s="1" t="s">
        <v>4946</v>
      </c>
      <c r="CK190" s="1" t="s">
        <v>4945</v>
      </c>
      <c r="CL190" s="1" t="s">
        <v>4945</v>
      </c>
      <c r="CM190" s="1" t="s">
        <v>4946</v>
      </c>
      <c r="CN190" s="1" t="s">
        <v>4944</v>
      </c>
      <c r="CO190" s="1" t="s">
        <v>4946</v>
      </c>
      <c r="CP190" s="1" t="s">
        <v>4946</v>
      </c>
      <c r="CQ190" s="1" t="s">
        <v>4945</v>
      </c>
      <c r="CR190" s="1" t="s">
        <v>4946</v>
      </c>
      <c r="CS190" s="1" t="s">
        <v>4945</v>
      </c>
      <c r="CT190" s="1" t="s">
        <v>4943</v>
      </c>
      <c r="CU190" s="1" t="s">
        <v>4943</v>
      </c>
      <c r="CV190" s="1" t="s">
        <v>4943</v>
      </c>
      <c r="CW190" s="1" t="s">
        <v>4943</v>
      </c>
      <c r="CX190" s="1" t="s">
        <v>4943</v>
      </c>
      <c r="CY190" s="1" t="s">
        <v>4943</v>
      </c>
      <c r="CZ190" s="1" t="s">
        <v>4943</v>
      </c>
    </row>
    <row r="191" spans="2:104" x14ac:dyDescent="0.25">
      <c r="B191" s="2">
        <v>44455</v>
      </c>
      <c r="C191" s="1">
        <v>0</v>
      </c>
      <c r="D191" s="1">
        <v>1</v>
      </c>
      <c r="E191" s="1">
        <v>0</v>
      </c>
      <c r="F191" s="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>
        <v>0</v>
      </c>
      <c r="BD191">
        <v>0</v>
      </c>
      <c r="BE191">
        <v>0</v>
      </c>
      <c r="BF19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 t="s">
        <v>4943</v>
      </c>
      <c r="CJ191" s="1" t="s">
        <v>4943</v>
      </c>
      <c r="CK191" s="1" t="s">
        <v>4943</v>
      </c>
      <c r="CL191" s="1" t="s">
        <v>4943</v>
      </c>
      <c r="CM191" s="1" t="s">
        <v>4943</v>
      </c>
      <c r="CN191" s="1" t="s">
        <v>4943</v>
      </c>
      <c r="CO191" s="1" t="s">
        <v>4943</v>
      </c>
      <c r="CP191" s="1" t="s">
        <v>4943</v>
      </c>
      <c r="CQ191" s="1" t="s">
        <v>4943</v>
      </c>
      <c r="CR191" s="1" t="s">
        <v>4943</v>
      </c>
      <c r="CS191" s="1" t="s">
        <v>4943</v>
      </c>
      <c r="CT191" s="1" t="s">
        <v>4943</v>
      </c>
      <c r="CU191" s="1" t="s">
        <v>4943</v>
      </c>
      <c r="CV191" s="1" t="s">
        <v>4943</v>
      </c>
      <c r="CW191" s="1" t="s">
        <v>4943</v>
      </c>
      <c r="CX191" s="1" t="s">
        <v>4943</v>
      </c>
      <c r="CY191" s="1" t="s">
        <v>23</v>
      </c>
      <c r="CZ191" s="1" t="s">
        <v>4943</v>
      </c>
    </row>
    <row r="192" spans="2:104" x14ac:dyDescent="0.25">
      <c r="B192" s="2">
        <v>44455</v>
      </c>
      <c r="C192" s="1">
        <v>1</v>
      </c>
      <c r="D192" s="1">
        <v>0</v>
      </c>
      <c r="E192" s="1">
        <v>0</v>
      </c>
      <c r="F192" s="1">
        <v>0</v>
      </c>
      <c r="G192">
        <v>0</v>
      </c>
      <c r="H192">
        <v>0</v>
      </c>
      <c r="I192">
        <v>0</v>
      </c>
      <c r="J192">
        <v>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1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>
        <v>0</v>
      </c>
      <c r="BD192">
        <v>0</v>
      </c>
      <c r="BE192">
        <v>0</v>
      </c>
      <c r="BF192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 t="s">
        <v>4946</v>
      </c>
      <c r="CJ192" s="1" t="s">
        <v>4945</v>
      </c>
      <c r="CK192" s="1" t="s">
        <v>4945</v>
      </c>
      <c r="CL192" s="1" t="s">
        <v>4945</v>
      </c>
      <c r="CM192" s="1" t="s">
        <v>4946</v>
      </c>
      <c r="CN192" s="1" t="s">
        <v>4946</v>
      </c>
      <c r="CO192" s="1" t="s">
        <v>4945</v>
      </c>
      <c r="CP192" s="1" t="s">
        <v>4945</v>
      </c>
      <c r="CQ192" s="1" t="s">
        <v>4945</v>
      </c>
      <c r="CR192" s="1" t="s">
        <v>4946</v>
      </c>
      <c r="CS192" s="1" t="s">
        <v>4946</v>
      </c>
      <c r="CT192" s="1" t="s">
        <v>4943</v>
      </c>
      <c r="CU192" s="1" t="s">
        <v>4943</v>
      </c>
      <c r="CV192" s="1" t="s">
        <v>4943</v>
      </c>
      <c r="CW192" s="1" t="s">
        <v>4943</v>
      </c>
      <c r="CX192" s="1" t="s">
        <v>4943</v>
      </c>
      <c r="CY192" s="1" t="s">
        <v>4943</v>
      </c>
      <c r="CZ192" s="1" t="s">
        <v>4943</v>
      </c>
    </row>
    <row r="193" spans="2:104" x14ac:dyDescent="0.25">
      <c r="B193" s="2">
        <v>44455</v>
      </c>
      <c r="C193" s="1">
        <v>0</v>
      </c>
      <c r="D193" s="1">
        <v>1</v>
      </c>
      <c r="E193" s="1">
        <v>0</v>
      </c>
      <c r="F193" s="1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>
        <v>0</v>
      </c>
      <c r="BD193">
        <v>0</v>
      </c>
      <c r="BE193">
        <v>0</v>
      </c>
      <c r="BF193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 t="s">
        <v>4943</v>
      </c>
      <c r="CJ193" s="1" t="s">
        <v>4943</v>
      </c>
      <c r="CK193" s="1" t="s">
        <v>4943</v>
      </c>
      <c r="CL193" s="1" t="s">
        <v>4943</v>
      </c>
      <c r="CM193" s="1" t="s">
        <v>4943</v>
      </c>
      <c r="CN193" s="1" t="s">
        <v>4943</v>
      </c>
      <c r="CO193" s="1" t="s">
        <v>4943</v>
      </c>
      <c r="CP193" s="1" t="s">
        <v>4943</v>
      </c>
      <c r="CQ193" s="1" t="s">
        <v>4943</v>
      </c>
      <c r="CR193" s="1" t="s">
        <v>4943</v>
      </c>
      <c r="CS193" s="1" t="s">
        <v>4943</v>
      </c>
      <c r="CT193" s="1" t="s">
        <v>4943</v>
      </c>
      <c r="CU193" s="1" t="s">
        <v>4943</v>
      </c>
      <c r="CV193" s="1" t="s">
        <v>4943</v>
      </c>
      <c r="CW193" s="1" t="s">
        <v>4943</v>
      </c>
      <c r="CX193" s="1" t="s">
        <v>4943</v>
      </c>
      <c r="CY193" s="1" t="s">
        <v>23</v>
      </c>
      <c r="CZ193" s="1" t="s">
        <v>4943</v>
      </c>
    </row>
    <row r="194" spans="2:104" x14ac:dyDescent="0.25">
      <c r="B194" s="2">
        <v>44455</v>
      </c>
      <c r="C194" s="1">
        <v>1</v>
      </c>
      <c r="D194" s="1">
        <v>0</v>
      </c>
      <c r="E194" s="1">
        <v>0</v>
      </c>
      <c r="F194" s="1">
        <v>0</v>
      </c>
      <c r="G194">
        <v>0</v>
      </c>
      <c r="H194">
        <v>0</v>
      </c>
      <c r="I194">
        <v>1</v>
      </c>
      <c r="J194">
        <v>0</v>
      </c>
      <c r="K194">
        <v>1</v>
      </c>
      <c r="L194">
        <v>1</v>
      </c>
      <c r="M194">
        <v>0</v>
      </c>
      <c r="N194">
        <v>1</v>
      </c>
      <c r="O194">
        <v>1</v>
      </c>
      <c r="P194">
        <v>0</v>
      </c>
      <c r="Q194">
        <v>0</v>
      </c>
      <c r="R194">
        <v>1</v>
      </c>
      <c r="S194">
        <v>1</v>
      </c>
      <c r="T194">
        <v>1</v>
      </c>
      <c r="U194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1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1</v>
      </c>
      <c r="AY194" s="1">
        <v>1</v>
      </c>
      <c r="AZ194" s="1">
        <v>1</v>
      </c>
      <c r="BA194" s="1">
        <v>1</v>
      </c>
      <c r="BB194" s="1">
        <v>1</v>
      </c>
      <c r="BC194">
        <v>1</v>
      </c>
      <c r="BD194">
        <v>1</v>
      </c>
      <c r="BE194">
        <v>1</v>
      </c>
      <c r="BF194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1</v>
      </c>
      <c r="BM194" s="1">
        <v>0</v>
      </c>
      <c r="BN194" s="1">
        <v>0</v>
      </c>
      <c r="BO194" s="1">
        <v>0</v>
      </c>
      <c r="BP194" s="1">
        <v>0</v>
      </c>
      <c r="BQ194" s="1">
        <v>1</v>
      </c>
      <c r="BR194" s="1">
        <v>0</v>
      </c>
      <c r="BS194" s="1">
        <v>1</v>
      </c>
      <c r="BT194" s="1">
        <v>1</v>
      </c>
      <c r="BU194" s="1">
        <v>1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1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 t="s">
        <v>4946</v>
      </c>
      <c r="CJ194" s="1" t="s">
        <v>4946</v>
      </c>
      <c r="CK194" s="1" t="s">
        <v>4946</v>
      </c>
      <c r="CL194" s="1" t="s">
        <v>4946</v>
      </c>
      <c r="CM194" s="1" t="s">
        <v>4946</v>
      </c>
      <c r="CN194" s="1" t="s">
        <v>4945</v>
      </c>
      <c r="CO194" s="1" t="s">
        <v>4946</v>
      </c>
      <c r="CP194" s="1" t="s">
        <v>4946</v>
      </c>
      <c r="CQ194" s="1" t="s">
        <v>4946</v>
      </c>
      <c r="CR194" s="1" t="s">
        <v>4946</v>
      </c>
      <c r="CS194" s="1" t="s">
        <v>4946</v>
      </c>
      <c r="CT194" s="1" t="s">
        <v>4943</v>
      </c>
      <c r="CU194" s="1" t="s">
        <v>4943</v>
      </c>
      <c r="CV194" s="1" t="s">
        <v>4943</v>
      </c>
      <c r="CW194" s="1" t="s">
        <v>4943</v>
      </c>
      <c r="CX194" s="1" t="s">
        <v>4943</v>
      </c>
      <c r="CY194" s="1" t="s">
        <v>4943</v>
      </c>
      <c r="CZ194" s="1" t="s">
        <v>4943</v>
      </c>
    </row>
    <row r="195" spans="2:104" x14ac:dyDescent="0.25">
      <c r="B195" s="2">
        <v>44455</v>
      </c>
      <c r="C195" s="1">
        <v>0</v>
      </c>
      <c r="D195" s="1">
        <v>0</v>
      </c>
      <c r="E195" s="1">
        <v>1</v>
      </c>
      <c r="F195" s="1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>
        <v>0</v>
      </c>
      <c r="BD195">
        <v>0</v>
      </c>
      <c r="BE195">
        <v>0</v>
      </c>
      <c r="BF195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 t="s">
        <v>4943</v>
      </c>
      <c r="CJ195" s="1" t="s">
        <v>4943</v>
      </c>
      <c r="CK195" s="1" t="s">
        <v>4943</v>
      </c>
      <c r="CL195" s="1" t="s">
        <v>4943</v>
      </c>
      <c r="CM195" s="1" t="s">
        <v>4943</v>
      </c>
      <c r="CN195" s="1" t="s">
        <v>4943</v>
      </c>
      <c r="CO195" s="1" t="s">
        <v>4943</v>
      </c>
      <c r="CP195" s="1" t="s">
        <v>4943</v>
      </c>
      <c r="CQ195" s="1" t="s">
        <v>4943</v>
      </c>
      <c r="CR195" s="1" t="s">
        <v>4943</v>
      </c>
      <c r="CS195" s="1" t="s">
        <v>4943</v>
      </c>
      <c r="CT195" s="1" t="s">
        <v>4947</v>
      </c>
      <c r="CU195" s="1" t="s">
        <v>4943</v>
      </c>
      <c r="CV195" s="1" t="s">
        <v>4943</v>
      </c>
      <c r="CW195" s="1" t="s">
        <v>4943</v>
      </c>
      <c r="CX195" s="1" t="s">
        <v>4943</v>
      </c>
      <c r="CY195" s="1" t="s">
        <v>4943</v>
      </c>
      <c r="CZ195" s="1" t="s">
        <v>23</v>
      </c>
    </row>
    <row r="196" spans="2:104" x14ac:dyDescent="0.25">
      <c r="B196" s="2">
        <v>44455</v>
      </c>
      <c r="C196" s="1">
        <v>0</v>
      </c>
      <c r="D196" s="1">
        <v>1</v>
      </c>
      <c r="E196" s="1">
        <v>0</v>
      </c>
      <c r="F196" s="1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>
        <v>0</v>
      </c>
      <c r="BD196">
        <v>0</v>
      </c>
      <c r="BE196">
        <v>0</v>
      </c>
      <c r="BF196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 t="s">
        <v>4943</v>
      </c>
      <c r="CJ196" s="1" t="s">
        <v>4943</v>
      </c>
      <c r="CK196" s="1" t="s">
        <v>4943</v>
      </c>
      <c r="CL196" s="1" t="s">
        <v>4943</v>
      </c>
      <c r="CM196" s="1" t="s">
        <v>4943</v>
      </c>
      <c r="CN196" s="1" t="s">
        <v>4943</v>
      </c>
      <c r="CO196" s="1" t="s">
        <v>4943</v>
      </c>
      <c r="CP196" s="1" t="s">
        <v>4943</v>
      </c>
      <c r="CQ196" s="1" t="s">
        <v>4943</v>
      </c>
      <c r="CR196" s="1" t="s">
        <v>4943</v>
      </c>
      <c r="CS196" s="1" t="s">
        <v>4943</v>
      </c>
      <c r="CT196" s="1" t="s">
        <v>4943</v>
      </c>
      <c r="CU196" s="1" t="s">
        <v>4943</v>
      </c>
      <c r="CV196" s="1" t="s">
        <v>4943</v>
      </c>
      <c r="CW196" s="1" t="s">
        <v>4943</v>
      </c>
      <c r="CX196" s="1" t="s">
        <v>4943</v>
      </c>
      <c r="CY196" s="1" t="s">
        <v>23</v>
      </c>
      <c r="CZ196" s="1" t="s">
        <v>4943</v>
      </c>
    </row>
    <row r="197" spans="2:104" x14ac:dyDescent="0.25">
      <c r="B197" s="2">
        <v>44455</v>
      </c>
      <c r="C197" s="1">
        <v>0</v>
      </c>
      <c r="D197" s="1">
        <v>1</v>
      </c>
      <c r="E197" s="1">
        <v>0</v>
      </c>
      <c r="F197" s="1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>
        <v>0</v>
      </c>
      <c r="BD197">
        <v>0</v>
      </c>
      <c r="BE197">
        <v>0</v>
      </c>
      <c r="BF197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 t="s">
        <v>4943</v>
      </c>
      <c r="CJ197" s="1" t="s">
        <v>4943</v>
      </c>
      <c r="CK197" s="1" t="s">
        <v>4943</v>
      </c>
      <c r="CL197" s="1" t="s">
        <v>4943</v>
      </c>
      <c r="CM197" s="1" t="s">
        <v>4943</v>
      </c>
      <c r="CN197" s="1" t="s">
        <v>4943</v>
      </c>
      <c r="CO197" s="1" t="s">
        <v>4943</v>
      </c>
      <c r="CP197" s="1" t="s">
        <v>4943</v>
      </c>
      <c r="CQ197" s="1" t="s">
        <v>4943</v>
      </c>
      <c r="CR197" s="1" t="s">
        <v>4943</v>
      </c>
      <c r="CS197" s="1" t="s">
        <v>4943</v>
      </c>
      <c r="CT197" s="1" t="s">
        <v>4943</v>
      </c>
      <c r="CU197" s="1" t="s">
        <v>4943</v>
      </c>
      <c r="CV197" s="1" t="s">
        <v>4943</v>
      </c>
      <c r="CW197" s="1" t="s">
        <v>4943</v>
      </c>
      <c r="CX197" s="1" t="s">
        <v>4943</v>
      </c>
      <c r="CY197" s="1" t="s">
        <v>23</v>
      </c>
      <c r="CZ197" s="1" t="s">
        <v>4943</v>
      </c>
    </row>
    <row r="198" spans="2:104" x14ac:dyDescent="0.25">
      <c r="B198" s="2">
        <v>44455</v>
      </c>
      <c r="C198" s="1">
        <v>0</v>
      </c>
      <c r="D198" s="1">
        <v>1</v>
      </c>
      <c r="E198" s="1">
        <v>0</v>
      </c>
      <c r="F198" s="1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>
        <v>0</v>
      </c>
      <c r="BD198">
        <v>0</v>
      </c>
      <c r="BE198">
        <v>0</v>
      </c>
      <c r="BF198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 t="s">
        <v>4943</v>
      </c>
      <c r="CJ198" s="1" t="s">
        <v>4943</v>
      </c>
      <c r="CK198" s="1" t="s">
        <v>4943</v>
      </c>
      <c r="CL198" s="1" t="s">
        <v>4943</v>
      </c>
      <c r="CM198" s="1" t="s">
        <v>4943</v>
      </c>
      <c r="CN198" s="1" t="s">
        <v>4943</v>
      </c>
      <c r="CO198" s="1" t="s">
        <v>4943</v>
      </c>
      <c r="CP198" s="1" t="s">
        <v>4943</v>
      </c>
      <c r="CQ198" s="1" t="s">
        <v>4943</v>
      </c>
      <c r="CR198" s="1" t="s">
        <v>4943</v>
      </c>
      <c r="CS198" s="1" t="s">
        <v>4943</v>
      </c>
      <c r="CT198" s="1" t="s">
        <v>4943</v>
      </c>
      <c r="CU198" s="1" t="s">
        <v>4943</v>
      </c>
      <c r="CV198" s="1" t="s">
        <v>4943</v>
      </c>
      <c r="CW198" s="1" t="s">
        <v>4943</v>
      </c>
      <c r="CX198" s="1" t="s">
        <v>4943</v>
      </c>
      <c r="CY198" s="1" t="s">
        <v>23</v>
      </c>
      <c r="CZ198" s="1" t="s">
        <v>4943</v>
      </c>
    </row>
    <row r="199" spans="2:104" x14ac:dyDescent="0.25">
      <c r="B199" s="2">
        <v>44454</v>
      </c>
      <c r="C199" s="1">
        <v>0</v>
      </c>
      <c r="D199" s="1">
        <v>1</v>
      </c>
      <c r="E199" s="1">
        <v>0</v>
      </c>
      <c r="F199" s="1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>
        <v>0</v>
      </c>
      <c r="BD199">
        <v>0</v>
      </c>
      <c r="BE199">
        <v>0</v>
      </c>
      <c r="BF199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 t="s">
        <v>4943</v>
      </c>
      <c r="CJ199" s="1" t="s">
        <v>4943</v>
      </c>
      <c r="CK199" s="1" t="s">
        <v>4943</v>
      </c>
      <c r="CL199" s="1" t="s">
        <v>4943</v>
      </c>
      <c r="CM199" s="1" t="s">
        <v>4943</v>
      </c>
      <c r="CN199" s="1" t="s">
        <v>4943</v>
      </c>
      <c r="CO199" s="1" t="s">
        <v>4943</v>
      </c>
      <c r="CP199" s="1" t="s">
        <v>4943</v>
      </c>
      <c r="CQ199" s="1" t="s">
        <v>4943</v>
      </c>
      <c r="CR199" s="1" t="s">
        <v>4943</v>
      </c>
      <c r="CS199" s="1" t="s">
        <v>4943</v>
      </c>
      <c r="CT199" s="1" t="s">
        <v>4943</v>
      </c>
      <c r="CU199" s="1" t="s">
        <v>4943</v>
      </c>
      <c r="CV199" s="1" t="s">
        <v>4943</v>
      </c>
      <c r="CW199" s="1" t="s">
        <v>4943</v>
      </c>
      <c r="CX199" s="1" t="s">
        <v>4943</v>
      </c>
      <c r="CY199" s="1" t="s">
        <v>23</v>
      </c>
      <c r="CZ199" s="1" t="s">
        <v>4943</v>
      </c>
    </row>
    <row r="200" spans="2:104" x14ac:dyDescent="0.25">
      <c r="B200" s="2">
        <v>44454</v>
      </c>
      <c r="C200" s="1">
        <v>1</v>
      </c>
      <c r="D200" s="1">
        <v>0</v>
      </c>
      <c r="E200" s="1">
        <v>0</v>
      </c>
      <c r="F200" s="1">
        <v>0</v>
      </c>
      <c r="G200">
        <v>1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1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1</v>
      </c>
      <c r="AX200" s="1">
        <v>0</v>
      </c>
      <c r="AY200" s="1">
        <v>0</v>
      </c>
      <c r="AZ200" s="1">
        <v>1</v>
      </c>
      <c r="BA200" s="1">
        <v>0</v>
      </c>
      <c r="BB200" s="1">
        <v>0</v>
      </c>
      <c r="BC200">
        <v>1</v>
      </c>
      <c r="BD200">
        <v>1</v>
      </c>
      <c r="BE200">
        <v>1</v>
      </c>
      <c r="BF200">
        <v>0</v>
      </c>
      <c r="BG200" s="1">
        <v>0</v>
      </c>
      <c r="BH200" s="1">
        <v>1</v>
      </c>
      <c r="BI200" s="1">
        <v>0</v>
      </c>
      <c r="BJ200" s="1">
        <v>1</v>
      </c>
      <c r="BK200" s="1">
        <v>1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1</v>
      </c>
      <c r="CH200" s="1">
        <v>1</v>
      </c>
      <c r="CI200" s="1" t="s">
        <v>4946</v>
      </c>
      <c r="CJ200" s="1" t="s">
        <v>4945</v>
      </c>
      <c r="CK200" s="1" t="s">
        <v>4944</v>
      </c>
      <c r="CL200" s="1" t="s">
        <v>4944</v>
      </c>
      <c r="CM200" s="1" t="s">
        <v>4944</v>
      </c>
      <c r="CN200" s="1" t="s">
        <v>4944</v>
      </c>
      <c r="CO200" s="1" t="s">
        <v>4944</v>
      </c>
      <c r="CP200" s="1" t="s">
        <v>4945</v>
      </c>
      <c r="CQ200" s="1" t="s">
        <v>4944</v>
      </c>
      <c r="CR200" s="1" t="s">
        <v>4944</v>
      </c>
      <c r="CS200" s="1" t="s">
        <v>4945</v>
      </c>
      <c r="CT200" s="1" t="s">
        <v>4943</v>
      </c>
      <c r="CU200" s="1" t="s">
        <v>4943</v>
      </c>
      <c r="CV200" s="1" t="s">
        <v>4943</v>
      </c>
      <c r="CW200" s="1" t="s">
        <v>4943</v>
      </c>
      <c r="CX200" s="1" t="s">
        <v>4943</v>
      </c>
      <c r="CY200" s="1" t="s">
        <v>4943</v>
      </c>
      <c r="CZ200" s="1" t="s">
        <v>4943</v>
      </c>
    </row>
    <row r="201" spans="2:104" x14ac:dyDescent="0.25">
      <c r="B201" s="2">
        <v>44454</v>
      </c>
      <c r="C201" s="1">
        <v>0</v>
      </c>
      <c r="D201" s="1">
        <v>0</v>
      </c>
      <c r="E201" s="1">
        <v>1</v>
      </c>
      <c r="F201" s="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>
        <v>0</v>
      </c>
      <c r="BD201">
        <v>0</v>
      </c>
      <c r="BE201">
        <v>0</v>
      </c>
      <c r="BF20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 t="s">
        <v>4943</v>
      </c>
      <c r="CJ201" s="1" t="s">
        <v>4943</v>
      </c>
      <c r="CK201" s="1" t="s">
        <v>4943</v>
      </c>
      <c r="CL201" s="1" t="s">
        <v>4943</v>
      </c>
      <c r="CM201" s="1" t="s">
        <v>4943</v>
      </c>
      <c r="CN201" s="1" t="s">
        <v>4943</v>
      </c>
      <c r="CO201" s="1" t="s">
        <v>4943</v>
      </c>
      <c r="CP201" s="1" t="s">
        <v>4943</v>
      </c>
      <c r="CQ201" s="1" t="s">
        <v>4943</v>
      </c>
      <c r="CR201" s="1" t="s">
        <v>4943</v>
      </c>
      <c r="CS201" s="1" t="s">
        <v>4943</v>
      </c>
      <c r="CT201" s="1" t="s">
        <v>4943</v>
      </c>
      <c r="CU201" s="1" t="s">
        <v>4943</v>
      </c>
      <c r="CV201" s="1" t="s">
        <v>4943</v>
      </c>
      <c r="CW201" s="1" t="s">
        <v>4943</v>
      </c>
      <c r="CX201" s="1" t="s">
        <v>4947</v>
      </c>
      <c r="CY201" s="1" t="s">
        <v>4943</v>
      </c>
      <c r="CZ201" s="1" t="s">
        <v>23</v>
      </c>
    </row>
    <row r="202" spans="2:104" x14ac:dyDescent="0.25">
      <c r="B202" s="2">
        <v>44454</v>
      </c>
      <c r="C202" s="1">
        <v>1</v>
      </c>
      <c r="D202" s="1">
        <v>0</v>
      </c>
      <c r="E202" s="1">
        <v>0</v>
      </c>
      <c r="F202" s="1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1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>
        <v>0</v>
      </c>
      <c r="BD202">
        <v>0</v>
      </c>
      <c r="BE202">
        <v>0</v>
      </c>
      <c r="BF202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1</v>
      </c>
      <c r="CG202" s="1">
        <v>0</v>
      </c>
      <c r="CH202" s="1">
        <v>0</v>
      </c>
      <c r="CI202" s="1" t="s">
        <v>4946</v>
      </c>
      <c r="CJ202" s="1" t="s">
        <v>4944</v>
      </c>
      <c r="CK202" s="1" t="s">
        <v>4945</v>
      </c>
      <c r="CL202" s="1" t="s">
        <v>4945</v>
      </c>
      <c r="CM202" s="1" t="s">
        <v>4946</v>
      </c>
      <c r="CN202" s="1" t="s">
        <v>4945</v>
      </c>
      <c r="CO202" s="1" t="s">
        <v>4944</v>
      </c>
      <c r="CP202" s="1" t="s">
        <v>4945</v>
      </c>
      <c r="CQ202" s="1" t="s">
        <v>4945</v>
      </c>
      <c r="CR202" s="1" t="s">
        <v>4945</v>
      </c>
      <c r="CS202" s="1" t="s">
        <v>4945</v>
      </c>
      <c r="CT202" s="1" t="s">
        <v>4943</v>
      </c>
      <c r="CU202" s="1" t="s">
        <v>4943</v>
      </c>
      <c r="CV202" s="1" t="s">
        <v>4943</v>
      </c>
      <c r="CW202" s="1" t="s">
        <v>4943</v>
      </c>
      <c r="CX202" s="1" t="s">
        <v>4943</v>
      </c>
      <c r="CY202" s="1" t="s">
        <v>4943</v>
      </c>
      <c r="CZ202" s="1" t="s">
        <v>4943</v>
      </c>
    </row>
    <row r="203" spans="2:104" x14ac:dyDescent="0.25">
      <c r="B203" s="2">
        <v>44454</v>
      </c>
      <c r="C203" s="1">
        <v>1</v>
      </c>
      <c r="D203" s="1">
        <v>0</v>
      </c>
      <c r="E203" s="1">
        <v>0</v>
      </c>
      <c r="F203" s="1">
        <v>0</v>
      </c>
      <c r="G203">
        <v>0</v>
      </c>
      <c r="H203">
        <v>0</v>
      </c>
      <c r="I203">
        <v>1</v>
      </c>
      <c r="J203">
        <v>1</v>
      </c>
      <c r="K203">
        <v>1</v>
      </c>
      <c r="L203">
        <v>0</v>
      </c>
      <c r="M203">
        <v>0</v>
      </c>
      <c r="N203">
        <v>1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1</v>
      </c>
      <c r="U203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1</v>
      </c>
      <c r="AI203" s="1">
        <v>1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1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1</v>
      </c>
      <c r="AY203" s="1">
        <v>1</v>
      </c>
      <c r="AZ203" s="1">
        <v>1</v>
      </c>
      <c r="BA203" s="1">
        <v>1</v>
      </c>
      <c r="BB203" s="1">
        <v>1</v>
      </c>
      <c r="BC203">
        <v>0</v>
      </c>
      <c r="BD203">
        <v>0</v>
      </c>
      <c r="BE203">
        <v>1</v>
      </c>
      <c r="BF203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1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 t="s">
        <v>4946</v>
      </c>
      <c r="CJ203" s="1" t="s">
        <v>4944</v>
      </c>
      <c r="CK203" s="1" t="s">
        <v>4944</v>
      </c>
      <c r="CL203" s="1" t="s">
        <v>4945</v>
      </c>
      <c r="CM203" s="1" t="s">
        <v>4945</v>
      </c>
      <c r="CN203" s="1" t="s">
        <v>4945</v>
      </c>
      <c r="CO203" s="1" t="s">
        <v>4944</v>
      </c>
      <c r="CP203" s="1" t="s">
        <v>4945</v>
      </c>
      <c r="CQ203" s="1" t="s">
        <v>4945</v>
      </c>
      <c r="CR203" s="1" t="s">
        <v>4946</v>
      </c>
      <c r="CS203" s="1" t="s">
        <v>4945</v>
      </c>
      <c r="CT203" s="1" t="s">
        <v>4943</v>
      </c>
      <c r="CU203" s="1" t="s">
        <v>4943</v>
      </c>
      <c r="CV203" s="1" t="s">
        <v>4943</v>
      </c>
      <c r="CW203" s="1" t="s">
        <v>4943</v>
      </c>
      <c r="CX203" s="1" t="s">
        <v>4943</v>
      </c>
      <c r="CY203" s="1" t="s">
        <v>4943</v>
      </c>
      <c r="CZ203" s="1" t="s">
        <v>4943</v>
      </c>
    </row>
    <row r="204" spans="2:104" x14ac:dyDescent="0.25">
      <c r="B204" s="2">
        <v>44454</v>
      </c>
      <c r="C204" s="1">
        <v>1</v>
      </c>
      <c r="D204" s="1">
        <v>0</v>
      </c>
      <c r="E204" s="1">
        <v>0</v>
      </c>
      <c r="F204" s="1">
        <v>0</v>
      </c>
      <c r="G204">
        <v>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>
        <v>0</v>
      </c>
      <c r="BD204">
        <v>0</v>
      </c>
      <c r="BE204">
        <v>0</v>
      </c>
      <c r="BF204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1</v>
      </c>
      <c r="CG204" s="1">
        <v>0</v>
      </c>
      <c r="CH204" s="1">
        <v>0</v>
      </c>
      <c r="CI204" s="1" t="s">
        <v>4946</v>
      </c>
      <c r="CJ204" s="1" t="s">
        <v>4945</v>
      </c>
      <c r="CK204" s="1" t="s">
        <v>4945</v>
      </c>
      <c r="CL204" s="1" t="s">
        <v>4945</v>
      </c>
      <c r="CM204" s="1" t="s">
        <v>4946</v>
      </c>
      <c r="CN204" s="1" t="s">
        <v>4945</v>
      </c>
      <c r="CO204" s="1" t="s">
        <v>4946</v>
      </c>
      <c r="CP204" s="1" t="s">
        <v>4946</v>
      </c>
      <c r="CQ204" s="1" t="s">
        <v>4945</v>
      </c>
      <c r="CR204" s="1" t="s">
        <v>4946</v>
      </c>
      <c r="CS204" s="1" t="s">
        <v>4946</v>
      </c>
      <c r="CT204" s="1" t="s">
        <v>4943</v>
      </c>
      <c r="CU204" s="1" t="s">
        <v>4943</v>
      </c>
      <c r="CV204" s="1" t="s">
        <v>4943</v>
      </c>
      <c r="CW204" s="1" t="s">
        <v>4943</v>
      </c>
      <c r="CX204" s="1" t="s">
        <v>4943</v>
      </c>
      <c r="CY204" s="1" t="s">
        <v>4943</v>
      </c>
      <c r="CZ204" s="1" t="s">
        <v>4943</v>
      </c>
    </row>
    <row r="205" spans="2:104" x14ac:dyDescent="0.25">
      <c r="B205" s="2">
        <v>44454</v>
      </c>
      <c r="C205" s="1">
        <v>0</v>
      </c>
      <c r="D205" s="1">
        <v>0</v>
      </c>
      <c r="E205" s="1">
        <v>1</v>
      </c>
      <c r="F205" s="1">
        <v>0</v>
      </c>
      <c r="G205">
        <v>0</v>
      </c>
      <c r="H205">
        <v>0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>
        <v>0</v>
      </c>
      <c r="BD205">
        <v>0</v>
      </c>
      <c r="BE205">
        <v>0</v>
      </c>
      <c r="BF205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 t="s">
        <v>4943</v>
      </c>
      <c r="CJ205" s="1" t="s">
        <v>4943</v>
      </c>
      <c r="CK205" s="1" t="s">
        <v>4943</v>
      </c>
      <c r="CL205" s="1" t="s">
        <v>4943</v>
      </c>
      <c r="CM205" s="1" t="s">
        <v>4943</v>
      </c>
      <c r="CN205" s="1" t="s">
        <v>4943</v>
      </c>
      <c r="CO205" s="1" t="s">
        <v>4943</v>
      </c>
      <c r="CP205" s="1" t="s">
        <v>4943</v>
      </c>
      <c r="CQ205" s="1" t="s">
        <v>4943</v>
      </c>
      <c r="CR205" s="1" t="s">
        <v>4943</v>
      </c>
      <c r="CS205" s="1" t="s">
        <v>4943</v>
      </c>
      <c r="CT205" s="1" t="s">
        <v>5115</v>
      </c>
      <c r="CU205" s="1" t="s">
        <v>5115</v>
      </c>
      <c r="CV205" s="1" t="s">
        <v>5115</v>
      </c>
      <c r="CW205" s="1" t="s">
        <v>5115</v>
      </c>
      <c r="CX205" s="1" t="s">
        <v>5115</v>
      </c>
      <c r="CY205" s="1" t="s">
        <v>4943</v>
      </c>
      <c r="CZ205" s="1" t="s">
        <v>23</v>
      </c>
    </row>
    <row r="206" spans="2:104" x14ac:dyDescent="0.25">
      <c r="B206" s="2">
        <v>44454</v>
      </c>
      <c r="C206" s="1">
        <v>0</v>
      </c>
      <c r="D206" s="1">
        <v>0</v>
      </c>
      <c r="E206" s="1">
        <v>0</v>
      </c>
      <c r="F206" s="1">
        <v>1</v>
      </c>
      <c r="G206">
        <v>0</v>
      </c>
      <c r="H206">
        <v>0</v>
      </c>
      <c r="I206">
        <v>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 s="1">
        <v>0</v>
      </c>
      <c r="W206" s="1">
        <v>1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>
        <v>0</v>
      </c>
      <c r="BD206">
        <v>0</v>
      </c>
      <c r="BE206">
        <v>0</v>
      </c>
      <c r="BF206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 t="s">
        <v>4944</v>
      </c>
      <c r="CJ206" s="1" t="s">
        <v>4945</v>
      </c>
      <c r="CK206" s="1" t="s">
        <v>4946</v>
      </c>
      <c r="CL206" s="1" t="s">
        <v>4946</v>
      </c>
      <c r="CM206" s="1" t="s">
        <v>4944</v>
      </c>
      <c r="CN206" s="1" t="s">
        <v>4946</v>
      </c>
      <c r="CO206" s="1" t="s">
        <v>4944</v>
      </c>
      <c r="CP206" s="1" t="s">
        <v>4944</v>
      </c>
      <c r="CQ206" s="1" t="s">
        <v>4945</v>
      </c>
      <c r="CR206" s="1" t="s">
        <v>4946</v>
      </c>
      <c r="CS206" s="1" t="s">
        <v>4945</v>
      </c>
      <c r="CT206" s="1" t="s">
        <v>4943</v>
      </c>
      <c r="CU206" s="1" t="s">
        <v>4943</v>
      </c>
      <c r="CV206" s="1" t="s">
        <v>4943</v>
      </c>
      <c r="CW206" s="1" t="s">
        <v>4943</v>
      </c>
      <c r="CX206" s="1" t="s">
        <v>4943</v>
      </c>
      <c r="CY206" s="1" t="s">
        <v>4943</v>
      </c>
      <c r="CZ206" s="1" t="s">
        <v>4943</v>
      </c>
    </row>
    <row r="207" spans="2:104" x14ac:dyDescent="0.25">
      <c r="B207" s="2">
        <v>44454</v>
      </c>
      <c r="C207" s="1">
        <v>1</v>
      </c>
      <c r="D207" s="1">
        <v>0</v>
      </c>
      <c r="E207" s="1">
        <v>0</v>
      </c>
      <c r="F207" s="1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>
        <v>0</v>
      </c>
      <c r="BD207">
        <v>0</v>
      </c>
      <c r="BE207">
        <v>0</v>
      </c>
      <c r="BF207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 t="s">
        <v>4945</v>
      </c>
      <c r="CJ207" s="1" t="s">
        <v>4945</v>
      </c>
      <c r="CK207" s="1" t="s">
        <v>4945</v>
      </c>
      <c r="CL207" s="1" t="s">
        <v>4945</v>
      </c>
      <c r="CM207" s="1" t="s">
        <v>4945</v>
      </c>
      <c r="CN207" s="1" t="s">
        <v>4945</v>
      </c>
      <c r="CO207" s="1" t="s">
        <v>4945</v>
      </c>
      <c r="CP207" s="1" t="s">
        <v>4945</v>
      </c>
      <c r="CQ207" s="1" t="s">
        <v>4945</v>
      </c>
      <c r="CR207" s="1" t="s">
        <v>4945</v>
      </c>
      <c r="CS207" s="1" t="s">
        <v>4945</v>
      </c>
      <c r="CT207" s="1" t="s">
        <v>4943</v>
      </c>
      <c r="CU207" s="1" t="s">
        <v>4943</v>
      </c>
      <c r="CV207" s="1" t="s">
        <v>4943</v>
      </c>
      <c r="CW207" s="1" t="s">
        <v>4943</v>
      </c>
      <c r="CX207" s="1" t="s">
        <v>4943</v>
      </c>
      <c r="CY207" s="1" t="s">
        <v>4943</v>
      </c>
      <c r="CZ207" s="1" t="s">
        <v>4943</v>
      </c>
    </row>
    <row r="208" spans="2:104" x14ac:dyDescent="0.25">
      <c r="B208" s="2">
        <v>44454</v>
      </c>
      <c r="C208" s="1">
        <v>0</v>
      </c>
      <c r="D208" s="1">
        <v>1</v>
      </c>
      <c r="E208" s="1">
        <v>0</v>
      </c>
      <c r="F208" s="1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>
        <v>0</v>
      </c>
      <c r="BD208">
        <v>0</v>
      </c>
      <c r="BE208">
        <v>0</v>
      </c>
      <c r="BF208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 t="s">
        <v>4943</v>
      </c>
      <c r="CJ208" s="1" t="s">
        <v>4943</v>
      </c>
      <c r="CK208" s="1" t="s">
        <v>4943</v>
      </c>
      <c r="CL208" s="1" t="s">
        <v>4943</v>
      </c>
      <c r="CM208" s="1" t="s">
        <v>4943</v>
      </c>
      <c r="CN208" s="1" t="s">
        <v>4943</v>
      </c>
      <c r="CO208" s="1" t="s">
        <v>4943</v>
      </c>
      <c r="CP208" s="1" t="s">
        <v>4943</v>
      </c>
      <c r="CQ208" s="1" t="s">
        <v>4943</v>
      </c>
      <c r="CR208" s="1" t="s">
        <v>4943</v>
      </c>
      <c r="CS208" s="1" t="s">
        <v>4943</v>
      </c>
      <c r="CT208" s="1" t="s">
        <v>4943</v>
      </c>
      <c r="CU208" s="1" t="s">
        <v>4943</v>
      </c>
      <c r="CV208" s="1" t="s">
        <v>4943</v>
      </c>
      <c r="CW208" s="1" t="s">
        <v>4943</v>
      </c>
      <c r="CX208" s="1" t="s">
        <v>4943</v>
      </c>
      <c r="CY208" s="1" t="s">
        <v>23</v>
      </c>
      <c r="CZ208" s="1" t="s">
        <v>4943</v>
      </c>
    </row>
    <row r="209" spans="2:104" x14ac:dyDescent="0.25">
      <c r="B209" s="2">
        <v>44454</v>
      </c>
      <c r="C209" s="1">
        <v>1</v>
      </c>
      <c r="D209" s="1">
        <v>0</v>
      </c>
      <c r="E209" s="1">
        <v>0</v>
      </c>
      <c r="F209" s="1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1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>
        <v>0</v>
      </c>
      <c r="BD209">
        <v>0</v>
      </c>
      <c r="BE209">
        <v>0</v>
      </c>
      <c r="BF209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1</v>
      </c>
      <c r="CH209" s="1">
        <v>1</v>
      </c>
      <c r="CI209" s="1" t="s">
        <v>4945</v>
      </c>
      <c r="CJ209" s="1" t="s">
        <v>4945</v>
      </c>
      <c r="CK209" s="1" t="s">
        <v>4945</v>
      </c>
      <c r="CL209" s="1" t="s">
        <v>4945</v>
      </c>
      <c r="CM209" s="1" t="s">
        <v>4945</v>
      </c>
      <c r="CN209" s="1" t="s">
        <v>4945</v>
      </c>
      <c r="CO209" s="1" t="s">
        <v>4945</v>
      </c>
      <c r="CP209" s="1" t="s">
        <v>4945</v>
      </c>
      <c r="CQ209" s="1" t="s">
        <v>4945</v>
      </c>
      <c r="CR209" s="1" t="s">
        <v>4945</v>
      </c>
      <c r="CS209" s="1" t="s">
        <v>4945</v>
      </c>
      <c r="CT209" s="1" t="s">
        <v>4943</v>
      </c>
      <c r="CU209" s="1" t="s">
        <v>4943</v>
      </c>
      <c r="CV209" s="1" t="s">
        <v>4943</v>
      </c>
      <c r="CW209" s="1" t="s">
        <v>4943</v>
      </c>
      <c r="CX209" s="1" t="s">
        <v>4943</v>
      </c>
      <c r="CY209" s="1" t="s">
        <v>4943</v>
      </c>
      <c r="CZ209" s="1" t="s">
        <v>4943</v>
      </c>
    </row>
    <row r="210" spans="2:104" x14ac:dyDescent="0.25">
      <c r="B210" s="2">
        <v>44454</v>
      </c>
      <c r="C210" s="1">
        <v>1</v>
      </c>
      <c r="D210" s="1">
        <v>0</v>
      </c>
      <c r="E210" s="1">
        <v>0</v>
      </c>
      <c r="F210" s="1">
        <v>0</v>
      </c>
      <c r="G210">
        <v>0</v>
      </c>
      <c r="H210">
        <v>0</v>
      </c>
      <c r="I210">
        <v>1</v>
      </c>
      <c r="J210">
        <v>1</v>
      </c>
      <c r="K210">
        <v>1</v>
      </c>
      <c r="L210">
        <v>0</v>
      </c>
      <c r="M210">
        <v>0</v>
      </c>
      <c r="N210">
        <v>0</v>
      </c>
      <c r="O210">
        <v>1</v>
      </c>
      <c r="P210">
        <v>0</v>
      </c>
      <c r="Q210">
        <v>0</v>
      </c>
      <c r="R210">
        <v>0</v>
      </c>
      <c r="S210">
        <v>0</v>
      </c>
      <c r="T210">
        <v>1</v>
      </c>
      <c r="U210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1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1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1</v>
      </c>
      <c r="AY210" s="1">
        <v>0</v>
      </c>
      <c r="AZ210" s="1">
        <v>1</v>
      </c>
      <c r="BA210" s="1">
        <v>0</v>
      </c>
      <c r="BB210" s="1">
        <v>0</v>
      </c>
      <c r="BC210">
        <v>1</v>
      </c>
      <c r="BD210">
        <v>0</v>
      </c>
      <c r="BE210">
        <v>1</v>
      </c>
      <c r="BF210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1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 t="s">
        <v>4946</v>
      </c>
      <c r="CJ210" s="1" t="s">
        <v>4946</v>
      </c>
      <c r="CK210" s="1" t="s">
        <v>4946</v>
      </c>
      <c r="CL210" s="1" t="s">
        <v>4946</v>
      </c>
      <c r="CM210" s="1" t="s">
        <v>4944</v>
      </c>
      <c r="CN210" s="1" t="s">
        <v>4946</v>
      </c>
      <c r="CO210" s="1" t="s">
        <v>4944</v>
      </c>
      <c r="CP210" s="1" t="s">
        <v>4946</v>
      </c>
      <c r="CQ210" s="1" t="s">
        <v>4945</v>
      </c>
      <c r="CR210" s="1" t="s">
        <v>4946</v>
      </c>
      <c r="CS210" s="1" t="s">
        <v>4944</v>
      </c>
      <c r="CT210" s="1" t="s">
        <v>4943</v>
      </c>
      <c r="CU210" s="1" t="s">
        <v>4943</v>
      </c>
      <c r="CV210" s="1" t="s">
        <v>4943</v>
      </c>
      <c r="CW210" s="1" t="s">
        <v>4943</v>
      </c>
      <c r="CX210" s="1" t="s">
        <v>4943</v>
      </c>
      <c r="CY210" s="1" t="s">
        <v>4943</v>
      </c>
      <c r="CZ210" s="1" t="s">
        <v>4943</v>
      </c>
    </row>
    <row r="211" spans="2:104" x14ac:dyDescent="0.25">
      <c r="B211" s="2">
        <v>44454</v>
      </c>
      <c r="C211" s="1">
        <v>1</v>
      </c>
      <c r="D211" s="1">
        <v>0</v>
      </c>
      <c r="E211" s="1">
        <v>0</v>
      </c>
      <c r="F211" s="1">
        <v>0</v>
      </c>
      <c r="G211">
        <v>0</v>
      </c>
      <c r="H211">
        <v>0</v>
      </c>
      <c r="I211">
        <v>1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1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>
        <v>0</v>
      </c>
      <c r="BD211">
        <v>0</v>
      </c>
      <c r="BE211">
        <v>0</v>
      </c>
      <c r="BF21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 t="s">
        <v>4946</v>
      </c>
      <c r="CJ211" s="1" t="s">
        <v>4944</v>
      </c>
      <c r="CK211" s="1" t="s">
        <v>4944</v>
      </c>
      <c r="CL211" s="1" t="s">
        <v>4946</v>
      </c>
      <c r="CM211" s="1" t="s">
        <v>4944</v>
      </c>
      <c r="CN211" s="1" t="s">
        <v>4944</v>
      </c>
      <c r="CO211" s="1" t="s">
        <v>4944</v>
      </c>
      <c r="CP211" s="1" t="s">
        <v>4944</v>
      </c>
      <c r="CQ211" s="1" t="s">
        <v>4944</v>
      </c>
      <c r="CR211" s="1" t="s">
        <v>4946</v>
      </c>
      <c r="CS211" s="1" t="s">
        <v>4944</v>
      </c>
      <c r="CT211" s="1" t="s">
        <v>4943</v>
      </c>
      <c r="CU211" s="1" t="s">
        <v>4943</v>
      </c>
      <c r="CV211" s="1" t="s">
        <v>4943</v>
      </c>
      <c r="CW211" s="1" t="s">
        <v>4943</v>
      </c>
      <c r="CX211" s="1" t="s">
        <v>4943</v>
      </c>
      <c r="CY211" s="1" t="s">
        <v>4943</v>
      </c>
      <c r="CZ211" s="1" t="s">
        <v>4943</v>
      </c>
    </row>
    <row r="212" spans="2:104" x14ac:dyDescent="0.25">
      <c r="B212" s="2">
        <v>44454</v>
      </c>
      <c r="C212" s="1">
        <v>0</v>
      </c>
      <c r="D212" s="1">
        <v>1</v>
      </c>
      <c r="E212" s="1">
        <v>0</v>
      </c>
      <c r="F212" s="1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>
        <v>0</v>
      </c>
      <c r="BD212">
        <v>0</v>
      </c>
      <c r="BE212">
        <v>0</v>
      </c>
      <c r="BF212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 t="s">
        <v>4943</v>
      </c>
      <c r="CJ212" s="1" t="s">
        <v>4943</v>
      </c>
      <c r="CK212" s="1" t="s">
        <v>4943</v>
      </c>
      <c r="CL212" s="1" t="s">
        <v>4943</v>
      </c>
      <c r="CM212" s="1" t="s">
        <v>4943</v>
      </c>
      <c r="CN212" s="1" t="s">
        <v>4943</v>
      </c>
      <c r="CO212" s="1" t="s">
        <v>4943</v>
      </c>
      <c r="CP212" s="1" t="s">
        <v>4943</v>
      </c>
      <c r="CQ212" s="1" t="s">
        <v>4943</v>
      </c>
      <c r="CR212" s="1" t="s">
        <v>4943</v>
      </c>
      <c r="CS212" s="1" t="s">
        <v>4943</v>
      </c>
      <c r="CT212" s="1" t="s">
        <v>4943</v>
      </c>
      <c r="CU212" s="1" t="s">
        <v>4943</v>
      </c>
      <c r="CV212" s="1" t="s">
        <v>4943</v>
      </c>
      <c r="CW212" s="1" t="s">
        <v>4943</v>
      </c>
      <c r="CX212" s="1" t="s">
        <v>4943</v>
      </c>
      <c r="CY212" s="1" t="s">
        <v>23</v>
      </c>
      <c r="CZ212" s="1" t="s">
        <v>4943</v>
      </c>
    </row>
    <row r="213" spans="2:104" x14ac:dyDescent="0.25">
      <c r="B213" s="2">
        <v>44454</v>
      </c>
      <c r="C213" s="1">
        <v>0</v>
      </c>
      <c r="D213" s="1">
        <v>1</v>
      </c>
      <c r="E213" s="1">
        <v>0</v>
      </c>
      <c r="F213" s="1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>
        <v>0</v>
      </c>
      <c r="BD213">
        <v>0</v>
      </c>
      <c r="BE213">
        <v>0</v>
      </c>
      <c r="BF213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 t="s">
        <v>4943</v>
      </c>
      <c r="CJ213" s="1" t="s">
        <v>4943</v>
      </c>
      <c r="CK213" s="1" t="s">
        <v>4943</v>
      </c>
      <c r="CL213" s="1" t="s">
        <v>4943</v>
      </c>
      <c r="CM213" s="1" t="s">
        <v>4943</v>
      </c>
      <c r="CN213" s="1" t="s">
        <v>4943</v>
      </c>
      <c r="CO213" s="1" t="s">
        <v>4943</v>
      </c>
      <c r="CP213" s="1" t="s">
        <v>4943</v>
      </c>
      <c r="CQ213" s="1" t="s">
        <v>4943</v>
      </c>
      <c r="CR213" s="1" t="s">
        <v>4943</v>
      </c>
      <c r="CS213" s="1" t="s">
        <v>4943</v>
      </c>
      <c r="CT213" s="1" t="s">
        <v>4943</v>
      </c>
      <c r="CU213" s="1" t="s">
        <v>4943</v>
      </c>
      <c r="CV213" s="1" t="s">
        <v>4943</v>
      </c>
      <c r="CW213" s="1" t="s">
        <v>4943</v>
      </c>
      <c r="CX213" s="1" t="s">
        <v>4943</v>
      </c>
      <c r="CY213" s="1" t="s">
        <v>23</v>
      </c>
      <c r="CZ213" s="1" t="s">
        <v>4943</v>
      </c>
    </row>
    <row r="214" spans="2:104" x14ac:dyDescent="0.25">
      <c r="B214" s="2">
        <v>44454</v>
      </c>
      <c r="C214" s="1">
        <v>0</v>
      </c>
      <c r="D214" s="1">
        <v>1</v>
      </c>
      <c r="E214" s="1">
        <v>0</v>
      </c>
      <c r="F214" s="1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>
        <v>0</v>
      </c>
      <c r="BD214">
        <v>0</v>
      </c>
      <c r="BE214">
        <v>0</v>
      </c>
      <c r="BF214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 t="s">
        <v>4943</v>
      </c>
      <c r="CJ214" s="1" t="s">
        <v>4943</v>
      </c>
      <c r="CK214" s="1" t="s">
        <v>4943</v>
      </c>
      <c r="CL214" s="1" t="s">
        <v>4943</v>
      </c>
      <c r="CM214" s="1" t="s">
        <v>4943</v>
      </c>
      <c r="CN214" s="1" t="s">
        <v>4943</v>
      </c>
      <c r="CO214" s="1" t="s">
        <v>4943</v>
      </c>
      <c r="CP214" s="1" t="s">
        <v>4943</v>
      </c>
      <c r="CQ214" s="1" t="s">
        <v>4943</v>
      </c>
      <c r="CR214" s="1" t="s">
        <v>4943</v>
      </c>
      <c r="CS214" s="1" t="s">
        <v>4943</v>
      </c>
      <c r="CT214" s="1" t="s">
        <v>4943</v>
      </c>
      <c r="CU214" s="1" t="s">
        <v>4943</v>
      </c>
      <c r="CV214" s="1" t="s">
        <v>4943</v>
      </c>
      <c r="CW214" s="1" t="s">
        <v>4943</v>
      </c>
      <c r="CX214" s="1" t="s">
        <v>4943</v>
      </c>
      <c r="CY214" s="1" t="s">
        <v>23</v>
      </c>
      <c r="CZ214" s="1" t="s">
        <v>4943</v>
      </c>
    </row>
    <row r="215" spans="2:104" x14ac:dyDescent="0.25">
      <c r="B215" s="2">
        <v>44453</v>
      </c>
      <c r="C215" s="1">
        <v>1</v>
      </c>
      <c r="D215" s="1">
        <v>0</v>
      </c>
      <c r="E215" s="1">
        <v>0</v>
      </c>
      <c r="F215" s="1">
        <v>0</v>
      </c>
      <c r="G215">
        <v>1</v>
      </c>
      <c r="H215">
        <v>0</v>
      </c>
      <c r="I215">
        <v>1</v>
      </c>
      <c r="J215">
        <v>0</v>
      </c>
      <c r="K215">
        <v>0</v>
      </c>
      <c r="L215">
        <v>0</v>
      </c>
      <c r="M215">
        <v>0</v>
      </c>
      <c r="N215">
        <v>1</v>
      </c>
      <c r="O215">
        <v>0</v>
      </c>
      <c r="P215">
        <v>0</v>
      </c>
      <c r="Q215">
        <v>1</v>
      </c>
      <c r="R215">
        <v>1</v>
      </c>
      <c r="S215">
        <v>0</v>
      </c>
      <c r="T215">
        <v>1</v>
      </c>
      <c r="U215">
        <v>0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1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>
        <v>0</v>
      </c>
      <c r="BD215">
        <v>0</v>
      </c>
      <c r="BE215">
        <v>0</v>
      </c>
      <c r="BF215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 t="s">
        <v>4946</v>
      </c>
      <c r="CJ215" s="1" t="s">
        <v>4944</v>
      </c>
      <c r="CK215" s="1" t="s">
        <v>4944</v>
      </c>
      <c r="CL215" s="1" t="s">
        <v>4945</v>
      </c>
      <c r="CM215" s="1" t="s">
        <v>4945</v>
      </c>
      <c r="CN215" s="1" t="s">
        <v>4946</v>
      </c>
      <c r="CO215" s="1" t="s">
        <v>4945</v>
      </c>
      <c r="CP215" s="1" t="s">
        <v>4945</v>
      </c>
      <c r="CQ215" s="1" t="s">
        <v>4945</v>
      </c>
      <c r="CR215" s="1" t="s">
        <v>4944</v>
      </c>
      <c r="CS215" s="1" t="s">
        <v>4944</v>
      </c>
      <c r="CT215" s="1" t="s">
        <v>4943</v>
      </c>
      <c r="CU215" s="1" t="s">
        <v>4943</v>
      </c>
      <c r="CV215" s="1" t="s">
        <v>4943</v>
      </c>
      <c r="CW215" s="1" t="s">
        <v>4943</v>
      </c>
      <c r="CX215" s="1" t="s">
        <v>4943</v>
      </c>
      <c r="CY215" s="1" t="s">
        <v>4943</v>
      </c>
      <c r="CZ215" s="1" t="s">
        <v>4943</v>
      </c>
    </row>
    <row r="216" spans="2:104" x14ac:dyDescent="0.25">
      <c r="B216" s="2">
        <v>44453</v>
      </c>
      <c r="C216" s="1">
        <v>1</v>
      </c>
      <c r="D216" s="1">
        <v>0</v>
      </c>
      <c r="E216" s="1">
        <v>0</v>
      </c>
      <c r="F216" s="1">
        <v>0</v>
      </c>
      <c r="G216">
        <v>0</v>
      </c>
      <c r="H216">
        <v>0</v>
      </c>
      <c r="I216">
        <v>1</v>
      </c>
      <c r="J216">
        <v>1</v>
      </c>
      <c r="K216">
        <v>1</v>
      </c>
      <c r="L216">
        <v>0</v>
      </c>
      <c r="M216">
        <v>1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1</v>
      </c>
      <c r="T216">
        <v>1</v>
      </c>
      <c r="U216">
        <v>0</v>
      </c>
      <c r="V216" s="1">
        <v>0</v>
      </c>
      <c r="W216" s="1">
        <v>1</v>
      </c>
      <c r="X216" s="1">
        <v>0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1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1</v>
      </c>
      <c r="AO216" s="1">
        <v>0</v>
      </c>
      <c r="AP216" s="1">
        <v>1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1</v>
      </c>
      <c r="AY216" s="1">
        <v>1</v>
      </c>
      <c r="AZ216" s="1">
        <v>0</v>
      </c>
      <c r="BA216" s="1">
        <v>0</v>
      </c>
      <c r="BB216" s="1">
        <v>0</v>
      </c>
      <c r="BC216">
        <v>1</v>
      </c>
      <c r="BD216">
        <v>0</v>
      </c>
      <c r="BE216">
        <v>1</v>
      </c>
      <c r="BF216">
        <v>0</v>
      </c>
      <c r="BG216" s="1">
        <v>0</v>
      </c>
      <c r="BH216" s="1">
        <v>1</v>
      </c>
      <c r="BI216" s="1">
        <v>0</v>
      </c>
      <c r="BJ216" s="1">
        <v>1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1</v>
      </c>
      <c r="CH216" s="1">
        <v>1</v>
      </c>
      <c r="CI216" s="1" t="s">
        <v>4946</v>
      </c>
      <c r="CJ216" s="1" t="s">
        <v>4944</v>
      </c>
      <c r="CK216" s="1" t="s">
        <v>4944</v>
      </c>
      <c r="CL216" s="1" t="s">
        <v>4946</v>
      </c>
      <c r="CM216" s="1" t="s">
        <v>4946</v>
      </c>
      <c r="CN216" s="1" t="s">
        <v>4946</v>
      </c>
      <c r="CO216" s="1" t="s">
        <v>4946</v>
      </c>
      <c r="CP216" s="1" t="s">
        <v>4944</v>
      </c>
      <c r="CQ216" s="1" t="s">
        <v>4945</v>
      </c>
      <c r="CR216" s="1" t="s">
        <v>4944</v>
      </c>
      <c r="CS216" s="1" t="s">
        <v>4945</v>
      </c>
      <c r="CT216" s="1" t="s">
        <v>4943</v>
      </c>
      <c r="CU216" s="1" t="s">
        <v>4943</v>
      </c>
      <c r="CV216" s="1" t="s">
        <v>4943</v>
      </c>
      <c r="CW216" s="1" t="s">
        <v>4943</v>
      </c>
      <c r="CX216" s="1" t="s">
        <v>4943</v>
      </c>
      <c r="CY216" s="1" t="s">
        <v>4943</v>
      </c>
      <c r="CZ216" s="1" t="s">
        <v>4943</v>
      </c>
    </row>
    <row r="217" spans="2:104" x14ac:dyDescent="0.25">
      <c r="B217" s="2">
        <v>44453</v>
      </c>
      <c r="C217" s="1">
        <v>0</v>
      </c>
      <c r="D217" s="1">
        <v>1</v>
      </c>
      <c r="E217" s="1">
        <v>0</v>
      </c>
      <c r="F217" s="1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>
        <v>0</v>
      </c>
      <c r="BD217">
        <v>0</v>
      </c>
      <c r="BE217">
        <v>0</v>
      </c>
      <c r="BF217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 t="s">
        <v>4943</v>
      </c>
      <c r="CJ217" s="1" t="s">
        <v>4943</v>
      </c>
      <c r="CK217" s="1" t="s">
        <v>4943</v>
      </c>
      <c r="CL217" s="1" t="s">
        <v>4943</v>
      </c>
      <c r="CM217" s="1" t="s">
        <v>4943</v>
      </c>
      <c r="CN217" s="1" t="s">
        <v>4943</v>
      </c>
      <c r="CO217" s="1" t="s">
        <v>4943</v>
      </c>
      <c r="CP217" s="1" t="s">
        <v>4943</v>
      </c>
      <c r="CQ217" s="1" t="s">
        <v>4943</v>
      </c>
      <c r="CR217" s="1" t="s">
        <v>4943</v>
      </c>
      <c r="CS217" s="1" t="s">
        <v>4943</v>
      </c>
      <c r="CT217" s="1" t="s">
        <v>4943</v>
      </c>
      <c r="CU217" s="1" t="s">
        <v>4943</v>
      </c>
      <c r="CV217" s="1" t="s">
        <v>4943</v>
      </c>
      <c r="CW217" s="1" t="s">
        <v>4943</v>
      </c>
      <c r="CX217" s="1" t="s">
        <v>4943</v>
      </c>
      <c r="CY217" s="1" t="s">
        <v>23</v>
      </c>
      <c r="CZ217" s="1" t="s">
        <v>4943</v>
      </c>
    </row>
    <row r="218" spans="2:104" x14ac:dyDescent="0.25">
      <c r="B218" s="2">
        <v>44453</v>
      </c>
      <c r="C218" s="1">
        <v>0</v>
      </c>
      <c r="D218" s="1">
        <v>1</v>
      </c>
      <c r="E218" s="1">
        <v>0</v>
      </c>
      <c r="F218" s="1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>
        <v>0</v>
      </c>
      <c r="BD218">
        <v>0</v>
      </c>
      <c r="BE218">
        <v>0</v>
      </c>
      <c r="BF218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 t="s">
        <v>4943</v>
      </c>
      <c r="CJ218" s="1" t="s">
        <v>4943</v>
      </c>
      <c r="CK218" s="1" t="s">
        <v>4943</v>
      </c>
      <c r="CL218" s="1" t="s">
        <v>4943</v>
      </c>
      <c r="CM218" s="1" t="s">
        <v>4943</v>
      </c>
      <c r="CN218" s="1" t="s">
        <v>4943</v>
      </c>
      <c r="CO218" s="1" t="s">
        <v>4943</v>
      </c>
      <c r="CP218" s="1" t="s">
        <v>4943</v>
      </c>
      <c r="CQ218" s="1" t="s">
        <v>4943</v>
      </c>
      <c r="CR218" s="1" t="s">
        <v>4943</v>
      </c>
      <c r="CS218" s="1" t="s">
        <v>4943</v>
      </c>
      <c r="CT218" s="1" t="s">
        <v>4943</v>
      </c>
      <c r="CU218" s="1" t="s">
        <v>4943</v>
      </c>
      <c r="CV218" s="1" t="s">
        <v>4943</v>
      </c>
      <c r="CW218" s="1" t="s">
        <v>4943</v>
      </c>
      <c r="CX218" s="1" t="s">
        <v>4943</v>
      </c>
      <c r="CY218" s="1" t="s">
        <v>23</v>
      </c>
      <c r="CZ218" s="1" t="s">
        <v>4943</v>
      </c>
    </row>
    <row r="219" spans="2:104" x14ac:dyDescent="0.25">
      <c r="B219" s="2">
        <v>44453</v>
      </c>
      <c r="C219" s="1">
        <v>0</v>
      </c>
      <c r="D219" s="1">
        <v>1</v>
      </c>
      <c r="E219" s="1">
        <v>0</v>
      </c>
      <c r="F219" s="1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>
        <v>0</v>
      </c>
      <c r="BD219">
        <v>0</v>
      </c>
      <c r="BE219">
        <v>0</v>
      </c>
      <c r="BF219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 t="s">
        <v>4943</v>
      </c>
      <c r="CJ219" s="1" t="s">
        <v>4943</v>
      </c>
      <c r="CK219" s="1" t="s">
        <v>4943</v>
      </c>
      <c r="CL219" s="1" t="s">
        <v>4943</v>
      </c>
      <c r="CM219" s="1" t="s">
        <v>4943</v>
      </c>
      <c r="CN219" s="1" t="s">
        <v>4943</v>
      </c>
      <c r="CO219" s="1" t="s">
        <v>4943</v>
      </c>
      <c r="CP219" s="1" t="s">
        <v>4943</v>
      </c>
      <c r="CQ219" s="1" t="s">
        <v>4943</v>
      </c>
      <c r="CR219" s="1" t="s">
        <v>4943</v>
      </c>
      <c r="CS219" s="1" t="s">
        <v>4943</v>
      </c>
      <c r="CT219" s="1" t="s">
        <v>4943</v>
      </c>
      <c r="CU219" s="1" t="s">
        <v>4943</v>
      </c>
      <c r="CV219" s="1" t="s">
        <v>4943</v>
      </c>
      <c r="CW219" s="1" t="s">
        <v>4943</v>
      </c>
      <c r="CX219" s="1" t="s">
        <v>4943</v>
      </c>
      <c r="CY219" s="1" t="s">
        <v>23</v>
      </c>
      <c r="CZ219" s="1" t="s">
        <v>4943</v>
      </c>
    </row>
    <row r="220" spans="2:104" x14ac:dyDescent="0.25">
      <c r="B220" s="2">
        <v>44453</v>
      </c>
      <c r="C220" s="1">
        <v>0</v>
      </c>
      <c r="D220" s="1">
        <v>1</v>
      </c>
      <c r="E220" s="1">
        <v>0</v>
      </c>
      <c r="F220" s="1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>
        <v>0</v>
      </c>
      <c r="BD220">
        <v>0</v>
      </c>
      <c r="BE220">
        <v>0</v>
      </c>
      <c r="BF220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 t="s">
        <v>4943</v>
      </c>
      <c r="CJ220" s="1" t="s">
        <v>4943</v>
      </c>
      <c r="CK220" s="1" t="s">
        <v>4943</v>
      </c>
      <c r="CL220" s="1" t="s">
        <v>4943</v>
      </c>
      <c r="CM220" s="1" t="s">
        <v>4943</v>
      </c>
      <c r="CN220" s="1" t="s">
        <v>4943</v>
      </c>
      <c r="CO220" s="1" t="s">
        <v>4943</v>
      </c>
      <c r="CP220" s="1" t="s">
        <v>4943</v>
      </c>
      <c r="CQ220" s="1" t="s">
        <v>4943</v>
      </c>
      <c r="CR220" s="1" t="s">
        <v>4943</v>
      </c>
      <c r="CS220" s="1" t="s">
        <v>4943</v>
      </c>
      <c r="CT220" s="1" t="s">
        <v>4943</v>
      </c>
      <c r="CU220" s="1" t="s">
        <v>4943</v>
      </c>
      <c r="CV220" s="1" t="s">
        <v>4943</v>
      </c>
      <c r="CW220" s="1" t="s">
        <v>4943</v>
      </c>
      <c r="CX220" s="1" t="s">
        <v>4943</v>
      </c>
      <c r="CY220" s="1" t="s">
        <v>23</v>
      </c>
      <c r="CZ220" s="1" t="s">
        <v>4943</v>
      </c>
    </row>
    <row r="221" spans="2:104" x14ac:dyDescent="0.25">
      <c r="B221" s="2">
        <v>44453</v>
      </c>
      <c r="C221" s="1">
        <v>0</v>
      </c>
      <c r="D221" s="1">
        <v>0</v>
      </c>
      <c r="E221" s="1">
        <v>1</v>
      </c>
      <c r="F221" s="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>
        <v>0</v>
      </c>
      <c r="BD221">
        <v>0</v>
      </c>
      <c r="BE221">
        <v>0</v>
      </c>
      <c r="BF22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 t="s">
        <v>4943</v>
      </c>
      <c r="CJ221" s="1" t="s">
        <v>4943</v>
      </c>
      <c r="CK221" s="1" t="s">
        <v>4943</v>
      </c>
      <c r="CL221" s="1" t="s">
        <v>4943</v>
      </c>
      <c r="CM221" s="1" t="s">
        <v>4943</v>
      </c>
      <c r="CN221" s="1" t="s">
        <v>4943</v>
      </c>
      <c r="CO221" s="1" t="s">
        <v>4943</v>
      </c>
      <c r="CP221" s="1" t="s">
        <v>4943</v>
      </c>
      <c r="CQ221" s="1" t="s">
        <v>4943</v>
      </c>
      <c r="CR221" s="1" t="s">
        <v>4943</v>
      </c>
      <c r="CS221" s="1" t="s">
        <v>4943</v>
      </c>
      <c r="CT221" s="1" t="s">
        <v>4943</v>
      </c>
      <c r="CU221" s="1" t="s">
        <v>4943</v>
      </c>
      <c r="CV221" s="1" t="s">
        <v>4943</v>
      </c>
      <c r="CW221" s="1" t="s">
        <v>4943</v>
      </c>
      <c r="CX221" s="1" t="s">
        <v>4943</v>
      </c>
      <c r="CY221" s="1" t="s">
        <v>4943</v>
      </c>
      <c r="CZ221" s="1" t="s">
        <v>23</v>
      </c>
    </row>
    <row r="222" spans="2:104" x14ac:dyDescent="0.25">
      <c r="B222" s="2">
        <v>44453</v>
      </c>
      <c r="C222" s="1">
        <v>1</v>
      </c>
      <c r="D222" s="1">
        <v>0</v>
      </c>
      <c r="E222" s="1">
        <v>0</v>
      </c>
      <c r="F222" s="1">
        <v>0</v>
      </c>
      <c r="G222">
        <v>1</v>
      </c>
      <c r="H222">
        <v>0</v>
      </c>
      <c r="I222">
        <v>1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1</v>
      </c>
      <c r="P222">
        <v>1</v>
      </c>
      <c r="Q222">
        <v>0</v>
      </c>
      <c r="R222">
        <v>1</v>
      </c>
      <c r="S222">
        <v>0</v>
      </c>
      <c r="T222">
        <v>1</v>
      </c>
      <c r="U222">
        <v>0</v>
      </c>
      <c r="V222" s="1">
        <v>1</v>
      </c>
      <c r="W222" s="1">
        <v>0</v>
      </c>
      <c r="X222" s="1">
        <v>0</v>
      </c>
      <c r="Y222" s="1">
        <v>0</v>
      </c>
      <c r="Z222" s="1">
        <v>0</v>
      </c>
      <c r="AA222" s="1">
        <v>1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1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>
        <v>1</v>
      </c>
      <c r="BD222">
        <v>0</v>
      </c>
      <c r="BE222">
        <v>0</v>
      </c>
      <c r="BF222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 t="s">
        <v>4946</v>
      </c>
      <c r="CJ222" s="1" t="s">
        <v>4946</v>
      </c>
      <c r="CK222" s="1" t="s">
        <v>4946</v>
      </c>
      <c r="CL222" s="1" t="s">
        <v>4946</v>
      </c>
      <c r="CM222" s="1" t="s">
        <v>4946</v>
      </c>
      <c r="CN222" s="1" t="s">
        <v>4946</v>
      </c>
      <c r="CO222" s="1" t="s">
        <v>4946</v>
      </c>
      <c r="CP222" s="1" t="s">
        <v>4946</v>
      </c>
      <c r="CQ222" s="1" t="s">
        <v>4946</v>
      </c>
      <c r="CR222" s="1" t="s">
        <v>4946</v>
      </c>
      <c r="CS222" s="1" t="s">
        <v>4946</v>
      </c>
      <c r="CT222" s="1" t="s">
        <v>4943</v>
      </c>
      <c r="CU222" s="1" t="s">
        <v>4943</v>
      </c>
      <c r="CV222" s="1" t="s">
        <v>4943</v>
      </c>
      <c r="CW222" s="1" t="s">
        <v>4943</v>
      </c>
      <c r="CX222" s="1" t="s">
        <v>4943</v>
      </c>
      <c r="CY222" s="1" t="s">
        <v>4943</v>
      </c>
      <c r="CZ222" s="1" t="s">
        <v>4943</v>
      </c>
    </row>
    <row r="223" spans="2:104" x14ac:dyDescent="0.25">
      <c r="B223" s="2">
        <v>44453</v>
      </c>
      <c r="C223" s="1">
        <v>0</v>
      </c>
      <c r="D223" s="1">
        <v>1</v>
      </c>
      <c r="E223" s="1">
        <v>0</v>
      </c>
      <c r="F223" s="1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>
        <v>0</v>
      </c>
      <c r="BD223">
        <v>0</v>
      </c>
      <c r="BE223">
        <v>0</v>
      </c>
      <c r="BF223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 t="s">
        <v>4943</v>
      </c>
      <c r="CJ223" s="1" t="s">
        <v>4943</v>
      </c>
      <c r="CK223" s="1" t="s">
        <v>4943</v>
      </c>
      <c r="CL223" s="1" t="s">
        <v>4943</v>
      </c>
      <c r="CM223" s="1" t="s">
        <v>4943</v>
      </c>
      <c r="CN223" s="1" t="s">
        <v>4943</v>
      </c>
      <c r="CO223" s="1" t="s">
        <v>4943</v>
      </c>
      <c r="CP223" s="1" t="s">
        <v>4943</v>
      </c>
      <c r="CQ223" s="1" t="s">
        <v>4943</v>
      </c>
      <c r="CR223" s="1" t="s">
        <v>4943</v>
      </c>
      <c r="CS223" s="1" t="s">
        <v>4943</v>
      </c>
      <c r="CT223" s="1" t="s">
        <v>4943</v>
      </c>
      <c r="CU223" s="1" t="s">
        <v>4943</v>
      </c>
      <c r="CV223" s="1" t="s">
        <v>4943</v>
      </c>
      <c r="CW223" s="1" t="s">
        <v>4943</v>
      </c>
      <c r="CX223" s="1" t="s">
        <v>4943</v>
      </c>
      <c r="CY223" s="1" t="s">
        <v>23</v>
      </c>
      <c r="CZ223" s="1" t="s">
        <v>4943</v>
      </c>
    </row>
    <row r="224" spans="2:104" x14ac:dyDescent="0.25">
      <c r="B224" s="2">
        <v>44453</v>
      </c>
      <c r="C224" s="1">
        <v>0</v>
      </c>
      <c r="D224" s="1">
        <v>1</v>
      </c>
      <c r="E224" s="1">
        <v>0</v>
      </c>
      <c r="F224" s="1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>
        <v>0</v>
      </c>
      <c r="BD224">
        <v>0</v>
      </c>
      <c r="BE224">
        <v>0</v>
      </c>
      <c r="BF224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 t="s">
        <v>4943</v>
      </c>
      <c r="CJ224" s="1" t="s">
        <v>4943</v>
      </c>
      <c r="CK224" s="1" t="s">
        <v>4943</v>
      </c>
      <c r="CL224" s="1" t="s">
        <v>4943</v>
      </c>
      <c r="CM224" s="1" t="s">
        <v>4943</v>
      </c>
      <c r="CN224" s="1" t="s">
        <v>4943</v>
      </c>
      <c r="CO224" s="1" t="s">
        <v>4943</v>
      </c>
      <c r="CP224" s="1" t="s">
        <v>4943</v>
      </c>
      <c r="CQ224" s="1" t="s">
        <v>4943</v>
      </c>
      <c r="CR224" s="1" t="s">
        <v>4943</v>
      </c>
      <c r="CS224" s="1" t="s">
        <v>4943</v>
      </c>
      <c r="CT224" s="1" t="s">
        <v>4943</v>
      </c>
      <c r="CU224" s="1" t="s">
        <v>4943</v>
      </c>
      <c r="CV224" s="1" t="s">
        <v>4943</v>
      </c>
      <c r="CW224" s="1" t="s">
        <v>4943</v>
      </c>
      <c r="CX224" s="1" t="s">
        <v>4943</v>
      </c>
      <c r="CY224" s="1" t="s">
        <v>23</v>
      </c>
      <c r="CZ224" s="1" t="s">
        <v>4943</v>
      </c>
    </row>
    <row r="225" spans="2:104" x14ac:dyDescent="0.25">
      <c r="B225" s="2">
        <v>44453</v>
      </c>
      <c r="C225" s="1">
        <v>0</v>
      </c>
      <c r="D225" s="1">
        <v>1</v>
      </c>
      <c r="E225" s="1">
        <v>0</v>
      </c>
      <c r="F225" s="1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>
        <v>0</v>
      </c>
      <c r="BD225">
        <v>0</v>
      </c>
      <c r="BE225">
        <v>0</v>
      </c>
      <c r="BF225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 t="s">
        <v>4943</v>
      </c>
      <c r="CJ225" s="1" t="s">
        <v>4943</v>
      </c>
      <c r="CK225" s="1" t="s">
        <v>4943</v>
      </c>
      <c r="CL225" s="1" t="s">
        <v>4943</v>
      </c>
      <c r="CM225" s="1" t="s">
        <v>4943</v>
      </c>
      <c r="CN225" s="1" t="s">
        <v>4943</v>
      </c>
      <c r="CO225" s="1" t="s">
        <v>4943</v>
      </c>
      <c r="CP225" s="1" t="s">
        <v>4943</v>
      </c>
      <c r="CQ225" s="1" t="s">
        <v>4943</v>
      </c>
      <c r="CR225" s="1" t="s">
        <v>4943</v>
      </c>
      <c r="CS225" s="1" t="s">
        <v>4943</v>
      </c>
      <c r="CT225" s="1" t="s">
        <v>4943</v>
      </c>
      <c r="CU225" s="1" t="s">
        <v>4943</v>
      </c>
      <c r="CV225" s="1" t="s">
        <v>4943</v>
      </c>
      <c r="CW225" s="1" t="s">
        <v>4943</v>
      </c>
      <c r="CX225" s="1" t="s">
        <v>4943</v>
      </c>
      <c r="CY225" s="1" t="s">
        <v>23</v>
      </c>
      <c r="CZ225" s="1" t="s">
        <v>4943</v>
      </c>
    </row>
    <row r="226" spans="2:104" x14ac:dyDescent="0.25">
      <c r="B226" s="2">
        <v>44452</v>
      </c>
      <c r="C226" s="1">
        <v>0</v>
      </c>
      <c r="D226" s="1">
        <v>0</v>
      </c>
      <c r="E226" s="1">
        <v>1</v>
      </c>
      <c r="F226" s="1">
        <v>0</v>
      </c>
      <c r="G226">
        <v>0</v>
      </c>
      <c r="H226">
        <v>0</v>
      </c>
      <c r="I226">
        <v>1</v>
      </c>
      <c r="J226">
        <v>1</v>
      </c>
      <c r="K226">
        <v>1</v>
      </c>
      <c r="L226">
        <v>1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>
        <v>0</v>
      </c>
      <c r="BD226">
        <v>0</v>
      </c>
      <c r="BE226">
        <v>0</v>
      </c>
      <c r="BF226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 t="s">
        <v>4943</v>
      </c>
      <c r="CJ226" s="1" t="s">
        <v>4943</v>
      </c>
      <c r="CK226" s="1" t="s">
        <v>4943</v>
      </c>
      <c r="CL226" s="1" t="s">
        <v>4943</v>
      </c>
      <c r="CM226" s="1" t="s">
        <v>4943</v>
      </c>
      <c r="CN226" s="1" t="s">
        <v>4943</v>
      </c>
      <c r="CO226" s="1" t="s">
        <v>4943</v>
      </c>
      <c r="CP226" s="1" t="s">
        <v>4943</v>
      </c>
      <c r="CQ226" s="1" t="s">
        <v>4943</v>
      </c>
      <c r="CR226" s="1" t="s">
        <v>4943</v>
      </c>
      <c r="CS226" s="1" t="s">
        <v>4943</v>
      </c>
      <c r="CT226" s="1" t="s">
        <v>5115</v>
      </c>
      <c r="CU226" s="1" t="s">
        <v>5115</v>
      </c>
      <c r="CV226" s="1" t="s">
        <v>5115</v>
      </c>
      <c r="CW226" s="1" t="s">
        <v>5115</v>
      </c>
      <c r="CX226" s="1" t="s">
        <v>4943</v>
      </c>
      <c r="CY226" s="1" t="s">
        <v>4943</v>
      </c>
      <c r="CZ226" s="1" t="s">
        <v>23</v>
      </c>
    </row>
    <row r="227" spans="2:104" x14ac:dyDescent="0.25">
      <c r="B227" s="2">
        <v>44452</v>
      </c>
      <c r="C227" s="1">
        <v>0</v>
      </c>
      <c r="D227" s="1">
        <v>1</v>
      </c>
      <c r="E227" s="1">
        <v>0</v>
      </c>
      <c r="F227" s="1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>
        <v>0</v>
      </c>
      <c r="BD227">
        <v>0</v>
      </c>
      <c r="BE227">
        <v>0</v>
      </c>
      <c r="BF227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 t="s">
        <v>4943</v>
      </c>
      <c r="CJ227" s="1" t="s">
        <v>4943</v>
      </c>
      <c r="CK227" s="1" t="s">
        <v>4943</v>
      </c>
      <c r="CL227" s="1" t="s">
        <v>4943</v>
      </c>
      <c r="CM227" s="1" t="s">
        <v>4943</v>
      </c>
      <c r="CN227" s="1" t="s">
        <v>4943</v>
      </c>
      <c r="CO227" s="1" t="s">
        <v>4943</v>
      </c>
      <c r="CP227" s="1" t="s">
        <v>4943</v>
      </c>
      <c r="CQ227" s="1" t="s">
        <v>4943</v>
      </c>
      <c r="CR227" s="1" t="s">
        <v>4943</v>
      </c>
      <c r="CS227" s="1" t="s">
        <v>4943</v>
      </c>
      <c r="CT227" s="1" t="s">
        <v>4943</v>
      </c>
      <c r="CU227" s="1" t="s">
        <v>4943</v>
      </c>
      <c r="CV227" s="1" t="s">
        <v>4943</v>
      </c>
      <c r="CW227" s="1" t="s">
        <v>4943</v>
      </c>
      <c r="CX227" s="1" t="s">
        <v>4943</v>
      </c>
      <c r="CY227" s="1" t="s">
        <v>23</v>
      </c>
      <c r="CZ227" s="1" t="s">
        <v>4943</v>
      </c>
    </row>
    <row r="228" spans="2:104" x14ac:dyDescent="0.25">
      <c r="B228" s="2">
        <v>44452</v>
      </c>
      <c r="C228" s="1">
        <v>0</v>
      </c>
      <c r="D228" s="1">
        <v>1</v>
      </c>
      <c r="E228" s="1">
        <v>0</v>
      </c>
      <c r="F228" s="1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>
        <v>0</v>
      </c>
      <c r="BD228">
        <v>0</v>
      </c>
      <c r="BE228">
        <v>0</v>
      </c>
      <c r="BF228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 t="s">
        <v>4943</v>
      </c>
      <c r="CJ228" s="1" t="s">
        <v>4943</v>
      </c>
      <c r="CK228" s="1" t="s">
        <v>4943</v>
      </c>
      <c r="CL228" s="1" t="s">
        <v>4943</v>
      </c>
      <c r="CM228" s="1" t="s">
        <v>4943</v>
      </c>
      <c r="CN228" s="1" t="s">
        <v>4943</v>
      </c>
      <c r="CO228" s="1" t="s">
        <v>4943</v>
      </c>
      <c r="CP228" s="1" t="s">
        <v>4943</v>
      </c>
      <c r="CQ228" s="1" t="s">
        <v>4943</v>
      </c>
      <c r="CR228" s="1" t="s">
        <v>4943</v>
      </c>
      <c r="CS228" s="1" t="s">
        <v>4943</v>
      </c>
      <c r="CT228" s="1" t="s">
        <v>4943</v>
      </c>
      <c r="CU228" s="1" t="s">
        <v>4943</v>
      </c>
      <c r="CV228" s="1" t="s">
        <v>4943</v>
      </c>
      <c r="CW228" s="1" t="s">
        <v>4943</v>
      </c>
      <c r="CX228" s="1" t="s">
        <v>4943</v>
      </c>
      <c r="CY228" s="1" t="s">
        <v>23</v>
      </c>
      <c r="CZ228" s="1" t="s">
        <v>4943</v>
      </c>
    </row>
    <row r="229" spans="2:104" x14ac:dyDescent="0.25">
      <c r="B229" s="2">
        <v>44452</v>
      </c>
      <c r="C229" s="1">
        <v>0</v>
      </c>
      <c r="D229" s="1">
        <v>1</v>
      </c>
      <c r="E229" s="1">
        <v>0</v>
      </c>
      <c r="F229" s="1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>
        <v>0</v>
      </c>
      <c r="BD229">
        <v>0</v>
      </c>
      <c r="BE229">
        <v>0</v>
      </c>
      <c r="BF229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 t="s">
        <v>4943</v>
      </c>
      <c r="CJ229" s="1" t="s">
        <v>4943</v>
      </c>
      <c r="CK229" s="1" t="s">
        <v>4943</v>
      </c>
      <c r="CL229" s="1" t="s">
        <v>4943</v>
      </c>
      <c r="CM229" s="1" t="s">
        <v>4943</v>
      </c>
      <c r="CN229" s="1" t="s">
        <v>4943</v>
      </c>
      <c r="CO229" s="1" t="s">
        <v>4943</v>
      </c>
      <c r="CP229" s="1" t="s">
        <v>4943</v>
      </c>
      <c r="CQ229" s="1" t="s">
        <v>4943</v>
      </c>
      <c r="CR229" s="1" t="s">
        <v>4943</v>
      </c>
      <c r="CS229" s="1" t="s">
        <v>4943</v>
      </c>
      <c r="CT229" s="1" t="s">
        <v>4943</v>
      </c>
      <c r="CU229" s="1" t="s">
        <v>4943</v>
      </c>
      <c r="CV229" s="1" t="s">
        <v>4943</v>
      </c>
      <c r="CW229" s="1" t="s">
        <v>4943</v>
      </c>
      <c r="CX229" s="1" t="s">
        <v>4943</v>
      </c>
      <c r="CY229" s="1" t="s">
        <v>23</v>
      </c>
      <c r="CZ229" s="1" t="s">
        <v>4943</v>
      </c>
    </row>
    <row r="230" spans="2:104" x14ac:dyDescent="0.25">
      <c r="B230" s="2">
        <v>44452</v>
      </c>
      <c r="C230" s="1">
        <v>0</v>
      </c>
      <c r="D230" s="1">
        <v>1</v>
      </c>
      <c r="E230" s="1">
        <v>0</v>
      </c>
      <c r="F230" s="1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>
        <v>0</v>
      </c>
      <c r="BD230">
        <v>0</v>
      </c>
      <c r="BE230">
        <v>0</v>
      </c>
      <c r="BF230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 t="s">
        <v>4943</v>
      </c>
      <c r="CJ230" s="1" t="s">
        <v>4943</v>
      </c>
      <c r="CK230" s="1" t="s">
        <v>4943</v>
      </c>
      <c r="CL230" s="1" t="s">
        <v>4943</v>
      </c>
      <c r="CM230" s="1" t="s">
        <v>4943</v>
      </c>
      <c r="CN230" s="1" t="s">
        <v>4943</v>
      </c>
      <c r="CO230" s="1" t="s">
        <v>4943</v>
      </c>
      <c r="CP230" s="1" t="s">
        <v>4943</v>
      </c>
      <c r="CQ230" s="1" t="s">
        <v>4943</v>
      </c>
      <c r="CR230" s="1" t="s">
        <v>4943</v>
      </c>
      <c r="CS230" s="1" t="s">
        <v>4943</v>
      </c>
      <c r="CT230" s="1" t="s">
        <v>4943</v>
      </c>
      <c r="CU230" s="1" t="s">
        <v>4943</v>
      </c>
      <c r="CV230" s="1" t="s">
        <v>4943</v>
      </c>
      <c r="CW230" s="1" t="s">
        <v>4943</v>
      </c>
      <c r="CX230" s="1" t="s">
        <v>4943</v>
      </c>
      <c r="CY230" s="1" t="s">
        <v>23</v>
      </c>
      <c r="CZ230" s="1" t="s">
        <v>4943</v>
      </c>
    </row>
    <row r="231" spans="2:104" x14ac:dyDescent="0.25">
      <c r="B231" s="2">
        <v>44452</v>
      </c>
      <c r="C231" s="1">
        <v>0</v>
      </c>
      <c r="D231" s="1">
        <v>1</v>
      </c>
      <c r="E231" s="1">
        <v>0</v>
      </c>
      <c r="F231" s="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>
        <v>0</v>
      </c>
      <c r="BD231">
        <v>0</v>
      </c>
      <c r="BE231">
        <v>0</v>
      </c>
      <c r="BF23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 t="s">
        <v>4943</v>
      </c>
      <c r="CJ231" s="1" t="s">
        <v>4943</v>
      </c>
      <c r="CK231" s="1" t="s">
        <v>4943</v>
      </c>
      <c r="CL231" s="1" t="s">
        <v>4943</v>
      </c>
      <c r="CM231" s="1" t="s">
        <v>4943</v>
      </c>
      <c r="CN231" s="1" t="s">
        <v>4943</v>
      </c>
      <c r="CO231" s="1" t="s">
        <v>4943</v>
      </c>
      <c r="CP231" s="1" t="s">
        <v>4943</v>
      </c>
      <c r="CQ231" s="1" t="s">
        <v>4943</v>
      </c>
      <c r="CR231" s="1" t="s">
        <v>4943</v>
      </c>
      <c r="CS231" s="1" t="s">
        <v>4943</v>
      </c>
      <c r="CT231" s="1" t="s">
        <v>4943</v>
      </c>
      <c r="CU231" s="1" t="s">
        <v>4943</v>
      </c>
      <c r="CV231" s="1" t="s">
        <v>4943</v>
      </c>
      <c r="CW231" s="1" t="s">
        <v>4943</v>
      </c>
      <c r="CX231" s="1" t="s">
        <v>4943</v>
      </c>
      <c r="CY231" s="1" t="s">
        <v>23</v>
      </c>
      <c r="CZ231" s="1" t="s">
        <v>4943</v>
      </c>
    </row>
    <row r="232" spans="2:104" x14ac:dyDescent="0.25">
      <c r="B232" s="2">
        <v>44452</v>
      </c>
      <c r="C232" s="1">
        <v>1</v>
      </c>
      <c r="D232" s="1">
        <v>0</v>
      </c>
      <c r="E232" s="1">
        <v>0</v>
      </c>
      <c r="F232" s="1">
        <v>0</v>
      </c>
      <c r="G232">
        <v>1</v>
      </c>
      <c r="H232">
        <v>0</v>
      </c>
      <c r="I232">
        <v>1</v>
      </c>
      <c r="J232">
        <v>0</v>
      </c>
      <c r="K232">
        <v>1</v>
      </c>
      <c r="L232">
        <v>0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1</v>
      </c>
      <c r="T232">
        <v>0</v>
      </c>
      <c r="U232">
        <v>1</v>
      </c>
      <c r="V232" s="1">
        <v>0</v>
      </c>
      <c r="W232" s="1">
        <v>0</v>
      </c>
      <c r="X232" s="1">
        <v>1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1</v>
      </c>
      <c r="AY232" s="1">
        <v>0</v>
      </c>
      <c r="AZ232" s="1">
        <v>1</v>
      </c>
      <c r="BA232" s="1">
        <v>0</v>
      </c>
      <c r="BB232" s="1">
        <v>1</v>
      </c>
      <c r="BC232">
        <v>0</v>
      </c>
      <c r="BD232">
        <v>1</v>
      </c>
      <c r="BE232">
        <v>1</v>
      </c>
      <c r="BF232">
        <v>1</v>
      </c>
      <c r="BG232" s="1">
        <v>0</v>
      </c>
      <c r="BH232" s="1">
        <v>0</v>
      </c>
      <c r="BI232" s="1">
        <v>1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 t="s">
        <v>4946</v>
      </c>
      <c r="CJ232" s="1" t="s">
        <v>4946</v>
      </c>
      <c r="CK232" s="1" t="s">
        <v>4946</v>
      </c>
      <c r="CL232" s="1" t="s">
        <v>4946</v>
      </c>
      <c r="CM232" s="1" t="s">
        <v>4945</v>
      </c>
      <c r="CN232" s="1" t="s">
        <v>4946</v>
      </c>
      <c r="CO232" s="1" t="s">
        <v>4945</v>
      </c>
      <c r="CP232" s="1" t="s">
        <v>4944</v>
      </c>
      <c r="CQ232" s="1" t="s">
        <v>4946</v>
      </c>
      <c r="CR232" s="1" t="s">
        <v>4946</v>
      </c>
      <c r="CS232" s="1" t="s">
        <v>4946</v>
      </c>
      <c r="CT232" s="1" t="s">
        <v>4943</v>
      </c>
      <c r="CU232" s="1" t="s">
        <v>4943</v>
      </c>
      <c r="CV232" s="1" t="s">
        <v>4943</v>
      </c>
      <c r="CW232" s="1" t="s">
        <v>4943</v>
      </c>
      <c r="CX232" s="1" t="s">
        <v>4943</v>
      </c>
      <c r="CY232" s="1" t="s">
        <v>4943</v>
      </c>
      <c r="CZ232" s="1" t="s">
        <v>4943</v>
      </c>
    </row>
    <row r="233" spans="2:104" x14ac:dyDescent="0.25">
      <c r="B233" s="2">
        <v>44452</v>
      </c>
      <c r="C233" s="1">
        <v>0</v>
      </c>
      <c r="D233" s="1">
        <v>1</v>
      </c>
      <c r="E233" s="1">
        <v>0</v>
      </c>
      <c r="F233" s="1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>
        <v>0</v>
      </c>
      <c r="BD233">
        <v>0</v>
      </c>
      <c r="BE233">
        <v>0</v>
      </c>
      <c r="BF233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 t="s">
        <v>4943</v>
      </c>
      <c r="CJ233" s="1" t="s">
        <v>4943</v>
      </c>
      <c r="CK233" s="1" t="s">
        <v>4943</v>
      </c>
      <c r="CL233" s="1" t="s">
        <v>4943</v>
      </c>
      <c r="CM233" s="1" t="s">
        <v>4943</v>
      </c>
      <c r="CN233" s="1" t="s">
        <v>4943</v>
      </c>
      <c r="CO233" s="1" t="s">
        <v>4943</v>
      </c>
      <c r="CP233" s="1" t="s">
        <v>4943</v>
      </c>
      <c r="CQ233" s="1" t="s">
        <v>4943</v>
      </c>
      <c r="CR233" s="1" t="s">
        <v>4943</v>
      </c>
      <c r="CS233" s="1" t="s">
        <v>4943</v>
      </c>
      <c r="CT233" s="1" t="s">
        <v>4943</v>
      </c>
      <c r="CU233" s="1" t="s">
        <v>4943</v>
      </c>
      <c r="CV233" s="1" t="s">
        <v>4943</v>
      </c>
      <c r="CW233" s="1" t="s">
        <v>4943</v>
      </c>
      <c r="CX233" s="1" t="s">
        <v>4943</v>
      </c>
      <c r="CY233" s="1" t="s">
        <v>23</v>
      </c>
      <c r="CZ233" s="1" t="s">
        <v>4943</v>
      </c>
    </row>
    <row r="234" spans="2:104" x14ac:dyDescent="0.25">
      <c r="B234" s="2">
        <v>44452</v>
      </c>
      <c r="C234" s="1">
        <v>0</v>
      </c>
      <c r="D234" s="1">
        <v>1</v>
      </c>
      <c r="E234" s="1">
        <v>0</v>
      </c>
      <c r="F234" s="1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>
        <v>0</v>
      </c>
      <c r="BD234">
        <v>0</v>
      </c>
      <c r="BE234">
        <v>0</v>
      </c>
      <c r="BF234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 t="s">
        <v>4943</v>
      </c>
      <c r="CJ234" s="1" t="s">
        <v>4943</v>
      </c>
      <c r="CK234" s="1" t="s">
        <v>4943</v>
      </c>
      <c r="CL234" s="1" t="s">
        <v>4943</v>
      </c>
      <c r="CM234" s="1" t="s">
        <v>4943</v>
      </c>
      <c r="CN234" s="1" t="s">
        <v>4943</v>
      </c>
      <c r="CO234" s="1" t="s">
        <v>4943</v>
      </c>
      <c r="CP234" s="1" t="s">
        <v>4943</v>
      </c>
      <c r="CQ234" s="1" t="s">
        <v>4943</v>
      </c>
      <c r="CR234" s="1" t="s">
        <v>4943</v>
      </c>
      <c r="CS234" s="1" t="s">
        <v>4943</v>
      </c>
      <c r="CT234" s="1" t="s">
        <v>4943</v>
      </c>
      <c r="CU234" s="1" t="s">
        <v>4943</v>
      </c>
      <c r="CV234" s="1" t="s">
        <v>4943</v>
      </c>
      <c r="CW234" s="1" t="s">
        <v>4943</v>
      </c>
      <c r="CX234" s="1" t="s">
        <v>4943</v>
      </c>
      <c r="CY234" s="1" t="s">
        <v>23</v>
      </c>
      <c r="CZ234" s="1" t="s">
        <v>4943</v>
      </c>
    </row>
    <row r="235" spans="2:104" x14ac:dyDescent="0.25">
      <c r="B235" s="2">
        <v>44450</v>
      </c>
      <c r="C235" s="1">
        <v>0</v>
      </c>
      <c r="D235" s="1">
        <v>0</v>
      </c>
      <c r="E235" s="1">
        <v>0</v>
      </c>
      <c r="F235" s="1">
        <v>1</v>
      </c>
      <c r="G235">
        <v>0</v>
      </c>
      <c r="H235">
        <v>0</v>
      </c>
      <c r="I235">
        <v>1</v>
      </c>
      <c r="J235">
        <v>1</v>
      </c>
      <c r="K235">
        <v>1</v>
      </c>
      <c r="L235">
        <v>0</v>
      </c>
      <c r="M235">
        <v>1</v>
      </c>
      <c r="N235">
        <v>1</v>
      </c>
      <c r="O235">
        <v>0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0</v>
      </c>
      <c r="V235" s="1">
        <v>1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1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1</v>
      </c>
      <c r="AX235" s="1">
        <v>0</v>
      </c>
      <c r="AY235" s="1">
        <v>1</v>
      </c>
      <c r="AZ235" s="1">
        <v>1</v>
      </c>
      <c r="BA235" s="1">
        <v>0</v>
      </c>
      <c r="BB235" s="1">
        <v>1</v>
      </c>
      <c r="BC235">
        <v>1</v>
      </c>
      <c r="BD235">
        <v>1</v>
      </c>
      <c r="BE235">
        <v>1</v>
      </c>
      <c r="BF235">
        <v>1</v>
      </c>
      <c r="BG235" s="1">
        <v>1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 t="s">
        <v>4944</v>
      </c>
      <c r="CJ235" s="1" t="s">
        <v>4944</v>
      </c>
      <c r="CK235" s="1" t="s">
        <v>4944</v>
      </c>
      <c r="CL235" s="1" t="s">
        <v>4944</v>
      </c>
      <c r="CM235" s="1" t="s">
        <v>4944</v>
      </c>
      <c r="CN235" s="1" t="s">
        <v>4945</v>
      </c>
      <c r="CO235" s="1" t="s">
        <v>4944</v>
      </c>
      <c r="CP235" s="1" t="s">
        <v>4944</v>
      </c>
      <c r="CQ235" s="1" t="s">
        <v>4944</v>
      </c>
      <c r="CR235" s="1" t="s">
        <v>4944</v>
      </c>
      <c r="CS235" s="1" t="s">
        <v>4944</v>
      </c>
      <c r="CT235" s="1" t="s">
        <v>4943</v>
      </c>
      <c r="CU235" s="1" t="s">
        <v>4943</v>
      </c>
      <c r="CV235" s="1" t="s">
        <v>4943</v>
      </c>
      <c r="CW235" s="1" t="s">
        <v>4943</v>
      </c>
      <c r="CX235" s="1" t="s">
        <v>4943</v>
      </c>
      <c r="CY235" s="1" t="s">
        <v>4943</v>
      </c>
      <c r="CZ235" s="1" t="s">
        <v>4943</v>
      </c>
    </row>
    <row r="236" spans="2:104" x14ac:dyDescent="0.25">
      <c r="B236" s="2">
        <v>44450</v>
      </c>
      <c r="C236" s="1">
        <v>1</v>
      </c>
      <c r="D236" s="1">
        <v>0</v>
      </c>
      <c r="E236" s="1">
        <v>0</v>
      </c>
      <c r="F236" s="1">
        <v>0</v>
      </c>
      <c r="G236">
        <v>1</v>
      </c>
      <c r="H236">
        <v>0</v>
      </c>
      <c r="I236">
        <v>1</v>
      </c>
      <c r="J236">
        <v>1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1</v>
      </c>
      <c r="S236">
        <v>1</v>
      </c>
      <c r="T236">
        <v>1</v>
      </c>
      <c r="U236">
        <v>0</v>
      </c>
      <c r="V236" s="1">
        <v>0</v>
      </c>
      <c r="W236" s="1">
        <v>1</v>
      </c>
      <c r="X236" s="1">
        <v>0</v>
      </c>
      <c r="Y236" s="1">
        <v>1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0</v>
      </c>
      <c r="AH236" s="1">
        <v>0</v>
      </c>
      <c r="AI236" s="1">
        <v>0</v>
      </c>
      <c r="AJ236" s="1">
        <v>0</v>
      </c>
      <c r="AK236" s="1">
        <v>1</v>
      </c>
      <c r="AL236" s="1">
        <v>1</v>
      </c>
      <c r="AM236" s="1">
        <v>0</v>
      </c>
      <c r="AN236" s="1">
        <v>1</v>
      </c>
      <c r="AO236" s="1">
        <v>0</v>
      </c>
      <c r="AP236" s="1">
        <v>1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1</v>
      </c>
      <c r="AX236" s="1">
        <v>0</v>
      </c>
      <c r="AY236" s="1">
        <v>1</v>
      </c>
      <c r="AZ236" s="1">
        <v>0</v>
      </c>
      <c r="BA236" s="1">
        <v>0</v>
      </c>
      <c r="BB236" s="1">
        <v>1</v>
      </c>
      <c r="BC236">
        <v>0</v>
      </c>
      <c r="BD236">
        <v>0</v>
      </c>
      <c r="BE236">
        <v>1</v>
      </c>
      <c r="BF236">
        <v>0</v>
      </c>
      <c r="BG236" s="1">
        <v>0</v>
      </c>
      <c r="BH236" s="1">
        <v>1</v>
      </c>
      <c r="BI236" s="1">
        <v>0</v>
      </c>
      <c r="BJ236" s="1">
        <v>1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 t="s">
        <v>4946</v>
      </c>
      <c r="CJ236" s="1" t="s">
        <v>4946</v>
      </c>
      <c r="CK236" s="1" t="s">
        <v>4946</v>
      </c>
      <c r="CL236" s="1" t="s">
        <v>4946</v>
      </c>
      <c r="CM236" s="1" t="s">
        <v>4944</v>
      </c>
      <c r="CN236" s="1" t="s">
        <v>4944</v>
      </c>
      <c r="CO236" s="1" t="s">
        <v>4945</v>
      </c>
      <c r="CP236" s="1" t="s">
        <v>4945</v>
      </c>
      <c r="CQ236" s="1" t="s">
        <v>4945</v>
      </c>
      <c r="CR236" s="1" t="s">
        <v>4944</v>
      </c>
      <c r="CS236" s="1" t="s">
        <v>4945</v>
      </c>
      <c r="CT236" s="1" t="s">
        <v>4943</v>
      </c>
      <c r="CU236" s="1" t="s">
        <v>4943</v>
      </c>
      <c r="CV236" s="1" t="s">
        <v>4943</v>
      </c>
      <c r="CW236" s="1" t="s">
        <v>4943</v>
      </c>
      <c r="CX236" s="1" t="s">
        <v>4943</v>
      </c>
      <c r="CY236" s="1" t="s">
        <v>4943</v>
      </c>
      <c r="CZ236" s="1" t="s">
        <v>4943</v>
      </c>
    </row>
    <row r="237" spans="2:104" x14ac:dyDescent="0.25">
      <c r="B237" s="2">
        <v>44450</v>
      </c>
      <c r="C237" s="1">
        <v>0</v>
      </c>
      <c r="D237" s="1">
        <v>1</v>
      </c>
      <c r="E237" s="1">
        <v>0</v>
      </c>
      <c r="F237" s="1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>
        <v>0</v>
      </c>
      <c r="BD237">
        <v>0</v>
      </c>
      <c r="BE237">
        <v>0</v>
      </c>
      <c r="BF237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 t="s">
        <v>4943</v>
      </c>
      <c r="CJ237" s="1" t="s">
        <v>4943</v>
      </c>
      <c r="CK237" s="1" t="s">
        <v>4943</v>
      </c>
      <c r="CL237" s="1" t="s">
        <v>4943</v>
      </c>
      <c r="CM237" s="1" t="s">
        <v>4943</v>
      </c>
      <c r="CN237" s="1" t="s">
        <v>4943</v>
      </c>
      <c r="CO237" s="1" t="s">
        <v>4943</v>
      </c>
      <c r="CP237" s="1" t="s">
        <v>4943</v>
      </c>
      <c r="CQ237" s="1" t="s">
        <v>4943</v>
      </c>
      <c r="CR237" s="1" t="s">
        <v>4943</v>
      </c>
      <c r="CS237" s="1" t="s">
        <v>4943</v>
      </c>
      <c r="CT237" s="1" t="s">
        <v>4943</v>
      </c>
      <c r="CU237" s="1" t="s">
        <v>4943</v>
      </c>
      <c r="CV237" s="1" t="s">
        <v>4943</v>
      </c>
      <c r="CW237" s="1" t="s">
        <v>4943</v>
      </c>
      <c r="CX237" s="1" t="s">
        <v>4943</v>
      </c>
      <c r="CY237" s="1" t="s">
        <v>23</v>
      </c>
      <c r="CZ237" s="1" t="s">
        <v>4943</v>
      </c>
    </row>
    <row r="238" spans="2:104" x14ac:dyDescent="0.25">
      <c r="B238" s="2">
        <v>44449</v>
      </c>
      <c r="C238" s="1">
        <v>0</v>
      </c>
      <c r="D238" s="1">
        <v>1</v>
      </c>
      <c r="E238" s="1">
        <v>0</v>
      </c>
      <c r="F238" s="1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>
        <v>0</v>
      </c>
      <c r="BD238">
        <v>0</v>
      </c>
      <c r="BE238">
        <v>0</v>
      </c>
      <c r="BF238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 t="s">
        <v>4943</v>
      </c>
      <c r="CJ238" s="1" t="s">
        <v>4943</v>
      </c>
      <c r="CK238" s="1" t="s">
        <v>4943</v>
      </c>
      <c r="CL238" s="1" t="s">
        <v>4943</v>
      </c>
      <c r="CM238" s="1" t="s">
        <v>4943</v>
      </c>
      <c r="CN238" s="1" t="s">
        <v>4943</v>
      </c>
      <c r="CO238" s="1" t="s">
        <v>4943</v>
      </c>
      <c r="CP238" s="1" t="s">
        <v>4943</v>
      </c>
      <c r="CQ238" s="1" t="s">
        <v>4943</v>
      </c>
      <c r="CR238" s="1" t="s">
        <v>4943</v>
      </c>
      <c r="CS238" s="1" t="s">
        <v>4943</v>
      </c>
      <c r="CT238" s="1" t="s">
        <v>4943</v>
      </c>
      <c r="CU238" s="1" t="s">
        <v>4943</v>
      </c>
      <c r="CV238" s="1" t="s">
        <v>4943</v>
      </c>
      <c r="CW238" s="1" t="s">
        <v>4943</v>
      </c>
      <c r="CX238" s="1" t="s">
        <v>4943</v>
      </c>
      <c r="CY238" s="1" t="s">
        <v>23</v>
      </c>
      <c r="CZ238" s="1" t="s">
        <v>4943</v>
      </c>
    </row>
    <row r="239" spans="2:104" x14ac:dyDescent="0.25">
      <c r="B239" s="2">
        <v>44449</v>
      </c>
      <c r="C239" s="1">
        <v>0</v>
      </c>
      <c r="D239" s="1">
        <v>1</v>
      </c>
      <c r="E239" s="1">
        <v>0</v>
      </c>
      <c r="F239" s="1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>
        <v>0</v>
      </c>
      <c r="BD239">
        <v>0</v>
      </c>
      <c r="BE239">
        <v>0</v>
      </c>
      <c r="BF239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 t="s">
        <v>4943</v>
      </c>
      <c r="CJ239" s="1" t="s">
        <v>4943</v>
      </c>
      <c r="CK239" s="1" t="s">
        <v>4943</v>
      </c>
      <c r="CL239" s="1" t="s">
        <v>4943</v>
      </c>
      <c r="CM239" s="1" t="s">
        <v>4943</v>
      </c>
      <c r="CN239" s="1" t="s">
        <v>4943</v>
      </c>
      <c r="CO239" s="1" t="s">
        <v>4943</v>
      </c>
      <c r="CP239" s="1" t="s">
        <v>4943</v>
      </c>
      <c r="CQ239" s="1" t="s">
        <v>4943</v>
      </c>
      <c r="CR239" s="1" t="s">
        <v>4943</v>
      </c>
      <c r="CS239" s="1" t="s">
        <v>4943</v>
      </c>
      <c r="CT239" s="1" t="s">
        <v>4943</v>
      </c>
      <c r="CU239" s="1" t="s">
        <v>4943</v>
      </c>
      <c r="CV239" s="1" t="s">
        <v>4943</v>
      </c>
      <c r="CW239" s="1" t="s">
        <v>4943</v>
      </c>
      <c r="CX239" s="1" t="s">
        <v>4943</v>
      </c>
      <c r="CY239" s="1" t="s">
        <v>23</v>
      </c>
      <c r="CZ239" s="1" t="s">
        <v>4943</v>
      </c>
    </row>
    <row r="240" spans="2:104" x14ac:dyDescent="0.25">
      <c r="B240" s="2">
        <v>44449</v>
      </c>
      <c r="C240" s="1">
        <v>1</v>
      </c>
      <c r="D240" s="1">
        <v>0</v>
      </c>
      <c r="E240" s="1">
        <v>0</v>
      </c>
      <c r="F240" s="1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>
        <v>0</v>
      </c>
      <c r="BD240">
        <v>0</v>
      </c>
      <c r="BE240">
        <v>0</v>
      </c>
      <c r="BF240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1</v>
      </c>
      <c r="BR240" s="1">
        <v>1</v>
      </c>
      <c r="BS240" s="1">
        <v>0</v>
      </c>
      <c r="BT240" s="1">
        <v>1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</v>
      </c>
      <c r="CC240" s="1">
        <v>0</v>
      </c>
      <c r="CD240" s="1">
        <v>1</v>
      </c>
      <c r="CE240" s="1">
        <v>1</v>
      </c>
      <c r="CF240" s="1">
        <v>0</v>
      </c>
      <c r="CG240" s="1">
        <v>0</v>
      </c>
      <c r="CH240" s="1">
        <v>0</v>
      </c>
      <c r="CI240" s="1" t="s">
        <v>4944</v>
      </c>
      <c r="CJ240" s="1" t="s">
        <v>4944</v>
      </c>
      <c r="CK240" s="1" t="s">
        <v>4946</v>
      </c>
      <c r="CL240" s="1" t="s">
        <v>4946</v>
      </c>
      <c r="CM240" s="1" t="s">
        <v>4944</v>
      </c>
      <c r="CN240" s="1" t="s">
        <v>4944</v>
      </c>
      <c r="CO240" s="1" t="s">
        <v>4945</v>
      </c>
      <c r="CP240" s="1" t="s">
        <v>4944</v>
      </c>
      <c r="CQ240" s="1" t="s">
        <v>4944</v>
      </c>
      <c r="CR240" s="1" t="s">
        <v>4944</v>
      </c>
      <c r="CS240" s="1" t="s">
        <v>4944</v>
      </c>
      <c r="CT240" s="1" t="s">
        <v>4943</v>
      </c>
      <c r="CU240" s="1" t="s">
        <v>4943</v>
      </c>
      <c r="CV240" s="1" t="s">
        <v>4943</v>
      </c>
      <c r="CW240" s="1" t="s">
        <v>4943</v>
      </c>
      <c r="CX240" s="1" t="s">
        <v>4943</v>
      </c>
      <c r="CY240" s="1" t="s">
        <v>4943</v>
      </c>
      <c r="CZ240" s="1" t="s">
        <v>4943</v>
      </c>
    </row>
    <row r="241" spans="2:104" x14ac:dyDescent="0.25">
      <c r="B241" s="2">
        <v>44449</v>
      </c>
      <c r="C241" s="1">
        <v>0</v>
      </c>
      <c r="D241" s="1">
        <v>1</v>
      </c>
      <c r="E241" s="1">
        <v>0</v>
      </c>
      <c r="F241" s="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>
        <v>0</v>
      </c>
      <c r="BD241">
        <v>0</v>
      </c>
      <c r="BE241">
        <v>0</v>
      </c>
      <c r="BF24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 t="s">
        <v>4943</v>
      </c>
      <c r="CJ241" s="1" t="s">
        <v>4943</v>
      </c>
      <c r="CK241" s="1" t="s">
        <v>4943</v>
      </c>
      <c r="CL241" s="1" t="s">
        <v>4943</v>
      </c>
      <c r="CM241" s="1" t="s">
        <v>4943</v>
      </c>
      <c r="CN241" s="1" t="s">
        <v>4943</v>
      </c>
      <c r="CO241" s="1" t="s">
        <v>4943</v>
      </c>
      <c r="CP241" s="1" t="s">
        <v>4943</v>
      </c>
      <c r="CQ241" s="1" t="s">
        <v>4943</v>
      </c>
      <c r="CR241" s="1" t="s">
        <v>4943</v>
      </c>
      <c r="CS241" s="1" t="s">
        <v>4943</v>
      </c>
      <c r="CT241" s="1" t="s">
        <v>4943</v>
      </c>
      <c r="CU241" s="1" t="s">
        <v>4943</v>
      </c>
      <c r="CV241" s="1" t="s">
        <v>4943</v>
      </c>
      <c r="CW241" s="1" t="s">
        <v>4943</v>
      </c>
      <c r="CX241" s="1" t="s">
        <v>4943</v>
      </c>
      <c r="CY241" s="1" t="s">
        <v>23</v>
      </c>
      <c r="CZ241" s="1" t="s">
        <v>4943</v>
      </c>
    </row>
    <row r="242" spans="2:104" x14ac:dyDescent="0.25">
      <c r="B242" s="2">
        <v>44449</v>
      </c>
      <c r="C242" s="1">
        <v>0</v>
      </c>
      <c r="D242" s="1">
        <v>1</v>
      </c>
      <c r="E242" s="1">
        <v>0</v>
      </c>
      <c r="F242" s="1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>
        <v>0</v>
      </c>
      <c r="BD242">
        <v>0</v>
      </c>
      <c r="BE242">
        <v>0</v>
      </c>
      <c r="BF242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 t="s">
        <v>4943</v>
      </c>
      <c r="CJ242" s="1" t="s">
        <v>4943</v>
      </c>
      <c r="CK242" s="1" t="s">
        <v>4943</v>
      </c>
      <c r="CL242" s="1" t="s">
        <v>4943</v>
      </c>
      <c r="CM242" s="1" t="s">
        <v>4943</v>
      </c>
      <c r="CN242" s="1" t="s">
        <v>4943</v>
      </c>
      <c r="CO242" s="1" t="s">
        <v>4943</v>
      </c>
      <c r="CP242" s="1" t="s">
        <v>4943</v>
      </c>
      <c r="CQ242" s="1" t="s">
        <v>4943</v>
      </c>
      <c r="CR242" s="1" t="s">
        <v>4943</v>
      </c>
      <c r="CS242" s="1" t="s">
        <v>4943</v>
      </c>
      <c r="CT242" s="1" t="s">
        <v>4943</v>
      </c>
      <c r="CU242" s="1" t="s">
        <v>4943</v>
      </c>
      <c r="CV242" s="1" t="s">
        <v>4943</v>
      </c>
      <c r="CW242" s="1" t="s">
        <v>4943</v>
      </c>
      <c r="CX242" s="1" t="s">
        <v>4943</v>
      </c>
      <c r="CY242" s="1" t="s">
        <v>23</v>
      </c>
      <c r="CZ242" s="1" t="s">
        <v>4943</v>
      </c>
    </row>
    <row r="243" spans="2:104" x14ac:dyDescent="0.25">
      <c r="B243" s="2">
        <v>44449</v>
      </c>
      <c r="C243" s="1">
        <v>0</v>
      </c>
      <c r="D243" s="1">
        <v>1</v>
      </c>
      <c r="E243" s="1">
        <v>0</v>
      </c>
      <c r="F243" s="1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>
        <v>0</v>
      </c>
      <c r="BD243">
        <v>0</v>
      </c>
      <c r="BE243">
        <v>0</v>
      </c>
      <c r="BF243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 t="s">
        <v>4943</v>
      </c>
      <c r="CJ243" s="1" t="s">
        <v>4943</v>
      </c>
      <c r="CK243" s="1" t="s">
        <v>4943</v>
      </c>
      <c r="CL243" s="1" t="s">
        <v>4943</v>
      </c>
      <c r="CM243" s="1" t="s">
        <v>4943</v>
      </c>
      <c r="CN243" s="1" t="s">
        <v>4943</v>
      </c>
      <c r="CO243" s="1" t="s">
        <v>4943</v>
      </c>
      <c r="CP243" s="1" t="s">
        <v>4943</v>
      </c>
      <c r="CQ243" s="1" t="s">
        <v>4943</v>
      </c>
      <c r="CR243" s="1" t="s">
        <v>4943</v>
      </c>
      <c r="CS243" s="1" t="s">
        <v>4943</v>
      </c>
      <c r="CT243" s="1" t="s">
        <v>4943</v>
      </c>
      <c r="CU243" s="1" t="s">
        <v>4943</v>
      </c>
      <c r="CV243" s="1" t="s">
        <v>4943</v>
      </c>
      <c r="CW243" s="1" t="s">
        <v>4943</v>
      </c>
      <c r="CX243" s="1" t="s">
        <v>4943</v>
      </c>
      <c r="CY243" s="1" t="s">
        <v>23</v>
      </c>
      <c r="CZ243" s="1" t="s">
        <v>4943</v>
      </c>
    </row>
    <row r="244" spans="2:104" x14ac:dyDescent="0.25">
      <c r="B244" s="2">
        <v>44449</v>
      </c>
      <c r="C244" s="1">
        <v>1</v>
      </c>
      <c r="D244" s="1">
        <v>0</v>
      </c>
      <c r="E244" s="1">
        <v>0</v>
      </c>
      <c r="F244" s="1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1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>
        <v>0</v>
      </c>
      <c r="BD244">
        <v>0</v>
      </c>
      <c r="BE244">
        <v>0</v>
      </c>
      <c r="BF244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1</v>
      </c>
      <c r="BR244" s="1">
        <v>1</v>
      </c>
      <c r="BS244" s="1">
        <v>0</v>
      </c>
      <c r="BT244" s="1">
        <v>1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1</v>
      </c>
      <c r="CE244" s="1">
        <v>0</v>
      </c>
      <c r="CF244" s="1">
        <v>0</v>
      </c>
      <c r="CG244" s="1">
        <v>0</v>
      </c>
      <c r="CH244" s="1">
        <v>0</v>
      </c>
      <c r="CI244" s="1" t="s">
        <v>4944</v>
      </c>
      <c r="CJ244" s="1" t="s">
        <v>4944</v>
      </c>
      <c r="CK244" s="1" t="s">
        <v>4946</v>
      </c>
      <c r="CL244" s="1" t="s">
        <v>4946</v>
      </c>
      <c r="CM244" s="1" t="s">
        <v>4944</v>
      </c>
      <c r="CN244" s="1" t="s">
        <v>4945</v>
      </c>
      <c r="CO244" s="1" t="s">
        <v>4945</v>
      </c>
      <c r="CP244" s="1" t="s">
        <v>4945</v>
      </c>
      <c r="CQ244" s="1" t="s">
        <v>4944</v>
      </c>
      <c r="CR244" s="1" t="s">
        <v>4944</v>
      </c>
      <c r="CS244" s="1" t="s">
        <v>4945</v>
      </c>
      <c r="CT244" s="1" t="s">
        <v>4943</v>
      </c>
      <c r="CU244" s="1" t="s">
        <v>4943</v>
      </c>
      <c r="CV244" s="1" t="s">
        <v>4943</v>
      </c>
      <c r="CW244" s="1" t="s">
        <v>4943</v>
      </c>
      <c r="CX244" s="1" t="s">
        <v>4943</v>
      </c>
      <c r="CY244" s="1" t="s">
        <v>4943</v>
      </c>
      <c r="CZ244" s="1" t="s">
        <v>4943</v>
      </c>
    </row>
    <row r="245" spans="2:104" x14ac:dyDescent="0.25">
      <c r="B245" s="2">
        <v>44449</v>
      </c>
      <c r="C245" s="1">
        <v>0</v>
      </c>
      <c r="D245" s="1">
        <v>1</v>
      </c>
      <c r="E245" s="1">
        <v>0</v>
      </c>
      <c r="F245" s="1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>
        <v>0</v>
      </c>
      <c r="BD245">
        <v>0</v>
      </c>
      <c r="BE245">
        <v>0</v>
      </c>
      <c r="BF245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 t="s">
        <v>4943</v>
      </c>
      <c r="CJ245" s="1" t="s">
        <v>4943</v>
      </c>
      <c r="CK245" s="1" t="s">
        <v>4943</v>
      </c>
      <c r="CL245" s="1" t="s">
        <v>4943</v>
      </c>
      <c r="CM245" s="1" t="s">
        <v>4943</v>
      </c>
      <c r="CN245" s="1" t="s">
        <v>4943</v>
      </c>
      <c r="CO245" s="1" t="s">
        <v>4943</v>
      </c>
      <c r="CP245" s="1" t="s">
        <v>4943</v>
      </c>
      <c r="CQ245" s="1" t="s">
        <v>4943</v>
      </c>
      <c r="CR245" s="1" t="s">
        <v>4943</v>
      </c>
      <c r="CS245" s="1" t="s">
        <v>4943</v>
      </c>
      <c r="CT245" s="1" t="s">
        <v>4943</v>
      </c>
      <c r="CU245" s="1" t="s">
        <v>4943</v>
      </c>
      <c r="CV245" s="1" t="s">
        <v>4943</v>
      </c>
      <c r="CW245" s="1" t="s">
        <v>4943</v>
      </c>
      <c r="CX245" s="1" t="s">
        <v>4943</v>
      </c>
      <c r="CY245" s="1" t="s">
        <v>23</v>
      </c>
      <c r="CZ245" s="1" t="s">
        <v>4943</v>
      </c>
    </row>
    <row r="246" spans="2:104" x14ac:dyDescent="0.25">
      <c r="B246" s="2">
        <v>44449</v>
      </c>
      <c r="C246" s="1">
        <v>0</v>
      </c>
      <c r="D246" s="1">
        <v>1</v>
      </c>
      <c r="E246" s="1">
        <v>0</v>
      </c>
      <c r="F246" s="1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>
        <v>0</v>
      </c>
      <c r="BD246">
        <v>0</v>
      </c>
      <c r="BE246">
        <v>0</v>
      </c>
      <c r="BF246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 t="s">
        <v>4943</v>
      </c>
      <c r="CJ246" s="1" t="s">
        <v>4943</v>
      </c>
      <c r="CK246" s="1" t="s">
        <v>4943</v>
      </c>
      <c r="CL246" s="1" t="s">
        <v>4943</v>
      </c>
      <c r="CM246" s="1" t="s">
        <v>4943</v>
      </c>
      <c r="CN246" s="1" t="s">
        <v>4943</v>
      </c>
      <c r="CO246" s="1" t="s">
        <v>4943</v>
      </c>
      <c r="CP246" s="1" t="s">
        <v>4943</v>
      </c>
      <c r="CQ246" s="1" t="s">
        <v>4943</v>
      </c>
      <c r="CR246" s="1" t="s">
        <v>4943</v>
      </c>
      <c r="CS246" s="1" t="s">
        <v>4943</v>
      </c>
      <c r="CT246" s="1" t="s">
        <v>4943</v>
      </c>
      <c r="CU246" s="1" t="s">
        <v>4943</v>
      </c>
      <c r="CV246" s="1" t="s">
        <v>4943</v>
      </c>
      <c r="CW246" s="1" t="s">
        <v>4943</v>
      </c>
      <c r="CX246" s="1" t="s">
        <v>4943</v>
      </c>
      <c r="CY246" s="1" t="s">
        <v>23</v>
      </c>
      <c r="CZ246" s="1" t="s">
        <v>4943</v>
      </c>
    </row>
    <row r="247" spans="2:104" x14ac:dyDescent="0.25">
      <c r="B247" s="2">
        <v>44449</v>
      </c>
      <c r="C247" s="1">
        <v>0</v>
      </c>
      <c r="D247" s="1">
        <v>1</v>
      </c>
      <c r="E247" s="1">
        <v>0</v>
      </c>
      <c r="F247" s="1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>
        <v>0</v>
      </c>
      <c r="BD247">
        <v>0</v>
      </c>
      <c r="BE247">
        <v>0</v>
      </c>
      <c r="BF247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 t="s">
        <v>4943</v>
      </c>
      <c r="CJ247" s="1" t="s">
        <v>4943</v>
      </c>
      <c r="CK247" s="1" t="s">
        <v>4943</v>
      </c>
      <c r="CL247" s="1" t="s">
        <v>4943</v>
      </c>
      <c r="CM247" s="1" t="s">
        <v>4943</v>
      </c>
      <c r="CN247" s="1" t="s">
        <v>4943</v>
      </c>
      <c r="CO247" s="1" t="s">
        <v>4943</v>
      </c>
      <c r="CP247" s="1" t="s">
        <v>4943</v>
      </c>
      <c r="CQ247" s="1" t="s">
        <v>4943</v>
      </c>
      <c r="CR247" s="1" t="s">
        <v>4943</v>
      </c>
      <c r="CS247" s="1" t="s">
        <v>4943</v>
      </c>
      <c r="CT247" s="1" t="s">
        <v>4943</v>
      </c>
      <c r="CU247" s="1" t="s">
        <v>4943</v>
      </c>
      <c r="CV247" s="1" t="s">
        <v>4943</v>
      </c>
      <c r="CW247" s="1" t="s">
        <v>4943</v>
      </c>
      <c r="CX247" s="1" t="s">
        <v>4943</v>
      </c>
      <c r="CY247" s="1" t="s">
        <v>23</v>
      </c>
      <c r="CZ247" s="1" t="s">
        <v>4943</v>
      </c>
    </row>
    <row r="248" spans="2:104" x14ac:dyDescent="0.25">
      <c r="B248" s="2">
        <v>44449</v>
      </c>
      <c r="C248" s="1">
        <v>0</v>
      </c>
      <c r="D248" s="1">
        <v>1</v>
      </c>
      <c r="E248" s="1">
        <v>0</v>
      </c>
      <c r="F248" s="1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>
        <v>0</v>
      </c>
      <c r="BD248">
        <v>0</v>
      </c>
      <c r="BE248">
        <v>0</v>
      </c>
      <c r="BF248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 t="s">
        <v>4943</v>
      </c>
      <c r="CJ248" s="1" t="s">
        <v>4943</v>
      </c>
      <c r="CK248" s="1" t="s">
        <v>4943</v>
      </c>
      <c r="CL248" s="1" t="s">
        <v>4943</v>
      </c>
      <c r="CM248" s="1" t="s">
        <v>4943</v>
      </c>
      <c r="CN248" s="1" t="s">
        <v>4943</v>
      </c>
      <c r="CO248" s="1" t="s">
        <v>4943</v>
      </c>
      <c r="CP248" s="1" t="s">
        <v>4943</v>
      </c>
      <c r="CQ248" s="1" t="s">
        <v>4943</v>
      </c>
      <c r="CR248" s="1" t="s">
        <v>4943</v>
      </c>
      <c r="CS248" s="1" t="s">
        <v>4943</v>
      </c>
      <c r="CT248" s="1" t="s">
        <v>4943</v>
      </c>
      <c r="CU248" s="1" t="s">
        <v>4943</v>
      </c>
      <c r="CV248" s="1" t="s">
        <v>4943</v>
      </c>
      <c r="CW248" s="1" t="s">
        <v>4943</v>
      </c>
      <c r="CX248" s="1" t="s">
        <v>4943</v>
      </c>
      <c r="CY248" s="1" t="s">
        <v>23</v>
      </c>
      <c r="CZ248" s="1" t="s">
        <v>4943</v>
      </c>
    </row>
    <row r="249" spans="2:104" x14ac:dyDescent="0.25">
      <c r="B249" s="2">
        <v>44449</v>
      </c>
      <c r="C249" s="1">
        <v>0</v>
      </c>
      <c r="D249" s="1">
        <v>1</v>
      </c>
      <c r="E249" s="1">
        <v>0</v>
      </c>
      <c r="F249" s="1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>
        <v>0</v>
      </c>
      <c r="BD249">
        <v>0</v>
      </c>
      <c r="BE249">
        <v>0</v>
      </c>
      <c r="BF249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 t="s">
        <v>4943</v>
      </c>
      <c r="CJ249" s="1" t="s">
        <v>4943</v>
      </c>
      <c r="CK249" s="1" t="s">
        <v>4943</v>
      </c>
      <c r="CL249" s="1" t="s">
        <v>4943</v>
      </c>
      <c r="CM249" s="1" t="s">
        <v>4943</v>
      </c>
      <c r="CN249" s="1" t="s">
        <v>4943</v>
      </c>
      <c r="CO249" s="1" t="s">
        <v>4943</v>
      </c>
      <c r="CP249" s="1" t="s">
        <v>4943</v>
      </c>
      <c r="CQ249" s="1" t="s">
        <v>4943</v>
      </c>
      <c r="CR249" s="1" t="s">
        <v>4943</v>
      </c>
      <c r="CS249" s="1" t="s">
        <v>4943</v>
      </c>
      <c r="CT249" s="1" t="s">
        <v>4943</v>
      </c>
      <c r="CU249" s="1" t="s">
        <v>4943</v>
      </c>
      <c r="CV249" s="1" t="s">
        <v>4943</v>
      </c>
      <c r="CW249" s="1" t="s">
        <v>4943</v>
      </c>
      <c r="CX249" s="1" t="s">
        <v>4943</v>
      </c>
      <c r="CY249" s="1" t="s">
        <v>23</v>
      </c>
      <c r="CZ249" s="1" t="s">
        <v>4943</v>
      </c>
    </row>
    <row r="250" spans="2:104" x14ac:dyDescent="0.25">
      <c r="B250" s="2">
        <v>44449</v>
      </c>
      <c r="C250" s="1">
        <v>0</v>
      </c>
      <c r="D250" s="1">
        <v>1</v>
      </c>
      <c r="E250" s="1">
        <v>0</v>
      </c>
      <c r="F250" s="1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>
        <v>0</v>
      </c>
      <c r="BD250">
        <v>0</v>
      </c>
      <c r="BE250">
        <v>0</v>
      </c>
      <c r="BF250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 t="s">
        <v>4943</v>
      </c>
      <c r="CJ250" s="1" t="s">
        <v>4943</v>
      </c>
      <c r="CK250" s="1" t="s">
        <v>4943</v>
      </c>
      <c r="CL250" s="1" t="s">
        <v>4943</v>
      </c>
      <c r="CM250" s="1" t="s">
        <v>4943</v>
      </c>
      <c r="CN250" s="1" t="s">
        <v>4943</v>
      </c>
      <c r="CO250" s="1" t="s">
        <v>4943</v>
      </c>
      <c r="CP250" s="1" t="s">
        <v>4943</v>
      </c>
      <c r="CQ250" s="1" t="s">
        <v>4943</v>
      </c>
      <c r="CR250" s="1" t="s">
        <v>4943</v>
      </c>
      <c r="CS250" s="1" t="s">
        <v>4943</v>
      </c>
      <c r="CT250" s="1" t="s">
        <v>4943</v>
      </c>
      <c r="CU250" s="1" t="s">
        <v>4943</v>
      </c>
      <c r="CV250" s="1" t="s">
        <v>4943</v>
      </c>
      <c r="CW250" s="1" t="s">
        <v>4943</v>
      </c>
      <c r="CX250" s="1" t="s">
        <v>4943</v>
      </c>
      <c r="CY250" s="1" t="s">
        <v>23</v>
      </c>
      <c r="CZ250" s="1" t="s">
        <v>4943</v>
      </c>
    </row>
    <row r="251" spans="2:104" x14ac:dyDescent="0.25">
      <c r="B251" s="2">
        <v>44449</v>
      </c>
      <c r="C251" s="1">
        <v>1</v>
      </c>
      <c r="D251" s="1">
        <v>0</v>
      </c>
      <c r="E251" s="1">
        <v>0</v>
      </c>
      <c r="F251" s="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>
        <v>0</v>
      </c>
      <c r="BD251">
        <v>0</v>
      </c>
      <c r="BE251">
        <v>0</v>
      </c>
      <c r="BF25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 t="s">
        <v>4945</v>
      </c>
      <c r="CJ251" s="1" t="s">
        <v>4945</v>
      </c>
      <c r="CK251" s="1" t="s">
        <v>4945</v>
      </c>
      <c r="CL251" s="1" t="s">
        <v>4945</v>
      </c>
      <c r="CM251" s="1" t="s">
        <v>4945</v>
      </c>
      <c r="CN251" s="1" t="s">
        <v>4945</v>
      </c>
      <c r="CO251" s="1" t="s">
        <v>4945</v>
      </c>
      <c r="CP251" s="1" t="s">
        <v>4945</v>
      </c>
      <c r="CQ251" s="1" t="s">
        <v>4945</v>
      </c>
      <c r="CR251" s="1" t="s">
        <v>4945</v>
      </c>
      <c r="CS251" s="1" t="s">
        <v>4945</v>
      </c>
      <c r="CT251" s="1" t="s">
        <v>4943</v>
      </c>
      <c r="CU251" s="1" t="s">
        <v>4943</v>
      </c>
      <c r="CV251" s="1" t="s">
        <v>4943</v>
      </c>
      <c r="CW251" s="1" t="s">
        <v>4943</v>
      </c>
      <c r="CX251" s="1" t="s">
        <v>4943</v>
      </c>
      <c r="CY251" s="1" t="s">
        <v>4943</v>
      </c>
      <c r="CZ251" s="1" t="s">
        <v>4943</v>
      </c>
    </row>
    <row r="252" spans="2:104" x14ac:dyDescent="0.25">
      <c r="B252" s="2">
        <v>44449</v>
      </c>
      <c r="C252" s="1">
        <v>0</v>
      </c>
      <c r="D252" s="1">
        <v>1</v>
      </c>
      <c r="E252" s="1">
        <v>0</v>
      </c>
      <c r="F252" s="1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>
        <v>0</v>
      </c>
      <c r="BD252">
        <v>0</v>
      </c>
      <c r="BE252">
        <v>0</v>
      </c>
      <c r="BF252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 t="s">
        <v>4943</v>
      </c>
      <c r="CJ252" s="1" t="s">
        <v>4943</v>
      </c>
      <c r="CK252" s="1" t="s">
        <v>4943</v>
      </c>
      <c r="CL252" s="1" t="s">
        <v>4943</v>
      </c>
      <c r="CM252" s="1" t="s">
        <v>4943</v>
      </c>
      <c r="CN252" s="1" t="s">
        <v>4943</v>
      </c>
      <c r="CO252" s="1" t="s">
        <v>4943</v>
      </c>
      <c r="CP252" s="1" t="s">
        <v>4943</v>
      </c>
      <c r="CQ252" s="1" t="s">
        <v>4943</v>
      </c>
      <c r="CR252" s="1" t="s">
        <v>4943</v>
      </c>
      <c r="CS252" s="1" t="s">
        <v>4943</v>
      </c>
      <c r="CT252" s="1" t="s">
        <v>4943</v>
      </c>
      <c r="CU252" s="1" t="s">
        <v>4943</v>
      </c>
      <c r="CV252" s="1" t="s">
        <v>4943</v>
      </c>
      <c r="CW252" s="1" t="s">
        <v>4943</v>
      </c>
      <c r="CX252" s="1" t="s">
        <v>4943</v>
      </c>
      <c r="CY252" s="1" t="s">
        <v>23</v>
      </c>
      <c r="CZ252" s="1" t="s">
        <v>4943</v>
      </c>
    </row>
    <row r="253" spans="2:104" x14ac:dyDescent="0.25">
      <c r="B253" s="2">
        <v>44449</v>
      </c>
      <c r="C253" s="1">
        <v>1</v>
      </c>
      <c r="D253" s="1">
        <v>0</v>
      </c>
      <c r="E253" s="1">
        <v>0</v>
      </c>
      <c r="F253" s="1">
        <v>0</v>
      </c>
      <c r="G253">
        <v>1</v>
      </c>
      <c r="H253">
        <v>0</v>
      </c>
      <c r="I253">
        <v>1</v>
      </c>
      <c r="J253">
        <v>1</v>
      </c>
      <c r="K253">
        <v>1</v>
      </c>
      <c r="L253">
        <v>1</v>
      </c>
      <c r="M253">
        <v>0</v>
      </c>
      <c r="N253">
        <v>1</v>
      </c>
      <c r="O253">
        <v>1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</v>
      </c>
      <c r="AH253" s="1">
        <v>1</v>
      </c>
      <c r="AI253" s="1">
        <v>1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1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1</v>
      </c>
      <c r="BA253" s="1">
        <v>0</v>
      </c>
      <c r="BB253" s="1">
        <v>0</v>
      </c>
      <c r="BC253">
        <v>1</v>
      </c>
      <c r="BD253">
        <v>1</v>
      </c>
      <c r="BE253">
        <v>0</v>
      </c>
      <c r="BF253">
        <v>1</v>
      </c>
      <c r="BG253" s="1">
        <v>0</v>
      </c>
      <c r="BH253" s="1">
        <v>0</v>
      </c>
      <c r="BI253" s="1">
        <v>1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1</v>
      </c>
      <c r="BT253" s="1">
        <v>0</v>
      </c>
      <c r="BU253" s="1">
        <v>1</v>
      </c>
      <c r="BV253" s="1">
        <v>0</v>
      </c>
      <c r="BW253" s="1">
        <v>0</v>
      </c>
      <c r="BX253" s="1">
        <v>1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 t="s">
        <v>4946</v>
      </c>
      <c r="CJ253" s="1" t="s">
        <v>4946</v>
      </c>
      <c r="CK253" s="1" t="s">
        <v>4946</v>
      </c>
      <c r="CL253" s="1" t="s">
        <v>4946</v>
      </c>
      <c r="CM253" s="1" t="s">
        <v>4946</v>
      </c>
      <c r="CN253" s="1" t="s">
        <v>4946</v>
      </c>
      <c r="CO253" s="1" t="s">
        <v>4946</v>
      </c>
      <c r="CP253" s="1" t="s">
        <v>4946</v>
      </c>
      <c r="CQ253" s="1" t="s">
        <v>4946</v>
      </c>
      <c r="CR253" s="1" t="s">
        <v>4946</v>
      </c>
      <c r="CS253" s="1" t="s">
        <v>4946</v>
      </c>
      <c r="CT253" s="1" t="s">
        <v>4943</v>
      </c>
      <c r="CU253" s="1" t="s">
        <v>4943</v>
      </c>
      <c r="CV253" s="1" t="s">
        <v>4943</v>
      </c>
      <c r="CW253" s="1" t="s">
        <v>4943</v>
      </c>
      <c r="CX253" s="1" t="s">
        <v>4943</v>
      </c>
      <c r="CY253" s="1" t="s">
        <v>4943</v>
      </c>
      <c r="CZ253" s="1" t="s">
        <v>4943</v>
      </c>
    </row>
    <row r="254" spans="2:104" x14ac:dyDescent="0.25">
      <c r="B254" s="2">
        <v>44449</v>
      </c>
      <c r="C254" s="1">
        <v>1</v>
      </c>
      <c r="D254" s="1">
        <v>0</v>
      </c>
      <c r="E254" s="1">
        <v>0</v>
      </c>
      <c r="F254" s="1">
        <v>0</v>
      </c>
      <c r="G254">
        <v>1</v>
      </c>
      <c r="H254">
        <v>0</v>
      </c>
      <c r="I254">
        <v>1</v>
      </c>
      <c r="J254">
        <v>1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1</v>
      </c>
      <c r="R254">
        <v>1</v>
      </c>
      <c r="S254">
        <v>1</v>
      </c>
      <c r="T254">
        <v>1</v>
      </c>
      <c r="U254">
        <v>0</v>
      </c>
      <c r="V254" s="1">
        <v>0</v>
      </c>
      <c r="W254" s="1">
        <v>1</v>
      </c>
      <c r="X254" s="1">
        <v>0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0</v>
      </c>
      <c r="AH254" s="1">
        <v>0</v>
      </c>
      <c r="AI254" s="1">
        <v>0</v>
      </c>
      <c r="AJ254" s="1">
        <v>0</v>
      </c>
      <c r="AK254" s="1">
        <v>1</v>
      </c>
      <c r="AL254" s="1">
        <v>1</v>
      </c>
      <c r="AM254" s="1">
        <v>0</v>
      </c>
      <c r="AN254" s="1">
        <v>1</v>
      </c>
      <c r="AO254" s="1">
        <v>0</v>
      </c>
      <c r="AP254" s="1">
        <v>1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1</v>
      </c>
      <c r="AX254" s="1">
        <v>0</v>
      </c>
      <c r="AY254" s="1">
        <v>1</v>
      </c>
      <c r="AZ254" s="1">
        <v>0</v>
      </c>
      <c r="BA254" s="1">
        <v>0</v>
      </c>
      <c r="BB254" s="1">
        <v>1</v>
      </c>
      <c r="BC254">
        <v>0</v>
      </c>
      <c r="BD254">
        <v>0</v>
      </c>
      <c r="BE254">
        <v>1</v>
      </c>
      <c r="BF254">
        <v>0</v>
      </c>
      <c r="BG254" s="1">
        <v>0</v>
      </c>
      <c r="BH254" s="1">
        <v>1</v>
      </c>
      <c r="BI254" s="1">
        <v>0</v>
      </c>
      <c r="BJ254" s="1">
        <v>1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 t="s">
        <v>4946</v>
      </c>
      <c r="CJ254" s="1" t="s">
        <v>4946</v>
      </c>
      <c r="CK254" s="1" t="s">
        <v>4946</v>
      </c>
      <c r="CL254" s="1" t="s">
        <v>4946</v>
      </c>
      <c r="CM254" s="1" t="s">
        <v>4944</v>
      </c>
      <c r="CN254" s="1" t="s">
        <v>4944</v>
      </c>
      <c r="CO254" s="1" t="s">
        <v>4945</v>
      </c>
      <c r="CP254" s="1" t="s">
        <v>4945</v>
      </c>
      <c r="CQ254" s="1" t="s">
        <v>4945</v>
      </c>
      <c r="CR254" s="1" t="s">
        <v>4944</v>
      </c>
      <c r="CS254" s="1" t="s">
        <v>4945</v>
      </c>
      <c r="CT254" s="1" t="s">
        <v>4943</v>
      </c>
      <c r="CU254" s="1" t="s">
        <v>4943</v>
      </c>
      <c r="CV254" s="1" t="s">
        <v>4943</v>
      </c>
      <c r="CW254" s="1" t="s">
        <v>4943</v>
      </c>
      <c r="CX254" s="1" t="s">
        <v>4943</v>
      </c>
      <c r="CY254" s="1" t="s">
        <v>4943</v>
      </c>
      <c r="CZ254" s="1" t="s">
        <v>4943</v>
      </c>
    </row>
    <row r="255" spans="2:104" x14ac:dyDescent="0.25">
      <c r="B255" s="2">
        <v>44449</v>
      </c>
      <c r="C255" s="1">
        <v>0</v>
      </c>
      <c r="D255" s="1">
        <v>0</v>
      </c>
      <c r="E255" s="1">
        <v>1</v>
      </c>
      <c r="F255" s="1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>
        <v>0</v>
      </c>
      <c r="BD255">
        <v>0</v>
      </c>
      <c r="BE255">
        <v>0</v>
      </c>
      <c r="BF255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 t="s">
        <v>4943</v>
      </c>
      <c r="CJ255" s="1" t="s">
        <v>4943</v>
      </c>
      <c r="CK255" s="1" t="s">
        <v>4943</v>
      </c>
      <c r="CL255" s="1" t="s">
        <v>4943</v>
      </c>
      <c r="CM255" s="1" t="s">
        <v>4943</v>
      </c>
      <c r="CN255" s="1" t="s">
        <v>4943</v>
      </c>
      <c r="CO255" s="1" t="s">
        <v>4943</v>
      </c>
      <c r="CP255" s="1" t="s">
        <v>4943</v>
      </c>
      <c r="CQ255" s="1" t="s">
        <v>4943</v>
      </c>
      <c r="CR255" s="1" t="s">
        <v>4943</v>
      </c>
      <c r="CS255" s="1" t="s">
        <v>4943</v>
      </c>
      <c r="CT255" s="1" t="s">
        <v>4943</v>
      </c>
      <c r="CU255" s="1" t="s">
        <v>4943</v>
      </c>
      <c r="CV255" s="1" t="s">
        <v>4943</v>
      </c>
      <c r="CW255" s="1" t="s">
        <v>4943</v>
      </c>
      <c r="CX255" s="1" t="s">
        <v>4943</v>
      </c>
      <c r="CY255" s="1" t="s">
        <v>4943</v>
      </c>
      <c r="CZ255" s="1" t="s">
        <v>23</v>
      </c>
    </row>
    <row r="256" spans="2:104" x14ac:dyDescent="0.25">
      <c r="B256" s="2">
        <v>44449</v>
      </c>
      <c r="C256" s="1">
        <v>0</v>
      </c>
      <c r="D256" s="1">
        <v>1</v>
      </c>
      <c r="E256" s="1">
        <v>0</v>
      </c>
      <c r="F256" s="1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>
        <v>0</v>
      </c>
      <c r="BD256">
        <v>0</v>
      </c>
      <c r="BE256">
        <v>0</v>
      </c>
      <c r="BF256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 t="s">
        <v>4943</v>
      </c>
      <c r="CJ256" s="1" t="s">
        <v>4943</v>
      </c>
      <c r="CK256" s="1" t="s">
        <v>4943</v>
      </c>
      <c r="CL256" s="1" t="s">
        <v>4943</v>
      </c>
      <c r="CM256" s="1" t="s">
        <v>4943</v>
      </c>
      <c r="CN256" s="1" t="s">
        <v>4943</v>
      </c>
      <c r="CO256" s="1" t="s">
        <v>4943</v>
      </c>
      <c r="CP256" s="1" t="s">
        <v>4943</v>
      </c>
      <c r="CQ256" s="1" t="s">
        <v>4943</v>
      </c>
      <c r="CR256" s="1" t="s">
        <v>4943</v>
      </c>
      <c r="CS256" s="1" t="s">
        <v>4943</v>
      </c>
      <c r="CT256" s="1" t="s">
        <v>4943</v>
      </c>
      <c r="CU256" s="1" t="s">
        <v>4943</v>
      </c>
      <c r="CV256" s="1" t="s">
        <v>4943</v>
      </c>
      <c r="CW256" s="1" t="s">
        <v>4943</v>
      </c>
      <c r="CX256" s="1" t="s">
        <v>4943</v>
      </c>
      <c r="CY256" s="1" t="s">
        <v>23</v>
      </c>
      <c r="CZ256" s="1" t="s">
        <v>4943</v>
      </c>
    </row>
    <row r="257" spans="2:104" x14ac:dyDescent="0.25">
      <c r="B257" s="2">
        <v>44449</v>
      </c>
      <c r="C257" s="1">
        <v>0</v>
      </c>
      <c r="D257" s="1">
        <v>0</v>
      </c>
      <c r="E257" s="1">
        <v>1</v>
      </c>
      <c r="F257" s="1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>
        <v>0</v>
      </c>
      <c r="BD257">
        <v>0</v>
      </c>
      <c r="BE257">
        <v>0</v>
      </c>
      <c r="BF257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 t="s">
        <v>4943</v>
      </c>
      <c r="CJ257" s="1" t="s">
        <v>4943</v>
      </c>
      <c r="CK257" s="1" t="s">
        <v>4943</v>
      </c>
      <c r="CL257" s="1" t="s">
        <v>4943</v>
      </c>
      <c r="CM257" s="1" t="s">
        <v>4943</v>
      </c>
      <c r="CN257" s="1" t="s">
        <v>4943</v>
      </c>
      <c r="CO257" s="1" t="s">
        <v>4943</v>
      </c>
      <c r="CP257" s="1" t="s">
        <v>4943</v>
      </c>
      <c r="CQ257" s="1" t="s">
        <v>4943</v>
      </c>
      <c r="CR257" s="1" t="s">
        <v>4943</v>
      </c>
      <c r="CS257" s="1" t="s">
        <v>4943</v>
      </c>
      <c r="CT257" s="1" t="s">
        <v>4947</v>
      </c>
      <c r="CU257" s="1" t="s">
        <v>4943</v>
      </c>
      <c r="CV257" s="1" t="s">
        <v>4947</v>
      </c>
      <c r="CW257" s="1" t="s">
        <v>4943</v>
      </c>
      <c r="CX257" s="1" t="s">
        <v>4943</v>
      </c>
      <c r="CY257" s="1" t="s">
        <v>4943</v>
      </c>
      <c r="CZ257" s="1" t="s">
        <v>23</v>
      </c>
    </row>
    <row r="258" spans="2:104" x14ac:dyDescent="0.25">
      <c r="B258" s="2">
        <v>44449</v>
      </c>
      <c r="C258" s="1">
        <v>1</v>
      </c>
      <c r="D258" s="1">
        <v>0</v>
      </c>
      <c r="E258" s="1">
        <v>0</v>
      </c>
      <c r="F258" s="1">
        <v>0</v>
      </c>
      <c r="G258">
        <v>0</v>
      </c>
      <c r="H258">
        <v>0</v>
      </c>
      <c r="I258">
        <v>1</v>
      </c>
      <c r="J258">
        <v>0</v>
      </c>
      <c r="K258">
        <v>1</v>
      </c>
      <c r="L258">
        <v>0</v>
      </c>
      <c r="M258">
        <v>0</v>
      </c>
      <c r="N258">
        <v>1</v>
      </c>
      <c r="O258">
        <v>1</v>
      </c>
      <c r="P258">
        <v>1</v>
      </c>
      <c r="Q258">
        <v>0</v>
      </c>
      <c r="R258">
        <v>1</v>
      </c>
      <c r="S258">
        <v>1</v>
      </c>
      <c r="T258">
        <v>1</v>
      </c>
      <c r="U258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1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1</v>
      </c>
      <c r="AY258" s="1">
        <v>1</v>
      </c>
      <c r="AZ258" s="1">
        <v>1</v>
      </c>
      <c r="BA258" s="1">
        <v>1</v>
      </c>
      <c r="BB258" s="1">
        <v>1</v>
      </c>
      <c r="BC258">
        <v>1</v>
      </c>
      <c r="BD258">
        <v>1</v>
      </c>
      <c r="BE258">
        <v>1</v>
      </c>
      <c r="BF258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1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 t="s">
        <v>4946</v>
      </c>
      <c r="CJ258" s="1" t="s">
        <v>4946</v>
      </c>
      <c r="CK258" s="1" t="s">
        <v>4946</v>
      </c>
      <c r="CL258" s="1" t="s">
        <v>4946</v>
      </c>
      <c r="CM258" s="1" t="s">
        <v>4946</v>
      </c>
      <c r="CN258" s="1" t="s">
        <v>4946</v>
      </c>
      <c r="CO258" s="1" t="s">
        <v>4946</v>
      </c>
      <c r="CP258" s="1" t="s">
        <v>4946</v>
      </c>
      <c r="CQ258" s="1" t="s">
        <v>4946</v>
      </c>
      <c r="CR258" s="1" t="s">
        <v>4946</v>
      </c>
      <c r="CS258" s="1" t="s">
        <v>4946</v>
      </c>
      <c r="CT258" s="1" t="s">
        <v>4943</v>
      </c>
      <c r="CU258" s="1" t="s">
        <v>4943</v>
      </c>
      <c r="CV258" s="1" t="s">
        <v>4943</v>
      </c>
      <c r="CW258" s="1" t="s">
        <v>4943</v>
      </c>
      <c r="CX258" s="1" t="s">
        <v>4943</v>
      </c>
      <c r="CY258" s="1" t="s">
        <v>4943</v>
      </c>
      <c r="CZ258" s="1" t="s">
        <v>4943</v>
      </c>
    </row>
    <row r="259" spans="2:104" x14ac:dyDescent="0.25">
      <c r="B259" s="2">
        <v>44449</v>
      </c>
      <c r="C259" s="1">
        <v>0</v>
      </c>
      <c r="D259" s="1">
        <v>1</v>
      </c>
      <c r="E259" s="1">
        <v>0</v>
      </c>
      <c r="F259" s="1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>
        <v>0</v>
      </c>
      <c r="BD259">
        <v>0</v>
      </c>
      <c r="BE259">
        <v>0</v>
      </c>
      <c r="BF259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 t="s">
        <v>4943</v>
      </c>
      <c r="CJ259" s="1" t="s">
        <v>4943</v>
      </c>
      <c r="CK259" s="1" t="s">
        <v>4943</v>
      </c>
      <c r="CL259" s="1" t="s">
        <v>4943</v>
      </c>
      <c r="CM259" s="1" t="s">
        <v>4943</v>
      </c>
      <c r="CN259" s="1" t="s">
        <v>4943</v>
      </c>
      <c r="CO259" s="1" t="s">
        <v>4943</v>
      </c>
      <c r="CP259" s="1" t="s">
        <v>4943</v>
      </c>
      <c r="CQ259" s="1" t="s">
        <v>4943</v>
      </c>
      <c r="CR259" s="1" t="s">
        <v>4943</v>
      </c>
      <c r="CS259" s="1" t="s">
        <v>4943</v>
      </c>
      <c r="CT259" s="1" t="s">
        <v>4943</v>
      </c>
      <c r="CU259" s="1" t="s">
        <v>4943</v>
      </c>
      <c r="CV259" s="1" t="s">
        <v>4943</v>
      </c>
      <c r="CW259" s="1" t="s">
        <v>4943</v>
      </c>
      <c r="CX259" s="1" t="s">
        <v>4943</v>
      </c>
      <c r="CY259" s="1" t="s">
        <v>23</v>
      </c>
      <c r="CZ259" s="1" t="s">
        <v>4943</v>
      </c>
    </row>
    <row r="260" spans="2:104" x14ac:dyDescent="0.25">
      <c r="B260" s="2">
        <v>44449</v>
      </c>
      <c r="C260" s="1">
        <v>0</v>
      </c>
      <c r="D260" s="1">
        <v>1</v>
      </c>
      <c r="E260" s="1">
        <v>0</v>
      </c>
      <c r="F260" s="1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>
        <v>0</v>
      </c>
      <c r="BD260">
        <v>0</v>
      </c>
      <c r="BE260">
        <v>0</v>
      </c>
      <c r="BF260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 t="s">
        <v>4943</v>
      </c>
      <c r="CJ260" s="1" t="s">
        <v>4943</v>
      </c>
      <c r="CK260" s="1" t="s">
        <v>4943</v>
      </c>
      <c r="CL260" s="1" t="s">
        <v>4943</v>
      </c>
      <c r="CM260" s="1" t="s">
        <v>4943</v>
      </c>
      <c r="CN260" s="1" t="s">
        <v>4943</v>
      </c>
      <c r="CO260" s="1" t="s">
        <v>4943</v>
      </c>
      <c r="CP260" s="1" t="s">
        <v>4943</v>
      </c>
      <c r="CQ260" s="1" t="s">
        <v>4943</v>
      </c>
      <c r="CR260" s="1" t="s">
        <v>4943</v>
      </c>
      <c r="CS260" s="1" t="s">
        <v>4943</v>
      </c>
      <c r="CT260" s="1" t="s">
        <v>4943</v>
      </c>
      <c r="CU260" s="1" t="s">
        <v>4943</v>
      </c>
      <c r="CV260" s="1" t="s">
        <v>4943</v>
      </c>
      <c r="CW260" s="1" t="s">
        <v>4943</v>
      </c>
      <c r="CX260" s="1" t="s">
        <v>4943</v>
      </c>
      <c r="CY260" s="1" t="s">
        <v>23</v>
      </c>
      <c r="CZ260" s="1" t="s">
        <v>4943</v>
      </c>
    </row>
    <row r="261" spans="2:104" x14ac:dyDescent="0.25">
      <c r="B261" s="2">
        <v>44449</v>
      </c>
      <c r="C261" s="1">
        <v>1</v>
      </c>
      <c r="D261" s="1">
        <v>0</v>
      </c>
      <c r="E261" s="1">
        <v>0</v>
      </c>
      <c r="F261" s="1">
        <v>0</v>
      </c>
      <c r="G261">
        <v>0</v>
      </c>
      <c r="H261">
        <v>0</v>
      </c>
      <c r="I261">
        <v>1</v>
      </c>
      <c r="J261">
        <v>1</v>
      </c>
      <c r="K261">
        <v>1</v>
      </c>
      <c r="L261">
        <v>1</v>
      </c>
      <c r="M261">
        <v>0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1</v>
      </c>
      <c r="AB261" s="1">
        <v>0</v>
      </c>
      <c r="AC261" s="1">
        <v>0</v>
      </c>
      <c r="AD261" s="1">
        <v>1</v>
      </c>
      <c r="AE261" s="1">
        <v>0</v>
      </c>
      <c r="AF261" s="1">
        <v>0</v>
      </c>
      <c r="AG261" s="1">
        <v>1</v>
      </c>
      <c r="AH261" s="1">
        <v>0</v>
      </c>
      <c r="AI261" s="1">
        <v>0</v>
      </c>
      <c r="AJ261" s="1">
        <v>0</v>
      </c>
      <c r="AK261" s="1">
        <v>1</v>
      </c>
      <c r="AL261" s="1">
        <v>1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1</v>
      </c>
      <c r="AS261" s="1">
        <v>0</v>
      </c>
      <c r="AT261" s="1">
        <v>0</v>
      </c>
      <c r="AU261" s="1">
        <v>1</v>
      </c>
      <c r="AV261" s="1">
        <v>0</v>
      </c>
      <c r="AW261" s="1">
        <v>1</v>
      </c>
      <c r="AX261" s="1">
        <v>1</v>
      </c>
      <c r="AY261" s="1">
        <v>0</v>
      </c>
      <c r="AZ261" s="1">
        <v>1</v>
      </c>
      <c r="BA261" s="1">
        <v>1</v>
      </c>
      <c r="BB261" s="1">
        <v>0</v>
      </c>
      <c r="BC261">
        <v>1</v>
      </c>
      <c r="BD261">
        <v>1</v>
      </c>
      <c r="BE261">
        <v>1</v>
      </c>
      <c r="BF261">
        <v>1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1</v>
      </c>
      <c r="BM261" s="1">
        <v>0</v>
      </c>
      <c r="BN261" s="1">
        <v>0</v>
      </c>
      <c r="BO261" s="1">
        <v>1</v>
      </c>
      <c r="BP261" s="1">
        <v>0</v>
      </c>
      <c r="BQ261" s="1">
        <v>1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1</v>
      </c>
      <c r="CB261" s="1">
        <v>0</v>
      </c>
      <c r="CC261" s="1">
        <v>0</v>
      </c>
      <c r="CD261" s="1">
        <v>1</v>
      </c>
      <c r="CE261" s="1">
        <v>0</v>
      </c>
      <c r="CF261" s="1">
        <v>0</v>
      </c>
      <c r="CG261" s="1">
        <v>0</v>
      </c>
      <c r="CH261" s="1">
        <v>0</v>
      </c>
      <c r="CI261" s="1" t="s">
        <v>4946</v>
      </c>
      <c r="CJ261" s="1" t="s">
        <v>4946</v>
      </c>
      <c r="CK261" s="1" t="s">
        <v>4946</v>
      </c>
      <c r="CL261" s="1" t="s">
        <v>4946</v>
      </c>
      <c r="CM261" s="1" t="s">
        <v>4946</v>
      </c>
      <c r="CN261" s="1" t="s">
        <v>4946</v>
      </c>
      <c r="CO261" s="1" t="s">
        <v>4946</v>
      </c>
      <c r="CP261" s="1" t="s">
        <v>4946</v>
      </c>
      <c r="CQ261" s="1" t="s">
        <v>4946</v>
      </c>
      <c r="CR261" s="1" t="s">
        <v>4946</v>
      </c>
      <c r="CS261" s="1" t="s">
        <v>4946</v>
      </c>
      <c r="CT261" s="1" t="s">
        <v>4943</v>
      </c>
      <c r="CU261" s="1" t="s">
        <v>4943</v>
      </c>
      <c r="CV261" s="1" t="s">
        <v>4943</v>
      </c>
      <c r="CW261" s="1" t="s">
        <v>4943</v>
      </c>
      <c r="CX261" s="1" t="s">
        <v>4943</v>
      </c>
      <c r="CY261" s="1" t="s">
        <v>4943</v>
      </c>
      <c r="CZ261" s="1" t="s">
        <v>4943</v>
      </c>
    </row>
    <row r="262" spans="2:104" x14ac:dyDescent="0.25">
      <c r="B262" s="2">
        <v>44449</v>
      </c>
      <c r="C262" s="1">
        <v>1</v>
      </c>
      <c r="D262" s="1">
        <v>0</v>
      </c>
      <c r="E262" s="1">
        <v>0</v>
      </c>
      <c r="F262" s="1">
        <v>0</v>
      </c>
      <c r="G262">
        <v>0</v>
      </c>
      <c r="H262">
        <v>0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1</v>
      </c>
      <c r="AY262" s="1">
        <v>0</v>
      </c>
      <c r="AZ262" s="1">
        <v>1</v>
      </c>
      <c r="BA262" s="1">
        <v>0</v>
      </c>
      <c r="BB262" s="1">
        <v>0</v>
      </c>
      <c r="BC262">
        <v>1</v>
      </c>
      <c r="BD262">
        <v>1</v>
      </c>
      <c r="BE262">
        <v>1</v>
      </c>
      <c r="BF262">
        <v>1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1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 t="s">
        <v>4946</v>
      </c>
      <c r="CJ262" s="1" t="s">
        <v>4946</v>
      </c>
      <c r="CK262" s="1" t="s">
        <v>4946</v>
      </c>
      <c r="CL262" s="1" t="s">
        <v>4946</v>
      </c>
      <c r="CM262" s="1" t="s">
        <v>4946</v>
      </c>
      <c r="CN262" s="1" t="s">
        <v>4946</v>
      </c>
      <c r="CO262" s="1" t="s">
        <v>4946</v>
      </c>
      <c r="CP262" s="1" t="s">
        <v>4946</v>
      </c>
      <c r="CQ262" s="1" t="s">
        <v>4946</v>
      </c>
      <c r="CR262" s="1" t="s">
        <v>4946</v>
      </c>
      <c r="CS262" s="1" t="s">
        <v>4946</v>
      </c>
      <c r="CT262" s="1" t="s">
        <v>4943</v>
      </c>
      <c r="CU262" s="1" t="s">
        <v>4943</v>
      </c>
      <c r="CV262" s="1" t="s">
        <v>4943</v>
      </c>
      <c r="CW262" s="1" t="s">
        <v>4943</v>
      </c>
      <c r="CX262" s="1" t="s">
        <v>4943</v>
      </c>
      <c r="CY262" s="1" t="s">
        <v>4943</v>
      </c>
      <c r="CZ262" s="1" t="s">
        <v>4943</v>
      </c>
    </row>
    <row r="263" spans="2:104" x14ac:dyDescent="0.25">
      <c r="B263" s="2">
        <v>44448</v>
      </c>
      <c r="C263" s="1">
        <v>0</v>
      </c>
      <c r="D263" s="1">
        <v>1</v>
      </c>
      <c r="E263" s="1">
        <v>0</v>
      </c>
      <c r="F263" s="1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>
        <v>0</v>
      </c>
      <c r="BD263">
        <v>0</v>
      </c>
      <c r="BE263">
        <v>0</v>
      </c>
      <c r="BF263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 t="s">
        <v>4943</v>
      </c>
      <c r="CJ263" s="1" t="s">
        <v>4943</v>
      </c>
      <c r="CK263" s="1" t="s">
        <v>4943</v>
      </c>
      <c r="CL263" s="1" t="s">
        <v>4943</v>
      </c>
      <c r="CM263" s="1" t="s">
        <v>4943</v>
      </c>
      <c r="CN263" s="1" t="s">
        <v>4943</v>
      </c>
      <c r="CO263" s="1" t="s">
        <v>4943</v>
      </c>
      <c r="CP263" s="1" t="s">
        <v>4943</v>
      </c>
      <c r="CQ263" s="1" t="s">
        <v>4943</v>
      </c>
      <c r="CR263" s="1" t="s">
        <v>4943</v>
      </c>
      <c r="CS263" s="1" t="s">
        <v>4943</v>
      </c>
      <c r="CT263" s="1" t="s">
        <v>4943</v>
      </c>
      <c r="CU263" s="1" t="s">
        <v>4943</v>
      </c>
      <c r="CV263" s="1" t="s">
        <v>4943</v>
      </c>
      <c r="CW263" s="1" t="s">
        <v>4943</v>
      </c>
      <c r="CX263" s="1" t="s">
        <v>4943</v>
      </c>
      <c r="CY263" s="1" t="s">
        <v>23</v>
      </c>
      <c r="CZ263" s="1" t="s">
        <v>4943</v>
      </c>
    </row>
    <row r="264" spans="2:104" x14ac:dyDescent="0.25">
      <c r="B264" s="2">
        <v>44448</v>
      </c>
      <c r="C264" s="1">
        <v>1</v>
      </c>
      <c r="D264" s="1">
        <v>0</v>
      </c>
      <c r="E264" s="1">
        <v>0</v>
      </c>
      <c r="F264" s="1">
        <v>0</v>
      </c>
      <c r="G264">
        <v>1</v>
      </c>
      <c r="H264">
        <v>0</v>
      </c>
      <c r="I264">
        <v>1</v>
      </c>
      <c r="J264">
        <v>1</v>
      </c>
      <c r="K264">
        <v>1</v>
      </c>
      <c r="L264">
        <v>0</v>
      </c>
      <c r="M264">
        <v>0</v>
      </c>
      <c r="N264">
        <v>0</v>
      </c>
      <c r="O264">
        <v>1</v>
      </c>
      <c r="P264">
        <v>0</v>
      </c>
      <c r="Q264">
        <v>0</v>
      </c>
      <c r="R264">
        <v>0</v>
      </c>
      <c r="S264">
        <v>0</v>
      </c>
      <c r="T264">
        <v>1</v>
      </c>
      <c r="U264">
        <v>0</v>
      </c>
      <c r="V264" s="1">
        <v>1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1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1</v>
      </c>
      <c r="AY264" s="1">
        <v>0</v>
      </c>
      <c r="AZ264" s="1">
        <v>0</v>
      </c>
      <c r="BA264" s="1">
        <v>0</v>
      </c>
      <c r="BB264" s="1">
        <v>0</v>
      </c>
      <c r="BC264">
        <v>0</v>
      </c>
      <c r="BD264">
        <v>0</v>
      </c>
      <c r="BE264">
        <v>1</v>
      </c>
      <c r="BF264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 t="s">
        <v>4946</v>
      </c>
      <c r="CJ264" s="1" t="s">
        <v>4946</v>
      </c>
      <c r="CK264" s="1" t="s">
        <v>4946</v>
      </c>
      <c r="CL264" s="1" t="s">
        <v>4946</v>
      </c>
      <c r="CM264" s="1" t="s">
        <v>4944</v>
      </c>
      <c r="CN264" s="1" t="s">
        <v>4944</v>
      </c>
      <c r="CO264" s="1" t="s">
        <v>4944</v>
      </c>
      <c r="CP264" s="1" t="s">
        <v>4945</v>
      </c>
      <c r="CQ264" s="1" t="s">
        <v>4945</v>
      </c>
      <c r="CR264" s="1" t="s">
        <v>4945</v>
      </c>
      <c r="CS264" s="1" t="s">
        <v>4944</v>
      </c>
      <c r="CT264" s="1" t="s">
        <v>4943</v>
      </c>
      <c r="CU264" s="1" t="s">
        <v>4943</v>
      </c>
      <c r="CV264" s="1" t="s">
        <v>4943</v>
      </c>
      <c r="CW264" s="1" t="s">
        <v>4943</v>
      </c>
      <c r="CX264" s="1" t="s">
        <v>4943</v>
      </c>
      <c r="CY264" s="1" t="s">
        <v>4943</v>
      </c>
      <c r="CZ264" s="1" t="s">
        <v>4943</v>
      </c>
    </row>
    <row r="265" spans="2:104" x14ac:dyDescent="0.25">
      <c r="B265" s="2">
        <v>44448</v>
      </c>
      <c r="C265" s="1">
        <v>0</v>
      </c>
      <c r="D265" s="1">
        <v>1</v>
      </c>
      <c r="E265" s="1">
        <v>0</v>
      </c>
      <c r="F265" s="1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>
        <v>0</v>
      </c>
      <c r="BD265">
        <v>0</v>
      </c>
      <c r="BE265">
        <v>0</v>
      </c>
      <c r="BF265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 t="s">
        <v>4943</v>
      </c>
      <c r="CJ265" s="1" t="s">
        <v>4943</v>
      </c>
      <c r="CK265" s="1" t="s">
        <v>4943</v>
      </c>
      <c r="CL265" s="1" t="s">
        <v>4943</v>
      </c>
      <c r="CM265" s="1" t="s">
        <v>4943</v>
      </c>
      <c r="CN265" s="1" t="s">
        <v>4943</v>
      </c>
      <c r="CO265" s="1" t="s">
        <v>4943</v>
      </c>
      <c r="CP265" s="1" t="s">
        <v>4943</v>
      </c>
      <c r="CQ265" s="1" t="s">
        <v>4943</v>
      </c>
      <c r="CR265" s="1" t="s">
        <v>4943</v>
      </c>
      <c r="CS265" s="1" t="s">
        <v>4943</v>
      </c>
      <c r="CT265" s="1" t="s">
        <v>4943</v>
      </c>
      <c r="CU265" s="1" t="s">
        <v>4943</v>
      </c>
      <c r="CV265" s="1" t="s">
        <v>4943</v>
      </c>
      <c r="CW265" s="1" t="s">
        <v>4943</v>
      </c>
      <c r="CX265" s="1" t="s">
        <v>4943</v>
      </c>
      <c r="CY265" s="1" t="s">
        <v>23</v>
      </c>
      <c r="CZ265" s="1" t="s">
        <v>4943</v>
      </c>
    </row>
    <row r="266" spans="2:104" x14ac:dyDescent="0.25">
      <c r="B266" s="2">
        <v>44448</v>
      </c>
      <c r="C266" s="1">
        <v>1</v>
      </c>
      <c r="D266" s="1">
        <v>0</v>
      </c>
      <c r="E266" s="1">
        <v>0</v>
      </c>
      <c r="F266" s="1">
        <v>0</v>
      </c>
      <c r="G266">
        <v>0</v>
      </c>
      <c r="H266">
        <v>0</v>
      </c>
      <c r="I266">
        <v>1</v>
      </c>
      <c r="J266">
        <v>1</v>
      </c>
      <c r="K266">
        <v>0</v>
      </c>
      <c r="L266">
        <v>0</v>
      </c>
      <c r="M266">
        <v>0</v>
      </c>
      <c r="N266">
        <v>1</v>
      </c>
      <c r="O266">
        <v>1</v>
      </c>
      <c r="P266">
        <v>0</v>
      </c>
      <c r="Q266">
        <v>1</v>
      </c>
      <c r="R266">
        <v>1</v>
      </c>
      <c r="S266">
        <v>1</v>
      </c>
      <c r="T266">
        <v>1</v>
      </c>
      <c r="U266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1</v>
      </c>
      <c r="AB266" s="1">
        <v>0</v>
      </c>
      <c r="AC266" s="1">
        <v>0</v>
      </c>
      <c r="AD266" s="1">
        <v>1</v>
      </c>
      <c r="AE266" s="1">
        <v>0</v>
      </c>
      <c r="AF266" s="1">
        <v>1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1</v>
      </c>
      <c r="AS266" s="1">
        <v>0</v>
      </c>
      <c r="AT266" s="1">
        <v>0</v>
      </c>
      <c r="AU266" s="1">
        <v>1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>
        <v>0</v>
      </c>
      <c r="BD266">
        <v>0</v>
      </c>
      <c r="BE266">
        <v>0</v>
      </c>
      <c r="BF266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 t="s">
        <v>4946</v>
      </c>
      <c r="CJ266" s="1" t="s">
        <v>4946</v>
      </c>
      <c r="CK266" s="1" t="s">
        <v>4946</v>
      </c>
      <c r="CL266" s="1" t="s">
        <v>4946</v>
      </c>
      <c r="CM266" s="1" t="s">
        <v>4946</v>
      </c>
      <c r="CN266" s="1" t="s">
        <v>4946</v>
      </c>
      <c r="CO266" s="1" t="s">
        <v>4946</v>
      </c>
      <c r="CP266" s="1" t="s">
        <v>4946</v>
      </c>
      <c r="CQ266" s="1" t="s">
        <v>4946</v>
      </c>
      <c r="CR266" s="1" t="s">
        <v>4946</v>
      </c>
      <c r="CS266" s="1" t="s">
        <v>4946</v>
      </c>
      <c r="CT266" s="1" t="s">
        <v>4943</v>
      </c>
      <c r="CU266" s="1" t="s">
        <v>4943</v>
      </c>
      <c r="CV266" s="1" t="s">
        <v>4943</v>
      </c>
      <c r="CW266" s="1" t="s">
        <v>4943</v>
      </c>
      <c r="CX266" s="1" t="s">
        <v>4943</v>
      </c>
      <c r="CY266" s="1" t="s">
        <v>4943</v>
      </c>
      <c r="CZ266" s="1" t="s">
        <v>4943</v>
      </c>
    </row>
    <row r="267" spans="2:104" x14ac:dyDescent="0.25">
      <c r="B267" s="2">
        <v>44448</v>
      </c>
      <c r="C267" s="1">
        <v>0</v>
      </c>
      <c r="D267" s="1">
        <v>1</v>
      </c>
      <c r="E267" s="1">
        <v>0</v>
      </c>
      <c r="F267" s="1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>
        <v>0</v>
      </c>
      <c r="BD267">
        <v>0</v>
      </c>
      <c r="BE267">
        <v>0</v>
      </c>
      <c r="BF267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 t="s">
        <v>4943</v>
      </c>
      <c r="CJ267" s="1" t="s">
        <v>4943</v>
      </c>
      <c r="CK267" s="1" t="s">
        <v>4943</v>
      </c>
      <c r="CL267" s="1" t="s">
        <v>4943</v>
      </c>
      <c r="CM267" s="1" t="s">
        <v>4943</v>
      </c>
      <c r="CN267" s="1" t="s">
        <v>4943</v>
      </c>
      <c r="CO267" s="1" t="s">
        <v>4943</v>
      </c>
      <c r="CP267" s="1" t="s">
        <v>4943</v>
      </c>
      <c r="CQ267" s="1" t="s">
        <v>4943</v>
      </c>
      <c r="CR267" s="1" t="s">
        <v>4943</v>
      </c>
      <c r="CS267" s="1" t="s">
        <v>4943</v>
      </c>
      <c r="CT267" s="1" t="s">
        <v>4943</v>
      </c>
      <c r="CU267" s="1" t="s">
        <v>4943</v>
      </c>
      <c r="CV267" s="1" t="s">
        <v>4943</v>
      </c>
      <c r="CW267" s="1" t="s">
        <v>4943</v>
      </c>
      <c r="CX267" s="1" t="s">
        <v>4943</v>
      </c>
      <c r="CY267" s="1" t="s">
        <v>23</v>
      </c>
      <c r="CZ267" s="1" t="s">
        <v>4943</v>
      </c>
    </row>
    <row r="268" spans="2:104" x14ac:dyDescent="0.25">
      <c r="B268" s="2">
        <v>44448</v>
      </c>
      <c r="C268" s="1">
        <v>0</v>
      </c>
      <c r="D268" s="1">
        <v>1</v>
      </c>
      <c r="E268" s="1">
        <v>0</v>
      </c>
      <c r="F268" s="1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>
        <v>0</v>
      </c>
      <c r="BD268">
        <v>0</v>
      </c>
      <c r="BE268">
        <v>0</v>
      </c>
      <c r="BF268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 t="s">
        <v>4943</v>
      </c>
      <c r="CJ268" s="1" t="s">
        <v>4943</v>
      </c>
      <c r="CK268" s="1" t="s">
        <v>4943</v>
      </c>
      <c r="CL268" s="1" t="s">
        <v>4943</v>
      </c>
      <c r="CM268" s="1" t="s">
        <v>4943</v>
      </c>
      <c r="CN268" s="1" t="s">
        <v>4943</v>
      </c>
      <c r="CO268" s="1" t="s">
        <v>4943</v>
      </c>
      <c r="CP268" s="1" t="s">
        <v>4943</v>
      </c>
      <c r="CQ268" s="1" t="s">
        <v>4943</v>
      </c>
      <c r="CR268" s="1" t="s">
        <v>4943</v>
      </c>
      <c r="CS268" s="1" t="s">
        <v>4943</v>
      </c>
      <c r="CT268" s="1" t="s">
        <v>4943</v>
      </c>
      <c r="CU268" s="1" t="s">
        <v>4943</v>
      </c>
      <c r="CV268" s="1" t="s">
        <v>4943</v>
      </c>
      <c r="CW268" s="1" t="s">
        <v>4943</v>
      </c>
      <c r="CX268" s="1" t="s">
        <v>4943</v>
      </c>
      <c r="CY268" s="1" t="s">
        <v>23</v>
      </c>
      <c r="CZ268" s="1" t="s">
        <v>4943</v>
      </c>
    </row>
    <row r="269" spans="2:104" x14ac:dyDescent="0.25">
      <c r="B269" s="2">
        <v>44448</v>
      </c>
      <c r="C269" s="1">
        <v>0</v>
      </c>
      <c r="D269" s="1">
        <v>1</v>
      </c>
      <c r="E269" s="1">
        <v>0</v>
      </c>
      <c r="F269" s="1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>
        <v>0</v>
      </c>
      <c r="BD269">
        <v>0</v>
      </c>
      <c r="BE269">
        <v>0</v>
      </c>
      <c r="BF269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 t="s">
        <v>4943</v>
      </c>
      <c r="CJ269" s="1" t="s">
        <v>4943</v>
      </c>
      <c r="CK269" s="1" t="s">
        <v>4943</v>
      </c>
      <c r="CL269" s="1" t="s">
        <v>4943</v>
      </c>
      <c r="CM269" s="1" t="s">
        <v>4943</v>
      </c>
      <c r="CN269" s="1" t="s">
        <v>4943</v>
      </c>
      <c r="CO269" s="1" t="s">
        <v>4943</v>
      </c>
      <c r="CP269" s="1" t="s">
        <v>4943</v>
      </c>
      <c r="CQ269" s="1" t="s">
        <v>4943</v>
      </c>
      <c r="CR269" s="1" t="s">
        <v>4943</v>
      </c>
      <c r="CS269" s="1" t="s">
        <v>4943</v>
      </c>
      <c r="CT269" s="1" t="s">
        <v>4943</v>
      </c>
      <c r="CU269" s="1" t="s">
        <v>4943</v>
      </c>
      <c r="CV269" s="1" t="s">
        <v>4943</v>
      </c>
      <c r="CW269" s="1" t="s">
        <v>4943</v>
      </c>
      <c r="CX269" s="1" t="s">
        <v>4943</v>
      </c>
      <c r="CY269" s="1" t="s">
        <v>23</v>
      </c>
      <c r="CZ269" s="1" t="s">
        <v>4943</v>
      </c>
    </row>
    <row r="270" spans="2:104" x14ac:dyDescent="0.25">
      <c r="B270" s="2">
        <v>44448</v>
      </c>
      <c r="C270" s="1">
        <v>0</v>
      </c>
      <c r="D270" s="1">
        <v>1</v>
      </c>
      <c r="E270" s="1">
        <v>0</v>
      </c>
      <c r="F270" s="1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>
        <v>0</v>
      </c>
      <c r="BD270">
        <v>0</v>
      </c>
      <c r="BE270">
        <v>0</v>
      </c>
      <c r="BF270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 t="s">
        <v>4943</v>
      </c>
      <c r="CJ270" s="1" t="s">
        <v>4943</v>
      </c>
      <c r="CK270" s="1" t="s">
        <v>4943</v>
      </c>
      <c r="CL270" s="1" t="s">
        <v>4943</v>
      </c>
      <c r="CM270" s="1" t="s">
        <v>4943</v>
      </c>
      <c r="CN270" s="1" t="s">
        <v>4943</v>
      </c>
      <c r="CO270" s="1" t="s">
        <v>4943</v>
      </c>
      <c r="CP270" s="1" t="s">
        <v>4943</v>
      </c>
      <c r="CQ270" s="1" t="s">
        <v>4943</v>
      </c>
      <c r="CR270" s="1" t="s">
        <v>4943</v>
      </c>
      <c r="CS270" s="1" t="s">
        <v>4943</v>
      </c>
      <c r="CT270" s="1" t="s">
        <v>4943</v>
      </c>
      <c r="CU270" s="1" t="s">
        <v>4943</v>
      </c>
      <c r="CV270" s="1" t="s">
        <v>4943</v>
      </c>
      <c r="CW270" s="1" t="s">
        <v>4943</v>
      </c>
      <c r="CX270" s="1" t="s">
        <v>4943</v>
      </c>
      <c r="CY270" s="1" t="s">
        <v>23</v>
      </c>
      <c r="CZ270" s="1" t="s">
        <v>4943</v>
      </c>
    </row>
    <row r="271" spans="2:104" x14ac:dyDescent="0.25">
      <c r="B271" s="2">
        <v>44448</v>
      </c>
      <c r="C271" s="1">
        <v>0</v>
      </c>
      <c r="D271" s="1">
        <v>1</v>
      </c>
      <c r="E271" s="1">
        <v>0</v>
      </c>
      <c r="F271" s="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>
        <v>0</v>
      </c>
      <c r="BD271">
        <v>0</v>
      </c>
      <c r="BE271">
        <v>0</v>
      </c>
      <c r="BF27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 t="s">
        <v>4943</v>
      </c>
      <c r="CJ271" s="1" t="s">
        <v>4943</v>
      </c>
      <c r="CK271" s="1" t="s">
        <v>4943</v>
      </c>
      <c r="CL271" s="1" t="s">
        <v>4943</v>
      </c>
      <c r="CM271" s="1" t="s">
        <v>4943</v>
      </c>
      <c r="CN271" s="1" t="s">
        <v>4943</v>
      </c>
      <c r="CO271" s="1" t="s">
        <v>4943</v>
      </c>
      <c r="CP271" s="1" t="s">
        <v>4943</v>
      </c>
      <c r="CQ271" s="1" t="s">
        <v>4943</v>
      </c>
      <c r="CR271" s="1" t="s">
        <v>4943</v>
      </c>
      <c r="CS271" s="1" t="s">
        <v>4943</v>
      </c>
      <c r="CT271" s="1" t="s">
        <v>4943</v>
      </c>
      <c r="CU271" s="1" t="s">
        <v>4943</v>
      </c>
      <c r="CV271" s="1" t="s">
        <v>4943</v>
      </c>
      <c r="CW271" s="1" t="s">
        <v>4943</v>
      </c>
      <c r="CX271" s="1" t="s">
        <v>4943</v>
      </c>
      <c r="CY271" s="1" t="s">
        <v>23</v>
      </c>
      <c r="CZ271" s="1" t="s">
        <v>4943</v>
      </c>
    </row>
    <row r="272" spans="2:104" x14ac:dyDescent="0.25">
      <c r="B272" s="2">
        <v>44448</v>
      </c>
      <c r="C272" s="1">
        <v>0</v>
      </c>
      <c r="D272" s="1">
        <v>1</v>
      </c>
      <c r="E272" s="1">
        <v>0</v>
      </c>
      <c r="F272" s="1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>
        <v>0</v>
      </c>
      <c r="BD272">
        <v>0</v>
      </c>
      <c r="BE272">
        <v>0</v>
      </c>
      <c r="BF272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 t="s">
        <v>4943</v>
      </c>
      <c r="CJ272" s="1" t="s">
        <v>4943</v>
      </c>
      <c r="CK272" s="1" t="s">
        <v>4943</v>
      </c>
      <c r="CL272" s="1" t="s">
        <v>4943</v>
      </c>
      <c r="CM272" s="1" t="s">
        <v>4943</v>
      </c>
      <c r="CN272" s="1" t="s">
        <v>4943</v>
      </c>
      <c r="CO272" s="1" t="s">
        <v>4943</v>
      </c>
      <c r="CP272" s="1" t="s">
        <v>4943</v>
      </c>
      <c r="CQ272" s="1" t="s">
        <v>4943</v>
      </c>
      <c r="CR272" s="1" t="s">
        <v>4943</v>
      </c>
      <c r="CS272" s="1" t="s">
        <v>4943</v>
      </c>
      <c r="CT272" s="1" t="s">
        <v>4943</v>
      </c>
      <c r="CU272" s="1" t="s">
        <v>4943</v>
      </c>
      <c r="CV272" s="1" t="s">
        <v>4943</v>
      </c>
      <c r="CW272" s="1" t="s">
        <v>4943</v>
      </c>
      <c r="CX272" s="1" t="s">
        <v>4943</v>
      </c>
      <c r="CY272" s="1" t="s">
        <v>23</v>
      </c>
      <c r="CZ272" s="1" t="s">
        <v>4943</v>
      </c>
    </row>
    <row r="273" spans="2:104" x14ac:dyDescent="0.25">
      <c r="B273" s="2">
        <v>44448</v>
      </c>
      <c r="C273" s="1">
        <v>0</v>
      </c>
      <c r="D273" s="1">
        <v>1</v>
      </c>
      <c r="E273" s="1">
        <v>0</v>
      </c>
      <c r="F273" s="1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>
        <v>0</v>
      </c>
      <c r="BD273">
        <v>0</v>
      </c>
      <c r="BE273">
        <v>0</v>
      </c>
      <c r="BF273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 t="s">
        <v>4943</v>
      </c>
      <c r="CJ273" s="1" t="s">
        <v>4943</v>
      </c>
      <c r="CK273" s="1" t="s">
        <v>4943</v>
      </c>
      <c r="CL273" s="1" t="s">
        <v>4943</v>
      </c>
      <c r="CM273" s="1" t="s">
        <v>4943</v>
      </c>
      <c r="CN273" s="1" t="s">
        <v>4943</v>
      </c>
      <c r="CO273" s="1" t="s">
        <v>4943</v>
      </c>
      <c r="CP273" s="1" t="s">
        <v>4943</v>
      </c>
      <c r="CQ273" s="1" t="s">
        <v>4943</v>
      </c>
      <c r="CR273" s="1" t="s">
        <v>4943</v>
      </c>
      <c r="CS273" s="1" t="s">
        <v>4943</v>
      </c>
      <c r="CT273" s="1" t="s">
        <v>4943</v>
      </c>
      <c r="CU273" s="1" t="s">
        <v>4943</v>
      </c>
      <c r="CV273" s="1" t="s">
        <v>4943</v>
      </c>
      <c r="CW273" s="1" t="s">
        <v>4943</v>
      </c>
      <c r="CX273" s="1" t="s">
        <v>4943</v>
      </c>
      <c r="CY273" s="1" t="s">
        <v>23</v>
      </c>
      <c r="CZ273" s="1" t="s">
        <v>4943</v>
      </c>
    </row>
    <row r="274" spans="2:104" x14ac:dyDescent="0.25">
      <c r="B274" s="2">
        <v>44448</v>
      </c>
      <c r="C274" s="1">
        <v>0</v>
      </c>
      <c r="D274" s="1">
        <v>0</v>
      </c>
      <c r="E274" s="1">
        <v>1</v>
      </c>
      <c r="F274" s="1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>
        <v>0</v>
      </c>
      <c r="BD274">
        <v>0</v>
      </c>
      <c r="BE274">
        <v>0</v>
      </c>
      <c r="BF274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 t="s">
        <v>4943</v>
      </c>
      <c r="CJ274" s="1" t="s">
        <v>4943</v>
      </c>
      <c r="CK274" s="1" t="s">
        <v>4943</v>
      </c>
      <c r="CL274" s="1" t="s">
        <v>4943</v>
      </c>
      <c r="CM274" s="1" t="s">
        <v>4943</v>
      </c>
      <c r="CN274" s="1" t="s">
        <v>4943</v>
      </c>
      <c r="CO274" s="1" t="s">
        <v>4943</v>
      </c>
      <c r="CP274" s="1" t="s">
        <v>4943</v>
      </c>
      <c r="CQ274" s="1" t="s">
        <v>4943</v>
      </c>
      <c r="CR274" s="1" t="s">
        <v>4943</v>
      </c>
      <c r="CS274" s="1" t="s">
        <v>4943</v>
      </c>
      <c r="CT274" s="1" t="s">
        <v>4943</v>
      </c>
      <c r="CU274" s="1" t="s">
        <v>4943</v>
      </c>
      <c r="CV274" s="1" t="s">
        <v>4943</v>
      </c>
      <c r="CW274" s="1" t="s">
        <v>4943</v>
      </c>
      <c r="CX274" s="1" t="s">
        <v>4943</v>
      </c>
      <c r="CY274" s="1" t="s">
        <v>4943</v>
      </c>
      <c r="CZ274" s="1" t="s">
        <v>23</v>
      </c>
    </row>
    <row r="275" spans="2:104" x14ac:dyDescent="0.25">
      <c r="B275" s="2">
        <v>44448</v>
      </c>
      <c r="C275" s="1">
        <v>0</v>
      </c>
      <c r="D275" s="1">
        <v>1</v>
      </c>
      <c r="E275" s="1">
        <v>0</v>
      </c>
      <c r="F275" s="1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>
        <v>0</v>
      </c>
      <c r="BD275">
        <v>0</v>
      </c>
      <c r="BE275">
        <v>0</v>
      </c>
      <c r="BF275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 t="s">
        <v>4943</v>
      </c>
      <c r="CJ275" s="1" t="s">
        <v>4943</v>
      </c>
      <c r="CK275" s="1" t="s">
        <v>4943</v>
      </c>
      <c r="CL275" s="1" t="s">
        <v>4943</v>
      </c>
      <c r="CM275" s="1" t="s">
        <v>4943</v>
      </c>
      <c r="CN275" s="1" t="s">
        <v>4943</v>
      </c>
      <c r="CO275" s="1" t="s">
        <v>4943</v>
      </c>
      <c r="CP275" s="1" t="s">
        <v>4943</v>
      </c>
      <c r="CQ275" s="1" t="s">
        <v>4943</v>
      </c>
      <c r="CR275" s="1" t="s">
        <v>4943</v>
      </c>
      <c r="CS275" s="1" t="s">
        <v>4943</v>
      </c>
      <c r="CT275" s="1" t="s">
        <v>4943</v>
      </c>
      <c r="CU275" s="1" t="s">
        <v>4943</v>
      </c>
      <c r="CV275" s="1" t="s">
        <v>4943</v>
      </c>
      <c r="CW275" s="1" t="s">
        <v>4943</v>
      </c>
      <c r="CX275" s="1" t="s">
        <v>4943</v>
      </c>
      <c r="CY275" s="1" t="s">
        <v>23</v>
      </c>
      <c r="CZ275" s="1" t="s">
        <v>4943</v>
      </c>
    </row>
    <row r="276" spans="2:104" x14ac:dyDescent="0.25">
      <c r="B276" s="2">
        <v>44448</v>
      </c>
      <c r="C276" s="1">
        <v>0</v>
      </c>
      <c r="D276" s="1">
        <v>1</v>
      </c>
      <c r="E276" s="1">
        <v>0</v>
      </c>
      <c r="F276" s="1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>
        <v>0</v>
      </c>
      <c r="BD276">
        <v>0</v>
      </c>
      <c r="BE276">
        <v>0</v>
      </c>
      <c r="BF276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 t="s">
        <v>4943</v>
      </c>
      <c r="CJ276" s="1" t="s">
        <v>4943</v>
      </c>
      <c r="CK276" s="1" t="s">
        <v>4943</v>
      </c>
      <c r="CL276" s="1" t="s">
        <v>4943</v>
      </c>
      <c r="CM276" s="1" t="s">
        <v>4943</v>
      </c>
      <c r="CN276" s="1" t="s">
        <v>4943</v>
      </c>
      <c r="CO276" s="1" t="s">
        <v>4943</v>
      </c>
      <c r="CP276" s="1" t="s">
        <v>4943</v>
      </c>
      <c r="CQ276" s="1" t="s">
        <v>4943</v>
      </c>
      <c r="CR276" s="1" t="s">
        <v>4943</v>
      </c>
      <c r="CS276" s="1" t="s">
        <v>4943</v>
      </c>
      <c r="CT276" s="1" t="s">
        <v>4943</v>
      </c>
      <c r="CU276" s="1" t="s">
        <v>4943</v>
      </c>
      <c r="CV276" s="1" t="s">
        <v>4943</v>
      </c>
      <c r="CW276" s="1" t="s">
        <v>4943</v>
      </c>
      <c r="CX276" s="1" t="s">
        <v>4943</v>
      </c>
      <c r="CY276" s="1" t="s">
        <v>23</v>
      </c>
      <c r="CZ276" s="1" t="s">
        <v>4943</v>
      </c>
    </row>
    <row r="277" spans="2:104" x14ac:dyDescent="0.25">
      <c r="B277" s="2">
        <v>44448</v>
      </c>
      <c r="C277" s="1">
        <v>1</v>
      </c>
      <c r="D277" s="1">
        <v>0</v>
      </c>
      <c r="E277" s="1">
        <v>0</v>
      </c>
      <c r="F277" s="1">
        <v>0</v>
      </c>
      <c r="G277">
        <v>0</v>
      </c>
      <c r="H277">
        <v>0</v>
      </c>
      <c r="I277">
        <v>1</v>
      </c>
      <c r="J277">
        <v>1</v>
      </c>
      <c r="K277">
        <v>0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1</v>
      </c>
      <c r="T277">
        <v>1</v>
      </c>
      <c r="U277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1</v>
      </c>
      <c r="AE277" s="1">
        <v>0</v>
      </c>
      <c r="AF277" s="1">
        <v>1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1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>
        <v>0</v>
      </c>
      <c r="BD277">
        <v>0</v>
      </c>
      <c r="BE277">
        <v>0</v>
      </c>
      <c r="BF277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1</v>
      </c>
      <c r="BR277" s="1">
        <v>1</v>
      </c>
      <c r="BS277" s="1">
        <v>1</v>
      </c>
      <c r="BT277" s="1">
        <v>1</v>
      </c>
      <c r="BU277" s="1">
        <v>1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1</v>
      </c>
      <c r="CE277" s="1">
        <v>0</v>
      </c>
      <c r="CF277" s="1">
        <v>0</v>
      </c>
      <c r="CG277" s="1">
        <v>0</v>
      </c>
      <c r="CH277" s="1">
        <v>0</v>
      </c>
      <c r="CI277" s="1" t="s">
        <v>4946</v>
      </c>
      <c r="CJ277" s="1" t="s">
        <v>4946</v>
      </c>
      <c r="CK277" s="1" t="s">
        <v>4946</v>
      </c>
      <c r="CL277" s="1" t="s">
        <v>4946</v>
      </c>
      <c r="CM277" s="1" t="s">
        <v>4944</v>
      </c>
      <c r="CN277" s="1" t="s">
        <v>4944</v>
      </c>
      <c r="CO277" s="1" t="s">
        <v>4944</v>
      </c>
      <c r="CP277" s="1" t="s">
        <v>4944</v>
      </c>
      <c r="CQ277" s="1" t="s">
        <v>4944</v>
      </c>
      <c r="CR277" s="1" t="s">
        <v>4946</v>
      </c>
      <c r="CS277" s="1" t="s">
        <v>4944</v>
      </c>
      <c r="CT277" s="1" t="s">
        <v>4943</v>
      </c>
      <c r="CU277" s="1" t="s">
        <v>4943</v>
      </c>
      <c r="CV277" s="1" t="s">
        <v>4943</v>
      </c>
      <c r="CW277" s="1" t="s">
        <v>4943</v>
      </c>
      <c r="CX277" s="1" t="s">
        <v>4943</v>
      </c>
      <c r="CY277" s="1" t="s">
        <v>4943</v>
      </c>
      <c r="CZ277" s="1" t="s">
        <v>4943</v>
      </c>
    </row>
    <row r="278" spans="2:104" x14ac:dyDescent="0.25">
      <c r="B278" s="2">
        <v>44448</v>
      </c>
      <c r="C278" s="1">
        <v>0</v>
      </c>
      <c r="D278" s="1">
        <v>1</v>
      </c>
      <c r="E278" s="1">
        <v>0</v>
      </c>
      <c r="F278" s="1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>
        <v>0</v>
      </c>
      <c r="BD278">
        <v>0</v>
      </c>
      <c r="BE278">
        <v>0</v>
      </c>
      <c r="BF278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 t="s">
        <v>4943</v>
      </c>
      <c r="CJ278" s="1" t="s">
        <v>4943</v>
      </c>
      <c r="CK278" s="1" t="s">
        <v>4943</v>
      </c>
      <c r="CL278" s="1" t="s">
        <v>4943</v>
      </c>
      <c r="CM278" s="1" t="s">
        <v>4943</v>
      </c>
      <c r="CN278" s="1" t="s">
        <v>4943</v>
      </c>
      <c r="CO278" s="1" t="s">
        <v>4943</v>
      </c>
      <c r="CP278" s="1" t="s">
        <v>4943</v>
      </c>
      <c r="CQ278" s="1" t="s">
        <v>4943</v>
      </c>
      <c r="CR278" s="1" t="s">
        <v>4943</v>
      </c>
      <c r="CS278" s="1" t="s">
        <v>4943</v>
      </c>
      <c r="CT278" s="1" t="s">
        <v>4943</v>
      </c>
      <c r="CU278" s="1" t="s">
        <v>4943</v>
      </c>
      <c r="CV278" s="1" t="s">
        <v>4943</v>
      </c>
      <c r="CW278" s="1" t="s">
        <v>4943</v>
      </c>
      <c r="CX278" s="1" t="s">
        <v>4943</v>
      </c>
      <c r="CY278" s="1" t="s">
        <v>23</v>
      </c>
      <c r="CZ278" s="1" t="s">
        <v>4943</v>
      </c>
    </row>
    <row r="279" spans="2:104" x14ac:dyDescent="0.25">
      <c r="B279" s="2">
        <v>44448</v>
      </c>
      <c r="C279" s="1">
        <v>0</v>
      </c>
      <c r="D279" s="1">
        <v>1</v>
      </c>
      <c r="E279" s="1">
        <v>0</v>
      </c>
      <c r="F279" s="1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>
        <v>0</v>
      </c>
      <c r="BD279">
        <v>0</v>
      </c>
      <c r="BE279">
        <v>0</v>
      </c>
      <c r="BF279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 t="s">
        <v>4943</v>
      </c>
      <c r="CJ279" s="1" t="s">
        <v>4943</v>
      </c>
      <c r="CK279" s="1" t="s">
        <v>4943</v>
      </c>
      <c r="CL279" s="1" t="s">
        <v>4943</v>
      </c>
      <c r="CM279" s="1" t="s">
        <v>4943</v>
      </c>
      <c r="CN279" s="1" t="s">
        <v>4943</v>
      </c>
      <c r="CO279" s="1" t="s">
        <v>4943</v>
      </c>
      <c r="CP279" s="1" t="s">
        <v>4943</v>
      </c>
      <c r="CQ279" s="1" t="s">
        <v>4943</v>
      </c>
      <c r="CR279" s="1" t="s">
        <v>4943</v>
      </c>
      <c r="CS279" s="1" t="s">
        <v>4943</v>
      </c>
      <c r="CT279" s="1" t="s">
        <v>4943</v>
      </c>
      <c r="CU279" s="1" t="s">
        <v>4943</v>
      </c>
      <c r="CV279" s="1" t="s">
        <v>4943</v>
      </c>
      <c r="CW279" s="1" t="s">
        <v>4943</v>
      </c>
      <c r="CX279" s="1" t="s">
        <v>4943</v>
      </c>
      <c r="CY279" s="1" t="s">
        <v>23</v>
      </c>
      <c r="CZ279" s="1" t="s">
        <v>4943</v>
      </c>
    </row>
    <row r="280" spans="2:104" x14ac:dyDescent="0.25">
      <c r="B280" s="2">
        <v>44448</v>
      </c>
      <c r="C280" s="1">
        <v>1</v>
      </c>
      <c r="D280" s="1">
        <v>0</v>
      </c>
      <c r="E280" s="1">
        <v>0</v>
      </c>
      <c r="F280" s="1">
        <v>0</v>
      </c>
      <c r="G280">
        <v>1</v>
      </c>
      <c r="H280">
        <v>0</v>
      </c>
      <c r="I280">
        <v>1</v>
      </c>
      <c r="J280">
        <v>0</v>
      </c>
      <c r="K280">
        <v>0</v>
      </c>
      <c r="L280">
        <v>1</v>
      </c>
      <c r="M280">
        <v>0</v>
      </c>
      <c r="N280">
        <v>1</v>
      </c>
      <c r="O280">
        <v>0</v>
      </c>
      <c r="P280">
        <v>0</v>
      </c>
      <c r="Q280">
        <v>1</v>
      </c>
      <c r="R280">
        <v>1</v>
      </c>
      <c r="S280">
        <v>1</v>
      </c>
      <c r="T280">
        <v>0</v>
      </c>
      <c r="U280">
        <v>0</v>
      </c>
      <c r="V280" s="1">
        <v>0</v>
      </c>
      <c r="W280" s="1">
        <v>0</v>
      </c>
      <c r="X280" s="1">
        <v>1</v>
      </c>
      <c r="Y280" s="1">
        <v>0</v>
      </c>
      <c r="Z280" s="1">
        <v>0</v>
      </c>
      <c r="AA280" s="1">
        <v>1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>
        <v>0</v>
      </c>
      <c r="BD280">
        <v>0</v>
      </c>
      <c r="BE280">
        <v>0</v>
      </c>
      <c r="BF280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1</v>
      </c>
      <c r="BR280" s="1">
        <v>1</v>
      </c>
      <c r="BS280" s="1">
        <v>1</v>
      </c>
      <c r="BT280" s="1">
        <v>1</v>
      </c>
      <c r="BU280" s="1">
        <v>1</v>
      </c>
      <c r="BV280" s="1">
        <v>0</v>
      </c>
      <c r="BW280" s="1">
        <v>0</v>
      </c>
      <c r="BX280" s="1">
        <v>1</v>
      </c>
      <c r="BY280" s="1">
        <v>0</v>
      </c>
      <c r="BZ280" s="1">
        <v>0</v>
      </c>
      <c r="CA280" s="1">
        <v>1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 t="s">
        <v>4946</v>
      </c>
      <c r="CJ280" s="1" t="s">
        <v>4944</v>
      </c>
      <c r="CK280" s="1" t="s">
        <v>4946</v>
      </c>
      <c r="CL280" s="1" t="s">
        <v>4946</v>
      </c>
      <c r="CM280" s="1" t="s">
        <v>4945</v>
      </c>
      <c r="CN280" s="1" t="s">
        <v>4945</v>
      </c>
      <c r="CO280" s="1" t="s">
        <v>4945</v>
      </c>
      <c r="CP280" s="1" t="s">
        <v>4944</v>
      </c>
      <c r="CQ280" s="1" t="s">
        <v>4944</v>
      </c>
      <c r="CR280" s="1" t="s">
        <v>4944</v>
      </c>
      <c r="CS280" s="1" t="s">
        <v>4944</v>
      </c>
      <c r="CT280" s="1" t="s">
        <v>4943</v>
      </c>
      <c r="CU280" s="1" t="s">
        <v>4943</v>
      </c>
      <c r="CV280" s="1" t="s">
        <v>4943</v>
      </c>
      <c r="CW280" s="1" t="s">
        <v>4943</v>
      </c>
      <c r="CX280" s="1" t="s">
        <v>4943</v>
      </c>
      <c r="CY280" s="1" t="s">
        <v>4943</v>
      </c>
      <c r="CZ280" s="1" t="s">
        <v>4943</v>
      </c>
    </row>
    <row r="281" spans="2:104" x14ac:dyDescent="0.25">
      <c r="B281" s="2">
        <v>44448</v>
      </c>
      <c r="C281" s="1">
        <v>0</v>
      </c>
      <c r="D281" s="1">
        <v>1</v>
      </c>
      <c r="E281" s="1">
        <v>0</v>
      </c>
      <c r="F281" s="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>
        <v>0</v>
      </c>
      <c r="BD281">
        <v>0</v>
      </c>
      <c r="BE281">
        <v>0</v>
      </c>
      <c r="BF28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 t="s">
        <v>4943</v>
      </c>
      <c r="CJ281" s="1" t="s">
        <v>4943</v>
      </c>
      <c r="CK281" s="1" t="s">
        <v>4943</v>
      </c>
      <c r="CL281" s="1" t="s">
        <v>4943</v>
      </c>
      <c r="CM281" s="1" t="s">
        <v>4943</v>
      </c>
      <c r="CN281" s="1" t="s">
        <v>4943</v>
      </c>
      <c r="CO281" s="1" t="s">
        <v>4943</v>
      </c>
      <c r="CP281" s="1" t="s">
        <v>4943</v>
      </c>
      <c r="CQ281" s="1" t="s">
        <v>4943</v>
      </c>
      <c r="CR281" s="1" t="s">
        <v>4943</v>
      </c>
      <c r="CS281" s="1" t="s">
        <v>4943</v>
      </c>
      <c r="CT281" s="1" t="s">
        <v>4943</v>
      </c>
      <c r="CU281" s="1" t="s">
        <v>4943</v>
      </c>
      <c r="CV281" s="1" t="s">
        <v>4943</v>
      </c>
      <c r="CW281" s="1" t="s">
        <v>4943</v>
      </c>
      <c r="CX281" s="1" t="s">
        <v>4943</v>
      </c>
      <c r="CY281" s="1" t="s">
        <v>23</v>
      </c>
      <c r="CZ281" s="1" t="s">
        <v>4943</v>
      </c>
    </row>
    <row r="282" spans="2:104" x14ac:dyDescent="0.25">
      <c r="B282" s="2">
        <v>44448</v>
      </c>
      <c r="C282" s="1">
        <v>0</v>
      </c>
      <c r="D282" s="1">
        <v>1</v>
      </c>
      <c r="E282" s="1">
        <v>0</v>
      </c>
      <c r="F282" s="1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>
        <v>0</v>
      </c>
      <c r="BD282">
        <v>0</v>
      </c>
      <c r="BE282">
        <v>0</v>
      </c>
      <c r="BF282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 t="s">
        <v>4943</v>
      </c>
      <c r="CJ282" s="1" t="s">
        <v>4943</v>
      </c>
      <c r="CK282" s="1" t="s">
        <v>4943</v>
      </c>
      <c r="CL282" s="1" t="s">
        <v>4943</v>
      </c>
      <c r="CM282" s="1" t="s">
        <v>4943</v>
      </c>
      <c r="CN282" s="1" t="s">
        <v>4943</v>
      </c>
      <c r="CO282" s="1" t="s">
        <v>4943</v>
      </c>
      <c r="CP282" s="1" t="s">
        <v>4943</v>
      </c>
      <c r="CQ282" s="1" t="s">
        <v>4943</v>
      </c>
      <c r="CR282" s="1" t="s">
        <v>4943</v>
      </c>
      <c r="CS282" s="1" t="s">
        <v>4943</v>
      </c>
      <c r="CT282" s="1" t="s">
        <v>4943</v>
      </c>
      <c r="CU282" s="1" t="s">
        <v>4943</v>
      </c>
      <c r="CV282" s="1" t="s">
        <v>4943</v>
      </c>
      <c r="CW282" s="1" t="s">
        <v>4943</v>
      </c>
      <c r="CX282" s="1" t="s">
        <v>4943</v>
      </c>
      <c r="CY282" s="1" t="s">
        <v>23</v>
      </c>
      <c r="CZ282" s="1" t="s">
        <v>4943</v>
      </c>
    </row>
    <row r="283" spans="2:104" x14ac:dyDescent="0.25">
      <c r="B283" s="2">
        <v>44448</v>
      </c>
      <c r="C283" s="1">
        <v>1</v>
      </c>
      <c r="D283" s="1">
        <v>0</v>
      </c>
      <c r="E283" s="1">
        <v>0</v>
      </c>
      <c r="F283" s="1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1</v>
      </c>
      <c r="M283">
        <v>1</v>
      </c>
      <c r="N283">
        <v>1</v>
      </c>
      <c r="O283">
        <v>0</v>
      </c>
      <c r="P283">
        <v>0</v>
      </c>
      <c r="Q283">
        <v>0</v>
      </c>
      <c r="R283">
        <v>1</v>
      </c>
      <c r="S283">
        <v>0</v>
      </c>
      <c r="T283">
        <v>1</v>
      </c>
      <c r="U283">
        <v>0</v>
      </c>
      <c r="V283" s="1">
        <v>1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1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>
        <v>0</v>
      </c>
      <c r="BD283">
        <v>0</v>
      </c>
      <c r="BE283">
        <v>0</v>
      </c>
      <c r="BF283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1</v>
      </c>
      <c r="BV283" s="1">
        <v>1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1</v>
      </c>
      <c r="CG283" s="1">
        <v>0</v>
      </c>
      <c r="CH283" s="1">
        <v>0</v>
      </c>
      <c r="CI283" s="1" t="s">
        <v>4944</v>
      </c>
      <c r="CJ283" s="1" t="s">
        <v>4944</v>
      </c>
      <c r="CK283" s="1" t="s">
        <v>4946</v>
      </c>
      <c r="CL283" s="1" t="s">
        <v>4946</v>
      </c>
      <c r="CM283" s="1" t="s">
        <v>4944</v>
      </c>
      <c r="CN283" s="1" t="s">
        <v>4944</v>
      </c>
      <c r="CO283" s="1" t="s">
        <v>4946</v>
      </c>
      <c r="CP283" s="1" t="s">
        <v>4945</v>
      </c>
      <c r="CQ283" s="1" t="s">
        <v>4945</v>
      </c>
      <c r="CR283" s="1" t="s">
        <v>4945</v>
      </c>
      <c r="CS283" s="1" t="s">
        <v>4945</v>
      </c>
      <c r="CT283" s="1" t="s">
        <v>4943</v>
      </c>
      <c r="CU283" s="1" t="s">
        <v>4943</v>
      </c>
      <c r="CV283" s="1" t="s">
        <v>4943</v>
      </c>
      <c r="CW283" s="1" t="s">
        <v>4943</v>
      </c>
      <c r="CX283" s="1" t="s">
        <v>4943</v>
      </c>
      <c r="CY283" s="1" t="s">
        <v>4943</v>
      </c>
      <c r="CZ283" s="1" t="s">
        <v>4943</v>
      </c>
    </row>
    <row r="284" spans="2:104" x14ac:dyDescent="0.25">
      <c r="B284" s="2">
        <v>44448</v>
      </c>
      <c r="C284" s="1">
        <v>1</v>
      </c>
      <c r="D284" s="1">
        <v>0</v>
      </c>
      <c r="E284" s="1">
        <v>0</v>
      </c>
      <c r="F284" s="1">
        <v>0</v>
      </c>
      <c r="G284">
        <v>0</v>
      </c>
      <c r="H284">
        <v>0</v>
      </c>
      <c r="I284">
        <v>1</v>
      </c>
      <c r="J284">
        <v>1</v>
      </c>
      <c r="K284">
        <v>0</v>
      </c>
      <c r="L284">
        <v>0</v>
      </c>
      <c r="M284">
        <v>0</v>
      </c>
      <c r="N284">
        <v>1</v>
      </c>
      <c r="O284">
        <v>1</v>
      </c>
      <c r="P284">
        <v>1</v>
      </c>
      <c r="Q284">
        <v>0</v>
      </c>
      <c r="R284">
        <v>1</v>
      </c>
      <c r="S284">
        <v>0</v>
      </c>
      <c r="T284">
        <v>1</v>
      </c>
      <c r="U284">
        <v>0</v>
      </c>
      <c r="V284" s="1">
        <v>0</v>
      </c>
      <c r="W284" s="1">
        <v>1</v>
      </c>
      <c r="X284" s="1">
        <v>0</v>
      </c>
      <c r="Y284" s="1">
        <v>1</v>
      </c>
      <c r="Z284" s="1">
        <v>0</v>
      </c>
      <c r="AA284" s="1">
        <v>1</v>
      </c>
      <c r="AB284" s="1">
        <v>0</v>
      </c>
      <c r="AC284" s="1">
        <v>0</v>
      </c>
      <c r="AD284" s="1">
        <v>0</v>
      </c>
      <c r="AE284" s="1">
        <v>0</v>
      </c>
      <c r="AF284" s="1">
        <v>1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1</v>
      </c>
      <c r="AO284" s="1">
        <v>0</v>
      </c>
      <c r="AP284" s="1">
        <v>1</v>
      </c>
      <c r="AQ284" s="1">
        <v>0</v>
      </c>
      <c r="AR284" s="1">
        <v>1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>
        <v>0</v>
      </c>
      <c r="BD284">
        <v>0</v>
      </c>
      <c r="BE284">
        <v>0</v>
      </c>
      <c r="BF284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 t="s">
        <v>4946</v>
      </c>
      <c r="CJ284" s="1" t="s">
        <v>4945</v>
      </c>
      <c r="CK284" s="1" t="s">
        <v>4946</v>
      </c>
      <c r="CL284" s="1" t="s">
        <v>4946</v>
      </c>
      <c r="CM284" s="1" t="s">
        <v>4945</v>
      </c>
      <c r="CN284" s="1" t="s">
        <v>4945</v>
      </c>
      <c r="CO284" s="1" t="s">
        <v>4945</v>
      </c>
      <c r="CP284" s="1" t="s">
        <v>4945</v>
      </c>
      <c r="CQ284" s="1" t="s">
        <v>4945</v>
      </c>
      <c r="CR284" s="1" t="s">
        <v>4945</v>
      </c>
      <c r="CS284" s="1" t="s">
        <v>4945</v>
      </c>
      <c r="CT284" s="1" t="s">
        <v>4943</v>
      </c>
      <c r="CU284" s="1" t="s">
        <v>4943</v>
      </c>
      <c r="CV284" s="1" t="s">
        <v>4943</v>
      </c>
      <c r="CW284" s="1" t="s">
        <v>4943</v>
      </c>
      <c r="CX284" s="1" t="s">
        <v>4943</v>
      </c>
      <c r="CY284" s="1" t="s">
        <v>4943</v>
      </c>
      <c r="CZ284" s="1" t="s">
        <v>4943</v>
      </c>
    </row>
    <row r="285" spans="2:104" x14ac:dyDescent="0.25">
      <c r="B285" s="2">
        <v>44448</v>
      </c>
      <c r="C285" s="1">
        <v>0</v>
      </c>
      <c r="D285" s="1">
        <v>1</v>
      </c>
      <c r="E285" s="1">
        <v>0</v>
      </c>
      <c r="F285" s="1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>
        <v>0</v>
      </c>
      <c r="BD285">
        <v>0</v>
      </c>
      <c r="BE285">
        <v>0</v>
      </c>
      <c r="BF285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 t="s">
        <v>4943</v>
      </c>
      <c r="CJ285" s="1" t="s">
        <v>4943</v>
      </c>
      <c r="CK285" s="1" t="s">
        <v>4943</v>
      </c>
      <c r="CL285" s="1" t="s">
        <v>4943</v>
      </c>
      <c r="CM285" s="1" t="s">
        <v>4943</v>
      </c>
      <c r="CN285" s="1" t="s">
        <v>4943</v>
      </c>
      <c r="CO285" s="1" t="s">
        <v>4943</v>
      </c>
      <c r="CP285" s="1" t="s">
        <v>4943</v>
      </c>
      <c r="CQ285" s="1" t="s">
        <v>4943</v>
      </c>
      <c r="CR285" s="1" t="s">
        <v>4943</v>
      </c>
      <c r="CS285" s="1" t="s">
        <v>4943</v>
      </c>
      <c r="CT285" s="1" t="s">
        <v>4943</v>
      </c>
      <c r="CU285" s="1" t="s">
        <v>4943</v>
      </c>
      <c r="CV285" s="1" t="s">
        <v>4943</v>
      </c>
      <c r="CW285" s="1" t="s">
        <v>4943</v>
      </c>
      <c r="CX285" s="1" t="s">
        <v>4943</v>
      </c>
      <c r="CY285" s="1" t="s">
        <v>23</v>
      </c>
      <c r="CZ285" s="1" t="s">
        <v>4943</v>
      </c>
    </row>
    <row r="286" spans="2:104" x14ac:dyDescent="0.25">
      <c r="B286" s="2">
        <v>44448</v>
      </c>
      <c r="C286" s="1">
        <v>0</v>
      </c>
      <c r="D286" s="1">
        <v>1</v>
      </c>
      <c r="E286" s="1">
        <v>0</v>
      </c>
      <c r="F286" s="1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>
        <v>0</v>
      </c>
      <c r="BD286">
        <v>0</v>
      </c>
      <c r="BE286">
        <v>0</v>
      </c>
      <c r="BF286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 t="s">
        <v>4943</v>
      </c>
      <c r="CJ286" s="1" t="s">
        <v>4943</v>
      </c>
      <c r="CK286" s="1" t="s">
        <v>4943</v>
      </c>
      <c r="CL286" s="1" t="s">
        <v>4943</v>
      </c>
      <c r="CM286" s="1" t="s">
        <v>4943</v>
      </c>
      <c r="CN286" s="1" t="s">
        <v>4943</v>
      </c>
      <c r="CO286" s="1" t="s">
        <v>4943</v>
      </c>
      <c r="CP286" s="1" t="s">
        <v>4943</v>
      </c>
      <c r="CQ286" s="1" t="s">
        <v>4943</v>
      </c>
      <c r="CR286" s="1" t="s">
        <v>4943</v>
      </c>
      <c r="CS286" s="1" t="s">
        <v>4943</v>
      </c>
      <c r="CT286" s="1" t="s">
        <v>4943</v>
      </c>
      <c r="CU286" s="1" t="s">
        <v>4943</v>
      </c>
      <c r="CV286" s="1" t="s">
        <v>4943</v>
      </c>
      <c r="CW286" s="1" t="s">
        <v>4943</v>
      </c>
      <c r="CX286" s="1" t="s">
        <v>4943</v>
      </c>
      <c r="CY286" s="1" t="s">
        <v>23</v>
      </c>
      <c r="CZ286" s="1" t="s">
        <v>4943</v>
      </c>
    </row>
    <row r="287" spans="2:104" x14ac:dyDescent="0.25">
      <c r="B287" s="2">
        <v>44448</v>
      </c>
      <c r="C287" s="1">
        <v>1</v>
      </c>
      <c r="D287" s="1">
        <v>0</v>
      </c>
      <c r="E287" s="1">
        <v>0</v>
      </c>
      <c r="F287" s="1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>
        <v>0</v>
      </c>
      <c r="BD287">
        <v>0</v>
      </c>
      <c r="BE287">
        <v>0</v>
      </c>
      <c r="BF287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 t="s">
        <v>4946</v>
      </c>
      <c r="CJ287" s="1" t="s">
        <v>4945</v>
      </c>
      <c r="CK287" s="1" t="s">
        <v>4945</v>
      </c>
      <c r="CL287" s="1" t="s">
        <v>4945</v>
      </c>
      <c r="CM287" s="1" t="s">
        <v>4945</v>
      </c>
      <c r="CN287" s="1" t="s">
        <v>4945</v>
      </c>
      <c r="CO287" s="1" t="s">
        <v>4945</v>
      </c>
      <c r="CP287" s="1" t="s">
        <v>4945</v>
      </c>
      <c r="CQ287" s="1" t="s">
        <v>4945</v>
      </c>
      <c r="CR287" s="1" t="s">
        <v>4945</v>
      </c>
      <c r="CS287" s="1" t="s">
        <v>4945</v>
      </c>
      <c r="CT287" s="1" t="s">
        <v>4943</v>
      </c>
      <c r="CU287" s="1" t="s">
        <v>4943</v>
      </c>
      <c r="CV287" s="1" t="s">
        <v>4943</v>
      </c>
      <c r="CW287" s="1" t="s">
        <v>4943</v>
      </c>
      <c r="CX287" s="1" t="s">
        <v>4943</v>
      </c>
      <c r="CY287" s="1" t="s">
        <v>4943</v>
      </c>
      <c r="CZ287" s="1" t="s">
        <v>4943</v>
      </c>
    </row>
    <row r="288" spans="2:104" x14ac:dyDescent="0.25">
      <c r="B288" s="2">
        <v>44448</v>
      </c>
      <c r="C288" s="1">
        <v>1</v>
      </c>
      <c r="D288" s="1">
        <v>0</v>
      </c>
      <c r="E288" s="1">
        <v>0</v>
      </c>
      <c r="F288" s="1">
        <v>0</v>
      </c>
      <c r="G288">
        <v>1</v>
      </c>
      <c r="H288">
        <v>0</v>
      </c>
      <c r="I288">
        <v>1</v>
      </c>
      <c r="J288">
        <v>1</v>
      </c>
      <c r="K288">
        <v>1</v>
      </c>
      <c r="L288">
        <v>0</v>
      </c>
      <c r="M288">
        <v>0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0</v>
      </c>
      <c r="T288">
        <v>0</v>
      </c>
      <c r="U288">
        <v>1</v>
      </c>
      <c r="V288" s="1">
        <v>1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1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1</v>
      </c>
      <c r="BA288" s="1">
        <v>1</v>
      </c>
      <c r="BB288" s="1">
        <v>1</v>
      </c>
      <c r="BC288">
        <v>1</v>
      </c>
      <c r="BD288">
        <v>1</v>
      </c>
      <c r="BE288">
        <v>0</v>
      </c>
      <c r="BF288">
        <v>0</v>
      </c>
      <c r="BG288" s="1">
        <v>1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 t="s">
        <v>4946</v>
      </c>
      <c r="CJ288" s="1" t="s">
        <v>4946</v>
      </c>
      <c r="CK288" s="1" t="s">
        <v>4946</v>
      </c>
      <c r="CL288" s="1" t="s">
        <v>4946</v>
      </c>
      <c r="CM288" s="1" t="s">
        <v>4946</v>
      </c>
      <c r="CN288" s="1" t="s">
        <v>4946</v>
      </c>
      <c r="CO288" s="1" t="s">
        <v>4946</v>
      </c>
      <c r="CP288" s="1" t="s">
        <v>4946</v>
      </c>
      <c r="CQ288" s="1" t="s">
        <v>4946</v>
      </c>
      <c r="CR288" s="1" t="s">
        <v>4946</v>
      </c>
      <c r="CS288" s="1" t="s">
        <v>4946</v>
      </c>
      <c r="CT288" s="1" t="s">
        <v>4943</v>
      </c>
      <c r="CU288" s="1" t="s">
        <v>4943</v>
      </c>
      <c r="CV288" s="1" t="s">
        <v>4943</v>
      </c>
      <c r="CW288" s="1" t="s">
        <v>4943</v>
      </c>
      <c r="CX288" s="1" t="s">
        <v>4943</v>
      </c>
      <c r="CY288" s="1" t="s">
        <v>4943</v>
      </c>
      <c r="CZ288" s="1" t="s">
        <v>4943</v>
      </c>
    </row>
    <row r="289" spans="2:104" x14ac:dyDescent="0.25">
      <c r="B289" s="2">
        <v>44448</v>
      </c>
      <c r="C289" s="1">
        <v>0</v>
      </c>
      <c r="D289" s="1">
        <v>1</v>
      </c>
      <c r="E289" s="1">
        <v>0</v>
      </c>
      <c r="F289" s="1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>
        <v>0</v>
      </c>
      <c r="BD289">
        <v>0</v>
      </c>
      <c r="BE289">
        <v>0</v>
      </c>
      <c r="BF289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 t="s">
        <v>4943</v>
      </c>
      <c r="CJ289" s="1" t="s">
        <v>4943</v>
      </c>
      <c r="CK289" s="1" t="s">
        <v>4943</v>
      </c>
      <c r="CL289" s="1" t="s">
        <v>4943</v>
      </c>
      <c r="CM289" s="1" t="s">
        <v>4943</v>
      </c>
      <c r="CN289" s="1" t="s">
        <v>4943</v>
      </c>
      <c r="CO289" s="1" t="s">
        <v>4943</v>
      </c>
      <c r="CP289" s="1" t="s">
        <v>4943</v>
      </c>
      <c r="CQ289" s="1" t="s">
        <v>4943</v>
      </c>
      <c r="CR289" s="1" t="s">
        <v>4943</v>
      </c>
      <c r="CS289" s="1" t="s">
        <v>4943</v>
      </c>
      <c r="CT289" s="1" t="s">
        <v>4943</v>
      </c>
      <c r="CU289" s="1" t="s">
        <v>4943</v>
      </c>
      <c r="CV289" s="1" t="s">
        <v>4943</v>
      </c>
      <c r="CW289" s="1" t="s">
        <v>4943</v>
      </c>
      <c r="CX289" s="1" t="s">
        <v>4943</v>
      </c>
      <c r="CY289" s="1" t="s">
        <v>23</v>
      </c>
      <c r="CZ289" s="1" t="s">
        <v>4943</v>
      </c>
    </row>
    <row r="290" spans="2:104" x14ac:dyDescent="0.25">
      <c r="B290" s="2">
        <v>44448</v>
      </c>
      <c r="C290" s="1">
        <v>0</v>
      </c>
      <c r="D290" s="1">
        <v>1</v>
      </c>
      <c r="E290" s="1">
        <v>0</v>
      </c>
      <c r="F290" s="1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>
        <v>0</v>
      </c>
      <c r="BD290">
        <v>0</v>
      </c>
      <c r="BE290">
        <v>0</v>
      </c>
      <c r="BF290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 t="s">
        <v>4943</v>
      </c>
      <c r="CJ290" s="1" t="s">
        <v>4943</v>
      </c>
      <c r="CK290" s="1" t="s">
        <v>4943</v>
      </c>
      <c r="CL290" s="1" t="s">
        <v>4943</v>
      </c>
      <c r="CM290" s="1" t="s">
        <v>4943</v>
      </c>
      <c r="CN290" s="1" t="s">
        <v>4943</v>
      </c>
      <c r="CO290" s="1" t="s">
        <v>4943</v>
      </c>
      <c r="CP290" s="1" t="s">
        <v>4943</v>
      </c>
      <c r="CQ290" s="1" t="s">
        <v>4943</v>
      </c>
      <c r="CR290" s="1" t="s">
        <v>4943</v>
      </c>
      <c r="CS290" s="1" t="s">
        <v>4943</v>
      </c>
      <c r="CT290" s="1" t="s">
        <v>4943</v>
      </c>
      <c r="CU290" s="1" t="s">
        <v>4943</v>
      </c>
      <c r="CV290" s="1" t="s">
        <v>4943</v>
      </c>
      <c r="CW290" s="1" t="s">
        <v>4943</v>
      </c>
      <c r="CX290" s="1" t="s">
        <v>4943</v>
      </c>
      <c r="CY290" s="1" t="s">
        <v>23</v>
      </c>
      <c r="CZ290" s="1" t="s">
        <v>4943</v>
      </c>
    </row>
    <row r="291" spans="2:104" x14ac:dyDescent="0.25">
      <c r="B291" s="2">
        <v>44448</v>
      </c>
      <c r="C291" s="1">
        <v>1</v>
      </c>
      <c r="D291" s="1">
        <v>0</v>
      </c>
      <c r="E291" s="1">
        <v>0</v>
      </c>
      <c r="F291" s="1">
        <v>0</v>
      </c>
      <c r="G291">
        <v>0</v>
      </c>
      <c r="H291">
        <v>0</v>
      </c>
      <c r="I291">
        <v>1</v>
      </c>
      <c r="J291">
        <v>1</v>
      </c>
      <c r="K291">
        <v>1</v>
      </c>
      <c r="L291">
        <v>1</v>
      </c>
      <c r="M291">
        <v>0</v>
      </c>
      <c r="N291">
        <v>1</v>
      </c>
      <c r="O291">
        <v>1</v>
      </c>
      <c r="P291">
        <v>0</v>
      </c>
      <c r="Q291">
        <v>0</v>
      </c>
      <c r="R291">
        <v>1</v>
      </c>
      <c r="S291">
        <v>0</v>
      </c>
      <c r="T291">
        <v>1</v>
      </c>
      <c r="U29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1</v>
      </c>
      <c r="AB291" s="1">
        <v>0</v>
      </c>
      <c r="AC291" s="1">
        <v>0</v>
      </c>
      <c r="AD291" s="1">
        <v>0</v>
      </c>
      <c r="AE291" s="1">
        <v>0</v>
      </c>
      <c r="AF291" s="1">
        <v>1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1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1</v>
      </c>
      <c r="AY291" s="1">
        <v>1</v>
      </c>
      <c r="AZ291" s="1">
        <v>1</v>
      </c>
      <c r="BA291" s="1">
        <v>0</v>
      </c>
      <c r="BB291" s="1">
        <v>1</v>
      </c>
      <c r="BC291">
        <v>1</v>
      </c>
      <c r="BD291">
        <v>1</v>
      </c>
      <c r="BE291">
        <v>1</v>
      </c>
      <c r="BF291">
        <v>1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1</v>
      </c>
      <c r="BM291" s="1">
        <v>0</v>
      </c>
      <c r="BN291" s="1">
        <v>0</v>
      </c>
      <c r="BO291" s="1">
        <v>0</v>
      </c>
      <c r="BP291" s="1">
        <v>0</v>
      </c>
      <c r="BQ291" s="1">
        <v>1</v>
      </c>
      <c r="BR291" s="1">
        <v>1</v>
      </c>
      <c r="BS291" s="1">
        <v>0</v>
      </c>
      <c r="BT291" s="1">
        <v>1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1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 t="s">
        <v>4946</v>
      </c>
      <c r="CJ291" s="1" t="s">
        <v>4946</v>
      </c>
      <c r="CK291" s="1" t="s">
        <v>4946</v>
      </c>
      <c r="CL291" s="1" t="s">
        <v>4946</v>
      </c>
      <c r="CM291" s="1" t="s">
        <v>4944</v>
      </c>
      <c r="CN291" s="1" t="s">
        <v>4945</v>
      </c>
      <c r="CO291" s="1" t="s">
        <v>4945</v>
      </c>
      <c r="CP291" s="1" t="s">
        <v>4945</v>
      </c>
      <c r="CQ291" s="1" t="s">
        <v>4945</v>
      </c>
      <c r="CR291" s="1" t="s">
        <v>4946</v>
      </c>
      <c r="CS291" s="1" t="s">
        <v>4945</v>
      </c>
      <c r="CT291" s="1" t="s">
        <v>4943</v>
      </c>
      <c r="CU291" s="1" t="s">
        <v>4943</v>
      </c>
      <c r="CV291" s="1" t="s">
        <v>4943</v>
      </c>
      <c r="CW291" s="1" t="s">
        <v>4943</v>
      </c>
      <c r="CX291" s="1" t="s">
        <v>4943</v>
      </c>
      <c r="CY291" s="1" t="s">
        <v>4943</v>
      </c>
      <c r="CZ291" s="1" t="s">
        <v>4943</v>
      </c>
    </row>
    <row r="292" spans="2:104" x14ac:dyDescent="0.25">
      <c r="B292" s="2">
        <v>44448</v>
      </c>
      <c r="C292" s="1">
        <v>1</v>
      </c>
      <c r="D292" s="1">
        <v>0</v>
      </c>
      <c r="E292" s="1">
        <v>0</v>
      </c>
      <c r="F292" s="1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>
        <v>0</v>
      </c>
      <c r="BD292">
        <v>0</v>
      </c>
      <c r="BE292">
        <v>0</v>
      </c>
      <c r="BF292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1</v>
      </c>
      <c r="BR292" s="1">
        <v>1</v>
      </c>
      <c r="BS292" s="1">
        <v>1</v>
      </c>
      <c r="BT292" s="1">
        <v>1</v>
      </c>
      <c r="BU292" s="1">
        <v>1</v>
      </c>
      <c r="BV292" s="1">
        <v>0</v>
      </c>
      <c r="BW292" s="1">
        <v>1</v>
      </c>
      <c r="BX292" s="1">
        <v>0</v>
      </c>
      <c r="BY292" s="1">
        <v>1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 t="s">
        <v>4944</v>
      </c>
      <c r="CJ292" s="1" t="s">
        <v>4944</v>
      </c>
      <c r="CK292" s="1" t="s">
        <v>4946</v>
      </c>
      <c r="CL292" s="1" t="s">
        <v>4946</v>
      </c>
      <c r="CM292" s="1" t="s">
        <v>4944</v>
      </c>
      <c r="CN292" s="1" t="s">
        <v>4945</v>
      </c>
      <c r="CO292" s="1" t="s">
        <v>4944</v>
      </c>
      <c r="CP292" s="1" t="s">
        <v>4946</v>
      </c>
      <c r="CQ292" s="1" t="s">
        <v>4944</v>
      </c>
      <c r="CR292" s="1" t="s">
        <v>4944</v>
      </c>
      <c r="CS292" s="1" t="s">
        <v>4946</v>
      </c>
      <c r="CT292" s="1" t="s">
        <v>4943</v>
      </c>
      <c r="CU292" s="1" t="s">
        <v>4943</v>
      </c>
      <c r="CV292" s="1" t="s">
        <v>4943</v>
      </c>
      <c r="CW292" s="1" t="s">
        <v>4943</v>
      </c>
      <c r="CX292" s="1" t="s">
        <v>4943</v>
      </c>
      <c r="CY292" s="1" t="s">
        <v>4943</v>
      </c>
      <c r="CZ292" s="1" t="s">
        <v>4943</v>
      </c>
    </row>
    <row r="293" spans="2:104" x14ac:dyDescent="0.25">
      <c r="B293" s="2">
        <v>44448</v>
      </c>
      <c r="C293" s="1">
        <v>1</v>
      </c>
      <c r="D293" s="1">
        <v>0</v>
      </c>
      <c r="E293" s="1">
        <v>0</v>
      </c>
      <c r="F293" s="1">
        <v>0</v>
      </c>
      <c r="G293">
        <v>0</v>
      </c>
      <c r="H293">
        <v>0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</v>
      </c>
      <c r="V293" s="1">
        <v>1</v>
      </c>
      <c r="W293" s="1">
        <v>1</v>
      </c>
      <c r="X293" s="1">
        <v>0</v>
      </c>
      <c r="Y293" s="1">
        <v>1</v>
      </c>
      <c r="Z293" s="1">
        <v>1</v>
      </c>
      <c r="AA293" s="1">
        <v>1</v>
      </c>
      <c r="AB293" s="1">
        <v>0</v>
      </c>
      <c r="AC293" s="1">
        <v>0</v>
      </c>
      <c r="AD293" s="1">
        <v>0</v>
      </c>
      <c r="AE293" s="1">
        <v>0</v>
      </c>
      <c r="AF293" s="1">
        <v>1</v>
      </c>
      <c r="AG293" s="1">
        <v>0</v>
      </c>
      <c r="AH293" s="1">
        <v>1</v>
      </c>
      <c r="AI293" s="1">
        <v>0</v>
      </c>
      <c r="AJ293" s="1">
        <v>0</v>
      </c>
      <c r="AK293" s="1">
        <v>0</v>
      </c>
      <c r="AL293" s="1">
        <v>0</v>
      </c>
      <c r="AM293" s="1">
        <v>1</v>
      </c>
      <c r="AN293" s="1">
        <v>1</v>
      </c>
      <c r="AO293" s="1">
        <v>0</v>
      </c>
      <c r="AP293" s="1">
        <v>1</v>
      </c>
      <c r="AQ293" s="1">
        <v>1</v>
      </c>
      <c r="AR293" s="1">
        <v>1</v>
      </c>
      <c r="AS293" s="1">
        <v>0</v>
      </c>
      <c r="AT293" s="1">
        <v>0</v>
      </c>
      <c r="AU293" s="1">
        <v>0</v>
      </c>
      <c r="AV293" s="1">
        <v>0</v>
      </c>
      <c r="AW293" s="1">
        <v>1</v>
      </c>
      <c r="AX293" s="1">
        <v>1</v>
      </c>
      <c r="AY293" s="1">
        <v>1</v>
      </c>
      <c r="AZ293" s="1">
        <v>1</v>
      </c>
      <c r="BA293" s="1">
        <v>1</v>
      </c>
      <c r="BB293" s="1">
        <v>1</v>
      </c>
      <c r="BC293">
        <v>1</v>
      </c>
      <c r="BD293">
        <v>1</v>
      </c>
      <c r="BE293">
        <v>1</v>
      </c>
      <c r="BF293">
        <v>1</v>
      </c>
      <c r="BG293" s="1">
        <v>1</v>
      </c>
      <c r="BH293" s="1">
        <v>1</v>
      </c>
      <c r="BI293" s="1">
        <v>0</v>
      </c>
      <c r="BJ293" s="1">
        <v>1</v>
      </c>
      <c r="BK293" s="1">
        <v>1</v>
      </c>
      <c r="BL293" s="1">
        <v>1</v>
      </c>
      <c r="BM293" s="1">
        <v>0</v>
      </c>
      <c r="BN293" s="1">
        <v>0</v>
      </c>
      <c r="BO293" s="1">
        <v>0</v>
      </c>
      <c r="BP293" s="1">
        <v>0</v>
      </c>
      <c r="BQ293" s="1">
        <v>1</v>
      </c>
      <c r="BR293" s="1">
        <v>1</v>
      </c>
      <c r="BS293" s="1">
        <v>0</v>
      </c>
      <c r="BT293" s="1">
        <v>0</v>
      </c>
      <c r="BU293" s="1">
        <v>1</v>
      </c>
      <c r="BV293" s="1">
        <v>1</v>
      </c>
      <c r="BW293" s="1">
        <v>1</v>
      </c>
      <c r="BX293" s="1">
        <v>0</v>
      </c>
      <c r="BY293" s="1">
        <v>1</v>
      </c>
      <c r="BZ293" s="1">
        <v>1</v>
      </c>
      <c r="CA293" s="1">
        <v>1</v>
      </c>
      <c r="CB293" s="1">
        <v>0</v>
      </c>
      <c r="CC293" s="1">
        <v>0</v>
      </c>
      <c r="CD293" s="1">
        <v>0</v>
      </c>
      <c r="CE293" s="1">
        <v>0</v>
      </c>
      <c r="CF293" s="1">
        <v>1</v>
      </c>
      <c r="CG293" s="1">
        <v>1</v>
      </c>
      <c r="CH293" s="1">
        <v>1</v>
      </c>
      <c r="CI293" s="1" t="s">
        <v>4946</v>
      </c>
      <c r="CJ293" s="1" t="s">
        <v>4946</v>
      </c>
      <c r="CK293" s="1" t="s">
        <v>4946</v>
      </c>
      <c r="CL293" s="1" t="s">
        <v>4946</v>
      </c>
      <c r="CM293" s="1" t="s">
        <v>4946</v>
      </c>
      <c r="CN293" s="1" t="s">
        <v>4946</v>
      </c>
      <c r="CO293" s="1" t="s">
        <v>4946</v>
      </c>
      <c r="CP293" s="1" t="s">
        <v>4946</v>
      </c>
      <c r="CQ293" s="1" t="s">
        <v>4946</v>
      </c>
      <c r="CR293" s="1" t="s">
        <v>4946</v>
      </c>
      <c r="CS293" s="1" t="s">
        <v>4946</v>
      </c>
      <c r="CT293" s="1" t="s">
        <v>4943</v>
      </c>
      <c r="CU293" s="1" t="s">
        <v>4943</v>
      </c>
      <c r="CV293" s="1" t="s">
        <v>4943</v>
      </c>
      <c r="CW293" s="1" t="s">
        <v>4943</v>
      </c>
      <c r="CX293" s="1" t="s">
        <v>4943</v>
      </c>
      <c r="CY293" s="1" t="s">
        <v>4943</v>
      </c>
      <c r="CZ293" s="1" t="s">
        <v>4943</v>
      </c>
    </row>
    <row r="294" spans="2:104" x14ac:dyDescent="0.25">
      <c r="B294" s="2">
        <v>44448</v>
      </c>
      <c r="C294" s="1">
        <v>0</v>
      </c>
      <c r="D294" s="1">
        <v>1</v>
      </c>
      <c r="E294" s="1">
        <v>0</v>
      </c>
      <c r="F294" s="1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>
        <v>0</v>
      </c>
      <c r="BD294">
        <v>0</v>
      </c>
      <c r="BE294">
        <v>0</v>
      </c>
      <c r="BF294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 t="s">
        <v>4943</v>
      </c>
      <c r="CJ294" s="1" t="s">
        <v>4943</v>
      </c>
      <c r="CK294" s="1" t="s">
        <v>4943</v>
      </c>
      <c r="CL294" s="1" t="s">
        <v>4943</v>
      </c>
      <c r="CM294" s="1" t="s">
        <v>4943</v>
      </c>
      <c r="CN294" s="1" t="s">
        <v>4943</v>
      </c>
      <c r="CO294" s="1" t="s">
        <v>4943</v>
      </c>
      <c r="CP294" s="1" t="s">
        <v>4943</v>
      </c>
      <c r="CQ294" s="1" t="s">
        <v>4943</v>
      </c>
      <c r="CR294" s="1" t="s">
        <v>4943</v>
      </c>
      <c r="CS294" s="1" t="s">
        <v>4943</v>
      </c>
      <c r="CT294" s="1" t="s">
        <v>4943</v>
      </c>
      <c r="CU294" s="1" t="s">
        <v>4943</v>
      </c>
      <c r="CV294" s="1" t="s">
        <v>4943</v>
      </c>
      <c r="CW294" s="1" t="s">
        <v>4943</v>
      </c>
      <c r="CX294" s="1" t="s">
        <v>4943</v>
      </c>
      <c r="CY294" s="1" t="s">
        <v>23</v>
      </c>
      <c r="CZ294" s="1" t="s">
        <v>4943</v>
      </c>
    </row>
    <row r="295" spans="2:104" x14ac:dyDescent="0.25">
      <c r="B295" s="2">
        <v>44448</v>
      </c>
      <c r="C295" s="1">
        <v>1</v>
      </c>
      <c r="D295" s="1">
        <v>0</v>
      </c>
      <c r="E295" s="1">
        <v>0</v>
      </c>
      <c r="F295" s="1">
        <v>0</v>
      </c>
      <c r="G295">
        <v>1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1</v>
      </c>
      <c r="O295">
        <v>1</v>
      </c>
      <c r="P295">
        <v>0</v>
      </c>
      <c r="Q295">
        <v>0</v>
      </c>
      <c r="R295">
        <v>1</v>
      </c>
      <c r="S295">
        <v>0</v>
      </c>
      <c r="T295">
        <v>1</v>
      </c>
      <c r="U295">
        <v>0</v>
      </c>
      <c r="V295" s="1">
        <v>1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>
        <v>0</v>
      </c>
      <c r="BD295">
        <v>0</v>
      </c>
      <c r="BE295">
        <v>0</v>
      </c>
      <c r="BF295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 t="s">
        <v>4944</v>
      </c>
      <c r="CJ295" s="1" t="s">
        <v>4944</v>
      </c>
      <c r="CK295" s="1" t="s">
        <v>4946</v>
      </c>
      <c r="CL295" s="1" t="s">
        <v>4946</v>
      </c>
      <c r="CM295" s="1" t="s">
        <v>4945</v>
      </c>
      <c r="CN295" s="1" t="s">
        <v>4945</v>
      </c>
      <c r="CO295" s="1" t="s">
        <v>4945</v>
      </c>
      <c r="CP295" s="1" t="s">
        <v>4945</v>
      </c>
      <c r="CQ295" s="1" t="s">
        <v>4945</v>
      </c>
      <c r="CR295" s="1" t="s">
        <v>4944</v>
      </c>
      <c r="CS295" s="1" t="s">
        <v>4945</v>
      </c>
      <c r="CT295" s="1" t="s">
        <v>4943</v>
      </c>
      <c r="CU295" s="1" t="s">
        <v>4943</v>
      </c>
      <c r="CV295" s="1" t="s">
        <v>4943</v>
      </c>
      <c r="CW295" s="1" t="s">
        <v>4943</v>
      </c>
      <c r="CX295" s="1" t="s">
        <v>4943</v>
      </c>
      <c r="CY295" s="1" t="s">
        <v>4943</v>
      </c>
      <c r="CZ295" s="1" t="s">
        <v>4943</v>
      </c>
    </row>
    <row r="296" spans="2:104" x14ac:dyDescent="0.25">
      <c r="B296" s="2">
        <v>44448</v>
      </c>
      <c r="C296" s="1">
        <v>0</v>
      </c>
      <c r="D296" s="1">
        <v>1</v>
      </c>
      <c r="E296" s="1">
        <v>0</v>
      </c>
      <c r="F296" s="1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>
        <v>0</v>
      </c>
      <c r="BD296">
        <v>0</v>
      </c>
      <c r="BE296">
        <v>0</v>
      </c>
      <c r="BF296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 t="s">
        <v>4943</v>
      </c>
      <c r="CJ296" s="1" t="s">
        <v>4943</v>
      </c>
      <c r="CK296" s="1" t="s">
        <v>4943</v>
      </c>
      <c r="CL296" s="1" t="s">
        <v>4943</v>
      </c>
      <c r="CM296" s="1" t="s">
        <v>4943</v>
      </c>
      <c r="CN296" s="1" t="s">
        <v>4943</v>
      </c>
      <c r="CO296" s="1" t="s">
        <v>4943</v>
      </c>
      <c r="CP296" s="1" t="s">
        <v>4943</v>
      </c>
      <c r="CQ296" s="1" t="s">
        <v>4943</v>
      </c>
      <c r="CR296" s="1" t="s">
        <v>4943</v>
      </c>
      <c r="CS296" s="1" t="s">
        <v>4943</v>
      </c>
      <c r="CT296" s="1" t="s">
        <v>4943</v>
      </c>
      <c r="CU296" s="1" t="s">
        <v>4943</v>
      </c>
      <c r="CV296" s="1" t="s">
        <v>4943</v>
      </c>
      <c r="CW296" s="1" t="s">
        <v>4943</v>
      </c>
      <c r="CX296" s="1" t="s">
        <v>4943</v>
      </c>
      <c r="CY296" s="1" t="s">
        <v>23</v>
      </c>
      <c r="CZ296" s="1" t="s">
        <v>4943</v>
      </c>
    </row>
    <row r="297" spans="2:104" x14ac:dyDescent="0.25">
      <c r="B297" s="2">
        <v>44447</v>
      </c>
      <c r="C297" s="1">
        <v>0</v>
      </c>
      <c r="D297" s="1">
        <v>1</v>
      </c>
      <c r="E297" s="1">
        <v>0</v>
      </c>
      <c r="F297" s="1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>
        <v>0</v>
      </c>
      <c r="BD297">
        <v>0</v>
      </c>
      <c r="BE297">
        <v>0</v>
      </c>
      <c r="BF297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 t="s">
        <v>4943</v>
      </c>
      <c r="CJ297" s="1" t="s">
        <v>4943</v>
      </c>
      <c r="CK297" s="1" t="s">
        <v>4943</v>
      </c>
      <c r="CL297" s="1" t="s">
        <v>4943</v>
      </c>
      <c r="CM297" s="1" t="s">
        <v>4943</v>
      </c>
      <c r="CN297" s="1" t="s">
        <v>4943</v>
      </c>
      <c r="CO297" s="1" t="s">
        <v>4943</v>
      </c>
      <c r="CP297" s="1" t="s">
        <v>4943</v>
      </c>
      <c r="CQ297" s="1" t="s">
        <v>4943</v>
      </c>
      <c r="CR297" s="1" t="s">
        <v>4943</v>
      </c>
      <c r="CS297" s="1" t="s">
        <v>4943</v>
      </c>
      <c r="CT297" s="1" t="s">
        <v>4943</v>
      </c>
      <c r="CU297" s="1" t="s">
        <v>4943</v>
      </c>
      <c r="CV297" s="1" t="s">
        <v>4943</v>
      </c>
      <c r="CW297" s="1" t="s">
        <v>4943</v>
      </c>
      <c r="CX297" s="1" t="s">
        <v>4943</v>
      </c>
      <c r="CY297" s="1" t="s">
        <v>23</v>
      </c>
      <c r="CZ297" s="1" t="s">
        <v>4943</v>
      </c>
    </row>
    <row r="298" spans="2:104" x14ac:dyDescent="0.25">
      <c r="B298" s="2">
        <v>44447</v>
      </c>
      <c r="C298" s="1">
        <v>1</v>
      </c>
      <c r="D298" s="1">
        <v>0</v>
      </c>
      <c r="E298" s="1">
        <v>0</v>
      </c>
      <c r="F298" s="1">
        <v>0</v>
      </c>
      <c r="G298">
        <v>0</v>
      </c>
      <c r="H298">
        <v>0</v>
      </c>
      <c r="I298">
        <v>1</v>
      </c>
      <c r="J298">
        <v>1</v>
      </c>
      <c r="K298">
        <v>1</v>
      </c>
      <c r="L298">
        <v>0</v>
      </c>
      <c r="M298">
        <v>0</v>
      </c>
      <c r="N298">
        <v>0</v>
      </c>
      <c r="O298">
        <v>1</v>
      </c>
      <c r="P298">
        <v>0</v>
      </c>
      <c r="Q298">
        <v>0</v>
      </c>
      <c r="R298">
        <v>1</v>
      </c>
      <c r="S298">
        <v>0</v>
      </c>
      <c r="T298">
        <v>1</v>
      </c>
      <c r="U298">
        <v>0</v>
      </c>
      <c r="V298" s="1">
        <v>1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1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1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1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>
        <v>1</v>
      </c>
      <c r="BD298">
        <v>0</v>
      </c>
      <c r="BE298">
        <v>1</v>
      </c>
      <c r="BF298">
        <v>0</v>
      </c>
      <c r="BG298" s="1">
        <v>1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 t="s">
        <v>4944</v>
      </c>
      <c r="CJ298" s="1" t="s">
        <v>4944</v>
      </c>
      <c r="CK298" s="1" t="s">
        <v>4944</v>
      </c>
      <c r="CL298" s="1" t="s">
        <v>4944</v>
      </c>
      <c r="CM298" s="1" t="s">
        <v>4946</v>
      </c>
      <c r="CN298" s="1" t="s">
        <v>4946</v>
      </c>
      <c r="CO298" s="1" t="s">
        <v>4946</v>
      </c>
      <c r="CP298" s="1" t="s">
        <v>4946</v>
      </c>
      <c r="CQ298" s="1" t="s">
        <v>4944</v>
      </c>
      <c r="CR298" s="1" t="s">
        <v>4946</v>
      </c>
      <c r="CS298" s="1" t="s">
        <v>4944</v>
      </c>
      <c r="CT298" s="1" t="s">
        <v>4943</v>
      </c>
      <c r="CU298" s="1" t="s">
        <v>4943</v>
      </c>
      <c r="CV298" s="1" t="s">
        <v>4943</v>
      </c>
      <c r="CW298" s="1" t="s">
        <v>4943</v>
      </c>
      <c r="CX298" s="1" t="s">
        <v>4943</v>
      </c>
      <c r="CY298" s="1" t="s">
        <v>4943</v>
      </c>
      <c r="CZ298" s="1" t="s">
        <v>4943</v>
      </c>
    </row>
    <row r="299" spans="2:104" x14ac:dyDescent="0.25">
      <c r="B299" s="2">
        <v>44447</v>
      </c>
      <c r="C299" s="1">
        <v>1</v>
      </c>
      <c r="D299" s="1">
        <v>0</v>
      </c>
      <c r="E299" s="1">
        <v>0</v>
      </c>
      <c r="F299" s="1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>
        <v>0</v>
      </c>
      <c r="BD299">
        <v>0</v>
      </c>
      <c r="BE299">
        <v>0</v>
      </c>
      <c r="BF299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 t="s">
        <v>4946</v>
      </c>
      <c r="CJ299" s="1" t="s">
        <v>4946</v>
      </c>
      <c r="CK299" s="1" t="s">
        <v>4945</v>
      </c>
      <c r="CL299" s="1" t="s">
        <v>4945</v>
      </c>
      <c r="CM299" s="1" t="s">
        <v>4946</v>
      </c>
      <c r="CN299" s="1" t="s">
        <v>4946</v>
      </c>
      <c r="CO299" s="1" t="s">
        <v>4944</v>
      </c>
      <c r="CP299" s="1" t="s">
        <v>4946</v>
      </c>
      <c r="CQ299" s="1" t="s">
        <v>4946</v>
      </c>
      <c r="CR299" s="1" t="s">
        <v>4946</v>
      </c>
      <c r="CS299" s="1" t="s">
        <v>4946</v>
      </c>
      <c r="CT299" s="1" t="s">
        <v>4943</v>
      </c>
      <c r="CU299" s="1" t="s">
        <v>4943</v>
      </c>
      <c r="CV299" s="1" t="s">
        <v>4943</v>
      </c>
      <c r="CW299" s="1" t="s">
        <v>4943</v>
      </c>
      <c r="CX299" s="1" t="s">
        <v>4943</v>
      </c>
      <c r="CY299" s="1" t="s">
        <v>4943</v>
      </c>
      <c r="CZ299" s="1" t="s">
        <v>4943</v>
      </c>
    </row>
    <row r="300" spans="2:104" x14ac:dyDescent="0.25">
      <c r="B300" s="2">
        <v>44447</v>
      </c>
      <c r="C300" s="1">
        <v>0</v>
      </c>
      <c r="D300" s="1">
        <v>1</v>
      </c>
      <c r="E300" s="1">
        <v>0</v>
      </c>
      <c r="F300" s="1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>
        <v>0</v>
      </c>
      <c r="BD300">
        <v>0</v>
      </c>
      <c r="BE300">
        <v>0</v>
      </c>
      <c r="BF300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 t="s">
        <v>4943</v>
      </c>
      <c r="CJ300" s="1" t="s">
        <v>4943</v>
      </c>
      <c r="CK300" s="1" t="s">
        <v>4943</v>
      </c>
      <c r="CL300" s="1" t="s">
        <v>4943</v>
      </c>
      <c r="CM300" s="1" t="s">
        <v>4943</v>
      </c>
      <c r="CN300" s="1" t="s">
        <v>4943</v>
      </c>
      <c r="CO300" s="1" t="s">
        <v>4943</v>
      </c>
      <c r="CP300" s="1" t="s">
        <v>4943</v>
      </c>
      <c r="CQ300" s="1" t="s">
        <v>4943</v>
      </c>
      <c r="CR300" s="1" t="s">
        <v>4943</v>
      </c>
      <c r="CS300" s="1" t="s">
        <v>4943</v>
      </c>
      <c r="CT300" s="1" t="s">
        <v>4943</v>
      </c>
      <c r="CU300" s="1" t="s">
        <v>4943</v>
      </c>
      <c r="CV300" s="1" t="s">
        <v>4943</v>
      </c>
      <c r="CW300" s="1" t="s">
        <v>4943</v>
      </c>
      <c r="CX300" s="1" t="s">
        <v>4943</v>
      </c>
      <c r="CY300" s="1" t="s">
        <v>23</v>
      </c>
      <c r="CZ300" s="1" t="s">
        <v>4943</v>
      </c>
    </row>
    <row r="301" spans="2:104" x14ac:dyDescent="0.25">
      <c r="B301" s="2">
        <v>44447</v>
      </c>
      <c r="C301" s="1">
        <v>0</v>
      </c>
      <c r="D301" s="1">
        <v>1</v>
      </c>
      <c r="E301" s="1">
        <v>0</v>
      </c>
      <c r="F301" s="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>
        <v>0</v>
      </c>
      <c r="BD301">
        <v>0</v>
      </c>
      <c r="BE301">
        <v>0</v>
      </c>
      <c r="BF30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 t="s">
        <v>4943</v>
      </c>
      <c r="CJ301" s="1" t="s">
        <v>4943</v>
      </c>
      <c r="CK301" s="1" t="s">
        <v>4943</v>
      </c>
      <c r="CL301" s="1" t="s">
        <v>4943</v>
      </c>
      <c r="CM301" s="1" t="s">
        <v>4943</v>
      </c>
      <c r="CN301" s="1" t="s">
        <v>4943</v>
      </c>
      <c r="CO301" s="1" t="s">
        <v>4943</v>
      </c>
      <c r="CP301" s="1" t="s">
        <v>4943</v>
      </c>
      <c r="CQ301" s="1" t="s">
        <v>4943</v>
      </c>
      <c r="CR301" s="1" t="s">
        <v>4943</v>
      </c>
      <c r="CS301" s="1" t="s">
        <v>4943</v>
      </c>
      <c r="CT301" s="1" t="s">
        <v>4943</v>
      </c>
      <c r="CU301" s="1" t="s">
        <v>4943</v>
      </c>
      <c r="CV301" s="1" t="s">
        <v>4943</v>
      </c>
      <c r="CW301" s="1" t="s">
        <v>4943</v>
      </c>
      <c r="CX301" s="1" t="s">
        <v>4943</v>
      </c>
      <c r="CY301" s="1" t="s">
        <v>23</v>
      </c>
      <c r="CZ301" s="1" t="s">
        <v>4943</v>
      </c>
    </row>
    <row r="302" spans="2:104" x14ac:dyDescent="0.25">
      <c r="B302" s="2">
        <v>44447</v>
      </c>
      <c r="C302" s="1">
        <v>0</v>
      </c>
      <c r="D302" s="1">
        <v>1</v>
      </c>
      <c r="E302" s="1">
        <v>0</v>
      </c>
      <c r="F302" s="1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>
        <v>0</v>
      </c>
      <c r="BD302">
        <v>0</v>
      </c>
      <c r="BE302">
        <v>0</v>
      </c>
      <c r="BF302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 t="s">
        <v>4943</v>
      </c>
      <c r="CJ302" s="1" t="s">
        <v>4943</v>
      </c>
      <c r="CK302" s="1" t="s">
        <v>4943</v>
      </c>
      <c r="CL302" s="1" t="s">
        <v>4943</v>
      </c>
      <c r="CM302" s="1" t="s">
        <v>4943</v>
      </c>
      <c r="CN302" s="1" t="s">
        <v>4943</v>
      </c>
      <c r="CO302" s="1" t="s">
        <v>4943</v>
      </c>
      <c r="CP302" s="1" t="s">
        <v>4943</v>
      </c>
      <c r="CQ302" s="1" t="s">
        <v>4943</v>
      </c>
      <c r="CR302" s="1" t="s">
        <v>4943</v>
      </c>
      <c r="CS302" s="1" t="s">
        <v>4943</v>
      </c>
      <c r="CT302" s="1" t="s">
        <v>4943</v>
      </c>
      <c r="CU302" s="1" t="s">
        <v>4943</v>
      </c>
      <c r="CV302" s="1" t="s">
        <v>4943</v>
      </c>
      <c r="CW302" s="1" t="s">
        <v>4943</v>
      </c>
      <c r="CX302" s="1" t="s">
        <v>4943</v>
      </c>
      <c r="CY302" s="1" t="s">
        <v>23</v>
      </c>
      <c r="CZ302" s="1" t="s">
        <v>4943</v>
      </c>
    </row>
    <row r="303" spans="2:104" x14ac:dyDescent="0.25">
      <c r="B303" s="2">
        <v>44447</v>
      </c>
      <c r="C303" s="1">
        <v>0</v>
      </c>
      <c r="D303" s="1">
        <v>1</v>
      </c>
      <c r="E303" s="1">
        <v>0</v>
      </c>
      <c r="F303" s="1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>
        <v>0</v>
      </c>
      <c r="BD303">
        <v>0</v>
      </c>
      <c r="BE303">
        <v>0</v>
      </c>
      <c r="BF303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 t="s">
        <v>4943</v>
      </c>
      <c r="CJ303" s="1" t="s">
        <v>4943</v>
      </c>
      <c r="CK303" s="1" t="s">
        <v>4943</v>
      </c>
      <c r="CL303" s="1" t="s">
        <v>4943</v>
      </c>
      <c r="CM303" s="1" t="s">
        <v>4943</v>
      </c>
      <c r="CN303" s="1" t="s">
        <v>4943</v>
      </c>
      <c r="CO303" s="1" t="s">
        <v>4943</v>
      </c>
      <c r="CP303" s="1" t="s">
        <v>4943</v>
      </c>
      <c r="CQ303" s="1" t="s">
        <v>4943</v>
      </c>
      <c r="CR303" s="1" t="s">
        <v>4943</v>
      </c>
      <c r="CS303" s="1" t="s">
        <v>4943</v>
      </c>
      <c r="CT303" s="1" t="s">
        <v>4943</v>
      </c>
      <c r="CU303" s="1" t="s">
        <v>4943</v>
      </c>
      <c r="CV303" s="1" t="s">
        <v>4943</v>
      </c>
      <c r="CW303" s="1" t="s">
        <v>4943</v>
      </c>
      <c r="CX303" s="1" t="s">
        <v>4943</v>
      </c>
      <c r="CY303" s="1" t="s">
        <v>23</v>
      </c>
      <c r="CZ303" s="1" t="s">
        <v>4943</v>
      </c>
    </row>
    <row r="304" spans="2:104" x14ac:dyDescent="0.25">
      <c r="B304" s="2">
        <v>44447</v>
      </c>
      <c r="C304" s="1">
        <v>1</v>
      </c>
      <c r="D304" s="1">
        <v>0</v>
      </c>
      <c r="E304" s="1">
        <v>0</v>
      </c>
      <c r="F304" s="1">
        <v>0</v>
      </c>
      <c r="G304">
        <v>0</v>
      </c>
      <c r="H304">
        <v>0</v>
      </c>
      <c r="I304">
        <v>1</v>
      </c>
      <c r="J304">
        <v>1</v>
      </c>
      <c r="K304">
        <v>1</v>
      </c>
      <c r="L304">
        <v>0</v>
      </c>
      <c r="M304">
        <v>1</v>
      </c>
      <c r="N304">
        <v>1</v>
      </c>
      <c r="O304">
        <v>1</v>
      </c>
      <c r="P304">
        <v>0</v>
      </c>
      <c r="Q304">
        <v>0</v>
      </c>
      <c r="R304">
        <v>1</v>
      </c>
      <c r="S304">
        <v>0</v>
      </c>
      <c r="T304">
        <v>1</v>
      </c>
      <c r="U304">
        <v>0</v>
      </c>
      <c r="V304" s="1">
        <v>1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1</v>
      </c>
      <c r="AG304" s="1">
        <v>1</v>
      </c>
      <c r="AH304" s="1">
        <v>1</v>
      </c>
      <c r="AI304" s="1">
        <v>0</v>
      </c>
      <c r="AJ304" s="1">
        <v>0</v>
      </c>
      <c r="AK304" s="1">
        <v>1</v>
      </c>
      <c r="AL304" s="1">
        <v>1</v>
      </c>
      <c r="AM304" s="1">
        <v>1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1</v>
      </c>
      <c r="AX304" s="1">
        <v>1</v>
      </c>
      <c r="AY304" s="1">
        <v>1</v>
      </c>
      <c r="AZ304" s="1">
        <v>1</v>
      </c>
      <c r="BA304" s="1">
        <v>0</v>
      </c>
      <c r="BB304" s="1">
        <v>0</v>
      </c>
      <c r="BC304">
        <v>1</v>
      </c>
      <c r="BD304">
        <v>1</v>
      </c>
      <c r="BE304">
        <v>1</v>
      </c>
      <c r="BF304">
        <v>0</v>
      </c>
      <c r="BG304" s="1">
        <v>1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1</v>
      </c>
      <c r="CG304" s="1">
        <v>0</v>
      </c>
      <c r="CH304" s="1">
        <v>0</v>
      </c>
      <c r="CI304" s="1" t="s">
        <v>4946</v>
      </c>
      <c r="CJ304" s="1" t="s">
        <v>4946</v>
      </c>
      <c r="CK304" s="1" t="s">
        <v>4946</v>
      </c>
      <c r="CL304" s="1" t="s">
        <v>4946</v>
      </c>
      <c r="CM304" s="1" t="s">
        <v>4945</v>
      </c>
      <c r="CN304" s="1" t="s">
        <v>4944</v>
      </c>
      <c r="CO304" s="1" t="s">
        <v>4945</v>
      </c>
      <c r="CP304" s="1" t="s">
        <v>4944</v>
      </c>
      <c r="CQ304" s="1" t="s">
        <v>4945</v>
      </c>
      <c r="CR304" s="1" t="s">
        <v>4945</v>
      </c>
      <c r="CS304" s="1" t="s">
        <v>4945</v>
      </c>
      <c r="CT304" s="1" t="s">
        <v>4943</v>
      </c>
      <c r="CU304" s="1" t="s">
        <v>4943</v>
      </c>
      <c r="CV304" s="1" t="s">
        <v>4943</v>
      </c>
      <c r="CW304" s="1" t="s">
        <v>4943</v>
      </c>
      <c r="CX304" s="1" t="s">
        <v>4943</v>
      </c>
      <c r="CY304" s="1" t="s">
        <v>4943</v>
      </c>
      <c r="CZ304" s="1" t="s">
        <v>4943</v>
      </c>
    </row>
    <row r="305" spans="2:104" x14ac:dyDescent="0.25">
      <c r="B305" s="2">
        <v>44447</v>
      </c>
      <c r="C305" s="1">
        <v>1</v>
      </c>
      <c r="D305" s="1">
        <v>0</v>
      </c>
      <c r="E305" s="1">
        <v>0</v>
      </c>
      <c r="F305" s="1">
        <v>0</v>
      </c>
      <c r="G305">
        <v>0</v>
      </c>
      <c r="H305">
        <v>0</v>
      </c>
      <c r="I305">
        <v>1</v>
      </c>
      <c r="J305">
        <v>0</v>
      </c>
      <c r="K305">
        <v>0</v>
      </c>
      <c r="L305">
        <v>1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 s="1">
        <v>1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>
        <v>0</v>
      </c>
      <c r="BD305">
        <v>0</v>
      </c>
      <c r="BE305">
        <v>0</v>
      </c>
      <c r="BF305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1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 t="s">
        <v>4946</v>
      </c>
      <c r="CJ305" s="1" t="s">
        <v>4946</v>
      </c>
      <c r="CK305" s="1" t="s">
        <v>4946</v>
      </c>
      <c r="CL305" s="1" t="s">
        <v>4946</v>
      </c>
      <c r="CM305" s="1" t="s">
        <v>4944</v>
      </c>
      <c r="CN305" s="1" t="s">
        <v>4945</v>
      </c>
      <c r="CO305" s="1" t="s">
        <v>4944</v>
      </c>
      <c r="CP305" s="1" t="s">
        <v>4944</v>
      </c>
      <c r="CQ305" s="1" t="s">
        <v>4944</v>
      </c>
      <c r="CR305" s="1" t="s">
        <v>4946</v>
      </c>
      <c r="CS305" s="1" t="s">
        <v>4944</v>
      </c>
      <c r="CT305" s="1" t="s">
        <v>4943</v>
      </c>
      <c r="CU305" s="1" t="s">
        <v>4943</v>
      </c>
      <c r="CV305" s="1" t="s">
        <v>4943</v>
      </c>
      <c r="CW305" s="1" t="s">
        <v>4943</v>
      </c>
      <c r="CX305" s="1" t="s">
        <v>4943</v>
      </c>
      <c r="CY305" s="1" t="s">
        <v>4943</v>
      </c>
      <c r="CZ305" s="1" t="s">
        <v>4943</v>
      </c>
    </row>
    <row r="306" spans="2:104" x14ac:dyDescent="0.25">
      <c r="B306" s="2">
        <v>44447</v>
      </c>
      <c r="C306" s="1">
        <v>0</v>
      </c>
      <c r="D306" s="1">
        <v>1</v>
      </c>
      <c r="E306" s="1">
        <v>0</v>
      </c>
      <c r="F306" s="1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>
        <v>0</v>
      </c>
      <c r="BD306">
        <v>0</v>
      </c>
      <c r="BE306">
        <v>0</v>
      </c>
      <c r="BF306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 t="s">
        <v>4943</v>
      </c>
      <c r="CJ306" s="1" t="s">
        <v>4943</v>
      </c>
      <c r="CK306" s="1" t="s">
        <v>4943</v>
      </c>
      <c r="CL306" s="1" t="s">
        <v>4943</v>
      </c>
      <c r="CM306" s="1" t="s">
        <v>4943</v>
      </c>
      <c r="CN306" s="1" t="s">
        <v>4943</v>
      </c>
      <c r="CO306" s="1" t="s">
        <v>4943</v>
      </c>
      <c r="CP306" s="1" t="s">
        <v>4943</v>
      </c>
      <c r="CQ306" s="1" t="s">
        <v>4943</v>
      </c>
      <c r="CR306" s="1" t="s">
        <v>4943</v>
      </c>
      <c r="CS306" s="1" t="s">
        <v>4943</v>
      </c>
      <c r="CT306" s="1" t="s">
        <v>4943</v>
      </c>
      <c r="CU306" s="1" t="s">
        <v>4943</v>
      </c>
      <c r="CV306" s="1" t="s">
        <v>4943</v>
      </c>
      <c r="CW306" s="1" t="s">
        <v>4943</v>
      </c>
      <c r="CX306" s="1" t="s">
        <v>4943</v>
      </c>
      <c r="CY306" s="1" t="s">
        <v>23</v>
      </c>
      <c r="CZ306" s="1" t="s">
        <v>4943</v>
      </c>
    </row>
    <row r="307" spans="2:104" x14ac:dyDescent="0.25">
      <c r="B307" s="2">
        <v>44447</v>
      </c>
      <c r="C307" s="1">
        <v>1</v>
      </c>
      <c r="D307" s="1">
        <v>0</v>
      </c>
      <c r="E307" s="1">
        <v>0</v>
      </c>
      <c r="F307" s="1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>
        <v>0</v>
      </c>
      <c r="BD307">
        <v>0</v>
      </c>
      <c r="BE307">
        <v>0</v>
      </c>
      <c r="BF307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1</v>
      </c>
      <c r="BR307" s="1">
        <v>1</v>
      </c>
      <c r="BS307" s="1">
        <v>1</v>
      </c>
      <c r="BT307" s="1">
        <v>1</v>
      </c>
      <c r="BU307" s="1">
        <v>1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1</v>
      </c>
      <c r="CE307" s="1">
        <v>0</v>
      </c>
      <c r="CF307" s="1">
        <v>0</v>
      </c>
      <c r="CG307" s="1">
        <v>0</v>
      </c>
      <c r="CH307" s="1">
        <v>0</v>
      </c>
      <c r="CI307" s="1" t="s">
        <v>4945</v>
      </c>
      <c r="CJ307" s="1" t="s">
        <v>4945</v>
      </c>
      <c r="CK307" s="1" t="s">
        <v>4946</v>
      </c>
      <c r="CL307" s="1" t="s">
        <v>4946</v>
      </c>
      <c r="CM307" s="1" t="s">
        <v>4945</v>
      </c>
      <c r="CN307" s="1" t="s">
        <v>4945</v>
      </c>
      <c r="CO307" s="1" t="s">
        <v>4945</v>
      </c>
      <c r="CP307" s="1" t="s">
        <v>4944</v>
      </c>
      <c r="CQ307" s="1" t="s">
        <v>4945</v>
      </c>
      <c r="CR307" s="1" t="s">
        <v>4945</v>
      </c>
      <c r="CS307" s="1" t="s">
        <v>4946</v>
      </c>
      <c r="CT307" s="1" t="s">
        <v>4943</v>
      </c>
      <c r="CU307" s="1" t="s">
        <v>4943</v>
      </c>
      <c r="CV307" s="1" t="s">
        <v>4943</v>
      </c>
      <c r="CW307" s="1" t="s">
        <v>4943</v>
      </c>
      <c r="CX307" s="1" t="s">
        <v>4943</v>
      </c>
      <c r="CY307" s="1" t="s">
        <v>4943</v>
      </c>
      <c r="CZ307" s="1" t="s">
        <v>4943</v>
      </c>
    </row>
    <row r="308" spans="2:104" x14ac:dyDescent="0.25">
      <c r="B308" s="2">
        <v>44447</v>
      </c>
      <c r="C308" s="1">
        <v>0</v>
      </c>
      <c r="D308" s="1">
        <v>1</v>
      </c>
      <c r="E308" s="1">
        <v>0</v>
      </c>
      <c r="F308" s="1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>
        <v>0</v>
      </c>
      <c r="BD308">
        <v>0</v>
      </c>
      <c r="BE308">
        <v>0</v>
      </c>
      <c r="BF308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 t="s">
        <v>4943</v>
      </c>
      <c r="CJ308" s="1" t="s">
        <v>4943</v>
      </c>
      <c r="CK308" s="1" t="s">
        <v>4943</v>
      </c>
      <c r="CL308" s="1" t="s">
        <v>4943</v>
      </c>
      <c r="CM308" s="1" t="s">
        <v>4943</v>
      </c>
      <c r="CN308" s="1" t="s">
        <v>4943</v>
      </c>
      <c r="CO308" s="1" t="s">
        <v>4943</v>
      </c>
      <c r="CP308" s="1" t="s">
        <v>4943</v>
      </c>
      <c r="CQ308" s="1" t="s">
        <v>4943</v>
      </c>
      <c r="CR308" s="1" t="s">
        <v>4943</v>
      </c>
      <c r="CS308" s="1" t="s">
        <v>4943</v>
      </c>
      <c r="CT308" s="1" t="s">
        <v>4943</v>
      </c>
      <c r="CU308" s="1" t="s">
        <v>4943</v>
      </c>
      <c r="CV308" s="1" t="s">
        <v>4943</v>
      </c>
      <c r="CW308" s="1" t="s">
        <v>4943</v>
      </c>
      <c r="CX308" s="1" t="s">
        <v>4943</v>
      </c>
      <c r="CY308" s="1" t="s">
        <v>23</v>
      </c>
      <c r="CZ308" s="1" t="s">
        <v>4943</v>
      </c>
    </row>
    <row r="309" spans="2:104" x14ac:dyDescent="0.25">
      <c r="B309" s="2">
        <v>44447</v>
      </c>
      <c r="C309" s="1">
        <v>0</v>
      </c>
      <c r="D309" s="1">
        <v>1</v>
      </c>
      <c r="E309" s="1">
        <v>0</v>
      </c>
      <c r="F309" s="1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>
        <v>0</v>
      </c>
      <c r="BD309">
        <v>0</v>
      </c>
      <c r="BE309">
        <v>0</v>
      </c>
      <c r="BF309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 t="s">
        <v>4943</v>
      </c>
      <c r="CJ309" s="1" t="s">
        <v>4943</v>
      </c>
      <c r="CK309" s="1" t="s">
        <v>4943</v>
      </c>
      <c r="CL309" s="1" t="s">
        <v>4943</v>
      </c>
      <c r="CM309" s="1" t="s">
        <v>4943</v>
      </c>
      <c r="CN309" s="1" t="s">
        <v>4943</v>
      </c>
      <c r="CO309" s="1" t="s">
        <v>4943</v>
      </c>
      <c r="CP309" s="1" t="s">
        <v>4943</v>
      </c>
      <c r="CQ309" s="1" t="s">
        <v>4943</v>
      </c>
      <c r="CR309" s="1" t="s">
        <v>4943</v>
      </c>
      <c r="CS309" s="1" t="s">
        <v>4943</v>
      </c>
      <c r="CT309" s="1" t="s">
        <v>4943</v>
      </c>
      <c r="CU309" s="1" t="s">
        <v>4943</v>
      </c>
      <c r="CV309" s="1" t="s">
        <v>4943</v>
      </c>
      <c r="CW309" s="1" t="s">
        <v>4943</v>
      </c>
      <c r="CX309" s="1" t="s">
        <v>4943</v>
      </c>
      <c r="CY309" s="1" t="s">
        <v>23</v>
      </c>
      <c r="CZ309" s="1" t="s">
        <v>4943</v>
      </c>
    </row>
    <row r="310" spans="2:104" x14ac:dyDescent="0.25">
      <c r="B310" s="2">
        <v>44447</v>
      </c>
      <c r="C310" s="1">
        <v>0</v>
      </c>
      <c r="D310" s="1">
        <v>1</v>
      </c>
      <c r="E310" s="1">
        <v>0</v>
      </c>
      <c r="F310" s="1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>
        <v>0</v>
      </c>
      <c r="BD310">
        <v>0</v>
      </c>
      <c r="BE310">
        <v>0</v>
      </c>
      <c r="BF310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 t="s">
        <v>4943</v>
      </c>
      <c r="CJ310" s="1" t="s">
        <v>4943</v>
      </c>
      <c r="CK310" s="1" t="s">
        <v>4943</v>
      </c>
      <c r="CL310" s="1" t="s">
        <v>4943</v>
      </c>
      <c r="CM310" s="1" t="s">
        <v>4943</v>
      </c>
      <c r="CN310" s="1" t="s">
        <v>4943</v>
      </c>
      <c r="CO310" s="1" t="s">
        <v>4943</v>
      </c>
      <c r="CP310" s="1" t="s">
        <v>4943</v>
      </c>
      <c r="CQ310" s="1" t="s">
        <v>4943</v>
      </c>
      <c r="CR310" s="1" t="s">
        <v>4943</v>
      </c>
      <c r="CS310" s="1" t="s">
        <v>4943</v>
      </c>
      <c r="CT310" s="1" t="s">
        <v>4943</v>
      </c>
      <c r="CU310" s="1" t="s">
        <v>4943</v>
      </c>
      <c r="CV310" s="1" t="s">
        <v>4943</v>
      </c>
      <c r="CW310" s="1" t="s">
        <v>4943</v>
      </c>
      <c r="CX310" s="1" t="s">
        <v>4943</v>
      </c>
      <c r="CY310" s="1" t="s">
        <v>23</v>
      </c>
      <c r="CZ310" s="1" t="s">
        <v>4943</v>
      </c>
    </row>
    <row r="311" spans="2:104" x14ac:dyDescent="0.25">
      <c r="B311" s="2">
        <v>44447</v>
      </c>
      <c r="C311" s="1">
        <v>0</v>
      </c>
      <c r="D311" s="1">
        <v>1</v>
      </c>
      <c r="E311" s="1">
        <v>0</v>
      </c>
      <c r="F311" s="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>
        <v>0</v>
      </c>
      <c r="BD311">
        <v>0</v>
      </c>
      <c r="BE311">
        <v>0</v>
      </c>
      <c r="BF31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 t="s">
        <v>4943</v>
      </c>
      <c r="CJ311" s="1" t="s">
        <v>4943</v>
      </c>
      <c r="CK311" s="1" t="s">
        <v>4943</v>
      </c>
      <c r="CL311" s="1" t="s">
        <v>4943</v>
      </c>
      <c r="CM311" s="1" t="s">
        <v>4943</v>
      </c>
      <c r="CN311" s="1" t="s">
        <v>4943</v>
      </c>
      <c r="CO311" s="1" t="s">
        <v>4943</v>
      </c>
      <c r="CP311" s="1" t="s">
        <v>4943</v>
      </c>
      <c r="CQ311" s="1" t="s">
        <v>4943</v>
      </c>
      <c r="CR311" s="1" t="s">
        <v>4943</v>
      </c>
      <c r="CS311" s="1" t="s">
        <v>4943</v>
      </c>
      <c r="CT311" s="1" t="s">
        <v>4943</v>
      </c>
      <c r="CU311" s="1" t="s">
        <v>4943</v>
      </c>
      <c r="CV311" s="1" t="s">
        <v>4943</v>
      </c>
      <c r="CW311" s="1" t="s">
        <v>4943</v>
      </c>
      <c r="CX311" s="1" t="s">
        <v>4943</v>
      </c>
      <c r="CY311" s="1" t="s">
        <v>23</v>
      </c>
      <c r="CZ311" s="1" t="s">
        <v>4943</v>
      </c>
    </row>
    <row r="312" spans="2:104" x14ac:dyDescent="0.25">
      <c r="B312" s="2">
        <v>44447</v>
      </c>
      <c r="C312" s="1">
        <v>0</v>
      </c>
      <c r="D312" s="1">
        <v>1</v>
      </c>
      <c r="E312" s="1">
        <v>0</v>
      </c>
      <c r="F312" s="1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>
        <v>0</v>
      </c>
      <c r="BD312">
        <v>0</v>
      </c>
      <c r="BE312">
        <v>0</v>
      </c>
      <c r="BF312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 t="s">
        <v>4943</v>
      </c>
      <c r="CJ312" s="1" t="s">
        <v>4943</v>
      </c>
      <c r="CK312" s="1" t="s">
        <v>4943</v>
      </c>
      <c r="CL312" s="1" t="s">
        <v>4943</v>
      </c>
      <c r="CM312" s="1" t="s">
        <v>4943</v>
      </c>
      <c r="CN312" s="1" t="s">
        <v>4943</v>
      </c>
      <c r="CO312" s="1" t="s">
        <v>4943</v>
      </c>
      <c r="CP312" s="1" t="s">
        <v>4943</v>
      </c>
      <c r="CQ312" s="1" t="s">
        <v>4943</v>
      </c>
      <c r="CR312" s="1" t="s">
        <v>4943</v>
      </c>
      <c r="CS312" s="1" t="s">
        <v>4943</v>
      </c>
      <c r="CT312" s="1" t="s">
        <v>4943</v>
      </c>
      <c r="CU312" s="1" t="s">
        <v>4943</v>
      </c>
      <c r="CV312" s="1" t="s">
        <v>4943</v>
      </c>
      <c r="CW312" s="1" t="s">
        <v>4943</v>
      </c>
      <c r="CX312" s="1" t="s">
        <v>4943</v>
      </c>
      <c r="CY312" s="1" t="s">
        <v>23</v>
      </c>
      <c r="CZ312" s="1" t="s">
        <v>4943</v>
      </c>
    </row>
    <row r="313" spans="2:104" x14ac:dyDescent="0.25">
      <c r="B313" s="2">
        <v>44447</v>
      </c>
      <c r="C313" s="1">
        <v>0</v>
      </c>
      <c r="D313" s="1">
        <v>1</v>
      </c>
      <c r="E313" s="1">
        <v>0</v>
      </c>
      <c r="F313" s="1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>
        <v>0</v>
      </c>
      <c r="BD313">
        <v>0</v>
      </c>
      <c r="BE313">
        <v>0</v>
      </c>
      <c r="BF313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 t="s">
        <v>4943</v>
      </c>
      <c r="CJ313" s="1" t="s">
        <v>4943</v>
      </c>
      <c r="CK313" s="1" t="s">
        <v>4943</v>
      </c>
      <c r="CL313" s="1" t="s">
        <v>4943</v>
      </c>
      <c r="CM313" s="1" t="s">
        <v>4943</v>
      </c>
      <c r="CN313" s="1" t="s">
        <v>4943</v>
      </c>
      <c r="CO313" s="1" t="s">
        <v>4943</v>
      </c>
      <c r="CP313" s="1" t="s">
        <v>4943</v>
      </c>
      <c r="CQ313" s="1" t="s">
        <v>4943</v>
      </c>
      <c r="CR313" s="1" t="s">
        <v>4943</v>
      </c>
      <c r="CS313" s="1" t="s">
        <v>4943</v>
      </c>
      <c r="CT313" s="1" t="s">
        <v>4943</v>
      </c>
      <c r="CU313" s="1" t="s">
        <v>4943</v>
      </c>
      <c r="CV313" s="1" t="s">
        <v>4943</v>
      </c>
      <c r="CW313" s="1" t="s">
        <v>4943</v>
      </c>
      <c r="CX313" s="1" t="s">
        <v>4943</v>
      </c>
      <c r="CY313" s="1" t="s">
        <v>23</v>
      </c>
      <c r="CZ313" s="1" t="s">
        <v>4943</v>
      </c>
    </row>
    <row r="314" spans="2:104" x14ac:dyDescent="0.25">
      <c r="B314" s="2">
        <v>44447</v>
      </c>
      <c r="C314" s="1">
        <v>0</v>
      </c>
      <c r="D314" s="1">
        <v>1</v>
      </c>
      <c r="E314" s="1">
        <v>0</v>
      </c>
      <c r="F314" s="1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>
        <v>0</v>
      </c>
      <c r="BD314">
        <v>0</v>
      </c>
      <c r="BE314">
        <v>0</v>
      </c>
      <c r="BF314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 t="s">
        <v>4943</v>
      </c>
      <c r="CJ314" s="1" t="s">
        <v>4943</v>
      </c>
      <c r="CK314" s="1" t="s">
        <v>4943</v>
      </c>
      <c r="CL314" s="1" t="s">
        <v>4943</v>
      </c>
      <c r="CM314" s="1" t="s">
        <v>4943</v>
      </c>
      <c r="CN314" s="1" t="s">
        <v>4943</v>
      </c>
      <c r="CO314" s="1" t="s">
        <v>4943</v>
      </c>
      <c r="CP314" s="1" t="s">
        <v>4943</v>
      </c>
      <c r="CQ314" s="1" t="s">
        <v>4943</v>
      </c>
      <c r="CR314" s="1" t="s">
        <v>4943</v>
      </c>
      <c r="CS314" s="1" t="s">
        <v>4943</v>
      </c>
      <c r="CT314" s="1" t="s">
        <v>4943</v>
      </c>
      <c r="CU314" s="1" t="s">
        <v>4943</v>
      </c>
      <c r="CV314" s="1" t="s">
        <v>4943</v>
      </c>
      <c r="CW314" s="1" t="s">
        <v>4943</v>
      </c>
      <c r="CX314" s="1" t="s">
        <v>4943</v>
      </c>
      <c r="CY314" s="1" t="s">
        <v>23</v>
      </c>
      <c r="CZ314" s="1" t="s">
        <v>4943</v>
      </c>
    </row>
    <row r="315" spans="2:104" x14ac:dyDescent="0.25">
      <c r="B315" s="2">
        <v>44447</v>
      </c>
      <c r="C315" s="1">
        <v>1</v>
      </c>
      <c r="D315" s="1">
        <v>0</v>
      </c>
      <c r="E315" s="1">
        <v>0</v>
      </c>
      <c r="F315" s="1">
        <v>0</v>
      </c>
      <c r="G315">
        <v>0</v>
      </c>
      <c r="H315">
        <v>0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0</v>
      </c>
      <c r="R315">
        <v>1</v>
      </c>
      <c r="S315">
        <v>1</v>
      </c>
      <c r="T315">
        <v>1</v>
      </c>
      <c r="U315">
        <v>0</v>
      </c>
      <c r="V315" s="1">
        <v>1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1</v>
      </c>
      <c r="AG315" s="1">
        <v>1</v>
      </c>
      <c r="AH315" s="1">
        <v>1</v>
      </c>
      <c r="AI315" s="1">
        <v>1</v>
      </c>
      <c r="AJ315" s="1">
        <v>0</v>
      </c>
      <c r="AK315" s="1">
        <v>0</v>
      </c>
      <c r="AL315" s="1">
        <v>0</v>
      </c>
      <c r="AM315" s="1">
        <v>1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1</v>
      </c>
      <c r="AX315" s="1">
        <v>1</v>
      </c>
      <c r="AY315" s="1">
        <v>1</v>
      </c>
      <c r="AZ315" s="1">
        <v>1</v>
      </c>
      <c r="BA315" s="1">
        <v>1</v>
      </c>
      <c r="BB315" s="1">
        <v>1</v>
      </c>
      <c r="BC315">
        <v>1</v>
      </c>
      <c r="BD315">
        <v>1</v>
      </c>
      <c r="BE315">
        <v>1</v>
      </c>
      <c r="BF315">
        <v>1</v>
      </c>
      <c r="BG315" s="1">
        <v>1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1</v>
      </c>
      <c r="BR315" s="1">
        <v>1</v>
      </c>
      <c r="BS315" s="1">
        <v>0</v>
      </c>
      <c r="BT315" s="1">
        <v>0</v>
      </c>
      <c r="BU315" s="1">
        <v>1</v>
      </c>
      <c r="BV315" s="1">
        <v>1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1</v>
      </c>
      <c r="CG315" s="1">
        <v>0</v>
      </c>
      <c r="CH315" s="1">
        <v>0</v>
      </c>
      <c r="CI315" s="1" t="s">
        <v>4946</v>
      </c>
      <c r="CJ315" s="1" t="s">
        <v>4946</v>
      </c>
      <c r="CK315" s="1" t="s">
        <v>4946</v>
      </c>
      <c r="CL315" s="1" t="s">
        <v>4946</v>
      </c>
      <c r="CM315" s="1" t="s">
        <v>4946</v>
      </c>
      <c r="CN315" s="1" t="s">
        <v>4946</v>
      </c>
      <c r="CO315" s="1" t="s">
        <v>4946</v>
      </c>
      <c r="CP315" s="1" t="s">
        <v>4946</v>
      </c>
      <c r="CQ315" s="1" t="s">
        <v>4946</v>
      </c>
      <c r="CR315" s="1" t="s">
        <v>4946</v>
      </c>
      <c r="CS315" s="1" t="s">
        <v>4946</v>
      </c>
      <c r="CT315" s="1" t="s">
        <v>4943</v>
      </c>
      <c r="CU315" s="1" t="s">
        <v>4943</v>
      </c>
      <c r="CV315" s="1" t="s">
        <v>4943</v>
      </c>
      <c r="CW315" s="1" t="s">
        <v>4943</v>
      </c>
      <c r="CX315" s="1" t="s">
        <v>4943</v>
      </c>
      <c r="CY315" s="1" t="s">
        <v>4943</v>
      </c>
      <c r="CZ315" s="1" t="s">
        <v>4943</v>
      </c>
    </row>
    <row r="316" spans="2:104" x14ac:dyDescent="0.25">
      <c r="B316" s="2">
        <v>44447</v>
      </c>
      <c r="C316" s="1">
        <v>1</v>
      </c>
      <c r="D316" s="1">
        <v>0</v>
      </c>
      <c r="E316" s="1">
        <v>0</v>
      </c>
      <c r="F316" s="1">
        <v>0</v>
      </c>
      <c r="G316">
        <v>0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1</v>
      </c>
      <c r="AY316" s="1">
        <v>0</v>
      </c>
      <c r="AZ316" s="1">
        <v>1</v>
      </c>
      <c r="BA316" s="1">
        <v>0</v>
      </c>
      <c r="BB316" s="1">
        <v>0</v>
      </c>
      <c r="BC316">
        <v>1</v>
      </c>
      <c r="BD316">
        <v>1</v>
      </c>
      <c r="BE316">
        <v>1</v>
      </c>
      <c r="BF316">
        <v>1</v>
      </c>
      <c r="BG316" s="1">
        <v>0</v>
      </c>
      <c r="BH316" s="1">
        <v>0</v>
      </c>
      <c r="BI316" s="1">
        <v>1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 t="s">
        <v>4946</v>
      </c>
      <c r="CJ316" s="1" t="s">
        <v>4946</v>
      </c>
      <c r="CK316" s="1" t="s">
        <v>4946</v>
      </c>
      <c r="CL316" s="1" t="s">
        <v>4946</v>
      </c>
      <c r="CM316" s="1" t="s">
        <v>4946</v>
      </c>
      <c r="CN316" s="1" t="s">
        <v>4946</v>
      </c>
      <c r="CO316" s="1" t="s">
        <v>4946</v>
      </c>
      <c r="CP316" s="1" t="s">
        <v>4946</v>
      </c>
      <c r="CQ316" s="1" t="s">
        <v>4946</v>
      </c>
      <c r="CR316" s="1" t="s">
        <v>4946</v>
      </c>
      <c r="CS316" s="1" t="s">
        <v>4946</v>
      </c>
      <c r="CT316" s="1" t="s">
        <v>4943</v>
      </c>
      <c r="CU316" s="1" t="s">
        <v>4943</v>
      </c>
      <c r="CV316" s="1" t="s">
        <v>4943</v>
      </c>
      <c r="CW316" s="1" t="s">
        <v>4943</v>
      </c>
      <c r="CX316" s="1" t="s">
        <v>4943</v>
      </c>
      <c r="CY316" s="1" t="s">
        <v>4943</v>
      </c>
      <c r="CZ316" s="1" t="s">
        <v>4943</v>
      </c>
    </row>
    <row r="317" spans="2:104" x14ac:dyDescent="0.25">
      <c r="B317" s="2">
        <v>44447</v>
      </c>
      <c r="C317" s="1">
        <v>0</v>
      </c>
      <c r="D317" s="1">
        <v>1</v>
      </c>
      <c r="E317" s="1">
        <v>0</v>
      </c>
      <c r="F317" s="1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>
        <v>0</v>
      </c>
      <c r="BD317">
        <v>0</v>
      </c>
      <c r="BE317">
        <v>0</v>
      </c>
      <c r="BF317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 t="s">
        <v>4943</v>
      </c>
      <c r="CJ317" s="1" t="s">
        <v>4943</v>
      </c>
      <c r="CK317" s="1" t="s">
        <v>4943</v>
      </c>
      <c r="CL317" s="1" t="s">
        <v>4943</v>
      </c>
      <c r="CM317" s="1" t="s">
        <v>4943</v>
      </c>
      <c r="CN317" s="1" t="s">
        <v>4943</v>
      </c>
      <c r="CO317" s="1" t="s">
        <v>4943</v>
      </c>
      <c r="CP317" s="1" t="s">
        <v>4943</v>
      </c>
      <c r="CQ317" s="1" t="s">
        <v>4943</v>
      </c>
      <c r="CR317" s="1" t="s">
        <v>4943</v>
      </c>
      <c r="CS317" s="1" t="s">
        <v>4943</v>
      </c>
      <c r="CT317" s="1" t="s">
        <v>4943</v>
      </c>
      <c r="CU317" s="1" t="s">
        <v>4943</v>
      </c>
      <c r="CV317" s="1" t="s">
        <v>4943</v>
      </c>
      <c r="CW317" s="1" t="s">
        <v>4943</v>
      </c>
      <c r="CX317" s="1" t="s">
        <v>4943</v>
      </c>
      <c r="CY317" s="1" t="s">
        <v>23</v>
      </c>
      <c r="CZ317" s="1" t="s">
        <v>4943</v>
      </c>
    </row>
    <row r="318" spans="2:104" x14ac:dyDescent="0.25">
      <c r="B318" s="2">
        <v>44447</v>
      </c>
      <c r="C318" s="1">
        <v>1</v>
      </c>
      <c r="D318" s="1">
        <v>0</v>
      </c>
      <c r="E318" s="1">
        <v>0</v>
      </c>
      <c r="F318" s="1">
        <v>0</v>
      </c>
      <c r="G318">
        <v>0</v>
      </c>
      <c r="H318">
        <v>0</v>
      </c>
      <c r="I318">
        <v>1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1</v>
      </c>
      <c r="P318">
        <v>0</v>
      </c>
      <c r="Q318">
        <v>1</v>
      </c>
      <c r="R318">
        <v>1</v>
      </c>
      <c r="S318">
        <v>0</v>
      </c>
      <c r="T318">
        <v>1</v>
      </c>
      <c r="U318">
        <v>0</v>
      </c>
      <c r="V318" s="1">
        <v>0</v>
      </c>
      <c r="W318" s="1">
        <v>1</v>
      </c>
      <c r="X318" s="1">
        <v>0</v>
      </c>
      <c r="Y318" s="1">
        <v>1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1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1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>
        <v>0</v>
      </c>
      <c r="BD318">
        <v>0</v>
      </c>
      <c r="BE318">
        <v>0</v>
      </c>
      <c r="BF318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 t="s">
        <v>4946</v>
      </c>
      <c r="CJ318" s="1" t="s">
        <v>4944</v>
      </c>
      <c r="CK318" s="1" t="s">
        <v>4944</v>
      </c>
      <c r="CL318" s="1" t="s">
        <v>4946</v>
      </c>
      <c r="CM318" s="1" t="s">
        <v>4944</v>
      </c>
      <c r="CN318" s="1" t="s">
        <v>4946</v>
      </c>
      <c r="CO318" s="1" t="s">
        <v>4944</v>
      </c>
      <c r="CP318" s="1" t="s">
        <v>4944</v>
      </c>
      <c r="CQ318" s="1" t="s">
        <v>4945</v>
      </c>
      <c r="CR318" s="1" t="s">
        <v>4944</v>
      </c>
      <c r="CS318" s="1" t="s">
        <v>4944</v>
      </c>
      <c r="CT318" s="1" t="s">
        <v>4943</v>
      </c>
      <c r="CU318" s="1" t="s">
        <v>4943</v>
      </c>
      <c r="CV318" s="1" t="s">
        <v>4943</v>
      </c>
      <c r="CW318" s="1" t="s">
        <v>4943</v>
      </c>
      <c r="CX318" s="1" t="s">
        <v>4943</v>
      </c>
      <c r="CY318" s="1" t="s">
        <v>4943</v>
      </c>
      <c r="CZ318" s="1" t="s">
        <v>4943</v>
      </c>
    </row>
    <row r="319" spans="2:104" x14ac:dyDescent="0.25">
      <c r="B319" s="2">
        <v>44447</v>
      </c>
      <c r="C319" s="1">
        <v>0</v>
      </c>
      <c r="D319" s="1">
        <v>1</v>
      </c>
      <c r="E319" s="1">
        <v>0</v>
      </c>
      <c r="F319" s="1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>
        <v>0</v>
      </c>
      <c r="BD319">
        <v>0</v>
      </c>
      <c r="BE319">
        <v>0</v>
      </c>
      <c r="BF319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 t="s">
        <v>4943</v>
      </c>
      <c r="CJ319" s="1" t="s">
        <v>4943</v>
      </c>
      <c r="CK319" s="1" t="s">
        <v>4943</v>
      </c>
      <c r="CL319" s="1" t="s">
        <v>4943</v>
      </c>
      <c r="CM319" s="1" t="s">
        <v>4943</v>
      </c>
      <c r="CN319" s="1" t="s">
        <v>4943</v>
      </c>
      <c r="CO319" s="1" t="s">
        <v>4943</v>
      </c>
      <c r="CP319" s="1" t="s">
        <v>4943</v>
      </c>
      <c r="CQ319" s="1" t="s">
        <v>4943</v>
      </c>
      <c r="CR319" s="1" t="s">
        <v>4943</v>
      </c>
      <c r="CS319" s="1" t="s">
        <v>4943</v>
      </c>
      <c r="CT319" s="1" t="s">
        <v>4943</v>
      </c>
      <c r="CU319" s="1" t="s">
        <v>4943</v>
      </c>
      <c r="CV319" s="1" t="s">
        <v>4943</v>
      </c>
      <c r="CW319" s="1" t="s">
        <v>4943</v>
      </c>
      <c r="CX319" s="1" t="s">
        <v>4943</v>
      </c>
      <c r="CY319" s="1" t="s">
        <v>23</v>
      </c>
      <c r="CZ319" s="1" t="s">
        <v>4943</v>
      </c>
    </row>
    <row r="320" spans="2:104" x14ac:dyDescent="0.25">
      <c r="B320" s="2">
        <v>44447</v>
      </c>
      <c r="C320" s="1">
        <v>0</v>
      </c>
      <c r="D320" s="1">
        <v>1</v>
      </c>
      <c r="E320" s="1">
        <v>0</v>
      </c>
      <c r="F320" s="1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>
        <v>0</v>
      </c>
      <c r="BD320">
        <v>0</v>
      </c>
      <c r="BE320">
        <v>0</v>
      </c>
      <c r="BF320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 t="s">
        <v>4943</v>
      </c>
      <c r="CJ320" s="1" t="s">
        <v>4943</v>
      </c>
      <c r="CK320" s="1" t="s">
        <v>4943</v>
      </c>
      <c r="CL320" s="1" t="s">
        <v>4943</v>
      </c>
      <c r="CM320" s="1" t="s">
        <v>4943</v>
      </c>
      <c r="CN320" s="1" t="s">
        <v>4943</v>
      </c>
      <c r="CO320" s="1" t="s">
        <v>4943</v>
      </c>
      <c r="CP320" s="1" t="s">
        <v>4943</v>
      </c>
      <c r="CQ320" s="1" t="s">
        <v>4943</v>
      </c>
      <c r="CR320" s="1" t="s">
        <v>4943</v>
      </c>
      <c r="CS320" s="1" t="s">
        <v>4943</v>
      </c>
      <c r="CT320" s="1" t="s">
        <v>4943</v>
      </c>
      <c r="CU320" s="1" t="s">
        <v>4943</v>
      </c>
      <c r="CV320" s="1" t="s">
        <v>4943</v>
      </c>
      <c r="CW320" s="1" t="s">
        <v>4943</v>
      </c>
      <c r="CX320" s="1" t="s">
        <v>4943</v>
      </c>
      <c r="CY320" s="1" t="s">
        <v>23</v>
      </c>
      <c r="CZ320" s="1" t="s">
        <v>4943</v>
      </c>
    </row>
    <row r="321" spans="2:104" x14ac:dyDescent="0.25">
      <c r="B321" s="2">
        <v>44447</v>
      </c>
      <c r="C321" s="1">
        <v>0</v>
      </c>
      <c r="D321" s="1">
        <v>1</v>
      </c>
      <c r="E321" s="1">
        <v>0</v>
      </c>
      <c r="F321" s="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>
        <v>0</v>
      </c>
      <c r="BD321">
        <v>0</v>
      </c>
      <c r="BE321">
        <v>0</v>
      </c>
      <c r="BF32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 t="s">
        <v>4943</v>
      </c>
      <c r="CJ321" s="1" t="s">
        <v>4943</v>
      </c>
      <c r="CK321" s="1" t="s">
        <v>4943</v>
      </c>
      <c r="CL321" s="1" t="s">
        <v>4943</v>
      </c>
      <c r="CM321" s="1" t="s">
        <v>4943</v>
      </c>
      <c r="CN321" s="1" t="s">
        <v>4943</v>
      </c>
      <c r="CO321" s="1" t="s">
        <v>4943</v>
      </c>
      <c r="CP321" s="1" t="s">
        <v>4943</v>
      </c>
      <c r="CQ321" s="1" t="s">
        <v>4943</v>
      </c>
      <c r="CR321" s="1" t="s">
        <v>4943</v>
      </c>
      <c r="CS321" s="1" t="s">
        <v>4943</v>
      </c>
      <c r="CT321" s="1" t="s">
        <v>4943</v>
      </c>
      <c r="CU321" s="1" t="s">
        <v>4943</v>
      </c>
      <c r="CV321" s="1" t="s">
        <v>4943</v>
      </c>
      <c r="CW321" s="1" t="s">
        <v>4943</v>
      </c>
      <c r="CX321" s="1" t="s">
        <v>4943</v>
      </c>
      <c r="CY321" s="1" t="s">
        <v>23</v>
      </c>
      <c r="CZ321" s="1" t="s">
        <v>4943</v>
      </c>
    </row>
    <row r="322" spans="2:104" x14ac:dyDescent="0.25">
      <c r="B322" s="2">
        <v>44447</v>
      </c>
      <c r="C322" s="1">
        <v>0</v>
      </c>
      <c r="D322" s="1">
        <v>1</v>
      </c>
      <c r="E322" s="1">
        <v>0</v>
      </c>
      <c r="F322" s="1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>
        <v>0</v>
      </c>
      <c r="BD322">
        <v>0</v>
      </c>
      <c r="BE322">
        <v>0</v>
      </c>
      <c r="BF322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 t="s">
        <v>4943</v>
      </c>
      <c r="CJ322" s="1" t="s">
        <v>4943</v>
      </c>
      <c r="CK322" s="1" t="s">
        <v>4943</v>
      </c>
      <c r="CL322" s="1" t="s">
        <v>4943</v>
      </c>
      <c r="CM322" s="1" t="s">
        <v>4943</v>
      </c>
      <c r="CN322" s="1" t="s">
        <v>4943</v>
      </c>
      <c r="CO322" s="1" t="s">
        <v>4943</v>
      </c>
      <c r="CP322" s="1" t="s">
        <v>4943</v>
      </c>
      <c r="CQ322" s="1" t="s">
        <v>4943</v>
      </c>
      <c r="CR322" s="1" t="s">
        <v>4943</v>
      </c>
      <c r="CS322" s="1" t="s">
        <v>4943</v>
      </c>
      <c r="CT322" s="1" t="s">
        <v>4943</v>
      </c>
      <c r="CU322" s="1" t="s">
        <v>4943</v>
      </c>
      <c r="CV322" s="1" t="s">
        <v>4943</v>
      </c>
      <c r="CW322" s="1" t="s">
        <v>4943</v>
      </c>
      <c r="CX322" s="1" t="s">
        <v>4943</v>
      </c>
      <c r="CY322" s="1" t="s">
        <v>23</v>
      </c>
      <c r="CZ322" s="1" t="s">
        <v>4943</v>
      </c>
    </row>
    <row r="323" spans="2:104" x14ac:dyDescent="0.25">
      <c r="B323" s="2">
        <v>44447</v>
      </c>
      <c r="C323" s="1">
        <v>0</v>
      </c>
      <c r="D323" s="1">
        <v>1</v>
      </c>
      <c r="E323" s="1">
        <v>0</v>
      </c>
      <c r="F323" s="1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>
        <v>0</v>
      </c>
      <c r="BD323">
        <v>0</v>
      </c>
      <c r="BE323">
        <v>0</v>
      </c>
      <c r="BF323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 t="s">
        <v>4943</v>
      </c>
      <c r="CJ323" s="1" t="s">
        <v>4943</v>
      </c>
      <c r="CK323" s="1" t="s">
        <v>4943</v>
      </c>
      <c r="CL323" s="1" t="s">
        <v>4943</v>
      </c>
      <c r="CM323" s="1" t="s">
        <v>4943</v>
      </c>
      <c r="CN323" s="1" t="s">
        <v>4943</v>
      </c>
      <c r="CO323" s="1" t="s">
        <v>4943</v>
      </c>
      <c r="CP323" s="1" t="s">
        <v>4943</v>
      </c>
      <c r="CQ323" s="1" t="s">
        <v>4943</v>
      </c>
      <c r="CR323" s="1" t="s">
        <v>4943</v>
      </c>
      <c r="CS323" s="1" t="s">
        <v>4943</v>
      </c>
      <c r="CT323" s="1" t="s">
        <v>4943</v>
      </c>
      <c r="CU323" s="1" t="s">
        <v>4943</v>
      </c>
      <c r="CV323" s="1" t="s">
        <v>4943</v>
      </c>
      <c r="CW323" s="1" t="s">
        <v>4943</v>
      </c>
      <c r="CX323" s="1" t="s">
        <v>4943</v>
      </c>
      <c r="CY323" s="1" t="s">
        <v>23</v>
      </c>
      <c r="CZ323" s="1" t="s">
        <v>4943</v>
      </c>
    </row>
    <row r="324" spans="2:104" x14ac:dyDescent="0.25">
      <c r="B324" s="2">
        <v>44447</v>
      </c>
      <c r="C324" s="1">
        <v>0</v>
      </c>
      <c r="D324" s="1">
        <v>1</v>
      </c>
      <c r="E324" s="1">
        <v>0</v>
      </c>
      <c r="F324" s="1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>
        <v>0</v>
      </c>
      <c r="BD324">
        <v>0</v>
      </c>
      <c r="BE324">
        <v>0</v>
      </c>
      <c r="BF324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 t="s">
        <v>4943</v>
      </c>
      <c r="CJ324" s="1" t="s">
        <v>4943</v>
      </c>
      <c r="CK324" s="1" t="s">
        <v>4943</v>
      </c>
      <c r="CL324" s="1" t="s">
        <v>4943</v>
      </c>
      <c r="CM324" s="1" t="s">
        <v>4943</v>
      </c>
      <c r="CN324" s="1" t="s">
        <v>4943</v>
      </c>
      <c r="CO324" s="1" t="s">
        <v>4943</v>
      </c>
      <c r="CP324" s="1" t="s">
        <v>4943</v>
      </c>
      <c r="CQ324" s="1" t="s">
        <v>4943</v>
      </c>
      <c r="CR324" s="1" t="s">
        <v>4943</v>
      </c>
      <c r="CS324" s="1" t="s">
        <v>4943</v>
      </c>
      <c r="CT324" s="1" t="s">
        <v>4943</v>
      </c>
      <c r="CU324" s="1" t="s">
        <v>4943</v>
      </c>
      <c r="CV324" s="1" t="s">
        <v>4943</v>
      </c>
      <c r="CW324" s="1" t="s">
        <v>4943</v>
      </c>
      <c r="CX324" s="1" t="s">
        <v>4943</v>
      </c>
      <c r="CY324" s="1" t="s">
        <v>23</v>
      </c>
      <c r="CZ324" s="1" t="s">
        <v>4943</v>
      </c>
    </row>
    <row r="325" spans="2:104" x14ac:dyDescent="0.25">
      <c r="B325" s="2">
        <v>44447</v>
      </c>
      <c r="C325" s="1">
        <v>0</v>
      </c>
      <c r="D325" s="1">
        <v>1</v>
      </c>
      <c r="E325" s="1">
        <v>0</v>
      </c>
      <c r="F325" s="1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>
        <v>0</v>
      </c>
      <c r="BD325">
        <v>0</v>
      </c>
      <c r="BE325">
        <v>0</v>
      </c>
      <c r="BF325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 t="s">
        <v>4943</v>
      </c>
      <c r="CJ325" s="1" t="s">
        <v>4943</v>
      </c>
      <c r="CK325" s="1" t="s">
        <v>4943</v>
      </c>
      <c r="CL325" s="1" t="s">
        <v>4943</v>
      </c>
      <c r="CM325" s="1" t="s">
        <v>4943</v>
      </c>
      <c r="CN325" s="1" t="s">
        <v>4943</v>
      </c>
      <c r="CO325" s="1" t="s">
        <v>4943</v>
      </c>
      <c r="CP325" s="1" t="s">
        <v>4943</v>
      </c>
      <c r="CQ325" s="1" t="s">
        <v>4943</v>
      </c>
      <c r="CR325" s="1" t="s">
        <v>4943</v>
      </c>
      <c r="CS325" s="1" t="s">
        <v>4943</v>
      </c>
      <c r="CT325" s="1" t="s">
        <v>4943</v>
      </c>
      <c r="CU325" s="1" t="s">
        <v>4943</v>
      </c>
      <c r="CV325" s="1" t="s">
        <v>4943</v>
      </c>
      <c r="CW325" s="1" t="s">
        <v>4943</v>
      </c>
      <c r="CX325" s="1" t="s">
        <v>4943</v>
      </c>
      <c r="CY325" s="1" t="s">
        <v>23</v>
      </c>
      <c r="CZ325" s="1" t="s">
        <v>4943</v>
      </c>
    </row>
    <row r="326" spans="2:104" x14ac:dyDescent="0.25">
      <c r="B326" s="2">
        <v>44447</v>
      </c>
      <c r="C326" s="1">
        <v>0</v>
      </c>
      <c r="D326" s="1">
        <v>1</v>
      </c>
      <c r="E326" s="1">
        <v>0</v>
      </c>
      <c r="F326" s="1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>
        <v>0</v>
      </c>
      <c r="BD326">
        <v>0</v>
      </c>
      <c r="BE326">
        <v>0</v>
      </c>
      <c r="BF326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 t="s">
        <v>4943</v>
      </c>
      <c r="CJ326" s="1" t="s">
        <v>4943</v>
      </c>
      <c r="CK326" s="1" t="s">
        <v>4943</v>
      </c>
      <c r="CL326" s="1" t="s">
        <v>4943</v>
      </c>
      <c r="CM326" s="1" t="s">
        <v>4943</v>
      </c>
      <c r="CN326" s="1" t="s">
        <v>4943</v>
      </c>
      <c r="CO326" s="1" t="s">
        <v>4943</v>
      </c>
      <c r="CP326" s="1" t="s">
        <v>4943</v>
      </c>
      <c r="CQ326" s="1" t="s">
        <v>4943</v>
      </c>
      <c r="CR326" s="1" t="s">
        <v>4943</v>
      </c>
      <c r="CS326" s="1" t="s">
        <v>4943</v>
      </c>
      <c r="CT326" s="1" t="s">
        <v>4943</v>
      </c>
      <c r="CU326" s="1" t="s">
        <v>4943</v>
      </c>
      <c r="CV326" s="1" t="s">
        <v>4943</v>
      </c>
      <c r="CW326" s="1" t="s">
        <v>4943</v>
      </c>
      <c r="CX326" s="1" t="s">
        <v>4943</v>
      </c>
      <c r="CY326" s="1" t="s">
        <v>23</v>
      </c>
      <c r="CZ326" s="1" t="s">
        <v>4943</v>
      </c>
    </row>
    <row r="327" spans="2:104" x14ac:dyDescent="0.25">
      <c r="B327" s="2">
        <v>44447</v>
      </c>
      <c r="C327" s="1">
        <v>0</v>
      </c>
      <c r="D327" s="1">
        <v>0</v>
      </c>
      <c r="E327" s="1">
        <v>0</v>
      </c>
      <c r="F327" s="1">
        <v>1</v>
      </c>
      <c r="G327">
        <v>0</v>
      </c>
      <c r="H327">
        <v>0</v>
      </c>
      <c r="I327">
        <v>1</v>
      </c>
      <c r="J327">
        <v>0</v>
      </c>
      <c r="K327">
        <v>0</v>
      </c>
      <c r="L327">
        <v>0</v>
      </c>
      <c r="M327">
        <v>1</v>
      </c>
      <c r="N327">
        <v>1</v>
      </c>
      <c r="O327">
        <v>0</v>
      </c>
      <c r="P327">
        <v>0</v>
      </c>
      <c r="Q327">
        <v>0</v>
      </c>
      <c r="R327">
        <v>1</v>
      </c>
      <c r="S327">
        <v>0</v>
      </c>
      <c r="T327">
        <v>1</v>
      </c>
      <c r="U327">
        <v>1</v>
      </c>
      <c r="V327" s="1">
        <v>1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>
        <v>0</v>
      </c>
      <c r="BD327">
        <v>0</v>
      </c>
      <c r="BE327">
        <v>0</v>
      </c>
      <c r="BF327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1</v>
      </c>
      <c r="CG327" s="1">
        <v>0</v>
      </c>
      <c r="CH327" s="1">
        <v>0</v>
      </c>
      <c r="CI327" s="1" t="s">
        <v>4946</v>
      </c>
      <c r="CJ327" s="1" t="s">
        <v>4945</v>
      </c>
      <c r="CK327" s="1" t="s">
        <v>4946</v>
      </c>
      <c r="CL327" s="1" t="s">
        <v>4946</v>
      </c>
      <c r="CM327" s="1" t="s">
        <v>4945</v>
      </c>
      <c r="CN327" s="1" t="s">
        <v>4946</v>
      </c>
      <c r="CO327" s="1" t="s">
        <v>4945</v>
      </c>
      <c r="CP327" s="1" t="s">
        <v>4945</v>
      </c>
      <c r="CQ327" s="1" t="s">
        <v>4945</v>
      </c>
      <c r="CR327" s="1" t="s">
        <v>4946</v>
      </c>
      <c r="CS327" s="1" t="s">
        <v>4944</v>
      </c>
      <c r="CT327" s="1" t="s">
        <v>4943</v>
      </c>
      <c r="CU327" s="1" t="s">
        <v>4943</v>
      </c>
      <c r="CV327" s="1" t="s">
        <v>4943</v>
      </c>
      <c r="CW327" s="1" t="s">
        <v>4943</v>
      </c>
      <c r="CX327" s="1" t="s">
        <v>4943</v>
      </c>
      <c r="CY327" s="1" t="s">
        <v>4943</v>
      </c>
      <c r="CZ327" s="1" t="s">
        <v>4943</v>
      </c>
    </row>
    <row r="328" spans="2:104" x14ac:dyDescent="0.25">
      <c r="B328" s="2">
        <v>44447</v>
      </c>
      <c r="C328" s="1">
        <v>0</v>
      </c>
      <c r="D328" s="1">
        <v>1</v>
      </c>
      <c r="E328" s="1">
        <v>0</v>
      </c>
      <c r="F328" s="1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>
        <v>0</v>
      </c>
      <c r="BD328">
        <v>0</v>
      </c>
      <c r="BE328">
        <v>0</v>
      </c>
      <c r="BF328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 t="s">
        <v>4943</v>
      </c>
      <c r="CJ328" s="1" t="s">
        <v>4943</v>
      </c>
      <c r="CK328" s="1" t="s">
        <v>4943</v>
      </c>
      <c r="CL328" s="1" t="s">
        <v>4943</v>
      </c>
      <c r="CM328" s="1" t="s">
        <v>4943</v>
      </c>
      <c r="CN328" s="1" t="s">
        <v>4943</v>
      </c>
      <c r="CO328" s="1" t="s">
        <v>4943</v>
      </c>
      <c r="CP328" s="1" t="s">
        <v>4943</v>
      </c>
      <c r="CQ328" s="1" t="s">
        <v>4943</v>
      </c>
      <c r="CR328" s="1" t="s">
        <v>4943</v>
      </c>
      <c r="CS328" s="1" t="s">
        <v>4943</v>
      </c>
      <c r="CT328" s="1" t="s">
        <v>4943</v>
      </c>
      <c r="CU328" s="1" t="s">
        <v>4943</v>
      </c>
      <c r="CV328" s="1" t="s">
        <v>4943</v>
      </c>
      <c r="CW328" s="1" t="s">
        <v>4943</v>
      </c>
      <c r="CX328" s="1" t="s">
        <v>4943</v>
      </c>
      <c r="CY328" s="1" t="s">
        <v>23</v>
      </c>
      <c r="CZ328" s="1" t="s">
        <v>4943</v>
      </c>
    </row>
    <row r="329" spans="2:104" x14ac:dyDescent="0.25">
      <c r="B329" s="2">
        <v>44447</v>
      </c>
      <c r="C329" s="1">
        <v>0</v>
      </c>
      <c r="D329" s="1">
        <v>1</v>
      </c>
      <c r="E329" s="1">
        <v>0</v>
      </c>
      <c r="F329" s="1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>
        <v>0</v>
      </c>
      <c r="BD329">
        <v>0</v>
      </c>
      <c r="BE329">
        <v>0</v>
      </c>
      <c r="BF329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 t="s">
        <v>4943</v>
      </c>
      <c r="CJ329" s="1" t="s">
        <v>4943</v>
      </c>
      <c r="CK329" s="1" t="s">
        <v>4943</v>
      </c>
      <c r="CL329" s="1" t="s">
        <v>4943</v>
      </c>
      <c r="CM329" s="1" t="s">
        <v>4943</v>
      </c>
      <c r="CN329" s="1" t="s">
        <v>4943</v>
      </c>
      <c r="CO329" s="1" t="s">
        <v>4943</v>
      </c>
      <c r="CP329" s="1" t="s">
        <v>4943</v>
      </c>
      <c r="CQ329" s="1" t="s">
        <v>4943</v>
      </c>
      <c r="CR329" s="1" t="s">
        <v>4943</v>
      </c>
      <c r="CS329" s="1" t="s">
        <v>4943</v>
      </c>
      <c r="CT329" s="1" t="s">
        <v>4943</v>
      </c>
      <c r="CU329" s="1" t="s">
        <v>4943</v>
      </c>
      <c r="CV329" s="1" t="s">
        <v>4943</v>
      </c>
      <c r="CW329" s="1" t="s">
        <v>4943</v>
      </c>
      <c r="CX329" s="1" t="s">
        <v>4943</v>
      </c>
      <c r="CY329" s="1" t="s">
        <v>23</v>
      </c>
      <c r="CZ329" s="1" t="s">
        <v>4943</v>
      </c>
    </row>
    <row r="330" spans="2:104" x14ac:dyDescent="0.25">
      <c r="B330" s="2">
        <v>44447</v>
      </c>
      <c r="C330" s="1">
        <v>1</v>
      </c>
      <c r="D330" s="1">
        <v>0</v>
      </c>
      <c r="E330" s="1">
        <v>0</v>
      </c>
      <c r="F330" s="1">
        <v>0</v>
      </c>
      <c r="G330">
        <v>0</v>
      </c>
      <c r="H330">
        <v>0</v>
      </c>
      <c r="I330">
        <v>1</v>
      </c>
      <c r="J330">
        <v>1</v>
      </c>
      <c r="K330">
        <v>1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0</v>
      </c>
      <c r="R330">
        <v>0</v>
      </c>
      <c r="S330">
        <v>0</v>
      </c>
      <c r="T330">
        <v>1</v>
      </c>
      <c r="U330">
        <v>0</v>
      </c>
      <c r="V330" s="1">
        <v>1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1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1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1</v>
      </c>
      <c r="AX330" s="1">
        <v>0</v>
      </c>
      <c r="AY330" s="1">
        <v>0</v>
      </c>
      <c r="AZ330" s="1">
        <v>1</v>
      </c>
      <c r="BA330" s="1">
        <v>1</v>
      </c>
      <c r="BB330" s="1">
        <v>0</v>
      </c>
      <c r="BC330">
        <v>0</v>
      </c>
      <c r="BD330">
        <v>0</v>
      </c>
      <c r="BE330">
        <v>1</v>
      </c>
      <c r="BF330">
        <v>0</v>
      </c>
      <c r="BG330" s="1">
        <v>1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 t="s">
        <v>4946</v>
      </c>
      <c r="CJ330" s="1" t="s">
        <v>4946</v>
      </c>
      <c r="CK330" s="1" t="s">
        <v>4946</v>
      </c>
      <c r="CL330" s="1" t="s">
        <v>4946</v>
      </c>
      <c r="CM330" s="1" t="s">
        <v>4946</v>
      </c>
      <c r="CN330" s="1" t="s">
        <v>4946</v>
      </c>
      <c r="CO330" s="1" t="s">
        <v>4946</v>
      </c>
      <c r="CP330" s="1" t="s">
        <v>4945</v>
      </c>
      <c r="CQ330" s="1" t="s">
        <v>4946</v>
      </c>
      <c r="CR330" s="1" t="s">
        <v>4946</v>
      </c>
      <c r="CS330" s="1" t="s">
        <v>4945</v>
      </c>
      <c r="CT330" s="1" t="s">
        <v>4943</v>
      </c>
      <c r="CU330" s="1" t="s">
        <v>4943</v>
      </c>
      <c r="CV330" s="1" t="s">
        <v>4943</v>
      </c>
      <c r="CW330" s="1" t="s">
        <v>4943</v>
      </c>
      <c r="CX330" s="1" t="s">
        <v>4943</v>
      </c>
      <c r="CY330" s="1" t="s">
        <v>4943</v>
      </c>
      <c r="CZ330" s="1" t="s">
        <v>4943</v>
      </c>
    </row>
    <row r="331" spans="2:104" x14ac:dyDescent="0.25">
      <c r="B331" s="2">
        <v>44447</v>
      </c>
      <c r="C331" s="1">
        <v>0</v>
      </c>
      <c r="D331" s="1">
        <v>1</v>
      </c>
      <c r="E331" s="1">
        <v>0</v>
      </c>
      <c r="F331" s="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>
        <v>0</v>
      </c>
      <c r="BD331">
        <v>0</v>
      </c>
      <c r="BE331">
        <v>0</v>
      </c>
      <c r="BF33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 t="s">
        <v>4943</v>
      </c>
      <c r="CJ331" s="1" t="s">
        <v>4943</v>
      </c>
      <c r="CK331" s="1" t="s">
        <v>4943</v>
      </c>
      <c r="CL331" s="1" t="s">
        <v>4943</v>
      </c>
      <c r="CM331" s="1" t="s">
        <v>4943</v>
      </c>
      <c r="CN331" s="1" t="s">
        <v>4943</v>
      </c>
      <c r="CO331" s="1" t="s">
        <v>4943</v>
      </c>
      <c r="CP331" s="1" t="s">
        <v>4943</v>
      </c>
      <c r="CQ331" s="1" t="s">
        <v>4943</v>
      </c>
      <c r="CR331" s="1" t="s">
        <v>4943</v>
      </c>
      <c r="CS331" s="1" t="s">
        <v>4943</v>
      </c>
      <c r="CT331" s="1" t="s">
        <v>4943</v>
      </c>
      <c r="CU331" s="1" t="s">
        <v>4943</v>
      </c>
      <c r="CV331" s="1" t="s">
        <v>4943</v>
      </c>
      <c r="CW331" s="1" t="s">
        <v>4943</v>
      </c>
      <c r="CX331" s="1" t="s">
        <v>4943</v>
      </c>
      <c r="CY331" s="1" t="s">
        <v>23</v>
      </c>
      <c r="CZ331" s="1" t="s">
        <v>4943</v>
      </c>
    </row>
    <row r="332" spans="2:104" x14ac:dyDescent="0.25">
      <c r="B332" s="2">
        <v>44447</v>
      </c>
      <c r="C332" s="1">
        <v>0</v>
      </c>
      <c r="D332" s="1">
        <v>1</v>
      </c>
      <c r="E332" s="1">
        <v>0</v>
      </c>
      <c r="F332" s="1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>
        <v>0</v>
      </c>
      <c r="BD332">
        <v>0</v>
      </c>
      <c r="BE332">
        <v>0</v>
      </c>
      <c r="BF332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 t="s">
        <v>4943</v>
      </c>
      <c r="CJ332" s="1" t="s">
        <v>4943</v>
      </c>
      <c r="CK332" s="1" t="s">
        <v>4943</v>
      </c>
      <c r="CL332" s="1" t="s">
        <v>4943</v>
      </c>
      <c r="CM332" s="1" t="s">
        <v>4943</v>
      </c>
      <c r="CN332" s="1" t="s">
        <v>4943</v>
      </c>
      <c r="CO332" s="1" t="s">
        <v>4943</v>
      </c>
      <c r="CP332" s="1" t="s">
        <v>4943</v>
      </c>
      <c r="CQ332" s="1" t="s">
        <v>4943</v>
      </c>
      <c r="CR332" s="1" t="s">
        <v>4943</v>
      </c>
      <c r="CS332" s="1" t="s">
        <v>4943</v>
      </c>
      <c r="CT332" s="1" t="s">
        <v>4943</v>
      </c>
      <c r="CU332" s="1" t="s">
        <v>4943</v>
      </c>
      <c r="CV332" s="1" t="s">
        <v>4943</v>
      </c>
      <c r="CW332" s="1" t="s">
        <v>4943</v>
      </c>
      <c r="CX332" s="1" t="s">
        <v>4943</v>
      </c>
      <c r="CY332" s="1" t="s">
        <v>23</v>
      </c>
      <c r="CZ332" s="1" t="s">
        <v>4943</v>
      </c>
    </row>
    <row r="333" spans="2:104" x14ac:dyDescent="0.25">
      <c r="B333" s="2">
        <v>44447</v>
      </c>
      <c r="C333" s="1">
        <v>0</v>
      </c>
      <c r="D333" s="1">
        <v>1</v>
      </c>
      <c r="E333" s="1">
        <v>0</v>
      </c>
      <c r="F333" s="1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>
        <v>0</v>
      </c>
      <c r="BD333">
        <v>0</v>
      </c>
      <c r="BE333">
        <v>0</v>
      </c>
      <c r="BF333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1</v>
      </c>
      <c r="CG333" s="1">
        <v>0</v>
      </c>
      <c r="CH333" s="1">
        <v>0</v>
      </c>
      <c r="CI333" s="1" t="s">
        <v>4943</v>
      </c>
      <c r="CJ333" s="1" t="s">
        <v>4943</v>
      </c>
      <c r="CK333" s="1" t="s">
        <v>4943</v>
      </c>
      <c r="CL333" s="1" t="s">
        <v>4943</v>
      </c>
      <c r="CM333" s="1" t="s">
        <v>4943</v>
      </c>
      <c r="CN333" s="1" t="s">
        <v>4943</v>
      </c>
      <c r="CO333" s="1" t="s">
        <v>4943</v>
      </c>
      <c r="CP333" s="1" t="s">
        <v>4943</v>
      </c>
      <c r="CQ333" s="1" t="s">
        <v>4943</v>
      </c>
      <c r="CR333" s="1" t="s">
        <v>4943</v>
      </c>
      <c r="CS333" s="1" t="s">
        <v>4943</v>
      </c>
      <c r="CT333" s="1" t="s">
        <v>4943</v>
      </c>
      <c r="CU333" s="1" t="s">
        <v>4943</v>
      </c>
      <c r="CV333" s="1" t="s">
        <v>4943</v>
      </c>
      <c r="CW333" s="1" t="s">
        <v>4943</v>
      </c>
      <c r="CX333" s="1" t="s">
        <v>4943</v>
      </c>
      <c r="CY333" s="1" t="s">
        <v>23</v>
      </c>
      <c r="CZ333" s="1" t="s">
        <v>4943</v>
      </c>
    </row>
    <row r="334" spans="2:104" x14ac:dyDescent="0.25">
      <c r="B334" s="2">
        <v>44447</v>
      </c>
      <c r="C334" s="1">
        <v>1</v>
      </c>
      <c r="D334" s="1">
        <v>0</v>
      </c>
      <c r="E334" s="1">
        <v>0</v>
      </c>
      <c r="F334" s="1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1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>
        <v>0</v>
      </c>
      <c r="BD334">
        <v>0</v>
      </c>
      <c r="BE334">
        <v>0</v>
      </c>
      <c r="BF334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1</v>
      </c>
      <c r="CG334" s="1">
        <v>0</v>
      </c>
      <c r="CH334" s="1">
        <v>0</v>
      </c>
      <c r="CI334" s="1" t="s">
        <v>4946</v>
      </c>
      <c r="CJ334" s="1" t="s">
        <v>4946</v>
      </c>
      <c r="CK334" s="1" t="s">
        <v>4946</v>
      </c>
      <c r="CL334" s="1" t="s">
        <v>4946</v>
      </c>
      <c r="CM334" s="1" t="s">
        <v>4946</v>
      </c>
      <c r="CN334" s="1" t="s">
        <v>4946</v>
      </c>
      <c r="CO334" s="1" t="s">
        <v>4946</v>
      </c>
      <c r="CP334" s="1" t="s">
        <v>4946</v>
      </c>
      <c r="CQ334" s="1" t="s">
        <v>4946</v>
      </c>
      <c r="CR334" s="1" t="s">
        <v>4946</v>
      </c>
      <c r="CS334" s="1" t="s">
        <v>4944</v>
      </c>
      <c r="CT334" s="1" t="s">
        <v>4943</v>
      </c>
      <c r="CU334" s="1" t="s">
        <v>4943</v>
      </c>
      <c r="CV334" s="1" t="s">
        <v>4943</v>
      </c>
      <c r="CW334" s="1" t="s">
        <v>4943</v>
      </c>
      <c r="CX334" s="1" t="s">
        <v>4943</v>
      </c>
      <c r="CY334" s="1" t="s">
        <v>4943</v>
      </c>
      <c r="CZ334" s="1" t="s">
        <v>4943</v>
      </c>
    </row>
    <row r="335" spans="2:104" x14ac:dyDescent="0.25">
      <c r="B335" s="2">
        <v>44447</v>
      </c>
      <c r="C335" s="1">
        <v>0</v>
      </c>
      <c r="D335" s="1">
        <v>1</v>
      </c>
      <c r="E335" s="1">
        <v>0</v>
      </c>
      <c r="F335" s="1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>
        <v>0</v>
      </c>
      <c r="BD335">
        <v>0</v>
      </c>
      <c r="BE335">
        <v>0</v>
      </c>
      <c r="BF335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 t="s">
        <v>4943</v>
      </c>
      <c r="CJ335" s="1" t="s">
        <v>4943</v>
      </c>
      <c r="CK335" s="1" t="s">
        <v>4943</v>
      </c>
      <c r="CL335" s="1" t="s">
        <v>4943</v>
      </c>
      <c r="CM335" s="1" t="s">
        <v>4943</v>
      </c>
      <c r="CN335" s="1" t="s">
        <v>4943</v>
      </c>
      <c r="CO335" s="1" t="s">
        <v>4943</v>
      </c>
      <c r="CP335" s="1" t="s">
        <v>4943</v>
      </c>
      <c r="CQ335" s="1" t="s">
        <v>4943</v>
      </c>
      <c r="CR335" s="1" t="s">
        <v>4943</v>
      </c>
      <c r="CS335" s="1" t="s">
        <v>4943</v>
      </c>
      <c r="CT335" s="1" t="s">
        <v>4943</v>
      </c>
      <c r="CU335" s="1" t="s">
        <v>4943</v>
      </c>
      <c r="CV335" s="1" t="s">
        <v>4943</v>
      </c>
      <c r="CW335" s="1" t="s">
        <v>4943</v>
      </c>
      <c r="CX335" s="1" t="s">
        <v>4943</v>
      </c>
      <c r="CY335" s="1" t="s">
        <v>23</v>
      </c>
      <c r="CZ335" s="1" t="s">
        <v>4943</v>
      </c>
    </row>
    <row r="336" spans="2:104" x14ac:dyDescent="0.25">
      <c r="B336" s="2">
        <v>44447</v>
      </c>
      <c r="C336" s="1">
        <v>0</v>
      </c>
      <c r="D336" s="1">
        <v>1</v>
      </c>
      <c r="E336" s="1">
        <v>0</v>
      </c>
      <c r="F336" s="1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>
        <v>0</v>
      </c>
      <c r="BD336">
        <v>0</v>
      </c>
      <c r="BE336">
        <v>0</v>
      </c>
      <c r="BF336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 t="s">
        <v>4943</v>
      </c>
      <c r="CJ336" s="1" t="s">
        <v>4943</v>
      </c>
      <c r="CK336" s="1" t="s">
        <v>4943</v>
      </c>
      <c r="CL336" s="1" t="s">
        <v>4943</v>
      </c>
      <c r="CM336" s="1" t="s">
        <v>4943</v>
      </c>
      <c r="CN336" s="1" t="s">
        <v>4943</v>
      </c>
      <c r="CO336" s="1" t="s">
        <v>4943</v>
      </c>
      <c r="CP336" s="1" t="s">
        <v>4943</v>
      </c>
      <c r="CQ336" s="1" t="s">
        <v>4943</v>
      </c>
      <c r="CR336" s="1" t="s">
        <v>4943</v>
      </c>
      <c r="CS336" s="1" t="s">
        <v>4943</v>
      </c>
      <c r="CT336" s="1" t="s">
        <v>4943</v>
      </c>
      <c r="CU336" s="1" t="s">
        <v>4943</v>
      </c>
      <c r="CV336" s="1" t="s">
        <v>4943</v>
      </c>
      <c r="CW336" s="1" t="s">
        <v>4943</v>
      </c>
      <c r="CX336" s="1" t="s">
        <v>4943</v>
      </c>
      <c r="CY336" s="1" t="s">
        <v>23</v>
      </c>
      <c r="CZ336" s="1" t="s">
        <v>4943</v>
      </c>
    </row>
    <row r="337" spans="2:104" x14ac:dyDescent="0.25">
      <c r="B337" s="2">
        <v>44447</v>
      </c>
      <c r="C337" s="1">
        <v>1</v>
      </c>
      <c r="D337" s="1">
        <v>0</v>
      </c>
      <c r="E337" s="1">
        <v>0</v>
      </c>
      <c r="F337" s="1">
        <v>0</v>
      </c>
      <c r="G337">
        <v>0</v>
      </c>
      <c r="H337">
        <v>0</v>
      </c>
      <c r="I337">
        <v>1</v>
      </c>
      <c r="J337">
        <v>0</v>
      </c>
      <c r="K337">
        <v>1</v>
      </c>
      <c r="L337">
        <v>0</v>
      </c>
      <c r="M337">
        <v>0</v>
      </c>
      <c r="N337">
        <v>1</v>
      </c>
      <c r="O337">
        <v>0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1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1</v>
      </c>
      <c r="AY337" s="1">
        <v>0</v>
      </c>
      <c r="AZ337" s="1">
        <v>1</v>
      </c>
      <c r="BA337" s="1">
        <v>0</v>
      </c>
      <c r="BB337" s="1">
        <v>0</v>
      </c>
      <c r="BC337">
        <v>1</v>
      </c>
      <c r="BD337">
        <v>1</v>
      </c>
      <c r="BE337">
        <v>1</v>
      </c>
      <c r="BF337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1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 t="s">
        <v>4946</v>
      </c>
      <c r="CJ337" s="1" t="s">
        <v>4946</v>
      </c>
      <c r="CK337" s="1" t="s">
        <v>4946</v>
      </c>
      <c r="CL337" s="1" t="s">
        <v>4946</v>
      </c>
      <c r="CM337" s="1" t="s">
        <v>4946</v>
      </c>
      <c r="CN337" s="1" t="s">
        <v>4944</v>
      </c>
      <c r="CO337" s="1" t="s">
        <v>4946</v>
      </c>
      <c r="CP337" s="1" t="s">
        <v>4946</v>
      </c>
      <c r="CQ337" s="1" t="s">
        <v>4944</v>
      </c>
      <c r="CR337" s="1" t="s">
        <v>4946</v>
      </c>
      <c r="CS337" s="1" t="s">
        <v>4946</v>
      </c>
      <c r="CT337" s="1" t="s">
        <v>4943</v>
      </c>
      <c r="CU337" s="1" t="s">
        <v>4943</v>
      </c>
      <c r="CV337" s="1" t="s">
        <v>4943</v>
      </c>
      <c r="CW337" s="1" t="s">
        <v>4943</v>
      </c>
      <c r="CX337" s="1" t="s">
        <v>4943</v>
      </c>
      <c r="CY337" s="1" t="s">
        <v>4943</v>
      </c>
      <c r="CZ337" s="1" t="s">
        <v>4943</v>
      </c>
    </row>
    <row r="338" spans="2:104" x14ac:dyDescent="0.25">
      <c r="B338" s="2">
        <v>44447</v>
      </c>
      <c r="C338" s="1">
        <v>0</v>
      </c>
      <c r="D338" s="1">
        <v>1</v>
      </c>
      <c r="E338" s="1">
        <v>0</v>
      </c>
      <c r="F338" s="1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>
        <v>0</v>
      </c>
      <c r="BD338">
        <v>0</v>
      </c>
      <c r="BE338">
        <v>0</v>
      </c>
      <c r="BF338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 t="s">
        <v>4943</v>
      </c>
      <c r="CJ338" s="1" t="s">
        <v>4943</v>
      </c>
      <c r="CK338" s="1" t="s">
        <v>4943</v>
      </c>
      <c r="CL338" s="1" t="s">
        <v>4943</v>
      </c>
      <c r="CM338" s="1" t="s">
        <v>4943</v>
      </c>
      <c r="CN338" s="1" t="s">
        <v>4943</v>
      </c>
      <c r="CO338" s="1" t="s">
        <v>4943</v>
      </c>
      <c r="CP338" s="1" t="s">
        <v>4943</v>
      </c>
      <c r="CQ338" s="1" t="s">
        <v>4943</v>
      </c>
      <c r="CR338" s="1" t="s">
        <v>4943</v>
      </c>
      <c r="CS338" s="1" t="s">
        <v>4943</v>
      </c>
      <c r="CT338" s="1" t="s">
        <v>4943</v>
      </c>
      <c r="CU338" s="1" t="s">
        <v>4943</v>
      </c>
      <c r="CV338" s="1" t="s">
        <v>4943</v>
      </c>
      <c r="CW338" s="1" t="s">
        <v>4943</v>
      </c>
      <c r="CX338" s="1" t="s">
        <v>4943</v>
      </c>
      <c r="CY338" s="1" t="s">
        <v>23</v>
      </c>
      <c r="CZ338" s="1" t="s">
        <v>4943</v>
      </c>
    </row>
    <row r="339" spans="2:104" x14ac:dyDescent="0.25">
      <c r="B339" s="2">
        <v>44447</v>
      </c>
      <c r="C339" s="1">
        <v>0</v>
      </c>
      <c r="D339" s="1">
        <v>1</v>
      </c>
      <c r="E339" s="1">
        <v>0</v>
      </c>
      <c r="F339" s="1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>
        <v>0</v>
      </c>
      <c r="BD339">
        <v>0</v>
      </c>
      <c r="BE339">
        <v>0</v>
      </c>
      <c r="BF339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 t="s">
        <v>4943</v>
      </c>
      <c r="CJ339" s="1" t="s">
        <v>4943</v>
      </c>
      <c r="CK339" s="1" t="s">
        <v>4943</v>
      </c>
      <c r="CL339" s="1" t="s">
        <v>4943</v>
      </c>
      <c r="CM339" s="1" t="s">
        <v>4943</v>
      </c>
      <c r="CN339" s="1" t="s">
        <v>4943</v>
      </c>
      <c r="CO339" s="1" t="s">
        <v>4943</v>
      </c>
      <c r="CP339" s="1" t="s">
        <v>4943</v>
      </c>
      <c r="CQ339" s="1" t="s">
        <v>4943</v>
      </c>
      <c r="CR339" s="1" t="s">
        <v>4943</v>
      </c>
      <c r="CS339" s="1" t="s">
        <v>4943</v>
      </c>
      <c r="CT339" s="1" t="s">
        <v>4943</v>
      </c>
      <c r="CU339" s="1" t="s">
        <v>4943</v>
      </c>
      <c r="CV339" s="1" t="s">
        <v>4943</v>
      </c>
      <c r="CW339" s="1" t="s">
        <v>4943</v>
      </c>
      <c r="CX339" s="1" t="s">
        <v>4943</v>
      </c>
      <c r="CY339" s="1" t="s">
        <v>23</v>
      </c>
      <c r="CZ339" s="1" t="s">
        <v>4943</v>
      </c>
    </row>
    <row r="340" spans="2:104" x14ac:dyDescent="0.25">
      <c r="B340" s="2">
        <v>44447</v>
      </c>
      <c r="C340" s="1">
        <v>0</v>
      </c>
      <c r="D340" s="1">
        <v>0</v>
      </c>
      <c r="E340" s="1">
        <v>1</v>
      </c>
      <c r="F340" s="1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1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>
        <v>0</v>
      </c>
      <c r="BD340">
        <v>0</v>
      </c>
      <c r="BE340">
        <v>0</v>
      </c>
      <c r="BF340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 t="s">
        <v>4943</v>
      </c>
      <c r="CJ340" s="1" t="s">
        <v>4943</v>
      </c>
      <c r="CK340" s="1" t="s">
        <v>4943</v>
      </c>
      <c r="CL340" s="1" t="s">
        <v>4943</v>
      </c>
      <c r="CM340" s="1" t="s">
        <v>4943</v>
      </c>
      <c r="CN340" s="1" t="s">
        <v>4943</v>
      </c>
      <c r="CO340" s="1" t="s">
        <v>4943</v>
      </c>
      <c r="CP340" s="1" t="s">
        <v>4943</v>
      </c>
      <c r="CQ340" s="1" t="s">
        <v>4943</v>
      </c>
      <c r="CR340" s="1" t="s">
        <v>4943</v>
      </c>
      <c r="CS340" s="1" t="s">
        <v>4943</v>
      </c>
      <c r="CT340" s="1" t="s">
        <v>4943</v>
      </c>
      <c r="CU340" s="1" t="s">
        <v>4943</v>
      </c>
      <c r="CV340" s="1" t="s">
        <v>4943</v>
      </c>
      <c r="CW340" s="1" t="s">
        <v>4949</v>
      </c>
      <c r="CX340" s="1" t="s">
        <v>4943</v>
      </c>
      <c r="CY340" s="1" t="s">
        <v>4943</v>
      </c>
      <c r="CZ340" s="1" t="s">
        <v>23</v>
      </c>
    </row>
    <row r="341" spans="2:104" x14ac:dyDescent="0.25">
      <c r="B341" s="2">
        <v>44447</v>
      </c>
      <c r="C341" s="1">
        <v>0</v>
      </c>
      <c r="D341" s="1">
        <v>1</v>
      </c>
      <c r="E341" s="1">
        <v>0</v>
      </c>
      <c r="F341" s="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>
        <v>0</v>
      </c>
      <c r="BD341">
        <v>0</v>
      </c>
      <c r="BE341">
        <v>0</v>
      </c>
      <c r="BF34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 t="s">
        <v>4943</v>
      </c>
      <c r="CJ341" s="1" t="s">
        <v>4943</v>
      </c>
      <c r="CK341" s="1" t="s">
        <v>4943</v>
      </c>
      <c r="CL341" s="1" t="s">
        <v>4943</v>
      </c>
      <c r="CM341" s="1" t="s">
        <v>4943</v>
      </c>
      <c r="CN341" s="1" t="s">
        <v>4943</v>
      </c>
      <c r="CO341" s="1" t="s">
        <v>4943</v>
      </c>
      <c r="CP341" s="1" t="s">
        <v>4943</v>
      </c>
      <c r="CQ341" s="1" t="s">
        <v>4943</v>
      </c>
      <c r="CR341" s="1" t="s">
        <v>4943</v>
      </c>
      <c r="CS341" s="1" t="s">
        <v>4943</v>
      </c>
      <c r="CT341" s="1" t="s">
        <v>4943</v>
      </c>
      <c r="CU341" s="1" t="s">
        <v>4943</v>
      </c>
      <c r="CV341" s="1" t="s">
        <v>4943</v>
      </c>
      <c r="CW341" s="1" t="s">
        <v>4943</v>
      </c>
      <c r="CX341" s="1" t="s">
        <v>4943</v>
      </c>
      <c r="CY341" s="1" t="s">
        <v>23</v>
      </c>
      <c r="CZ341" s="1" t="s">
        <v>4943</v>
      </c>
    </row>
    <row r="342" spans="2:104" x14ac:dyDescent="0.25">
      <c r="B342" s="2">
        <v>44447</v>
      </c>
      <c r="C342" s="1">
        <v>1</v>
      </c>
      <c r="D342" s="1">
        <v>0</v>
      </c>
      <c r="E342" s="1">
        <v>0</v>
      </c>
      <c r="F342" s="1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>
        <v>0</v>
      </c>
      <c r="BD342">
        <v>0</v>
      </c>
      <c r="BE342">
        <v>0</v>
      </c>
      <c r="BF342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 t="s">
        <v>4945</v>
      </c>
      <c r="CJ342" s="1" t="s">
        <v>4945</v>
      </c>
      <c r="CK342" s="1" t="s">
        <v>4945</v>
      </c>
      <c r="CL342" s="1" t="s">
        <v>4945</v>
      </c>
      <c r="CM342" s="1" t="s">
        <v>4945</v>
      </c>
      <c r="CN342" s="1" t="s">
        <v>4945</v>
      </c>
      <c r="CO342" s="1" t="s">
        <v>4945</v>
      </c>
      <c r="CP342" s="1" t="s">
        <v>4945</v>
      </c>
      <c r="CQ342" s="1" t="s">
        <v>4945</v>
      </c>
      <c r="CR342" s="1" t="s">
        <v>4945</v>
      </c>
      <c r="CS342" s="1" t="s">
        <v>4945</v>
      </c>
      <c r="CT342" s="1" t="s">
        <v>4943</v>
      </c>
      <c r="CU342" s="1" t="s">
        <v>4943</v>
      </c>
      <c r="CV342" s="1" t="s">
        <v>4943</v>
      </c>
      <c r="CW342" s="1" t="s">
        <v>4943</v>
      </c>
      <c r="CX342" s="1" t="s">
        <v>4943</v>
      </c>
      <c r="CY342" s="1" t="s">
        <v>4943</v>
      </c>
      <c r="CZ342" s="1" t="s">
        <v>4943</v>
      </c>
    </row>
    <row r="343" spans="2:104" x14ac:dyDescent="0.25">
      <c r="B343" s="2">
        <v>44446</v>
      </c>
      <c r="C343" s="1">
        <v>0</v>
      </c>
      <c r="D343" s="1">
        <v>1</v>
      </c>
      <c r="E343" s="1">
        <v>0</v>
      </c>
      <c r="F343" s="1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>
        <v>0</v>
      </c>
      <c r="BD343">
        <v>0</v>
      </c>
      <c r="BE343">
        <v>0</v>
      </c>
      <c r="BF343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 t="s">
        <v>4943</v>
      </c>
      <c r="CJ343" s="1" t="s">
        <v>4943</v>
      </c>
      <c r="CK343" s="1" t="s">
        <v>4943</v>
      </c>
      <c r="CL343" s="1" t="s">
        <v>4943</v>
      </c>
      <c r="CM343" s="1" t="s">
        <v>4943</v>
      </c>
      <c r="CN343" s="1" t="s">
        <v>4943</v>
      </c>
      <c r="CO343" s="1" t="s">
        <v>4943</v>
      </c>
      <c r="CP343" s="1" t="s">
        <v>4943</v>
      </c>
      <c r="CQ343" s="1" t="s">
        <v>4943</v>
      </c>
      <c r="CR343" s="1" t="s">
        <v>4943</v>
      </c>
      <c r="CS343" s="1" t="s">
        <v>4943</v>
      </c>
      <c r="CT343" s="1" t="s">
        <v>4943</v>
      </c>
      <c r="CU343" s="1" t="s">
        <v>4943</v>
      </c>
      <c r="CV343" s="1" t="s">
        <v>4943</v>
      </c>
      <c r="CW343" s="1" t="s">
        <v>4943</v>
      </c>
      <c r="CX343" s="1" t="s">
        <v>4943</v>
      </c>
      <c r="CY343" s="1" t="s">
        <v>23</v>
      </c>
      <c r="CZ343" s="1" t="s">
        <v>4943</v>
      </c>
    </row>
    <row r="344" spans="2:104" x14ac:dyDescent="0.25">
      <c r="B344" s="2">
        <v>44446</v>
      </c>
      <c r="C344" s="1">
        <v>1</v>
      </c>
      <c r="D344" s="1">
        <v>0</v>
      </c>
      <c r="E344" s="1">
        <v>0</v>
      </c>
      <c r="F344" s="1">
        <v>0</v>
      </c>
      <c r="G344">
        <v>0</v>
      </c>
      <c r="H344">
        <v>0</v>
      </c>
      <c r="I344">
        <v>0</v>
      </c>
      <c r="J344">
        <v>1</v>
      </c>
      <c r="K344">
        <v>0</v>
      </c>
      <c r="L344">
        <v>1</v>
      </c>
      <c r="M344">
        <v>1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1</v>
      </c>
      <c r="AM344" s="1">
        <v>1</v>
      </c>
      <c r="AN344" s="1">
        <v>0</v>
      </c>
      <c r="AO344" s="1">
        <v>0</v>
      </c>
      <c r="AP344" s="1">
        <v>1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>
        <v>0</v>
      </c>
      <c r="BD344">
        <v>0</v>
      </c>
      <c r="BE344">
        <v>0</v>
      </c>
      <c r="BF344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1</v>
      </c>
      <c r="BR344" s="1">
        <v>1</v>
      </c>
      <c r="BS344" s="1">
        <v>0</v>
      </c>
      <c r="BT344" s="1">
        <v>0</v>
      </c>
      <c r="BU344" s="1">
        <v>1</v>
      </c>
      <c r="BV344" s="1">
        <v>1</v>
      </c>
      <c r="BW344" s="1">
        <v>0</v>
      </c>
      <c r="BX344" s="1">
        <v>0</v>
      </c>
      <c r="BY344" s="1">
        <v>1</v>
      </c>
      <c r="BZ344" s="1">
        <v>0</v>
      </c>
      <c r="CA344" s="1">
        <v>1</v>
      </c>
      <c r="CB344" s="1">
        <v>0</v>
      </c>
      <c r="CC344" s="1">
        <v>0</v>
      </c>
      <c r="CD344" s="1">
        <v>0</v>
      </c>
      <c r="CE344" s="1">
        <v>0</v>
      </c>
      <c r="CF344" s="1">
        <v>1</v>
      </c>
      <c r="CG344" s="1">
        <v>0</v>
      </c>
      <c r="CH344" s="1">
        <v>0</v>
      </c>
      <c r="CI344" s="1" t="s">
        <v>4944</v>
      </c>
      <c r="CJ344" s="1" t="s">
        <v>4944</v>
      </c>
      <c r="CK344" s="1" t="s">
        <v>4944</v>
      </c>
      <c r="CL344" s="1" t="s">
        <v>4944</v>
      </c>
      <c r="CM344" s="1" t="s">
        <v>4945</v>
      </c>
      <c r="CN344" s="1" t="s">
        <v>4945</v>
      </c>
      <c r="CO344" s="1" t="s">
        <v>4945</v>
      </c>
      <c r="CP344" s="1" t="s">
        <v>4945</v>
      </c>
      <c r="CQ344" s="1" t="s">
        <v>4945</v>
      </c>
      <c r="CR344" s="1" t="s">
        <v>4944</v>
      </c>
      <c r="CS344" s="1" t="s">
        <v>4945</v>
      </c>
      <c r="CT344" s="1" t="s">
        <v>4943</v>
      </c>
      <c r="CU344" s="1" t="s">
        <v>4943</v>
      </c>
      <c r="CV344" s="1" t="s">
        <v>4943</v>
      </c>
      <c r="CW344" s="1" t="s">
        <v>4943</v>
      </c>
      <c r="CX344" s="1" t="s">
        <v>4943</v>
      </c>
      <c r="CY344" s="1" t="s">
        <v>4943</v>
      </c>
      <c r="CZ344" s="1" t="s">
        <v>4943</v>
      </c>
    </row>
    <row r="345" spans="2:104" x14ac:dyDescent="0.25">
      <c r="B345" s="2">
        <v>44446</v>
      </c>
      <c r="C345" s="1">
        <v>0</v>
      </c>
      <c r="D345" s="1">
        <v>1</v>
      </c>
      <c r="E345" s="1">
        <v>0</v>
      </c>
      <c r="F345" s="1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>
        <v>0</v>
      </c>
      <c r="BD345">
        <v>0</v>
      </c>
      <c r="BE345">
        <v>0</v>
      </c>
      <c r="BF345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 t="s">
        <v>4943</v>
      </c>
      <c r="CJ345" s="1" t="s">
        <v>4943</v>
      </c>
      <c r="CK345" s="1" t="s">
        <v>4943</v>
      </c>
      <c r="CL345" s="1" t="s">
        <v>4943</v>
      </c>
      <c r="CM345" s="1" t="s">
        <v>4943</v>
      </c>
      <c r="CN345" s="1" t="s">
        <v>4943</v>
      </c>
      <c r="CO345" s="1" t="s">
        <v>4943</v>
      </c>
      <c r="CP345" s="1" t="s">
        <v>4943</v>
      </c>
      <c r="CQ345" s="1" t="s">
        <v>4943</v>
      </c>
      <c r="CR345" s="1" t="s">
        <v>4943</v>
      </c>
      <c r="CS345" s="1" t="s">
        <v>4943</v>
      </c>
      <c r="CT345" s="1" t="s">
        <v>4943</v>
      </c>
      <c r="CU345" s="1" t="s">
        <v>4943</v>
      </c>
      <c r="CV345" s="1" t="s">
        <v>4943</v>
      </c>
      <c r="CW345" s="1" t="s">
        <v>4943</v>
      </c>
      <c r="CX345" s="1" t="s">
        <v>4943</v>
      </c>
      <c r="CY345" s="1" t="s">
        <v>23</v>
      </c>
      <c r="CZ345" s="1" t="s">
        <v>4943</v>
      </c>
    </row>
    <row r="346" spans="2:104" x14ac:dyDescent="0.25">
      <c r="B346" s="2">
        <v>44446</v>
      </c>
      <c r="C346" s="1">
        <v>0</v>
      </c>
      <c r="D346" s="1">
        <v>1</v>
      </c>
      <c r="E346" s="1">
        <v>0</v>
      </c>
      <c r="F346" s="1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>
        <v>0</v>
      </c>
      <c r="BD346">
        <v>0</v>
      </c>
      <c r="BE346">
        <v>0</v>
      </c>
      <c r="BF346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 t="s">
        <v>4943</v>
      </c>
      <c r="CJ346" s="1" t="s">
        <v>4943</v>
      </c>
      <c r="CK346" s="1" t="s">
        <v>4943</v>
      </c>
      <c r="CL346" s="1" t="s">
        <v>4943</v>
      </c>
      <c r="CM346" s="1" t="s">
        <v>4943</v>
      </c>
      <c r="CN346" s="1" t="s">
        <v>4943</v>
      </c>
      <c r="CO346" s="1" t="s">
        <v>4943</v>
      </c>
      <c r="CP346" s="1" t="s">
        <v>4943</v>
      </c>
      <c r="CQ346" s="1" t="s">
        <v>4943</v>
      </c>
      <c r="CR346" s="1" t="s">
        <v>4943</v>
      </c>
      <c r="CS346" s="1" t="s">
        <v>4943</v>
      </c>
      <c r="CT346" s="1" t="s">
        <v>4943</v>
      </c>
      <c r="CU346" s="1" t="s">
        <v>4943</v>
      </c>
      <c r="CV346" s="1" t="s">
        <v>4943</v>
      </c>
      <c r="CW346" s="1" t="s">
        <v>4943</v>
      </c>
      <c r="CX346" s="1" t="s">
        <v>4943</v>
      </c>
      <c r="CY346" s="1" t="s">
        <v>23</v>
      </c>
      <c r="CZ346" s="1" t="s">
        <v>4943</v>
      </c>
    </row>
    <row r="347" spans="2:104" x14ac:dyDescent="0.25">
      <c r="B347" s="2">
        <v>44445</v>
      </c>
      <c r="C347" s="1">
        <v>1</v>
      </c>
      <c r="D347" s="1">
        <v>0</v>
      </c>
      <c r="E347" s="1">
        <v>0</v>
      </c>
      <c r="F347" s="1">
        <v>0</v>
      </c>
      <c r="G347">
        <v>0</v>
      </c>
      <c r="H347">
        <v>0</v>
      </c>
      <c r="I347">
        <v>1</v>
      </c>
      <c r="J347">
        <v>1</v>
      </c>
      <c r="K347">
        <v>1</v>
      </c>
      <c r="L347">
        <v>0</v>
      </c>
      <c r="M347">
        <v>0</v>
      </c>
      <c r="N347">
        <v>0</v>
      </c>
      <c r="O347">
        <v>1</v>
      </c>
      <c r="P347">
        <v>0</v>
      </c>
      <c r="Q347">
        <v>0</v>
      </c>
      <c r="R347">
        <v>1</v>
      </c>
      <c r="S347">
        <v>0</v>
      </c>
      <c r="T347">
        <v>1</v>
      </c>
      <c r="U347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1</v>
      </c>
      <c r="AB347" s="1">
        <v>0</v>
      </c>
      <c r="AC347" s="1">
        <v>1</v>
      </c>
      <c r="AD347" s="1">
        <v>0</v>
      </c>
      <c r="AE347" s="1">
        <v>0</v>
      </c>
      <c r="AF347" s="1">
        <v>1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1</v>
      </c>
      <c r="AS347" s="1">
        <v>0</v>
      </c>
      <c r="AT347" s="1">
        <v>1</v>
      </c>
      <c r="AU347" s="1">
        <v>0</v>
      </c>
      <c r="AV347" s="1">
        <v>0</v>
      </c>
      <c r="AW347" s="1">
        <v>0</v>
      </c>
      <c r="AX347" s="1">
        <v>1</v>
      </c>
      <c r="AY347" s="1">
        <v>1</v>
      </c>
      <c r="AZ347" s="1">
        <v>1</v>
      </c>
      <c r="BA347" s="1">
        <v>1</v>
      </c>
      <c r="BB347" s="1">
        <v>1</v>
      </c>
      <c r="BC347">
        <v>1</v>
      </c>
      <c r="BD347">
        <v>1</v>
      </c>
      <c r="BE347">
        <v>1</v>
      </c>
      <c r="BF347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1</v>
      </c>
      <c r="BM347" s="1">
        <v>0</v>
      </c>
      <c r="BN347" s="1">
        <v>1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 t="s">
        <v>4946</v>
      </c>
      <c r="CJ347" s="1" t="s">
        <v>4946</v>
      </c>
      <c r="CK347" s="1" t="s">
        <v>4946</v>
      </c>
      <c r="CL347" s="1" t="s">
        <v>4946</v>
      </c>
      <c r="CM347" s="1" t="s">
        <v>4946</v>
      </c>
      <c r="CN347" s="1" t="s">
        <v>4946</v>
      </c>
      <c r="CO347" s="1" t="s">
        <v>4946</v>
      </c>
      <c r="CP347" s="1" t="s">
        <v>4946</v>
      </c>
      <c r="CQ347" s="1" t="s">
        <v>4946</v>
      </c>
      <c r="CR347" s="1" t="s">
        <v>4946</v>
      </c>
      <c r="CS347" s="1" t="s">
        <v>4946</v>
      </c>
      <c r="CT347" s="1" t="s">
        <v>4943</v>
      </c>
      <c r="CU347" s="1" t="s">
        <v>4943</v>
      </c>
      <c r="CV347" s="1" t="s">
        <v>4943</v>
      </c>
      <c r="CW347" s="1" t="s">
        <v>4943</v>
      </c>
      <c r="CX347" s="1" t="s">
        <v>4943</v>
      </c>
      <c r="CY347" s="1" t="s">
        <v>4943</v>
      </c>
      <c r="CZ347" s="1" t="s">
        <v>4943</v>
      </c>
    </row>
    <row r="348" spans="2:104" x14ac:dyDescent="0.25">
      <c r="B348" s="2">
        <v>44445</v>
      </c>
      <c r="C348" s="1">
        <v>1</v>
      </c>
      <c r="D348" s="1">
        <v>0</v>
      </c>
      <c r="E348" s="1">
        <v>0</v>
      </c>
      <c r="F348" s="1">
        <v>0</v>
      </c>
      <c r="G348">
        <v>0</v>
      </c>
      <c r="H348">
        <v>0</v>
      </c>
      <c r="I348">
        <v>1</v>
      </c>
      <c r="J348">
        <v>1</v>
      </c>
      <c r="K348">
        <v>1</v>
      </c>
      <c r="L348">
        <v>0</v>
      </c>
      <c r="M348">
        <v>0</v>
      </c>
      <c r="N348">
        <v>1</v>
      </c>
      <c r="O348">
        <v>1</v>
      </c>
      <c r="P348">
        <v>1</v>
      </c>
      <c r="Q348">
        <v>0</v>
      </c>
      <c r="R348">
        <v>1</v>
      </c>
      <c r="S348">
        <v>0</v>
      </c>
      <c r="T348">
        <v>1</v>
      </c>
      <c r="U348">
        <v>0</v>
      </c>
      <c r="V348" s="1">
        <v>1</v>
      </c>
      <c r="W348" s="1">
        <v>0</v>
      </c>
      <c r="X348" s="1">
        <v>0</v>
      </c>
      <c r="Y348" s="1">
        <v>0</v>
      </c>
      <c r="Z348" s="1">
        <v>0</v>
      </c>
      <c r="AA348" s="1">
        <v>1</v>
      </c>
      <c r="AB348" s="1">
        <v>0</v>
      </c>
      <c r="AC348" s="1">
        <v>0</v>
      </c>
      <c r="AD348" s="1">
        <v>0</v>
      </c>
      <c r="AE348" s="1">
        <v>0</v>
      </c>
      <c r="AF348" s="1">
        <v>1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1</v>
      </c>
      <c r="AM348" s="1">
        <v>1</v>
      </c>
      <c r="AN348" s="1">
        <v>0</v>
      </c>
      <c r="AO348" s="1">
        <v>0</v>
      </c>
      <c r="AP348" s="1">
        <v>0</v>
      </c>
      <c r="AQ348" s="1">
        <v>0</v>
      </c>
      <c r="AR348" s="1">
        <v>1</v>
      </c>
      <c r="AS348" s="1">
        <v>0</v>
      </c>
      <c r="AT348" s="1">
        <v>0</v>
      </c>
      <c r="AU348" s="1">
        <v>0</v>
      </c>
      <c r="AV348" s="1">
        <v>0</v>
      </c>
      <c r="AW348" s="1">
        <v>1</v>
      </c>
      <c r="AX348" s="1">
        <v>1</v>
      </c>
      <c r="AY348" s="1">
        <v>1</v>
      </c>
      <c r="AZ348" s="1">
        <v>1</v>
      </c>
      <c r="BA348" s="1">
        <v>0</v>
      </c>
      <c r="BB348" s="1">
        <v>1</v>
      </c>
      <c r="BC348">
        <v>1</v>
      </c>
      <c r="BD348">
        <v>1</v>
      </c>
      <c r="BE348">
        <v>1</v>
      </c>
      <c r="BF348">
        <v>0</v>
      </c>
      <c r="BG348" s="1">
        <v>1</v>
      </c>
      <c r="BH348" s="1">
        <v>0</v>
      </c>
      <c r="BI348" s="1">
        <v>0</v>
      </c>
      <c r="BJ348" s="1">
        <v>0</v>
      </c>
      <c r="BK348" s="1">
        <v>0</v>
      </c>
      <c r="BL348" s="1">
        <v>1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 t="s">
        <v>4946</v>
      </c>
      <c r="CJ348" s="1" t="s">
        <v>4946</v>
      </c>
      <c r="CK348" s="1" t="s">
        <v>4944</v>
      </c>
      <c r="CL348" s="1" t="s">
        <v>4944</v>
      </c>
      <c r="CM348" s="1" t="s">
        <v>4944</v>
      </c>
      <c r="CN348" s="1" t="s">
        <v>4944</v>
      </c>
      <c r="CO348" s="1" t="s">
        <v>4944</v>
      </c>
      <c r="CP348" s="1" t="s">
        <v>4944</v>
      </c>
      <c r="CQ348" s="1" t="s">
        <v>4944</v>
      </c>
      <c r="CR348" s="1" t="s">
        <v>4944</v>
      </c>
      <c r="CS348" s="1" t="s">
        <v>4944</v>
      </c>
      <c r="CT348" s="1" t="s">
        <v>4943</v>
      </c>
      <c r="CU348" s="1" t="s">
        <v>4943</v>
      </c>
      <c r="CV348" s="1" t="s">
        <v>4943</v>
      </c>
      <c r="CW348" s="1" t="s">
        <v>4943</v>
      </c>
      <c r="CX348" s="1" t="s">
        <v>4943</v>
      </c>
      <c r="CY348" s="1" t="s">
        <v>4943</v>
      </c>
      <c r="CZ348" s="1" t="s">
        <v>4943</v>
      </c>
    </row>
    <row r="349" spans="2:104" x14ac:dyDescent="0.25">
      <c r="B349" s="2">
        <v>44444</v>
      </c>
      <c r="C349" s="1">
        <v>1</v>
      </c>
      <c r="D349" s="1">
        <v>0</v>
      </c>
      <c r="E349" s="1">
        <v>0</v>
      </c>
      <c r="F349" s="1">
        <v>0</v>
      </c>
      <c r="G349">
        <v>0</v>
      </c>
      <c r="H349">
        <v>0</v>
      </c>
      <c r="I349">
        <v>1</v>
      </c>
      <c r="J349">
        <v>1</v>
      </c>
      <c r="K349">
        <v>1</v>
      </c>
      <c r="L349">
        <v>0</v>
      </c>
      <c r="M349">
        <v>1</v>
      </c>
      <c r="N349">
        <v>0</v>
      </c>
      <c r="O349">
        <v>1</v>
      </c>
      <c r="P349">
        <v>0</v>
      </c>
      <c r="Q349">
        <v>0</v>
      </c>
      <c r="R349">
        <v>1</v>
      </c>
      <c r="S349">
        <v>0</v>
      </c>
      <c r="T349">
        <v>1</v>
      </c>
      <c r="U349">
        <v>0</v>
      </c>
      <c r="V349" s="1">
        <v>1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1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1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1</v>
      </c>
      <c r="AY349" s="1">
        <v>0</v>
      </c>
      <c r="AZ349" s="1">
        <v>1</v>
      </c>
      <c r="BA349" s="1">
        <v>0</v>
      </c>
      <c r="BB349" s="1">
        <v>0</v>
      </c>
      <c r="BC349">
        <v>1</v>
      </c>
      <c r="BD349">
        <v>1</v>
      </c>
      <c r="BE349">
        <v>1</v>
      </c>
      <c r="BF349">
        <v>1</v>
      </c>
      <c r="BG349" s="1">
        <v>1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1</v>
      </c>
      <c r="CG349" s="1">
        <v>0</v>
      </c>
      <c r="CH349" s="1">
        <v>0</v>
      </c>
      <c r="CI349" s="1" t="s">
        <v>4946</v>
      </c>
      <c r="CJ349" s="1" t="s">
        <v>4946</v>
      </c>
      <c r="CK349" s="1" t="s">
        <v>4946</v>
      </c>
      <c r="CL349" s="1" t="s">
        <v>4946</v>
      </c>
      <c r="CM349" s="1" t="s">
        <v>4946</v>
      </c>
      <c r="CN349" s="1" t="s">
        <v>4946</v>
      </c>
      <c r="CO349" s="1" t="s">
        <v>4946</v>
      </c>
      <c r="CP349" s="1" t="s">
        <v>4944</v>
      </c>
      <c r="CQ349" s="1" t="s">
        <v>4944</v>
      </c>
      <c r="CR349" s="1" t="s">
        <v>4946</v>
      </c>
      <c r="CS349" s="1" t="s">
        <v>4944</v>
      </c>
      <c r="CT349" s="1" t="s">
        <v>4943</v>
      </c>
      <c r="CU349" s="1" t="s">
        <v>4943</v>
      </c>
      <c r="CV349" s="1" t="s">
        <v>4943</v>
      </c>
      <c r="CW349" s="1" t="s">
        <v>4943</v>
      </c>
      <c r="CX349" s="1" t="s">
        <v>4943</v>
      </c>
      <c r="CY349" s="1" t="s">
        <v>4943</v>
      </c>
      <c r="CZ349" s="1" t="s">
        <v>4943</v>
      </c>
    </row>
    <row r="350" spans="2:104" x14ac:dyDescent="0.25">
      <c r="B350" s="2">
        <v>44442</v>
      </c>
      <c r="C350" s="1">
        <v>1</v>
      </c>
      <c r="D350" s="1">
        <v>0</v>
      </c>
      <c r="E350" s="1">
        <v>0</v>
      </c>
      <c r="F350" s="1">
        <v>0</v>
      </c>
      <c r="G350">
        <v>1</v>
      </c>
      <c r="H350">
        <v>0</v>
      </c>
      <c r="I350">
        <v>1</v>
      </c>
      <c r="J350">
        <v>1</v>
      </c>
      <c r="K350">
        <v>1</v>
      </c>
      <c r="L350">
        <v>0</v>
      </c>
      <c r="M350">
        <v>0</v>
      </c>
      <c r="N350">
        <v>1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 s="1">
        <v>1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1</v>
      </c>
      <c r="AH350" s="1">
        <v>0</v>
      </c>
      <c r="AI350" s="1">
        <v>0</v>
      </c>
      <c r="AJ350" s="1">
        <v>0</v>
      </c>
      <c r="AK350" s="1">
        <v>1</v>
      </c>
      <c r="AL350" s="1">
        <v>0</v>
      </c>
      <c r="AM350" s="1">
        <v>1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1</v>
      </c>
      <c r="AX350" s="1">
        <v>1</v>
      </c>
      <c r="AY350" s="1">
        <v>1</v>
      </c>
      <c r="AZ350" s="1">
        <v>1</v>
      </c>
      <c r="BA350" s="1">
        <v>0</v>
      </c>
      <c r="BB350" s="1">
        <v>1</v>
      </c>
      <c r="BC350">
        <v>1</v>
      </c>
      <c r="BD350">
        <v>0</v>
      </c>
      <c r="BE350">
        <v>1</v>
      </c>
      <c r="BF350">
        <v>0</v>
      </c>
      <c r="BG350" s="1">
        <v>1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 t="s">
        <v>4946</v>
      </c>
      <c r="CJ350" s="1" t="s">
        <v>4944</v>
      </c>
      <c r="CK350" s="1" t="s">
        <v>4945</v>
      </c>
      <c r="CL350" s="1" t="s">
        <v>4945</v>
      </c>
      <c r="CM350" s="1" t="s">
        <v>4946</v>
      </c>
      <c r="CN350" s="1" t="s">
        <v>4945</v>
      </c>
      <c r="CO350" s="1" t="s">
        <v>4946</v>
      </c>
      <c r="CP350" s="1" t="s">
        <v>4946</v>
      </c>
      <c r="CQ350" s="1" t="s">
        <v>4945</v>
      </c>
      <c r="CR350" s="1" t="s">
        <v>4946</v>
      </c>
      <c r="CS350" s="1" t="s">
        <v>4946</v>
      </c>
      <c r="CT350" s="1" t="s">
        <v>4943</v>
      </c>
      <c r="CU350" s="1" t="s">
        <v>4943</v>
      </c>
      <c r="CV350" s="1" t="s">
        <v>4943</v>
      </c>
      <c r="CW350" s="1" t="s">
        <v>4943</v>
      </c>
      <c r="CX350" s="1" t="s">
        <v>4943</v>
      </c>
      <c r="CY350" s="1" t="s">
        <v>4943</v>
      </c>
      <c r="CZ350" s="1" t="s">
        <v>4943</v>
      </c>
    </row>
    <row r="351" spans="2:104" x14ac:dyDescent="0.25">
      <c r="B351" s="2">
        <v>44442</v>
      </c>
      <c r="C351" s="1">
        <v>0</v>
      </c>
      <c r="D351" s="1">
        <v>1</v>
      </c>
      <c r="E351" s="1">
        <v>0</v>
      </c>
      <c r="F351" s="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>
        <v>0</v>
      </c>
      <c r="BD351">
        <v>0</v>
      </c>
      <c r="BE351">
        <v>0</v>
      </c>
      <c r="BF35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 t="s">
        <v>4943</v>
      </c>
      <c r="CJ351" s="1" t="s">
        <v>4943</v>
      </c>
      <c r="CK351" s="1" t="s">
        <v>4943</v>
      </c>
      <c r="CL351" s="1" t="s">
        <v>4943</v>
      </c>
      <c r="CM351" s="1" t="s">
        <v>4943</v>
      </c>
      <c r="CN351" s="1" t="s">
        <v>4943</v>
      </c>
      <c r="CO351" s="1" t="s">
        <v>4943</v>
      </c>
      <c r="CP351" s="1" t="s">
        <v>4943</v>
      </c>
      <c r="CQ351" s="1" t="s">
        <v>4943</v>
      </c>
      <c r="CR351" s="1" t="s">
        <v>4943</v>
      </c>
      <c r="CS351" s="1" t="s">
        <v>4943</v>
      </c>
      <c r="CT351" s="1" t="s">
        <v>4943</v>
      </c>
      <c r="CU351" s="1" t="s">
        <v>4943</v>
      </c>
      <c r="CV351" s="1" t="s">
        <v>4943</v>
      </c>
      <c r="CW351" s="1" t="s">
        <v>4943</v>
      </c>
      <c r="CX351" s="1" t="s">
        <v>4943</v>
      </c>
      <c r="CY351" s="1" t="s">
        <v>23</v>
      </c>
      <c r="CZ351" s="1" t="s">
        <v>4943</v>
      </c>
    </row>
    <row r="352" spans="2:104" x14ac:dyDescent="0.25">
      <c r="B352" s="2">
        <v>44442</v>
      </c>
      <c r="C352" s="1">
        <v>0</v>
      </c>
      <c r="D352" s="1">
        <v>1</v>
      </c>
      <c r="E352" s="1">
        <v>0</v>
      </c>
      <c r="F352" s="1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>
        <v>0</v>
      </c>
      <c r="BD352">
        <v>0</v>
      </c>
      <c r="BE352">
        <v>0</v>
      </c>
      <c r="BF352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 t="s">
        <v>4943</v>
      </c>
      <c r="CJ352" s="1" t="s">
        <v>4943</v>
      </c>
      <c r="CK352" s="1" t="s">
        <v>4943</v>
      </c>
      <c r="CL352" s="1" t="s">
        <v>4943</v>
      </c>
      <c r="CM352" s="1" t="s">
        <v>4943</v>
      </c>
      <c r="CN352" s="1" t="s">
        <v>4943</v>
      </c>
      <c r="CO352" s="1" t="s">
        <v>4943</v>
      </c>
      <c r="CP352" s="1" t="s">
        <v>4943</v>
      </c>
      <c r="CQ352" s="1" t="s">
        <v>4943</v>
      </c>
      <c r="CR352" s="1" t="s">
        <v>4943</v>
      </c>
      <c r="CS352" s="1" t="s">
        <v>4943</v>
      </c>
      <c r="CT352" s="1" t="s">
        <v>4943</v>
      </c>
      <c r="CU352" s="1" t="s">
        <v>4943</v>
      </c>
      <c r="CV352" s="1" t="s">
        <v>4943</v>
      </c>
      <c r="CW352" s="1" t="s">
        <v>4943</v>
      </c>
      <c r="CX352" s="1" t="s">
        <v>4943</v>
      </c>
      <c r="CY352" s="1" t="s">
        <v>23</v>
      </c>
      <c r="CZ352" s="1" t="s">
        <v>4943</v>
      </c>
    </row>
    <row r="353" spans="2:104" x14ac:dyDescent="0.25">
      <c r="B353" s="2">
        <v>44442</v>
      </c>
      <c r="C353" s="1">
        <v>0</v>
      </c>
      <c r="D353" s="1">
        <v>1</v>
      </c>
      <c r="E353" s="1">
        <v>0</v>
      </c>
      <c r="F353" s="1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>
        <v>0</v>
      </c>
      <c r="BD353">
        <v>0</v>
      </c>
      <c r="BE353">
        <v>0</v>
      </c>
      <c r="BF353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 t="s">
        <v>4943</v>
      </c>
      <c r="CJ353" s="1" t="s">
        <v>4943</v>
      </c>
      <c r="CK353" s="1" t="s">
        <v>4943</v>
      </c>
      <c r="CL353" s="1" t="s">
        <v>4943</v>
      </c>
      <c r="CM353" s="1" t="s">
        <v>4943</v>
      </c>
      <c r="CN353" s="1" t="s">
        <v>4943</v>
      </c>
      <c r="CO353" s="1" t="s">
        <v>4943</v>
      </c>
      <c r="CP353" s="1" t="s">
        <v>4943</v>
      </c>
      <c r="CQ353" s="1" t="s">
        <v>4943</v>
      </c>
      <c r="CR353" s="1" t="s">
        <v>4943</v>
      </c>
      <c r="CS353" s="1" t="s">
        <v>4943</v>
      </c>
      <c r="CT353" s="1" t="s">
        <v>4943</v>
      </c>
      <c r="CU353" s="1" t="s">
        <v>4943</v>
      </c>
      <c r="CV353" s="1" t="s">
        <v>4943</v>
      </c>
      <c r="CW353" s="1" t="s">
        <v>4943</v>
      </c>
      <c r="CX353" s="1" t="s">
        <v>4943</v>
      </c>
      <c r="CY353" s="1" t="s">
        <v>23</v>
      </c>
      <c r="CZ353" s="1" t="s">
        <v>4943</v>
      </c>
    </row>
    <row r="354" spans="2:104" x14ac:dyDescent="0.25">
      <c r="B354" s="2">
        <v>44442</v>
      </c>
      <c r="C354" s="1">
        <v>1</v>
      </c>
      <c r="D354" s="1">
        <v>0</v>
      </c>
      <c r="E354" s="1">
        <v>0</v>
      </c>
      <c r="F354" s="1">
        <v>0</v>
      </c>
      <c r="G354">
        <v>0</v>
      </c>
      <c r="H354">
        <v>0</v>
      </c>
      <c r="I354">
        <v>1</v>
      </c>
      <c r="J354">
        <v>1</v>
      </c>
      <c r="K354">
        <v>1</v>
      </c>
      <c r="L354">
        <v>1</v>
      </c>
      <c r="M354">
        <v>0</v>
      </c>
      <c r="N354">
        <v>1</v>
      </c>
      <c r="O354">
        <v>1</v>
      </c>
      <c r="P354">
        <v>0</v>
      </c>
      <c r="Q354">
        <v>0</v>
      </c>
      <c r="R354">
        <v>1</v>
      </c>
      <c r="S354">
        <v>0</v>
      </c>
      <c r="T354">
        <v>1</v>
      </c>
      <c r="U354">
        <v>0</v>
      </c>
      <c r="V354" s="1">
        <v>1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1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1</v>
      </c>
      <c r="AX354" s="1">
        <v>1</v>
      </c>
      <c r="AY354" s="1">
        <v>1</v>
      </c>
      <c r="AZ354" s="1">
        <v>1</v>
      </c>
      <c r="BA354" s="1">
        <v>0</v>
      </c>
      <c r="BB354" s="1">
        <v>1</v>
      </c>
      <c r="BC354">
        <v>1</v>
      </c>
      <c r="BD354">
        <v>0</v>
      </c>
      <c r="BE354">
        <v>1</v>
      </c>
      <c r="BF354">
        <v>0</v>
      </c>
      <c r="BG354" s="1">
        <v>1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 t="s">
        <v>4946</v>
      </c>
      <c r="CJ354" s="1" t="s">
        <v>4946</v>
      </c>
      <c r="CK354" s="1" t="s">
        <v>4946</v>
      </c>
      <c r="CL354" s="1" t="s">
        <v>4946</v>
      </c>
      <c r="CM354" s="1" t="s">
        <v>4946</v>
      </c>
      <c r="CN354" s="1" t="s">
        <v>4946</v>
      </c>
      <c r="CO354" s="1" t="s">
        <v>4946</v>
      </c>
      <c r="CP354" s="1" t="s">
        <v>4946</v>
      </c>
      <c r="CQ354" s="1" t="s">
        <v>4946</v>
      </c>
      <c r="CR354" s="1" t="s">
        <v>4946</v>
      </c>
      <c r="CS354" s="1" t="s">
        <v>4946</v>
      </c>
      <c r="CT354" s="1" t="s">
        <v>4943</v>
      </c>
      <c r="CU354" s="1" t="s">
        <v>4943</v>
      </c>
      <c r="CV354" s="1" t="s">
        <v>4943</v>
      </c>
      <c r="CW354" s="1" t="s">
        <v>4943</v>
      </c>
      <c r="CX354" s="1" t="s">
        <v>4943</v>
      </c>
      <c r="CY354" s="1" t="s">
        <v>4943</v>
      </c>
      <c r="CZ354" s="1" t="s">
        <v>4943</v>
      </c>
    </row>
    <row r="355" spans="2:104" x14ac:dyDescent="0.25">
      <c r="B355" s="2">
        <v>44442</v>
      </c>
      <c r="C355" s="1">
        <v>0</v>
      </c>
      <c r="D355" s="1">
        <v>1</v>
      </c>
      <c r="E355" s="1">
        <v>0</v>
      </c>
      <c r="F355" s="1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>
        <v>0</v>
      </c>
      <c r="BD355">
        <v>0</v>
      </c>
      <c r="BE355">
        <v>0</v>
      </c>
      <c r="BF355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 t="s">
        <v>4943</v>
      </c>
      <c r="CJ355" s="1" t="s">
        <v>4943</v>
      </c>
      <c r="CK355" s="1" t="s">
        <v>4943</v>
      </c>
      <c r="CL355" s="1" t="s">
        <v>4943</v>
      </c>
      <c r="CM355" s="1" t="s">
        <v>4943</v>
      </c>
      <c r="CN355" s="1" t="s">
        <v>4943</v>
      </c>
      <c r="CO355" s="1" t="s">
        <v>4943</v>
      </c>
      <c r="CP355" s="1" t="s">
        <v>4943</v>
      </c>
      <c r="CQ355" s="1" t="s">
        <v>4943</v>
      </c>
      <c r="CR355" s="1" t="s">
        <v>4943</v>
      </c>
      <c r="CS355" s="1" t="s">
        <v>4943</v>
      </c>
      <c r="CT355" s="1" t="s">
        <v>4943</v>
      </c>
      <c r="CU355" s="1" t="s">
        <v>4943</v>
      </c>
      <c r="CV355" s="1" t="s">
        <v>4943</v>
      </c>
      <c r="CW355" s="1" t="s">
        <v>4943</v>
      </c>
      <c r="CX355" s="1" t="s">
        <v>4943</v>
      </c>
      <c r="CY355" s="1" t="s">
        <v>23</v>
      </c>
      <c r="CZ355" s="1" t="s">
        <v>4943</v>
      </c>
    </row>
    <row r="356" spans="2:104" x14ac:dyDescent="0.25">
      <c r="B356" s="2">
        <v>44441</v>
      </c>
      <c r="C356" s="1">
        <v>1</v>
      </c>
      <c r="D356" s="1">
        <v>0</v>
      </c>
      <c r="E356" s="1">
        <v>0</v>
      </c>
      <c r="F356" s="1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>
        <v>0</v>
      </c>
      <c r="BD356">
        <v>0</v>
      </c>
      <c r="BE356">
        <v>0</v>
      </c>
      <c r="BF356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1</v>
      </c>
      <c r="CG356" s="1">
        <v>0</v>
      </c>
      <c r="CH356" s="1">
        <v>0</v>
      </c>
      <c r="CI356" s="1" t="s">
        <v>4946</v>
      </c>
      <c r="CJ356" s="1" t="s">
        <v>4944</v>
      </c>
      <c r="CK356" s="1" t="s">
        <v>4946</v>
      </c>
      <c r="CL356" s="1" t="s">
        <v>4946</v>
      </c>
      <c r="CM356" s="1" t="s">
        <v>4946</v>
      </c>
      <c r="CN356" s="1" t="s">
        <v>4946</v>
      </c>
      <c r="CO356" s="1" t="s">
        <v>4946</v>
      </c>
      <c r="CP356" s="1" t="s">
        <v>4946</v>
      </c>
      <c r="CQ356" s="1" t="s">
        <v>4944</v>
      </c>
      <c r="CR356" s="1" t="s">
        <v>4946</v>
      </c>
      <c r="CS356" s="1" t="s">
        <v>4946</v>
      </c>
      <c r="CT356" s="1" t="s">
        <v>4943</v>
      </c>
      <c r="CU356" s="1" t="s">
        <v>4943</v>
      </c>
      <c r="CV356" s="1" t="s">
        <v>4943</v>
      </c>
      <c r="CW356" s="1" t="s">
        <v>4943</v>
      </c>
      <c r="CX356" s="1" t="s">
        <v>4943</v>
      </c>
      <c r="CY356" s="1" t="s">
        <v>4943</v>
      </c>
      <c r="CZ356" s="1" t="s">
        <v>4943</v>
      </c>
    </row>
    <row r="357" spans="2:104" x14ac:dyDescent="0.25">
      <c r="B357" s="2">
        <v>44441</v>
      </c>
      <c r="C357" s="1">
        <v>1</v>
      </c>
      <c r="D357" s="1">
        <v>0</v>
      </c>
      <c r="E357" s="1">
        <v>0</v>
      </c>
      <c r="F357" s="1">
        <v>0</v>
      </c>
      <c r="G357">
        <v>0</v>
      </c>
      <c r="H357">
        <v>0</v>
      </c>
      <c r="I357">
        <v>1</v>
      </c>
      <c r="J357">
        <v>1</v>
      </c>
      <c r="K357">
        <v>1</v>
      </c>
      <c r="L357">
        <v>0</v>
      </c>
      <c r="M357">
        <v>1</v>
      </c>
      <c r="N357">
        <v>1</v>
      </c>
      <c r="O357">
        <v>1</v>
      </c>
      <c r="P357">
        <v>0</v>
      </c>
      <c r="Q357">
        <v>0</v>
      </c>
      <c r="R357">
        <v>0</v>
      </c>
      <c r="S357">
        <v>0</v>
      </c>
      <c r="T357">
        <v>1</v>
      </c>
      <c r="U357">
        <v>0</v>
      </c>
      <c r="V357" s="1">
        <v>0</v>
      </c>
      <c r="W357" s="1">
        <v>1</v>
      </c>
      <c r="X357" s="1">
        <v>0</v>
      </c>
      <c r="Y357" s="1">
        <v>1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1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1</v>
      </c>
      <c r="AO357" s="1">
        <v>0</v>
      </c>
      <c r="AP357" s="1">
        <v>1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1</v>
      </c>
      <c r="AY357" s="1">
        <v>0</v>
      </c>
      <c r="AZ357" s="1">
        <v>1</v>
      </c>
      <c r="BA357" s="1">
        <v>0</v>
      </c>
      <c r="BB357" s="1">
        <v>0</v>
      </c>
      <c r="BC357">
        <v>1</v>
      </c>
      <c r="BD357">
        <v>1</v>
      </c>
      <c r="BE357">
        <v>1</v>
      </c>
      <c r="BF357">
        <v>1</v>
      </c>
      <c r="BG357" s="1">
        <v>0</v>
      </c>
      <c r="BH357" s="1">
        <v>1</v>
      </c>
      <c r="BI357" s="1">
        <v>0</v>
      </c>
      <c r="BJ357" s="1">
        <v>1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1</v>
      </c>
      <c r="CH357" s="1">
        <v>1</v>
      </c>
      <c r="CI357" s="1" t="s">
        <v>4944</v>
      </c>
      <c r="CJ357" s="1" t="s">
        <v>4945</v>
      </c>
      <c r="CK357" s="1" t="s">
        <v>4945</v>
      </c>
      <c r="CL357" s="1" t="s">
        <v>4944</v>
      </c>
      <c r="CM357" s="1" t="s">
        <v>4944</v>
      </c>
      <c r="CN357" s="1" t="s">
        <v>4945</v>
      </c>
      <c r="CO357" s="1" t="s">
        <v>4944</v>
      </c>
      <c r="CP357" s="1" t="s">
        <v>4945</v>
      </c>
      <c r="CQ357" s="1" t="s">
        <v>4944</v>
      </c>
      <c r="CR357" s="1" t="s">
        <v>4944</v>
      </c>
      <c r="CS357" s="1" t="s">
        <v>4944</v>
      </c>
      <c r="CT357" s="1" t="s">
        <v>4943</v>
      </c>
      <c r="CU357" s="1" t="s">
        <v>4943</v>
      </c>
      <c r="CV357" s="1" t="s">
        <v>4943</v>
      </c>
      <c r="CW357" s="1" t="s">
        <v>4943</v>
      </c>
      <c r="CX357" s="1" t="s">
        <v>4943</v>
      </c>
      <c r="CY357" s="1" t="s">
        <v>4943</v>
      </c>
      <c r="CZ357" s="1" t="s">
        <v>4943</v>
      </c>
    </row>
    <row r="358" spans="2:104" x14ac:dyDescent="0.25">
      <c r="B358" s="2">
        <v>44441</v>
      </c>
      <c r="C358" s="1">
        <v>0</v>
      </c>
      <c r="D358" s="1">
        <v>1</v>
      </c>
      <c r="E358" s="1">
        <v>0</v>
      </c>
      <c r="F358" s="1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>
        <v>0</v>
      </c>
      <c r="BD358">
        <v>0</v>
      </c>
      <c r="BE358">
        <v>0</v>
      </c>
      <c r="BF358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 t="s">
        <v>4943</v>
      </c>
      <c r="CJ358" s="1" t="s">
        <v>4943</v>
      </c>
      <c r="CK358" s="1" t="s">
        <v>4943</v>
      </c>
      <c r="CL358" s="1" t="s">
        <v>4943</v>
      </c>
      <c r="CM358" s="1" t="s">
        <v>4943</v>
      </c>
      <c r="CN358" s="1" t="s">
        <v>4943</v>
      </c>
      <c r="CO358" s="1" t="s">
        <v>4943</v>
      </c>
      <c r="CP358" s="1" t="s">
        <v>4943</v>
      </c>
      <c r="CQ358" s="1" t="s">
        <v>4943</v>
      </c>
      <c r="CR358" s="1" t="s">
        <v>4943</v>
      </c>
      <c r="CS358" s="1" t="s">
        <v>4943</v>
      </c>
      <c r="CT358" s="1" t="s">
        <v>4943</v>
      </c>
      <c r="CU358" s="1" t="s">
        <v>4943</v>
      </c>
      <c r="CV358" s="1" t="s">
        <v>4943</v>
      </c>
      <c r="CW358" s="1" t="s">
        <v>4943</v>
      </c>
      <c r="CX358" s="1" t="s">
        <v>4943</v>
      </c>
      <c r="CY358" s="1" t="s">
        <v>23</v>
      </c>
      <c r="CZ358" s="1" t="s">
        <v>4943</v>
      </c>
    </row>
    <row r="359" spans="2:104" x14ac:dyDescent="0.25">
      <c r="B359" s="2">
        <v>44441</v>
      </c>
      <c r="C359" s="1">
        <v>0</v>
      </c>
      <c r="D359" s="1">
        <v>1</v>
      </c>
      <c r="E359" s="1">
        <v>0</v>
      </c>
      <c r="F359" s="1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>
        <v>0</v>
      </c>
      <c r="BD359">
        <v>0</v>
      </c>
      <c r="BE359">
        <v>0</v>
      </c>
      <c r="BF359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 t="s">
        <v>4943</v>
      </c>
      <c r="CJ359" s="1" t="s">
        <v>4943</v>
      </c>
      <c r="CK359" s="1" t="s">
        <v>4943</v>
      </c>
      <c r="CL359" s="1" t="s">
        <v>4943</v>
      </c>
      <c r="CM359" s="1" t="s">
        <v>4943</v>
      </c>
      <c r="CN359" s="1" t="s">
        <v>4943</v>
      </c>
      <c r="CO359" s="1" t="s">
        <v>4943</v>
      </c>
      <c r="CP359" s="1" t="s">
        <v>4943</v>
      </c>
      <c r="CQ359" s="1" t="s">
        <v>4943</v>
      </c>
      <c r="CR359" s="1" t="s">
        <v>4943</v>
      </c>
      <c r="CS359" s="1" t="s">
        <v>4943</v>
      </c>
      <c r="CT359" s="1" t="s">
        <v>4943</v>
      </c>
      <c r="CU359" s="1" t="s">
        <v>4943</v>
      </c>
      <c r="CV359" s="1" t="s">
        <v>4943</v>
      </c>
      <c r="CW359" s="1" t="s">
        <v>4943</v>
      </c>
      <c r="CX359" s="1" t="s">
        <v>4943</v>
      </c>
      <c r="CY359" s="1" t="s">
        <v>23</v>
      </c>
      <c r="CZ359" s="1" t="s">
        <v>4943</v>
      </c>
    </row>
    <row r="360" spans="2:104" x14ac:dyDescent="0.25">
      <c r="B360" s="2">
        <v>44441</v>
      </c>
      <c r="C360" s="1">
        <v>0</v>
      </c>
      <c r="D360" s="1">
        <v>0</v>
      </c>
      <c r="E360" s="1">
        <v>0</v>
      </c>
      <c r="F360" s="1">
        <v>1</v>
      </c>
      <c r="G360">
        <v>0</v>
      </c>
      <c r="H360">
        <v>0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0</v>
      </c>
      <c r="Q360">
        <v>0</v>
      </c>
      <c r="R360">
        <v>1</v>
      </c>
      <c r="S360">
        <v>1</v>
      </c>
      <c r="T360">
        <v>1</v>
      </c>
      <c r="U360">
        <v>0</v>
      </c>
      <c r="V360" s="1">
        <v>1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1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1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1</v>
      </c>
      <c r="AZ360" s="1">
        <v>0</v>
      </c>
      <c r="BA360" s="1">
        <v>1</v>
      </c>
      <c r="BB360" s="1">
        <v>1</v>
      </c>
      <c r="BC360">
        <v>1</v>
      </c>
      <c r="BD360">
        <v>0</v>
      </c>
      <c r="BE360">
        <v>0</v>
      </c>
      <c r="BF360">
        <v>0</v>
      </c>
      <c r="BG360" s="1">
        <v>1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1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 t="s">
        <v>4944</v>
      </c>
      <c r="CJ360" s="1" t="s">
        <v>4946</v>
      </c>
      <c r="CK360" s="1" t="s">
        <v>4946</v>
      </c>
      <c r="CL360" s="1" t="s">
        <v>4946</v>
      </c>
      <c r="CM360" s="1" t="s">
        <v>4944</v>
      </c>
      <c r="CN360" s="1" t="s">
        <v>4944</v>
      </c>
      <c r="CO360" s="1" t="s">
        <v>4944</v>
      </c>
      <c r="CP360" s="1" t="s">
        <v>4944</v>
      </c>
      <c r="CQ360" s="1" t="s">
        <v>4944</v>
      </c>
      <c r="CR360" s="1" t="s">
        <v>4944</v>
      </c>
      <c r="CS360" s="1" t="s">
        <v>4944</v>
      </c>
      <c r="CT360" s="1" t="s">
        <v>4943</v>
      </c>
      <c r="CU360" s="1" t="s">
        <v>4943</v>
      </c>
      <c r="CV360" s="1" t="s">
        <v>4943</v>
      </c>
      <c r="CW360" s="1" t="s">
        <v>4943</v>
      </c>
      <c r="CX360" s="1" t="s">
        <v>4943</v>
      </c>
      <c r="CY360" s="1" t="s">
        <v>4943</v>
      </c>
      <c r="CZ360" s="1" t="s">
        <v>4943</v>
      </c>
    </row>
    <row r="361" spans="2:104" x14ac:dyDescent="0.25">
      <c r="B361" s="2">
        <v>44440</v>
      </c>
      <c r="C361" s="1">
        <v>0</v>
      </c>
      <c r="D361" s="1">
        <v>1</v>
      </c>
      <c r="E361" s="1">
        <v>0</v>
      </c>
      <c r="F361" s="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>
        <v>0</v>
      </c>
      <c r="BD361">
        <v>0</v>
      </c>
      <c r="BE361">
        <v>0</v>
      </c>
      <c r="BF36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 t="s">
        <v>4943</v>
      </c>
      <c r="CJ361" s="1" t="s">
        <v>4943</v>
      </c>
      <c r="CK361" s="1" t="s">
        <v>4943</v>
      </c>
      <c r="CL361" s="1" t="s">
        <v>4943</v>
      </c>
      <c r="CM361" s="1" t="s">
        <v>4943</v>
      </c>
      <c r="CN361" s="1" t="s">
        <v>4943</v>
      </c>
      <c r="CO361" s="1" t="s">
        <v>4943</v>
      </c>
      <c r="CP361" s="1" t="s">
        <v>4943</v>
      </c>
      <c r="CQ361" s="1" t="s">
        <v>4943</v>
      </c>
      <c r="CR361" s="1" t="s">
        <v>4943</v>
      </c>
      <c r="CS361" s="1" t="s">
        <v>4943</v>
      </c>
      <c r="CT361" s="1" t="s">
        <v>4943</v>
      </c>
      <c r="CU361" s="1" t="s">
        <v>4943</v>
      </c>
      <c r="CV361" s="1" t="s">
        <v>4943</v>
      </c>
      <c r="CW361" s="1" t="s">
        <v>4943</v>
      </c>
      <c r="CX361" s="1" t="s">
        <v>4943</v>
      </c>
      <c r="CY361" s="1" t="s">
        <v>23</v>
      </c>
      <c r="CZ361" s="1" t="s">
        <v>4943</v>
      </c>
    </row>
    <row r="362" spans="2:104" x14ac:dyDescent="0.25">
      <c r="B362" s="2">
        <v>44440</v>
      </c>
      <c r="C362" s="1">
        <v>0</v>
      </c>
      <c r="D362" s="1">
        <v>1</v>
      </c>
      <c r="E362" s="1">
        <v>0</v>
      </c>
      <c r="F362" s="1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>
        <v>0</v>
      </c>
      <c r="BD362">
        <v>0</v>
      </c>
      <c r="BE362">
        <v>0</v>
      </c>
      <c r="BF362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 t="s">
        <v>4943</v>
      </c>
      <c r="CJ362" s="1" t="s">
        <v>4943</v>
      </c>
      <c r="CK362" s="1" t="s">
        <v>4943</v>
      </c>
      <c r="CL362" s="1" t="s">
        <v>4943</v>
      </c>
      <c r="CM362" s="1" t="s">
        <v>4943</v>
      </c>
      <c r="CN362" s="1" t="s">
        <v>4943</v>
      </c>
      <c r="CO362" s="1" t="s">
        <v>4943</v>
      </c>
      <c r="CP362" s="1" t="s">
        <v>4943</v>
      </c>
      <c r="CQ362" s="1" t="s">
        <v>4943</v>
      </c>
      <c r="CR362" s="1" t="s">
        <v>4943</v>
      </c>
      <c r="CS362" s="1" t="s">
        <v>4943</v>
      </c>
      <c r="CT362" s="1" t="s">
        <v>4943</v>
      </c>
      <c r="CU362" s="1" t="s">
        <v>4943</v>
      </c>
      <c r="CV362" s="1" t="s">
        <v>4943</v>
      </c>
      <c r="CW362" s="1" t="s">
        <v>4943</v>
      </c>
      <c r="CX362" s="1" t="s">
        <v>4943</v>
      </c>
      <c r="CY362" s="1" t="s">
        <v>23</v>
      </c>
      <c r="CZ362" s="1" t="s">
        <v>4943</v>
      </c>
    </row>
    <row r="363" spans="2:104" x14ac:dyDescent="0.25">
      <c r="B363" s="2">
        <v>44440</v>
      </c>
      <c r="C363" s="1">
        <v>1</v>
      </c>
      <c r="D363" s="1">
        <v>0</v>
      </c>
      <c r="E363" s="1">
        <v>0</v>
      </c>
      <c r="F363" s="1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>
        <v>0</v>
      </c>
      <c r="BD363">
        <v>0</v>
      </c>
      <c r="BE363">
        <v>0</v>
      </c>
      <c r="BF363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1</v>
      </c>
      <c r="BT363" s="1">
        <v>1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1</v>
      </c>
      <c r="CE363" s="1">
        <v>0</v>
      </c>
      <c r="CF363" s="1">
        <v>0</v>
      </c>
      <c r="CG363" s="1">
        <v>0</v>
      </c>
      <c r="CH363" s="1">
        <v>0</v>
      </c>
      <c r="CI363" s="1" t="s">
        <v>4946</v>
      </c>
      <c r="CJ363" s="1" t="s">
        <v>4946</v>
      </c>
      <c r="CK363" s="1" t="s">
        <v>4946</v>
      </c>
      <c r="CL363" s="1" t="s">
        <v>4946</v>
      </c>
      <c r="CM363" s="1" t="s">
        <v>4944</v>
      </c>
      <c r="CN363" s="1" t="s">
        <v>4944</v>
      </c>
      <c r="CO363" s="1" t="s">
        <v>4945</v>
      </c>
      <c r="CP363" s="1" t="s">
        <v>4944</v>
      </c>
      <c r="CQ363" s="1" t="s">
        <v>4944</v>
      </c>
      <c r="CR363" s="1" t="s">
        <v>4946</v>
      </c>
      <c r="CS363" s="1" t="s">
        <v>4944</v>
      </c>
      <c r="CT363" s="1" t="s">
        <v>4943</v>
      </c>
      <c r="CU363" s="1" t="s">
        <v>4943</v>
      </c>
      <c r="CV363" s="1" t="s">
        <v>4943</v>
      </c>
      <c r="CW363" s="1" t="s">
        <v>4943</v>
      </c>
      <c r="CX363" s="1" t="s">
        <v>4943</v>
      </c>
      <c r="CY363" s="1" t="s">
        <v>4943</v>
      </c>
      <c r="CZ363" s="1" t="s">
        <v>4943</v>
      </c>
    </row>
    <row r="364" spans="2:104" x14ac:dyDescent="0.25">
      <c r="B364" s="2">
        <v>44440</v>
      </c>
      <c r="C364" s="1">
        <v>0</v>
      </c>
      <c r="D364" s="1">
        <v>1</v>
      </c>
      <c r="E364" s="1">
        <v>0</v>
      </c>
      <c r="F364" s="1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>
        <v>0</v>
      </c>
      <c r="BD364">
        <v>0</v>
      </c>
      <c r="BE364">
        <v>0</v>
      </c>
      <c r="BF364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 t="s">
        <v>4943</v>
      </c>
      <c r="CJ364" s="1" t="s">
        <v>4943</v>
      </c>
      <c r="CK364" s="1" t="s">
        <v>4943</v>
      </c>
      <c r="CL364" s="1" t="s">
        <v>4943</v>
      </c>
      <c r="CM364" s="1" t="s">
        <v>4943</v>
      </c>
      <c r="CN364" s="1" t="s">
        <v>4943</v>
      </c>
      <c r="CO364" s="1" t="s">
        <v>4943</v>
      </c>
      <c r="CP364" s="1" t="s">
        <v>4943</v>
      </c>
      <c r="CQ364" s="1" t="s">
        <v>4943</v>
      </c>
      <c r="CR364" s="1" t="s">
        <v>4943</v>
      </c>
      <c r="CS364" s="1" t="s">
        <v>4943</v>
      </c>
      <c r="CT364" s="1" t="s">
        <v>4943</v>
      </c>
      <c r="CU364" s="1" t="s">
        <v>4943</v>
      </c>
      <c r="CV364" s="1" t="s">
        <v>4943</v>
      </c>
      <c r="CW364" s="1" t="s">
        <v>4943</v>
      </c>
      <c r="CX364" s="1" t="s">
        <v>4943</v>
      </c>
      <c r="CY364" s="1" t="s">
        <v>23</v>
      </c>
      <c r="CZ364" s="1" t="s">
        <v>4943</v>
      </c>
    </row>
    <row r="365" spans="2:104" x14ac:dyDescent="0.25">
      <c r="B365" s="2">
        <v>44440</v>
      </c>
      <c r="C365" s="1">
        <v>0</v>
      </c>
      <c r="D365" s="1">
        <v>1</v>
      </c>
      <c r="E365" s="1">
        <v>0</v>
      </c>
      <c r="F365" s="1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>
        <v>0</v>
      </c>
      <c r="BD365">
        <v>0</v>
      </c>
      <c r="BE365">
        <v>0</v>
      </c>
      <c r="BF365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 t="s">
        <v>4943</v>
      </c>
      <c r="CJ365" s="1" t="s">
        <v>4943</v>
      </c>
      <c r="CK365" s="1" t="s">
        <v>4943</v>
      </c>
      <c r="CL365" s="1" t="s">
        <v>4943</v>
      </c>
      <c r="CM365" s="1" t="s">
        <v>4943</v>
      </c>
      <c r="CN365" s="1" t="s">
        <v>4943</v>
      </c>
      <c r="CO365" s="1" t="s">
        <v>4943</v>
      </c>
      <c r="CP365" s="1" t="s">
        <v>4943</v>
      </c>
      <c r="CQ365" s="1" t="s">
        <v>4943</v>
      </c>
      <c r="CR365" s="1" t="s">
        <v>4943</v>
      </c>
      <c r="CS365" s="1" t="s">
        <v>4943</v>
      </c>
      <c r="CT365" s="1" t="s">
        <v>4943</v>
      </c>
      <c r="CU365" s="1" t="s">
        <v>4943</v>
      </c>
      <c r="CV365" s="1" t="s">
        <v>4943</v>
      </c>
      <c r="CW365" s="1" t="s">
        <v>4943</v>
      </c>
      <c r="CX365" s="1" t="s">
        <v>4943</v>
      </c>
      <c r="CY365" s="1" t="s">
        <v>23</v>
      </c>
      <c r="CZ365" s="1" t="s">
        <v>4943</v>
      </c>
    </row>
    <row r="366" spans="2:104" x14ac:dyDescent="0.25">
      <c r="B366" s="2">
        <v>44440</v>
      </c>
      <c r="C366" s="1">
        <v>1</v>
      </c>
      <c r="D366" s="1">
        <v>0</v>
      </c>
      <c r="E366" s="1">
        <v>0</v>
      </c>
      <c r="F366" s="1">
        <v>0</v>
      </c>
      <c r="G366">
        <v>0</v>
      </c>
      <c r="H366">
        <v>0</v>
      </c>
      <c r="I366">
        <v>1</v>
      </c>
      <c r="J366">
        <v>1</v>
      </c>
      <c r="K366">
        <v>1</v>
      </c>
      <c r="L366">
        <v>1</v>
      </c>
      <c r="M366">
        <v>1</v>
      </c>
      <c r="N366">
        <v>0</v>
      </c>
      <c r="O366">
        <v>1</v>
      </c>
      <c r="P366">
        <v>1</v>
      </c>
      <c r="Q366">
        <v>0</v>
      </c>
      <c r="R366">
        <v>0</v>
      </c>
      <c r="S366">
        <v>0</v>
      </c>
      <c r="T366">
        <v>1</v>
      </c>
      <c r="U366">
        <v>0</v>
      </c>
      <c r="V366" s="1">
        <v>1</v>
      </c>
      <c r="W366" s="1">
        <v>0</v>
      </c>
      <c r="X366" s="1">
        <v>0</v>
      </c>
      <c r="Y366" s="1">
        <v>0</v>
      </c>
      <c r="Z366" s="1">
        <v>0</v>
      </c>
      <c r="AA366" s="1">
        <v>1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1</v>
      </c>
      <c r="AH366" s="1">
        <v>0</v>
      </c>
      <c r="AI366" s="1">
        <v>0</v>
      </c>
      <c r="AJ366" s="1">
        <v>1</v>
      </c>
      <c r="AK366" s="1">
        <v>1</v>
      </c>
      <c r="AL366" s="1">
        <v>1</v>
      </c>
      <c r="AM366" s="1">
        <v>1</v>
      </c>
      <c r="AN366" s="1">
        <v>0</v>
      </c>
      <c r="AO366" s="1">
        <v>0</v>
      </c>
      <c r="AP366" s="1">
        <v>0</v>
      </c>
      <c r="AQ366" s="1">
        <v>0</v>
      </c>
      <c r="AR366" s="1">
        <v>1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1</v>
      </c>
      <c r="AY366" s="1">
        <v>1</v>
      </c>
      <c r="AZ366" s="1">
        <v>1</v>
      </c>
      <c r="BA366" s="1">
        <v>1</v>
      </c>
      <c r="BB366" s="1">
        <v>0</v>
      </c>
      <c r="BC366">
        <v>1</v>
      </c>
      <c r="BD366">
        <v>1</v>
      </c>
      <c r="BE366">
        <v>1</v>
      </c>
      <c r="BF366">
        <v>0</v>
      </c>
      <c r="BG366" s="1">
        <v>1</v>
      </c>
      <c r="BH366" s="1">
        <v>0</v>
      </c>
      <c r="BI366" s="1">
        <v>0</v>
      </c>
      <c r="BJ366" s="1">
        <v>0</v>
      </c>
      <c r="BK366" s="1">
        <v>0</v>
      </c>
      <c r="BL366" s="1">
        <v>1</v>
      </c>
      <c r="BM366" s="1">
        <v>0</v>
      </c>
      <c r="BN366" s="1">
        <v>0</v>
      </c>
      <c r="BO366" s="1">
        <v>0</v>
      </c>
      <c r="BP366" s="1">
        <v>0</v>
      </c>
      <c r="BQ366" s="1">
        <v>1</v>
      </c>
      <c r="BR366" s="1">
        <v>1</v>
      </c>
      <c r="BS366" s="1">
        <v>1</v>
      </c>
      <c r="BT366" s="1">
        <v>1</v>
      </c>
      <c r="BU366" s="1">
        <v>1</v>
      </c>
      <c r="BV366" s="1">
        <v>1</v>
      </c>
      <c r="BW366" s="1">
        <v>0</v>
      </c>
      <c r="BX366" s="1">
        <v>0</v>
      </c>
      <c r="BY366" s="1">
        <v>0</v>
      </c>
      <c r="BZ366" s="1">
        <v>0</v>
      </c>
      <c r="CA366" s="1">
        <v>1</v>
      </c>
      <c r="CB366" s="1">
        <v>0</v>
      </c>
      <c r="CC366" s="1">
        <v>0</v>
      </c>
      <c r="CD366" s="1">
        <v>0</v>
      </c>
      <c r="CE366" s="1">
        <v>0</v>
      </c>
      <c r="CF366" s="1">
        <v>1</v>
      </c>
      <c r="CG366" s="1">
        <v>0</v>
      </c>
      <c r="CH366" s="1">
        <v>0</v>
      </c>
      <c r="CI366" s="1" t="s">
        <v>4944</v>
      </c>
      <c r="CJ366" s="1" t="s">
        <v>4944</v>
      </c>
      <c r="CK366" s="1" t="s">
        <v>4946</v>
      </c>
      <c r="CL366" s="1" t="s">
        <v>4946</v>
      </c>
      <c r="CM366" s="1" t="s">
        <v>4944</v>
      </c>
      <c r="CN366" s="1" t="s">
        <v>4944</v>
      </c>
      <c r="CO366" s="1" t="s">
        <v>4944</v>
      </c>
      <c r="CP366" s="1" t="s">
        <v>4944</v>
      </c>
      <c r="CQ366" s="1" t="s">
        <v>4944</v>
      </c>
      <c r="CR366" s="1" t="s">
        <v>4946</v>
      </c>
      <c r="CS366" s="1" t="s">
        <v>4944</v>
      </c>
      <c r="CT366" s="1" t="s">
        <v>4943</v>
      </c>
      <c r="CU366" s="1" t="s">
        <v>4943</v>
      </c>
      <c r="CV366" s="1" t="s">
        <v>4943</v>
      </c>
      <c r="CW366" s="1" t="s">
        <v>4943</v>
      </c>
      <c r="CX366" s="1" t="s">
        <v>4943</v>
      </c>
      <c r="CY366" s="1" t="s">
        <v>4943</v>
      </c>
      <c r="CZ366" s="1" t="s">
        <v>4943</v>
      </c>
    </row>
    <row r="367" spans="2:104" x14ac:dyDescent="0.25">
      <c r="B367" s="2">
        <v>44440</v>
      </c>
      <c r="C367" s="1">
        <v>0</v>
      </c>
      <c r="D367" s="1">
        <v>1</v>
      </c>
      <c r="E367" s="1">
        <v>0</v>
      </c>
      <c r="F367" s="1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>
        <v>0</v>
      </c>
      <c r="BD367">
        <v>0</v>
      </c>
      <c r="BE367">
        <v>0</v>
      </c>
      <c r="BF367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 t="s">
        <v>4943</v>
      </c>
      <c r="CJ367" s="1" t="s">
        <v>4943</v>
      </c>
      <c r="CK367" s="1" t="s">
        <v>4943</v>
      </c>
      <c r="CL367" s="1" t="s">
        <v>4943</v>
      </c>
      <c r="CM367" s="1" t="s">
        <v>4943</v>
      </c>
      <c r="CN367" s="1" t="s">
        <v>4943</v>
      </c>
      <c r="CO367" s="1" t="s">
        <v>4943</v>
      </c>
      <c r="CP367" s="1" t="s">
        <v>4943</v>
      </c>
      <c r="CQ367" s="1" t="s">
        <v>4943</v>
      </c>
      <c r="CR367" s="1" t="s">
        <v>4943</v>
      </c>
      <c r="CS367" s="1" t="s">
        <v>4943</v>
      </c>
      <c r="CT367" s="1" t="s">
        <v>4943</v>
      </c>
      <c r="CU367" s="1" t="s">
        <v>4943</v>
      </c>
      <c r="CV367" s="1" t="s">
        <v>4943</v>
      </c>
      <c r="CW367" s="1" t="s">
        <v>4943</v>
      </c>
      <c r="CX367" s="1" t="s">
        <v>4943</v>
      </c>
      <c r="CY367" s="1" t="s">
        <v>23</v>
      </c>
      <c r="CZ367" s="1" t="s">
        <v>4943</v>
      </c>
    </row>
    <row r="368" spans="2:104" x14ac:dyDescent="0.25">
      <c r="B368" s="2">
        <v>44440</v>
      </c>
      <c r="C368" s="1">
        <v>1</v>
      </c>
      <c r="D368" s="1">
        <v>0</v>
      </c>
      <c r="E368" s="1">
        <v>0</v>
      </c>
      <c r="F368" s="1">
        <v>0</v>
      </c>
      <c r="G368">
        <v>0</v>
      </c>
      <c r="H368">
        <v>0</v>
      </c>
      <c r="I368">
        <v>1</v>
      </c>
      <c r="J368">
        <v>1</v>
      </c>
      <c r="K368">
        <v>1</v>
      </c>
      <c r="L368">
        <v>0</v>
      </c>
      <c r="M368">
        <v>0</v>
      </c>
      <c r="N368">
        <v>1</v>
      </c>
      <c r="O368">
        <v>1</v>
      </c>
      <c r="P368">
        <v>0</v>
      </c>
      <c r="Q368">
        <v>0</v>
      </c>
      <c r="R368">
        <v>0</v>
      </c>
      <c r="S368">
        <v>1</v>
      </c>
      <c r="T368">
        <v>1</v>
      </c>
      <c r="U368">
        <v>0</v>
      </c>
      <c r="V368" s="1">
        <v>1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1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1</v>
      </c>
      <c r="AM368" s="1">
        <v>1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1</v>
      </c>
      <c r="AX368" s="1">
        <v>1</v>
      </c>
      <c r="AY368" s="1">
        <v>1</v>
      </c>
      <c r="AZ368" s="1">
        <v>1</v>
      </c>
      <c r="BA368" s="1">
        <v>1</v>
      </c>
      <c r="BB368" s="1">
        <v>1</v>
      </c>
      <c r="BC368">
        <v>1</v>
      </c>
      <c r="BD368">
        <v>1</v>
      </c>
      <c r="BE368">
        <v>1</v>
      </c>
      <c r="BF368">
        <v>0</v>
      </c>
      <c r="BG368" s="1">
        <v>1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 t="s">
        <v>4946</v>
      </c>
      <c r="CJ368" s="1" t="s">
        <v>4946</v>
      </c>
      <c r="CK368" s="1" t="s">
        <v>4946</v>
      </c>
      <c r="CL368" s="1" t="s">
        <v>4946</v>
      </c>
      <c r="CM368" s="1" t="s">
        <v>4946</v>
      </c>
      <c r="CN368" s="1" t="s">
        <v>4946</v>
      </c>
      <c r="CO368" s="1" t="s">
        <v>4946</v>
      </c>
      <c r="CP368" s="1" t="s">
        <v>4946</v>
      </c>
      <c r="CQ368" s="1" t="s">
        <v>4946</v>
      </c>
      <c r="CR368" s="1" t="s">
        <v>4946</v>
      </c>
      <c r="CS368" s="1" t="s">
        <v>4945</v>
      </c>
      <c r="CT368" s="1" t="s">
        <v>4943</v>
      </c>
      <c r="CU368" s="1" t="s">
        <v>4943</v>
      </c>
      <c r="CV368" s="1" t="s">
        <v>4943</v>
      </c>
      <c r="CW368" s="1" t="s">
        <v>4943</v>
      </c>
      <c r="CX368" s="1" t="s">
        <v>4943</v>
      </c>
      <c r="CY368" s="1" t="s">
        <v>4943</v>
      </c>
      <c r="CZ368" s="1" t="s">
        <v>4943</v>
      </c>
    </row>
    <row r="369" spans="2:104" x14ac:dyDescent="0.25">
      <c r="B369" s="2">
        <v>44440</v>
      </c>
      <c r="C369" s="1">
        <v>1</v>
      </c>
      <c r="D369" s="1">
        <v>0</v>
      </c>
      <c r="E369" s="1">
        <v>0</v>
      </c>
      <c r="F369" s="1">
        <v>0</v>
      </c>
      <c r="G369">
        <v>1</v>
      </c>
      <c r="H369">
        <v>0</v>
      </c>
      <c r="I369">
        <v>1</v>
      </c>
      <c r="J369">
        <v>1</v>
      </c>
      <c r="K369">
        <v>1</v>
      </c>
      <c r="L369">
        <v>1</v>
      </c>
      <c r="M369">
        <v>0</v>
      </c>
      <c r="N369">
        <v>0</v>
      </c>
      <c r="O369">
        <v>0</v>
      </c>
      <c r="P369">
        <v>1</v>
      </c>
      <c r="Q369">
        <v>0</v>
      </c>
      <c r="R369">
        <v>1</v>
      </c>
      <c r="S369">
        <v>0</v>
      </c>
      <c r="T369">
        <v>1</v>
      </c>
      <c r="U369">
        <v>0</v>
      </c>
      <c r="V369" s="1">
        <v>0</v>
      </c>
      <c r="W369" s="1">
        <v>0</v>
      </c>
      <c r="X369" s="1">
        <v>1</v>
      </c>
      <c r="Y369" s="1">
        <v>0</v>
      </c>
      <c r="Z369" s="1">
        <v>0</v>
      </c>
      <c r="AA369" s="1">
        <v>1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1</v>
      </c>
      <c r="AI369" s="1">
        <v>1</v>
      </c>
      <c r="AJ369" s="1">
        <v>0</v>
      </c>
      <c r="AK369" s="1">
        <v>0</v>
      </c>
      <c r="AL369" s="1">
        <v>1</v>
      </c>
      <c r="AM369" s="1">
        <v>0</v>
      </c>
      <c r="AN369" s="1">
        <v>0</v>
      </c>
      <c r="AO369" s="1">
        <v>1</v>
      </c>
      <c r="AP369" s="1">
        <v>0</v>
      </c>
      <c r="AQ369" s="1">
        <v>0</v>
      </c>
      <c r="AR369" s="1">
        <v>1</v>
      </c>
      <c r="AS369" s="1">
        <v>0</v>
      </c>
      <c r="AT369" s="1">
        <v>0</v>
      </c>
      <c r="AU369" s="1">
        <v>0</v>
      </c>
      <c r="AV369" s="1">
        <v>0</v>
      </c>
      <c r="AW369" s="1">
        <v>1</v>
      </c>
      <c r="AX369" s="1">
        <v>1</v>
      </c>
      <c r="AY369" s="1">
        <v>1</v>
      </c>
      <c r="AZ369" s="1">
        <v>1</v>
      </c>
      <c r="BA369" s="1">
        <v>0</v>
      </c>
      <c r="BB369" s="1">
        <v>0</v>
      </c>
      <c r="BC369">
        <v>1</v>
      </c>
      <c r="BD369">
        <v>1</v>
      </c>
      <c r="BE369">
        <v>1</v>
      </c>
      <c r="BF369">
        <v>0</v>
      </c>
      <c r="BG369" s="1">
        <v>0</v>
      </c>
      <c r="BH369" s="1">
        <v>0</v>
      </c>
      <c r="BI369" s="1">
        <v>1</v>
      </c>
      <c r="BJ369" s="1">
        <v>0</v>
      </c>
      <c r="BK369" s="1">
        <v>0</v>
      </c>
      <c r="BL369" s="1">
        <v>1</v>
      </c>
      <c r="BM369" s="1">
        <v>0</v>
      </c>
      <c r="BN369" s="1">
        <v>0</v>
      </c>
      <c r="BO369" s="1">
        <v>0</v>
      </c>
      <c r="BP369" s="1">
        <v>0</v>
      </c>
      <c r="BQ369" s="1">
        <v>1</v>
      </c>
      <c r="BR369" s="1">
        <v>1</v>
      </c>
      <c r="BS369" s="1">
        <v>0</v>
      </c>
      <c r="BT369" s="1">
        <v>0</v>
      </c>
      <c r="BU369" s="1">
        <v>1</v>
      </c>
      <c r="BV369" s="1">
        <v>0</v>
      </c>
      <c r="BW369" s="1">
        <v>0</v>
      </c>
      <c r="BX369" s="1">
        <v>1</v>
      </c>
      <c r="BY369" s="1">
        <v>0</v>
      </c>
      <c r="BZ369" s="1">
        <v>0</v>
      </c>
      <c r="CA369" s="1">
        <v>1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 t="s">
        <v>4946</v>
      </c>
      <c r="CJ369" s="1" t="s">
        <v>4946</v>
      </c>
      <c r="CK369" s="1" t="s">
        <v>4946</v>
      </c>
      <c r="CL369" s="1" t="s">
        <v>4946</v>
      </c>
      <c r="CM369" s="1" t="s">
        <v>4946</v>
      </c>
      <c r="CN369" s="1" t="s">
        <v>4946</v>
      </c>
      <c r="CO369" s="1" t="s">
        <v>4946</v>
      </c>
      <c r="CP369" s="1" t="s">
        <v>4946</v>
      </c>
      <c r="CQ369" s="1" t="s">
        <v>4946</v>
      </c>
      <c r="CR369" s="1" t="s">
        <v>4946</v>
      </c>
      <c r="CS369" s="1" t="s">
        <v>4946</v>
      </c>
      <c r="CT369" s="1" t="s">
        <v>4943</v>
      </c>
      <c r="CU369" s="1" t="s">
        <v>4943</v>
      </c>
      <c r="CV369" s="1" t="s">
        <v>4943</v>
      </c>
      <c r="CW369" s="1" t="s">
        <v>4943</v>
      </c>
      <c r="CX369" s="1" t="s">
        <v>4943</v>
      </c>
      <c r="CY369" s="1" t="s">
        <v>4943</v>
      </c>
      <c r="CZ369" s="1" t="s">
        <v>4943</v>
      </c>
    </row>
    <row r="370" spans="2:104" x14ac:dyDescent="0.25">
      <c r="B370" s="2">
        <v>44440</v>
      </c>
      <c r="C370" s="1">
        <v>1</v>
      </c>
      <c r="D370" s="1">
        <v>0</v>
      </c>
      <c r="E370" s="1">
        <v>0</v>
      </c>
      <c r="F370" s="1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>
        <v>0</v>
      </c>
      <c r="BD370">
        <v>0</v>
      </c>
      <c r="BE370">
        <v>0</v>
      </c>
      <c r="BF370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1</v>
      </c>
      <c r="CG370" s="1">
        <v>0</v>
      </c>
      <c r="CH370" s="1">
        <v>0</v>
      </c>
      <c r="CI370" s="1" t="s">
        <v>4946</v>
      </c>
      <c r="CJ370" s="1" t="s">
        <v>4946</v>
      </c>
      <c r="CK370" s="1" t="s">
        <v>4946</v>
      </c>
      <c r="CL370" s="1" t="s">
        <v>4946</v>
      </c>
      <c r="CM370" s="1" t="s">
        <v>4946</v>
      </c>
      <c r="CN370" s="1" t="s">
        <v>4946</v>
      </c>
      <c r="CO370" s="1" t="s">
        <v>4946</v>
      </c>
      <c r="CP370" s="1" t="s">
        <v>4946</v>
      </c>
      <c r="CQ370" s="1" t="s">
        <v>4946</v>
      </c>
      <c r="CR370" s="1" t="s">
        <v>4946</v>
      </c>
      <c r="CS370" s="1" t="s">
        <v>4946</v>
      </c>
      <c r="CT370" s="1" t="s">
        <v>4943</v>
      </c>
      <c r="CU370" s="1" t="s">
        <v>4943</v>
      </c>
      <c r="CV370" s="1" t="s">
        <v>4943</v>
      </c>
      <c r="CW370" s="1" t="s">
        <v>4943</v>
      </c>
      <c r="CX370" s="1" t="s">
        <v>4943</v>
      </c>
      <c r="CY370" s="1" t="s">
        <v>4943</v>
      </c>
      <c r="CZ370" s="1" t="s">
        <v>4943</v>
      </c>
    </row>
    <row r="371" spans="2:104" x14ac:dyDescent="0.25">
      <c r="B371" s="2">
        <v>44440</v>
      </c>
      <c r="C371" s="1">
        <v>1</v>
      </c>
      <c r="D371" s="1">
        <v>0</v>
      </c>
      <c r="E371" s="1">
        <v>0</v>
      </c>
      <c r="F371" s="1">
        <v>0</v>
      </c>
      <c r="G371">
        <v>1</v>
      </c>
      <c r="H371">
        <v>0</v>
      </c>
      <c r="I371">
        <v>1</v>
      </c>
      <c r="J371">
        <v>1</v>
      </c>
      <c r="K371">
        <v>1</v>
      </c>
      <c r="L371">
        <v>0</v>
      </c>
      <c r="M371">
        <v>1</v>
      </c>
      <c r="N371">
        <v>1</v>
      </c>
      <c r="O371">
        <v>1</v>
      </c>
      <c r="P371">
        <v>1</v>
      </c>
      <c r="Q371">
        <v>0</v>
      </c>
      <c r="R371">
        <v>1</v>
      </c>
      <c r="S371">
        <v>0</v>
      </c>
      <c r="T371">
        <v>0</v>
      </c>
      <c r="U371">
        <v>0</v>
      </c>
      <c r="V371" s="1">
        <v>1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1</v>
      </c>
      <c r="AG371" s="1">
        <v>0</v>
      </c>
      <c r="AH371" s="1">
        <v>1</v>
      </c>
      <c r="AI371" s="1">
        <v>0</v>
      </c>
      <c r="AJ371" s="1">
        <v>0</v>
      </c>
      <c r="AK371" s="1">
        <v>0</v>
      </c>
      <c r="AL371" s="1">
        <v>0</v>
      </c>
      <c r="AM371" s="1">
        <v>1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1</v>
      </c>
      <c r="AY371" s="1">
        <v>1</v>
      </c>
      <c r="AZ371" s="1">
        <v>1</v>
      </c>
      <c r="BA371" s="1">
        <v>0</v>
      </c>
      <c r="BB371" s="1">
        <v>0</v>
      </c>
      <c r="BC371">
        <v>1</v>
      </c>
      <c r="BD371">
        <v>0</v>
      </c>
      <c r="BE371">
        <v>0</v>
      </c>
      <c r="BF371">
        <v>1</v>
      </c>
      <c r="BG371" s="1">
        <v>1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1</v>
      </c>
      <c r="CG371" s="1">
        <v>0</v>
      </c>
      <c r="CH371" s="1">
        <v>0</v>
      </c>
      <c r="CI371" s="1" t="s">
        <v>4945</v>
      </c>
      <c r="CJ371" s="1" t="s">
        <v>4945</v>
      </c>
      <c r="CK371" s="1" t="s">
        <v>4945</v>
      </c>
      <c r="CL371" s="1" t="s">
        <v>4944</v>
      </c>
      <c r="CM371" s="1" t="s">
        <v>4944</v>
      </c>
      <c r="CN371" s="1" t="s">
        <v>4945</v>
      </c>
      <c r="CO371" s="1" t="s">
        <v>4946</v>
      </c>
      <c r="CP371" s="1" t="s">
        <v>4946</v>
      </c>
      <c r="CQ371" s="1" t="s">
        <v>4946</v>
      </c>
      <c r="CR371" s="1" t="s">
        <v>4944</v>
      </c>
      <c r="CS371" s="1" t="s">
        <v>4946</v>
      </c>
      <c r="CT371" s="1" t="s">
        <v>4943</v>
      </c>
      <c r="CU371" s="1" t="s">
        <v>4943</v>
      </c>
      <c r="CV371" s="1" t="s">
        <v>4943</v>
      </c>
      <c r="CW371" s="1" t="s">
        <v>4943</v>
      </c>
      <c r="CX371" s="1" t="s">
        <v>4943</v>
      </c>
      <c r="CY371" s="1" t="s">
        <v>4943</v>
      </c>
      <c r="CZ371" s="1" t="s">
        <v>4943</v>
      </c>
    </row>
    <row r="372" spans="2:104" x14ac:dyDescent="0.25">
      <c r="B372" s="2">
        <v>44440</v>
      </c>
      <c r="C372" s="1">
        <v>0</v>
      </c>
      <c r="D372" s="1">
        <v>1</v>
      </c>
      <c r="E372" s="1">
        <v>0</v>
      </c>
      <c r="F372" s="1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>
        <v>0</v>
      </c>
      <c r="BD372">
        <v>0</v>
      </c>
      <c r="BE372">
        <v>0</v>
      </c>
      <c r="BF372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 t="s">
        <v>4943</v>
      </c>
      <c r="CJ372" s="1" t="s">
        <v>4943</v>
      </c>
      <c r="CK372" s="1" t="s">
        <v>4943</v>
      </c>
      <c r="CL372" s="1" t="s">
        <v>4943</v>
      </c>
      <c r="CM372" s="1" t="s">
        <v>4943</v>
      </c>
      <c r="CN372" s="1" t="s">
        <v>4943</v>
      </c>
      <c r="CO372" s="1" t="s">
        <v>4943</v>
      </c>
      <c r="CP372" s="1" t="s">
        <v>4943</v>
      </c>
      <c r="CQ372" s="1" t="s">
        <v>4943</v>
      </c>
      <c r="CR372" s="1" t="s">
        <v>4943</v>
      </c>
      <c r="CS372" s="1" t="s">
        <v>4943</v>
      </c>
      <c r="CT372" s="1" t="s">
        <v>4943</v>
      </c>
      <c r="CU372" s="1" t="s">
        <v>4943</v>
      </c>
      <c r="CV372" s="1" t="s">
        <v>4943</v>
      </c>
      <c r="CW372" s="1" t="s">
        <v>4943</v>
      </c>
      <c r="CX372" s="1" t="s">
        <v>4943</v>
      </c>
      <c r="CY372" s="1" t="s">
        <v>23</v>
      </c>
      <c r="CZ372" s="1" t="s">
        <v>4943</v>
      </c>
    </row>
    <row r="373" spans="2:104" x14ac:dyDescent="0.25">
      <c r="B373" s="2">
        <v>44439</v>
      </c>
      <c r="C373" s="1">
        <v>0</v>
      </c>
      <c r="D373" s="1">
        <v>1</v>
      </c>
      <c r="E373" s="1">
        <v>0</v>
      </c>
      <c r="F373" s="1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>
        <v>0</v>
      </c>
      <c r="BD373">
        <v>0</v>
      </c>
      <c r="BE373">
        <v>0</v>
      </c>
      <c r="BF373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 t="s">
        <v>4943</v>
      </c>
      <c r="CJ373" s="1" t="s">
        <v>4943</v>
      </c>
      <c r="CK373" s="1" t="s">
        <v>4943</v>
      </c>
      <c r="CL373" s="1" t="s">
        <v>4943</v>
      </c>
      <c r="CM373" s="1" t="s">
        <v>4943</v>
      </c>
      <c r="CN373" s="1" t="s">
        <v>4943</v>
      </c>
      <c r="CO373" s="1" t="s">
        <v>4943</v>
      </c>
      <c r="CP373" s="1" t="s">
        <v>4943</v>
      </c>
      <c r="CQ373" s="1" t="s">
        <v>4943</v>
      </c>
      <c r="CR373" s="1" t="s">
        <v>4943</v>
      </c>
      <c r="CS373" s="1" t="s">
        <v>4943</v>
      </c>
      <c r="CT373" s="1" t="s">
        <v>4943</v>
      </c>
      <c r="CU373" s="1" t="s">
        <v>4943</v>
      </c>
      <c r="CV373" s="1" t="s">
        <v>4943</v>
      </c>
      <c r="CW373" s="1" t="s">
        <v>4943</v>
      </c>
      <c r="CX373" s="1" t="s">
        <v>4943</v>
      </c>
      <c r="CY373" s="1" t="s">
        <v>23</v>
      </c>
      <c r="CZ373" s="1" t="s">
        <v>4943</v>
      </c>
    </row>
    <row r="374" spans="2:104" x14ac:dyDescent="0.25">
      <c r="B374" s="2">
        <v>44439</v>
      </c>
      <c r="C374" s="1">
        <v>0</v>
      </c>
      <c r="D374" s="1">
        <v>1</v>
      </c>
      <c r="E374" s="1">
        <v>0</v>
      </c>
      <c r="F374" s="1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>
        <v>0</v>
      </c>
      <c r="BD374">
        <v>0</v>
      </c>
      <c r="BE374">
        <v>0</v>
      </c>
      <c r="BF374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 t="s">
        <v>4943</v>
      </c>
      <c r="CJ374" s="1" t="s">
        <v>4943</v>
      </c>
      <c r="CK374" s="1" t="s">
        <v>4943</v>
      </c>
      <c r="CL374" s="1" t="s">
        <v>4943</v>
      </c>
      <c r="CM374" s="1" t="s">
        <v>4943</v>
      </c>
      <c r="CN374" s="1" t="s">
        <v>4943</v>
      </c>
      <c r="CO374" s="1" t="s">
        <v>4943</v>
      </c>
      <c r="CP374" s="1" t="s">
        <v>4943</v>
      </c>
      <c r="CQ374" s="1" t="s">
        <v>4943</v>
      </c>
      <c r="CR374" s="1" t="s">
        <v>4943</v>
      </c>
      <c r="CS374" s="1" t="s">
        <v>4943</v>
      </c>
      <c r="CT374" s="1" t="s">
        <v>4943</v>
      </c>
      <c r="CU374" s="1" t="s">
        <v>4943</v>
      </c>
      <c r="CV374" s="1" t="s">
        <v>4943</v>
      </c>
      <c r="CW374" s="1" t="s">
        <v>4943</v>
      </c>
      <c r="CX374" s="1" t="s">
        <v>4943</v>
      </c>
      <c r="CY374" s="1" t="s">
        <v>23</v>
      </c>
      <c r="CZ374" s="1" t="s">
        <v>4943</v>
      </c>
    </row>
    <row r="375" spans="2:104" x14ac:dyDescent="0.25">
      <c r="B375" s="2">
        <v>44439</v>
      </c>
      <c r="C375" s="1">
        <v>0</v>
      </c>
      <c r="D375" s="1">
        <v>1</v>
      </c>
      <c r="E375" s="1">
        <v>0</v>
      </c>
      <c r="F375" s="1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>
        <v>0</v>
      </c>
      <c r="BD375">
        <v>0</v>
      </c>
      <c r="BE375">
        <v>0</v>
      </c>
      <c r="BF375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 t="s">
        <v>4943</v>
      </c>
      <c r="CJ375" s="1" t="s">
        <v>4943</v>
      </c>
      <c r="CK375" s="1" t="s">
        <v>4943</v>
      </c>
      <c r="CL375" s="1" t="s">
        <v>4943</v>
      </c>
      <c r="CM375" s="1" t="s">
        <v>4943</v>
      </c>
      <c r="CN375" s="1" t="s">
        <v>4943</v>
      </c>
      <c r="CO375" s="1" t="s">
        <v>4943</v>
      </c>
      <c r="CP375" s="1" t="s">
        <v>4943</v>
      </c>
      <c r="CQ375" s="1" t="s">
        <v>4943</v>
      </c>
      <c r="CR375" s="1" t="s">
        <v>4943</v>
      </c>
      <c r="CS375" s="1" t="s">
        <v>4943</v>
      </c>
      <c r="CT375" s="1" t="s">
        <v>4943</v>
      </c>
      <c r="CU375" s="1" t="s">
        <v>4943</v>
      </c>
      <c r="CV375" s="1" t="s">
        <v>4943</v>
      </c>
      <c r="CW375" s="1" t="s">
        <v>4943</v>
      </c>
      <c r="CX375" s="1" t="s">
        <v>4943</v>
      </c>
      <c r="CY375" s="1" t="s">
        <v>23</v>
      </c>
      <c r="CZ375" s="1" t="s">
        <v>4943</v>
      </c>
    </row>
    <row r="376" spans="2:104" x14ac:dyDescent="0.25">
      <c r="B376" s="2">
        <v>44439</v>
      </c>
      <c r="C376" s="1">
        <v>1</v>
      </c>
      <c r="D376" s="1">
        <v>0</v>
      </c>
      <c r="E376" s="1">
        <v>0</v>
      </c>
      <c r="F376" s="1">
        <v>0</v>
      </c>
      <c r="G376">
        <v>1</v>
      </c>
      <c r="H376">
        <v>0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0</v>
      </c>
      <c r="R376">
        <v>1</v>
      </c>
      <c r="S376">
        <v>1</v>
      </c>
      <c r="T376">
        <v>1</v>
      </c>
      <c r="U376">
        <v>0</v>
      </c>
      <c r="V376" s="1">
        <v>1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1</v>
      </c>
      <c r="AI376" s="1">
        <v>0</v>
      </c>
      <c r="AJ376" s="1">
        <v>1</v>
      </c>
      <c r="AK376" s="1">
        <v>1</v>
      </c>
      <c r="AL376" s="1">
        <v>1</v>
      </c>
      <c r="AM376" s="1">
        <v>1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1</v>
      </c>
      <c r="AX376" s="1">
        <v>0</v>
      </c>
      <c r="AY376" s="1">
        <v>0</v>
      </c>
      <c r="AZ376" s="1">
        <v>1</v>
      </c>
      <c r="BA376" s="1">
        <v>0</v>
      </c>
      <c r="BB376" s="1">
        <v>0</v>
      </c>
      <c r="BC376">
        <v>1</v>
      </c>
      <c r="BD376">
        <v>1</v>
      </c>
      <c r="BE376">
        <v>1</v>
      </c>
      <c r="BF376">
        <v>1</v>
      </c>
      <c r="BG376" s="1">
        <v>1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1</v>
      </c>
      <c r="BR376" s="1">
        <v>1</v>
      </c>
      <c r="BS376" s="1">
        <v>1</v>
      </c>
      <c r="BT376" s="1">
        <v>1</v>
      </c>
      <c r="BU376" s="1">
        <v>1</v>
      </c>
      <c r="BV376" s="1">
        <v>1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1</v>
      </c>
      <c r="CG376" s="1">
        <v>0</v>
      </c>
      <c r="CH376" s="1">
        <v>0</v>
      </c>
      <c r="CI376" s="1" t="s">
        <v>4946</v>
      </c>
      <c r="CJ376" s="1" t="s">
        <v>4946</v>
      </c>
      <c r="CK376" s="1" t="s">
        <v>4946</v>
      </c>
      <c r="CL376" s="1" t="s">
        <v>4946</v>
      </c>
      <c r="CM376" s="1" t="s">
        <v>4946</v>
      </c>
      <c r="CN376" s="1" t="s">
        <v>4946</v>
      </c>
      <c r="CO376" s="1" t="s">
        <v>4946</v>
      </c>
      <c r="CP376" s="1" t="s">
        <v>4946</v>
      </c>
      <c r="CQ376" s="1" t="s">
        <v>4946</v>
      </c>
      <c r="CR376" s="1" t="s">
        <v>4946</v>
      </c>
      <c r="CS376" s="1" t="s">
        <v>4946</v>
      </c>
      <c r="CT376" s="1" t="s">
        <v>4943</v>
      </c>
      <c r="CU376" s="1" t="s">
        <v>4943</v>
      </c>
      <c r="CV376" s="1" t="s">
        <v>4943</v>
      </c>
      <c r="CW376" s="1" t="s">
        <v>4943</v>
      </c>
      <c r="CX376" s="1" t="s">
        <v>4943</v>
      </c>
      <c r="CY376" s="1" t="s">
        <v>4943</v>
      </c>
      <c r="CZ376" s="1" t="s">
        <v>4943</v>
      </c>
    </row>
    <row r="377" spans="2:104" x14ac:dyDescent="0.25">
      <c r="B377" s="2">
        <v>44439</v>
      </c>
      <c r="C377" s="1">
        <v>0</v>
      </c>
      <c r="D377" s="1">
        <v>1</v>
      </c>
      <c r="E377" s="1">
        <v>0</v>
      </c>
      <c r="F377" s="1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>
        <v>0</v>
      </c>
      <c r="BD377">
        <v>0</v>
      </c>
      <c r="BE377">
        <v>0</v>
      </c>
      <c r="BF377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 t="s">
        <v>4943</v>
      </c>
      <c r="CJ377" s="1" t="s">
        <v>4943</v>
      </c>
      <c r="CK377" s="1" t="s">
        <v>4943</v>
      </c>
      <c r="CL377" s="1" t="s">
        <v>4943</v>
      </c>
      <c r="CM377" s="1" t="s">
        <v>4943</v>
      </c>
      <c r="CN377" s="1" t="s">
        <v>4943</v>
      </c>
      <c r="CO377" s="1" t="s">
        <v>4943</v>
      </c>
      <c r="CP377" s="1" t="s">
        <v>4943</v>
      </c>
      <c r="CQ377" s="1" t="s">
        <v>4943</v>
      </c>
      <c r="CR377" s="1" t="s">
        <v>4943</v>
      </c>
      <c r="CS377" s="1" t="s">
        <v>4943</v>
      </c>
      <c r="CT377" s="1" t="s">
        <v>4943</v>
      </c>
      <c r="CU377" s="1" t="s">
        <v>4943</v>
      </c>
      <c r="CV377" s="1" t="s">
        <v>4943</v>
      </c>
      <c r="CW377" s="1" t="s">
        <v>4943</v>
      </c>
      <c r="CX377" s="1" t="s">
        <v>4943</v>
      </c>
      <c r="CY377" s="1" t="s">
        <v>23</v>
      </c>
      <c r="CZ377" s="1" t="s">
        <v>4943</v>
      </c>
    </row>
    <row r="378" spans="2:104" x14ac:dyDescent="0.25">
      <c r="B378" s="2">
        <v>44439</v>
      </c>
      <c r="C378" s="1">
        <v>1</v>
      </c>
      <c r="D378" s="1">
        <v>0</v>
      </c>
      <c r="E378" s="1">
        <v>0</v>
      </c>
      <c r="F378" s="1">
        <v>0</v>
      </c>
      <c r="G378">
        <v>0</v>
      </c>
      <c r="H378">
        <v>0</v>
      </c>
      <c r="I378">
        <v>1</v>
      </c>
      <c r="J378">
        <v>1</v>
      </c>
      <c r="K378">
        <v>1</v>
      </c>
      <c r="L378">
        <v>1</v>
      </c>
      <c r="M378">
        <v>1</v>
      </c>
      <c r="N378">
        <v>0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">
        <v>1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1</v>
      </c>
      <c r="AG378" s="1">
        <v>0</v>
      </c>
      <c r="AH378" s="1">
        <v>1</v>
      </c>
      <c r="AI378" s="1">
        <v>0</v>
      </c>
      <c r="AJ378" s="1">
        <v>0</v>
      </c>
      <c r="AK378" s="1">
        <v>0</v>
      </c>
      <c r="AL378" s="1">
        <v>0</v>
      </c>
      <c r="AM378" s="1">
        <v>1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1</v>
      </c>
      <c r="AY378" s="1">
        <v>1</v>
      </c>
      <c r="AZ378" s="1">
        <v>1</v>
      </c>
      <c r="BA378" s="1">
        <v>0</v>
      </c>
      <c r="BB378" s="1">
        <v>0</v>
      </c>
      <c r="BC378">
        <v>1</v>
      </c>
      <c r="BD378">
        <v>1</v>
      </c>
      <c r="BE378">
        <v>1</v>
      </c>
      <c r="BF378">
        <v>0</v>
      </c>
      <c r="BG378" s="1">
        <v>1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1</v>
      </c>
      <c r="BR378" s="1">
        <v>1</v>
      </c>
      <c r="BS378" s="1">
        <v>1</v>
      </c>
      <c r="BT378" s="1">
        <v>1</v>
      </c>
      <c r="BU378" s="1">
        <v>1</v>
      </c>
      <c r="BV378" s="1">
        <v>1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1</v>
      </c>
      <c r="CG378" s="1">
        <v>0</v>
      </c>
      <c r="CH378" s="1">
        <v>0</v>
      </c>
      <c r="CI378" s="1" t="s">
        <v>4946</v>
      </c>
      <c r="CJ378" s="1" t="s">
        <v>4946</v>
      </c>
      <c r="CK378" s="1" t="s">
        <v>4946</v>
      </c>
      <c r="CL378" s="1" t="s">
        <v>4946</v>
      </c>
      <c r="CM378" s="1" t="s">
        <v>4946</v>
      </c>
      <c r="CN378" s="1" t="s">
        <v>4946</v>
      </c>
      <c r="CO378" s="1" t="s">
        <v>4946</v>
      </c>
      <c r="CP378" s="1" t="s">
        <v>4946</v>
      </c>
      <c r="CQ378" s="1" t="s">
        <v>4944</v>
      </c>
      <c r="CR378" s="1" t="s">
        <v>4944</v>
      </c>
      <c r="CS378" s="1" t="s">
        <v>4944</v>
      </c>
      <c r="CT378" s="1" t="s">
        <v>4943</v>
      </c>
      <c r="CU378" s="1" t="s">
        <v>4943</v>
      </c>
      <c r="CV378" s="1" t="s">
        <v>4943</v>
      </c>
      <c r="CW378" s="1" t="s">
        <v>4943</v>
      </c>
      <c r="CX378" s="1" t="s">
        <v>4943</v>
      </c>
      <c r="CY378" s="1" t="s">
        <v>4943</v>
      </c>
      <c r="CZ378" s="1" t="s">
        <v>4943</v>
      </c>
    </row>
    <row r="379" spans="2:104" x14ac:dyDescent="0.25">
      <c r="B379" s="2">
        <v>44439</v>
      </c>
      <c r="C379" s="1">
        <v>1</v>
      </c>
      <c r="D379" s="1">
        <v>0</v>
      </c>
      <c r="E379" s="1">
        <v>0</v>
      </c>
      <c r="F379" s="1">
        <v>0</v>
      </c>
      <c r="G379">
        <v>0</v>
      </c>
      <c r="H379">
        <v>0</v>
      </c>
      <c r="I379">
        <v>1</v>
      </c>
      <c r="J379">
        <v>1</v>
      </c>
      <c r="K379">
        <v>1</v>
      </c>
      <c r="L379">
        <v>0</v>
      </c>
      <c r="M379">
        <v>0</v>
      </c>
      <c r="N379">
        <v>1</v>
      </c>
      <c r="O379">
        <v>1</v>
      </c>
      <c r="P379">
        <v>0</v>
      </c>
      <c r="Q379">
        <v>0</v>
      </c>
      <c r="R379">
        <v>1</v>
      </c>
      <c r="S379">
        <v>0</v>
      </c>
      <c r="T379">
        <v>1</v>
      </c>
      <c r="U379">
        <v>0</v>
      </c>
      <c r="V379" s="1">
        <v>1</v>
      </c>
      <c r="W379" s="1">
        <v>0</v>
      </c>
      <c r="X379" s="1">
        <v>0</v>
      </c>
      <c r="Y379" s="1">
        <v>0</v>
      </c>
      <c r="Z379" s="1">
        <v>0</v>
      </c>
      <c r="AA379" s="1">
        <v>1</v>
      </c>
      <c r="AB379" s="1">
        <v>0</v>
      </c>
      <c r="AC379" s="1">
        <v>0</v>
      </c>
      <c r="AD379" s="1">
        <v>0</v>
      </c>
      <c r="AE379" s="1">
        <v>0</v>
      </c>
      <c r="AF379" s="1">
        <v>1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1</v>
      </c>
      <c r="AN379" s="1">
        <v>0</v>
      </c>
      <c r="AO379" s="1">
        <v>0</v>
      </c>
      <c r="AP379" s="1">
        <v>0</v>
      </c>
      <c r="AQ379" s="1">
        <v>0</v>
      </c>
      <c r="AR379" s="1">
        <v>1</v>
      </c>
      <c r="AS379" s="1">
        <v>0</v>
      </c>
      <c r="AT379" s="1">
        <v>0</v>
      </c>
      <c r="AU379" s="1">
        <v>0</v>
      </c>
      <c r="AV379" s="1">
        <v>0</v>
      </c>
      <c r="AW379" s="1">
        <v>1</v>
      </c>
      <c r="AX379" s="1">
        <v>1</v>
      </c>
      <c r="AY379" s="1">
        <v>1</v>
      </c>
      <c r="AZ379" s="1">
        <v>0</v>
      </c>
      <c r="BA379" s="1">
        <v>0</v>
      </c>
      <c r="BB379" s="1">
        <v>0</v>
      </c>
      <c r="BC379">
        <v>1</v>
      </c>
      <c r="BD379">
        <v>1</v>
      </c>
      <c r="BE379">
        <v>1</v>
      </c>
      <c r="BF379">
        <v>0</v>
      </c>
      <c r="BG379" s="1">
        <v>1</v>
      </c>
      <c r="BH379" s="1">
        <v>0</v>
      </c>
      <c r="BI379" s="1">
        <v>0</v>
      </c>
      <c r="BJ379" s="1">
        <v>0</v>
      </c>
      <c r="BK379" s="1">
        <v>0</v>
      </c>
      <c r="BL379" s="1">
        <v>1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 t="s">
        <v>4946</v>
      </c>
      <c r="CJ379" s="1" t="s">
        <v>4946</v>
      </c>
      <c r="CK379" s="1" t="s">
        <v>4946</v>
      </c>
      <c r="CL379" s="1" t="s">
        <v>4946</v>
      </c>
      <c r="CM379" s="1" t="s">
        <v>4945</v>
      </c>
      <c r="CN379" s="1" t="s">
        <v>4945</v>
      </c>
      <c r="CO379" s="1" t="s">
        <v>4945</v>
      </c>
      <c r="CP379" s="1" t="s">
        <v>4945</v>
      </c>
      <c r="CQ379" s="1" t="s">
        <v>4945</v>
      </c>
      <c r="CR379" s="1" t="s">
        <v>4945</v>
      </c>
      <c r="CS379" s="1" t="s">
        <v>4945</v>
      </c>
      <c r="CT379" s="1" t="s">
        <v>4943</v>
      </c>
      <c r="CU379" s="1" t="s">
        <v>4943</v>
      </c>
      <c r="CV379" s="1" t="s">
        <v>4943</v>
      </c>
      <c r="CW379" s="1" t="s">
        <v>4943</v>
      </c>
      <c r="CX379" s="1" t="s">
        <v>4943</v>
      </c>
      <c r="CY379" s="1" t="s">
        <v>4943</v>
      </c>
      <c r="CZ379" s="1" t="s">
        <v>4943</v>
      </c>
    </row>
    <row r="380" spans="2:104" x14ac:dyDescent="0.25">
      <c r="B380" s="2">
        <v>44439</v>
      </c>
      <c r="C380" s="1">
        <v>0</v>
      </c>
      <c r="D380" s="1">
        <v>1</v>
      </c>
      <c r="E380" s="1">
        <v>0</v>
      </c>
      <c r="F380" s="1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>
        <v>0</v>
      </c>
      <c r="BD380">
        <v>0</v>
      </c>
      <c r="BE380">
        <v>0</v>
      </c>
      <c r="BF380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 t="s">
        <v>4943</v>
      </c>
      <c r="CJ380" s="1" t="s">
        <v>4943</v>
      </c>
      <c r="CK380" s="1" t="s">
        <v>4943</v>
      </c>
      <c r="CL380" s="1" t="s">
        <v>4943</v>
      </c>
      <c r="CM380" s="1" t="s">
        <v>4943</v>
      </c>
      <c r="CN380" s="1" t="s">
        <v>4943</v>
      </c>
      <c r="CO380" s="1" t="s">
        <v>4943</v>
      </c>
      <c r="CP380" s="1" t="s">
        <v>4943</v>
      </c>
      <c r="CQ380" s="1" t="s">
        <v>4943</v>
      </c>
      <c r="CR380" s="1" t="s">
        <v>4943</v>
      </c>
      <c r="CS380" s="1" t="s">
        <v>4943</v>
      </c>
      <c r="CT380" s="1" t="s">
        <v>4943</v>
      </c>
      <c r="CU380" s="1" t="s">
        <v>4943</v>
      </c>
      <c r="CV380" s="1" t="s">
        <v>4943</v>
      </c>
      <c r="CW380" s="1" t="s">
        <v>4943</v>
      </c>
      <c r="CX380" s="1" t="s">
        <v>4943</v>
      </c>
      <c r="CY380" s="1" t="s">
        <v>23</v>
      </c>
      <c r="CZ380" s="1" t="s">
        <v>4943</v>
      </c>
    </row>
    <row r="381" spans="2:104" x14ac:dyDescent="0.25">
      <c r="B381" s="2">
        <v>44439</v>
      </c>
      <c r="C381" s="1">
        <v>1</v>
      </c>
      <c r="D381" s="1">
        <v>0</v>
      </c>
      <c r="E381" s="1">
        <v>0</v>
      </c>
      <c r="F381" s="1">
        <v>0</v>
      </c>
      <c r="G381">
        <v>0</v>
      </c>
      <c r="H381">
        <v>0</v>
      </c>
      <c r="I381">
        <v>1</v>
      </c>
      <c r="J381">
        <v>0</v>
      </c>
      <c r="K381">
        <v>1</v>
      </c>
      <c r="L381">
        <v>0</v>
      </c>
      <c r="M381">
        <v>0</v>
      </c>
      <c r="N381">
        <v>1</v>
      </c>
      <c r="O381">
        <v>1</v>
      </c>
      <c r="P381">
        <v>0</v>
      </c>
      <c r="Q381">
        <v>0</v>
      </c>
      <c r="R381">
        <v>1</v>
      </c>
      <c r="S381">
        <v>0</v>
      </c>
      <c r="T381">
        <v>1</v>
      </c>
      <c r="U381">
        <v>0</v>
      </c>
      <c r="V381" s="1">
        <v>1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1</v>
      </c>
      <c r="AX381" s="1">
        <v>1</v>
      </c>
      <c r="AY381" s="1">
        <v>1</v>
      </c>
      <c r="AZ381" s="1">
        <v>1</v>
      </c>
      <c r="BA381" s="1">
        <v>1</v>
      </c>
      <c r="BB381" s="1">
        <v>1</v>
      </c>
      <c r="BC381">
        <v>1</v>
      </c>
      <c r="BD381">
        <v>1</v>
      </c>
      <c r="BE381">
        <v>1</v>
      </c>
      <c r="BF381">
        <v>0</v>
      </c>
      <c r="BG381" s="1">
        <v>1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 t="s">
        <v>4946</v>
      </c>
      <c r="CJ381" s="1" t="s">
        <v>4944</v>
      </c>
      <c r="CK381" s="1" t="s">
        <v>4944</v>
      </c>
      <c r="CL381" s="1" t="s">
        <v>4946</v>
      </c>
      <c r="CM381" s="1" t="s">
        <v>4946</v>
      </c>
      <c r="CN381" s="1" t="s">
        <v>4945</v>
      </c>
      <c r="CO381" s="1" t="s">
        <v>4944</v>
      </c>
      <c r="CP381" s="1" t="s">
        <v>4944</v>
      </c>
      <c r="CQ381" s="1" t="s">
        <v>4944</v>
      </c>
      <c r="CR381" s="1" t="s">
        <v>4946</v>
      </c>
      <c r="CS381" s="1" t="s">
        <v>4944</v>
      </c>
      <c r="CT381" s="1" t="s">
        <v>4943</v>
      </c>
      <c r="CU381" s="1" t="s">
        <v>4943</v>
      </c>
      <c r="CV381" s="1" t="s">
        <v>4943</v>
      </c>
      <c r="CW381" s="1" t="s">
        <v>4943</v>
      </c>
      <c r="CX381" s="1" t="s">
        <v>4943</v>
      </c>
      <c r="CY381" s="1" t="s">
        <v>4943</v>
      </c>
      <c r="CZ381" s="1" t="s">
        <v>4943</v>
      </c>
    </row>
    <row r="382" spans="2:104" x14ac:dyDescent="0.25">
      <c r="B382" s="2">
        <v>44439</v>
      </c>
      <c r="C382" s="1">
        <v>1</v>
      </c>
      <c r="D382" s="1">
        <v>0</v>
      </c>
      <c r="E382" s="1">
        <v>0</v>
      </c>
      <c r="F382" s="1">
        <v>0</v>
      </c>
      <c r="G382">
        <v>0</v>
      </c>
      <c r="H382">
        <v>0</v>
      </c>
      <c r="I382">
        <v>0</v>
      </c>
      <c r="J382">
        <v>0</v>
      </c>
      <c r="K382">
        <v>1</v>
      </c>
      <c r="L382">
        <v>0</v>
      </c>
      <c r="M382">
        <v>1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1</v>
      </c>
      <c r="AX382" s="1">
        <v>1</v>
      </c>
      <c r="AY382" s="1">
        <v>1</v>
      </c>
      <c r="AZ382" s="1">
        <v>1</v>
      </c>
      <c r="BA382" s="1">
        <v>0</v>
      </c>
      <c r="BB382" s="1">
        <v>0</v>
      </c>
      <c r="BC382">
        <v>1</v>
      </c>
      <c r="BD382">
        <v>1</v>
      </c>
      <c r="BE382">
        <v>1</v>
      </c>
      <c r="BF382">
        <v>1</v>
      </c>
      <c r="BG382" s="1">
        <v>1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1</v>
      </c>
      <c r="CG382" s="1">
        <v>0</v>
      </c>
      <c r="CH382" s="1">
        <v>0</v>
      </c>
      <c r="CI382" s="1" t="s">
        <v>4946</v>
      </c>
      <c r="CJ382" s="1" t="s">
        <v>4946</v>
      </c>
      <c r="CK382" s="1" t="s">
        <v>4946</v>
      </c>
      <c r="CL382" s="1" t="s">
        <v>4946</v>
      </c>
      <c r="CM382" s="1" t="s">
        <v>4946</v>
      </c>
      <c r="CN382" s="1" t="s">
        <v>4945</v>
      </c>
      <c r="CO382" s="1" t="s">
        <v>4946</v>
      </c>
      <c r="CP382" s="1" t="s">
        <v>4944</v>
      </c>
      <c r="CQ382" s="1" t="s">
        <v>4944</v>
      </c>
      <c r="CR382" s="1" t="s">
        <v>4944</v>
      </c>
      <c r="CS382" s="1" t="s">
        <v>4944</v>
      </c>
      <c r="CT382" s="1" t="s">
        <v>4943</v>
      </c>
      <c r="CU382" s="1" t="s">
        <v>4943</v>
      </c>
      <c r="CV382" s="1" t="s">
        <v>4943</v>
      </c>
      <c r="CW382" s="1" t="s">
        <v>4943</v>
      </c>
      <c r="CX382" s="1" t="s">
        <v>4943</v>
      </c>
      <c r="CY382" s="1" t="s">
        <v>4943</v>
      </c>
      <c r="CZ382" s="1" t="s">
        <v>4943</v>
      </c>
    </row>
    <row r="383" spans="2:104" x14ac:dyDescent="0.25">
      <c r="B383" s="2">
        <v>44438</v>
      </c>
      <c r="C383" s="1">
        <v>0</v>
      </c>
      <c r="D383" s="1">
        <v>0</v>
      </c>
      <c r="E383" s="1">
        <v>1</v>
      </c>
      <c r="F383" s="1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1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>
        <v>0</v>
      </c>
      <c r="BD383">
        <v>0</v>
      </c>
      <c r="BE383">
        <v>0</v>
      </c>
      <c r="BF383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 t="s">
        <v>4943</v>
      </c>
      <c r="CJ383" s="1" t="s">
        <v>4943</v>
      </c>
      <c r="CK383" s="1" t="s">
        <v>4943</v>
      </c>
      <c r="CL383" s="1" t="s">
        <v>4943</v>
      </c>
      <c r="CM383" s="1" t="s">
        <v>4943</v>
      </c>
      <c r="CN383" s="1" t="s">
        <v>4943</v>
      </c>
      <c r="CO383" s="1" t="s">
        <v>4943</v>
      </c>
      <c r="CP383" s="1" t="s">
        <v>4943</v>
      </c>
      <c r="CQ383" s="1" t="s">
        <v>4943</v>
      </c>
      <c r="CR383" s="1" t="s">
        <v>4943</v>
      </c>
      <c r="CS383" s="1" t="s">
        <v>4943</v>
      </c>
      <c r="CT383" s="1" t="s">
        <v>4943</v>
      </c>
      <c r="CU383" s="1" t="s">
        <v>4943</v>
      </c>
      <c r="CV383" s="1" t="s">
        <v>4943</v>
      </c>
      <c r="CW383" s="1" t="s">
        <v>4943</v>
      </c>
      <c r="CX383" s="1" t="s">
        <v>4947</v>
      </c>
      <c r="CY383" s="1" t="s">
        <v>4943</v>
      </c>
      <c r="CZ383" s="1" t="s">
        <v>23</v>
      </c>
    </row>
    <row r="384" spans="2:104" x14ac:dyDescent="0.25">
      <c r="B384" s="2">
        <v>44438</v>
      </c>
      <c r="C384" s="1">
        <v>1</v>
      </c>
      <c r="D384" s="1">
        <v>0</v>
      </c>
      <c r="E384" s="1">
        <v>0</v>
      </c>
      <c r="F384" s="1">
        <v>0</v>
      </c>
      <c r="G384">
        <v>1</v>
      </c>
      <c r="H384">
        <v>0</v>
      </c>
      <c r="I384">
        <v>1</v>
      </c>
      <c r="J384">
        <v>0</v>
      </c>
      <c r="K384">
        <v>0</v>
      </c>
      <c r="L384">
        <v>1</v>
      </c>
      <c r="M384">
        <v>0</v>
      </c>
      <c r="N384">
        <v>1</v>
      </c>
      <c r="O384">
        <v>1</v>
      </c>
      <c r="P384">
        <v>0</v>
      </c>
      <c r="Q384">
        <v>0</v>
      </c>
      <c r="R384">
        <v>1</v>
      </c>
      <c r="S384">
        <v>1</v>
      </c>
      <c r="T384">
        <v>1</v>
      </c>
      <c r="U384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1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>
        <v>0</v>
      </c>
      <c r="BD384">
        <v>0</v>
      </c>
      <c r="BE384">
        <v>0</v>
      </c>
      <c r="BF384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1</v>
      </c>
      <c r="BR384" s="1">
        <v>1</v>
      </c>
      <c r="BS384" s="1">
        <v>1</v>
      </c>
      <c r="BT384" s="1">
        <v>1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1</v>
      </c>
      <c r="CE384" s="1">
        <v>0</v>
      </c>
      <c r="CF384" s="1">
        <v>0</v>
      </c>
      <c r="CG384" s="1">
        <v>0</v>
      </c>
      <c r="CH384" s="1">
        <v>0</v>
      </c>
      <c r="CI384" s="1" t="s">
        <v>4946</v>
      </c>
      <c r="CJ384" s="1" t="s">
        <v>4946</v>
      </c>
      <c r="CK384" s="1" t="s">
        <v>4946</v>
      </c>
      <c r="CL384" s="1" t="s">
        <v>4946</v>
      </c>
      <c r="CM384" s="1" t="s">
        <v>4946</v>
      </c>
      <c r="CN384" s="1" t="s">
        <v>4946</v>
      </c>
      <c r="CO384" s="1" t="s">
        <v>4946</v>
      </c>
      <c r="CP384" s="1" t="s">
        <v>4946</v>
      </c>
      <c r="CQ384" s="1" t="s">
        <v>4946</v>
      </c>
      <c r="CR384" s="1" t="s">
        <v>4946</v>
      </c>
      <c r="CS384" s="1" t="s">
        <v>4946</v>
      </c>
      <c r="CT384" s="1" t="s">
        <v>4943</v>
      </c>
      <c r="CU384" s="1" t="s">
        <v>4943</v>
      </c>
      <c r="CV384" s="1" t="s">
        <v>4943</v>
      </c>
      <c r="CW384" s="1" t="s">
        <v>4943</v>
      </c>
      <c r="CX384" s="1" t="s">
        <v>4943</v>
      </c>
      <c r="CY384" s="1" t="s">
        <v>4943</v>
      </c>
      <c r="CZ384" s="1" t="s">
        <v>4943</v>
      </c>
    </row>
    <row r="385" spans="2:104" x14ac:dyDescent="0.25">
      <c r="B385" s="2">
        <v>44438</v>
      </c>
      <c r="C385" s="1">
        <v>0</v>
      </c>
      <c r="D385" s="1">
        <v>1</v>
      </c>
      <c r="E385" s="1">
        <v>0</v>
      </c>
      <c r="F385" s="1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>
        <v>0</v>
      </c>
      <c r="BD385">
        <v>0</v>
      </c>
      <c r="BE385">
        <v>0</v>
      </c>
      <c r="BF385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 t="s">
        <v>4943</v>
      </c>
      <c r="CJ385" s="1" t="s">
        <v>4943</v>
      </c>
      <c r="CK385" s="1" t="s">
        <v>4943</v>
      </c>
      <c r="CL385" s="1" t="s">
        <v>4943</v>
      </c>
      <c r="CM385" s="1" t="s">
        <v>4943</v>
      </c>
      <c r="CN385" s="1" t="s">
        <v>4943</v>
      </c>
      <c r="CO385" s="1" t="s">
        <v>4943</v>
      </c>
      <c r="CP385" s="1" t="s">
        <v>4943</v>
      </c>
      <c r="CQ385" s="1" t="s">
        <v>4943</v>
      </c>
      <c r="CR385" s="1" t="s">
        <v>4943</v>
      </c>
      <c r="CS385" s="1" t="s">
        <v>4943</v>
      </c>
      <c r="CT385" s="1" t="s">
        <v>4943</v>
      </c>
      <c r="CU385" s="1" t="s">
        <v>4943</v>
      </c>
      <c r="CV385" s="1" t="s">
        <v>4943</v>
      </c>
      <c r="CW385" s="1" t="s">
        <v>4943</v>
      </c>
      <c r="CX385" s="1" t="s">
        <v>4943</v>
      </c>
      <c r="CY385" s="1" t="s">
        <v>23</v>
      </c>
      <c r="CZ385" s="1" t="s">
        <v>4943</v>
      </c>
    </row>
    <row r="386" spans="2:104" x14ac:dyDescent="0.25">
      <c r="B386" s="2">
        <v>44438</v>
      </c>
      <c r="C386" s="1">
        <v>0</v>
      </c>
      <c r="D386" s="1">
        <v>1</v>
      </c>
      <c r="E386" s="1">
        <v>0</v>
      </c>
      <c r="F386" s="1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>
        <v>0</v>
      </c>
      <c r="BD386">
        <v>0</v>
      </c>
      <c r="BE386">
        <v>0</v>
      </c>
      <c r="BF386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 t="s">
        <v>4943</v>
      </c>
      <c r="CJ386" s="1" t="s">
        <v>4943</v>
      </c>
      <c r="CK386" s="1" t="s">
        <v>4943</v>
      </c>
      <c r="CL386" s="1" t="s">
        <v>4943</v>
      </c>
      <c r="CM386" s="1" t="s">
        <v>4943</v>
      </c>
      <c r="CN386" s="1" t="s">
        <v>4943</v>
      </c>
      <c r="CO386" s="1" t="s">
        <v>4943</v>
      </c>
      <c r="CP386" s="1" t="s">
        <v>4943</v>
      </c>
      <c r="CQ386" s="1" t="s">
        <v>4943</v>
      </c>
      <c r="CR386" s="1" t="s">
        <v>4943</v>
      </c>
      <c r="CS386" s="1" t="s">
        <v>4943</v>
      </c>
      <c r="CT386" s="1" t="s">
        <v>4943</v>
      </c>
      <c r="CU386" s="1" t="s">
        <v>4943</v>
      </c>
      <c r="CV386" s="1" t="s">
        <v>4943</v>
      </c>
      <c r="CW386" s="1" t="s">
        <v>4943</v>
      </c>
      <c r="CX386" s="1" t="s">
        <v>4943</v>
      </c>
      <c r="CY386" s="1" t="s">
        <v>23</v>
      </c>
      <c r="CZ386" s="1" t="s">
        <v>4943</v>
      </c>
    </row>
    <row r="387" spans="2:104" x14ac:dyDescent="0.25">
      <c r="B387" s="2">
        <v>44438</v>
      </c>
      <c r="C387" s="1">
        <v>1</v>
      </c>
      <c r="D387" s="1">
        <v>0</v>
      </c>
      <c r="E387" s="1">
        <v>0</v>
      </c>
      <c r="F387" s="1">
        <v>0</v>
      </c>
      <c r="G387">
        <v>0</v>
      </c>
      <c r="H387">
        <v>0</v>
      </c>
      <c r="I387">
        <v>1</v>
      </c>
      <c r="J387">
        <v>1</v>
      </c>
      <c r="K387">
        <v>1</v>
      </c>
      <c r="L387">
        <v>0</v>
      </c>
      <c r="M387">
        <v>0</v>
      </c>
      <c r="N387">
        <v>1</v>
      </c>
      <c r="O387">
        <v>1</v>
      </c>
      <c r="P387">
        <v>0</v>
      </c>
      <c r="Q387">
        <v>0</v>
      </c>
      <c r="R387">
        <v>1</v>
      </c>
      <c r="S387">
        <v>1</v>
      </c>
      <c r="T387">
        <v>1</v>
      </c>
      <c r="U387">
        <v>0</v>
      </c>
      <c r="V387" s="1">
        <v>1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1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1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1</v>
      </c>
      <c r="AX387" s="1">
        <v>1</v>
      </c>
      <c r="AY387" s="1">
        <v>0</v>
      </c>
      <c r="AZ387" s="1">
        <v>1</v>
      </c>
      <c r="BA387" s="1">
        <v>0</v>
      </c>
      <c r="BB387" s="1">
        <v>1</v>
      </c>
      <c r="BC387">
        <v>1</v>
      </c>
      <c r="BD387">
        <v>1</v>
      </c>
      <c r="BE387">
        <v>1</v>
      </c>
      <c r="BF387">
        <v>0</v>
      </c>
      <c r="BG387" s="1">
        <v>1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 t="s">
        <v>4946</v>
      </c>
      <c r="CJ387" s="1" t="s">
        <v>4946</v>
      </c>
      <c r="CK387" s="1" t="s">
        <v>4946</v>
      </c>
      <c r="CL387" s="1" t="s">
        <v>4945</v>
      </c>
      <c r="CM387" s="1" t="s">
        <v>4944</v>
      </c>
      <c r="CN387" s="1" t="s">
        <v>4944</v>
      </c>
      <c r="CO387" s="1" t="s">
        <v>4946</v>
      </c>
      <c r="CP387" s="1" t="s">
        <v>4944</v>
      </c>
      <c r="CQ387" s="1" t="s">
        <v>4945</v>
      </c>
      <c r="CR387" s="1" t="s">
        <v>4944</v>
      </c>
      <c r="CS387" s="1" t="s">
        <v>4945</v>
      </c>
      <c r="CT387" s="1" t="s">
        <v>4943</v>
      </c>
      <c r="CU387" s="1" t="s">
        <v>4943</v>
      </c>
      <c r="CV387" s="1" t="s">
        <v>4943</v>
      </c>
      <c r="CW387" s="1" t="s">
        <v>4943</v>
      </c>
      <c r="CX387" s="1" t="s">
        <v>4943</v>
      </c>
      <c r="CY387" s="1" t="s">
        <v>4943</v>
      </c>
      <c r="CZ387" s="1" t="s">
        <v>4943</v>
      </c>
    </row>
    <row r="388" spans="2:104" x14ac:dyDescent="0.25">
      <c r="B388" s="2">
        <v>44438</v>
      </c>
      <c r="C388" s="1">
        <v>0</v>
      </c>
      <c r="D388" s="1">
        <v>1</v>
      </c>
      <c r="E388" s="1">
        <v>0</v>
      </c>
      <c r="F388" s="1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>
        <v>0</v>
      </c>
      <c r="BD388">
        <v>0</v>
      </c>
      <c r="BE388">
        <v>0</v>
      </c>
      <c r="BF388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 t="s">
        <v>4943</v>
      </c>
      <c r="CJ388" s="1" t="s">
        <v>4943</v>
      </c>
      <c r="CK388" s="1" t="s">
        <v>4943</v>
      </c>
      <c r="CL388" s="1" t="s">
        <v>4943</v>
      </c>
      <c r="CM388" s="1" t="s">
        <v>4943</v>
      </c>
      <c r="CN388" s="1" t="s">
        <v>4943</v>
      </c>
      <c r="CO388" s="1" t="s">
        <v>4943</v>
      </c>
      <c r="CP388" s="1" t="s">
        <v>4943</v>
      </c>
      <c r="CQ388" s="1" t="s">
        <v>4943</v>
      </c>
      <c r="CR388" s="1" t="s">
        <v>4943</v>
      </c>
      <c r="CS388" s="1" t="s">
        <v>4943</v>
      </c>
      <c r="CT388" s="1" t="s">
        <v>4943</v>
      </c>
      <c r="CU388" s="1" t="s">
        <v>4943</v>
      </c>
      <c r="CV388" s="1" t="s">
        <v>4943</v>
      </c>
      <c r="CW388" s="1" t="s">
        <v>4943</v>
      </c>
      <c r="CX388" s="1" t="s">
        <v>4943</v>
      </c>
      <c r="CY388" s="1" t="s">
        <v>23</v>
      </c>
      <c r="CZ388" s="1" t="s">
        <v>4943</v>
      </c>
    </row>
    <row r="389" spans="2:104" x14ac:dyDescent="0.25">
      <c r="B389" s="2">
        <v>44438</v>
      </c>
      <c r="C389" s="1">
        <v>0</v>
      </c>
      <c r="D389" s="1">
        <v>1</v>
      </c>
      <c r="E389" s="1">
        <v>0</v>
      </c>
      <c r="F389" s="1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>
        <v>0</v>
      </c>
      <c r="BD389">
        <v>0</v>
      </c>
      <c r="BE389">
        <v>0</v>
      </c>
      <c r="BF389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 t="s">
        <v>4943</v>
      </c>
      <c r="CJ389" s="1" t="s">
        <v>4943</v>
      </c>
      <c r="CK389" s="1" t="s">
        <v>4943</v>
      </c>
      <c r="CL389" s="1" t="s">
        <v>4943</v>
      </c>
      <c r="CM389" s="1" t="s">
        <v>4943</v>
      </c>
      <c r="CN389" s="1" t="s">
        <v>4943</v>
      </c>
      <c r="CO389" s="1" t="s">
        <v>4943</v>
      </c>
      <c r="CP389" s="1" t="s">
        <v>4943</v>
      </c>
      <c r="CQ389" s="1" t="s">
        <v>4943</v>
      </c>
      <c r="CR389" s="1" t="s">
        <v>4943</v>
      </c>
      <c r="CS389" s="1" t="s">
        <v>4943</v>
      </c>
      <c r="CT389" s="1" t="s">
        <v>4943</v>
      </c>
      <c r="CU389" s="1" t="s">
        <v>4943</v>
      </c>
      <c r="CV389" s="1" t="s">
        <v>4943</v>
      </c>
      <c r="CW389" s="1" t="s">
        <v>4943</v>
      </c>
      <c r="CX389" s="1" t="s">
        <v>4943</v>
      </c>
      <c r="CY389" s="1" t="s">
        <v>23</v>
      </c>
      <c r="CZ389" s="1" t="s">
        <v>4943</v>
      </c>
    </row>
    <row r="390" spans="2:104" x14ac:dyDescent="0.25">
      <c r="B390" s="2">
        <v>44438</v>
      </c>
      <c r="C390" s="1">
        <v>1</v>
      </c>
      <c r="D390" s="1">
        <v>0</v>
      </c>
      <c r="E390" s="1">
        <v>0</v>
      </c>
      <c r="F390" s="1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>
        <v>0</v>
      </c>
      <c r="BD390">
        <v>0</v>
      </c>
      <c r="BE390">
        <v>0</v>
      </c>
      <c r="BF390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1</v>
      </c>
      <c r="BR390" s="1">
        <v>1</v>
      </c>
      <c r="BS390" s="1">
        <v>1</v>
      </c>
      <c r="BT390" s="1">
        <v>1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1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 t="s">
        <v>4945</v>
      </c>
      <c r="CJ390" s="1" t="s">
        <v>4945</v>
      </c>
      <c r="CK390" s="1" t="s">
        <v>4945</v>
      </c>
      <c r="CL390" s="1" t="s">
        <v>4946</v>
      </c>
      <c r="CM390" s="1" t="s">
        <v>4945</v>
      </c>
      <c r="CN390" s="1" t="s">
        <v>4945</v>
      </c>
      <c r="CO390" s="1" t="s">
        <v>4945</v>
      </c>
      <c r="CP390" s="1" t="s">
        <v>4944</v>
      </c>
      <c r="CQ390" s="1" t="s">
        <v>4945</v>
      </c>
      <c r="CR390" s="1" t="s">
        <v>4945</v>
      </c>
      <c r="CS390" s="1" t="s">
        <v>4945</v>
      </c>
      <c r="CT390" s="1" t="s">
        <v>4943</v>
      </c>
      <c r="CU390" s="1" t="s">
        <v>4943</v>
      </c>
      <c r="CV390" s="1" t="s">
        <v>4943</v>
      </c>
      <c r="CW390" s="1" t="s">
        <v>4943</v>
      </c>
      <c r="CX390" s="1" t="s">
        <v>4943</v>
      </c>
      <c r="CY390" s="1" t="s">
        <v>4943</v>
      </c>
      <c r="CZ390" s="1" t="s">
        <v>4943</v>
      </c>
    </row>
    <row r="391" spans="2:104" x14ac:dyDescent="0.25">
      <c r="B391" s="2">
        <v>44438</v>
      </c>
      <c r="C391" s="1">
        <v>1</v>
      </c>
      <c r="D391" s="1">
        <v>0</v>
      </c>
      <c r="E391" s="1">
        <v>0</v>
      </c>
      <c r="F391" s="1">
        <v>0</v>
      </c>
      <c r="G391">
        <v>0</v>
      </c>
      <c r="H391">
        <v>0</v>
      </c>
      <c r="I391">
        <v>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1</v>
      </c>
      <c r="S391">
        <v>0</v>
      </c>
      <c r="T391">
        <v>1</v>
      </c>
      <c r="U391">
        <v>0</v>
      </c>
      <c r="V391" s="1">
        <v>1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>
        <v>0</v>
      </c>
      <c r="BD391">
        <v>0</v>
      </c>
      <c r="BE391">
        <v>0</v>
      </c>
      <c r="BF39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 t="s">
        <v>4946</v>
      </c>
      <c r="CJ391" s="1" t="s">
        <v>4946</v>
      </c>
      <c r="CK391" s="1" t="s">
        <v>4946</v>
      </c>
      <c r="CL391" s="1" t="s">
        <v>4946</v>
      </c>
      <c r="CM391" s="1" t="s">
        <v>4946</v>
      </c>
      <c r="CN391" s="1" t="s">
        <v>4946</v>
      </c>
      <c r="CO391" s="1" t="s">
        <v>4944</v>
      </c>
      <c r="CP391" s="1" t="s">
        <v>4945</v>
      </c>
      <c r="CQ391" s="1" t="s">
        <v>4945</v>
      </c>
      <c r="CR391" s="1" t="s">
        <v>4944</v>
      </c>
      <c r="CS391" s="1" t="s">
        <v>4945</v>
      </c>
      <c r="CT391" s="1" t="s">
        <v>4943</v>
      </c>
      <c r="CU391" s="1" t="s">
        <v>4943</v>
      </c>
      <c r="CV391" s="1" t="s">
        <v>4943</v>
      </c>
      <c r="CW391" s="1" t="s">
        <v>4943</v>
      </c>
      <c r="CX391" s="1" t="s">
        <v>4943</v>
      </c>
      <c r="CY391" s="1" t="s">
        <v>4943</v>
      </c>
      <c r="CZ391" s="1" t="s">
        <v>4943</v>
      </c>
    </row>
    <row r="392" spans="2:104" x14ac:dyDescent="0.25">
      <c r="B392" s="2">
        <v>44438</v>
      </c>
      <c r="C392" s="1">
        <v>0</v>
      </c>
      <c r="D392" s="1">
        <v>1</v>
      </c>
      <c r="E392" s="1">
        <v>0</v>
      </c>
      <c r="F392" s="1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>
        <v>0</v>
      </c>
      <c r="BD392">
        <v>0</v>
      </c>
      <c r="BE392">
        <v>0</v>
      </c>
      <c r="BF392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 t="s">
        <v>4943</v>
      </c>
      <c r="CJ392" s="1" t="s">
        <v>4943</v>
      </c>
      <c r="CK392" s="1" t="s">
        <v>4943</v>
      </c>
      <c r="CL392" s="1" t="s">
        <v>4943</v>
      </c>
      <c r="CM392" s="1" t="s">
        <v>4943</v>
      </c>
      <c r="CN392" s="1" t="s">
        <v>4943</v>
      </c>
      <c r="CO392" s="1" t="s">
        <v>4943</v>
      </c>
      <c r="CP392" s="1" t="s">
        <v>4943</v>
      </c>
      <c r="CQ392" s="1" t="s">
        <v>4943</v>
      </c>
      <c r="CR392" s="1" t="s">
        <v>4943</v>
      </c>
      <c r="CS392" s="1" t="s">
        <v>4943</v>
      </c>
      <c r="CT392" s="1" t="s">
        <v>4943</v>
      </c>
      <c r="CU392" s="1" t="s">
        <v>4943</v>
      </c>
      <c r="CV392" s="1" t="s">
        <v>4943</v>
      </c>
      <c r="CW392" s="1" t="s">
        <v>4943</v>
      </c>
      <c r="CX392" s="1" t="s">
        <v>4943</v>
      </c>
      <c r="CY392" s="1" t="s">
        <v>23</v>
      </c>
      <c r="CZ392" s="1" t="s">
        <v>4943</v>
      </c>
    </row>
    <row r="393" spans="2:104" x14ac:dyDescent="0.25">
      <c r="B393" s="2">
        <v>44438</v>
      </c>
      <c r="C393" s="1">
        <v>0</v>
      </c>
      <c r="D393" s="1">
        <v>1</v>
      </c>
      <c r="E393" s="1">
        <v>0</v>
      </c>
      <c r="F393" s="1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>
        <v>0</v>
      </c>
      <c r="BD393">
        <v>0</v>
      </c>
      <c r="BE393">
        <v>0</v>
      </c>
      <c r="BF393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 t="s">
        <v>4943</v>
      </c>
      <c r="CJ393" s="1" t="s">
        <v>4943</v>
      </c>
      <c r="CK393" s="1" t="s">
        <v>4943</v>
      </c>
      <c r="CL393" s="1" t="s">
        <v>4943</v>
      </c>
      <c r="CM393" s="1" t="s">
        <v>4943</v>
      </c>
      <c r="CN393" s="1" t="s">
        <v>4943</v>
      </c>
      <c r="CO393" s="1" t="s">
        <v>4943</v>
      </c>
      <c r="CP393" s="1" t="s">
        <v>4943</v>
      </c>
      <c r="CQ393" s="1" t="s">
        <v>4943</v>
      </c>
      <c r="CR393" s="1" t="s">
        <v>4943</v>
      </c>
      <c r="CS393" s="1" t="s">
        <v>4943</v>
      </c>
      <c r="CT393" s="1" t="s">
        <v>4943</v>
      </c>
      <c r="CU393" s="1" t="s">
        <v>4943</v>
      </c>
      <c r="CV393" s="1" t="s">
        <v>4943</v>
      </c>
      <c r="CW393" s="1" t="s">
        <v>4943</v>
      </c>
      <c r="CX393" s="1" t="s">
        <v>4943</v>
      </c>
      <c r="CY393" s="1" t="s">
        <v>23</v>
      </c>
      <c r="CZ393" s="1" t="s">
        <v>4943</v>
      </c>
    </row>
    <row r="394" spans="2:104" x14ac:dyDescent="0.25">
      <c r="B394" s="2">
        <v>44438</v>
      </c>
      <c r="C394" s="1">
        <v>0</v>
      </c>
      <c r="D394" s="1">
        <v>1</v>
      </c>
      <c r="E394" s="1">
        <v>0</v>
      </c>
      <c r="F394" s="1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>
        <v>0</v>
      </c>
      <c r="BD394">
        <v>0</v>
      </c>
      <c r="BE394">
        <v>0</v>
      </c>
      <c r="BF394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 t="s">
        <v>4943</v>
      </c>
      <c r="CJ394" s="1" t="s">
        <v>4943</v>
      </c>
      <c r="CK394" s="1" t="s">
        <v>4943</v>
      </c>
      <c r="CL394" s="1" t="s">
        <v>4943</v>
      </c>
      <c r="CM394" s="1" t="s">
        <v>4943</v>
      </c>
      <c r="CN394" s="1" t="s">
        <v>4943</v>
      </c>
      <c r="CO394" s="1" t="s">
        <v>4943</v>
      </c>
      <c r="CP394" s="1" t="s">
        <v>4943</v>
      </c>
      <c r="CQ394" s="1" t="s">
        <v>4943</v>
      </c>
      <c r="CR394" s="1" t="s">
        <v>4943</v>
      </c>
      <c r="CS394" s="1" t="s">
        <v>4943</v>
      </c>
      <c r="CT394" s="1" t="s">
        <v>4943</v>
      </c>
      <c r="CU394" s="1" t="s">
        <v>4943</v>
      </c>
      <c r="CV394" s="1" t="s">
        <v>4943</v>
      </c>
      <c r="CW394" s="1" t="s">
        <v>4943</v>
      </c>
      <c r="CX394" s="1" t="s">
        <v>4943</v>
      </c>
      <c r="CY394" s="1" t="s">
        <v>23</v>
      </c>
      <c r="CZ394" s="1" t="s">
        <v>4943</v>
      </c>
    </row>
    <row r="395" spans="2:104" x14ac:dyDescent="0.25">
      <c r="B395" s="2">
        <v>44438</v>
      </c>
      <c r="C395" s="1">
        <v>0</v>
      </c>
      <c r="D395" s="1">
        <v>1</v>
      </c>
      <c r="E395" s="1">
        <v>0</v>
      </c>
      <c r="F395" s="1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>
        <v>0</v>
      </c>
      <c r="BD395">
        <v>0</v>
      </c>
      <c r="BE395">
        <v>0</v>
      </c>
      <c r="BF395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 t="s">
        <v>4943</v>
      </c>
      <c r="CJ395" s="1" t="s">
        <v>4943</v>
      </c>
      <c r="CK395" s="1" t="s">
        <v>4943</v>
      </c>
      <c r="CL395" s="1" t="s">
        <v>4943</v>
      </c>
      <c r="CM395" s="1" t="s">
        <v>4943</v>
      </c>
      <c r="CN395" s="1" t="s">
        <v>4943</v>
      </c>
      <c r="CO395" s="1" t="s">
        <v>4943</v>
      </c>
      <c r="CP395" s="1" t="s">
        <v>4943</v>
      </c>
      <c r="CQ395" s="1" t="s">
        <v>4943</v>
      </c>
      <c r="CR395" s="1" t="s">
        <v>4943</v>
      </c>
      <c r="CS395" s="1" t="s">
        <v>4943</v>
      </c>
      <c r="CT395" s="1" t="s">
        <v>4943</v>
      </c>
      <c r="CU395" s="1" t="s">
        <v>4943</v>
      </c>
      <c r="CV395" s="1" t="s">
        <v>4943</v>
      </c>
      <c r="CW395" s="1" t="s">
        <v>4943</v>
      </c>
      <c r="CX395" s="1" t="s">
        <v>4943</v>
      </c>
      <c r="CY395" s="1" t="s">
        <v>23</v>
      </c>
      <c r="CZ395" s="1" t="s">
        <v>4943</v>
      </c>
    </row>
    <row r="396" spans="2:104" x14ac:dyDescent="0.25">
      <c r="B396" s="2">
        <v>44438</v>
      </c>
      <c r="C396" s="1">
        <v>0</v>
      </c>
      <c r="D396" s="1">
        <v>1</v>
      </c>
      <c r="E396" s="1">
        <v>0</v>
      </c>
      <c r="F396" s="1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>
        <v>0</v>
      </c>
      <c r="BD396">
        <v>0</v>
      </c>
      <c r="BE396">
        <v>0</v>
      </c>
      <c r="BF396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 t="s">
        <v>4943</v>
      </c>
      <c r="CJ396" s="1" t="s">
        <v>4943</v>
      </c>
      <c r="CK396" s="1" t="s">
        <v>4943</v>
      </c>
      <c r="CL396" s="1" t="s">
        <v>4943</v>
      </c>
      <c r="CM396" s="1" t="s">
        <v>4943</v>
      </c>
      <c r="CN396" s="1" t="s">
        <v>4943</v>
      </c>
      <c r="CO396" s="1" t="s">
        <v>4943</v>
      </c>
      <c r="CP396" s="1" t="s">
        <v>4943</v>
      </c>
      <c r="CQ396" s="1" t="s">
        <v>4943</v>
      </c>
      <c r="CR396" s="1" t="s">
        <v>4943</v>
      </c>
      <c r="CS396" s="1" t="s">
        <v>4943</v>
      </c>
      <c r="CT396" s="1" t="s">
        <v>4943</v>
      </c>
      <c r="CU396" s="1" t="s">
        <v>4943</v>
      </c>
      <c r="CV396" s="1" t="s">
        <v>4943</v>
      </c>
      <c r="CW396" s="1" t="s">
        <v>4943</v>
      </c>
      <c r="CX396" s="1" t="s">
        <v>4943</v>
      </c>
      <c r="CY396" s="1" t="s">
        <v>23</v>
      </c>
      <c r="CZ396" s="1" t="s">
        <v>4943</v>
      </c>
    </row>
    <row r="397" spans="2:104" x14ac:dyDescent="0.25">
      <c r="B397" s="2">
        <v>44437</v>
      </c>
      <c r="C397" s="1">
        <v>1</v>
      </c>
      <c r="D397" s="1">
        <v>0</v>
      </c>
      <c r="E397" s="1">
        <v>0</v>
      </c>
      <c r="F397" s="1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1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>
        <v>0</v>
      </c>
      <c r="BD397">
        <v>0</v>
      </c>
      <c r="BE397">
        <v>0</v>
      </c>
      <c r="BF397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1</v>
      </c>
      <c r="CG397" s="1">
        <v>0</v>
      </c>
      <c r="CH397" s="1">
        <v>0</v>
      </c>
      <c r="CI397" s="1" t="s">
        <v>4946</v>
      </c>
      <c r="CJ397" s="1" t="s">
        <v>4944</v>
      </c>
      <c r="CK397" s="1" t="s">
        <v>4946</v>
      </c>
      <c r="CL397" s="1" t="s">
        <v>4946</v>
      </c>
      <c r="CM397" s="1" t="s">
        <v>4946</v>
      </c>
      <c r="CN397" s="1" t="s">
        <v>4946</v>
      </c>
      <c r="CO397" s="1" t="s">
        <v>4946</v>
      </c>
      <c r="CP397" s="1" t="s">
        <v>4946</v>
      </c>
      <c r="CQ397" s="1" t="s">
        <v>4946</v>
      </c>
      <c r="CR397" s="1" t="s">
        <v>4946</v>
      </c>
      <c r="CS397" s="1" t="s">
        <v>4944</v>
      </c>
      <c r="CT397" s="1" t="s">
        <v>4943</v>
      </c>
      <c r="CU397" s="1" t="s">
        <v>4943</v>
      </c>
      <c r="CV397" s="1" t="s">
        <v>4943</v>
      </c>
      <c r="CW397" s="1" t="s">
        <v>4943</v>
      </c>
      <c r="CX397" s="1" t="s">
        <v>4943</v>
      </c>
      <c r="CY397" s="1" t="s">
        <v>4943</v>
      </c>
      <c r="CZ397" s="1" t="s">
        <v>4943</v>
      </c>
    </row>
    <row r="398" spans="2:104" x14ac:dyDescent="0.25">
      <c r="B398" s="2">
        <v>44436</v>
      </c>
      <c r="C398" s="1">
        <v>0</v>
      </c>
      <c r="D398" s="1">
        <v>1</v>
      </c>
      <c r="E398" s="1">
        <v>0</v>
      </c>
      <c r="F398" s="1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>
        <v>0</v>
      </c>
      <c r="BD398">
        <v>0</v>
      </c>
      <c r="BE398">
        <v>0</v>
      </c>
      <c r="BF398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 t="s">
        <v>4943</v>
      </c>
      <c r="CJ398" s="1" t="s">
        <v>4943</v>
      </c>
      <c r="CK398" s="1" t="s">
        <v>4943</v>
      </c>
      <c r="CL398" s="1" t="s">
        <v>4943</v>
      </c>
      <c r="CM398" s="1" t="s">
        <v>4943</v>
      </c>
      <c r="CN398" s="1" t="s">
        <v>4943</v>
      </c>
      <c r="CO398" s="1" t="s">
        <v>4943</v>
      </c>
      <c r="CP398" s="1" t="s">
        <v>4943</v>
      </c>
      <c r="CQ398" s="1" t="s">
        <v>4943</v>
      </c>
      <c r="CR398" s="1" t="s">
        <v>4943</v>
      </c>
      <c r="CS398" s="1" t="s">
        <v>4943</v>
      </c>
      <c r="CT398" s="1" t="s">
        <v>4943</v>
      </c>
      <c r="CU398" s="1" t="s">
        <v>4943</v>
      </c>
      <c r="CV398" s="1" t="s">
        <v>4943</v>
      </c>
      <c r="CW398" s="1" t="s">
        <v>4943</v>
      </c>
      <c r="CX398" s="1" t="s">
        <v>4943</v>
      </c>
      <c r="CY398" s="1" t="s">
        <v>23</v>
      </c>
      <c r="CZ398" s="1" t="s">
        <v>4943</v>
      </c>
    </row>
    <row r="399" spans="2:104" x14ac:dyDescent="0.25">
      <c r="B399" s="2">
        <v>44435</v>
      </c>
      <c r="C399" s="1">
        <v>0</v>
      </c>
      <c r="D399" s="1">
        <v>1</v>
      </c>
      <c r="E399" s="1">
        <v>0</v>
      </c>
      <c r="F399" s="1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>
        <v>0</v>
      </c>
      <c r="BD399">
        <v>0</v>
      </c>
      <c r="BE399">
        <v>0</v>
      </c>
      <c r="BF399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 t="s">
        <v>4943</v>
      </c>
      <c r="CJ399" s="1" t="s">
        <v>4943</v>
      </c>
      <c r="CK399" s="1" t="s">
        <v>4943</v>
      </c>
      <c r="CL399" s="1" t="s">
        <v>4943</v>
      </c>
      <c r="CM399" s="1" t="s">
        <v>4943</v>
      </c>
      <c r="CN399" s="1" t="s">
        <v>4943</v>
      </c>
      <c r="CO399" s="1" t="s">
        <v>4943</v>
      </c>
      <c r="CP399" s="1" t="s">
        <v>4943</v>
      </c>
      <c r="CQ399" s="1" t="s">
        <v>4943</v>
      </c>
      <c r="CR399" s="1" t="s">
        <v>4943</v>
      </c>
      <c r="CS399" s="1" t="s">
        <v>4943</v>
      </c>
      <c r="CT399" s="1" t="s">
        <v>4943</v>
      </c>
      <c r="CU399" s="1" t="s">
        <v>4943</v>
      </c>
      <c r="CV399" s="1" t="s">
        <v>4943</v>
      </c>
      <c r="CW399" s="1" t="s">
        <v>4943</v>
      </c>
      <c r="CX399" s="1" t="s">
        <v>4943</v>
      </c>
      <c r="CY399" s="1" t="s">
        <v>23</v>
      </c>
      <c r="CZ399" s="1" t="s">
        <v>4943</v>
      </c>
    </row>
    <row r="400" spans="2:104" x14ac:dyDescent="0.25">
      <c r="B400" s="2">
        <v>44435</v>
      </c>
      <c r="C400" s="1">
        <v>0</v>
      </c>
      <c r="D400" s="1">
        <v>1</v>
      </c>
      <c r="E400" s="1">
        <v>0</v>
      </c>
      <c r="F400" s="1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>
        <v>0</v>
      </c>
      <c r="BD400">
        <v>0</v>
      </c>
      <c r="BE400">
        <v>0</v>
      </c>
      <c r="BF400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 t="s">
        <v>4943</v>
      </c>
      <c r="CJ400" s="1" t="s">
        <v>4943</v>
      </c>
      <c r="CK400" s="1" t="s">
        <v>4943</v>
      </c>
      <c r="CL400" s="1" t="s">
        <v>4943</v>
      </c>
      <c r="CM400" s="1" t="s">
        <v>4943</v>
      </c>
      <c r="CN400" s="1" t="s">
        <v>4943</v>
      </c>
      <c r="CO400" s="1" t="s">
        <v>4943</v>
      </c>
      <c r="CP400" s="1" t="s">
        <v>4943</v>
      </c>
      <c r="CQ400" s="1" t="s">
        <v>4943</v>
      </c>
      <c r="CR400" s="1" t="s">
        <v>4943</v>
      </c>
      <c r="CS400" s="1" t="s">
        <v>4943</v>
      </c>
      <c r="CT400" s="1" t="s">
        <v>4943</v>
      </c>
      <c r="CU400" s="1" t="s">
        <v>4943</v>
      </c>
      <c r="CV400" s="1" t="s">
        <v>4943</v>
      </c>
      <c r="CW400" s="1" t="s">
        <v>4943</v>
      </c>
      <c r="CX400" s="1" t="s">
        <v>4943</v>
      </c>
      <c r="CY400" s="1" t="s">
        <v>23</v>
      </c>
      <c r="CZ400" s="1" t="s">
        <v>4943</v>
      </c>
    </row>
    <row r="401" spans="2:104" x14ac:dyDescent="0.25">
      <c r="B401" s="2">
        <v>44435</v>
      </c>
      <c r="C401" s="1">
        <v>1</v>
      </c>
      <c r="D401" s="1">
        <v>0</v>
      </c>
      <c r="E401" s="1">
        <v>0</v>
      </c>
      <c r="F401" s="1">
        <v>0</v>
      </c>
      <c r="G401">
        <v>0</v>
      </c>
      <c r="H401">
        <v>0</v>
      </c>
      <c r="I401">
        <v>1</v>
      </c>
      <c r="J401">
        <v>1</v>
      </c>
      <c r="K401">
        <v>1</v>
      </c>
      <c r="L401">
        <v>1</v>
      </c>
      <c r="M401">
        <v>0</v>
      </c>
      <c r="N401">
        <v>0</v>
      </c>
      <c r="O401">
        <v>1</v>
      </c>
      <c r="P401">
        <v>1</v>
      </c>
      <c r="Q401">
        <v>1</v>
      </c>
      <c r="R401">
        <v>0</v>
      </c>
      <c r="S401">
        <v>1</v>
      </c>
      <c r="T401">
        <v>1</v>
      </c>
      <c r="U401">
        <v>1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1</v>
      </c>
      <c r="AE401" s="1">
        <v>0</v>
      </c>
      <c r="AF401" s="1">
        <v>1</v>
      </c>
      <c r="AG401" s="1">
        <v>0</v>
      </c>
      <c r="AH401" s="1">
        <v>1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1</v>
      </c>
      <c r="AV401" s="1">
        <v>0</v>
      </c>
      <c r="AW401" s="1">
        <v>0</v>
      </c>
      <c r="AX401" s="1">
        <v>1</v>
      </c>
      <c r="AY401" s="1">
        <v>1</v>
      </c>
      <c r="AZ401" s="1">
        <v>1</v>
      </c>
      <c r="BA401" s="1">
        <v>0</v>
      </c>
      <c r="BB401" s="1">
        <v>1</v>
      </c>
      <c r="BC401">
        <v>0</v>
      </c>
      <c r="BD401">
        <v>0</v>
      </c>
      <c r="BE401">
        <v>1</v>
      </c>
      <c r="BF401">
        <v>1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1</v>
      </c>
      <c r="BP401" s="1">
        <v>0</v>
      </c>
      <c r="BQ401" s="1">
        <v>1</v>
      </c>
      <c r="BR401" s="1">
        <v>1</v>
      </c>
      <c r="BS401" s="1">
        <v>1</v>
      </c>
      <c r="BT401" s="1">
        <v>1</v>
      </c>
      <c r="BU401" s="1">
        <v>1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1</v>
      </c>
      <c r="CE401" s="1">
        <v>0</v>
      </c>
      <c r="CF401" s="1">
        <v>0</v>
      </c>
      <c r="CG401" s="1">
        <v>0</v>
      </c>
      <c r="CH401" s="1">
        <v>0</v>
      </c>
      <c r="CI401" s="1" t="s">
        <v>4946</v>
      </c>
      <c r="CJ401" s="1" t="s">
        <v>4946</v>
      </c>
      <c r="CK401" s="1" t="s">
        <v>4946</v>
      </c>
      <c r="CL401" s="1" t="s">
        <v>4946</v>
      </c>
      <c r="CM401" s="1" t="s">
        <v>4946</v>
      </c>
      <c r="CN401" s="1" t="s">
        <v>4946</v>
      </c>
      <c r="CO401" s="1" t="s">
        <v>4946</v>
      </c>
      <c r="CP401" s="1" t="s">
        <v>4946</v>
      </c>
      <c r="CQ401" s="1" t="s">
        <v>4946</v>
      </c>
      <c r="CR401" s="1" t="s">
        <v>4946</v>
      </c>
      <c r="CS401" s="1" t="s">
        <v>4946</v>
      </c>
      <c r="CT401" s="1" t="s">
        <v>4943</v>
      </c>
      <c r="CU401" s="1" t="s">
        <v>4943</v>
      </c>
      <c r="CV401" s="1" t="s">
        <v>4943</v>
      </c>
      <c r="CW401" s="1" t="s">
        <v>4943</v>
      </c>
      <c r="CX401" s="1" t="s">
        <v>4943</v>
      </c>
      <c r="CY401" s="1" t="s">
        <v>4943</v>
      </c>
      <c r="CZ401" s="1" t="s">
        <v>4943</v>
      </c>
    </row>
    <row r="402" spans="2:104" x14ac:dyDescent="0.25">
      <c r="B402" s="2">
        <v>44435</v>
      </c>
      <c r="C402" s="1">
        <v>1</v>
      </c>
      <c r="D402" s="1">
        <v>0</v>
      </c>
      <c r="E402" s="1">
        <v>0</v>
      </c>
      <c r="F402" s="1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>
        <v>0</v>
      </c>
      <c r="BD402">
        <v>0</v>
      </c>
      <c r="BE402">
        <v>0</v>
      </c>
      <c r="BF402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 t="s">
        <v>4946</v>
      </c>
      <c r="CJ402" s="1" t="s">
        <v>4944</v>
      </c>
      <c r="CK402" s="1" t="s">
        <v>4946</v>
      </c>
      <c r="CL402" s="1" t="s">
        <v>4946</v>
      </c>
      <c r="CM402" s="1" t="s">
        <v>4944</v>
      </c>
      <c r="CN402" s="1" t="s">
        <v>4944</v>
      </c>
      <c r="CO402" s="1" t="s">
        <v>4944</v>
      </c>
      <c r="CP402" s="1" t="s">
        <v>4944</v>
      </c>
      <c r="CQ402" s="1" t="s">
        <v>4944</v>
      </c>
      <c r="CR402" s="1" t="s">
        <v>4946</v>
      </c>
      <c r="CS402" s="1" t="s">
        <v>4946</v>
      </c>
      <c r="CT402" s="1" t="s">
        <v>4943</v>
      </c>
      <c r="CU402" s="1" t="s">
        <v>4943</v>
      </c>
      <c r="CV402" s="1" t="s">
        <v>4943</v>
      </c>
      <c r="CW402" s="1" t="s">
        <v>4943</v>
      </c>
      <c r="CX402" s="1" t="s">
        <v>4943</v>
      </c>
      <c r="CY402" s="1" t="s">
        <v>4943</v>
      </c>
      <c r="CZ402" s="1" t="s">
        <v>4943</v>
      </c>
    </row>
    <row r="403" spans="2:104" x14ac:dyDescent="0.25">
      <c r="B403" s="2">
        <v>44435</v>
      </c>
      <c r="C403" s="1">
        <v>0</v>
      </c>
      <c r="D403" s="1">
        <v>1</v>
      </c>
      <c r="E403" s="1">
        <v>0</v>
      </c>
      <c r="F403" s="1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>
        <v>0</v>
      </c>
      <c r="BD403">
        <v>0</v>
      </c>
      <c r="BE403">
        <v>0</v>
      </c>
      <c r="BF403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 t="s">
        <v>4943</v>
      </c>
      <c r="CJ403" s="1" t="s">
        <v>4943</v>
      </c>
      <c r="CK403" s="1" t="s">
        <v>4943</v>
      </c>
      <c r="CL403" s="1" t="s">
        <v>4943</v>
      </c>
      <c r="CM403" s="1" t="s">
        <v>4943</v>
      </c>
      <c r="CN403" s="1" t="s">
        <v>4943</v>
      </c>
      <c r="CO403" s="1" t="s">
        <v>4943</v>
      </c>
      <c r="CP403" s="1" t="s">
        <v>4943</v>
      </c>
      <c r="CQ403" s="1" t="s">
        <v>4943</v>
      </c>
      <c r="CR403" s="1" t="s">
        <v>4943</v>
      </c>
      <c r="CS403" s="1" t="s">
        <v>4943</v>
      </c>
      <c r="CT403" s="1" t="s">
        <v>4943</v>
      </c>
      <c r="CU403" s="1" t="s">
        <v>4943</v>
      </c>
      <c r="CV403" s="1" t="s">
        <v>4943</v>
      </c>
      <c r="CW403" s="1" t="s">
        <v>4943</v>
      </c>
      <c r="CX403" s="1" t="s">
        <v>4943</v>
      </c>
      <c r="CY403" s="1" t="s">
        <v>23</v>
      </c>
      <c r="CZ403" s="1" t="s">
        <v>4943</v>
      </c>
    </row>
    <row r="404" spans="2:104" x14ac:dyDescent="0.25">
      <c r="B404" s="2">
        <v>44435</v>
      </c>
      <c r="C404" s="1">
        <v>0</v>
      </c>
      <c r="D404" s="1">
        <v>1</v>
      </c>
      <c r="E404" s="1">
        <v>0</v>
      </c>
      <c r="F404" s="1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>
        <v>0</v>
      </c>
      <c r="BD404">
        <v>0</v>
      </c>
      <c r="BE404">
        <v>0</v>
      </c>
      <c r="BF404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 t="s">
        <v>4943</v>
      </c>
      <c r="CJ404" s="1" t="s">
        <v>4943</v>
      </c>
      <c r="CK404" s="1" t="s">
        <v>4943</v>
      </c>
      <c r="CL404" s="1" t="s">
        <v>4943</v>
      </c>
      <c r="CM404" s="1" t="s">
        <v>4943</v>
      </c>
      <c r="CN404" s="1" t="s">
        <v>4943</v>
      </c>
      <c r="CO404" s="1" t="s">
        <v>4943</v>
      </c>
      <c r="CP404" s="1" t="s">
        <v>4943</v>
      </c>
      <c r="CQ404" s="1" t="s">
        <v>4943</v>
      </c>
      <c r="CR404" s="1" t="s">
        <v>4943</v>
      </c>
      <c r="CS404" s="1" t="s">
        <v>4943</v>
      </c>
      <c r="CT404" s="1" t="s">
        <v>4943</v>
      </c>
      <c r="CU404" s="1" t="s">
        <v>4943</v>
      </c>
      <c r="CV404" s="1" t="s">
        <v>4943</v>
      </c>
      <c r="CW404" s="1" t="s">
        <v>4943</v>
      </c>
      <c r="CX404" s="1" t="s">
        <v>4943</v>
      </c>
      <c r="CY404" s="1" t="s">
        <v>23</v>
      </c>
      <c r="CZ404" s="1" t="s">
        <v>4943</v>
      </c>
    </row>
    <row r="405" spans="2:104" x14ac:dyDescent="0.25">
      <c r="B405" s="2">
        <v>44435</v>
      </c>
      <c r="C405" s="1">
        <v>0</v>
      </c>
      <c r="D405" s="1">
        <v>1</v>
      </c>
      <c r="E405" s="1">
        <v>0</v>
      </c>
      <c r="F405" s="1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>
        <v>0</v>
      </c>
      <c r="BD405">
        <v>0</v>
      </c>
      <c r="BE405">
        <v>0</v>
      </c>
      <c r="BF405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 t="s">
        <v>4943</v>
      </c>
      <c r="CJ405" s="1" t="s">
        <v>4943</v>
      </c>
      <c r="CK405" s="1" t="s">
        <v>4943</v>
      </c>
      <c r="CL405" s="1" t="s">
        <v>4943</v>
      </c>
      <c r="CM405" s="1" t="s">
        <v>4943</v>
      </c>
      <c r="CN405" s="1" t="s">
        <v>4943</v>
      </c>
      <c r="CO405" s="1" t="s">
        <v>4943</v>
      </c>
      <c r="CP405" s="1" t="s">
        <v>4943</v>
      </c>
      <c r="CQ405" s="1" t="s">
        <v>4943</v>
      </c>
      <c r="CR405" s="1" t="s">
        <v>4943</v>
      </c>
      <c r="CS405" s="1" t="s">
        <v>4943</v>
      </c>
      <c r="CT405" s="1" t="s">
        <v>4943</v>
      </c>
      <c r="CU405" s="1" t="s">
        <v>4943</v>
      </c>
      <c r="CV405" s="1" t="s">
        <v>4943</v>
      </c>
      <c r="CW405" s="1" t="s">
        <v>4943</v>
      </c>
      <c r="CX405" s="1" t="s">
        <v>4943</v>
      </c>
      <c r="CY405" s="1" t="s">
        <v>23</v>
      </c>
      <c r="CZ405" s="1" t="s">
        <v>4943</v>
      </c>
    </row>
    <row r="406" spans="2:104" x14ac:dyDescent="0.25">
      <c r="B406" s="2">
        <v>44435</v>
      </c>
      <c r="C406" s="1">
        <v>0</v>
      </c>
      <c r="D406" s="1">
        <v>1</v>
      </c>
      <c r="E406" s="1">
        <v>0</v>
      </c>
      <c r="F406" s="1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>
        <v>0</v>
      </c>
      <c r="BD406">
        <v>0</v>
      </c>
      <c r="BE406">
        <v>0</v>
      </c>
      <c r="BF406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 t="s">
        <v>4943</v>
      </c>
      <c r="CJ406" s="1" t="s">
        <v>4943</v>
      </c>
      <c r="CK406" s="1" t="s">
        <v>4943</v>
      </c>
      <c r="CL406" s="1" t="s">
        <v>4943</v>
      </c>
      <c r="CM406" s="1" t="s">
        <v>4943</v>
      </c>
      <c r="CN406" s="1" t="s">
        <v>4943</v>
      </c>
      <c r="CO406" s="1" t="s">
        <v>4943</v>
      </c>
      <c r="CP406" s="1" t="s">
        <v>4943</v>
      </c>
      <c r="CQ406" s="1" t="s">
        <v>4943</v>
      </c>
      <c r="CR406" s="1" t="s">
        <v>4943</v>
      </c>
      <c r="CS406" s="1" t="s">
        <v>4943</v>
      </c>
      <c r="CT406" s="1" t="s">
        <v>4943</v>
      </c>
      <c r="CU406" s="1" t="s">
        <v>4943</v>
      </c>
      <c r="CV406" s="1" t="s">
        <v>4943</v>
      </c>
      <c r="CW406" s="1" t="s">
        <v>4943</v>
      </c>
      <c r="CX406" s="1" t="s">
        <v>4943</v>
      </c>
      <c r="CY406" s="1" t="s">
        <v>23</v>
      </c>
      <c r="CZ406" s="1" t="s">
        <v>4943</v>
      </c>
    </row>
    <row r="407" spans="2:104" x14ac:dyDescent="0.25">
      <c r="B407" s="2">
        <v>44434</v>
      </c>
      <c r="C407" s="1">
        <v>0</v>
      </c>
      <c r="D407" s="1">
        <v>1</v>
      </c>
      <c r="E407" s="1">
        <v>0</v>
      </c>
      <c r="F407" s="1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>
        <v>0</v>
      </c>
      <c r="BD407">
        <v>0</v>
      </c>
      <c r="BE407">
        <v>0</v>
      </c>
      <c r="BF407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 t="s">
        <v>4943</v>
      </c>
      <c r="CJ407" s="1" t="s">
        <v>4943</v>
      </c>
      <c r="CK407" s="1" t="s">
        <v>4943</v>
      </c>
      <c r="CL407" s="1" t="s">
        <v>4943</v>
      </c>
      <c r="CM407" s="1" t="s">
        <v>4943</v>
      </c>
      <c r="CN407" s="1" t="s">
        <v>4943</v>
      </c>
      <c r="CO407" s="1" t="s">
        <v>4943</v>
      </c>
      <c r="CP407" s="1" t="s">
        <v>4943</v>
      </c>
      <c r="CQ407" s="1" t="s">
        <v>4943</v>
      </c>
      <c r="CR407" s="1" t="s">
        <v>4943</v>
      </c>
      <c r="CS407" s="1" t="s">
        <v>4943</v>
      </c>
      <c r="CT407" s="1" t="s">
        <v>4943</v>
      </c>
      <c r="CU407" s="1" t="s">
        <v>4943</v>
      </c>
      <c r="CV407" s="1" t="s">
        <v>4943</v>
      </c>
      <c r="CW407" s="1" t="s">
        <v>4943</v>
      </c>
      <c r="CX407" s="1" t="s">
        <v>4943</v>
      </c>
      <c r="CY407" s="1" t="s">
        <v>23</v>
      </c>
      <c r="CZ407" s="1" t="s">
        <v>4943</v>
      </c>
    </row>
    <row r="408" spans="2:104" x14ac:dyDescent="0.25">
      <c r="B408" s="2">
        <v>44434</v>
      </c>
      <c r="C408" s="1">
        <v>0</v>
      </c>
      <c r="D408" s="1">
        <v>1</v>
      </c>
      <c r="E408" s="1">
        <v>0</v>
      </c>
      <c r="F408" s="1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>
        <v>0</v>
      </c>
      <c r="BD408">
        <v>0</v>
      </c>
      <c r="BE408">
        <v>0</v>
      </c>
      <c r="BF408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 t="s">
        <v>4943</v>
      </c>
      <c r="CJ408" s="1" t="s">
        <v>4943</v>
      </c>
      <c r="CK408" s="1" t="s">
        <v>4943</v>
      </c>
      <c r="CL408" s="1" t="s">
        <v>4943</v>
      </c>
      <c r="CM408" s="1" t="s">
        <v>4943</v>
      </c>
      <c r="CN408" s="1" t="s">
        <v>4943</v>
      </c>
      <c r="CO408" s="1" t="s">
        <v>4943</v>
      </c>
      <c r="CP408" s="1" t="s">
        <v>4943</v>
      </c>
      <c r="CQ408" s="1" t="s">
        <v>4943</v>
      </c>
      <c r="CR408" s="1" t="s">
        <v>4943</v>
      </c>
      <c r="CS408" s="1" t="s">
        <v>4943</v>
      </c>
      <c r="CT408" s="1" t="s">
        <v>4943</v>
      </c>
      <c r="CU408" s="1" t="s">
        <v>4943</v>
      </c>
      <c r="CV408" s="1" t="s">
        <v>4943</v>
      </c>
      <c r="CW408" s="1" t="s">
        <v>4943</v>
      </c>
      <c r="CX408" s="1" t="s">
        <v>4943</v>
      </c>
      <c r="CY408" s="1" t="s">
        <v>23</v>
      </c>
      <c r="CZ408" s="1" t="s">
        <v>4943</v>
      </c>
    </row>
    <row r="409" spans="2:104" x14ac:dyDescent="0.25">
      <c r="B409" s="2">
        <v>44434</v>
      </c>
      <c r="C409" s="1">
        <v>0</v>
      </c>
      <c r="D409" s="1">
        <v>1</v>
      </c>
      <c r="E409" s="1">
        <v>0</v>
      </c>
      <c r="F409" s="1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>
        <v>0</v>
      </c>
      <c r="BD409">
        <v>0</v>
      </c>
      <c r="BE409">
        <v>0</v>
      </c>
      <c r="BF409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 t="s">
        <v>4943</v>
      </c>
      <c r="CJ409" s="1" t="s">
        <v>4943</v>
      </c>
      <c r="CK409" s="1" t="s">
        <v>4943</v>
      </c>
      <c r="CL409" s="1" t="s">
        <v>4943</v>
      </c>
      <c r="CM409" s="1" t="s">
        <v>4943</v>
      </c>
      <c r="CN409" s="1" t="s">
        <v>4943</v>
      </c>
      <c r="CO409" s="1" t="s">
        <v>4943</v>
      </c>
      <c r="CP409" s="1" t="s">
        <v>4943</v>
      </c>
      <c r="CQ409" s="1" t="s">
        <v>4943</v>
      </c>
      <c r="CR409" s="1" t="s">
        <v>4943</v>
      </c>
      <c r="CS409" s="1" t="s">
        <v>4943</v>
      </c>
      <c r="CT409" s="1" t="s">
        <v>4943</v>
      </c>
      <c r="CU409" s="1" t="s">
        <v>4943</v>
      </c>
      <c r="CV409" s="1" t="s">
        <v>4943</v>
      </c>
      <c r="CW409" s="1" t="s">
        <v>4943</v>
      </c>
      <c r="CX409" s="1" t="s">
        <v>4943</v>
      </c>
      <c r="CY409" s="1" t="s">
        <v>23</v>
      </c>
      <c r="CZ409" s="1" t="s">
        <v>4943</v>
      </c>
    </row>
    <row r="410" spans="2:104" x14ac:dyDescent="0.25">
      <c r="B410" s="2">
        <v>44434</v>
      </c>
      <c r="C410" s="1">
        <v>1</v>
      </c>
      <c r="D410" s="1">
        <v>0</v>
      </c>
      <c r="E410" s="1">
        <v>0</v>
      </c>
      <c r="F410" s="1">
        <v>0</v>
      </c>
      <c r="G410">
        <v>0</v>
      </c>
      <c r="H410">
        <v>0</v>
      </c>
      <c r="I410">
        <v>0</v>
      </c>
      <c r="J410">
        <v>1</v>
      </c>
      <c r="K410">
        <v>0</v>
      </c>
      <c r="L410">
        <v>1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1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1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1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>
        <v>0</v>
      </c>
      <c r="BD410">
        <v>0</v>
      </c>
      <c r="BE410">
        <v>0</v>
      </c>
      <c r="BF410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1</v>
      </c>
      <c r="BR410" s="1">
        <v>1</v>
      </c>
      <c r="BS410" s="1">
        <v>1</v>
      </c>
      <c r="BT410" s="1">
        <v>1</v>
      </c>
      <c r="BU410" s="1">
        <v>1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1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 t="s">
        <v>4944</v>
      </c>
      <c r="CJ410" s="1" t="s">
        <v>4944</v>
      </c>
      <c r="CK410" s="1" t="s">
        <v>4946</v>
      </c>
      <c r="CL410" s="1" t="s">
        <v>4946</v>
      </c>
      <c r="CM410" s="1" t="s">
        <v>4945</v>
      </c>
      <c r="CN410" s="1" t="s">
        <v>4945</v>
      </c>
      <c r="CO410" s="1" t="s">
        <v>4944</v>
      </c>
      <c r="CP410" s="1" t="s">
        <v>4946</v>
      </c>
      <c r="CQ410" s="1" t="s">
        <v>4945</v>
      </c>
      <c r="CR410" s="1" t="s">
        <v>4944</v>
      </c>
      <c r="CS410" s="1" t="s">
        <v>4944</v>
      </c>
      <c r="CT410" s="1" t="s">
        <v>4943</v>
      </c>
      <c r="CU410" s="1" t="s">
        <v>4943</v>
      </c>
      <c r="CV410" s="1" t="s">
        <v>4943</v>
      </c>
      <c r="CW410" s="1" t="s">
        <v>4943</v>
      </c>
      <c r="CX410" s="1" t="s">
        <v>4943</v>
      </c>
      <c r="CY410" s="1" t="s">
        <v>4943</v>
      </c>
      <c r="CZ410" s="1" t="s">
        <v>4943</v>
      </c>
    </row>
    <row r="411" spans="2:104" x14ac:dyDescent="0.25">
      <c r="B411" s="2">
        <v>44434</v>
      </c>
      <c r="C411" s="1">
        <v>1</v>
      </c>
      <c r="D411" s="1">
        <v>0</v>
      </c>
      <c r="E411" s="1">
        <v>0</v>
      </c>
      <c r="F411" s="1">
        <v>0</v>
      </c>
      <c r="G411">
        <v>1</v>
      </c>
      <c r="H411">
        <v>0</v>
      </c>
      <c r="I411">
        <v>1</v>
      </c>
      <c r="J411">
        <v>1</v>
      </c>
      <c r="K411">
        <v>1</v>
      </c>
      <c r="L411">
        <v>1</v>
      </c>
      <c r="M411">
        <v>0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1</v>
      </c>
      <c r="U411">
        <v>0</v>
      </c>
      <c r="V411" s="1">
        <v>0</v>
      </c>
      <c r="W411" s="1">
        <v>0</v>
      </c>
      <c r="X411" s="1">
        <v>1</v>
      </c>
      <c r="Y411" s="1">
        <v>0</v>
      </c>
      <c r="Z411" s="1">
        <v>0</v>
      </c>
      <c r="AA411" s="1">
        <v>1</v>
      </c>
      <c r="AB411" s="1">
        <v>1</v>
      </c>
      <c r="AC411" s="1">
        <v>0</v>
      </c>
      <c r="AD411" s="1">
        <v>1</v>
      </c>
      <c r="AE411" s="1">
        <v>0</v>
      </c>
      <c r="AF411" s="1">
        <v>1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1</v>
      </c>
      <c r="AP411" s="1">
        <v>0</v>
      </c>
      <c r="AQ411" s="1">
        <v>0</v>
      </c>
      <c r="AR411" s="1">
        <v>1</v>
      </c>
      <c r="AS411" s="1">
        <v>1</v>
      </c>
      <c r="AT411" s="1">
        <v>0</v>
      </c>
      <c r="AU411" s="1">
        <v>1</v>
      </c>
      <c r="AV411" s="1">
        <v>0</v>
      </c>
      <c r="AW411" s="1">
        <v>0</v>
      </c>
      <c r="AX411" s="1">
        <v>1</v>
      </c>
      <c r="AY411" s="1">
        <v>0</v>
      </c>
      <c r="AZ411" s="1">
        <v>1</v>
      </c>
      <c r="BA411" s="1">
        <v>0</v>
      </c>
      <c r="BB411" s="1">
        <v>0</v>
      </c>
      <c r="BC411">
        <v>1</v>
      </c>
      <c r="BD411">
        <v>1</v>
      </c>
      <c r="BE411">
        <v>1</v>
      </c>
      <c r="BF411">
        <v>0</v>
      </c>
      <c r="BG411" s="1">
        <v>0</v>
      </c>
      <c r="BH411" s="1">
        <v>0</v>
      </c>
      <c r="BI411" s="1">
        <v>1</v>
      </c>
      <c r="BJ411" s="1">
        <v>0</v>
      </c>
      <c r="BK411" s="1">
        <v>0</v>
      </c>
      <c r="BL411" s="1">
        <v>1</v>
      </c>
      <c r="BM411" s="1">
        <v>1</v>
      </c>
      <c r="BN411" s="1">
        <v>0</v>
      </c>
      <c r="BO411" s="1">
        <v>1</v>
      </c>
      <c r="BP411" s="1">
        <v>0</v>
      </c>
      <c r="BQ411" s="1">
        <v>1</v>
      </c>
      <c r="BR411" s="1">
        <v>1</v>
      </c>
      <c r="BS411" s="1">
        <v>1</v>
      </c>
      <c r="BT411" s="1">
        <v>1</v>
      </c>
      <c r="BU411" s="1">
        <v>1</v>
      </c>
      <c r="BV411" s="1">
        <v>0</v>
      </c>
      <c r="BW411" s="1">
        <v>0</v>
      </c>
      <c r="BX411" s="1">
        <v>1</v>
      </c>
      <c r="BY411" s="1">
        <v>0</v>
      </c>
      <c r="BZ411" s="1">
        <v>0</v>
      </c>
      <c r="CA411" s="1">
        <v>1</v>
      </c>
      <c r="CB411" s="1">
        <v>1</v>
      </c>
      <c r="CC411" s="1">
        <v>0</v>
      </c>
      <c r="CD411" s="1">
        <v>1</v>
      </c>
      <c r="CE411" s="1">
        <v>0</v>
      </c>
      <c r="CF411" s="1">
        <v>0</v>
      </c>
      <c r="CG411" s="1">
        <v>0</v>
      </c>
      <c r="CH411" s="1">
        <v>0</v>
      </c>
      <c r="CI411" s="1" t="s">
        <v>4946</v>
      </c>
      <c r="CJ411" s="1" t="s">
        <v>4946</v>
      </c>
      <c r="CK411" s="1" t="s">
        <v>4946</v>
      </c>
      <c r="CL411" s="1" t="s">
        <v>4946</v>
      </c>
      <c r="CM411" s="1" t="s">
        <v>4944</v>
      </c>
      <c r="CN411" s="1" t="s">
        <v>4946</v>
      </c>
      <c r="CO411" s="1" t="s">
        <v>4944</v>
      </c>
      <c r="CP411" s="1" t="s">
        <v>4945</v>
      </c>
      <c r="CQ411" s="1" t="s">
        <v>4944</v>
      </c>
      <c r="CR411" s="1" t="s">
        <v>4946</v>
      </c>
      <c r="CS411" s="1" t="s">
        <v>4945</v>
      </c>
      <c r="CT411" s="1" t="s">
        <v>4943</v>
      </c>
      <c r="CU411" s="1" t="s">
        <v>4943</v>
      </c>
      <c r="CV411" s="1" t="s">
        <v>4943</v>
      </c>
      <c r="CW411" s="1" t="s">
        <v>4943</v>
      </c>
      <c r="CX411" s="1" t="s">
        <v>4943</v>
      </c>
      <c r="CY411" s="1" t="s">
        <v>4943</v>
      </c>
      <c r="CZ411" s="1" t="s">
        <v>4943</v>
      </c>
    </row>
    <row r="412" spans="2:104" x14ac:dyDescent="0.25">
      <c r="B412" s="2">
        <v>44434</v>
      </c>
      <c r="C412" s="1">
        <v>0</v>
      </c>
      <c r="D412" s="1">
        <v>1</v>
      </c>
      <c r="E412" s="1">
        <v>0</v>
      </c>
      <c r="F412" s="1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>
        <v>0</v>
      </c>
      <c r="BD412">
        <v>0</v>
      </c>
      <c r="BE412">
        <v>0</v>
      </c>
      <c r="BF412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 t="s">
        <v>4943</v>
      </c>
      <c r="CJ412" s="1" t="s">
        <v>4943</v>
      </c>
      <c r="CK412" s="1" t="s">
        <v>4943</v>
      </c>
      <c r="CL412" s="1" t="s">
        <v>4943</v>
      </c>
      <c r="CM412" s="1" t="s">
        <v>4943</v>
      </c>
      <c r="CN412" s="1" t="s">
        <v>4943</v>
      </c>
      <c r="CO412" s="1" t="s">
        <v>4943</v>
      </c>
      <c r="CP412" s="1" t="s">
        <v>4943</v>
      </c>
      <c r="CQ412" s="1" t="s">
        <v>4943</v>
      </c>
      <c r="CR412" s="1" t="s">
        <v>4943</v>
      </c>
      <c r="CS412" s="1" t="s">
        <v>4943</v>
      </c>
      <c r="CT412" s="1" t="s">
        <v>4943</v>
      </c>
      <c r="CU412" s="1" t="s">
        <v>4943</v>
      </c>
      <c r="CV412" s="1" t="s">
        <v>4943</v>
      </c>
      <c r="CW412" s="1" t="s">
        <v>4943</v>
      </c>
      <c r="CX412" s="1" t="s">
        <v>4943</v>
      </c>
      <c r="CY412" s="1" t="s">
        <v>23</v>
      </c>
      <c r="CZ412" s="1" t="s">
        <v>4943</v>
      </c>
    </row>
    <row r="413" spans="2:104" x14ac:dyDescent="0.25">
      <c r="B413" s="2">
        <v>44434</v>
      </c>
      <c r="C413" s="1">
        <v>0</v>
      </c>
      <c r="D413" s="1">
        <v>1</v>
      </c>
      <c r="E413" s="1">
        <v>0</v>
      </c>
      <c r="F413" s="1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>
        <v>0</v>
      </c>
      <c r="BD413">
        <v>0</v>
      </c>
      <c r="BE413">
        <v>0</v>
      </c>
      <c r="BF413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 t="s">
        <v>4943</v>
      </c>
      <c r="CJ413" s="1" t="s">
        <v>4943</v>
      </c>
      <c r="CK413" s="1" t="s">
        <v>4943</v>
      </c>
      <c r="CL413" s="1" t="s">
        <v>4943</v>
      </c>
      <c r="CM413" s="1" t="s">
        <v>4943</v>
      </c>
      <c r="CN413" s="1" t="s">
        <v>4943</v>
      </c>
      <c r="CO413" s="1" t="s">
        <v>4943</v>
      </c>
      <c r="CP413" s="1" t="s">
        <v>4943</v>
      </c>
      <c r="CQ413" s="1" t="s">
        <v>4943</v>
      </c>
      <c r="CR413" s="1" t="s">
        <v>4943</v>
      </c>
      <c r="CS413" s="1" t="s">
        <v>4943</v>
      </c>
      <c r="CT413" s="1" t="s">
        <v>4943</v>
      </c>
      <c r="CU413" s="1" t="s">
        <v>4943</v>
      </c>
      <c r="CV413" s="1" t="s">
        <v>4943</v>
      </c>
      <c r="CW413" s="1" t="s">
        <v>4943</v>
      </c>
      <c r="CX413" s="1" t="s">
        <v>4943</v>
      </c>
      <c r="CY413" s="1" t="s">
        <v>23</v>
      </c>
      <c r="CZ413" s="1" t="s">
        <v>4943</v>
      </c>
    </row>
    <row r="414" spans="2:104" x14ac:dyDescent="0.25">
      <c r="B414" s="2">
        <v>44434</v>
      </c>
      <c r="C414" s="1">
        <v>0</v>
      </c>
      <c r="D414" s="1">
        <v>1</v>
      </c>
      <c r="E414" s="1">
        <v>0</v>
      </c>
      <c r="F414" s="1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>
        <v>0</v>
      </c>
      <c r="BD414">
        <v>0</v>
      </c>
      <c r="BE414">
        <v>0</v>
      </c>
      <c r="BF414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 t="s">
        <v>4943</v>
      </c>
      <c r="CJ414" s="1" t="s">
        <v>4943</v>
      </c>
      <c r="CK414" s="1" t="s">
        <v>4943</v>
      </c>
      <c r="CL414" s="1" t="s">
        <v>4943</v>
      </c>
      <c r="CM414" s="1" t="s">
        <v>4943</v>
      </c>
      <c r="CN414" s="1" t="s">
        <v>4943</v>
      </c>
      <c r="CO414" s="1" t="s">
        <v>4943</v>
      </c>
      <c r="CP414" s="1" t="s">
        <v>4943</v>
      </c>
      <c r="CQ414" s="1" t="s">
        <v>4943</v>
      </c>
      <c r="CR414" s="1" t="s">
        <v>4943</v>
      </c>
      <c r="CS414" s="1" t="s">
        <v>4943</v>
      </c>
      <c r="CT414" s="1" t="s">
        <v>4943</v>
      </c>
      <c r="CU414" s="1" t="s">
        <v>4943</v>
      </c>
      <c r="CV414" s="1" t="s">
        <v>4943</v>
      </c>
      <c r="CW414" s="1" t="s">
        <v>4943</v>
      </c>
      <c r="CX414" s="1" t="s">
        <v>4943</v>
      </c>
      <c r="CY414" s="1" t="s">
        <v>23</v>
      </c>
      <c r="CZ414" s="1" t="s">
        <v>4943</v>
      </c>
    </row>
    <row r="415" spans="2:104" x14ac:dyDescent="0.25">
      <c r="B415" s="2">
        <v>44434</v>
      </c>
      <c r="C415" s="1">
        <v>1</v>
      </c>
      <c r="D415" s="1">
        <v>0</v>
      </c>
      <c r="E415" s="1">
        <v>0</v>
      </c>
      <c r="F415" s="1">
        <v>0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1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>
        <v>0</v>
      </c>
      <c r="BD415">
        <v>0</v>
      </c>
      <c r="BE415">
        <v>0</v>
      </c>
      <c r="BF415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1</v>
      </c>
      <c r="BR415" s="1">
        <v>1</v>
      </c>
      <c r="BS415" s="1">
        <v>1</v>
      </c>
      <c r="BT415" s="1">
        <v>1</v>
      </c>
      <c r="BU415" s="1">
        <v>1</v>
      </c>
      <c r="BV415" s="1">
        <v>1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 t="s">
        <v>4945</v>
      </c>
      <c r="CJ415" s="1" t="s">
        <v>4945</v>
      </c>
      <c r="CK415" s="1" t="s">
        <v>4944</v>
      </c>
      <c r="CL415" s="1" t="s">
        <v>4944</v>
      </c>
      <c r="CM415" s="1" t="s">
        <v>4945</v>
      </c>
      <c r="CN415" s="1" t="s">
        <v>4945</v>
      </c>
      <c r="CO415" s="1" t="s">
        <v>4945</v>
      </c>
      <c r="CP415" s="1" t="s">
        <v>4944</v>
      </c>
      <c r="CQ415" s="1" t="s">
        <v>4945</v>
      </c>
      <c r="CR415" s="1" t="s">
        <v>4944</v>
      </c>
      <c r="CS415" s="1" t="s">
        <v>4944</v>
      </c>
      <c r="CT415" s="1" t="s">
        <v>4943</v>
      </c>
      <c r="CU415" s="1" t="s">
        <v>4943</v>
      </c>
      <c r="CV415" s="1" t="s">
        <v>4943</v>
      </c>
      <c r="CW415" s="1" t="s">
        <v>4943</v>
      </c>
      <c r="CX415" s="1" t="s">
        <v>4943</v>
      </c>
      <c r="CY415" s="1" t="s">
        <v>4943</v>
      </c>
      <c r="CZ415" s="1" t="s">
        <v>4943</v>
      </c>
    </row>
    <row r="416" spans="2:104" x14ac:dyDescent="0.25">
      <c r="B416" s="2">
        <v>44434</v>
      </c>
      <c r="C416" s="1">
        <v>1</v>
      </c>
      <c r="D416" s="1">
        <v>0</v>
      </c>
      <c r="E416" s="1">
        <v>0</v>
      </c>
      <c r="F416" s="1">
        <v>0</v>
      </c>
      <c r="G416">
        <v>1</v>
      </c>
      <c r="H416">
        <v>0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1</v>
      </c>
      <c r="P416">
        <v>0</v>
      </c>
      <c r="Q416">
        <v>0</v>
      </c>
      <c r="R416">
        <v>1</v>
      </c>
      <c r="S416">
        <v>1</v>
      </c>
      <c r="T416">
        <v>1</v>
      </c>
      <c r="U416">
        <v>0</v>
      </c>
      <c r="V416" s="1">
        <v>1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1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1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1</v>
      </c>
      <c r="AX416" s="1">
        <v>1</v>
      </c>
      <c r="AY416" s="1">
        <v>0</v>
      </c>
      <c r="AZ416" s="1">
        <v>1</v>
      </c>
      <c r="BA416" s="1">
        <v>0</v>
      </c>
      <c r="BB416" s="1">
        <v>1</v>
      </c>
      <c r="BC416">
        <v>1</v>
      </c>
      <c r="BD416">
        <v>1</v>
      </c>
      <c r="BE416">
        <v>1</v>
      </c>
      <c r="BF416">
        <v>1</v>
      </c>
      <c r="BG416" s="1">
        <v>1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1</v>
      </c>
      <c r="BR416" s="1">
        <v>1</v>
      </c>
      <c r="BS416" s="1">
        <v>1</v>
      </c>
      <c r="BT416" s="1">
        <v>1</v>
      </c>
      <c r="BU416" s="1">
        <v>1</v>
      </c>
      <c r="BV416" s="1">
        <v>1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1</v>
      </c>
      <c r="CG416" s="1">
        <v>0</v>
      </c>
      <c r="CH416" s="1">
        <v>0</v>
      </c>
      <c r="CI416" s="1" t="s">
        <v>4946</v>
      </c>
      <c r="CJ416" s="1" t="s">
        <v>4946</v>
      </c>
      <c r="CK416" s="1" t="s">
        <v>4945</v>
      </c>
      <c r="CL416" s="1" t="s">
        <v>4945</v>
      </c>
      <c r="CM416" s="1" t="s">
        <v>4945</v>
      </c>
      <c r="CN416" s="1" t="s">
        <v>4944</v>
      </c>
      <c r="CO416" s="1" t="s">
        <v>4944</v>
      </c>
      <c r="CP416" s="1" t="s">
        <v>4945</v>
      </c>
      <c r="CQ416" s="1" t="s">
        <v>4945</v>
      </c>
      <c r="CR416" s="1" t="s">
        <v>4945</v>
      </c>
      <c r="CS416" s="1" t="s">
        <v>4945</v>
      </c>
      <c r="CT416" s="1" t="s">
        <v>4943</v>
      </c>
      <c r="CU416" s="1" t="s">
        <v>4943</v>
      </c>
      <c r="CV416" s="1" t="s">
        <v>4943</v>
      </c>
      <c r="CW416" s="1" t="s">
        <v>4943</v>
      </c>
      <c r="CX416" s="1" t="s">
        <v>4943</v>
      </c>
      <c r="CY416" s="1" t="s">
        <v>4943</v>
      </c>
      <c r="CZ416" s="1" t="s">
        <v>4943</v>
      </c>
    </row>
    <row r="417" spans="2:104" x14ac:dyDescent="0.25">
      <c r="B417" s="2">
        <v>44434</v>
      </c>
      <c r="C417" s="1">
        <v>0</v>
      </c>
      <c r="D417" s="1">
        <v>1</v>
      </c>
      <c r="E417" s="1">
        <v>0</v>
      </c>
      <c r="F417" s="1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>
        <v>0</v>
      </c>
      <c r="BD417">
        <v>0</v>
      </c>
      <c r="BE417">
        <v>0</v>
      </c>
      <c r="BF417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 t="s">
        <v>4943</v>
      </c>
      <c r="CJ417" s="1" t="s">
        <v>4943</v>
      </c>
      <c r="CK417" s="1" t="s">
        <v>4943</v>
      </c>
      <c r="CL417" s="1" t="s">
        <v>4943</v>
      </c>
      <c r="CM417" s="1" t="s">
        <v>4943</v>
      </c>
      <c r="CN417" s="1" t="s">
        <v>4943</v>
      </c>
      <c r="CO417" s="1" t="s">
        <v>4943</v>
      </c>
      <c r="CP417" s="1" t="s">
        <v>4943</v>
      </c>
      <c r="CQ417" s="1" t="s">
        <v>4943</v>
      </c>
      <c r="CR417" s="1" t="s">
        <v>4943</v>
      </c>
      <c r="CS417" s="1" t="s">
        <v>4943</v>
      </c>
      <c r="CT417" s="1" t="s">
        <v>4943</v>
      </c>
      <c r="CU417" s="1" t="s">
        <v>4943</v>
      </c>
      <c r="CV417" s="1" t="s">
        <v>4943</v>
      </c>
      <c r="CW417" s="1" t="s">
        <v>4943</v>
      </c>
      <c r="CX417" s="1" t="s">
        <v>4943</v>
      </c>
      <c r="CY417" s="1" t="s">
        <v>23</v>
      </c>
      <c r="CZ417" s="1" t="s">
        <v>4943</v>
      </c>
    </row>
    <row r="418" spans="2:104" x14ac:dyDescent="0.25">
      <c r="B418" s="2">
        <v>44434</v>
      </c>
      <c r="C418" s="1">
        <v>1</v>
      </c>
      <c r="D418" s="1">
        <v>0</v>
      </c>
      <c r="E418" s="1">
        <v>0</v>
      </c>
      <c r="F418" s="1">
        <v>0</v>
      </c>
      <c r="G418">
        <v>1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 s="1">
        <v>0</v>
      </c>
      <c r="W418" s="1">
        <v>0</v>
      </c>
      <c r="X418" s="1">
        <v>1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>
        <v>0</v>
      </c>
      <c r="BD418">
        <v>0</v>
      </c>
      <c r="BE418">
        <v>0</v>
      </c>
      <c r="BF418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 t="s">
        <v>4944</v>
      </c>
      <c r="CJ418" s="1" t="s">
        <v>4946</v>
      </c>
      <c r="CK418" s="1" t="s">
        <v>4946</v>
      </c>
      <c r="CL418" s="1" t="s">
        <v>4946</v>
      </c>
      <c r="CM418" s="1" t="s">
        <v>4945</v>
      </c>
      <c r="CN418" s="1" t="s">
        <v>4945</v>
      </c>
      <c r="CO418" s="1" t="s">
        <v>4945</v>
      </c>
      <c r="CP418" s="1" t="s">
        <v>4945</v>
      </c>
      <c r="CQ418" s="1" t="s">
        <v>4945</v>
      </c>
      <c r="CR418" s="1" t="s">
        <v>4946</v>
      </c>
      <c r="CS418" s="1" t="s">
        <v>4945</v>
      </c>
      <c r="CT418" s="1" t="s">
        <v>4943</v>
      </c>
      <c r="CU418" s="1" t="s">
        <v>4943</v>
      </c>
      <c r="CV418" s="1" t="s">
        <v>4943</v>
      </c>
      <c r="CW418" s="1" t="s">
        <v>4943</v>
      </c>
      <c r="CX418" s="1" t="s">
        <v>4943</v>
      </c>
      <c r="CY418" s="1" t="s">
        <v>4943</v>
      </c>
      <c r="CZ418" s="1" t="s">
        <v>4943</v>
      </c>
    </row>
    <row r="419" spans="2:104" x14ac:dyDescent="0.25">
      <c r="B419" s="2">
        <v>44434</v>
      </c>
      <c r="C419" s="1">
        <v>0</v>
      </c>
      <c r="D419" s="1">
        <v>1</v>
      </c>
      <c r="E419" s="1">
        <v>0</v>
      </c>
      <c r="F419" s="1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>
        <v>0</v>
      </c>
      <c r="BD419">
        <v>0</v>
      </c>
      <c r="BE419">
        <v>0</v>
      </c>
      <c r="BF419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 t="s">
        <v>4943</v>
      </c>
      <c r="CJ419" s="1" t="s">
        <v>4943</v>
      </c>
      <c r="CK419" s="1" t="s">
        <v>4943</v>
      </c>
      <c r="CL419" s="1" t="s">
        <v>4943</v>
      </c>
      <c r="CM419" s="1" t="s">
        <v>4943</v>
      </c>
      <c r="CN419" s="1" t="s">
        <v>4943</v>
      </c>
      <c r="CO419" s="1" t="s">
        <v>4943</v>
      </c>
      <c r="CP419" s="1" t="s">
        <v>4943</v>
      </c>
      <c r="CQ419" s="1" t="s">
        <v>4943</v>
      </c>
      <c r="CR419" s="1" t="s">
        <v>4943</v>
      </c>
      <c r="CS419" s="1" t="s">
        <v>4943</v>
      </c>
      <c r="CT419" s="1" t="s">
        <v>4943</v>
      </c>
      <c r="CU419" s="1" t="s">
        <v>4943</v>
      </c>
      <c r="CV419" s="1" t="s">
        <v>4943</v>
      </c>
      <c r="CW419" s="1" t="s">
        <v>4943</v>
      </c>
      <c r="CX419" s="1" t="s">
        <v>4943</v>
      </c>
      <c r="CY419" s="1" t="s">
        <v>23</v>
      </c>
      <c r="CZ419" s="1" t="s">
        <v>4943</v>
      </c>
    </row>
    <row r="420" spans="2:104" x14ac:dyDescent="0.25">
      <c r="B420" s="2">
        <v>44434</v>
      </c>
      <c r="C420" s="1">
        <v>1</v>
      </c>
      <c r="D420" s="1">
        <v>0</v>
      </c>
      <c r="E420" s="1">
        <v>0</v>
      </c>
      <c r="F420" s="1">
        <v>0</v>
      </c>
      <c r="G420">
        <v>0</v>
      </c>
      <c r="H420">
        <v>0</v>
      </c>
      <c r="I420">
        <v>1</v>
      </c>
      <c r="J420">
        <v>1</v>
      </c>
      <c r="K420">
        <v>0</v>
      </c>
      <c r="L420">
        <v>1</v>
      </c>
      <c r="M420">
        <v>1</v>
      </c>
      <c r="N420">
        <v>0</v>
      </c>
      <c r="O420">
        <v>1</v>
      </c>
      <c r="P420">
        <v>0</v>
      </c>
      <c r="Q420">
        <v>1</v>
      </c>
      <c r="R420">
        <v>1</v>
      </c>
      <c r="S420">
        <v>0</v>
      </c>
      <c r="T420">
        <v>1</v>
      </c>
      <c r="U420">
        <v>0</v>
      </c>
      <c r="V420" s="1">
        <v>1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1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1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>
        <v>0</v>
      </c>
      <c r="BD420">
        <v>0</v>
      </c>
      <c r="BE420">
        <v>0</v>
      </c>
      <c r="BF420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1</v>
      </c>
      <c r="BV420" s="1">
        <v>1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1</v>
      </c>
      <c r="CG420" s="1">
        <v>0</v>
      </c>
      <c r="CH420" s="1">
        <v>0</v>
      </c>
      <c r="CI420" s="1" t="s">
        <v>4946</v>
      </c>
      <c r="CJ420" s="1" t="s">
        <v>4946</v>
      </c>
      <c r="CK420" s="1" t="s">
        <v>4946</v>
      </c>
      <c r="CL420" s="1" t="s">
        <v>4946</v>
      </c>
      <c r="CM420" s="1" t="s">
        <v>4946</v>
      </c>
      <c r="CN420" s="1" t="s">
        <v>4946</v>
      </c>
      <c r="CO420" s="1" t="s">
        <v>4946</v>
      </c>
      <c r="CP420" s="1" t="s">
        <v>4946</v>
      </c>
      <c r="CQ420" s="1" t="s">
        <v>4946</v>
      </c>
      <c r="CR420" s="1" t="s">
        <v>4946</v>
      </c>
      <c r="CS420" s="1" t="s">
        <v>4946</v>
      </c>
      <c r="CT420" s="1" t="s">
        <v>4943</v>
      </c>
      <c r="CU420" s="1" t="s">
        <v>4943</v>
      </c>
      <c r="CV420" s="1" t="s">
        <v>4943</v>
      </c>
      <c r="CW420" s="1" t="s">
        <v>4943</v>
      </c>
      <c r="CX420" s="1" t="s">
        <v>4943</v>
      </c>
      <c r="CY420" s="1" t="s">
        <v>4943</v>
      </c>
      <c r="CZ420" s="1" t="s">
        <v>4943</v>
      </c>
    </row>
    <row r="421" spans="2:104" x14ac:dyDescent="0.25">
      <c r="B421" s="2">
        <v>44434</v>
      </c>
      <c r="C421" s="1">
        <v>1</v>
      </c>
      <c r="D421" s="1">
        <v>0</v>
      </c>
      <c r="E421" s="1">
        <v>0</v>
      </c>
      <c r="F421" s="1">
        <v>0</v>
      </c>
      <c r="G421">
        <v>0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1</v>
      </c>
      <c r="O421">
        <v>0</v>
      </c>
      <c r="P421">
        <v>0</v>
      </c>
      <c r="Q421">
        <v>0</v>
      </c>
      <c r="R421">
        <v>1</v>
      </c>
      <c r="S421">
        <v>0</v>
      </c>
      <c r="T421">
        <v>1</v>
      </c>
      <c r="U421">
        <v>0</v>
      </c>
      <c r="V421" s="1">
        <v>1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1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1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>
        <v>0</v>
      </c>
      <c r="BD421">
        <v>0</v>
      </c>
      <c r="BE421">
        <v>0</v>
      </c>
      <c r="BF42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1</v>
      </c>
      <c r="CG421" s="1">
        <v>0</v>
      </c>
      <c r="CH421" s="1">
        <v>0</v>
      </c>
      <c r="CI421" s="1" t="s">
        <v>4944</v>
      </c>
      <c r="CJ421" s="1" t="s">
        <v>4944</v>
      </c>
      <c r="CK421" s="1" t="s">
        <v>4944</v>
      </c>
      <c r="CL421" s="1" t="s">
        <v>4944</v>
      </c>
      <c r="CM421" s="1" t="s">
        <v>4944</v>
      </c>
      <c r="CN421" s="1" t="s">
        <v>4944</v>
      </c>
      <c r="CO421" s="1" t="s">
        <v>4944</v>
      </c>
      <c r="CP421" s="1" t="s">
        <v>4944</v>
      </c>
      <c r="CQ421" s="1" t="s">
        <v>4944</v>
      </c>
      <c r="CR421" s="1" t="s">
        <v>4944</v>
      </c>
      <c r="CS421" s="1" t="s">
        <v>4944</v>
      </c>
      <c r="CT421" s="1" t="s">
        <v>4943</v>
      </c>
      <c r="CU421" s="1" t="s">
        <v>4943</v>
      </c>
      <c r="CV421" s="1" t="s">
        <v>4943</v>
      </c>
      <c r="CW421" s="1" t="s">
        <v>4943</v>
      </c>
      <c r="CX421" s="1" t="s">
        <v>4943</v>
      </c>
      <c r="CY421" s="1" t="s">
        <v>4943</v>
      </c>
      <c r="CZ421" s="1" t="s">
        <v>4943</v>
      </c>
    </row>
    <row r="422" spans="2:104" x14ac:dyDescent="0.25">
      <c r="B422" s="2">
        <v>44433</v>
      </c>
      <c r="C422" s="1">
        <v>0</v>
      </c>
      <c r="D422" s="1">
        <v>1</v>
      </c>
      <c r="E422" s="1">
        <v>0</v>
      </c>
      <c r="F422" s="1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>
        <v>0</v>
      </c>
      <c r="BD422">
        <v>0</v>
      </c>
      <c r="BE422">
        <v>0</v>
      </c>
      <c r="BF422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 t="s">
        <v>4943</v>
      </c>
      <c r="CJ422" s="1" t="s">
        <v>4943</v>
      </c>
      <c r="CK422" s="1" t="s">
        <v>4943</v>
      </c>
      <c r="CL422" s="1" t="s">
        <v>4943</v>
      </c>
      <c r="CM422" s="1" t="s">
        <v>4943</v>
      </c>
      <c r="CN422" s="1" t="s">
        <v>4943</v>
      </c>
      <c r="CO422" s="1" t="s">
        <v>4943</v>
      </c>
      <c r="CP422" s="1" t="s">
        <v>4943</v>
      </c>
      <c r="CQ422" s="1" t="s">
        <v>4943</v>
      </c>
      <c r="CR422" s="1" t="s">
        <v>4943</v>
      </c>
      <c r="CS422" s="1" t="s">
        <v>4943</v>
      </c>
      <c r="CT422" s="1" t="s">
        <v>4943</v>
      </c>
      <c r="CU422" s="1" t="s">
        <v>4943</v>
      </c>
      <c r="CV422" s="1" t="s">
        <v>4943</v>
      </c>
      <c r="CW422" s="1" t="s">
        <v>4943</v>
      </c>
      <c r="CX422" s="1" t="s">
        <v>4943</v>
      </c>
      <c r="CY422" s="1" t="s">
        <v>23</v>
      </c>
      <c r="CZ422" s="1" t="s">
        <v>4943</v>
      </c>
    </row>
    <row r="423" spans="2:104" x14ac:dyDescent="0.25">
      <c r="B423" s="2">
        <v>44433</v>
      </c>
      <c r="C423" s="1">
        <v>1</v>
      </c>
      <c r="D423" s="1">
        <v>0</v>
      </c>
      <c r="E423" s="1">
        <v>0</v>
      </c>
      <c r="F423" s="1">
        <v>0</v>
      </c>
      <c r="G423">
        <v>0</v>
      </c>
      <c r="H423">
        <v>0</v>
      </c>
      <c r="I423">
        <v>1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1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 s="1">
        <v>1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1</v>
      </c>
      <c r="AY423" s="1">
        <v>0</v>
      </c>
      <c r="AZ423" s="1">
        <v>1</v>
      </c>
      <c r="BA423" s="1">
        <v>0</v>
      </c>
      <c r="BB423" s="1">
        <v>1</v>
      </c>
      <c r="BC423">
        <v>1</v>
      </c>
      <c r="BD423">
        <v>1</v>
      </c>
      <c r="BE423">
        <v>0</v>
      </c>
      <c r="BF423">
        <v>0</v>
      </c>
      <c r="BG423" s="1">
        <v>1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 t="s">
        <v>4945</v>
      </c>
      <c r="CJ423" s="1" t="s">
        <v>4945</v>
      </c>
      <c r="CK423" s="1" t="s">
        <v>4945</v>
      </c>
      <c r="CL423" s="1" t="s">
        <v>4945</v>
      </c>
      <c r="CM423" s="1" t="s">
        <v>4945</v>
      </c>
      <c r="CN423" s="1" t="s">
        <v>4945</v>
      </c>
      <c r="CO423" s="1" t="s">
        <v>4945</v>
      </c>
      <c r="CP423" s="1" t="s">
        <v>4945</v>
      </c>
      <c r="CQ423" s="1" t="s">
        <v>4945</v>
      </c>
      <c r="CR423" s="1" t="s">
        <v>4945</v>
      </c>
      <c r="CS423" s="1" t="s">
        <v>4945</v>
      </c>
      <c r="CT423" s="1" t="s">
        <v>4943</v>
      </c>
      <c r="CU423" s="1" t="s">
        <v>4943</v>
      </c>
      <c r="CV423" s="1" t="s">
        <v>4943</v>
      </c>
      <c r="CW423" s="1" t="s">
        <v>4943</v>
      </c>
      <c r="CX423" s="1" t="s">
        <v>4943</v>
      </c>
      <c r="CY423" s="1" t="s">
        <v>4943</v>
      </c>
      <c r="CZ423" s="1" t="s">
        <v>4943</v>
      </c>
    </row>
    <row r="424" spans="2:104" x14ac:dyDescent="0.25">
      <c r="B424" s="2">
        <v>44433</v>
      </c>
      <c r="C424" s="1">
        <v>1</v>
      </c>
      <c r="D424" s="1">
        <v>0</v>
      </c>
      <c r="E424" s="1">
        <v>0</v>
      </c>
      <c r="F424" s="1">
        <v>0</v>
      </c>
      <c r="G424">
        <v>0</v>
      </c>
      <c r="H424">
        <v>0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1</v>
      </c>
      <c r="U424">
        <v>1</v>
      </c>
      <c r="V424" s="1">
        <v>1</v>
      </c>
      <c r="W424" s="1">
        <v>1</v>
      </c>
      <c r="X424" s="1">
        <v>0</v>
      </c>
      <c r="Y424" s="1">
        <v>1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1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1</v>
      </c>
      <c r="AN424" s="1">
        <v>1</v>
      </c>
      <c r="AO424" s="1">
        <v>0</v>
      </c>
      <c r="AP424" s="1">
        <v>1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1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>
        <v>0</v>
      </c>
      <c r="BD424">
        <v>0</v>
      </c>
      <c r="BE424">
        <v>1</v>
      </c>
      <c r="BF424">
        <v>0</v>
      </c>
      <c r="BG424" s="1">
        <v>1</v>
      </c>
      <c r="BH424" s="1">
        <v>1</v>
      </c>
      <c r="BI424" s="1">
        <v>0</v>
      </c>
      <c r="BJ424" s="1">
        <v>1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1</v>
      </c>
      <c r="BV424" s="1">
        <v>1</v>
      </c>
      <c r="BW424" s="1">
        <v>1</v>
      </c>
      <c r="BX424" s="1">
        <v>0</v>
      </c>
      <c r="BY424" s="1">
        <v>1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1</v>
      </c>
      <c r="CG424" s="1">
        <v>1</v>
      </c>
      <c r="CH424" s="1">
        <v>1</v>
      </c>
      <c r="CI424" s="1" t="s">
        <v>4946</v>
      </c>
      <c r="CJ424" s="1" t="s">
        <v>4946</v>
      </c>
      <c r="CK424" s="1" t="s">
        <v>4946</v>
      </c>
      <c r="CL424" s="1" t="s">
        <v>4946</v>
      </c>
      <c r="CM424" s="1" t="s">
        <v>4946</v>
      </c>
      <c r="CN424" s="1" t="s">
        <v>4946</v>
      </c>
      <c r="CO424" s="1" t="s">
        <v>4946</v>
      </c>
      <c r="CP424" s="1" t="s">
        <v>4946</v>
      </c>
      <c r="CQ424" s="1" t="s">
        <v>4946</v>
      </c>
      <c r="CR424" s="1" t="s">
        <v>4946</v>
      </c>
      <c r="CS424" s="1" t="s">
        <v>4946</v>
      </c>
      <c r="CT424" s="1" t="s">
        <v>4943</v>
      </c>
      <c r="CU424" s="1" t="s">
        <v>4943</v>
      </c>
      <c r="CV424" s="1" t="s">
        <v>4943</v>
      </c>
      <c r="CW424" s="1" t="s">
        <v>4943</v>
      </c>
      <c r="CX424" s="1" t="s">
        <v>4943</v>
      </c>
      <c r="CY424" s="1" t="s">
        <v>4943</v>
      </c>
      <c r="CZ424" s="1" t="s">
        <v>4943</v>
      </c>
    </row>
    <row r="425" spans="2:104" x14ac:dyDescent="0.25">
      <c r="B425" s="2">
        <v>44433</v>
      </c>
      <c r="C425" s="1">
        <v>1</v>
      </c>
      <c r="D425" s="1">
        <v>0</v>
      </c>
      <c r="E425" s="1">
        <v>0</v>
      </c>
      <c r="F425" s="1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1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>
        <v>0</v>
      </c>
      <c r="BD425">
        <v>0</v>
      </c>
      <c r="BE425">
        <v>0</v>
      </c>
      <c r="BF425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1</v>
      </c>
      <c r="BR425" s="1">
        <v>1</v>
      </c>
      <c r="BS425" s="1">
        <v>1</v>
      </c>
      <c r="BT425" s="1">
        <v>1</v>
      </c>
      <c r="BU425" s="1">
        <v>1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1</v>
      </c>
      <c r="CC425" s="1">
        <v>0</v>
      </c>
      <c r="CD425" s="1">
        <v>1</v>
      </c>
      <c r="CE425" s="1">
        <v>1</v>
      </c>
      <c r="CF425" s="1">
        <v>0</v>
      </c>
      <c r="CG425" s="1">
        <v>0</v>
      </c>
      <c r="CH425" s="1">
        <v>0</v>
      </c>
      <c r="CI425" s="1" t="s">
        <v>4944</v>
      </c>
      <c r="CJ425" s="1" t="s">
        <v>4946</v>
      </c>
      <c r="CK425" s="1" t="s">
        <v>4946</v>
      </c>
      <c r="CL425" s="1" t="s">
        <v>4946</v>
      </c>
      <c r="CM425" s="1" t="s">
        <v>4945</v>
      </c>
      <c r="CN425" s="1" t="s">
        <v>4945</v>
      </c>
      <c r="CO425" s="1" t="s">
        <v>4945</v>
      </c>
      <c r="CP425" s="1" t="s">
        <v>4944</v>
      </c>
      <c r="CQ425" s="1" t="s">
        <v>4945</v>
      </c>
      <c r="CR425" s="1" t="s">
        <v>4945</v>
      </c>
      <c r="CS425" s="1" t="s">
        <v>4944</v>
      </c>
      <c r="CT425" s="1" t="s">
        <v>4943</v>
      </c>
      <c r="CU425" s="1" t="s">
        <v>4943</v>
      </c>
      <c r="CV425" s="1" t="s">
        <v>4943</v>
      </c>
      <c r="CW425" s="1" t="s">
        <v>4943</v>
      </c>
      <c r="CX425" s="1" t="s">
        <v>4943</v>
      </c>
      <c r="CY425" s="1" t="s">
        <v>4943</v>
      </c>
      <c r="CZ425" s="1" t="s">
        <v>4943</v>
      </c>
    </row>
    <row r="426" spans="2:104" x14ac:dyDescent="0.25">
      <c r="B426" s="2">
        <v>44433</v>
      </c>
      <c r="C426" s="1">
        <v>0</v>
      </c>
      <c r="D426" s="1">
        <v>1</v>
      </c>
      <c r="E426" s="1">
        <v>0</v>
      </c>
      <c r="F426" s="1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>
        <v>0</v>
      </c>
      <c r="BD426">
        <v>0</v>
      </c>
      <c r="BE426">
        <v>0</v>
      </c>
      <c r="BF426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 t="s">
        <v>4943</v>
      </c>
      <c r="CJ426" s="1" t="s">
        <v>4943</v>
      </c>
      <c r="CK426" s="1" t="s">
        <v>4943</v>
      </c>
      <c r="CL426" s="1" t="s">
        <v>4943</v>
      </c>
      <c r="CM426" s="1" t="s">
        <v>4943</v>
      </c>
      <c r="CN426" s="1" t="s">
        <v>4943</v>
      </c>
      <c r="CO426" s="1" t="s">
        <v>4943</v>
      </c>
      <c r="CP426" s="1" t="s">
        <v>4943</v>
      </c>
      <c r="CQ426" s="1" t="s">
        <v>4943</v>
      </c>
      <c r="CR426" s="1" t="s">
        <v>4943</v>
      </c>
      <c r="CS426" s="1" t="s">
        <v>4943</v>
      </c>
      <c r="CT426" s="1" t="s">
        <v>4943</v>
      </c>
      <c r="CU426" s="1" t="s">
        <v>4943</v>
      </c>
      <c r="CV426" s="1" t="s">
        <v>4943</v>
      </c>
      <c r="CW426" s="1" t="s">
        <v>4943</v>
      </c>
      <c r="CX426" s="1" t="s">
        <v>4943</v>
      </c>
      <c r="CY426" s="1" t="s">
        <v>23</v>
      </c>
      <c r="CZ426" s="1" t="s">
        <v>4943</v>
      </c>
    </row>
    <row r="427" spans="2:104" x14ac:dyDescent="0.25">
      <c r="B427" s="2">
        <v>44433</v>
      </c>
      <c r="C427" s="1">
        <v>0</v>
      </c>
      <c r="D427" s="1">
        <v>1</v>
      </c>
      <c r="E427" s="1">
        <v>0</v>
      </c>
      <c r="F427" s="1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>
        <v>0</v>
      </c>
      <c r="BD427">
        <v>0</v>
      </c>
      <c r="BE427">
        <v>0</v>
      </c>
      <c r="BF427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 t="s">
        <v>4943</v>
      </c>
      <c r="CJ427" s="1" t="s">
        <v>4943</v>
      </c>
      <c r="CK427" s="1" t="s">
        <v>4943</v>
      </c>
      <c r="CL427" s="1" t="s">
        <v>4943</v>
      </c>
      <c r="CM427" s="1" t="s">
        <v>4943</v>
      </c>
      <c r="CN427" s="1" t="s">
        <v>4943</v>
      </c>
      <c r="CO427" s="1" t="s">
        <v>4943</v>
      </c>
      <c r="CP427" s="1" t="s">
        <v>4943</v>
      </c>
      <c r="CQ427" s="1" t="s">
        <v>4943</v>
      </c>
      <c r="CR427" s="1" t="s">
        <v>4943</v>
      </c>
      <c r="CS427" s="1" t="s">
        <v>4943</v>
      </c>
      <c r="CT427" s="1" t="s">
        <v>4943</v>
      </c>
      <c r="CU427" s="1" t="s">
        <v>4943</v>
      </c>
      <c r="CV427" s="1" t="s">
        <v>4943</v>
      </c>
      <c r="CW427" s="1" t="s">
        <v>4943</v>
      </c>
      <c r="CX427" s="1" t="s">
        <v>4943</v>
      </c>
      <c r="CY427" s="1" t="s">
        <v>23</v>
      </c>
      <c r="CZ427" s="1" t="s">
        <v>4943</v>
      </c>
    </row>
    <row r="428" spans="2:104" x14ac:dyDescent="0.25">
      <c r="B428" s="2">
        <v>44433</v>
      </c>
      <c r="C428" s="1">
        <v>0</v>
      </c>
      <c r="D428" s="1">
        <v>1</v>
      </c>
      <c r="E428" s="1">
        <v>0</v>
      </c>
      <c r="F428" s="1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>
        <v>0</v>
      </c>
      <c r="BD428">
        <v>0</v>
      </c>
      <c r="BE428">
        <v>0</v>
      </c>
      <c r="BF428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 t="s">
        <v>4943</v>
      </c>
      <c r="CJ428" s="1" t="s">
        <v>4943</v>
      </c>
      <c r="CK428" s="1" t="s">
        <v>4943</v>
      </c>
      <c r="CL428" s="1" t="s">
        <v>4943</v>
      </c>
      <c r="CM428" s="1" t="s">
        <v>4943</v>
      </c>
      <c r="CN428" s="1" t="s">
        <v>4943</v>
      </c>
      <c r="CO428" s="1" t="s">
        <v>4943</v>
      </c>
      <c r="CP428" s="1" t="s">
        <v>4943</v>
      </c>
      <c r="CQ428" s="1" t="s">
        <v>4943</v>
      </c>
      <c r="CR428" s="1" t="s">
        <v>4943</v>
      </c>
      <c r="CS428" s="1" t="s">
        <v>4943</v>
      </c>
      <c r="CT428" s="1" t="s">
        <v>4943</v>
      </c>
      <c r="CU428" s="1" t="s">
        <v>4943</v>
      </c>
      <c r="CV428" s="1" t="s">
        <v>4943</v>
      </c>
      <c r="CW428" s="1" t="s">
        <v>4943</v>
      </c>
      <c r="CX428" s="1" t="s">
        <v>4943</v>
      </c>
      <c r="CY428" s="1" t="s">
        <v>23</v>
      </c>
      <c r="CZ428" s="1" t="s">
        <v>4943</v>
      </c>
    </row>
    <row r="429" spans="2:104" x14ac:dyDescent="0.25">
      <c r="B429" s="2">
        <v>44433</v>
      </c>
      <c r="C429" s="1">
        <v>1</v>
      </c>
      <c r="D429" s="1">
        <v>0</v>
      </c>
      <c r="E429" s="1">
        <v>0</v>
      </c>
      <c r="F429" s="1">
        <v>0</v>
      </c>
      <c r="G429">
        <v>1</v>
      </c>
      <c r="H429">
        <v>0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0</v>
      </c>
      <c r="Q429">
        <v>0</v>
      </c>
      <c r="R429">
        <v>1</v>
      </c>
      <c r="S429">
        <v>0</v>
      </c>
      <c r="T429">
        <v>1</v>
      </c>
      <c r="U429">
        <v>0</v>
      </c>
      <c r="V429" s="1">
        <v>1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1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1</v>
      </c>
      <c r="AN429" s="1">
        <v>1</v>
      </c>
      <c r="AO429" s="1">
        <v>0</v>
      </c>
      <c r="AP429" s="1">
        <v>1</v>
      </c>
      <c r="AQ429" s="1">
        <v>1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1</v>
      </c>
      <c r="AX429" s="1">
        <v>1</v>
      </c>
      <c r="AY429" s="1">
        <v>1</v>
      </c>
      <c r="AZ429" s="1">
        <v>1</v>
      </c>
      <c r="BA429" s="1">
        <v>1</v>
      </c>
      <c r="BB429" s="1">
        <v>1</v>
      </c>
      <c r="BC429">
        <v>1</v>
      </c>
      <c r="BD429">
        <v>1</v>
      </c>
      <c r="BE429">
        <v>1</v>
      </c>
      <c r="BF429">
        <v>0</v>
      </c>
      <c r="BG429" s="1">
        <v>1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1</v>
      </c>
      <c r="BR429" s="1">
        <v>1</v>
      </c>
      <c r="BS429" s="1">
        <v>1</v>
      </c>
      <c r="BT429" s="1">
        <v>1</v>
      </c>
      <c r="BU429" s="1">
        <v>1</v>
      </c>
      <c r="BV429" s="1">
        <v>1</v>
      </c>
      <c r="BW429" s="1">
        <v>1</v>
      </c>
      <c r="BX429" s="1">
        <v>0</v>
      </c>
      <c r="BY429" s="1">
        <v>1</v>
      </c>
      <c r="BZ429" s="1">
        <v>1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1</v>
      </c>
      <c r="CG429" s="1">
        <v>1</v>
      </c>
      <c r="CH429" s="1">
        <v>1</v>
      </c>
      <c r="CI429" s="1" t="s">
        <v>4946</v>
      </c>
      <c r="CJ429" s="1" t="s">
        <v>4946</v>
      </c>
      <c r="CK429" s="1" t="s">
        <v>4946</v>
      </c>
      <c r="CL429" s="1" t="s">
        <v>4946</v>
      </c>
      <c r="CM429" s="1" t="s">
        <v>4946</v>
      </c>
      <c r="CN429" s="1" t="s">
        <v>4944</v>
      </c>
      <c r="CO429" s="1" t="s">
        <v>4946</v>
      </c>
      <c r="CP429" s="1" t="s">
        <v>4946</v>
      </c>
      <c r="CQ429" s="1" t="s">
        <v>4945</v>
      </c>
      <c r="CR429" s="1" t="s">
        <v>4946</v>
      </c>
      <c r="CS429" s="1" t="s">
        <v>4944</v>
      </c>
      <c r="CT429" s="1" t="s">
        <v>4943</v>
      </c>
      <c r="CU429" s="1" t="s">
        <v>4943</v>
      </c>
      <c r="CV429" s="1" t="s">
        <v>4943</v>
      </c>
      <c r="CW429" s="1" t="s">
        <v>4943</v>
      </c>
      <c r="CX429" s="1" t="s">
        <v>4943</v>
      </c>
      <c r="CY429" s="1" t="s">
        <v>4943</v>
      </c>
      <c r="CZ429" s="1" t="s">
        <v>4943</v>
      </c>
    </row>
    <row r="430" spans="2:104" x14ac:dyDescent="0.25">
      <c r="B430" s="2">
        <v>44433</v>
      </c>
      <c r="C430" s="1">
        <v>0</v>
      </c>
      <c r="D430" s="1">
        <v>1</v>
      </c>
      <c r="E430" s="1">
        <v>0</v>
      </c>
      <c r="F430" s="1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>
        <v>0</v>
      </c>
      <c r="BD430">
        <v>0</v>
      </c>
      <c r="BE430">
        <v>0</v>
      </c>
      <c r="BF430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 t="s">
        <v>4943</v>
      </c>
      <c r="CJ430" s="1" t="s">
        <v>4943</v>
      </c>
      <c r="CK430" s="1" t="s">
        <v>4943</v>
      </c>
      <c r="CL430" s="1" t="s">
        <v>4943</v>
      </c>
      <c r="CM430" s="1" t="s">
        <v>4943</v>
      </c>
      <c r="CN430" s="1" t="s">
        <v>4943</v>
      </c>
      <c r="CO430" s="1" t="s">
        <v>4943</v>
      </c>
      <c r="CP430" s="1" t="s">
        <v>4943</v>
      </c>
      <c r="CQ430" s="1" t="s">
        <v>4943</v>
      </c>
      <c r="CR430" s="1" t="s">
        <v>4943</v>
      </c>
      <c r="CS430" s="1" t="s">
        <v>4943</v>
      </c>
      <c r="CT430" s="1" t="s">
        <v>4943</v>
      </c>
      <c r="CU430" s="1" t="s">
        <v>4943</v>
      </c>
      <c r="CV430" s="1" t="s">
        <v>4943</v>
      </c>
      <c r="CW430" s="1" t="s">
        <v>4943</v>
      </c>
      <c r="CX430" s="1" t="s">
        <v>4943</v>
      </c>
      <c r="CY430" s="1" t="s">
        <v>23</v>
      </c>
      <c r="CZ430" s="1" t="s">
        <v>4943</v>
      </c>
    </row>
    <row r="431" spans="2:104" x14ac:dyDescent="0.25">
      <c r="B431" s="2">
        <v>44433</v>
      </c>
      <c r="C431" s="1">
        <v>0</v>
      </c>
      <c r="D431" s="1">
        <v>0</v>
      </c>
      <c r="E431" s="1">
        <v>1</v>
      </c>
      <c r="F431" s="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>
        <v>0</v>
      </c>
      <c r="BD431">
        <v>0</v>
      </c>
      <c r="BE431">
        <v>0</v>
      </c>
      <c r="BF43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 t="s">
        <v>4943</v>
      </c>
      <c r="CJ431" s="1" t="s">
        <v>4943</v>
      </c>
      <c r="CK431" s="1" t="s">
        <v>4943</v>
      </c>
      <c r="CL431" s="1" t="s">
        <v>4943</v>
      </c>
      <c r="CM431" s="1" t="s">
        <v>4943</v>
      </c>
      <c r="CN431" s="1" t="s">
        <v>4943</v>
      </c>
      <c r="CO431" s="1" t="s">
        <v>4943</v>
      </c>
      <c r="CP431" s="1" t="s">
        <v>4943</v>
      </c>
      <c r="CQ431" s="1" t="s">
        <v>4943</v>
      </c>
      <c r="CR431" s="1" t="s">
        <v>4943</v>
      </c>
      <c r="CS431" s="1" t="s">
        <v>4943</v>
      </c>
      <c r="CT431" s="1" t="s">
        <v>4943</v>
      </c>
      <c r="CU431" s="1" t="s">
        <v>4943</v>
      </c>
      <c r="CV431" s="1" t="s">
        <v>4943</v>
      </c>
      <c r="CW431" s="1" t="s">
        <v>4943</v>
      </c>
      <c r="CX431" s="1" t="s">
        <v>4943</v>
      </c>
      <c r="CY431" s="1" t="s">
        <v>4943</v>
      </c>
      <c r="CZ431" s="1" t="s">
        <v>23</v>
      </c>
    </row>
    <row r="432" spans="2:104" x14ac:dyDescent="0.25">
      <c r="B432" s="2">
        <v>44433</v>
      </c>
      <c r="C432" s="1">
        <v>0</v>
      </c>
      <c r="D432" s="1">
        <v>0</v>
      </c>
      <c r="E432" s="1">
        <v>1</v>
      </c>
      <c r="F432" s="1">
        <v>0</v>
      </c>
      <c r="G432">
        <v>0</v>
      </c>
      <c r="H432">
        <v>0</v>
      </c>
      <c r="I432">
        <v>1</v>
      </c>
      <c r="J432">
        <v>1</v>
      </c>
      <c r="K432">
        <v>1</v>
      </c>
      <c r="L432">
        <v>1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>
        <v>0</v>
      </c>
      <c r="BD432">
        <v>0</v>
      </c>
      <c r="BE432">
        <v>0</v>
      </c>
      <c r="BF432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 t="s">
        <v>4943</v>
      </c>
      <c r="CJ432" s="1" t="s">
        <v>4943</v>
      </c>
      <c r="CK432" s="1" t="s">
        <v>4943</v>
      </c>
      <c r="CL432" s="1" t="s">
        <v>4943</v>
      </c>
      <c r="CM432" s="1" t="s">
        <v>4943</v>
      </c>
      <c r="CN432" s="1" t="s">
        <v>4943</v>
      </c>
      <c r="CO432" s="1" t="s">
        <v>4943</v>
      </c>
      <c r="CP432" s="1" t="s">
        <v>4943</v>
      </c>
      <c r="CQ432" s="1" t="s">
        <v>4943</v>
      </c>
      <c r="CR432" s="1" t="s">
        <v>4943</v>
      </c>
      <c r="CS432" s="1" t="s">
        <v>4943</v>
      </c>
      <c r="CT432" s="1" t="s">
        <v>4947</v>
      </c>
      <c r="CU432" s="1" t="s">
        <v>4947</v>
      </c>
      <c r="CV432" s="1" t="s">
        <v>4947</v>
      </c>
      <c r="CW432" s="1" t="s">
        <v>4947</v>
      </c>
      <c r="CX432" s="1" t="s">
        <v>4943</v>
      </c>
      <c r="CY432" s="1" t="s">
        <v>4943</v>
      </c>
      <c r="CZ432" s="1" t="s">
        <v>23</v>
      </c>
    </row>
    <row r="433" spans="2:104" x14ac:dyDescent="0.25">
      <c r="B433" s="2">
        <v>44433</v>
      </c>
      <c r="C433" s="1">
        <v>0</v>
      </c>
      <c r="D433" s="1">
        <v>1</v>
      </c>
      <c r="E433" s="1">
        <v>0</v>
      </c>
      <c r="F433" s="1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>
        <v>0</v>
      </c>
      <c r="BD433">
        <v>0</v>
      </c>
      <c r="BE433">
        <v>0</v>
      </c>
      <c r="BF433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 t="s">
        <v>4943</v>
      </c>
      <c r="CJ433" s="1" t="s">
        <v>4943</v>
      </c>
      <c r="CK433" s="1" t="s">
        <v>4943</v>
      </c>
      <c r="CL433" s="1" t="s">
        <v>4943</v>
      </c>
      <c r="CM433" s="1" t="s">
        <v>4943</v>
      </c>
      <c r="CN433" s="1" t="s">
        <v>4943</v>
      </c>
      <c r="CO433" s="1" t="s">
        <v>4943</v>
      </c>
      <c r="CP433" s="1" t="s">
        <v>4943</v>
      </c>
      <c r="CQ433" s="1" t="s">
        <v>4943</v>
      </c>
      <c r="CR433" s="1" t="s">
        <v>4943</v>
      </c>
      <c r="CS433" s="1" t="s">
        <v>4943</v>
      </c>
      <c r="CT433" s="1" t="s">
        <v>4943</v>
      </c>
      <c r="CU433" s="1" t="s">
        <v>4943</v>
      </c>
      <c r="CV433" s="1" t="s">
        <v>4943</v>
      </c>
      <c r="CW433" s="1" t="s">
        <v>4943</v>
      </c>
      <c r="CX433" s="1" t="s">
        <v>4943</v>
      </c>
      <c r="CY433" s="1" t="s">
        <v>23</v>
      </c>
      <c r="CZ433" s="1" t="s">
        <v>4943</v>
      </c>
    </row>
    <row r="434" spans="2:104" x14ac:dyDescent="0.25">
      <c r="B434" s="2">
        <v>44433</v>
      </c>
      <c r="C434" s="1">
        <v>0</v>
      </c>
      <c r="D434" s="1">
        <v>1</v>
      </c>
      <c r="E434" s="1">
        <v>0</v>
      </c>
      <c r="F434" s="1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>
        <v>0</v>
      </c>
      <c r="BD434">
        <v>0</v>
      </c>
      <c r="BE434">
        <v>0</v>
      </c>
      <c r="BF434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 t="s">
        <v>4943</v>
      </c>
      <c r="CJ434" s="1" t="s">
        <v>4943</v>
      </c>
      <c r="CK434" s="1" t="s">
        <v>4943</v>
      </c>
      <c r="CL434" s="1" t="s">
        <v>4943</v>
      </c>
      <c r="CM434" s="1" t="s">
        <v>4943</v>
      </c>
      <c r="CN434" s="1" t="s">
        <v>4943</v>
      </c>
      <c r="CO434" s="1" t="s">
        <v>4943</v>
      </c>
      <c r="CP434" s="1" t="s">
        <v>4943</v>
      </c>
      <c r="CQ434" s="1" t="s">
        <v>4943</v>
      </c>
      <c r="CR434" s="1" t="s">
        <v>4943</v>
      </c>
      <c r="CS434" s="1" t="s">
        <v>4943</v>
      </c>
      <c r="CT434" s="1" t="s">
        <v>4943</v>
      </c>
      <c r="CU434" s="1" t="s">
        <v>4943</v>
      </c>
      <c r="CV434" s="1" t="s">
        <v>4943</v>
      </c>
      <c r="CW434" s="1" t="s">
        <v>4943</v>
      </c>
      <c r="CX434" s="1" t="s">
        <v>4943</v>
      </c>
      <c r="CY434" s="1" t="s">
        <v>23</v>
      </c>
      <c r="CZ434" s="1" t="s">
        <v>4943</v>
      </c>
    </row>
    <row r="435" spans="2:104" x14ac:dyDescent="0.25">
      <c r="B435" s="2">
        <v>44433</v>
      </c>
      <c r="C435" s="1">
        <v>0</v>
      </c>
      <c r="D435" s="1">
        <v>1</v>
      </c>
      <c r="E435" s="1">
        <v>0</v>
      </c>
      <c r="F435" s="1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>
        <v>0</v>
      </c>
      <c r="BD435">
        <v>0</v>
      </c>
      <c r="BE435">
        <v>0</v>
      </c>
      <c r="BF435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 t="s">
        <v>4943</v>
      </c>
      <c r="CJ435" s="1" t="s">
        <v>4943</v>
      </c>
      <c r="CK435" s="1" t="s">
        <v>4943</v>
      </c>
      <c r="CL435" s="1" t="s">
        <v>4943</v>
      </c>
      <c r="CM435" s="1" t="s">
        <v>4943</v>
      </c>
      <c r="CN435" s="1" t="s">
        <v>4943</v>
      </c>
      <c r="CO435" s="1" t="s">
        <v>4943</v>
      </c>
      <c r="CP435" s="1" t="s">
        <v>4943</v>
      </c>
      <c r="CQ435" s="1" t="s">
        <v>4943</v>
      </c>
      <c r="CR435" s="1" t="s">
        <v>4943</v>
      </c>
      <c r="CS435" s="1" t="s">
        <v>4943</v>
      </c>
      <c r="CT435" s="1" t="s">
        <v>4943</v>
      </c>
      <c r="CU435" s="1" t="s">
        <v>4943</v>
      </c>
      <c r="CV435" s="1" t="s">
        <v>4943</v>
      </c>
      <c r="CW435" s="1" t="s">
        <v>4943</v>
      </c>
      <c r="CX435" s="1" t="s">
        <v>4943</v>
      </c>
      <c r="CY435" s="1" t="s">
        <v>23</v>
      </c>
      <c r="CZ435" s="1" t="s">
        <v>4943</v>
      </c>
    </row>
    <row r="436" spans="2:104" x14ac:dyDescent="0.25">
      <c r="B436" s="2">
        <v>44432</v>
      </c>
      <c r="C436" s="1">
        <v>1</v>
      </c>
      <c r="D436" s="1">
        <v>0</v>
      </c>
      <c r="E436" s="1">
        <v>0</v>
      </c>
      <c r="F436" s="1">
        <v>0</v>
      </c>
      <c r="G436">
        <v>0</v>
      </c>
      <c r="H436">
        <v>0</v>
      </c>
      <c r="I436">
        <v>1</v>
      </c>
      <c r="J436">
        <v>1</v>
      </c>
      <c r="K436">
        <v>1</v>
      </c>
      <c r="L436">
        <v>0</v>
      </c>
      <c r="M436">
        <v>0</v>
      </c>
      <c r="N436">
        <v>1</v>
      </c>
      <c r="O436">
        <v>1</v>
      </c>
      <c r="P436">
        <v>0</v>
      </c>
      <c r="Q436">
        <v>0</v>
      </c>
      <c r="R436">
        <v>0</v>
      </c>
      <c r="S436">
        <v>1</v>
      </c>
      <c r="T436">
        <v>1</v>
      </c>
      <c r="U436">
        <v>0</v>
      </c>
      <c r="V436" s="1">
        <v>1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1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1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1</v>
      </c>
      <c r="AX436" s="1">
        <v>1</v>
      </c>
      <c r="AY436" s="1">
        <v>1</v>
      </c>
      <c r="AZ436" s="1">
        <v>1</v>
      </c>
      <c r="BA436" s="1">
        <v>0</v>
      </c>
      <c r="BB436" s="1">
        <v>1</v>
      </c>
      <c r="BC436">
        <v>1</v>
      </c>
      <c r="BD436">
        <v>1</v>
      </c>
      <c r="BE436">
        <v>1</v>
      </c>
      <c r="BF436">
        <v>1</v>
      </c>
      <c r="BG436" s="1">
        <v>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 t="s">
        <v>4946</v>
      </c>
      <c r="CJ436" s="1" t="s">
        <v>4945</v>
      </c>
      <c r="CK436" s="1" t="s">
        <v>4946</v>
      </c>
      <c r="CL436" s="1" t="s">
        <v>4946</v>
      </c>
      <c r="CM436" s="1" t="s">
        <v>4945</v>
      </c>
      <c r="CN436" s="1" t="s">
        <v>4945</v>
      </c>
      <c r="CO436" s="1" t="s">
        <v>4945</v>
      </c>
      <c r="CP436" s="1" t="s">
        <v>4945</v>
      </c>
      <c r="CQ436" s="1" t="s">
        <v>4945</v>
      </c>
      <c r="CR436" s="1" t="s">
        <v>4945</v>
      </c>
      <c r="CS436" s="1" t="s">
        <v>4945</v>
      </c>
      <c r="CT436" s="1" t="s">
        <v>4943</v>
      </c>
      <c r="CU436" s="1" t="s">
        <v>4943</v>
      </c>
      <c r="CV436" s="1" t="s">
        <v>4943</v>
      </c>
      <c r="CW436" s="1" t="s">
        <v>4943</v>
      </c>
      <c r="CX436" s="1" t="s">
        <v>4943</v>
      </c>
      <c r="CY436" s="1" t="s">
        <v>4943</v>
      </c>
      <c r="CZ436" s="1" t="s">
        <v>4943</v>
      </c>
    </row>
    <row r="437" spans="2:104" x14ac:dyDescent="0.25">
      <c r="B437" s="2">
        <v>44432</v>
      </c>
      <c r="C437" s="1">
        <v>1</v>
      </c>
      <c r="D437" s="1">
        <v>0</v>
      </c>
      <c r="E437" s="1">
        <v>0</v>
      </c>
      <c r="F437" s="1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>
        <v>0</v>
      </c>
      <c r="BD437">
        <v>0</v>
      </c>
      <c r="BE437">
        <v>0</v>
      </c>
      <c r="BF437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1</v>
      </c>
      <c r="CG437" s="1">
        <v>0</v>
      </c>
      <c r="CH437" s="1">
        <v>0</v>
      </c>
      <c r="CI437" s="1" t="s">
        <v>4946</v>
      </c>
      <c r="CJ437" s="1" t="s">
        <v>4946</v>
      </c>
      <c r="CK437" s="1" t="s">
        <v>4946</v>
      </c>
      <c r="CL437" s="1" t="s">
        <v>4946</v>
      </c>
      <c r="CM437" s="1" t="s">
        <v>4946</v>
      </c>
      <c r="CN437" s="1" t="s">
        <v>4944</v>
      </c>
      <c r="CO437" s="1" t="s">
        <v>4945</v>
      </c>
      <c r="CP437" s="1" t="s">
        <v>4944</v>
      </c>
      <c r="CQ437" s="1" t="s">
        <v>4946</v>
      </c>
      <c r="CR437" s="1" t="s">
        <v>4946</v>
      </c>
      <c r="CS437" s="1" t="s">
        <v>4944</v>
      </c>
      <c r="CT437" s="1" t="s">
        <v>4943</v>
      </c>
      <c r="CU437" s="1" t="s">
        <v>4943</v>
      </c>
      <c r="CV437" s="1" t="s">
        <v>4943</v>
      </c>
      <c r="CW437" s="1" t="s">
        <v>4943</v>
      </c>
      <c r="CX437" s="1" t="s">
        <v>4943</v>
      </c>
      <c r="CY437" s="1" t="s">
        <v>4943</v>
      </c>
      <c r="CZ437" s="1" t="s">
        <v>4943</v>
      </c>
    </row>
    <row r="438" spans="2:104" x14ac:dyDescent="0.25">
      <c r="B438" s="2">
        <v>44432</v>
      </c>
      <c r="C438" s="1">
        <v>1</v>
      </c>
      <c r="D438" s="1">
        <v>0</v>
      </c>
      <c r="E438" s="1">
        <v>0</v>
      </c>
      <c r="F438" s="1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1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>
        <v>0</v>
      </c>
      <c r="BD438">
        <v>0</v>
      </c>
      <c r="BE438">
        <v>0</v>
      </c>
      <c r="BF438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1</v>
      </c>
      <c r="CG438" s="1">
        <v>0</v>
      </c>
      <c r="CH438" s="1">
        <v>0</v>
      </c>
      <c r="CI438" s="1" t="s">
        <v>4946</v>
      </c>
      <c r="CJ438" s="1" t="s">
        <v>4945</v>
      </c>
      <c r="CK438" s="1" t="s">
        <v>4946</v>
      </c>
      <c r="CL438" s="1" t="s">
        <v>4946</v>
      </c>
      <c r="CM438" s="1" t="s">
        <v>4946</v>
      </c>
      <c r="CN438" s="1" t="s">
        <v>4945</v>
      </c>
      <c r="CO438" s="1" t="s">
        <v>4946</v>
      </c>
      <c r="CP438" s="1" t="s">
        <v>4946</v>
      </c>
      <c r="CQ438" s="1" t="s">
        <v>4946</v>
      </c>
      <c r="CR438" s="1" t="s">
        <v>4946</v>
      </c>
      <c r="CS438" s="1" t="s">
        <v>4946</v>
      </c>
      <c r="CT438" s="1" t="s">
        <v>4943</v>
      </c>
      <c r="CU438" s="1" t="s">
        <v>4943</v>
      </c>
      <c r="CV438" s="1" t="s">
        <v>4943</v>
      </c>
      <c r="CW438" s="1" t="s">
        <v>4943</v>
      </c>
      <c r="CX438" s="1" t="s">
        <v>4943</v>
      </c>
      <c r="CY438" s="1" t="s">
        <v>4943</v>
      </c>
      <c r="CZ438" s="1" t="s">
        <v>4943</v>
      </c>
    </row>
    <row r="439" spans="2:104" x14ac:dyDescent="0.25">
      <c r="B439" s="2">
        <v>44432</v>
      </c>
      <c r="C439" s="1">
        <v>0</v>
      </c>
      <c r="D439" s="1">
        <v>1</v>
      </c>
      <c r="E439" s="1">
        <v>0</v>
      </c>
      <c r="F439" s="1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>
        <v>0</v>
      </c>
      <c r="BD439">
        <v>0</v>
      </c>
      <c r="BE439">
        <v>0</v>
      </c>
      <c r="BF439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 t="s">
        <v>4943</v>
      </c>
      <c r="CJ439" s="1" t="s">
        <v>4943</v>
      </c>
      <c r="CK439" s="1" t="s">
        <v>4943</v>
      </c>
      <c r="CL439" s="1" t="s">
        <v>4943</v>
      </c>
      <c r="CM439" s="1" t="s">
        <v>4943</v>
      </c>
      <c r="CN439" s="1" t="s">
        <v>4943</v>
      </c>
      <c r="CO439" s="1" t="s">
        <v>4943</v>
      </c>
      <c r="CP439" s="1" t="s">
        <v>4943</v>
      </c>
      <c r="CQ439" s="1" t="s">
        <v>4943</v>
      </c>
      <c r="CR439" s="1" t="s">
        <v>4943</v>
      </c>
      <c r="CS439" s="1" t="s">
        <v>4943</v>
      </c>
      <c r="CT439" s="1" t="s">
        <v>4943</v>
      </c>
      <c r="CU439" s="1" t="s">
        <v>4943</v>
      </c>
      <c r="CV439" s="1" t="s">
        <v>4943</v>
      </c>
      <c r="CW439" s="1" t="s">
        <v>4943</v>
      </c>
      <c r="CX439" s="1" t="s">
        <v>4943</v>
      </c>
      <c r="CY439" s="1" t="s">
        <v>23</v>
      </c>
      <c r="CZ439" s="1" t="s">
        <v>4943</v>
      </c>
    </row>
    <row r="440" spans="2:104" x14ac:dyDescent="0.25">
      <c r="B440" s="2">
        <v>44432</v>
      </c>
      <c r="C440" s="1">
        <v>0</v>
      </c>
      <c r="D440" s="1">
        <v>1</v>
      </c>
      <c r="E440" s="1">
        <v>0</v>
      </c>
      <c r="F440" s="1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>
        <v>0</v>
      </c>
      <c r="BD440">
        <v>0</v>
      </c>
      <c r="BE440">
        <v>0</v>
      </c>
      <c r="BF440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 t="s">
        <v>4943</v>
      </c>
      <c r="CJ440" s="1" t="s">
        <v>4943</v>
      </c>
      <c r="CK440" s="1" t="s">
        <v>4943</v>
      </c>
      <c r="CL440" s="1" t="s">
        <v>4943</v>
      </c>
      <c r="CM440" s="1" t="s">
        <v>4943</v>
      </c>
      <c r="CN440" s="1" t="s">
        <v>4943</v>
      </c>
      <c r="CO440" s="1" t="s">
        <v>4943</v>
      </c>
      <c r="CP440" s="1" t="s">
        <v>4943</v>
      </c>
      <c r="CQ440" s="1" t="s">
        <v>4943</v>
      </c>
      <c r="CR440" s="1" t="s">
        <v>4943</v>
      </c>
      <c r="CS440" s="1" t="s">
        <v>4943</v>
      </c>
      <c r="CT440" s="1" t="s">
        <v>4943</v>
      </c>
      <c r="CU440" s="1" t="s">
        <v>4943</v>
      </c>
      <c r="CV440" s="1" t="s">
        <v>4943</v>
      </c>
      <c r="CW440" s="1" t="s">
        <v>4943</v>
      </c>
      <c r="CX440" s="1" t="s">
        <v>4943</v>
      </c>
      <c r="CY440" s="1" t="s">
        <v>23</v>
      </c>
      <c r="CZ440" s="1" t="s">
        <v>4943</v>
      </c>
    </row>
    <row r="441" spans="2:104" x14ac:dyDescent="0.25">
      <c r="B441" s="2">
        <v>44432</v>
      </c>
      <c r="C441" s="1">
        <v>0</v>
      </c>
      <c r="D441" s="1">
        <v>1</v>
      </c>
      <c r="E441" s="1">
        <v>0</v>
      </c>
      <c r="F441" s="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>
        <v>0</v>
      </c>
      <c r="BD441">
        <v>0</v>
      </c>
      <c r="BE441">
        <v>0</v>
      </c>
      <c r="BF44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 t="s">
        <v>4943</v>
      </c>
      <c r="CJ441" s="1" t="s">
        <v>4943</v>
      </c>
      <c r="CK441" s="1" t="s">
        <v>4943</v>
      </c>
      <c r="CL441" s="1" t="s">
        <v>4943</v>
      </c>
      <c r="CM441" s="1" t="s">
        <v>4943</v>
      </c>
      <c r="CN441" s="1" t="s">
        <v>4943</v>
      </c>
      <c r="CO441" s="1" t="s">
        <v>4943</v>
      </c>
      <c r="CP441" s="1" t="s">
        <v>4943</v>
      </c>
      <c r="CQ441" s="1" t="s">
        <v>4943</v>
      </c>
      <c r="CR441" s="1" t="s">
        <v>4943</v>
      </c>
      <c r="CS441" s="1" t="s">
        <v>4943</v>
      </c>
      <c r="CT441" s="1" t="s">
        <v>4943</v>
      </c>
      <c r="CU441" s="1" t="s">
        <v>4943</v>
      </c>
      <c r="CV441" s="1" t="s">
        <v>4943</v>
      </c>
      <c r="CW441" s="1" t="s">
        <v>4943</v>
      </c>
      <c r="CX441" s="1" t="s">
        <v>4943</v>
      </c>
      <c r="CY441" s="1" t="s">
        <v>23</v>
      </c>
      <c r="CZ441" s="1" t="s">
        <v>4943</v>
      </c>
    </row>
    <row r="442" spans="2:104" x14ac:dyDescent="0.25">
      <c r="B442" s="2">
        <v>44432</v>
      </c>
      <c r="C442" s="1">
        <v>0</v>
      </c>
      <c r="D442" s="1">
        <v>1</v>
      </c>
      <c r="E442" s="1">
        <v>0</v>
      </c>
      <c r="F442" s="1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>
        <v>0</v>
      </c>
      <c r="BD442">
        <v>0</v>
      </c>
      <c r="BE442">
        <v>0</v>
      </c>
      <c r="BF442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 t="s">
        <v>4943</v>
      </c>
      <c r="CJ442" s="1" t="s">
        <v>4943</v>
      </c>
      <c r="CK442" s="1" t="s">
        <v>4943</v>
      </c>
      <c r="CL442" s="1" t="s">
        <v>4943</v>
      </c>
      <c r="CM442" s="1" t="s">
        <v>4943</v>
      </c>
      <c r="CN442" s="1" t="s">
        <v>4943</v>
      </c>
      <c r="CO442" s="1" t="s">
        <v>4943</v>
      </c>
      <c r="CP442" s="1" t="s">
        <v>4943</v>
      </c>
      <c r="CQ442" s="1" t="s">
        <v>4943</v>
      </c>
      <c r="CR442" s="1" t="s">
        <v>4943</v>
      </c>
      <c r="CS442" s="1" t="s">
        <v>4943</v>
      </c>
      <c r="CT442" s="1" t="s">
        <v>4943</v>
      </c>
      <c r="CU442" s="1" t="s">
        <v>4943</v>
      </c>
      <c r="CV442" s="1" t="s">
        <v>4943</v>
      </c>
      <c r="CW442" s="1" t="s">
        <v>4943</v>
      </c>
      <c r="CX442" s="1" t="s">
        <v>4943</v>
      </c>
      <c r="CY442" s="1" t="s">
        <v>23</v>
      </c>
      <c r="CZ442" s="1" t="s">
        <v>4943</v>
      </c>
    </row>
    <row r="443" spans="2:104" x14ac:dyDescent="0.25">
      <c r="B443" s="2">
        <v>44432</v>
      </c>
      <c r="C443" s="1">
        <v>1</v>
      </c>
      <c r="D443" s="1">
        <v>0</v>
      </c>
      <c r="E443" s="1">
        <v>0</v>
      </c>
      <c r="F443" s="1">
        <v>0</v>
      </c>
      <c r="G443">
        <v>1</v>
      </c>
      <c r="H443">
        <v>0</v>
      </c>
      <c r="I443">
        <v>1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1</v>
      </c>
      <c r="S443">
        <v>1</v>
      </c>
      <c r="T443">
        <v>1</v>
      </c>
      <c r="U443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1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>
        <v>0</v>
      </c>
      <c r="BD443">
        <v>0</v>
      </c>
      <c r="BE443">
        <v>0</v>
      </c>
      <c r="BF443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 t="s">
        <v>4946</v>
      </c>
      <c r="CJ443" s="1" t="s">
        <v>4944</v>
      </c>
      <c r="CK443" s="1" t="s">
        <v>4946</v>
      </c>
      <c r="CL443" s="1" t="s">
        <v>4946</v>
      </c>
      <c r="CM443" s="1" t="s">
        <v>4945</v>
      </c>
      <c r="CN443" s="1" t="s">
        <v>4945</v>
      </c>
      <c r="CO443" s="1" t="s">
        <v>4945</v>
      </c>
      <c r="CP443" s="1" t="s">
        <v>4945</v>
      </c>
      <c r="CQ443" s="1" t="s">
        <v>4944</v>
      </c>
      <c r="CR443" s="1" t="s">
        <v>4944</v>
      </c>
      <c r="CS443" s="1" t="s">
        <v>4945</v>
      </c>
      <c r="CT443" s="1" t="s">
        <v>4943</v>
      </c>
      <c r="CU443" s="1" t="s">
        <v>4943</v>
      </c>
      <c r="CV443" s="1" t="s">
        <v>4943</v>
      </c>
      <c r="CW443" s="1" t="s">
        <v>4943</v>
      </c>
      <c r="CX443" s="1" t="s">
        <v>4943</v>
      </c>
      <c r="CY443" s="1" t="s">
        <v>4943</v>
      </c>
      <c r="CZ443" s="1" t="s">
        <v>4943</v>
      </c>
    </row>
    <row r="444" spans="2:104" x14ac:dyDescent="0.25">
      <c r="B444" s="2">
        <v>44432</v>
      </c>
      <c r="C444" s="1">
        <v>0</v>
      </c>
      <c r="D444" s="1">
        <v>1</v>
      </c>
      <c r="E444" s="1">
        <v>0</v>
      </c>
      <c r="F444" s="1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>
        <v>0</v>
      </c>
      <c r="BD444">
        <v>0</v>
      </c>
      <c r="BE444">
        <v>0</v>
      </c>
      <c r="BF444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 t="s">
        <v>4943</v>
      </c>
      <c r="CJ444" s="1" t="s">
        <v>4943</v>
      </c>
      <c r="CK444" s="1" t="s">
        <v>4943</v>
      </c>
      <c r="CL444" s="1" t="s">
        <v>4943</v>
      </c>
      <c r="CM444" s="1" t="s">
        <v>4943</v>
      </c>
      <c r="CN444" s="1" t="s">
        <v>4943</v>
      </c>
      <c r="CO444" s="1" t="s">
        <v>4943</v>
      </c>
      <c r="CP444" s="1" t="s">
        <v>4943</v>
      </c>
      <c r="CQ444" s="1" t="s">
        <v>4943</v>
      </c>
      <c r="CR444" s="1" t="s">
        <v>4943</v>
      </c>
      <c r="CS444" s="1" t="s">
        <v>4943</v>
      </c>
      <c r="CT444" s="1" t="s">
        <v>4943</v>
      </c>
      <c r="CU444" s="1" t="s">
        <v>4943</v>
      </c>
      <c r="CV444" s="1" t="s">
        <v>4943</v>
      </c>
      <c r="CW444" s="1" t="s">
        <v>4943</v>
      </c>
      <c r="CX444" s="1" t="s">
        <v>4943</v>
      </c>
      <c r="CY444" s="1" t="s">
        <v>23</v>
      </c>
      <c r="CZ444" s="1" t="s">
        <v>4943</v>
      </c>
    </row>
    <row r="445" spans="2:104" x14ac:dyDescent="0.25">
      <c r="B445" s="2">
        <v>44432</v>
      </c>
      <c r="C445" s="1">
        <v>1</v>
      </c>
      <c r="D445" s="1">
        <v>0</v>
      </c>
      <c r="E445" s="1">
        <v>0</v>
      </c>
      <c r="F445" s="1">
        <v>0</v>
      </c>
      <c r="G445">
        <v>0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</v>
      </c>
      <c r="P445">
        <v>0</v>
      </c>
      <c r="Q445">
        <v>0</v>
      </c>
      <c r="R445">
        <v>1</v>
      </c>
      <c r="S445">
        <v>0</v>
      </c>
      <c r="T445">
        <v>1</v>
      </c>
      <c r="U445">
        <v>0</v>
      </c>
      <c r="V445" s="1">
        <v>1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1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1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>
        <v>0</v>
      </c>
      <c r="BD445">
        <v>0</v>
      </c>
      <c r="BE445">
        <v>0</v>
      </c>
      <c r="BF445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1</v>
      </c>
      <c r="CG445" s="1">
        <v>0</v>
      </c>
      <c r="CH445" s="1">
        <v>0</v>
      </c>
      <c r="CI445" s="1" t="s">
        <v>4946</v>
      </c>
      <c r="CJ445" s="1" t="s">
        <v>4946</v>
      </c>
      <c r="CK445" s="1" t="s">
        <v>4946</v>
      </c>
      <c r="CL445" s="1" t="s">
        <v>4946</v>
      </c>
      <c r="CM445" s="1" t="s">
        <v>4945</v>
      </c>
      <c r="CN445" s="1" t="s">
        <v>4945</v>
      </c>
      <c r="CO445" s="1" t="s">
        <v>4945</v>
      </c>
      <c r="CP445" s="1" t="s">
        <v>4945</v>
      </c>
      <c r="CQ445" s="1" t="s">
        <v>4945</v>
      </c>
      <c r="CR445" s="1" t="s">
        <v>4945</v>
      </c>
      <c r="CS445" s="1" t="s">
        <v>4945</v>
      </c>
      <c r="CT445" s="1" t="s">
        <v>4943</v>
      </c>
      <c r="CU445" s="1" t="s">
        <v>4943</v>
      </c>
      <c r="CV445" s="1" t="s">
        <v>4943</v>
      </c>
      <c r="CW445" s="1" t="s">
        <v>4943</v>
      </c>
      <c r="CX445" s="1" t="s">
        <v>4943</v>
      </c>
      <c r="CY445" s="1" t="s">
        <v>4943</v>
      </c>
      <c r="CZ445" s="1" t="s">
        <v>4943</v>
      </c>
    </row>
    <row r="446" spans="2:104" x14ac:dyDescent="0.25">
      <c r="B446" s="2">
        <v>44432</v>
      </c>
      <c r="C446" s="1">
        <v>0</v>
      </c>
      <c r="D446" s="1">
        <v>0</v>
      </c>
      <c r="E446" s="1">
        <v>0</v>
      </c>
      <c r="F446" s="1">
        <v>1</v>
      </c>
      <c r="G446">
        <v>0</v>
      </c>
      <c r="H446">
        <v>0</v>
      </c>
      <c r="I446">
        <v>0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1</v>
      </c>
      <c r="AM446" s="1">
        <v>1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>
        <v>0</v>
      </c>
      <c r="BD446">
        <v>0</v>
      </c>
      <c r="BE446">
        <v>0</v>
      </c>
      <c r="BF446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 t="s">
        <v>4946</v>
      </c>
      <c r="CJ446" s="1" t="s">
        <v>4946</v>
      </c>
      <c r="CK446" s="1" t="s">
        <v>4945</v>
      </c>
      <c r="CL446" s="1" t="s">
        <v>4945</v>
      </c>
      <c r="CM446" s="1" t="s">
        <v>4945</v>
      </c>
      <c r="CN446" s="1" t="s">
        <v>4945</v>
      </c>
      <c r="CO446" s="1" t="s">
        <v>4945</v>
      </c>
      <c r="CP446" s="1" t="s">
        <v>4945</v>
      </c>
      <c r="CQ446" s="1" t="s">
        <v>4945</v>
      </c>
      <c r="CR446" s="1" t="s">
        <v>4944</v>
      </c>
      <c r="CS446" s="1" t="s">
        <v>4945</v>
      </c>
      <c r="CT446" s="1" t="s">
        <v>4943</v>
      </c>
      <c r="CU446" s="1" t="s">
        <v>4943</v>
      </c>
      <c r="CV446" s="1" t="s">
        <v>4943</v>
      </c>
      <c r="CW446" s="1" t="s">
        <v>4943</v>
      </c>
      <c r="CX446" s="1" t="s">
        <v>4943</v>
      </c>
      <c r="CY446" s="1" t="s">
        <v>4943</v>
      </c>
      <c r="CZ446" s="1" t="s">
        <v>4943</v>
      </c>
    </row>
    <row r="447" spans="2:104" x14ac:dyDescent="0.25">
      <c r="B447" s="2">
        <v>44432</v>
      </c>
      <c r="C447" s="1">
        <v>1</v>
      </c>
      <c r="D447" s="1">
        <v>0</v>
      </c>
      <c r="E447" s="1">
        <v>0</v>
      </c>
      <c r="F447" s="1">
        <v>0</v>
      </c>
      <c r="G447">
        <v>0</v>
      </c>
      <c r="H447">
        <v>0</v>
      </c>
      <c r="I447">
        <v>1</v>
      </c>
      <c r="J447">
        <v>1</v>
      </c>
      <c r="K447">
        <v>1</v>
      </c>
      <c r="L447">
        <v>1</v>
      </c>
      <c r="M447">
        <v>0</v>
      </c>
      <c r="N447">
        <v>1</v>
      </c>
      <c r="O447">
        <v>1</v>
      </c>
      <c r="P447">
        <v>0</v>
      </c>
      <c r="Q447">
        <v>1</v>
      </c>
      <c r="R447">
        <v>0</v>
      </c>
      <c r="S447">
        <v>1</v>
      </c>
      <c r="T447">
        <v>1</v>
      </c>
      <c r="U447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1</v>
      </c>
      <c r="AE447" s="1">
        <v>0</v>
      </c>
      <c r="AF447" s="1">
        <v>0</v>
      </c>
      <c r="AG447" s="1">
        <v>1</v>
      </c>
      <c r="AH447" s="1">
        <v>1</v>
      </c>
      <c r="AI447" s="1">
        <v>0</v>
      </c>
      <c r="AJ447" s="1">
        <v>0</v>
      </c>
      <c r="AK447" s="1">
        <v>1</v>
      </c>
      <c r="AL447" s="1">
        <v>1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1</v>
      </c>
      <c r="AV447" s="1">
        <v>0</v>
      </c>
      <c r="AW447" s="1">
        <v>0</v>
      </c>
      <c r="AX447" s="1">
        <v>1</v>
      </c>
      <c r="AY447" s="1">
        <v>1</v>
      </c>
      <c r="AZ447" s="1">
        <v>1</v>
      </c>
      <c r="BA447" s="1">
        <v>0</v>
      </c>
      <c r="BB447" s="1">
        <v>1</v>
      </c>
      <c r="BC447">
        <v>1</v>
      </c>
      <c r="BD447">
        <v>0</v>
      </c>
      <c r="BE447">
        <v>1</v>
      </c>
      <c r="BF447">
        <v>1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1</v>
      </c>
      <c r="BP447" s="1">
        <v>0</v>
      </c>
      <c r="BQ447" s="1">
        <v>1</v>
      </c>
      <c r="BR447" s="1">
        <v>1</v>
      </c>
      <c r="BS447" s="1">
        <v>0</v>
      </c>
      <c r="BT447" s="1">
        <v>0</v>
      </c>
      <c r="BU447" s="1">
        <v>1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1</v>
      </c>
      <c r="CE447" s="1">
        <v>0</v>
      </c>
      <c r="CF447" s="1">
        <v>0</v>
      </c>
      <c r="CG447" s="1">
        <v>0</v>
      </c>
      <c r="CH447" s="1">
        <v>0</v>
      </c>
      <c r="CI447" s="1" t="s">
        <v>4946</v>
      </c>
      <c r="CJ447" s="1" t="s">
        <v>4944</v>
      </c>
      <c r="CK447" s="1" t="s">
        <v>4946</v>
      </c>
      <c r="CL447" s="1" t="s">
        <v>4946</v>
      </c>
      <c r="CM447" s="1" t="s">
        <v>4946</v>
      </c>
      <c r="CN447" s="1" t="s">
        <v>4946</v>
      </c>
      <c r="CO447" s="1" t="s">
        <v>4946</v>
      </c>
      <c r="CP447" s="1" t="s">
        <v>4946</v>
      </c>
      <c r="CQ447" s="1" t="s">
        <v>4944</v>
      </c>
      <c r="CR447" s="1" t="s">
        <v>4946</v>
      </c>
      <c r="CS447" s="1" t="s">
        <v>4946</v>
      </c>
      <c r="CT447" s="1" t="s">
        <v>4943</v>
      </c>
      <c r="CU447" s="1" t="s">
        <v>4943</v>
      </c>
      <c r="CV447" s="1" t="s">
        <v>4943</v>
      </c>
      <c r="CW447" s="1" t="s">
        <v>4943</v>
      </c>
      <c r="CX447" s="1" t="s">
        <v>4943</v>
      </c>
      <c r="CY447" s="1" t="s">
        <v>4943</v>
      </c>
      <c r="CZ447" s="1" t="s">
        <v>4943</v>
      </c>
    </row>
    <row r="448" spans="2:104" x14ac:dyDescent="0.25">
      <c r="B448" s="2">
        <v>44432</v>
      </c>
      <c r="C448" s="1">
        <v>0</v>
      </c>
      <c r="D448" s="1">
        <v>0</v>
      </c>
      <c r="E448" s="1">
        <v>1</v>
      </c>
      <c r="F448" s="1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>
        <v>0</v>
      </c>
      <c r="BD448">
        <v>0</v>
      </c>
      <c r="BE448">
        <v>0</v>
      </c>
      <c r="BF448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 t="s">
        <v>4943</v>
      </c>
      <c r="CJ448" s="1" t="s">
        <v>4943</v>
      </c>
      <c r="CK448" s="1" t="s">
        <v>4943</v>
      </c>
      <c r="CL448" s="1" t="s">
        <v>4943</v>
      </c>
      <c r="CM448" s="1" t="s">
        <v>4943</v>
      </c>
      <c r="CN448" s="1" t="s">
        <v>4943</v>
      </c>
      <c r="CO448" s="1" t="s">
        <v>4943</v>
      </c>
      <c r="CP448" s="1" t="s">
        <v>4943</v>
      </c>
      <c r="CQ448" s="1" t="s">
        <v>4943</v>
      </c>
      <c r="CR448" s="1" t="s">
        <v>4943</v>
      </c>
      <c r="CS448" s="1" t="s">
        <v>4943</v>
      </c>
      <c r="CT448" s="1" t="s">
        <v>4943</v>
      </c>
      <c r="CU448" s="1" t="s">
        <v>4943</v>
      </c>
      <c r="CV448" s="1" t="s">
        <v>4943</v>
      </c>
      <c r="CW448" s="1" t="s">
        <v>4943</v>
      </c>
      <c r="CX448" s="1" t="s">
        <v>4943</v>
      </c>
      <c r="CY448" s="1" t="s">
        <v>4943</v>
      </c>
      <c r="CZ448" s="1" t="s">
        <v>23</v>
      </c>
    </row>
    <row r="449" spans="2:104" x14ac:dyDescent="0.25">
      <c r="B449" s="2">
        <v>44432</v>
      </c>
      <c r="C449" s="1">
        <v>1</v>
      </c>
      <c r="D449" s="1">
        <v>0</v>
      </c>
      <c r="E449" s="1">
        <v>0</v>
      </c>
      <c r="F449" s="1">
        <v>0</v>
      </c>
      <c r="G449">
        <v>0</v>
      </c>
      <c r="H449">
        <v>0</v>
      </c>
      <c r="I449">
        <v>1</v>
      </c>
      <c r="J449">
        <v>1</v>
      </c>
      <c r="K449">
        <v>1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1</v>
      </c>
      <c r="S449">
        <v>1</v>
      </c>
      <c r="T449">
        <v>1</v>
      </c>
      <c r="U449">
        <v>0</v>
      </c>
      <c r="V449" s="1">
        <v>1</v>
      </c>
      <c r="W449" s="1">
        <v>1</v>
      </c>
      <c r="X449" s="1">
        <v>0</v>
      </c>
      <c r="Y449" s="1">
        <v>1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1</v>
      </c>
      <c r="AH449" s="1">
        <v>0</v>
      </c>
      <c r="AI449" s="1">
        <v>0</v>
      </c>
      <c r="AJ449" s="1">
        <v>0</v>
      </c>
      <c r="AK449" s="1">
        <v>1</v>
      </c>
      <c r="AL449" s="1">
        <v>0</v>
      </c>
      <c r="AM449" s="1">
        <v>1</v>
      </c>
      <c r="AN449" s="1">
        <v>1</v>
      </c>
      <c r="AO449" s="1">
        <v>0</v>
      </c>
      <c r="AP449" s="1">
        <v>1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1</v>
      </c>
      <c r="AX449" s="1">
        <v>1</v>
      </c>
      <c r="AY449" s="1">
        <v>0</v>
      </c>
      <c r="AZ449" s="1">
        <v>1</v>
      </c>
      <c r="BA449" s="1">
        <v>1</v>
      </c>
      <c r="BB449" s="1">
        <v>0</v>
      </c>
      <c r="BC449">
        <v>0</v>
      </c>
      <c r="BD449">
        <v>0</v>
      </c>
      <c r="BE449">
        <v>1</v>
      </c>
      <c r="BF449">
        <v>1</v>
      </c>
      <c r="BG449" s="1">
        <v>1</v>
      </c>
      <c r="BH449" s="1">
        <v>1</v>
      </c>
      <c r="BI449" s="1">
        <v>0</v>
      </c>
      <c r="BJ449" s="1">
        <v>1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 t="s">
        <v>4946</v>
      </c>
      <c r="CJ449" s="1" t="s">
        <v>4946</v>
      </c>
      <c r="CK449" s="1" t="s">
        <v>4946</v>
      </c>
      <c r="CL449" s="1" t="s">
        <v>4946</v>
      </c>
      <c r="CM449" s="1" t="s">
        <v>4944</v>
      </c>
      <c r="CN449" s="1" t="s">
        <v>4944</v>
      </c>
      <c r="CO449" s="1" t="s">
        <v>4944</v>
      </c>
      <c r="CP449" s="1" t="s">
        <v>4944</v>
      </c>
      <c r="CQ449" s="1" t="s">
        <v>4944</v>
      </c>
      <c r="CR449" s="1" t="s">
        <v>4944</v>
      </c>
      <c r="CS449" s="1" t="s">
        <v>4945</v>
      </c>
      <c r="CT449" s="1" t="s">
        <v>4943</v>
      </c>
      <c r="CU449" s="1" t="s">
        <v>4943</v>
      </c>
      <c r="CV449" s="1" t="s">
        <v>4943</v>
      </c>
      <c r="CW449" s="1" t="s">
        <v>4943</v>
      </c>
      <c r="CX449" s="1" t="s">
        <v>4943</v>
      </c>
      <c r="CY449" s="1" t="s">
        <v>4943</v>
      </c>
      <c r="CZ449" s="1" t="s">
        <v>4943</v>
      </c>
    </row>
    <row r="450" spans="2:104" x14ac:dyDescent="0.25">
      <c r="B450" s="2">
        <v>44432</v>
      </c>
      <c r="C450" s="1">
        <v>1</v>
      </c>
      <c r="D450" s="1">
        <v>0</v>
      </c>
      <c r="E450" s="1">
        <v>0</v>
      </c>
      <c r="F450" s="1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>
        <v>0</v>
      </c>
      <c r="BD450">
        <v>0</v>
      </c>
      <c r="BE450">
        <v>0</v>
      </c>
      <c r="BF450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1</v>
      </c>
      <c r="CG450" s="1">
        <v>1</v>
      </c>
      <c r="CH450" s="1">
        <v>1</v>
      </c>
      <c r="CI450" s="1" t="s">
        <v>4946</v>
      </c>
      <c r="CJ450" s="1" t="s">
        <v>4946</v>
      </c>
      <c r="CK450" s="1" t="s">
        <v>4946</v>
      </c>
      <c r="CL450" s="1" t="s">
        <v>4946</v>
      </c>
      <c r="CM450" s="1" t="s">
        <v>4946</v>
      </c>
      <c r="CN450" s="1" t="s">
        <v>4946</v>
      </c>
      <c r="CO450" s="1" t="s">
        <v>4946</v>
      </c>
      <c r="CP450" s="1" t="s">
        <v>4946</v>
      </c>
      <c r="CQ450" s="1" t="s">
        <v>4946</v>
      </c>
      <c r="CR450" s="1" t="s">
        <v>4946</v>
      </c>
      <c r="CS450" s="1" t="s">
        <v>4946</v>
      </c>
      <c r="CT450" s="1" t="s">
        <v>4943</v>
      </c>
      <c r="CU450" s="1" t="s">
        <v>4943</v>
      </c>
      <c r="CV450" s="1" t="s">
        <v>4943</v>
      </c>
      <c r="CW450" s="1" t="s">
        <v>4943</v>
      </c>
      <c r="CX450" s="1" t="s">
        <v>4943</v>
      </c>
      <c r="CY450" s="1" t="s">
        <v>4943</v>
      </c>
      <c r="CZ450" s="1" t="s">
        <v>4943</v>
      </c>
    </row>
    <row r="451" spans="2:104" x14ac:dyDescent="0.25">
      <c r="B451" s="2">
        <v>44432</v>
      </c>
      <c r="C451" s="1">
        <v>1</v>
      </c>
      <c r="D451" s="1">
        <v>0</v>
      </c>
      <c r="E451" s="1">
        <v>0</v>
      </c>
      <c r="F451" s="1">
        <v>0</v>
      </c>
      <c r="G451">
        <v>1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0</v>
      </c>
      <c r="N451">
        <v>0</v>
      </c>
      <c r="O451">
        <v>1</v>
      </c>
      <c r="P451">
        <v>0</v>
      </c>
      <c r="Q451">
        <v>1</v>
      </c>
      <c r="R451">
        <v>1</v>
      </c>
      <c r="S451">
        <v>1</v>
      </c>
      <c r="T451">
        <v>1</v>
      </c>
      <c r="U45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1</v>
      </c>
      <c r="AD451" s="1">
        <v>0</v>
      </c>
      <c r="AE451" s="1">
        <v>0</v>
      </c>
      <c r="AF451" s="1">
        <v>1</v>
      </c>
      <c r="AG451" s="1">
        <v>0</v>
      </c>
      <c r="AH451" s="1">
        <v>1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1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>
        <v>0</v>
      </c>
      <c r="BD451">
        <v>0</v>
      </c>
      <c r="BE451">
        <v>0</v>
      </c>
      <c r="BF45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 t="s">
        <v>4946</v>
      </c>
      <c r="CJ451" s="1" t="s">
        <v>4946</v>
      </c>
      <c r="CK451" s="1" t="s">
        <v>4944</v>
      </c>
      <c r="CL451" s="1" t="s">
        <v>4944</v>
      </c>
      <c r="CM451" s="1" t="s">
        <v>4944</v>
      </c>
      <c r="CN451" s="1" t="s">
        <v>4944</v>
      </c>
      <c r="CO451" s="1" t="s">
        <v>4944</v>
      </c>
      <c r="CP451" s="1" t="s">
        <v>4944</v>
      </c>
      <c r="CQ451" s="1" t="s">
        <v>4945</v>
      </c>
      <c r="CR451" s="1" t="s">
        <v>4946</v>
      </c>
      <c r="CS451" s="1" t="s">
        <v>4945</v>
      </c>
      <c r="CT451" s="1" t="s">
        <v>4943</v>
      </c>
      <c r="CU451" s="1" t="s">
        <v>4943</v>
      </c>
      <c r="CV451" s="1" t="s">
        <v>4943</v>
      </c>
      <c r="CW451" s="1" t="s">
        <v>4943</v>
      </c>
      <c r="CX451" s="1" t="s">
        <v>4943</v>
      </c>
      <c r="CY451" s="1" t="s">
        <v>4943</v>
      </c>
      <c r="CZ451" s="1" t="s">
        <v>4943</v>
      </c>
    </row>
    <row r="452" spans="2:104" x14ac:dyDescent="0.25">
      <c r="B452" s="2">
        <v>44432</v>
      </c>
      <c r="C452" s="1">
        <v>1</v>
      </c>
      <c r="D452" s="1">
        <v>0</v>
      </c>
      <c r="E452" s="1">
        <v>0</v>
      </c>
      <c r="F452" s="1">
        <v>0</v>
      </c>
      <c r="G452">
        <v>1</v>
      </c>
      <c r="H452">
        <v>0</v>
      </c>
      <c r="I452">
        <v>0</v>
      </c>
      <c r="J452">
        <v>1</v>
      </c>
      <c r="K452">
        <v>0</v>
      </c>
      <c r="L452">
        <v>1</v>
      </c>
      <c r="M452">
        <v>1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1</v>
      </c>
      <c r="AM452" s="1">
        <v>1</v>
      </c>
      <c r="AN452" s="1">
        <v>1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>
        <v>0</v>
      </c>
      <c r="BD452">
        <v>0</v>
      </c>
      <c r="BE452">
        <v>0</v>
      </c>
      <c r="BF452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1</v>
      </c>
      <c r="BR452" s="1">
        <v>1</v>
      </c>
      <c r="BS452" s="1">
        <v>0</v>
      </c>
      <c r="BT452" s="1">
        <v>0</v>
      </c>
      <c r="BU452" s="1">
        <v>1</v>
      </c>
      <c r="BV452" s="1">
        <v>1</v>
      </c>
      <c r="BW452" s="1">
        <v>1</v>
      </c>
      <c r="BX452" s="1">
        <v>0</v>
      </c>
      <c r="BY452" s="1">
        <v>0</v>
      </c>
      <c r="BZ452" s="1">
        <v>1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1</v>
      </c>
      <c r="CG452" s="1">
        <v>1</v>
      </c>
      <c r="CH452" s="1">
        <v>0</v>
      </c>
      <c r="CI452" s="1" t="s">
        <v>4944</v>
      </c>
      <c r="CJ452" s="1" t="s">
        <v>4944</v>
      </c>
      <c r="CK452" s="1" t="s">
        <v>4946</v>
      </c>
      <c r="CL452" s="1" t="s">
        <v>4944</v>
      </c>
      <c r="CM452" s="1" t="s">
        <v>4944</v>
      </c>
      <c r="CN452" s="1" t="s">
        <v>4945</v>
      </c>
      <c r="CO452" s="1" t="s">
        <v>4944</v>
      </c>
      <c r="CP452" s="1" t="s">
        <v>4944</v>
      </c>
      <c r="CQ452" s="1" t="s">
        <v>4945</v>
      </c>
      <c r="CR452" s="1" t="s">
        <v>4944</v>
      </c>
      <c r="CS452" s="1" t="s">
        <v>4944</v>
      </c>
      <c r="CT452" s="1" t="s">
        <v>4943</v>
      </c>
      <c r="CU452" s="1" t="s">
        <v>4943</v>
      </c>
      <c r="CV452" s="1" t="s">
        <v>4943</v>
      </c>
      <c r="CW452" s="1" t="s">
        <v>4943</v>
      </c>
      <c r="CX452" s="1" t="s">
        <v>4943</v>
      </c>
      <c r="CY452" s="1" t="s">
        <v>4943</v>
      </c>
      <c r="CZ452" s="1" t="s">
        <v>4943</v>
      </c>
    </row>
    <row r="453" spans="2:104" x14ac:dyDescent="0.25">
      <c r="B453" s="2">
        <v>44432</v>
      </c>
      <c r="C453" s="1">
        <v>0</v>
      </c>
      <c r="D453" s="1">
        <v>1</v>
      </c>
      <c r="E453" s="1">
        <v>0</v>
      </c>
      <c r="F453" s="1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>
        <v>0</v>
      </c>
      <c r="BD453">
        <v>0</v>
      </c>
      <c r="BE453">
        <v>0</v>
      </c>
      <c r="BF453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 t="s">
        <v>4943</v>
      </c>
      <c r="CJ453" s="1" t="s">
        <v>4943</v>
      </c>
      <c r="CK453" s="1" t="s">
        <v>4943</v>
      </c>
      <c r="CL453" s="1" t="s">
        <v>4943</v>
      </c>
      <c r="CM453" s="1" t="s">
        <v>4943</v>
      </c>
      <c r="CN453" s="1" t="s">
        <v>4943</v>
      </c>
      <c r="CO453" s="1" t="s">
        <v>4943</v>
      </c>
      <c r="CP453" s="1" t="s">
        <v>4943</v>
      </c>
      <c r="CQ453" s="1" t="s">
        <v>4943</v>
      </c>
      <c r="CR453" s="1" t="s">
        <v>4943</v>
      </c>
      <c r="CS453" s="1" t="s">
        <v>4943</v>
      </c>
      <c r="CT453" s="1" t="s">
        <v>4943</v>
      </c>
      <c r="CU453" s="1" t="s">
        <v>4943</v>
      </c>
      <c r="CV453" s="1" t="s">
        <v>4943</v>
      </c>
      <c r="CW453" s="1" t="s">
        <v>4943</v>
      </c>
      <c r="CX453" s="1" t="s">
        <v>4943</v>
      </c>
      <c r="CY453" s="1" t="s">
        <v>23</v>
      </c>
      <c r="CZ453" s="1" t="s">
        <v>4943</v>
      </c>
    </row>
    <row r="454" spans="2:104" x14ac:dyDescent="0.25">
      <c r="B454" s="2">
        <v>44432</v>
      </c>
      <c r="C454" s="1">
        <v>0</v>
      </c>
      <c r="D454" s="1">
        <v>1</v>
      </c>
      <c r="E454" s="1">
        <v>0</v>
      </c>
      <c r="F454" s="1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>
        <v>0</v>
      </c>
      <c r="BD454">
        <v>0</v>
      </c>
      <c r="BE454">
        <v>0</v>
      </c>
      <c r="BF454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 t="s">
        <v>4943</v>
      </c>
      <c r="CJ454" s="1" t="s">
        <v>4943</v>
      </c>
      <c r="CK454" s="1" t="s">
        <v>4943</v>
      </c>
      <c r="CL454" s="1" t="s">
        <v>4943</v>
      </c>
      <c r="CM454" s="1" t="s">
        <v>4943</v>
      </c>
      <c r="CN454" s="1" t="s">
        <v>4943</v>
      </c>
      <c r="CO454" s="1" t="s">
        <v>4943</v>
      </c>
      <c r="CP454" s="1" t="s">
        <v>4943</v>
      </c>
      <c r="CQ454" s="1" t="s">
        <v>4943</v>
      </c>
      <c r="CR454" s="1" t="s">
        <v>4943</v>
      </c>
      <c r="CS454" s="1" t="s">
        <v>4943</v>
      </c>
      <c r="CT454" s="1" t="s">
        <v>4943</v>
      </c>
      <c r="CU454" s="1" t="s">
        <v>4943</v>
      </c>
      <c r="CV454" s="1" t="s">
        <v>4943</v>
      </c>
      <c r="CW454" s="1" t="s">
        <v>4943</v>
      </c>
      <c r="CX454" s="1" t="s">
        <v>4943</v>
      </c>
      <c r="CY454" s="1" t="s">
        <v>23</v>
      </c>
      <c r="CZ454" s="1" t="s">
        <v>4943</v>
      </c>
    </row>
    <row r="455" spans="2:104" x14ac:dyDescent="0.25">
      <c r="B455" s="2">
        <v>44432</v>
      </c>
      <c r="C455" s="1">
        <v>0</v>
      </c>
      <c r="D455" s="1">
        <v>0</v>
      </c>
      <c r="E455" s="1">
        <v>1</v>
      </c>
      <c r="F455" s="1">
        <v>0</v>
      </c>
      <c r="G455">
        <v>0</v>
      </c>
      <c r="H455">
        <v>0</v>
      </c>
      <c r="I455">
        <v>1</v>
      </c>
      <c r="J455">
        <v>1</v>
      </c>
      <c r="K455">
        <v>1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>
        <v>0</v>
      </c>
      <c r="BD455">
        <v>0</v>
      </c>
      <c r="BE455">
        <v>0</v>
      </c>
      <c r="BF455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 t="s">
        <v>4943</v>
      </c>
      <c r="CJ455" s="1" t="s">
        <v>4943</v>
      </c>
      <c r="CK455" s="1" t="s">
        <v>4943</v>
      </c>
      <c r="CL455" s="1" t="s">
        <v>4943</v>
      </c>
      <c r="CM455" s="1" t="s">
        <v>4943</v>
      </c>
      <c r="CN455" s="1" t="s">
        <v>4943</v>
      </c>
      <c r="CO455" s="1" t="s">
        <v>4943</v>
      </c>
      <c r="CP455" s="1" t="s">
        <v>4943</v>
      </c>
      <c r="CQ455" s="1" t="s">
        <v>4943</v>
      </c>
      <c r="CR455" s="1" t="s">
        <v>4943</v>
      </c>
      <c r="CS455" s="1" t="s">
        <v>4943</v>
      </c>
      <c r="CT455" s="1" t="s">
        <v>4947</v>
      </c>
      <c r="CU455" s="1" t="s">
        <v>4947</v>
      </c>
      <c r="CV455" s="1" t="s">
        <v>4947</v>
      </c>
      <c r="CW455" s="1" t="s">
        <v>4947</v>
      </c>
      <c r="CX455" s="1" t="s">
        <v>4943</v>
      </c>
      <c r="CY455" s="1" t="s">
        <v>4943</v>
      </c>
      <c r="CZ455" s="1" t="s">
        <v>23</v>
      </c>
    </row>
    <row r="456" spans="2:104" x14ac:dyDescent="0.25">
      <c r="B456" s="2">
        <v>44432</v>
      </c>
      <c r="C456" s="1">
        <v>0</v>
      </c>
      <c r="D456" s="1">
        <v>1</v>
      </c>
      <c r="E456" s="1">
        <v>0</v>
      </c>
      <c r="F456" s="1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>
        <v>0</v>
      </c>
      <c r="BD456">
        <v>0</v>
      </c>
      <c r="BE456">
        <v>0</v>
      </c>
      <c r="BF456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 t="s">
        <v>4943</v>
      </c>
      <c r="CJ456" s="1" t="s">
        <v>4943</v>
      </c>
      <c r="CK456" s="1" t="s">
        <v>4943</v>
      </c>
      <c r="CL456" s="1" t="s">
        <v>4943</v>
      </c>
      <c r="CM456" s="1" t="s">
        <v>4943</v>
      </c>
      <c r="CN456" s="1" t="s">
        <v>4943</v>
      </c>
      <c r="CO456" s="1" t="s">
        <v>4943</v>
      </c>
      <c r="CP456" s="1" t="s">
        <v>4943</v>
      </c>
      <c r="CQ456" s="1" t="s">
        <v>4943</v>
      </c>
      <c r="CR456" s="1" t="s">
        <v>4943</v>
      </c>
      <c r="CS456" s="1" t="s">
        <v>4943</v>
      </c>
      <c r="CT456" s="1" t="s">
        <v>4943</v>
      </c>
      <c r="CU456" s="1" t="s">
        <v>4943</v>
      </c>
      <c r="CV456" s="1" t="s">
        <v>4943</v>
      </c>
      <c r="CW456" s="1" t="s">
        <v>4943</v>
      </c>
      <c r="CX456" s="1" t="s">
        <v>4943</v>
      </c>
      <c r="CY456" s="1" t="s">
        <v>23</v>
      </c>
      <c r="CZ456" s="1" t="s">
        <v>4943</v>
      </c>
    </row>
    <row r="457" spans="2:104" x14ac:dyDescent="0.25">
      <c r="B457" s="2">
        <v>44432</v>
      </c>
      <c r="C457" s="1">
        <v>0</v>
      </c>
      <c r="D457" s="1">
        <v>1</v>
      </c>
      <c r="E457" s="1">
        <v>0</v>
      </c>
      <c r="F457" s="1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>
        <v>0</v>
      </c>
      <c r="BD457">
        <v>0</v>
      </c>
      <c r="BE457">
        <v>0</v>
      </c>
      <c r="BF457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 t="s">
        <v>4943</v>
      </c>
      <c r="CJ457" s="1" t="s">
        <v>4943</v>
      </c>
      <c r="CK457" s="1" t="s">
        <v>4943</v>
      </c>
      <c r="CL457" s="1" t="s">
        <v>4943</v>
      </c>
      <c r="CM457" s="1" t="s">
        <v>4943</v>
      </c>
      <c r="CN457" s="1" t="s">
        <v>4943</v>
      </c>
      <c r="CO457" s="1" t="s">
        <v>4943</v>
      </c>
      <c r="CP457" s="1" t="s">
        <v>4943</v>
      </c>
      <c r="CQ457" s="1" t="s">
        <v>4943</v>
      </c>
      <c r="CR457" s="1" t="s">
        <v>4943</v>
      </c>
      <c r="CS457" s="1" t="s">
        <v>4943</v>
      </c>
      <c r="CT457" s="1" t="s">
        <v>4943</v>
      </c>
      <c r="CU457" s="1" t="s">
        <v>4943</v>
      </c>
      <c r="CV457" s="1" t="s">
        <v>4943</v>
      </c>
      <c r="CW457" s="1" t="s">
        <v>4943</v>
      </c>
      <c r="CX457" s="1" t="s">
        <v>4943</v>
      </c>
      <c r="CY457" s="1" t="s">
        <v>23</v>
      </c>
      <c r="CZ457" s="1" t="s">
        <v>4943</v>
      </c>
    </row>
    <row r="458" spans="2:104" x14ac:dyDescent="0.25">
      <c r="B458" s="2">
        <v>44432</v>
      </c>
      <c r="C458" s="1">
        <v>0</v>
      </c>
      <c r="D458" s="1">
        <v>1</v>
      </c>
      <c r="E458" s="1">
        <v>0</v>
      </c>
      <c r="F458" s="1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>
        <v>0</v>
      </c>
      <c r="BD458">
        <v>0</v>
      </c>
      <c r="BE458">
        <v>0</v>
      </c>
      <c r="BF458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 t="s">
        <v>4943</v>
      </c>
      <c r="CJ458" s="1" t="s">
        <v>4943</v>
      </c>
      <c r="CK458" s="1" t="s">
        <v>4943</v>
      </c>
      <c r="CL458" s="1" t="s">
        <v>4943</v>
      </c>
      <c r="CM458" s="1" t="s">
        <v>4943</v>
      </c>
      <c r="CN458" s="1" t="s">
        <v>4943</v>
      </c>
      <c r="CO458" s="1" t="s">
        <v>4943</v>
      </c>
      <c r="CP458" s="1" t="s">
        <v>4943</v>
      </c>
      <c r="CQ458" s="1" t="s">
        <v>4943</v>
      </c>
      <c r="CR458" s="1" t="s">
        <v>4943</v>
      </c>
      <c r="CS458" s="1" t="s">
        <v>4943</v>
      </c>
      <c r="CT458" s="1" t="s">
        <v>4943</v>
      </c>
      <c r="CU458" s="1" t="s">
        <v>4943</v>
      </c>
      <c r="CV458" s="1" t="s">
        <v>4943</v>
      </c>
      <c r="CW458" s="1" t="s">
        <v>4943</v>
      </c>
      <c r="CX458" s="1" t="s">
        <v>4943</v>
      </c>
      <c r="CY458" s="1" t="s">
        <v>23</v>
      </c>
      <c r="CZ458" s="1" t="s">
        <v>4943</v>
      </c>
    </row>
    <row r="459" spans="2:104" x14ac:dyDescent="0.25">
      <c r="B459" s="2">
        <v>44431</v>
      </c>
      <c r="C459" s="1">
        <v>0</v>
      </c>
      <c r="D459" s="1">
        <v>1</v>
      </c>
      <c r="E459" s="1">
        <v>0</v>
      </c>
      <c r="F459" s="1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>
        <v>0</v>
      </c>
      <c r="BD459">
        <v>0</v>
      </c>
      <c r="BE459">
        <v>0</v>
      </c>
      <c r="BF459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 t="s">
        <v>4943</v>
      </c>
      <c r="CJ459" s="1" t="s">
        <v>4943</v>
      </c>
      <c r="CK459" s="1" t="s">
        <v>4943</v>
      </c>
      <c r="CL459" s="1" t="s">
        <v>4943</v>
      </c>
      <c r="CM459" s="1" t="s">
        <v>4943</v>
      </c>
      <c r="CN459" s="1" t="s">
        <v>4943</v>
      </c>
      <c r="CO459" s="1" t="s">
        <v>4943</v>
      </c>
      <c r="CP459" s="1" t="s">
        <v>4943</v>
      </c>
      <c r="CQ459" s="1" t="s">
        <v>4943</v>
      </c>
      <c r="CR459" s="1" t="s">
        <v>4943</v>
      </c>
      <c r="CS459" s="1" t="s">
        <v>4943</v>
      </c>
      <c r="CT459" s="1" t="s">
        <v>4943</v>
      </c>
      <c r="CU459" s="1" t="s">
        <v>4943</v>
      </c>
      <c r="CV459" s="1" t="s">
        <v>4943</v>
      </c>
      <c r="CW459" s="1" t="s">
        <v>4943</v>
      </c>
      <c r="CX459" s="1" t="s">
        <v>4943</v>
      </c>
      <c r="CY459" s="1" t="s">
        <v>23</v>
      </c>
      <c r="CZ459" s="1" t="s">
        <v>4943</v>
      </c>
    </row>
    <row r="460" spans="2:104" x14ac:dyDescent="0.25">
      <c r="B460" s="2">
        <v>44431</v>
      </c>
      <c r="C460" s="1">
        <v>1</v>
      </c>
      <c r="D460" s="1">
        <v>0</v>
      </c>
      <c r="E460" s="1">
        <v>0</v>
      </c>
      <c r="F460" s="1">
        <v>0</v>
      </c>
      <c r="G460">
        <v>0</v>
      </c>
      <c r="H460">
        <v>0</v>
      </c>
      <c r="I460">
        <v>1</v>
      </c>
      <c r="J460">
        <v>1</v>
      </c>
      <c r="K460">
        <v>1</v>
      </c>
      <c r="L460">
        <v>0</v>
      </c>
      <c r="M460">
        <v>0</v>
      </c>
      <c r="N460">
        <v>1</v>
      </c>
      <c r="O460">
        <v>1</v>
      </c>
      <c r="P460">
        <v>0</v>
      </c>
      <c r="Q460">
        <v>0</v>
      </c>
      <c r="R460">
        <v>1</v>
      </c>
      <c r="S460">
        <v>0</v>
      </c>
      <c r="T460">
        <v>1</v>
      </c>
      <c r="U460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1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1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1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>
        <v>0</v>
      </c>
      <c r="BD460">
        <v>0</v>
      </c>
      <c r="BE460">
        <v>1</v>
      </c>
      <c r="BF460">
        <v>0</v>
      </c>
      <c r="BG460" s="1">
        <v>1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 t="s">
        <v>4946</v>
      </c>
      <c r="CJ460" s="1" t="s">
        <v>4946</v>
      </c>
      <c r="CK460" s="1" t="s">
        <v>4946</v>
      </c>
      <c r="CL460" s="1" t="s">
        <v>4946</v>
      </c>
      <c r="CM460" s="1" t="s">
        <v>4944</v>
      </c>
      <c r="CN460" s="1" t="s">
        <v>4944</v>
      </c>
      <c r="CO460" s="1" t="s">
        <v>4944</v>
      </c>
      <c r="CP460" s="1" t="s">
        <v>4944</v>
      </c>
      <c r="CQ460" s="1" t="s">
        <v>4944</v>
      </c>
      <c r="CR460" s="1" t="s">
        <v>4944</v>
      </c>
      <c r="CS460" s="1" t="s">
        <v>4944</v>
      </c>
      <c r="CT460" s="1" t="s">
        <v>4943</v>
      </c>
      <c r="CU460" s="1" t="s">
        <v>4943</v>
      </c>
      <c r="CV460" s="1" t="s">
        <v>4943</v>
      </c>
      <c r="CW460" s="1" t="s">
        <v>4943</v>
      </c>
      <c r="CX460" s="1" t="s">
        <v>4943</v>
      </c>
      <c r="CY460" s="1" t="s">
        <v>4943</v>
      </c>
      <c r="CZ460" s="1" t="s">
        <v>4943</v>
      </c>
    </row>
    <row r="461" spans="2:104" x14ac:dyDescent="0.25">
      <c r="B461" s="2">
        <v>44431</v>
      </c>
      <c r="C461" s="1">
        <v>0</v>
      </c>
      <c r="D461" s="1">
        <v>1</v>
      </c>
      <c r="E461" s="1">
        <v>0</v>
      </c>
      <c r="F461" s="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>
        <v>0</v>
      </c>
      <c r="BD461">
        <v>0</v>
      </c>
      <c r="BE461">
        <v>0</v>
      </c>
      <c r="BF46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 t="s">
        <v>4943</v>
      </c>
      <c r="CJ461" s="1" t="s">
        <v>4943</v>
      </c>
      <c r="CK461" s="1" t="s">
        <v>4943</v>
      </c>
      <c r="CL461" s="1" t="s">
        <v>4943</v>
      </c>
      <c r="CM461" s="1" t="s">
        <v>4943</v>
      </c>
      <c r="CN461" s="1" t="s">
        <v>4943</v>
      </c>
      <c r="CO461" s="1" t="s">
        <v>4943</v>
      </c>
      <c r="CP461" s="1" t="s">
        <v>4943</v>
      </c>
      <c r="CQ461" s="1" t="s">
        <v>4943</v>
      </c>
      <c r="CR461" s="1" t="s">
        <v>4943</v>
      </c>
      <c r="CS461" s="1" t="s">
        <v>4943</v>
      </c>
      <c r="CT461" s="1" t="s">
        <v>4943</v>
      </c>
      <c r="CU461" s="1" t="s">
        <v>4943</v>
      </c>
      <c r="CV461" s="1" t="s">
        <v>4943</v>
      </c>
      <c r="CW461" s="1" t="s">
        <v>4943</v>
      </c>
      <c r="CX461" s="1" t="s">
        <v>4943</v>
      </c>
      <c r="CY461" s="1" t="s">
        <v>23</v>
      </c>
      <c r="CZ461" s="1" t="s">
        <v>4943</v>
      </c>
    </row>
    <row r="462" spans="2:104" x14ac:dyDescent="0.25">
      <c r="B462" s="2">
        <v>44431</v>
      </c>
      <c r="C462" s="1">
        <v>1</v>
      </c>
      <c r="D462" s="1">
        <v>0</v>
      </c>
      <c r="E462" s="1">
        <v>0</v>
      </c>
      <c r="F462" s="1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>
        <v>0</v>
      </c>
      <c r="BD462">
        <v>0</v>
      </c>
      <c r="BE462">
        <v>0</v>
      </c>
      <c r="BF462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 t="s">
        <v>4945</v>
      </c>
      <c r="CJ462" s="1" t="s">
        <v>4945</v>
      </c>
      <c r="CK462" s="1" t="s">
        <v>4945</v>
      </c>
      <c r="CL462" s="1" t="s">
        <v>4945</v>
      </c>
      <c r="CM462" s="1" t="s">
        <v>4944</v>
      </c>
      <c r="CN462" s="1" t="s">
        <v>4945</v>
      </c>
      <c r="CO462" s="1" t="s">
        <v>4945</v>
      </c>
      <c r="CP462" s="1" t="s">
        <v>4944</v>
      </c>
      <c r="CQ462" s="1" t="s">
        <v>4945</v>
      </c>
      <c r="CR462" s="1" t="s">
        <v>4946</v>
      </c>
      <c r="CS462" s="1" t="s">
        <v>4945</v>
      </c>
      <c r="CT462" s="1" t="s">
        <v>4943</v>
      </c>
      <c r="CU462" s="1" t="s">
        <v>4943</v>
      </c>
      <c r="CV462" s="1" t="s">
        <v>4943</v>
      </c>
      <c r="CW462" s="1" t="s">
        <v>4943</v>
      </c>
      <c r="CX462" s="1" t="s">
        <v>4943</v>
      </c>
      <c r="CY462" s="1" t="s">
        <v>4943</v>
      </c>
      <c r="CZ462" s="1" t="s">
        <v>4943</v>
      </c>
    </row>
    <row r="463" spans="2:104" x14ac:dyDescent="0.25">
      <c r="B463" s="2">
        <v>44431</v>
      </c>
      <c r="C463" s="1">
        <v>0</v>
      </c>
      <c r="D463" s="1">
        <v>1</v>
      </c>
      <c r="E463" s="1">
        <v>0</v>
      </c>
      <c r="F463" s="1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>
        <v>0</v>
      </c>
      <c r="BD463">
        <v>0</v>
      </c>
      <c r="BE463">
        <v>0</v>
      </c>
      <c r="BF463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 t="s">
        <v>4943</v>
      </c>
      <c r="CJ463" s="1" t="s">
        <v>4943</v>
      </c>
      <c r="CK463" s="1" t="s">
        <v>4943</v>
      </c>
      <c r="CL463" s="1" t="s">
        <v>4943</v>
      </c>
      <c r="CM463" s="1" t="s">
        <v>4943</v>
      </c>
      <c r="CN463" s="1" t="s">
        <v>4943</v>
      </c>
      <c r="CO463" s="1" t="s">
        <v>4943</v>
      </c>
      <c r="CP463" s="1" t="s">
        <v>4943</v>
      </c>
      <c r="CQ463" s="1" t="s">
        <v>4943</v>
      </c>
      <c r="CR463" s="1" t="s">
        <v>4943</v>
      </c>
      <c r="CS463" s="1" t="s">
        <v>4943</v>
      </c>
      <c r="CT463" s="1" t="s">
        <v>4943</v>
      </c>
      <c r="CU463" s="1" t="s">
        <v>4943</v>
      </c>
      <c r="CV463" s="1" t="s">
        <v>4943</v>
      </c>
      <c r="CW463" s="1" t="s">
        <v>4943</v>
      </c>
      <c r="CX463" s="1" t="s">
        <v>4943</v>
      </c>
      <c r="CY463" s="1" t="s">
        <v>23</v>
      </c>
      <c r="CZ463" s="1" t="s">
        <v>4943</v>
      </c>
    </row>
    <row r="464" spans="2:104" x14ac:dyDescent="0.25">
      <c r="B464" s="2">
        <v>44431</v>
      </c>
      <c r="C464" s="1">
        <v>0</v>
      </c>
      <c r="D464" s="1">
        <v>0</v>
      </c>
      <c r="E464" s="1">
        <v>1</v>
      </c>
      <c r="F464" s="1">
        <v>0</v>
      </c>
      <c r="G464">
        <v>0</v>
      </c>
      <c r="H464">
        <v>0</v>
      </c>
      <c r="I464">
        <v>0</v>
      </c>
      <c r="J464">
        <v>1</v>
      </c>
      <c r="K464">
        <v>1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>
        <v>0</v>
      </c>
      <c r="BD464">
        <v>0</v>
      </c>
      <c r="BE464">
        <v>0</v>
      </c>
      <c r="BF464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 t="s">
        <v>4943</v>
      </c>
      <c r="CJ464" s="1" t="s">
        <v>4943</v>
      </c>
      <c r="CK464" s="1" t="s">
        <v>4943</v>
      </c>
      <c r="CL464" s="1" t="s">
        <v>4943</v>
      </c>
      <c r="CM464" s="1" t="s">
        <v>4943</v>
      </c>
      <c r="CN464" s="1" t="s">
        <v>4943</v>
      </c>
      <c r="CO464" s="1" t="s">
        <v>4943</v>
      </c>
      <c r="CP464" s="1" t="s">
        <v>4943</v>
      </c>
      <c r="CQ464" s="1" t="s">
        <v>4943</v>
      </c>
      <c r="CR464" s="1" t="s">
        <v>4943</v>
      </c>
      <c r="CS464" s="1" t="s">
        <v>4943</v>
      </c>
      <c r="CT464" s="1" t="s">
        <v>4943</v>
      </c>
      <c r="CU464" s="1" t="s">
        <v>4947</v>
      </c>
      <c r="CV464" s="1" t="s">
        <v>4947</v>
      </c>
      <c r="CW464" s="1" t="s">
        <v>4943</v>
      </c>
      <c r="CX464" s="1" t="s">
        <v>4943</v>
      </c>
      <c r="CY464" s="1" t="s">
        <v>4943</v>
      </c>
      <c r="CZ464" s="1" t="s">
        <v>23</v>
      </c>
    </row>
    <row r="465" spans="2:104" x14ac:dyDescent="0.25">
      <c r="B465" s="2">
        <v>44431</v>
      </c>
      <c r="C465" s="1">
        <v>0</v>
      </c>
      <c r="D465" s="1">
        <v>1</v>
      </c>
      <c r="E465" s="1">
        <v>0</v>
      </c>
      <c r="F465" s="1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>
        <v>0</v>
      </c>
      <c r="BD465">
        <v>0</v>
      </c>
      <c r="BE465">
        <v>0</v>
      </c>
      <c r="BF465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 t="s">
        <v>4943</v>
      </c>
      <c r="CJ465" s="1" t="s">
        <v>4943</v>
      </c>
      <c r="CK465" s="1" t="s">
        <v>4943</v>
      </c>
      <c r="CL465" s="1" t="s">
        <v>4943</v>
      </c>
      <c r="CM465" s="1" t="s">
        <v>4943</v>
      </c>
      <c r="CN465" s="1" t="s">
        <v>4943</v>
      </c>
      <c r="CO465" s="1" t="s">
        <v>4943</v>
      </c>
      <c r="CP465" s="1" t="s">
        <v>4943</v>
      </c>
      <c r="CQ465" s="1" t="s">
        <v>4943</v>
      </c>
      <c r="CR465" s="1" t="s">
        <v>4943</v>
      </c>
      <c r="CS465" s="1" t="s">
        <v>4943</v>
      </c>
      <c r="CT465" s="1" t="s">
        <v>4943</v>
      </c>
      <c r="CU465" s="1" t="s">
        <v>4943</v>
      </c>
      <c r="CV465" s="1" t="s">
        <v>4943</v>
      </c>
      <c r="CW465" s="1" t="s">
        <v>4943</v>
      </c>
      <c r="CX465" s="1" t="s">
        <v>4943</v>
      </c>
      <c r="CY465" s="1" t="s">
        <v>23</v>
      </c>
      <c r="CZ465" s="1" t="s">
        <v>4943</v>
      </c>
    </row>
    <row r="466" spans="2:104" x14ac:dyDescent="0.25">
      <c r="B466" s="2">
        <v>44431</v>
      </c>
      <c r="C466" s="1">
        <v>0</v>
      </c>
      <c r="D466" s="1">
        <v>1</v>
      </c>
      <c r="E466" s="1">
        <v>0</v>
      </c>
      <c r="F466" s="1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>
        <v>0</v>
      </c>
      <c r="BD466">
        <v>0</v>
      </c>
      <c r="BE466">
        <v>0</v>
      </c>
      <c r="BF466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 t="s">
        <v>4943</v>
      </c>
      <c r="CJ466" s="1" t="s">
        <v>4943</v>
      </c>
      <c r="CK466" s="1" t="s">
        <v>4943</v>
      </c>
      <c r="CL466" s="1" t="s">
        <v>4943</v>
      </c>
      <c r="CM466" s="1" t="s">
        <v>4943</v>
      </c>
      <c r="CN466" s="1" t="s">
        <v>4943</v>
      </c>
      <c r="CO466" s="1" t="s">
        <v>4943</v>
      </c>
      <c r="CP466" s="1" t="s">
        <v>4943</v>
      </c>
      <c r="CQ466" s="1" t="s">
        <v>4943</v>
      </c>
      <c r="CR466" s="1" t="s">
        <v>4943</v>
      </c>
      <c r="CS466" s="1" t="s">
        <v>4943</v>
      </c>
      <c r="CT466" s="1" t="s">
        <v>4943</v>
      </c>
      <c r="CU466" s="1" t="s">
        <v>4943</v>
      </c>
      <c r="CV466" s="1" t="s">
        <v>4943</v>
      </c>
      <c r="CW466" s="1" t="s">
        <v>4943</v>
      </c>
      <c r="CX466" s="1" t="s">
        <v>4943</v>
      </c>
      <c r="CY466" s="1" t="s">
        <v>23</v>
      </c>
      <c r="CZ466" s="1" t="s">
        <v>4943</v>
      </c>
    </row>
    <row r="467" spans="2:104" x14ac:dyDescent="0.25">
      <c r="B467" s="2">
        <v>44431</v>
      </c>
      <c r="C467" s="1">
        <v>1</v>
      </c>
      <c r="D467" s="1">
        <v>0</v>
      </c>
      <c r="E467" s="1">
        <v>0</v>
      </c>
      <c r="F467" s="1">
        <v>0</v>
      </c>
      <c r="G467">
        <v>1</v>
      </c>
      <c r="H467">
        <v>0</v>
      </c>
      <c r="I467">
        <v>1</v>
      </c>
      <c r="J467">
        <v>0</v>
      </c>
      <c r="K467">
        <v>0</v>
      </c>
      <c r="L467">
        <v>0</v>
      </c>
      <c r="M467">
        <v>0</v>
      </c>
      <c r="N467">
        <v>1</v>
      </c>
      <c r="O467">
        <v>1</v>
      </c>
      <c r="P467">
        <v>0</v>
      </c>
      <c r="Q467">
        <v>0</v>
      </c>
      <c r="R467">
        <v>1</v>
      </c>
      <c r="S467">
        <v>1</v>
      </c>
      <c r="T467">
        <v>1</v>
      </c>
      <c r="U467">
        <v>0</v>
      </c>
      <c r="V467" s="1">
        <v>0</v>
      </c>
      <c r="W467" s="1">
        <v>0</v>
      </c>
      <c r="X467" s="1">
        <v>1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>
        <v>0</v>
      </c>
      <c r="BD467">
        <v>0</v>
      </c>
      <c r="BE467">
        <v>0</v>
      </c>
      <c r="BF467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 t="s">
        <v>4946</v>
      </c>
      <c r="CJ467" s="1" t="s">
        <v>4946</v>
      </c>
      <c r="CK467" s="1" t="s">
        <v>4946</v>
      </c>
      <c r="CL467" s="1" t="s">
        <v>4945</v>
      </c>
      <c r="CM467" s="1" t="s">
        <v>4945</v>
      </c>
      <c r="CN467" s="1" t="s">
        <v>4945</v>
      </c>
      <c r="CO467" s="1" t="s">
        <v>4945</v>
      </c>
      <c r="CP467" s="1" t="s">
        <v>4945</v>
      </c>
      <c r="CQ467" s="1" t="s">
        <v>4945</v>
      </c>
      <c r="CR467" s="1" t="s">
        <v>4946</v>
      </c>
      <c r="CS467" s="1" t="s">
        <v>4946</v>
      </c>
      <c r="CT467" s="1" t="s">
        <v>4943</v>
      </c>
      <c r="CU467" s="1" t="s">
        <v>4943</v>
      </c>
      <c r="CV467" s="1" t="s">
        <v>4943</v>
      </c>
      <c r="CW467" s="1" t="s">
        <v>4943</v>
      </c>
      <c r="CX467" s="1" t="s">
        <v>4943</v>
      </c>
      <c r="CY467" s="1" t="s">
        <v>4943</v>
      </c>
      <c r="CZ467" s="1" t="s">
        <v>4943</v>
      </c>
    </row>
    <row r="468" spans="2:104" x14ac:dyDescent="0.25">
      <c r="B468" s="2">
        <v>44431</v>
      </c>
      <c r="C468" s="1">
        <v>0</v>
      </c>
      <c r="D468" s="1">
        <v>1</v>
      </c>
      <c r="E468" s="1">
        <v>0</v>
      </c>
      <c r="F468" s="1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>
        <v>0</v>
      </c>
      <c r="BD468">
        <v>0</v>
      </c>
      <c r="BE468">
        <v>0</v>
      </c>
      <c r="BF468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 t="s">
        <v>4943</v>
      </c>
      <c r="CJ468" s="1" t="s">
        <v>4943</v>
      </c>
      <c r="CK468" s="1" t="s">
        <v>4943</v>
      </c>
      <c r="CL468" s="1" t="s">
        <v>4943</v>
      </c>
      <c r="CM468" s="1" t="s">
        <v>4943</v>
      </c>
      <c r="CN468" s="1" t="s">
        <v>4943</v>
      </c>
      <c r="CO468" s="1" t="s">
        <v>4943</v>
      </c>
      <c r="CP468" s="1" t="s">
        <v>4943</v>
      </c>
      <c r="CQ468" s="1" t="s">
        <v>4943</v>
      </c>
      <c r="CR468" s="1" t="s">
        <v>4943</v>
      </c>
      <c r="CS468" s="1" t="s">
        <v>4943</v>
      </c>
      <c r="CT468" s="1" t="s">
        <v>4943</v>
      </c>
      <c r="CU468" s="1" t="s">
        <v>4943</v>
      </c>
      <c r="CV468" s="1" t="s">
        <v>4943</v>
      </c>
      <c r="CW468" s="1" t="s">
        <v>4943</v>
      </c>
      <c r="CX468" s="1" t="s">
        <v>4943</v>
      </c>
      <c r="CY468" s="1" t="s">
        <v>23</v>
      </c>
      <c r="CZ468" s="1" t="s">
        <v>4943</v>
      </c>
    </row>
    <row r="469" spans="2:104" x14ac:dyDescent="0.25">
      <c r="B469" s="2">
        <v>44428</v>
      </c>
      <c r="C469" s="1">
        <v>0</v>
      </c>
      <c r="D469" s="1">
        <v>1</v>
      </c>
      <c r="E469" s="1">
        <v>0</v>
      </c>
      <c r="F469" s="1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>
        <v>0</v>
      </c>
      <c r="BD469">
        <v>0</v>
      </c>
      <c r="BE469">
        <v>0</v>
      </c>
      <c r="BF469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 t="s">
        <v>4943</v>
      </c>
      <c r="CJ469" s="1" t="s">
        <v>4943</v>
      </c>
      <c r="CK469" s="1" t="s">
        <v>4943</v>
      </c>
      <c r="CL469" s="1" t="s">
        <v>4943</v>
      </c>
      <c r="CM469" s="1" t="s">
        <v>4943</v>
      </c>
      <c r="CN469" s="1" t="s">
        <v>4943</v>
      </c>
      <c r="CO469" s="1" t="s">
        <v>4943</v>
      </c>
      <c r="CP469" s="1" t="s">
        <v>4943</v>
      </c>
      <c r="CQ469" s="1" t="s">
        <v>4943</v>
      </c>
      <c r="CR469" s="1" t="s">
        <v>4943</v>
      </c>
      <c r="CS469" s="1" t="s">
        <v>4943</v>
      </c>
      <c r="CT469" s="1" t="s">
        <v>4943</v>
      </c>
      <c r="CU469" s="1" t="s">
        <v>4943</v>
      </c>
      <c r="CV469" s="1" t="s">
        <v>4943</v>
      </c>
      <c r="CW469" s="1" t="s">
        <v>4943</v>
      </c>
      <c r="CX469" s="1" t="s">
        <v>4943</v>
      </c>
      <c r="CY469" s="1" t="s">
        <v>23</v>
      </c>
      <c r="CZ469" s="1" t="s">
        <v>4943</v>
      </c>
    </row>
    <row r="470" spans="2:104" x14ac:dyDescent="0.25">
      <c r="B470" s="2">
        <v>44428</v>
      </c>
      <c r="C470" s="1">
        <v>0</v>
      </c>
      <c r="D470" s="1">
        <v>1</v>
      </c>
      <c r="E470" s="1">
        <v>0</v>
      </c>
      <c r="F470" s="1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>
        <v>0</v>
      </c>
      <c r="BD470">
        <v>0</v>
      </c>
      <c r="BE470">
        <v>0</v>
      </c>
      <c r="BF470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 t="s">
        <v>4943</v>
      </c>
      <c r="CJ470" s="1" t="s">
        <v>4943</v>
      </c>
      <c r="CK470" s="1" t="s">
        <v>4943</v>
      </c>
      <c r="CL470" s="1" t="s">
        <v>4943</v>
      </c>
      <c r="CM470" s="1" t="s">
        <v>4943</v>
      </c>
      <c r="CN470" s="1" t="s">
        <v>4943</v>
      </c>
      <c r="CO470" s="1" t="s">
        <v>4943</v>
      </c>
      <c r="CP470" s="1" t="s">
        <v>4943</v>
      </c>
      <c r="CQ470" s="1" t="s">
        <v>4943</v>
      </c>
      <c r="CR470" s="1" t="s">
        <v>4943</v>
      </c>
      <c r="CS470" s="1" t="s">
        <v>4943</v>
      </c>
      <c r="CT470" s="1" t="s">
        <v>4943</v>
      </c>
      <c r="CU470" s="1" t="s">
        <v>4943</v>
      </c>
      <c r="CV470" s="1" t="s">
        <v>4943</v>
      </c>
      <c r="CW470" s="1" t="s">
        <v>4943</v>
      </c>
      <c r="CX470" s="1" t="s">
        <v>4943</v>
      </c>
      <c r="CY470" s="1" t="s">
        <v>23</v>
      </c>
      <c r="CZ470" s="1" t="s">
        <v>4943</v>
      </c>
    </row>
    <row r="471" spans="2:104" x14ac:dyDescent="0.25">
      <c r="B471" s="2">
        <v>44428</v>
      </c>
      <c r="C471" s="1">
        <v>0</v>
      </c>
      <c r="D471" s="1">
        <v>1</v>
      </c>
      <c r="E471" s="1">
        <v>0</v>
      </c>
      <c r="F471" s="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>
        <v>0</v>
      </c>
      <c r="BD471">
        <v>0</v>
      </c>
      <c r="BE471">
        <v>0</v>
      </c>
      <c r="BF47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 t="s">
        <v>4943</v>
      </c>
      <c r="CJ471" s="1" t="s">
        <v>4943</v>
      </c>
      <c r="CK471" s="1" t="s">
        <v>4943</v>
      </c>
      <c r="CL471" s="1" t="s">
        <v>4943</v>
      </c>
      <c r="CM471" s="1" t="s">
        <v>4943</v>
      </c>
      <c r="CN471" s="1" t="s">
        <v>4943</v>
      </c>
      <c r="CO471" s="1" t="s">
        <v>4943</v>
      </c>
      <c r="CP471" s="1" t="s">
        <v>4943</v>
      </c>
      <c r="CQ471" s="1" t="s">
        <v>4943</v>
      </c>
      <c r="CR471" s="1" t="s">
        <v>4943</v>
      </c>
      <c r="CS471" s="1" t="s">
        <v>4943</v>
      </c>
      <c r="CT471" s="1" t="s">
        <v>4943</v>
      </c>
      <c r="CU471" s="1" t="s">
        <v>4943</v>
      </c>
      <c r="CV471" s="1" t="s">
        <v>4943</v>
      </c>
      <c r="CW471" s="1" t="s">
        <v>4943</v>
      </c>
      <c r="CX471" s="1" t="s">
        <v>4943</v>
      </c>
      <c r="CY471" s="1" t="s">
        <v>23</v>
      </c>
      <c r="CZ471" s="1" t="s">
        <v>4943</v>
      </c>
    </row>
    <row r="472" spans="2:104" x14ac:dyDescent="0.25">
      <c r="B472" s="2">
        <v>44428</v>
      </c>
      <c r="C472" s="1">
        <v>0</v>
      </c>
      <c r="D472" s="1">
        <v>1</v>
      </c>
      <c r="E472" s="1">
        <v>0</v>
      </c>
      <c r="F472" s="1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>
        <v>0</v>
      </c>
      <c r="BD472">
        <v>0</v>
      </c>
      <c r="BE472">
        <v>0</v>
      </c>
      <c r="BF472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 t="s">
        <v>4943</v>
      </c>
      <c r="CJ472" s="1" t="s">
        <v>4943</v>
      </c>
      <c r="CK472" s="1" t="s">
        <v>4943</v>
      </c>
      <c r="CL472" s="1" t="s">
        <v>4943</v>
      </c>
      <c r="CM472" s="1" t="s">
        <v>4943</v>
      </c>
      <c r="CN472" s="1" t="s">
        <v>4943</v>
      </c>
      <c r="CO472" s="1" t="s">
        <v>4943</v>
      </c>
      <c r="CP472" s="1" t="s">
        <v>4943</v>
      </c>
      <c r="CQ472" s="1" t="s">
        <v>4943</v>
      </c>
      <c r="CR472" s="1" t="s">
        <v>4943</v>
      </c>
      <c r="CS472" s="1" t="s">
        <v>4943</v>
      </c>
      <c r="CT472" s="1" t="s">
        <v>4943</v>
      </c>
      <c r="CU472" s="1" t="s">
        <v>4943</v>
      </c>
      <c r="CV472" s="1" t="s">
        <v>4943</v>
      </c>
      <c r="CW472" s="1" t="s">
        <v>4943</v>
      </c>
      <c r="CX472" s="1" t="s">
        <v>4943</v>
      </c>
      <c r="CY472" s="1" t="s">
        <v>23</v>
      </c>
      <c r="CZ472" s="1" t="s">
        <v>4943</v>
      </c>
    </row>
    <row r="473" spans="2:104" x14ac:dyDescent="0.25">
      <c r="B473" s="2">
        <v>44428</v>
      </c>
      <c r="C473" s="1">
        <v>1</v>
      </c>
      <c r="D473" s="1">
        <v>0</v>
      </c>
      <c r="E473" s="1">
        <v>0</v>
      </c>
      <c r="F473" s="1">
        <v>0</v>
      </c>
      <c r="G473">
        <v>0</v>
      </c>
      <c r="H473">
        <v>0</v>
      </c>
      <c r="I473">
        <v>1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1</v>
      </c>
      <c r="P473">
        <v>0</v>
      </c>
      <c r="Q473">
        <v>1</v>
      </c>
      <c r="R473">
        <v>1</v>
      </c>
      <c r="S473">
        <v>0</v>
      </c>
      <c r="T473">
        <v>1</v>
      </c>
      <c r="U473">
        <v>0</v>
      </c>
      <c r="V473" s="1">
        <v>1</v>
      </c>
      <c r="W473" s="1">
        <v>1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1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1</v>
      </c>
      <c r="AN473" s="1">
        <v>1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1</v>
      </c>
      <c r="AY473" s="1">
        <v>0</v>
      </c>
      <c r="AZ473" s="1">
        <v>1</v>
      </c>
      <c r="BA473" s="1">
        <v>0</v>
      </c>
      <c r="BB473" s="1">
        <v>1</v>
      </c>
      <c r="BC473">
        <v>1</v>
      </c>
      <c r="BD473">
        <v>1</v>
      </c>
      <c r="BE473">
        <v>1</v>
      </c>
      <c r="BF473">
        <v>1</v>
      </c>
      <c r="BG473" s="1">
        <v>1</v>
      </c>
      <c r="BH473" s="1">
        <v>1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1</v>
      </c>
      <c r="BV473" s="1">
        <v>1</v>
      </c>
      <c r="BW473" s="1">
        <v>1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 t="s">
        <v>4946</v>
      </c>
      <c r="CJ473" s="1" t="s">
        <v>4946</v>
      </c>
      <c r="CK473" s="1" t="s">
        <v>4946</v>
      </c>
      <c r="CL473" s="1" t="s">
        <v>4946</v>
      </c>
      <c r="CM473" s="1" t="s">
        <v>4946</v>
      </c>
      <c r="CN473" s="1" t="s">
        <v>4946</v>
      </c>
      <c r="CO473" s="1" t="s">
        <v>4944</v>
      </c>
      <c r="CP473" s="1" t="s">
        <v>4944</v>
      </c>
      <c r="CQ473" s="1" t="s">
        <v>4944</v>
      </c>
      <c r="CR473" s="1" t="s">
        <v>4944</v>
      </c>
      <c r="CS473" s="1" t="s">
        <v>4944</v>
      </c>
      <c r="CT473" s="1" t="s">
        <v>4943</v>
      </c>
      <c r="CU473" s="1" t="s">
        <v>4943</v>
      </c>
      <c r="CV473" s="1" t="s">
        <v>4943</v>
      </c>
      <c r="CW473" s="1" t="s">
        <v>4943</v>
      </c>
      <c r="CX473" s="1" t="s">
        <v>4943</v>
      </c>
      <c r="CY473" s="1" t="s">
        <v>4943</v>
      </c>
      <c r="CZ473" s="1" t="s">
        <v>4943</v>
      </c>
    </row>
    <row r="474" spans="2:104" x14ac:dyDescent="0.25">
      <c r="B474" s="2">
        <v>44428</v>
      </c>
      <c r="C474" s="1">
        <v>1</v>
      </c>
      <c r="D474" s="1">
        <v>0</v>
      </c>
      <c r="E474" s="1">
        <v>0</v>
      </c>
      <c r="F474" s="1">
        <v>0</v>
      </c>
      <c r="G474">
        <v>0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1</v>
      </c>
      <c r="R474">
        <v>0</v>
      </c>
      <c r="S474">
        <v>0</v>
      </c>
      <c r="T474">
        <v>1</v>
      </c>
      <c r="U474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1</v>
      </c>
      <c r="AD474" s="1">
        <v>0</v>
      </c>
      <c r="AE474" s="1">
        <v>0</v>
      </c>
      <c r="AF474" s="1">
        <v>1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1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>
        <v>0</v>
      </c>
      <c r="BD474">
        <v>0</v>
      </c>
      <c r="BE474">
        <v>0</v>
      </c>
      <c r="BF474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 t="s">
        <v>4946</v>
      </c>
      <c r="CJ474" s="1" t="s">
        <v>4944</v>
      </c>
      <c r="CK474" s="1" t="s">
        <v>4944</v>
      </c>
      <c r="CL474" s="1" t="s">
        <v>4944</v>
      </c>
      <c r="CM474" s="1" t="s">
        <v>4944</v>
      </c>
      <c r="CN474" s="1" t="s">
        <v>4944</v>
      </c>
      <c r="CO474" s="1" t="s">
        <v>4944</v>
      </c>
      <c r="CP474" s="1" t="s">
        <v>4944</v>
      </c>
      <c r="CQ474" s="1" t="s">
        <v>4944</v>
      </c>
      <c r="CR474" s="1" t="s">
        <v>4944</v>
      </c>
      <c r="CS474" s="1" t="s">
        <v>4944</v>
      </c>
      <c r="CT474" s="1" t="s">
        <v>4943</v>
      </c>
      <c r="CU474" s="1" t="s">
        <v>4943</v>
      </c>
      <c r="CV474" s="1" t="s">
        <v>4943</v>
      </c>
      <c r="CW474" s="1" t="s">
        <v>4943</v>
      </c>
      <c r="CX474" s="1" t="s">
        <v>4943</v>
      </c>
      <c r="CY474" s="1" t="s">
        <v>4943</v>
      </c>
      <c r="CZ474" s="1" t="s">
        <v>4943</v>
      </c>
    </row>
    <row r="475" spans="2:104" x14ac:dyDescent="0.25">
      <c r="B475" s="2">
        <v>44428</v>
      </c>
      <c r="C475" s="1">
        <v>0</v>
      </c>
      <c r="D475" s="1">
        <v>1</v>
      </c>
      <c r="E475" s="1">
        <v>0</v>
      </c>
      <c r="F475" s="1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>
        <v>0</v>
      </c>
      <c r="BD475">
        <v>0</v>
      </c>
      <c r="BE475">
        <v>0</v>
      </c>
      <c r="BF475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 t="s">
        <v>4943</v>
      </c>
      <c r="CJ475" s="1" t="s">
        <v>4943</v>
      </c>
      <c r="CK475" s="1" t="s">
        <v>4943</v>
      </c>
      <c r="CL475" s="1" t="s">
        <v>4943</v>
      </c>
      <c r="CM475" s="1" t="s">
        <v>4943</v>
      </c>
      <c r="CN475" s="1" t="s">
        <v>4943</v>
      </c>
      <c r="CO475" s="1" t="s">
        <v>4943</v>
      </c>
      <c r="CP475" s="1" t="s">
        <v>4943</v>
      </c>
      <c r="CQ475" s="1" t="s">
        <v>4943</v>
      </c>
      <c r="CR475" s="1" t="s">
        <v>4943</v>
      </c>
      <c r="CS475" s="1" t="s">
        <v>4943</v>
      </c>
      <c r="CT475" s="1" t="s">
        <v>4943</v>
      </c>
      <c r="CU475" s="1" t="s">
        <v>4943</v>
      </c>
      <c r="CV475" s="1" t="s">
        <v>4943</v>
      </c>
      <c r="CW475" s="1" t="s">
        <v>4943</v>
      </c>
      <c r="CX475" s="1" t="s">
        <v>4943</v>
      </c>
      <c r="CY475" s="1" t="s">
        <v>23</v>
      </c>
      <c r="CZ475" s="1" t="s">
        <v>4943</v>
      </c>
    </row>
    <row r="476" spans="2:104" x14ac:dyDescent="0.25">
      <c r="B476" s="2">
        <v>44428</v>
      </c>
      <c r="C476" s="1">
        <v>1</v>
      </c>
      <c r="D476" s="1">
        <v>0</v>
      </c>
      <c r="E476" s="1">
        <v>0</v>
      </c>
      <c r="F476" s="1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>
        <v>0</v>
      </c>
      <c r="BD476">
        <v>0</v>
      </c>
      <c r="BE476">
        <v>0</v>
      </c>
      <c r="BF476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1</v>
      </c>
      <c r="CG476" s="1">
        <v>0</v>
      </c>
      <c r="CH476" s="1">
        <v>0</v>
      </c>
      <c r="CI476" s="1" t="s">
        <v>4944</v>
      </c>
      <c r="CJ476" s="1" t="s">
        <v>4944</v>
      </c>
      <c r="CK476" s="1" t="s">
        <v>4946</v>
      </c>
      <c r="CL476" s="1" t="s">
        <v>4946</v>
      </c>
      <c r="CM476" s="1" t="s">
        <v>4946</v>
      </c>
      <c r="CN476" s="1" t="s">
        <v>4946</v>
      </c>
      <c r="CO476" s="1" t="s">
        <v>4944</v>
      </c>
      <c r="CP476" s="1" t="s">
        <v>4946</v>
      </c>
      <c r="CQ476" s="1" t="s">
        <v>4944</v>
      </c>
      <c r="CR476" s="1" t="s">
        <v>4946</v>
      </c>
      <c r="CS476" s="1" t="s">
        <v>4946</v>
      </c>
      <c r="CT476" s="1" t="s">
        <v>4943</v>
      </c>
      <c r="CU476" s="1" t="s">
        <v>4943</v>
      </c>
      <c r="CV476" s="1" t="s">
        <v>4943</v>
      </c>
      <c r="CW476" s="1" t="s">
        <v>4943</v>
      </c>
      <c r="CX476" s="1" t="s">
        <v>4943</v>
      </c>
      <c r="CY476" s="1" t="s">
        <v>4943</v>
      </c>
      <c r="CZ476" s="1" t="s">
        <v>4943</v>
      </c>
    </row>
    <row r="477" spans="2:104" x14ac:dyDescent="0.25">
      <c r="B477" s="2">
        <v>44428</v>
      </c>
      <c r="C477" s="1">
        <v>1</v>
      </c>
      <c r="D477" s="1">
        <v>0</v>
      </c>
      <c r="E477" s="1">
        <v>0</v>
      </c>
      <c r="F477" s="1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1</v>
      </c>
      <c r="M477">
        <v>1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>
        <v>0</v>
      </c>
      <c r="BD477">
        <v>0</v>
      </c>
      <c r="BE477">
        <v>0</v>
      </c>
      <c r="BF477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1</v>
      </c>
      <c r="BV477" s="1">
        <v>0</v>
      </c>
      <c r="BW477" s="1">
        <v>1</v>
      </c>
      <c r="BX477" s="1">
        <v>1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1</v>
      </c>
      <c r="CH477" s="1">
        <v>0</v>
      </c>
      <c r="CI477" s="1" t="s">
        <v>4945</v>
      </c>
      <c r="CJ477" s="1" t="s">
        <v>4945</v>
      </c>
      <c r="CK477" s="1" t="s">
        <v>4946</v>
      </c>
      <c r="CL477" s="1" t="s">
        <v>4946</v>
      </c>
      <c r="CM477" s="1" t="s">
        <v>4946</v>
      </c>
      <c r="CN477" s="1" t="s">
        <v>4945</v>
      </c>
      <c r="CO477" s="1" t="s">
        <v>4944</v>
      </c>
      <c r="CP477" s="1" t="s">
        <v>4945</v>
      </c>
      <c r="CQ477" s="1" t="s">
        <v>4945</v>
      </c>
      <c r="CR477" s="1" t="s">
        <v>4945</v>
      </c>
      <c r="CS477" s="1" t="s">
        <v>4945</v>
      </c>
      <c r="CT477" s="1" t="s">
        <v>4943</v>
      </c>
      <c r="CU477" s="1" t="s">
        <v>4943</v>
      </c>
      <c r="CV477" s="1" t="s">
        <v>4943</v>
      </c>
      <c r="CW477" s="1" t="s">
        <v>4943</v>
      </c>
      <c r="CX477" s="1" t="s">
        <v>4943</v>
      </c>
      <c r="CY477" s="1" t="s">
        <v>4943</v>
      </c>
      <c r="CZ477" s="1" t="s">
        <v>4943</v>
      </c>
    </row>
    <row r="478" spans="2:104" x14ac:dyDescent="0.25">
      <c r="B478" s="2">
        <v>44428</v>
      </c>
      <c r="C478" s="1">
        <v>1</v>
      </c>
      <c r="D478" s="1">
        <v>0</v>
      </c>
      <c r="E478" s="1">
        <v>0</v>
      </c>
      <c r="F478" s="1">
        <v>0</v>
      </c>
      <c r="G478">
        <v>0</v>
      </c>
      <c r="H478">
        <v>0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1</v>
      </c>
      <c r="O478">
        <v>1</v>
      </c>
      <c r="P478">
        <v>0</v>
      </c>
      <c r="Q478">
        <v>0</v>
      </c>
      <c r="R478">
        <v>1</v>
      </c>
      <c r="S478">
        <v>0</v>
      </c>
      <c r="T478">
        <v>1</v>
      </c>
      <c r="U478">
        <v>0</v>
      </c>
      <c r="V478" s="1">
        <v>0</v>
      </c>
      <c r="W478" s="1">
        <v>1</v>
      </c>
      <c r="X478" s="1">
        <v>0</v>
      </c>
      <c r="Y478" s="1">
        <v>1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1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1</v>
      </c>
      <c r="AO478" s="1">
        <v>0</v>
      </c>
      <c r="AP478" s="1">
        <v>1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1</v>
      </c>
      <c r="AY478" s="1">
        <v>0</v>
      </c>
      <c r="AZ478" s="1">
        <v>1</v>
      </c>
      <c r="BA478" s="1">
        <v>1</v>
      </c>
      <c r="BB478" s="1">
        <v>0</v>
      </c>
      <c r="BC478">
        <v>1</v>
      </c>
      <c r="BD478">
        <v>1</v>
      </c>
      <c r="BE478">
        <v>1</v>
      </c>
      <c r="BF478">
        <v>1</v>
      </c>
      <c r="BG478" s="1">
        <v>0</v>
      </c>
      <c r="BH478" s="1">
        <v>1</v>
      </c>
      <c r="BI478" s="1">
        <v>0</v>
      </c>
      <c r="BJ478" s="1">
        <v>1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1</v>
      </c>
      <c r="BX478" s="1">
        <v>0</v>
      </c>
      <c r="BY478" s="1">
        <v>1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1</v>
      </c>
      <c r="CH478" s="1">
        <v>1</v>
      </c>
      <c r="CI478" s="1" t="s">
        <v>4945</v>
      </c>
      <c r="CJ478" s="1" t="s">
        <v>4945</v>
      </c>
      <c r="CK478" s="1" t="s">
        <v>4944</v>
      </c>
      <c r="CL478" s="1" t="s">
        <v>4945</v>
      </c>
      <c r="CM478" s="1" t="s">
        <v>4944</v>
      </c>
      <c r="CN478" s="1" t="s">
        <v>4945</v>
      </c>
      <c r="CO478" s="1" t="s">
        <v>4944</v>
      </c>
      <c r="CP478" s="1" t="s">
        <v>4945</v>
      </c>
      <c r="CQ478" s="1" t="s">
        <v>4945</v>
      </c>
      <c r="CR478" s="1" t="s">
        <v>4945</v>
      </c>
      <c r="CS478" s="1" t="s">
        <v>4945</v>
      </c>
      <c r="CT478" s="1" t="s">
        <v>4943</v>
      </c>
      <c r="CU478" s="1" t="s">
        <v>4943</v>
      </c>
      <c r="CV478" s="1" t="s">
        <v>4943</v>
      </c>
      <c r="CW478" s="1" t="s">
        <v>4943</v>
      </c>
      <c r="CX478" s="1" t="s">
        <v>4943</v>
      </c>
      <c r="CY478" s="1" t="s">
        <v>4943</v>
      </c>
      <c r="CZ478" s="1" t="s">
        <v>4943</v>
      </c>
    </row>
    <row r="479" spans="2:104" x14ac:dyDescent="0.25">
      <c r="B479" s="2">
        <v>44428</v>
      </c>
      <c r="C479" s="1">
        <v>0</v>
      </c>
      <c r="D479" s="1">
        <v>0</v>
      </c>
      <c r="E479" s="1">
        <v>0</v>
      </c>
      <c r="F479" s="1">
        <v>1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1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>
        <v>0</v>
      </c>
      <c r="BD479">
        <v>0</v>
      </c>
      <c r="BE479">
        <v>0</v>
      </c>
      <c r="BF479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1</v>
      </c>
      <c r="CG479" s="1">
        <v>0</v>
      </c>
      <c r="CH479" s="1">
        <v>0</v>
      </c>
      <c r="CI479" s="1" t="s">
        <v>4946</v>
      </c>
      <c r="CJ479" s="1" t="s">
        <v>4946</v>
      </c>
      <c r="CK479" s="1" t="s">
        <v>4946</v>
      </c>
      <c r="CL479" s="1" t="s">
        <v>4946</v>
      </c>
      <c r="CM479" s="1" t="s">
        <v>4946</v>
      </c>
      <c r="CN479" s="1" t="s">
        <v>4946</v>
      </c>
      <c r="CO479" s="1" t="s">
        <v>4945</v>
      </c>
      <c r="CP479" s="1" t="s">
        <v>4944</v>
      </c>
      <c r="CQ479" s="1" t="s">
        <v>4946</v>
      </c>
      <c r="CR479" s="1" t="s">
        <v>4946</v>
      </c>
      <c r="CS479" s="1" t="s">
        <v>4946</v>
      </c>
      <c r="CT479" s="1" t="s">
        <v>4943</v>
      </c>
      <c r="CU479" s="1" t="s">
        <v>4943</v>
      </c>
      <c r="CV479" s="1" t="s">
        <v>4943</v>
      </c>
      <c r="CW479" s="1" t="s">
        <v>4943</v>
      </c>
      <c r="CX479" s="1" t="s">
        <v>4943</v>
      </c>
      <c r="CY479" s="1" t="s">
        <v>4943</v>
      </c>
      <c r="CZ479" s="1" t="s">
        <v>4943</v>
      </c>
    </row>
    <row r="480" spans="2:104" x14ac:dyDescent="0.25">
      <c r="B480" s="2">
        <v>44427</v>
      </c>
      <c r="C480" s="1">
        <v>1</v>
      </c>
      <c r="D480" s="1">
        <v>0</v>
      </c>
      <c r="E480" s="1">
        <v>0</v>
      </c>
      <c r="F480" s="1">
        <v>0</v>
      </c>
      <c r="G480">
        <v>0</v>
      </c>
      <c r="H480">
        <v>0</v>
      </c>
      <c r="I480">
        <v>0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1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1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>
        <v>0</v>
      </c>
      <c r="BD480">
        <v>0</v>
      </c>
      <c r="BE480">
        <v>0</v>
      </c>
      <c r="BF480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 t="s">
        <v>4946</v>
      </c>
      <c r="CJ480" s="1" t="s">
        <v>4946</v>
      </c>
      <c r="CK480" s="1" t="s">
        <v>4946</v>
      </c>
      <c r="CL480" s="1" t="s">
        <v>4946</v>
      </c>
      <c r="CM480" s="1" t="s">
        <v>4944</v>
      </c>
      <c r="CN480" s="1" t="s">
        <v>4944</v>
      </c>
      <c r="CO480" s="1" t="s">
        <v>4944</v>
      </c>
      <c r="CP480" s="1" t="s">
        <v>4944</v>
      </c>
      <c r="CQ480" s="1" t="s">
        <v>4946</v>
      </c>
      <c r="CR480" s="1" t="s">
        <v>4946</v>
      </c>
      <c r="CS480" s="1" t="s">
        <v>4944</v>
      </c>
      <c r="CT480" s="1" t="s">
        <v>4943</v>
      </c>
      <c r="CU480" s="1" t="s">
        <v>4943</v>
      </c>
      <c r="CV480" s="1" t="s">
        <v>4943</v>
      </c>
      <c r="CW480" s="1" t="s">
        <v>4943</v>
      </c>
      <c r="CX480" s="1" t="s">
        <v>4943</v>
      </c>
      <c r="CY480" s="1" t="s">
        <v>4943</v>
      </c>
      <c r="CZ480" s="1" t="s">
        <v>4943</v>
      </c>
    </row>
    <row r="481" spans="2:104" x14ac:dyDescent="0.25">
      <c r="B481" s="2">
        <v>44427</v>
      </c>
      <c r="C481" s="1">
        <v>1</v>
      </c>
      <c r="D481" s="1">
        <v>0</v>
      </c>
      <c r="E481" s="1">
        <v>0</v>
      </c>
      <c r="F481" s="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1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>
        <v>0</v>
      </c>
      <c r="BD481">
        <v>0</v>
      </c>
      <c r="BE481">
        <v>0</v>
      </c>
      <c r="BF48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1</v>
      </c>
      <c r="CG481" s="1">
        <v>0</v>
      </c>
      <c r="CH481" s="1">
        <v>0</v>
      </c>
      <c r="CI481" s="1" t="s">
        <v>4946</v>
      </c>
      <c r="CJ481" s="1" t="s">
        <v>4945</v>
      </c>
      <c r="CK481" s="1" t="s">
        <v>4944</v>
      </c>
      <c r="CL481" s="1" t="s">
        <v>4944</v>
      </c>
      <c r="CM481" s="1" t="s">
        <v>4944</v>
      </c>
      <c r="CN481" s="1" t="s">
        <v>4944</v>
      </c>
      <c r="CO481" s="1" t="s">
        <v>4946</v>
      </c>
      <c r="CP481" s="1" t="s">
        <v>4946</v>
      </c>
      <c r="CQ481" s="1" t="s">
        <v>4945</v>
      </c>
      <c r="CR481" s="1" t="s">
        <v>4944</v>
      </c>
      <c r="CS481" s="1" t="s">
        <v>4944</v>
      </c>
      <c r="CT481" s="1" t="s">
        <v>4943</v>
      </c>
      <c r="CU481" s="1" t="s">
        <v>4943</v>
      </c>
      <c r="CV481" s="1" t="s">
        <v>4943</v>
      </c>
      <c r="CW481" s="1" t="s">
        <v>4943</v>
      </c>
      <c r="CX481" s="1" t="s">
        <v>4943</v>
      </c>
      <c r="CY481" s="1" t="s">
        <v>4943</v>
      </c>
      <c r="CZ481" s="1" t="s">
        <v>4943</v>
      </c>
    </row>
    <row r="482" spans="2:104" x14ac:dyDescent="0.25">
      <c r="B482" s="2">
        <v>44427</v>
      </c>
      <c r="C482" s="1">
        <v>0</v>
      </c>
      <c r="D482" s="1">
        <v>1</v>
      </c>
      <c r="E482" s="1">
        <v>0</v>
      </c>
      <c r="F482" s="1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>
        <v>0</v>
      </c>
      <c r="BD482">
        <v>0</v>
      </c>
      <c r="BE482">
        <v>0</v>
      </c>
      <c r="BF482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 t="s">
        <v>4943</v>
      </c>
      <c r="CJ482" s="1" t="s">
        <v>4943</v>
      </c>
      <c r="CK482" s="1" t="s">
        <v>4943</v>
      </c>
      <c r="CL482" s="1" t="s">
        <v>4943</v>
      </c>
      <c r="CM482" s="1" t="s">
        <v>4943</v>
      </c>
      <c r="CN482" s="1" t="s">
        <v>4943</v>
      </c>
      <c r="CO482" s="1" t="s">
        <v>4943</v>
      </c>
      <c r="CP482" s="1" t="s">
        <v>4943</v>
      </c>
      <c r="CQ482" s="1" t="s">
        <v>4943</v>
      </c>
      <c r="CR482" s="1" t="s">
        <v>4943</v>
      </c>
      <c r="CS482" s="1" t="s">
        <v>4943</v>
      </c>
      <c r="CT482" s="1" t="s">
        <v>4943</v>
      </c>
      <c r="CU482" s="1" t="s">
        <v>4943</v>
      </c>
      <c r="CV482" s="1" t="s">
        <v>4943</v>
      </c>
      <c r="CW482" s="1" t="s">
        <v>4943</v>
      </c>
      <c r="CX482" s="1" t="s">
        <v>4943</v>
      </c>
      <c r="CY482" s="1" t="s">
        <v>23</v>
      </c>
      <c r="CZ482" s="1" t="s">
        <v>4943</v>
      </c>
    </row>
    <row r="483" spans="2:104" x14ac:dyDescent="0.25">
      <c r="B483" s="2">
        <v>44427</v>
      </c>
      <c r="C483" s="1">
        <v>1</v>
      </c>
      <c r="D483" s="1">
        <v>0</v>
      </c>
      <c r="E483" s="1">
        <v>0</v>
      </c>
      <c r="F483" s="1">
        <v>0</v>
      </c>
      <c r="G483">
        <v>0</v>
      </c>
      <c r="H483">
        <v>0</v>
      </c>
      <c r="I483">
        <v>1</v>
      </c>
      <c r="J483">
        <v>1</v>
      </c>
      <c r="K483">
        <v>1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1</v>
      </c>
      <c r="S483">
        <v>1</v>
      </c>
      <c r="T483">
        <v>1</v>
      </c>
      <c r="U483">
        <v>0</v>
      </c>
      <c r="V483" s="1">
        <v>1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1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1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1</v>
      </c>
      <c r="AX483" s="1">
        <v>1</v>
      </c>
      <c r="AY483" s="1">
        <v>1</v>
      </c>
      <c r="AZ483" s="1">
        <v>1</v>
      </c>
      <c r="BA483" s="1">
        <v>0</v>
      </c>
      <c r="BB483" s="1">
        <v>1</v>
      </c>
      <c r="BC483">
        <v>1</v>
      </c>
      <c r="BD483">
        <v>1</v>
      </c>
      <c r="BE483">
        <v>1</v>
      </c>
      <c r="BF483">
        <v>1</v>
      </c>
      <c r="BG483" s="1">
        <v>1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 t="s">
        <v>4946</v>
      </c>
      <c r="CJ483" s="1" t="s">
        <v>4946</v>
      </c>
      <c r="CK483" s="1" t="s">
        <v>4946</v>
      </c>
      <c r="CL483" s="1" t="s">
        <v>4946</v>
      </c>
      <c r="CM483" s="1" t="s">
        <v>4946</v>
      </c>
      <c r="CN483" s="1" t="s">
        <v>4946</v>
      </c>
      <c r="CO483" s="1" t="s">
        <v>4946</v>
      </c>
      <c r="CP483" s="1" t="s">
        <v>4946</v>
      </c>
      <c r="CQ483" s="1" t="s">
        <v>4944</v>
      </c>
      <c r="CR483" s="1" t="s">
        <v>4946</v>
      </c>
      <c r="CS483" s="1" t="s">
        <v>4944</v>
      </c>
      <c r="CT483" s="1" t="s">
        <v>4943</v>
      </c>
      <c r="CU483" s="1" t="s">
        <v>4943</v>
      </c>
      <c r="CV483" s="1" t="s">
        <v>4943</v>
      </c>
      <c r="CW483" s="1" t="s">
        <v>4943</v>
      </c>
      <c r="CX483" s="1" t="s">
        <v>4943</v>
      </c>
      <c r="CY483" s="1" t="s">
        <v>4943</v>
      </c>
      <c r="CZ483" s="1" t="s">
        <v>4943</v>
      </c>
    </row>
    <row r="484" spans="2:104" x14ac:dyDescent="0.25">
      <c r="B484" s="2">
        <v>44427</v>
      </c>
      <c r="C484" s="1">
        <v>0</v>
      </c>
      <c r="D484" s="1">
        <v>1</v>
      </c>
      <c r="E484" s="1">
        <v>0</v>
      </c>
      <c r="F484" s="1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>
        <v>0</v>
      </c>
      <c r="BD484">
        <v>0</v>
      </c>
      <c r="BE484">
        <v>0</v>
      </c>
      <c r="BF484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 t="s">
        <v>4943</v>
      </c>
      <c r="CJ484" s="1" t="s">
        <v>4943</v>
      </c>
      <c r="CK484" s="1" t="s">
        <v>4943</v>
      </c>
      <c r="CL484" s="1" t="s">
        <v>4943</v>
      </c>
      <c r="CM484" s="1" t="s">
        <v>4943</v>
      </c>
      <c r="CN484" s="1" t="s">
        <v>4943</v>
      </c>
      <c r="CO484" s="1" t="s">
        <v>4943</v>
      </c>
      <c r="CP484" s="1" t="s">
        <v>4943</v>
      </c>
      <c r="CQ484" s="1" t="s">
        <v>4943</v>
      </c>
      <c r="CR484" s="1" t="s">
        <v>4943</v>
      </c>
      <c r="CS484" s="1" t="s">
        <v>4943</v>
      </c>
      <c r="CT484" s="1" t="s">
        <v>4943</v>
      </c>
      <c r="CU484" s="1" t="s">
        <v>4943</v>
      </c>
      <c r="CV484" s="1" t="s">
        <v>4943</v>
      </c>
      <c r="CW484" s="1" t="s">
        <v>4943</v>
      </c>
      <c r="CX484" s="1" t="s">
        <v>4943</v>
      </c>
      <c r="CY484" s="1" t="s">
        <v>23</v>
      </c>
      <c r="CZ484" s="1" t="s">
        <v>4943</v>
      </c>
    </row>
    <row r="485" spans="2:104" x14ac:dyDescent="0.25">
      <c r="B485" s="2">
        <v>44427</v>
      </c>
      <c r="C485" s="1">
        <v>0</v>
      </c>
      <c r="D485" s="1">
        <v>1</v>
      </c>
      <c r="E485" s="1">
        <v>0</v>
      </c>
      <c r="F485" s="1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>
        <v>0</v>
      </c>
      <c r="BD485">
        <v>0</v>
      </c>
      <c r="BE485">
        <v>0</v>
      </c>
      <c r="BF485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 t="s">
        <v>4943</v>
      </c>
      <c r="CJ485" s="1" t="s">
        <v>4943</v>
      </c>
      <c r="CK485" s="1" t="s">
        <v>4943</v>
      </c>
      <c r="CL485" s="1" t="s">
        <v>4943</v>
      </c>
      <c r="CM485" s="1" t="s">
        <v>4943</v>
      </c>
      <c r="CN485" s="1" t="s">
        <v>4943</v>
      </c>
      <c r="CO485" s="1" t="s">
        <v>4943</v>
      </c>
      <c r="CP485" s="1" t="s">
        <v>4943</v>
      </c>
      <c r="CQ485" s="1" t="s">
        <v>4943</v>
      </c>
      <c r="CR485" s="1" t="s">
        <v>4943</v>
      </c>
      <c r="CS485" s="1" t="s">
        <v>4943</v>
      </c>
      <c r="CT485" s="1" t="s">
        <v>4943</v>
      </c>
      <c r="CU485" s="1" t="s">
        <v>4943</v>
      </c>
      <c r="CV485" s="1" t="s">
        <v>4943</v>
      </c>
      <c r="CW485" s="1" t="s">
        <v>4943</v>
      </c>
      <c r="CX485" s="1" t="s">
        <v>4943</v>
      </c>
      <c r="CY485" s="1" t="s">
        <v>23</v>
      </c>
      <c r="CZ485" s="1" t="s">
        <v>4943</v>
      </c>
    </row>
    <row r="486" spans="2:104" x14ac:dyDescent="0.25">
      <c r="B486" s="2">
        <v>44427</v>
      </c>
      <c r="C486" s="1">
        <v>0</v>
      </c>
      <c r="D486" s="1">
        <v>1</v>
      </c>
      <c r="E486" s="1">
        <v>0</v>
      </c>
      <c r="F486" s="1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>
        <v>0</v>
      </c>
      <c r="BD486">
        <v>0</v>
      </c>
      <c r="BE486">
        <v>0</v>
      </c>
      <c r="BF486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 t="s">
        <v>4943</v>
      </c>
      <c r="CJ486" s="1" t="s">
        <v>4943</v>
      </c>
      <c r="CK486" s="1" t="s">
        <v>4943</v>
      </c>
      <c r="CL486" s="1" t="s">
        <v>4943</v>
      </c>
      <c r="CM486" s="1" t="s">
        <v>4943</v>
      </c>
      <c r="CN486" s="1" t="s">
        <v>4943</v>
      </c>
      <c r="CO486" s="1" t="s">
        <v>4943</v>
      </c>
      <c r="CP486" s="1" t="s">
        <v>4943</v>
      </c>
      <c r="CQ486" s="1" t="s">
        <v>4943</v>
      </c>
      <c r="CR486" s="1" t="s">
        <v>4943</v>
      </c>
      <c r="CS486" s="1" t="s">
        <v>4943</v>
      </c>
      <c r="CT486" s="1" t="s">
        <v>4943</v>
      </c>
      <c r="CU486" s="1" t="s">
        <v>4943</v>
      </c>
      <c r="CV486" s="1" t="s">
        <v>4943</v>
      </c>
      <c r="CW486" s="1" t="s">
        <v>4943</v>
      </c>
      <c r="CX486" s="1" t="s">
        <v>4943</v>
      </c>
      <c r="CY486" s="1" t="s">
        <v>23</v>
      </c>
      <c r="CZ486" s="1" t="s">
        <v>4943</v>
      </c>
    </row>
    <row r="487" spans="2:104" x14ac:dyDescent="0.25">
      <c r="B487" s="2">
        <v>44427</v>
      </c>
      <c r="C487" s="1">
        <v>0</v>
      </c>
      <c r="D487" s="1">
        <v>1</v>
      </c>
      <c r="E487" s="1">
        <v>0</v>
      </c>
      <c r="F487" s="1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>
        <v>0</v>
      </c>
      <c r="BD487">
        <v>0</v>
      </c>
      <c r="BE487">
        <v>0</v>
      </c>
      <c r="BF487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 t="s">
        <v>4943</v>
      </c>
      <c r="CJ487" s="1" t="s">
        <v>4943</v>
      </c>
      <c r="CK487" s="1" t="s">
        <v>4943</v>
      </c>
      <c r="CL487" s="1" t="s">
        <v>4943</v>
      </c>
      <c r="CM487" s="1" t="s">
        <v>4943</v>
      </c>
      <c r="CN487" s="1" t="s">
        <v>4943</v>
      </c>
      <c r="CO487" s="1" t="s">
        <v>4943</v>
      </c>
      <c r="CP487" s="1" t="s">
        <v>4943</v>
      </c>
      <c r="CQ487" s="1" t="s">
        <v>4943</v>
      </c>
      <c r="CR487" s="1" t="s">
        <v>4943</v>
      </c>
      <c r="CS487" s="1" t="s">
        <v>4943</v>
      </c>
      <c r="CT487" s="1" t="s">
        <v>4943</v>
      </c>
      <c r="CU487" s="1" t="s">
        <v>4943</v>
      </c>
      <c r="CV487" s="1" t="s">
        <v>4943</v>
      </c>
      <c r="CW487" s="1" t="s">
        <v>4943</v>
      </c>
      <c r="CX487" s="1" t="s">
        <v>4943</v>
      </c>
      <c r="CY487" s="1" t="s">
        <v>23</v>
      </c>
      <c r="CZ487" s="1" t="s">
        <v>4943</v>
      </c>
    </row>
    <row r="488" spans="2:104" x14ac:dyDescent="0.25">
      <c r="B488" s="2">
        <v>44427</v>
      </c>
      <c r="C488" s="1">
        <v>0</v>
      </c>
      <c r="D488" s="1">
        <v>0</v>
      </c>
      <c r="E488" s="1">
        <v>0</v>
      </c>
      <c r="F488" s="1">
        <v>1</v>
      </c>
      <c r="G488">
        <v>0</v>
      </c>
      <c r="H488">
        <v>0</v>
      </c>
      <c r="I488">
        <v>1</v>
      </c>
      <c r="J488">
        <v>1</v>
      </c>
      <c r="K488">
        <v>1</v>
      </c>
      <c r="L488">
        <v>1</v>
      </c>
      <c r="M488">
        <v>0</v>
      </c>
      <c r="N488">
        <v>1</v>
      </c>
      <c r="O488">
        <v>1</v>
      </c>
      <c r="P488">
        <v>0</v>
      </c>
      <c r="Q488">
        <v>0</v>
      </c>
      <c r="R488">
        <v>1</v>
      </c>
      <c r="S488">
        <v>0</v>
      </c>
      <c r="T488">
        <v>1</v>
      </c>
      <c r="U488">
        <v>0</v>
      </c>
      <c r="V488" s="1">
        <v>1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1</v>
      </c>
      <c r="AX488" s="1">
        <v>1</v>
      </c>
      <c r="AY488" s="1">
        <v>1</v>
      </c>
      <c r="AZ488" s="1">
        <v>1</v>
      </c>
      <c r="BA488" s="1">
        <v>0</v>
      </c>
      <c r="BB488" s="1">
        <v>1</v>
      </c>
      <c r="BC488">
        <v>1</v>
      </c>
      <c r="BD488">
        <v>0</v>
      </c>
      <c r="BE488">
        <v>1</v>
      </c>
      <c r="BF488">
        <v>0</v>
      </c>
      <c r="BG488" s="1">
        <v>1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1</v>
      </c>
      <c r="BR488" s="1">
        <v>1</v>
      </c>
      <c r="BS488" s="1">
        <v>0</v>
      </c>
      <c r="BT488" s="1">
        <v>1</v>
      </c>
      <c r="BU488" s="1">
        <v>1</v>
      </c>
      <c r="BV488" s="1">
        <v>1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 t="s">
        <v>4946</v>
      </c>
      <c r="CJ488" s="1" t="s">
        <v>4946</v>
      </c>
      <c r="CK488" s="1" t="s">
        <v>4946</v>
      </c>
      <c r="CL488" s="1" t="s">
        <v>4946</v>
      </c>
      <c r="CM488" s="1" t="s">
        <v>4946</v>
      </c>
      <c r="CN488" s="1" t="s">
        <v>4946</v>
      </c>
      <c r="CO488" s="1" t="s">
        <v>4946</v>
      </c>
      <c r="CP488" s="1" t="s">
        <v>4946</v>
      </c>
      <c r="CQ488" s="1" t="s">
        <v>4946</v>
      </c>
      <c r="CR488" s="1" t="s">
        <v>4946</v>
      </c>
      <c r="CS488" s="1" t="s">
        <v>4946</v>
      </c>
      <c r="CT488" s="1" t="s">
        <v>4943</v>
      </c>
      <c r="CU488" s="1" t="s">
        <v>4943</v>
      </c>
      <c r="CV488" s="1" t="s">
        <v>4943</v>
      </c>
      <c r="CW488" s="1" t="s">
        <v>4943</v>
      </c>
      <c r="CX488" s="1" t="s">
        <v>4943</v>
      </c>
      <c r="CY488" s="1" t="s">
        <v>4943</v>
      </c>
      <c r="CZ488" s="1" t="s">
        <v>4943</v>
      </c>
    </row>
    <row r="489" spans="2:104" x14ac:dyDescent="0.25">
      <c r="B489" s="2">
        <v>44427</v>
      </c>
      <c r="C489" s="1">
        <v>0</v>
      </c>
      <c r="D489" s="1">
        <v>1</v>
      </c>
      <c r="E489" s="1">
        <v>0</v>
      </c>
      <c r="F489" s="1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>
        <v>0</v>
      </c>
      <c r="BD489">
        <v>0</v>
      </c>
      <c r="BE489">
        <v>0</v>
      </c>
      <c r="BF489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 t="s">
        <v>4943</v>
      </c>
      <c r="CJ489" s="1" t="s">
        <v>4943</v>
      </c>
      <c r="CK489" s="1" t="s">
        <v>4943</v>
      </c>
      <c r="CL489" s="1" t="s">
        <v>4943</v>
      </c>
      <c r="CM489" s="1" t="s">
        <v>4943</v>
      </c>
      <c r="CN489" s="1" t="s">
        <v>4943</v>
      </c>
      <c r="CO489" s="1" t="s">
        <v>4943</v>
      </c>
      <c r="CP489" s="1" t="s">
        <v>4943</v>
      </c>
      <c r="CQ489" s="1" t="s">
        <v>4943</v>
      </c>
      <c r="CR489" s="1" t="s">
        <v>4943</v>
      </c>
      <c r="CS489" s="1" t="s">
        <v>4943</v>
      </c>
      <c r="CT489" s="1" t="s">
        <v>4943</v>
      </c>
      <c r="CU489" s="1" t="s">
        <v>4943</v>
      </c>
      <c r="CV489" s="1" t="s">
        <v>4943</v>
      </c>
      <c r="CW489" s="1" t="s">
        <v>4943</v>
      </c>
      <c r="CX489" s="1" t="s">
        <v>4943</v>
      </c>
      <c r="CY489" s="1" t="s">
        <v>23</v>
      </c>
      <c r="CZ489" s="1" t="s">
        <v>4943</v>
      </c>
    </row>
    <row r="490" spans="2:104" x14ac:dyDescent="0.25">
      <c r="B490" s="2">
        <v>44427</v>
      </c>
      <c r="C490" s="1">
        <v>0</v>
      </c>
      <c r="D490" s="1">
        <v>1</v>
      </c>
      <c r="E490" s="1">
        <v>0</v>
      </c>
      <c r="F490" s="1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>
        <v>0</v>
      </c>
      <c r="BD490">
        <v>0</v>
      </c>
      <c r="BE490">
        <v>0</v>
      </c>
      <c r="BF490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 t="s">
        <v>4943</v>
      </c>
      <c r="CJ490" s="1" t="s">
        <v>4943</v>
      </c>
      <c r="CK490" s="1" t="s">
        <v>4943</v>
      </c>
      <c r="CL490" s="1" t="s">
        <v>4943</v>
      </c>
      <c r="CM490" s="1" t="s">
        <v>4943</v>
      </c>
      <c r="CN490" s="1" t="s">
        <v>4943</v>
      </c>
      <c r="CO490" s="1" t="s">
        <v>4943</v>
      </c>
      <c r="CP490" s="1" t="s">
        <v>4943</v>
      </c>
      <c r="CQ490" s="1" t="s">
        <v>4943</v>
      </c>
      <c r="CR490" s="1" t="s">
        <v>4943</v>
      </c>
      <c r="CS490" s="1" t="s">
        <v>4943</v>
      </c>
      <c r="CT490" s="1" t="s">
        <v>4943</v>
      </c>
      <c r="CU490" s="1" t="s">
        <v>4943</v>
      </c>
      <c r="CV490" s="1" t="s">
        <v>4943</v>
      </c>
      <c r="CW490" s="1" t="s">
        <v>4943</v>
      </c>
      <c r="CX490" s="1" t="s">
        <v>4943</v>
      </c>
      <c r="CY490" s="1" t="s">
        <v>23</v>
      </c>
      <c r="CZ490" s="1" t="s">
        <v>4943</v>
      </c>
    </row>
    <row r="491" spans="2:104" x14ac:dyDescent="0.25">
      <c r="B491" s="2">
        <v>44427</v>
      </c>
      <c r="C491" s="1">
        <v>0</v>
      </c>
      <c r="D491" s="1">
        <v>1</v>
      </c>
      <c r="E491" s="1">
        <v>0</v>
      </c>
      <c r="F491" s="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>
        <v>0</v>
      </c>
      <c r="BD491">
        <v>0</v>
      </c>
      <c r="BE491">
        <v>0</v>
      </c>
      <c r="BF49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 t="s">
        <v>4943</v>
      </c>
      <c r="CJ491" s="1" t="s">
        <v>4943</v>
      </c>
      <c r="CK491" s="1" t="s">
        <v>4943</v>
      </c>
      <c r="CL491" s="1" t="s">
        <v>4943</v>
      </c>
      <c r="CM491" s="1" t="s">
        <v>4943</v>
      </c>
      <c r="CN491" s="1" t="s">
        <v>4943</v>
      </c>
      <c r="CO491" s="1" t="s">
        <v>4943</v>
      </c>
      <c r="CP491" s="1" t="s">
        <v>4943</v>
      </c>
      <c r="CQ491" s="1" t="s">
        <v>4943</v>
      </c>
      <c r="CR491" s="1" t="s">
        <v>4943</v>
      </c>
      <c r="CS491" s="1" t="s">
        <v>4943</v>
      </c>
      <c r="CT491" s="1" t="s">
        <v>4943</v>
      </c>
      <c r="CU491" s="1" t="s">
        <v>4943</v>
      </c>
      <c r="CV491" s="1" t="s">
        <v>4943</v>
      </c>
      <c r="CW491" s="1" t="s">
        <v>4943</v>
      </c>
      <c r="CX491" s="1" t="s">
        <v>4943</v>
      </c>
      <c r="CY491" s="1" t="s">
        <v>23</v>
      </c>
      <c r="CZ491" s="1" t="s">
        <v>4943</v>
      </c>
    </row>
    <row r="492" spans="2:104" x14ac:dyDescent="0.25">
      <c r="B492" s="2">
        <v>44427</v>
      </c>
      <c r="C492" s="1">
        <v>0</v>
      </c>
      <c r="D492" s="1">
        <v>1</v>
      </c>
      <c r="E492" s="1">
        <v>0</v>
      </c>
      <c r="F492" s="1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>
        <v>0</v>
      </c>
      <c r="BD492">
        <v>0</v>
      </c>
      <c r="BE492">
        <v>0</v>
      </c>
      <c r="BF492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 t="s">
        <v>4943</v>
      </c>
      <c r="CJ492" s="1" t="s">
        <v>4943</v>
      </c>
      <c r="CK492" s="1" t="s">
        <v>4943</v>
      </c>
      <c r="CL492" s="1" t="s">
        <v>4943</v>
      </c>
      <c r="CM492" s="1" t="s">
        <v>4943</v>
      </c>
      <c r="CN492" s="1" t="s">
        <v>4943</v>
      </c>
      <c r="CO492" s="1" t="s">
        <v>4943</v>
      </c>
      <c r="CP492" s="1" t="s">
        <v>4943</v>
      </c>
      <c r="CQ492" s="1" t="s">
        <v>4943</v>
      </c>
      <c r="CR492" s="1" t="s">
        <v>4943</v>
      </c>
      <c r="CS492" s="1" t="s">
        <v>4943</v>
      </c>
      <c r="CT492" s="1" t="s">
        <v>4943</v>
      </c>
      <c r="CU492" s="1" t="s">
        <v>4943</v>
      </c>
      <c r="CV492" s="1" t="s">
        <v>4943</v>
      </c>
      <c r="CW492" s="1" t="s">
        <v>4943</v>
      </c>
      <c r="CX492" s="1" t="s">
        <v>4943</v>
      </c>
      <c r="CY492" s="1" t="s">
        <v>23</v>
      </c>
      <c r="CZ492" s="1" t="s">
        <v>4943</v>
      </c>
    </row>
    <row r="493" spans="2:104" x14ac:dyDescent="0.25">
      <c r="B493" s="2">
        <v>44427</v>
      </c>
      <c r="C493" s="1">
        <v>0</v>
      </c>
      <c r="D493" s="1">
        <v>0</v>
      </c>
      <c r="E493" s="1">
        <v>1</v>
      </c>
      <c r="F493" s="1">
        <v>0</v>
      </c>
      <c r="G493">
        <v>0</v>
      </c>
      <c r="H493">
        <v>0</v>
      </c>
      <c r="I493">
        <v>1</v>
      </c>
      <c r="J493">
        <v>0</v>
      </c>
      <c r="K493">
        <v>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>
        <v>0</v>
      </c>
      <c r="BD493">
        <v>0</v>
      </c>
      <c r="BE493">
        <v>0</v>
      </c>
      <c r="BF493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 t="s">
        <v>4943</v>
      </c>
      <c r="CJ493" s="1" t="s">
        <v>4943</v>
      </c>
      <c r="CK493" s="1" t="s">
        <v>4943</v>
      </c>
      <c r="CL493" s="1" t="s">
        <v>4943</v>
      </c>
      <c r="CM493" s="1" t="s">
        <v>4943</v>
      </c>
      <c r="CN493" s="1" t="s">
        <v>4943</v>
      </c>
      <c r="CO493" s="1" t="s">
        <v>4943</v>
      </c>
      <c r="CP493" s="1" t="s">
        <v>4943</v>
      </c>
      <c r="CQ493" s="1" t="s">
        <v>4943</v>
      </c>
      <c r="CR493" s="1" t="s">
        <v>4943</v>
      </c>
      <c r="CS493" s="1" t="s">
        <v>4943</v>
      </c>
      <c r="CT493" s="1" t="s">
        <v>4947</v>
      </c>
      <c r="CU493" s="1" t="s">
        <v>4943</v>
      </c>
      <c r="CV493" s="1" t="s">
        <v>4947</v>
      </c>
      <c r="CW493" s="1" t="s">
        <v>4943</v>
      </c>
      <c r="CX493" s="1" t="s">
        <v>4943</v>
      </c>
      <c r="CY493" s="1" t="s">
        <v>4943</v>
      </c>
      <c r="CZ493" s="1" t="s">
        <v>23</v>
      </c>
    </row>
    <row r="494" spans="2:104" x14ac:dyDescent="0.25">
      <c r="B494" s="2">
        <v>44427</v>
      </c>
      <c r="C494" s="1">
        <v>0</v>
      </c>
      <c r="D494" s="1">
        <v>1</v>
      </c>
      <c r="E494" s="1">
        <v>0</v>
      </c>
      <c r="F494" s="1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>
        <v>0</v>
      </c>
      <c r="BD494">
        <v>0</v>
      </c>
      <c r="BE494">
        <v>0</v>
      </c>
      <c r="BF494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 t="s">
        <v>4943</v>
      </c>
      <c r="CJ494" s="1" t="s">
        <v>4943</v>
      </c>
      <c r="CK494" s="1" t="s">
        <v>4943</v>
      </c>
      <c r="CL494" s="1" t="s">
        <v>4943</v>
      </c>
      <c r="CM494" s="1" t="s">
        <v>4943</v>
      </c>
      <c r="CN494" s="1" t="s">
        <v>4943</v>
      </c>
      <c r="CO494" s="1" t="s">
        <v>4943</v>
      </c>
      <c r="CP494" s="1" t="s">
        <v>4943</v>
      </c>
      <c r="CQ494" s="1" t="s">
        <v>4943</v>
      </c>
      <c r="CR494" s="1" t="s">
        <v>4943</v>
      </c>
      <c r="CS494" s="1" t="s">
        <v>4943</v>
      </c>
      <c r="CT494" s="1" t="s">
        <v>4943</v>
      </c>
      <c r="CU494" s="1" t="s">
        <v>4943</v>
      </c>
      <c r="CV494" s="1" t="s">
        <v>4943</v>
      </c>
      <c r="CW494" s="1" t="s">
        <v>4943</v>
      </c>
      <c r="CX494" s="1" t="s">
        <v>4943</v>
      </c>
      <c r="CY494" s="1" t="s">
        <v>23</v>
      </c>
      <c r="CZ494" s="1" t="s">
        <v>4943</v>
      </c>
    </row>
    <row r="495" spans="2:104" x14ac:dyDescent="0.25">
      <c r="B495" s="2">
        <v>44426</v>
      </c>
      <c r="C495" s="1">
        <v>0</v>
      </c>
      <c r="D495" s="1">
        <v>1</v>
      </c>
      <c r="E495" s="1">
        <v>0</v>
      </c>
      <c r="F495" s="1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>
        <v>0</v>
      </c>
      <c r="BD495">
        <v>0</v>
      </c>
      <c r="BE495">
        <v>0</v>
      </c>
      <c r="BF495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 t="s">
        <v>4943</v>
      </c>
      <c r="CJ495" s="1" t="s">
        <v>4943</v>
      </c>
      <c r="CK495" s="1" t="s">
        <v>4943</v>
      </c>
      <c r="CL495" s="1" t="s">
        <v>4943</v>
      </c>
      <c r="CM495" s="1" t="s">
        <v>4943</v>
      </c>
      <c r="CN495" s="1" t="s">
        <v>4943</v>
      </c>
      <c r="CO495" s="1" t="s">
        <v>4943</v>
      </c>
      <c r="CP495" s="1" t="s">
        <v>4943</v>
      </c>
      <c r="CQ495" s="1" t="s">
        <v>4943</v>
      </c>
      <c r="CR495" s="1" t="s">
        <v>4943</v>
      </c>
      <c r="CS495" s="1" t="s">
        <v>4943</v>
      </c>
      <c r="CT495" s="1" t="s">
        <v>4943</v>
      </c>
      <c r="CU495" s="1" t="s">
        <v>4943</v>
      </c>
      <c r="CV495" s="1" t="s">
        <v>4943</v>
      </c>
      <c r="CW495" s="1" t="s">
        <v>4943</v>
      </c>
      <c r="CX495" s="1" t="s">
        <v>4943</v>
      </c>
      <c r="CY495" s="1" t="s">
        <v>23</v>
      </c>
      <c r="CZ495" s="1" t="s">
        <v>4943</v>
      </c>
    </row>
    <row r="496" spans="2:104" x14ac:dyDescent="0.25">
      <c r="B496" s="2">
        <v>44426</v>
      </c>
      <c r="C496" s="1">
        <v>0</v>
      </c>
      <c r="D496" s="1">
        <v>1</v>
      </c>
      <c r="E496" s="1">
        <v>0</v>
      </c>
      <c r="F496" s="1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>
        <v>0</v>
      </c>
      <c r="BD496">
        <v>0</v>
      </c>
      <c r="BE496">
        <v>0</v>
      </c>
      <c r="BF496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 t="s">
        <v>4943</v>
      </c>
      <c r="CJ496" s="1" t="s">
        <v>4943</v>
      </c>
      <c r="CK496" s="1" t="s">
        <v>4943</v>
      </c>
      <c r="CL496" s="1" t="s">
        <v>4943</v>
      </c>
      <c r="CM496" s="1" t="s">
        <v>4943</v>
      </c>
      <c r="CN496" s="1" t="s">
        <v>4943</v>
      </c>
      <c r="CO496" s="1" t="s">
        <v>4943</v>
      </c>
      <c r="CP496" s="1" t="s">
        <v>4943</v>
      </c>
      <c r="CQ496" s="1" t="s">
        <v>4943</v>
      </c>
      <c r="CR496" s="1" t="s">
        <v>4943</v>
      </c>
      <c r="CS496" s="1" t="s">
        <v>4943</v>
      </c>
      <c r="CT496" s="1" t="s">
        <v>4943</v>
      </c>
      <c r="CU496" s="1" t="s">
        <v>4943</v>
      </c>
      <c r="CV496" s="1" t="s">
        <v>4943</v>
      </c>
      <c r="CW496" s="1" t="s">
        <v>4943</v>
      </c>
      <c r="CX496" s="1" t="s">
        <v>4943</v>
      </c>
      <c r="CY496" s="1" t="s">
        <v>23</v>
      </c>
      <c r="CZ496" s="1" t="s">
        <v>4943</v>
      </c>
    </row>
    <row r="497" spans="2:104" x14ac:dyDescent="0.25">
      <c r="B497" s="2">
        <v>44426</v>
      </c>
      <c r="C497" s="1">
        <v>0</v>
      </c>
      <c r="D497" s="1">
        <v>1</v>
      </c>
      <c r="E497" s="1">
        <v>0</v>
      </c>
      <c r="F497" s="1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>
        <v>0</v>
      </c>
      <c r="BD497">
        <v>0</v>
      </c>
      <c r="BE497">
        <v>0</v>
      </c>
      <c r="BF497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 t="s">
        <v>4943</v>
      </c>
      <c r="CJ497" s="1" t="s">
        <v>4943</v>
      </c>
      <c r="CK497" s="1" t="s">
        <v>4943</v>
      </c>
      <c r="CL497" s="1" t="s">
        <v>4943</v>
      </c>
      <c r="CM497" s="1" t="s">
        <v>4943</v>
      </c>
      <c r="CN497" s="1" t="s">
        <v>4943</v>
      </c>
      <c r="CO497" s="1" t="s">
        <v>4943</v>
      </c>
      <c r="CP497" s="1" t="s">
        <v>4943</v>
      </c>
      <c r="CQ497" s="1" t="s">
        <v>4943</v>
      </c>
      <c r="CR497" s="1" t="s">
        <v>4943</v>
      </c>
      <c r="CS497" s="1" t="s">
        <v>4943</v>
      </c>
      <c r="CT497" s="1" t="s">
        <v>4943</v>
      </c>
      <c r="CU497" s="1" t="s">
        <v>4943</v>
      </c>
      <c r="CV497" s="1" t="s">
        <v>4943</v>
      </c>
      <c r="CW497" s="1" t="s">
        <v>4943</v>
      </c>
      <c r="CX497" s="1" t="s">
        <v>4943</v>
      </c>
      <c r="CY497" s="1" t="s">
        <v>23</v>
      </c>
      <c r="CZ497" s="1" t="s">
        <v>4943</v>
      </c>
    </row>
    <row r="498" spans="2:104" x14ac:dyDescent="0.25">
      <c r="B498" s="2">
        <v>44426</v>
      </c>
      <c r="C498" s="1">
        <v>0</v>
      </c>
      <c r="D498" s="1">
        <v>0</v>
      </c>
      <c r="E498" s="1">
        <v>1</v>
      </c>
      <c r="F498" s="1">
        <v>0</v>
      </c>
      <c r="G498">
        <v>0</v>
      </c>
      <c r="H498">
        <v>0</v>
      </c>
      <c r="I498">
        <v>1</v>
      </c>
      <c r="J498">
        <v>1</v>
      </c>
      <c r="K498">
        <v>1</v>
      </c>
      <c r="L498">
        <v>0</v>
      </c>
      <c r="M498">
        <v>1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>
        <v>0</v>
      </c>
      <c r="BD498">
        <v>0</v>
      </c>
      <c r="BE498">
        <v>0</v>
      </c>
      <c r="BF498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 t="s">
        <v>4943</v>
      </c>
      <c r="CJ498" s="1" t="s">
        <v>4943</v>
      </c>
      <c r="CK498" s="1" t="s">
        <v>4943</v>
      </c>
      <c r="CL498" s="1" t="s">
        <v>4943</v>
      </c>
      <c r="CM498" s="1" t="s">
        <v>4943</v>
      </c>
      <c r="CN498" s="1" t="s">
        <v>4943</v>
      </c>
      <c r="CO498" s="1" t="s">
        <v>4943</v>
      </c>
      <c r="CP498" s="1" t="s">
        <v>4943</v>
      </c>
      <c r="CQ498" s="1" t="s">
        <v>4943</v>
      </c>
      <c r="CR498" s="1" t="s">
        <v>4943</v>
      </c>
      <c r="CS498" s="1" t="s">
        <v>4943</v>
      </c>
      <c r="CT498" s="1" t="s">
        <v>4947</v>
      </c>
      <c r="CU498" s="1" t="s">
        <v>4947</v>
      </c>
      <c r="CV498" s="1" t="s">
        <v>4947</v>
      </c>
      <c r="CW498" s="1" t="s">
        <v>4943</v>
      </c>
      <c r="CX498" s="1" t="s">
        <v>4947</v>
      </c>
      <c r="CY498" s="1" t="s">
        <v>4943</v>
      </c>
      <c r="CZ498" s="1" t="s">
        <v>23</v>
      </c>
    </row>
    <row r="499" spans="2:104" x14ac:dyDescent="0.25">
      <c r="B499" s="2">
        <v>44426</v>
      </c>
      <c r="C499" s="1">
        <v>0</v>
      </c>
      <c r="D499" s="1">
        <v>1</v>
      </c>
      <c r="E499" s="1">
        <v>0</v>
      </c>
      <c r="F499" s="1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>
        <v>0</v>
      </c>
      <c r="BD499">
        <v>0</v>
      </c>
      <c r="BE499">
        <v>0</v>
      </c>
      <c r="BF499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 t="s">
        <v>4943</v>
      </c>
      <c r="CJ499" s="1" t="s">
        <v>4943</v>
      </c>
      <c r="CK499" s="1" t="s">
        <v>4943</v>
      </c>
      <c r="CL499" s="1" t="s">
        <v>4943</v>
      </c>
      <c r="CM499" s="1" t="s">
        <v>4943</v>
      </c>
      <c r="CN499" s="1" t="s">
        <v>4943</v>
      </c>
      <c r="CO499" s="1" t="s">
        <v>4943</v>
      </c>
      <c r="CP499" s="1" t="s">
        <v>4943</v>
      </c>
      <c r="CQ499" s="1" t="s">
        <v>4943</v>
      </c>
      <c r="CR499" s="1" t="s">
        <v>4943</v>
      </c>
      <c r="CS499" s="1" t="s">
        <v>4943</v>
      </c>
      <c r="CT499" s="1" t="s">
        <v>4943</v>
      </c>
      <c r="CU499" s="1" t="s">
        <v>4943</v>
      </c>
      <c r="CV499" s="1" t="s">
        <v>4943</v>
      </c>
      <c r="CW499" s="1" t="s">
        <v>4943</v>
      </c>
      <c r="CX499" s="1" t="s">
        <v>4943</v>
      </c>
      <c r="CY499" s="1" t="s">
        <v>23</v>
      </c>
      <c r="CZ499" s="1" t="s">
        <v>4943</v>
      </c>
    </row>
    <row r="500" spans="2:104" x14ac:dyDescent="0.25">
      <c r="B500" s="2">
        <v>44426</v>
      </c>
      <c r="C500" s="1">
        <v>0</v>
      </c>
      <c r="D500" s="1">
        <v>1</v>
      </c>
      <c r="E500" s="1">
        <v>0</v>
      </c>
      <c r="F500" s="1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>
        <v>0</v>
      </c>
      <c r="BD500">
        <v>0</v>
      </c>
      <c r="BE500">
        <v>0</v>
      </c>
      <c r="BF500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 t="s">
        <v>4943</v>
      </c>
      <c r="CJ500" s="1" t="s">
        <v>4943</v>
      </c>
      <c r="CK500" s="1" t="s">
        <v>4943</v>
      </c>
      <c r="CL500" s="1" t="s">
        <v>4943</v>
      </c>
      <c r="CM500" s="1" t="s">
        <v>4943</v>
      </c>
      <c r="CN500" s="1" t="s">
        <v>4943</v>
      </c>
      <c r="CO500" s="1" t="s">
        <v>4943</v>
      </c>
      <c r="CP500" s="1" t="s">
        <v>4943</v>
      </c>
      <c r="CQ500" s="1" t="s">
        <v>4943</v>
      </c>
      <c r="CR500" s="1" t="s">
        <v>4943</v>
      </c>
      <c r="CS500" s="1" t="s">
        <v>4943</v>
      </c>
      <c r="CT500" s="1" t="s">
        <v>4943</v>
      </c>
      <c r="CU500" s="1" t="s">
        <v>4943</v>
      </c>
      <c r="CV500" s="1" t="s">
        <v>4943</v>
      </c>
      <c r="CW500" s="1" t="s">
        <v>4943</v>
      </c>
      <c r="CX500" s="1" t="s">
        <v>4943</v>
      </c>
      <c r="CY500" s="1" t="s">
        <v>23</v>
      </c>
      <c r="CZ500" s="1" t="s">
        <v>4943</v>
      </c>
    </row>
    <row r="501" spans="2:104" x14ac:dyDescent="0.25">
      <c r="B501" s="2">
        <v>44426</v>
      </c>
      <c r="C501" s="1">
        <v>0</v>
      </c>
      <c r="D501" s="1">
        <v>1</v>
      </c>
      <c r="E501" s="1">
        <v>0</v>
      </c>
      <c r="F501" s="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>
        <v>0</v>
      </c>
      <c r="BD501">
        <v>0</v>
      </c>
      <c r="BE501">
        <v>0</v>
      </c>
      <c r="BF50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 t="s">
        <v>4943</v>
      </c>
      <c r="CJ501" s="1" t="s">
        <v>4943</v>
      </c>
      <c r="CK501" s="1" t="s">
        <v>4943</v>
      </c>
      <c r="CL501" s="1" t="s">
        <v>4943</v>
      </c>
      <c r="CM501" s="1" t="s">
        <v>4943</v>
      </c>
      <c r="CN501" s="1" t="s">
        <v>4943</v>
      </c>
      <c r="CO501" s="1" t="s">
        <v>4943</v>
      </c>
      <c r="CP501" s="1" t="s">
        <v>4943</v>
      </c>
      <c r="CQ501" s="1" t="s">
        <v>4943</v>
      </c>
      <c r="CR501" s="1" t="s">
        <v>4943</v>
      </c>
      <c r="CS501" s="1" t="s">
        <v>4943</v>
      </c>
      <c r="CT501" s="1" t="s">
        <v>4943</v>
      </c>
      <c r="CU501" s="1" t="s">
        <v>4943</v>
      </c>
      <c r="CV501" s="1" t="s">
        <v>4943</v>
      </c>
      <c r="CW501" s="1" t="s">
        <v>4943</v>
      </c>
      <c r="CX501" s="1" t="s">
        <v>4943</v>
      </c>
      <c r="CY501" s="1" t="s">
        <v>23</v>
      </c>
      <c r="CZ501" s="1" t="s">
        <v>4943</v>
      </c>
    </row>
    <row r="502" spans="2:104" x14ac:dyDescent="0.25">
      <c r="B502" s="2">
        <v>44426</v>
      </c>
      <c r="C502" s="1">
        <v>0</v>
      </c>
      <c r="D502" s="1">
        <v>1</v>
      </c>
      <c r="E502" s="1">
        <v>0</v>
      </c>
      <c r="F502" s="1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>
        <v>0</v>
      </c>
      <c r="BD502">
        <v>0</v>
      </c>
      <c r="BE502">
        <v>0</v>
      </c>
      <c r="BF502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 t="s">
        <v>4943</v>
      </c>
      <c r="CJ502" s="1" t="s">
        <v>4943</v>
      </c>
      <c r="CK502" s="1" t="s">
        <v>4943</v>
      </c>
      <c r="CL502" s="1" t="s">
        <v>4943</v>
      </c>
      <c r="CM502" s="1" t="s">
        <v>4943</v>
      </c>
      <c r="CN502" s="1" t="s">
        <v>4943</v>
      </c>
      <c r="CO502" s="1" t="s">
        <v>4943</v>
      </c>
      <c r="CP502" s="1" t="s">
        <v>4943</v>
      </c>
      <c r="CQ502" s="1" t="s">
        <v>4943</v>
      </c>
      <c r="CR502" s="1" t="s">
        <v>4943</v>
      </c>
      <c r="CS502" s="1" t="s">
        <v>4943</v>
      </c>
      <c r="CT502" s="1" t="s">
        <v>4943</v>
      </c>
      <c r="CU502" s="1" t="s">
        <v>4943</v>
      </c>
      <c r="CV502" s="1" t="s">
        <v>4943</v>
      </c>
      <c r="CW502" s="1" t="s">
        <v>4943</v>
      </c>
      <c r="CX502" s="1" t="s">
        <v>4943</v>
      </c>
      <c r="CY502" s="1" t="s">
        <v>23</v>
      </c>
      <c r="CZ502" s="1" t="s">
        <v>4943</v>
      </c>
    </row>
    <row r="503" spans="2:104" x14ac:dyDescent="0.25">
      <c r="B503" s="2">
        <v>44426</v>
      </c>
      <c r="C503" s="1">
        <v>0</v>
      </c>
      <c r="D503" s="1">
        <v>1</v>
      </c>
      <c r="E503" s="1">
        <v>0</v>
      </c>
      <c r="F503" s="1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>
        <v>0</v>
      </c>
      <c r="BD503">
        <v>0</v>
      </c>
      <c r="BE503">
        <v>0</v>
      </c>
      <c r="BF503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 t="s">
        <v>4943</v>
      </c>
      <c r="CJ503" s="1" t="s">
        <v>4943</v>
      </c>
      <c r="CK503" s="1" t="s">
        <v>4943</v>
      </c>
      <c r="CL503" s="1" t="s">
        <v>4943</v>
      </c>
      <c r="CM503" s="1" t="s">
        <v>4943</v>
      </c>
      <c r="CN503" s="1" t="s">
        <v>4943</v>
      </c>
      <c r="CO503" s="1" t="s">
        <v>4943</v>
      </c>
      <c r="CP503" s="1" t="s">
        <v>4943</v>
      </c>
      <c r="CQ503" s="1" t="s">
        <v>4943</v>
      </c>
      <c r="CR503" s="1" t="s">
        <v>4943</v>
      </c>
      <c r="CS503" s="1" t="s">
        <v>4943</v>
      </c>
      <c r="CT503" s="1" t="s">
        <v>4943</v>
      </c>
      <c r="CU503" s="1" t="s">
        <v>4943</v>
      </c>
      <c r="CV503" s="1" t="s">
        <v>4943</v>
      </c>
      <c r="CW503" s="1" t="s">
        <v>4943</v>
      </c>
      <c r="CX503" s="1" t="s">
        <v>4943</v>
      </c>
      <c r="CY503" s="1" t="s">
        <v>23</v>
      </c>
      <c r="CZ503" s="1" t="s">
        <v>4943</v>
      </c>
    </row>
    <row r="504" spans="2:104" x14ac:dyDescent="0.25">
      <c r="B504" s="2">
        <v>44426</v>
      </c>
      <c r="C504" s="1">
        <v>1</v>
      </c>
      <c r="D504" s="1">
        <v>0</v>
      </c>
      <c r="E504" s="1">
        <v>0</v>
      </c>
      <c r="F504" s="1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>
        <v>0</v>
      </c>
      <c r="BD504">
        <v>0</v>
      </c>
      <c r="BE504">
        <v>0</v>
      </c>
      <c r="BF504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1</v>
      </c>
      <c r="BR504" s="1">
        <v>1</v>
      </c>
      <c r="BS504" s="1">
        <v>1</v>
      </c>
      <c r="BT504" s="1">
        <v>1</v>
      </c>
      <c r="BU504" s="1">
        <v>1</v>
      </c>
      <c r="BV504" s="1">
        <v>1</v>
      </c>
      <c r="BW504" s="1">
        <v>0</v>
      </c>
      <c r="BX504" s="1">
        <v>0</v>
      </c>
      <c r="BY504" s="1">
        <v>0</v>
      </c>
      <c r="BZ504" s="1">
        <v>1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 t="s">
        <v>4945</v>
      </c>
      <c r="CJ504" s="1" t="s">
        <v>4945</v>
      </c>
      <c r="CK504" s="1" t="s">
        <v>4945</v>
      </c>
      <c r="CL504" s="1" t="s">
        <v>4945</v>
      </c>
      <c r="CM504" s="1" t="s">
        <v>4945</v>
      </c>
      <c r="CN504" s="1" t="s">
        <v>4945</v>
      </c>
      <c r="CO504" s="1" t="s">
        <v>4945</v>
      </c>
      <c r="CP504" s="1" t="s">
        <v>4944</v>
      </c>
      <c r="CQ504" s="1" t="s">
        <v>4944</v>
      </c>
      <c r="CR504" s="1" t="s">
        <v>4944</v>
      </c>
      <c r="CS504" s="1" t="s">
        <v>4946</v>
      </c>
      <c r="CT504" s="1" t="s">
        <v>4943</v>
      </c>
      <c r="CU504" s="1" t="s">
        <v>4943</v>
      </c>
      <c r="CV504" s="1" t="s">
        <v>4943</v>
      </c>
      <c r="CW504" s="1" t="s">
        <v>4943</v>
      </c>
      <c r="CX504" s="1" t="s">
        <v>4943</v>
      </c>
      <c r="CY504" s="1" t="s">
        <v>4943</v>
      </c>
      <c r="CZ504" s="1" t="s">
        <v>4943</v>
      </c>
    </row>
    <row r="505" spans="2:104" x14ac:dyDescent="0.25">
      <c r="B505" s="2">
        <v>44426</v>
      </c>
      <c r="C505" s="1">
        <v>0</v>
      </c>
      <c r="D505" s="1">
        <v>1</v>
      </c>
      <c r="E505" s="1">
        <v>0</v>
      </c>
      <c r="F505" s="1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>
        <v>0</v>
      </c>
      <c r="BD505">
        <v>0</v>
      </c>
      <c r="BE505">
        <v>0</v>
      </c>
      <c r="BF505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 t="s">
        <v>4943</v>
      </c>
      <c r="CJ505" s="1" t="s">
        <v>4943</v>
      </c>
      <c r="CK505" s="1" t="s">
        <v>4943</v>
      </c>
      <c r="CL505" s="1" t="s">
        <v>4943</v>
      </c>
      <c r="CM505" s="1" t="s">
        <v>4943</v>
      </c>
      <c r="CN505" s="1" t="s">
        <v>4943</v>
      </c>
      <c r="CO505" s="1" t="s">
        <v>4943</v>
      </c>
      <c r="CP505" s="1" t="s">
        <v>4943</v>
      </c>
      <c r="CQ505" s="1" t="s">
        <v>4943</v>
      </c>
      <c r="CR505" s="1" t="s">
        <v>4943</v>
      </c>
      <c r="CS505" s="1" t="s">
        <v>4943</v>
      </c>
      <c r="CT505" s="1" t="s">
        <v>4943</v>
      </c>
      <c r="CU505" s="1" t="s">
        <v>4943</v>
      </c>
      <c r="CV505" s="1" t="s">
        <v>4943</v>
      </c>
      <c r="CW505" s="1" t="s">
        <v>4943</v>
      </c>
      <c r="CX505" s="1" t="s">
        <v>4943</v>
      </c>
      <c r="CY505" s="1" t="s">
        <v>23</v>
      </c>
      <c r="CZ505" s="1" t="s">
        <v>4943</v>
      </c>
    </row>
    <row r="506" spans="2:104" x14ac:dyDescent="0.25">
      <c r="B506" s="2">
        <v>44426</v>
      </c>
      <c r="C506" s="1">
        <v>0</v>
      </c>
      <c r="D506" s="1">
        <v>1</v>
      </c>
      <c r="E506" s="1">
        <v>0</v>
      </c>
      <c r="F506" s="1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>
        <v>0</v>
      </c>
      <c r="BD506">
        <v>0</v>
      </c>
      <c r="BE506">
        <v>0</v>
      </c>
      <c r="BF506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 t="s">
        <v>4943</v>
      </c>
      <c r="CJ506" s="1" t="s">
        <v>4943</v>
      </c>
      <c r="CK506" s="1" t="s">
        <v>4943</v>
      </c>
      <c r="CL506" s="1" t="s">
        <v>4943</v>
      </c>
      <c r="CM506" s="1" t="s">
        <v>4943</v>
      </c>
      <c r="CN506" s="1" t="s">
        <v>4943</v>
      </c>
      <c r="CO506" s="1" t="s">
        <v>4943</v>
      </c>
      <c r="CP506" s="1" t="s">
        <v>4943</v>
      </c>
      <c r="CQ506" s="1" t="s">
        <v>4943</v>
      </c>
      <c r="CR506" s="1" t="s">
        <v>4943</v>
      </c>
      <c r="CS506" s="1" t="s">
        <v>4943</v>
      </c>
      <c r="CT506" s="1" t="s">
        <v>4943</v>
      </c>
      <c r="CU506" s="1" t="s">
        <v>4943</v>
      </c>
      <c r="CV506" s="1" t="s">
        <v>4943</v>
      </c>
      <c r="CW506" s="1" t="s">
        <v>4943</v>
      </c>
      <c r="CX506" s="1" t="s">
        <v>4943</v>
      </c>
      <c r="CY506" s="1" t="s">
        <v>23</v>
      </c>
      <c r="CZ506" s="1" t="s">
        <v>4943</v>
      </c>
    </row>
    <row r="507" spans="2:104" x14ac:dyDescent="0.25">
      <c r="B507" s="2">
        <v>44426</v>
      </c>
      <c r="C507" s="1">
        <v>0</v>
      </c>
      <c r="D507" s="1">
        <v>1</v>
      </c>
      <c r="E507" s="1">
        <v>0</v>
      </c>
      <c r="F507" s="1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>
        <v>0</v>
      </c>
      <c r="BD507">
        <v>0</v>
      </c>
      <c r="BE507">
        <v>0</v>
      </c>
      <c r="BF507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 t="s">
        <v>4943</v>
      </c>
      <c r="CJ507" s="1" t="s">
        <v>4943</v>
      </c>
      <c r="CK507" s="1" t="s">
        <v>4943</v>
      </c>
      <c r="CL507" s="1" t="s">
        <v>4943</v>
      </c>
      <c r="CM507" s="1" t="s">
        <v>4943</v>
      </c>
      <c r="CN507" s="1" t="s">
        <v>4943</v>
      </c>
      <c r="CO507" s="1" t="s">
        <v>4943</v>
      </c>
      <c r="CP507" s="1" t="s">
        <v>4943</v>
      </c>
      <c r="CQ507" s="1" t="s">
        <v>4943</v>
      </c>
      <c r="CR507" s="1" t="s">
        <v>4943</v>
      </c>
      <c r="CS507" s="1" t="s">
        <v>4943</v>
      </c>
      <c r="CT507" s="1" t="s">
        <v>4943</v>
      </c>
      <c r="CU507" s="1" t="s">
        <v>4943</v>
      </c>
      <c r="CV507" s="1" t="s">
        <v>4943</v>
      </c>
      <c r="CW507" s="1" t="s">
        <v>4943</v>
      </c>
      <c r="CX507" s="1" t="s">
        <v>4943</v>
      </c>
      <c r="CY507" s="1" t="s">
        <v>23</v>
      </c>
      <c r="CZ507" s="1" t="s">
        <v>4943</v>
      </c>
    </row>
    <row r="508" spans="2:104" x14ac:dyDescent="0.25">
      <c r="B508" s="2">
        <v>44426</v>
      </c>
      <c r="C508" s="1">
        <v>1</v>
      </c>
      <c r="D508" s="1">
        <v>0</v>
      </c>
      <c r="E508" s="1">
        <v>0</v>
      </c>
      <c r="F508" s="1">
        <v>0</v>
      </c>
      <c r="G508">
        <v>0</v>
      </c>
      <c r="H508">
        <v>0</v>
      </c>
      <c r="I508">
        <v>0</v>
      </c>
      <c r="J508">
        <v>1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1</v>
      </c>
      <c r="AG508" s="1">
        <v>1</v>
      </c>
      <c r="AH508" s="1">
        <v>1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1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>
        <v>0</v>
      </c>
      <c r="BD508">
        <v>0</v>
      </c>
      <c r="BE508">
        <v>0</v>
      </c>
      <c r="BF508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 t="s">
        <v>4946</v>
      </c>
      <c r="CJ508" s="1" t="s">
        <v>4944</v>
      </c>
      <c r="CK508" s="1" t="s">
        <v>4944</v>
      </c>
      <c r="CL508" s="1" t="s">
        <v>4944</v>
      </c>
      <c r="CM508" s="1" t="s">
        <v>4944</v>
      </c>
      <c r="CN508" s="1" t="s">
        <v>4944</v>
      </c>
      <c r="CO508" s="1" t="s">
        <v>4944</v>
      </c>
      <c r="CP508" s="1" t="s">
        <v>4944</v>
      </c>
      <c r="CQ508" s="1" t="s">
        <v>4944</v>
      </c>
      <c r="CR508" s="1" t="s">
        <v>4944</v>
      </c>
      <c r="CS508" s="1" t="s">
        <v>4944</v>
      </c>
      <c r="CT508" s="1" t="s">
        <v>4943</v>
      </c>
      <c r="CU508" s="1" t="s">
        <v>4943</v>
      </c>
      <c r="CV508" s="1" t="s">
        <v>4943</v>
      </c>
      <c r="CW508" s="1" t="s">
        <v>4943</v>
      </c>
      <c r="CX508" s="1" t="s">
        <v>4943</v>
      </c>
      <c r="CY508" s="1" t="s">
        <v>4943</v>
      </c>
      <c r="CZ508" s="1" t="s">
        <v>4943</v>
      </c>
    </row>
    <row r="509" spans="2:104" x14ac:dyDescent="0.25">
      <c r="B509" s="2">
        <v>44426</v>
      </c>
      <c r="C509" s="1">
        <v>1</v>
      </c>
      <c r="D509" s="1">
        <v>0</v>
      </c>
      <c r="E509" s="1">
        <v>0</v>
      </c>
      <c r="F509" s="1">
        <v>0</v>
      </c>
      <c r="G509">
        <v>0</v>
      </c>
      <c r="H509">
        <v>0</v>
      </c>
      <c r="I509">
        <v>1</v>
      </c>
      <c r="J509">
        <v>0</v>
      </c>
      <c r="K509">
        <v>1</v>
      </c>
      <c r="L509">
        <v>0</v>
      </c>
      <c r="M509">
        <v>0</v>
      </c>
      <c r="N509">
        <v>1</v>
      </c>
      <c r="O509">
        <v>0</v>
      </c>
      <c r="P509">
        <v>0</v>
      </c>
      <c r="Q509">
        <v>0</v>
      </c>
      <c r="R509">
        <v>1</v>
      </c>
      <c r="S509">
        <v>1</v>
      </c>
      <c r="T509">
        <v>1</v>
      </c>
      <c r="U509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1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1</v>
      </c>
      <c r="AY509" s="1">
        <v>1</v>
      </c>
      <c r="AZ509" s="1">
        <v>0</v>
      </c>
      <c r="BA509" s="1">
        <v>0</v>
      </c>
      <c r="BB509" s="1">
        <v>1</v>
      </c>
      <c r="BC509">
        <v>1</v>
      </c>
      <c r="BD509">
        <v>0</v>
      </c>
      <c r="BE509">
        <v>1</v>
      </c>
      <c r="BF509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1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 t="s">
        <v>4946</v>
      </c>
      <c r="CJ509" s="1" t="s">
        <v>4945</v>
      </c>
      <c r="CK509" s="1" t="s">
        <v>4944</v>
      </c>
      <c r="CL509" s="1" t="s">
        <v>4945</v>
      </c>
      <c r="CM509" s="1" t="s">
        <v>4944</v>
      </c>
      <c r="CN509" s="1" t="s">
        <v>4944</v>
      </c>
      <c r="CO509" s="1" t="s">
        <v>4946</v>
      </c>
      <c r="CP509" s="1" t="s">
        <v>4944</v>
      </c>
      <c r="CQ509" s="1" t="s">
        <v>4945</v>
      </c>
      <c r="CR509" s="1" t="s">
        <v>4944</v>
      </c>
      <c r="CS509" s="1" t="s">
        <v>4944</v>
      </c>
      <c r="CT509" s="1" t="s">
        <v>4943</v>
      </c>
      <c r="CU509" s="1" t="s">
        <v>4943</v>
      </c>
      <c r="CV509" s="1" t="s">
        <v>4943</v>
      </c>
      <c r="CW509" s="1" t="s">
        <v>4943</v>
      </c>
      <c r="CX509" s="1" t="s">
        <v>4943</v>
      </c>
      <c r="CY509" s="1" t="s">
        <v>4943</v>
      </c>
      <c r="CZ509" s="1" t="s">
        <v>4943</v>
      </c>
    </row>
    <row r="510" spans="2:104" x14ac:dyDescent="0.25">
      <c r="B510" s="2">
        <v>44426</v>
      </c>
      <c r="C510" s="1">
        <v>1</v>
      </c>
      <c r="D510" s="1">
        <v>0</v>
      </c>
      <c r="E510" s="1">
        <v>0</v>
      </c>
      <c r="F510" s="1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1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>
        <v>0</v>
      </c>
      <c r="BD510">
        <v>0</v>
      </c>
      <c r="BE510">
        <v>0</v>
      </c>
      <c r="BF510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1</v>
      </c>
      <c r="CG510" s="1">
        <v>0</v>
      </c>
      <c r="CH510" s="1">
        <v>0</v>
      </c>
      <c r="CI510" s="1" t="s">
        <v>4946</v>
      </c>
      <c r="CJ510" s="1" t="s">
        <v>4945</v>
      </c>
      <c r="CK510" s="1" t="s">
        <v>4944</v>
      </c>
      <c r="CL510" s="1" t="s">
        <v>4944</v>
      </c>
      <c r="CM510" s="1" t="s">
        <v>4946</v>
      </c>
      <c r="CN510" s="1" t="s">
        <v>4946</v>
      </c>
      <c r="CO510" s="1" t="s">
        <v>4945</v>
      </c>
      <c r="CP510" s="1" t="s">
        <v>4944</v>
      </c>
      <c r="CQ510" s="1" t="s">
        <v>4945</v>
      </c>
      <c r="CR510" s="1" t="s">
        <v>4944</v>
      </c>
      <c r="CS510" s="1" t="s">
        <v>4944</v>
      </c>
      <c r="CT510" s="1" t="s">
        <v>4943</v>
      </c>
      <c r="CU510" s="1" t="s">
        <v>4943</v>
      </c>
      <c r="CV510" s="1" t="s">
        <v>4943</v>
      </c>
      <c r="CW510" s="1" t="s">
        <v>4943</v>
      </c>
      <c r="CX510" s="1" t="s">
        <v>4943</v>
      </c>
      <c r="CY510" s="1" t="s">
        <v>4943</v>
      </c>
      <c r="CZ510" s="1" t="s">
        <v>4943</v>
      </c>
    </row>
    <row r="511" spans="2:104" x14ac:dyDescent="0.25">
      <c r="B511" s="2">
        <v>44426</v>
      </c>
      <c r="C511" s="1">
        <v>0</v>
      </c>
      <c r="D511" s="1">
        <v>1</v>
      </c>
      <c r="E511" s="1">
        <v>0</v>
      </c>
      <c r="F511" s="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>
        <v>0</v>
      </c>
      <c r="BD511">
        <v>0</v>
      </c>
      <c r="BE511">
        <v>0</v>
      </c>
      <c r="BF51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 t="s">
        <v>4943</v>
      </c>
      <c r="CJ511" s="1" t="s">
        <v>4943</v>
      </c>
      <c r="CK511" s="1" t="s">
        <v>4943</v>
      </c>
      <c r="CL511" s="1" t="s">
        <v>4943</v>
      </c>
      <c r="CM511" s="1" t="s">
        <v>4943</v>
      </c>
      <c r="CN511" s="1" t="s">
        <v>4943</v>
      </c>
      <c r="CO511" s="1" t="s">
        <v>4943</v>
      </c>
      <c r="CP511" s="1" t="s">
        <v>4943</v>
      </c>
      <c r="CQ511" s="1" t="s">
        <v>4943</v>
      </c>
      <c r="CR511" s="1" t="s">
        <v>4943</v>
      </c>
      <c r="CS511" s="1" t="s">
        <v>4943</v>
      </c>
      <c r="CT511" s="1" t="s">
        <v>4943</v>
      </c>
      <c r="CU511" s="1" t="s">
        <v>4943</v>
      </c>
      <c r="CV511" s="1" t="s">
        <v>4943</v>
      </c>
      <c r="CW511" s="1" t="s">
        <v>4943</v>
      </c>
      <c r="CX511" s="1" t="s">
        <v>4943</v>
      </c>
      <c r="CY511" s="1" t="s">
        <v>23</v>
      </c>
      <c r="CZ511" s="1" t="s">
        <v>4943</v>
      </c>
    </row>
    <row r="512" spans="2:104" x14ac:dyDescent="0.25">
      <c r="B512" s="2">
        <v>44425</v>
      </c>
      <c r="C512" s="1">
        <v>0</v>
      </c>
      <c r="D512" s="1">
        <v>1</v>
      </c>
      <c r="E512" s="1">
        <v>0</v>
      </c>
      <c r="F512" s="1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>
        <v>0</v>
      </c>
      <c r="BD512">
        <v>0</v>
      </c>
      <c r="BE512">
        <v>0</v>
      </c>
      <c r="BF512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 t="s">
        <v>4943</v>
      </c>
      <c r="CJ512" s="1" t="s">
        <v>4943</v>
      </c>
      <c r="CK512" s="1" t="s">
        <v>4943</v>
      </c>
      <c r="CL512" s="1" t="s">
        <v>4943</v>
      </c>
      <c r="CM512" s="1" t="s">
        <v>4943</v>
      </c>
      <c r="CN512" s="1" t="s">
        <v>4943</v>
      </c>
      <c r="CO512" s="1" t="s">
        <v>4943</v>
      </c>
      <c r="CP512" s="1" t="s">
        <v>4943</v>
      </c>
      <c r="CQ512" s="1" t="s">
        <v>4943</v>
      </c>
      <c r="CR512" s="1" t="s">
        <v>4943</v>
      </c>
      <c r="CS512" s="1" t="s">
        <v>4943</v>
      </c>
      <c r="CT512" s="1" t="s">
        <v>4943</v>
      </c>
      <c r="CU512" s="1" t="s">
        <v>4943</v>
      </c>
      <c r="CV512" s="1" t="s">
        <v>4943</v>
      </c>
      <c r="CW512" s="1" t="s">
        <v>4943</v>
      </c>
      <c r="CX512" s="1" t="s">
        <v>4943</v>
      </c>
      <c r="CY512" s="1" t="s">
        <v>23</v>
      </c>
      <c r="CZ512" s="1" t="s">
        <v>4943</v>
      </c>
    </row>
    <row r="513" spans="2:104" x14ac:dyDescent="0.25">
      <c r="B513" s="2">
        <v>44425</v>
      </c>
      <c r="C513" s="1">
        <v>1</v>
      </c>
      <c r="D513" s="1">
        <v>0</v>
      </c>
      <c r="E513" s="1">
        <v>0</v>
      </c>
      <c r="F513" s="1">
        <v>0</v>
      </c>
      <c r="G513">
        <v>0</v>
      </c>
      <c r="H513">
        <v>0</v>
      </c>
      <c r="I513">
        <v>1</v>
      </c>
      <c r="J513">
        <v>0</v>
      </c>
      <c r="K513">
        <v>1</v>
      </c>
      <c r="L513">
        <v>0</v>
      </c>
      <c r="M513">
        <v>1</v>
      </c>
      <c r="N513">
        <v>1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1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1</v>
      </c>
      <c r="AY513" s="1">
        <v>0</v>
      </c>
      <c r="AZ513" s="1">
        <v>0</v>
      </c>
      <c r="BA513" s="1">
        <v>0</v>
      </c>
      <c r="BB513" s="1">
        <v>0</v>
      </c>
      <c r="BC513">
        <v>0</v>
      </c>
      <c r="BD513">
        <v>1</v>
      </c>
      <c r="BE513">
        <v>1</v>
      </c>
      <c r="BF513">
        <v>0</v>
      </c>
      <c r="BG513" s="1">
        <v>1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1</v>
      </c>
      <c r="CG513" s="1">
        <v>0</v>
      </c>
      <c r="CH513" s="1">
        <v>0</v>
      </c>
      <c r="CI513" s="1" t="s">
        <v>4946</v>
      </c>
      <c r="CJ513" s="1" t="s">
        <v>4946</v>
      </c>
      <c r="CK513" s="1" t="s">
        <v>4946</v>
      </c>
      <c r="CL513" s="1" t="s">
        <v>4946</v>
      </c>
      <c r="CM513" s="1" t="s">
        <v>4946</v>
      </c>
      <c r="CN513" s="1" t="s">
        <v>4946</v>
      </c>
      <c r="CO513" s="1" t="s">
        <v>4946</v>
      </c>
      <c r="CP513" s="1" t="s">
        <v>4944</v>
      </c>
      <c r="CQ513" s="1" t="s">
        <v>4944</v>
      </c>
      <c r="CR513" s="1" t="s">
        <v>4944</v>
      </c>
      <c r="CS513" s="1" t="s">
        <v>4944</v>
      </c>
      <c r="CT513" s="1" t="s">
        <v>4943</v>
      </c>
      <c r="CU513" s="1" t="s">
        <v>4943</v>
      </c>
      <c r="CV513" s="1" t="s">
        <v>4943</v>
      </c>
      <c r="CW513" s="1" t="s">
        <v>4943</v>
      </c>
      <c r="CX513" s="1" t="s">
        <v>4943</v>
      </c>
      <c r="CY513" s="1" t="s">
        <v>4943</v>
      </c>
      <c r="CZ513" s="1" t="s">
        <v>4943</v>
      </c>
    </row>
    <row r="514" spans="2:104" x14ac:dyDescent="0.25">
      <c r="B514" s="2">
        <v>44425</v>
      </c>
      <c r="C514" s="1">
        <v>0</v>
      </c>
      <c r="D514" s="1">
        <v>1</v>
      </c>
      <c r="E514" s="1">
        <v>0</v>
      </c>
      <c r="F514" s="1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>
        <v>0</v>
      </c>
      <c r="BD514">
        <v>0</v>
      </c>
      <c r="BE514">
        <v>0</v>
      </c>
      <c r="BF514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 t="s">
        <v>4943</v>
      </c>
      <c r="CJ514" s="1" t="s">
        <v>4943</v>
      </c>
      <c r="CK514" s="1" t="s">
        <v>4943</v>
      </c>
      <c r="CL514" s="1" t="s">
        <v>4943</v>
      </c>
      <c r="CM514" s="1" t="s">
        <v>4943</v>
      </c>
      <c r="CN514" s="1" t="s">
        <v>4943</v>
      </c>
      <c r="CO514" s="1" t="s">
        <v>4943</v>
      </c>
      <c r="CP514" s="1" t="s">
        <v>4943</v>
      </c>
      <c r="CQ514" s="1" t="s">
        <v>4943</v>
      </c>
      <c r="CR514" s="1" t="s">
        <v>4943</v>
      </c>
      <c r="CS514" s="1" t="s">
        <v>4943</v>
      </c>
      <c r="CT514" s="1" t="s">
        <v>4943</v>
      </c>
      <c r="CU514" s="1" t="s">
        <v>4943</v>
      </c>
      <c r="CV514" s="1" t="s">
        <v>4943</v>
      </c>
      <c r="CW514" s="1" t="s">
        <v>4943</v>
      </c>
      <c r="CX514" s="1" t="s">
        <v>4943</v>
      </c>
      <c r="CY514" s="1" t="s">
        <v>23</v>
      </c>
      <c r="CZ514" s="1" t="s">
        <v>4943</v>
      </c>
    </row>
    <row r="515" spans="2:104" x14ac:dyDescent="0.25">
      <c r="B515" s="2">
        <v>44425</v>
      </c>
      <c r="C515" s="1">
        <v>0</v>
      </c>
      <c r="D515" s="1">
        <v>1</v>
      </c>
      <c r="E515" s="1">
        <v>0</v>
      </c>
      <c r="F515" s="1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>
        <v>0</v>
      </c>
      <c r="BD515">
        <v>0</v>
      </c>
      <c r="BE515">
        <v>0</v>
      </c>
      <c r="BF515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 t="s">
        <v>4943</v>
      </c>
      <c r="CJ515" s="1" t="s">
        <v>4943</v>
      </c>
      <c r="CK515" s="1" t="s">
        <v>4943</v>
      </c>
      <c r="CL515" s="1" t="s">
        <v>4943</v>
      </c>
      <c r="CM515" s="1" t="s">
        <v>4943</v>
      </c>
      <c r="CN515" s="1" t="s">
        <v>4943</v>
      </c>
      <c r="CO515" s="1" t="s">
        <v>4943</v>
      </c>
      <c r="CP515" s="1" t="s">
        <v>4943</v>
      </c>
      <c r="CQ515" s="1" t="s">
        <v>4943</v>
      </c>
      <c r="CR515" s="1" t="s">
        <v>4943</v>
      </c>
      <c r="CS515" s="1" t="s">
        <v>4943</v>
      </c>
      <c r="CT515" s="1" t="s">
        <v>4943</v>
      </c>
      <c r="CU515" s="1" t="s">
        <v>4943</v>
      </c>
      <c r="CV515" s="1" t="s">
        <v>4943</v>
      </c>
      <c r="CW515" s="1" t="s">
        <v>4943</v>
      </c>
      <c r="CX515" s="1" t="s">
        <v>4943</v>
      </c>
      <c r="CY515" s="1" t="s">
        <v>23</v>
      </c>
      <c r="CZ515" s="1" t="s">
        <v>4943</v>
      </c>
    </row>
    <row r="516" spans="2:104" x14ac:dyDescent="0.25">
      <c r="B516" s="2">
        <v>44425</v>
      </c>
      <c r="C516" s="1">
        <v>0</v>
      </c>
      <c r="D516" s="1">
        <v>0</v>
      </c>
      <c r="E516" s="1">
        <v>0</v>
      </c>
      <c r="F516" s="1">
        <v>1</v>
      </c>
      <c r="G516">
        <v>0</v>
      </c>
      <c r="H516">
        <v>0</v>
      </c>
      <c r="I516">
        <v>1</v>
      </c>
      <c r="J516">
        <v>1</v>
      </c>
      <c r="K516">
        <v>1</v>
      </c>
      <c r="L516">
        <v>1</v>
      </c>
      <c r="M516">
        <v>1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0</v>
      </c>
      <c r="T516">
        <v>1</v>
      </c>
      <c r="U516">
        <v>1</v>
      </c>
      <c r="V516" s="1">
        <v>1</v>
      </c>
      <c r="W516" s="1">
        <v>0</v>
      </c>
      <c r="X516" s="1">
        <v>0</v>
      </c>
      <c r="Y516" s="1">
        <v>0</v>
      </c>
      <c r="Z516" s="1">
        <v>0</v>
      </c>
      <c r="AA516" s="1">
        <v>1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1</v>
      </c>
      <c r="AN516" s="1">
        <v>0</v>
      </c>
      <c r="AO516" s="1">
        <v>0</v>
      </c>
      <c r="AP516" s="1">
        <v>0</v>
      </c>
      <c r="AQ516" s="1">
        <v>0</v>
      </c>
      <c r="AR516" s="1">
        <v>1</v>
      </c>
      <c r="AS516" s="1">
        <v>0</v>
      </c>
      <c r="AT516" s="1">
        <v>0</v>
      </c>
      <c r="AU516" s="1">
        <v>0</v>
      </c>
      <c r="AV516" s="1">
        <v>0</v>
      </c>
      <c r="AW516" s="1">
        <v>1</v>
      </c>
      <c r="AX516" s="1">
        <v>1</v>
      </c>
      <c r="AY516" s="1">
        <v>1</v>
      </c>
      <c r="AZ516" s="1">
        <v>1</v>
      </c>
      <c r="BA516" s="1">
        <v>0</v>
      </c>
      <c r="BB516" s="1">
        <v>1</v>
      </c>
      <c r="BC516">
        <v>1</v>
      </c>
      <c r="BD516">
        <v>1</v>
      </c>
      <c r="BE516">
        <v>1</v>
      </c>
      <c r="BF516">
        <v>1</v>
      </c>
      <c r="BG516" s="1">
        <v>1</v>
      </c>
      <c r="BH516" s="1">
        <v>0</v>
      </c>
      <c r="BI516" s="1">
        <v>0</v>
      </c>
      <c r="BJ516" s="1">
        <v>0</v>
      </c>
      <c r="BK516" s="1">
        <v>0</v>
      </c>
      <c r="BL516" s="1">
        <v>1</v>
      </c>
      <c r="BM516" s="1">
        <v>0</v>
      </c>
      <c r="BN516" s="1">
        <v>0</v>
      </c>
      <c r="BO516" s="1">
        <v>0</v>
      </c>
      <c r="BP516" s="1">
        <v>0</v>
      </c>
      <c r="BQ516" s="1">
        <v>1</v>
      </c>
      <c r="BR516" s="1">
        <v>1</v>
      </c>
      <c r="BS516" s="1">
        <v>1</v>
      </c>
      <c r="BT516" s="1">
        <v>1</v>
      </c>
      <c r="BU516" s="1">
        <v>1</v>
      </c>
      <c r="BV516" s="1">
        <v>1</v>
      </c>
      <c r="BW516" s="1">
        <v>0</v>
      </c>
      <c r="BX516" s="1">
        <v>0</v>
      </c>
      <c r="BY516" s="1">
        <v>0</v>
      </c>
      <c r="BZ516" s="1">
        <v>0</v>
      </c>
      <c r="CA516" s="1">
        <v>1</v>
      </c>
      <c r="CB516" s="1">
        <v>1</v>
      </c>
      <c r="CC516" s="1">
        <v>0</v>
      </c>
      <c r="CD516" s="1">
        <v>0</v>
      </c>
      <c r="CE516" s="1">
        <v>0</v>
      </c>
      <c r="CF516" s="1">
        <v>1</v>
      </c>
      <c r="CG516" s="1">
        <v>0</v>
      </c>
      <c r="CH516" s="1">
        <v>0</v>
      </c>
      <c r="CI516" s="1" t="s">
        <v>4946</v>
      </c>
      <c r="CJ516" s="1" t="s">
        <v>4946</v>
      </c>
      <c r="CK516" s="1" t="s">
        <v>4946</v>
      </c>
      <c r="CL516" s="1" t="s">
        <v>4946</v>
      </c>
      <c r="CM516" s="1" t="s">
        <v>4946</v>
      </c>
      <c r="CN516" s="1" t="s">
        <v>4946</v>
      </c>
      <c r="CO516" s="1" t="s">
        <v>4946</v>
      </c>
      <c r="CP516" s="1" t="s">
        <v>4946</v>
      </c>
      <c r="CQ516" s="1" t="s">
        <v>4946</v>
      </c>
      <c r="CR516" s="1" t="s">
        <v>4946</v>
      </c>
      <c r="CS516" s="1" t="s">
        <v>4946</v>
      </c>
      <c r="CT516" s="1" t="s">
        <v>4943</v>
      </c>
      <c r="CU516" s="1" t="s">
        <v>4943</v>
      </c>
      <c r="CV516" s="1" t="s">
        <v>4943</v>
      </c>
      <c r="CW516" s="1" t="s">
        <v>4943</v>
      </c>
      <c r="CX516" s="1" t="s">
        <v>4943</v>
      </c>
      <c r="CY516" s="1" t="s">
        <v>4943</v>
      </c>
      <c r="CZ516" s="1" t="s">
        <v>4943</v>
      </c>
    </row>
    <row r="517" spans="2:104" x14ac:dyDescent="0.25">
      <c r="B517" s="2">
        <v>44425</v>
      </c>
      <c r="C517" s="1">
        <v>0</v>
      </c>
      <c r="D517" s="1">
        <v>1</v>
      </c>
      <c r="E517" s="1">
        <v>0</v>
      </c>
      <c r="F517" s="1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>
        <v>0</v>
      </c>
      <c r="BD517">
        <v>0</v>
      </c>
      <c r="BE517">
        <v>0</v>
      </c>
      <c r="BF517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 t="s">
        <v>4943</v>
      </c>
      <c r="CJ517" s="1" t="s">
        <v>4943</v>
      </c>
      <c r="CK517" s="1" t="s">
        <v>4943</v>
      </c>
      <c r="CL517" s="1" t="s">
        <v>4943</v>
      </c>
      <c r="CM517" s="1" t="s">
        <v>4943</v>
      </c>
      <c r="CN517" s="1" t="s">
        <v>4943</v>
      </c>
      <c r="CO517" s="1" t="s">
        <v>4943</v>
      </c>
      <c r="CP517" s="1" t="s">
        <v>4943</v>
      </c>
      <c r="CQ517" s="1" t="s">
        <v>4943</v>
      </c>
      <c r="CR517" s="1" t="s">
        <v>4943</v>
      </c>
      <c r="CS517" s="1" t="s">
        <v>4943</v>
      </c>
      <c r="CT517" s="1" t="s">
        <v>4943</v>
      </c>
      <c r="CU517" s="1" t="s">
        <v>4943</v>
      </c>
      <c r="CV517" s="1" t="s">
        <v>4943</v>
      </c>
      <c r="CW517" s="1" t="s">
        <v>4943</v>
      </c>
      <c r="CX517" s="1" t="s">
        <v>4943</v>
      </c>
      <c r="CY517" s="1" t="s">
        <v>23</v>
      </c>
      <c r="CZ517" s="1" t="s">
        <v>4943</v>
      </c>
    </row>
    <row r="518" spans="2:104" x14ac:dyDescent="0.25">
      <c r="B518" s="2">
        <v>44425</v>
      </c>
      <c r="C518" s="1">
        <v>0</v>
      </c>
      <c r="D518" s="1">
        <v>0</v>
      </c>
      <c r="E518" s="1">
        <v>1</v>
      </c>
      <c r="F518" s="1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1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>
        <v>0</v>
      </c>
      <c r="BD518">
        <v>0</v>
      </c>
      <c r="BE518">
        <v>0</v>
      </c>
      <c r="BF518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 t="s">
        <v>4943</v>
      </c>
      <c r="CJ518" s="1" t="s">
        <v>4943</v>
      </c>
      <c r="CK518" s="1" t="s">
        <v>4943</v>
      </c>
      <c r="CL518" s="1" t="s">
        <v>4943</v>
      </c>
      <c r="CM518" s="1" t="s">
        <v>4943</v>
      </c>
      <c r="CN518" s="1" t="s">
        <v>4943</v>
      </c>
      <c r="CO518" s="1" t="s">
        <v>4943</v>
      </c>
      <c r="CP518" s="1" t="s">
        <v>4943</v>
      </c>
      <c r="CQ518" s="1" t="s">
        <v>4943</v>
      </c>
      <c r="CR518" s="1" t="s">
        <v>4943</v>
      </c>
      <c r="CS518" s="1" t="s">
        <v>4943</v>
      </c>
      <c r="CT518" s="1" t="s">
        <v>4943</v>
      </c>
      <c r="CU518" s="1" t="s">
        <v>4943</v>
      </c>
      <c r="CV518" s="1" t="s">
        <v>4943</v>
      </c>
      <c r="CW518" s="1" t="s">
        <v>4943</v>
      </c>
      <c r="CX518" s="1" t="s">
        <v>4947</v>
      </c>
      <c r="CY518" s="1" t="s">
        <v>4943</v>
      </c>
      <c r="CZ518" s="1" t="s">
        <v>23</v>
      </c>
    </row>
    <row r="519" spans="2:104" x14ac:dyDescent="0.25">
      <c r="B519" s="2">
        <v>44425</v>
      </c>
      <c r="C519" s="1">
        <v>0</v>
      </c>
      <c r="D519" s="1">
        <v>1</v>
      </c>
      <c r="E519" s="1">
        <v>0</v>
      </c>
      <c r="F519" s="1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>
        <v>0</v>
      </c>
      <c r="BD519">
        <v>0</v>
      </c>
      <c r="BE519">
        <v>0</v>
      </c>
      <c r="BF519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 t="s">
        <v>4943</v>
      </c>
      <c r="CJ519" s="1" t="s">
        <v>4943</v>
      </c>
      <c r="CK519" s="1" t="s">
        <v>4943</v>
      </c>
      <c r="CL519" s="1" t="s">
        <v>4943</v>
      </c>
      <c r="CM519" s="1" t="s">
        <v>4943</v>
      </c>
      <c r="CN519" s="1" t="s">
        <v>4943</v>
      </c>
      <c r="CO519" s="1" t="s">
        <v>4943</v>
      </c>
      <c r="CP519" s="1" t="s">
        <v>4943</v>
      </c>
      <c r="CQ519" s="1" t="s">
        <v>4943</v>
      </c>
      <c r="CR519" s="1" t="s">
        <v>4943</v>
      </c>
      <c r="CS519" s="1" t="s">
        <v>4943</v>
      </c>
      <c r="CT519" s="1" t="s">
        <v>4943</v>
      </c>
      <c r="CU519" s="1" t="s">
        <v>4943</v>
      </c>
      <c r="CV519" s="1" t="s">
        <v>4943</v>
      </c>
      <c r="CW519" s="1" t="s">
        <v>4943</v>
      </c>
      <c r="CX519" s="1" t="s">
        <v>4943</v>
      </c>
      <c r="CY519" s="1" t="s">
        <v>23</v>
      </c>
      <c r="CZ519" s="1" t="s">
        <v>4943</v>
      </c>
    </row>
    <row r="520" spans="2:104" x14ac:dyDescent="0.25">
      <c r="B520" s="2">
        <v>44425</v>
      </c>
      <c r="C520" s="1">
        <v>1</v>
      </c>
      <c r="D520" s="1">
        <v>0</v>
      </c>
      <c r="E520" s="1">
        <v>0</v>
      </c>
      <c r="F520" s="1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>
        <v>0</v>
      </c>
      <c r="BD520">
        <v>0</v>
      </c>
      <c r="BE520">
        <v>0</v>
      </c>
      <c r="BF520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 t="s">
        <v>4945</v>
      </c>
      <c r="CJ520" s="1" t="s">
        <v>4945</v>
      </c>
      <c r="CK520" s="1" t="s">
        <v>4945</v>
      </c>
      <c r="CL520" s="1" t="s">
        <v>4945</v>
      </c>
      <c r="CM520" s="1" t="s">
        <v>4945</v>
      </c>
      <c r="CN520" s="1" t="s">
        <v>4945</v>
      </c>
      <c r="CO520" s="1" t="s">
        <v>4945</v>
      </c>
      <c r="CP520" s="1" t="s">
        <v>4944</v>
      </c>
      <c r="CQ520" s="1" t="s">
        <v>4945</v>
      </c>
      <c r="CR520" s="1" t="s">
        <v>4945</v>
      </c>
      <c r="CS520" s="1" t="s">
        <v>4945</v>
      </c>
      <c r="CT520" s="1" t="s">
        <v>4943</v>
      </c>
      <c r="CU520" s="1" t="s">
        <v>4943</v>
      </c>
      <c r="CV520" s="1" t="s">
        <v>4943</v>
      </c>
      <c r="CW520" s="1" t="s">
        <v>4943</v>
      </c>
      <c r="CX520" s="1" t="s">
        <v>4943</v>
      </c>
      <c r="CY520" s="1" t="s">
        <v>4943</v>
      </c>
      <c r="CZ520" s="1" t="s">
        <v>4943</v>
      </c>
    </row>
    <row r="521" spans="2:104" x14ac:dyDescent="0.25">
      <c r="B521" s="2">
        <v>44425</v>
      </c>
      <c r="C521" s="1">
        <v>0</v>
      </c>
      <c r="D521" s="1">
        <v>1</v>
      </c>
      <c r="E521" s="1">
        <v>0</v>
      </c>
      <c r="F521" s="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>
        <v>0</v>
      </c>
      <c r="BD521">
        <v>0</v>
      </c>
      <c r="BE521">
        <v>0</v>
      </c>
      <c r="BF52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 t="s">
        <v>4943</v>
      </c>
      <c r="CJ521" s="1" t="s">
        <v>4943</v>
      </c>
      <c r="CK521" s="1" t="s">
        <v>4943</v>
      </c>
      <c r="CL521" s="1" t="s">
        <v>4943</v>
      </c>
      <c r="CM521" s="1" t="s">
        <v>4943</v>
      </c>
      <c r="CN521" s="1" t="s">
        <v>4943</v>
      </c>
      <c r="CO521" s="1" t="s">
        <v>4943</v>
      </c>
      <c r="CP521" s="1" t="s">
        <v>4943</v>
      </c>
      <c r="CQ521" s="1" t="s">
        <v>4943</v>
      </c>
      <c r="CR521" s="1" t="s">
        <v>4943</v>
      </c>
      <c r="CS521" s="1" t="s">
        <v>4943</v>
      </c>
      <c r="CT521" s="1" t="s">
        <v>4943</v>
      </c>
      <c r="CU521" s="1" t="s">
        <v>4943</v>
      </c>
      <c r="CV521" s="1" t="s">
        <v>4943</v>
      </c>
      <c r="CW521" s="1" t="s">
        <v>4943</v>
      </c>
      <c r="CX521" s="1" t="s">
        <v>4943</v>
      </c>
      <c r="CY521" s="1" t="s">
        <v>23</v>
      </c>
      <c r="CZ521" s="1" t="s">
        <v>4943</v>
      </c>
    </row>
    <row r="522" spans="2:104" x14ac:dyDescent="0.25">
      <c r="B522" s="2">
        <v>44425</v>
      </c>
      <c r="C522" s="1">
        <v>0</v>
      </c>
      <c r="D522" s="1">
        <v>1</v>
      </c>
      <c r="E522" s="1">
        <v>0</v>
      </c>
      <c r="F522" s="1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>
        <v>0</v>
      </c>
      <c r="BD522">
        <v>0</v>
      </c>
      <c r="BE522">
        <v>0</v>
      </c>
      <c r="BF522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 t="s">
        <v>4943</v>
      </c>
      <c r="CJ522" s="1" t="s">
        <v>4943</v>
      </c>
      <c r="CK522" s="1" t="s">
        <v>4943</v>
      </c>
      <c r="CL522" s="1" t="s">
        <v>4943</v>
      </c>
      <c r="CM522" s="1" t="s">
        <v>4943</v>
      </c>
      <c r="CN522" s="1" t="s">
        <v>4943</v>
      </c>
      <c r="CO522" s="1" t="s">
        <v>4943</v>
      </c>
      <c r="CP522" s="1" t="s">
        <v>4943</v>
      </c>
      <c r="CQ522" s="1" t="s">
        <v>4943</v>
      </c>
      <c r="CR522" s="1" t="s">
        <v>4943</v>
      </c>
      <c r="CS522" s="1" t="s">
        <v>4943</v>
      </c>
      <c r="CT522" s="1" t="s">
        <v>4943</v>
      </c>
      <c r="CU522" s="1" t="s">
        <v>4943</v>
      </c>
      <c r="CV522" s="1" t="s">
        <v>4943</v>
      </c>
      <c r="CW522" s="1" t="s">
        <v>4943</v>
      </c>
      <c r="CX522" s="1" t="s">
        <v>4943</v>
      </c>
      <c r="CY522" s="1" t="s">
        <v>23</v>
      </c>
      <c r="CZ522" s="1" t="s">
        <v>4943</v>
      </c>
    </row>
    <row r="523" spans="2:104" x14ac:dyDescent="0.25">
      <c r="B523" s="2">
        <v>44425</v>
      </c>
      <c r="C523" s="1">
        <v>1</v>
      </c>
      <c r="D523" s="1">
        <v>0</v>
      </c>
      <c r="E523" s="1">
        <v>0</v>
      </c>
      <c r="F523" s="1">
        <v>0</v>
      </c>
      <c r="G523">
        <v>0</v>
      </c>
      <c r="H523">
        <v>0</v>
      </c>
      <c r="I523">
        <v>1</v>
      </c>
      <c r="J523">
        <v>1</v>
      </c>
      <c r="K523">
        <v>1</v>
      </c>
      <c r="L523">
        <v>1</v>
      </c>
      <c r="M523">
        <v>0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1</v>
      </c>
      <c r="AE523" s="1">
        <v>0</v>
      </c>
      <c r="AF523" s="1">
        <v>0</v>
      </c>
      <c r="AG523" s="1">
        <v>1</v>
      </c>
      <c r="AH523" s="1">
        <v>0</v>
      </c>
      <c r="AI523" s="1">
        <v>0</v>
      </c>
      <c r="AJ523" s="1">
        <v>0</v>
      </c>
      <c r="AK523" s="1">
        <v>1</v>
      </c>
      <c r="AL523" s="1">
        <v>1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1</v>
      </c>
      <c r="AV523" s="1">
        <v>0</v>
      </c>
      <c r="AW523" s="1">
        <v>0</v>
      </c>
      <c r="AX523" s="1">
        <v>1</v>
      </c>
      <c r="AY523" s="1">
        <v>0</v>
      </c>
      <c r="AZ523" s="1">
        <v>0</v>
      </c>
      <c r="BA523" s="1">
        <v>0</v>
      </c>
      <c r="BB523" s="1">
        <v>0</v>
      </c>
      <c r="BC523">
        <v>0</v>
      </c>
      <c r="BD523">
        <v>0</v>
      </c>
      <c r="BE523">
        <v>1</v>
      </c>
      <c r="BF523">
        <v>1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1</v>
      </c>
      <c r="BP523" s="1">
        <v>0</v>
      </c>
      <c r="BQ523" s="1">
        <v>1</v>
      </c>
      <c r="BR523" s="1">
        <v>1</v>
      </c>
      <c r="BS523" s="1">
        <v>1</v>
      </c>
      <c r="BT523" s="1">
        <v>1</v>
      </c>
      <c r="BU523" s="1">
        <v>1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1</v>
      </c>
      <c r="CE523" s="1">
        <v>0</v>
      </c>
      <c r="CF523" s="1">
        <v>0</v>
      </c>
      <c r="CG523" s="1">
        <v>0</v>
      </c>
      <c r="CH523" s="1">
        <v>0</v>
      </c>
      <c r="CI523" s="1" t="s">
        <v>4946</v>
      </c>
      <c r="CJ523" s="1" t="s">
        <v>4946</v>
      </c>
      <c r="CK523" s="1" t="s">
        <v>4946</v>
      </c>
      <c r="CL523" s="1" t="s">
        <v>4946</v>
      </c>
      <c r="CM523" s="1" t="s">
        <v>4946</v>
      </c>
      <c r="CN523" s="1" t="s">
        <v>4946</v>
      </c>
      <c r="CO523" s="1" t="s">
        <v>4946</v>
      </c>
      <c r="CP523" s="1" t="s">
        <v>4946</v>
      </c>
      <c r="CQ523" s="1" t="s">
        <v>4946</v>
      </c>
      <c r="CR523" s="1" t="s">
        <v>4946</v>
      </c>
      <c r="CS523" s="1" t="s">
        <v>4946</v>
      </c>
      <c r="CT523" s="1" t="s">
        <v>4943</v>
      </c>
      <c r="CU523" s="1" t="s">
        <v>4943</v>
      </c>
      <c r="CV523" s="1" t="s">
        <v>4943</v>
      </c>
      <c r="CW523" s="1" t="s">
        <v>4943</v>
      </c>
      <c r="CX523" s="1" t="s">
        <v>4943</v>
      </c>
      <c r="CY523" s="1" t="s">
        <v>4943</v>
      </c>
      <c r="CZ523" s="1" t="s">
        <v>4943</v>
      </c>
    </row>
    <row r="524" spans="2:104" x14ac:dyDescent="0.25">
      <c r="B524" s="2">
        <v>44425</v>
      </c>
      <c r="C524" s="1">
        <v>0</v>
      </c>
      <c r="D524" s="1">
        <v>1</v>
      </c>
      <c r="E524" s="1">
        <v>0</v>
      </c>
      <c r="F524" s="1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>
        <v>0</v>
      </c>
      <c r="BD524">
        <v>0</v>
      </c>
      <c r="BE524">
        <v>0</v>
      </c>
      <c r="BF524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 t="s">
        <v>4943</v>
      </c>
      <c r="CJ524" s="1" t="s">
        <v>4943</v>
      </c>
      <c r="CK524" s="1" t="s">
        <v>4943</v>
      </c>
      <c r="CL524" s="1" t="s">
        <v>4943</v>
      </c>
      <c r="CM524" s="1" t="s">
        <v>4943</v>
      </c>
      <c r="CN524" s="1" t="s">
        <v>4943</v>
      </c>
      <c r="CO524" s="1" t="s">
        <v>4943</v>
      </c>
      <c r="CP524" s="1" t="s">
        <v>4943</v>
      </c>
      <c r="CQ524" s="1" t="s">
        <v>4943</v>
      </c>
      <c r="CR524" s="1" t="s">
        <v>4943</v>
      </c>
      <c r="CS524" s="1" t="s">
        <v>4943</v>
      </c>
      <c r="CT524" s="1" t="s">
        <v>4943</v>
      </c>
      <c r="CU524" s="1" t="s">
        <v>4943</v>
      </c>
      <c r="CV524" s="1" t="s">
        <v>4943</v>
      </c>
      <c r="CW524" s="1" t="s">
        <v>4943</v>
      </c>
      <c r="CX524" s="1" t="s">
        <v>4943</v>
      </c>
      <c r="CY524" s="1" t="s">
        <v>23</v>
      </c>
      <c r="CZ524" s="1" t="s">
        <v>4943</v>
      </c>
    </row>
    <row r="525" spans="2:104" x14ac:dyDescent="0.25">
      <c r="B525" s="2">
        <v>44425</v>
      </c>
      <c r="C525" s="1">
        <v>0</v>
      </c>
      <c r="D525" s="1">
        <v>0</v>
      </c>
      <c r="E525" s="1">
        <v>1</v>
      </c>
      <c r="F525" s="1">
        <v>0</v>
      </c>
      <c r="G525">
        <v>0</v>
      </c>
      <c r="H525">
        <v>0</v>
      </c>
      <c r="I525">
        <v>1</v>
      </c>
      <c r="J525">
        <v>1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>
        <v>0</v>
      </c>
      <c r="BD525">
        <v>0</v>
      </c>
      <c r="BE525">
        <v>0</v>
      </c>
      <c r="BF525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 t="s">
        <v>4943</v>
      </c>
      <c r="CJ525" s="1" t="s">
        <v>4943</v>
      </c>
      <c r="CK525" s="1" t="s">
        <v>4943</v>
      </c>
      <c r="CL525" s="1" t="s">
        <v>4943</v>
      </c>
      <c r="CM525" s="1" t="s">
        <v>4943</v>
      </c>
      <c r="CN525" s="1" t="s">
        <v>4943</v>
      </c>
      <c r="CO525" s="1" t="s">
        <v>4943</v>
      </c>
      <c r="CP525" s="1" t="s">
        <v>4943</v>
      </c>
      <c r="CQ525" s="1" t="s">
        <v>4943</v>
      </c>
      <c r="CR525" s="1" t="s">
        <v>4943</v>
      </c>
      <c r="CS525" s="1" t="s">
        <v>4943</v>
      </c>
      <c r="CT525" s="1" t="s">
        <v>4947</v>
      </c>
      <c r="CU525" s="1" t="s">
        <v>4947</v>
      </c>
      <c r="CV525" s="1" t="s">
        <v>4947</v>
      </c>
      <c r="CW525" s="1" t="s">
        <v>4943</v>
      </c>
      <c r="CX525" s="1" t="s">
        <v>4943</v>
      </c>
      <c r="CY525" s="1" t="s">
        <v>4943</v>
      </c>
      <c r="CZ525" s="1" t="s">
        <v>23</v>
      </c>
    </row>
    <row r="526" spans="2:104" x14ac:dyDescent="0.25">
      <c r="B526" s="2">
        <v>44425</v>
      </c>
      <c r="C526" s="1">
        <v>0</v>
      </c>
      <c r="D526" s="1">
        <v>1</v>
      </c>
      <c r="E526" s="1">
        <v>0</v>
      </c>
      <c r="F526" s="1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>
        <v>0</v>
      </c>
      <c r="BD526">
        <v>0</v>
      </c>
      <c r="BE526">
        <v>0</v>
      </c>
      <c r="BF526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 t="s">
        <v>4943</v>
      </c>
      <c r="CJ526" s="1" t="s">
        <v>4943</v>
      </c>
      <c r="CK526" s="1" t="s">
        <v>4943</v>
      </c>
      <c r="CL526" s="1" t="s">
        <v>4943</v>
      </c>
      <c r="CM526" s="1" t="s">
        <v>4943</v>
      </c>
      <c r="CN526" s="1" t="s">
        <v>4943</v>
      </c>
      <c r="CO526" s="1" t="s">
        <v>4943</v>
      </c>
      <c r="CP526" s="1" t="s">
        <v>4943</v>
      </c>
      <c r="CQ526" s="1" t="s">
        <v>4943</v>
      </c>
      <c r="CR526" s="1" t="s">
        <v>4943</v>
      </c>
      <c r="CS526" s="1" t="s">
        <v>4943</v>
      </c>
      <c r="CT526" s="1" t="s">
        <v>4943</v>
      </c>
      <c r="CU526" s="1" t="s">
        <v>4943</v>
      </c>
      <c r="CV526" s="1" t="s">
        <v>4943</v>
      </c>
      <c r="CW526" s="1" t="s">
        <v>4943</v>
      </c>
      <c r="CX526" s="1" t="s">
        <v>4943</v>
      </c>
      <c r="CY526" s="1" t="s">
        <v>23</v>
      </c>
      <c r="CZ526" s="1" t="s">
        <v>4943</v>
      </c>
    </row>
    <row r="527" spans="2:104" x14ac:dyDescent="0.25">
      <c r="B527" s="2">
        <v>44425</v>
      </c>
      <c r="C527" s="1">
        <v>1</v>
      </c>
      <c r="D527" s="1">
        <v>0</v>
      </c>
      <c r="E527" s="1">
        <v>0</v>
      </c>
      <c r="F527" s="1">
        <v>0</v>
      </c>
      <c r="G527">
        <v>0</v>
      </c>
      <c r="H527">
        <v>0</v>
      </c>
      <c r="I527">
        <v>1</v>
      </c>
      <c r="J527">
        <v>1</v>
      </c>
      <c r="K527">
        <v>1</v>
      </c>
      <c r="L527">
        <v>1</v>
      </c>
      <c r="M527">
        <v>0</v>
      </c>
      <c r="N527">
        <v>1</v>
      </c>
      <c r="O527">
        <v>1</v>
      </c>
      <c r="P527">
        <v>1</v>
      </c>
      <c r="Q527">
        <v>1</v>
      </c>
      <c r="R527">
        <v>0</v>
      </c>
      <c r="S527">
        <v>0</v>
      </c>
      <c r="T527">
        <v>1</v>
      </c>
      <c r="U527">
        <v>0</v>
      </c>
      <c r="V527" s="1">
        <v>0</v>
      </c>
      <c r="W527" s="1">
        <v>0</v>
      </c>
      <c r="X527" s="1">
        <v>1</v>
      </c>
      <c r="Y527" s="1">
        <v>0</v>
      </c>
      <c r="Z527" s="1">
        <v>0</v>
      </c>
      <c r="AA527" s="1">
        <v>0</v>
      </c>
      <c r="AB527" s="1">
        <v>0</v>
      </c>
      <c r="AC527" s="1">
        <v>1</v>
      </c>
      <c r="AD527" s="1">
        <v>0</v>
      </c>
      <c r="AE527" s="1">
        <v>0</v>
      </c>
      <c r="AF527" s="1">
        <v>1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1</v>
      </c>
      <c r="AP527" s="1">
        <v>0</v>
      </c>
      <c r="AQ527" s="1">
        <v>0</v>
      </c>
      <c r="AR527" s="1">
        <v>0</v>
      </c>
      <c r="AS527" s="1">
        <v>0</v>
      </c>
      <c r="AT527" s="1">
        <v>1</v>
      </c>
      <c r="AU527" s="1">
        <v>0</v>
      </c>
      <c r="AV527" s="1">
        <v>0</v>
      </c>
      <c r="AW527" s="1">
        <v>0</v>
      </c>
      <c r="AX527" s="1">
        <v>1</v>
      </c>
      <c r="AY527" s="1">
        <v>0</v>
      </c>
      <c r="AZ527" s="1">
        <v>1</v>
      </c>
      <c r="BA527" s="1">
        <v>0</v>
      </c>
      <c r="BB527" s="1">
        <v>1</v>
      </c>
      <c r="BC527">
        <v>0</v>
      </c>
      <c r="BD527">
        <v>0</v>
      </c>
      <c r="BE527">
        <v>1</v>
      </c>
      <c r="BF527">
        <v>0</v>
      </c>
      <c r="BG527" s="1">
        <v>0</v>
      </c>
      <c r="BH527" s="1">
        <v>0</v>
      </c>
      <c r="BI527" s="1">
        <v>1</v>
      </c>
      <c r="BJ527" s="1">
        <v>0</v>
      </c>
      <c r="BK527" s="1">
        <v>0</v>
      </c>
      <c r="BL527" s="1">
        <v>0</v>
      </c>
      <c r="BM527" s="1">
        <v>0</v>
      </c>
      <c r="BN527" s="1">
        <v>1</v>
      </c>
      <c r="BO527" s="1">
        <v>0</v>
      </c>
      <c r="BP527" s="1">
        <v>0</v>
      </c>
      <c r="BQ527" s="1">
        <v>1</v>
      </c>
      <c r="BR527" s="1">
        <v>1</v>
      </c>
      <c r="BS527" s="1">
        <v>0</v>
      </c>
      <c r="BT527" s="1">
        <v>0</v>
      </c>
      <c r="BU527" s="1">
        <v>1</v>
      </c>
      <c r="BV527" s="1">
        <v>0</v>
      </c>
      <c r="BW527" s="1">
        <v>0</v>
      </c>
      <c r="BX527" s="1">
        <v>1</v>
      </c>
      <c r="BY527" s="1">
        <v>0</v>
      </c>
      <c r="BZ527" s="1">
        <v>0</v>
      </c>
      <c r="CA527" s="1">
        <v>0</v>
      </c>
      <c r="CB527" s="1">
        <v>0</v>
      </c>
      <c r="CC527" s="1">
        <v>1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 t="s">
        <v>4946</v>
      </c>
      <c r="CJ527" s="1" t="s">
        <v>4944</v>
      </c>
      <c r="CK527" s="1" t="s">
        <v>4946</v>
      </c>
      <c r="CL527" s="1" t="s">
        <v>4946</v>
      </c>
      <c r="CM527" s="1" t="s">
        <v>4944</v>
      </c>
      <c r="CN527" s="1" t="s">
        <v>4944</v>
      </c>
      <c r="CO527" s="1" t="s">
        <v>4944</v>
      </c>
      <c r="CP527" s="1" t="s">
        <v>4944</v>
      </c>
      <c r="CQ527" s="1" t="s">
        <v>4944</v>
      </c>
      <c r="CR527" s="1" t="s">
        <v>4944</v>
      </c>
      <c r="CS527" s="1" t="s">
        <v>4944</v>
      </c>
      <c r="CT527" s="1" t="s">
        <v>4943</v>
      </c>
      <c r="CU527" s="1" t="s">
        <v>4943</v>
      </c>
      <c r="CV527" s="1" t="s">
        <v>4943</v>
      </c>
      <c r="CW527" s="1" t="s">
        <v>4943</v>
      </c>
      <c r="CX527" s="1" t="s">
        <v>4943</v>
      </c>
      <c r="CY527" s="1" t="s">
        <v>4943</v>
      </c>
      <c r="CZ527" s="1" t="s">
        <v>4943</v>
      </c>
    </row>
    <row r="528" spans="2:104" x14ac:dyDescent="0.25">
      <c r="B528" s="2">
        <v>44425</v>
      </c>
      <c r="C528" s="1">
        <v>1</v>
      </c>
      <c r="D528" s="1">
        <v>0</v>
      </c>
      <c r="E528" s="1">
        <v>0</v>
      </c>
      <c r="F528" s="1">
        <v>0</v>
      </c>
      <c r="G528">
        <v>1</v>
      </c>
      <c r="H528">
        <v>0</v>
      </c>
      <c r="I528">
        <v>1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1</v>
      </c>
      <c r="R528">
        <v>0</v>
      </c>
      <c r="S528">
        <v>0</v>
      </c>
      <c r="T528">
        <v>1</v>
      </c>
      <c r="U528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1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>
        <v>0</v>
      </c>
      <c r="BD528">
        <v>0</v>
      </c>
      <c r="BE528">
        <v>0</v>
      </c>
      <c r="BF528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 t="s">
        <v>4946</v>
      </c>
      <c r="CJ528" s="1" t="s">
        <v>4945</v>
      </c>
      <c r="CK528" s="1" t="s">
        <v>4946</v>
      </c>
      <c r="CL528" s="1" t="s">
        <v>4946</v>
      </c>
      <c r="CM528" s="1" t="s">
        <v>4944</v>
      </c>
      <c r="CN528" s="1" t="s">
        <v>4944</v>
      </c>
      <c r="CO528" s="1" t="s">
        <v>4944</v>
      </c>
      <c r="CP528" s="1" t="s">
        <v>4944</v>
      </c>
      <c r="CQ528" s="1" t="s">
        <v>4945</v>
      </c>
      <c r="CR528" s="1" t="s">
        <v>4945</v>
      </c>
      <c r="CS528" s="1" t="s">
        <v>4945</v>
      </c>
      <c r="CT528" s="1" t="s">
        <v>4943</v>
      </c>
      <c r="CU528" s="1" t="s">
        <v>4943</v>
      </c>
      <c r="CV528" s="1" t="s">
        <v>4943</v>
      </c>
      <c r="CW528" s="1" t="s">
        <v>4943</v>
      </c>
      <c r="CX528" s="1" t="s">
        <v>4943</v>
      </c>
      <c r="CY528" s="1" t="s">
        <v>4943</v>
      </c>
      <c r="CZ528" s="1" t="s">
        <v>4943</v>
      </c>
    </row>
    <row r="529" spans="2:104" x14ac:dyDescent="0.25">
      <c r="B529" s="2">
        <v>44425</v>
      </c>
      <c r="C529" s="1">
        <v>0</v>
      </c>
      <c r="D529" s="1">
        <v>1</v>
      </c>
      <c r="E529" s="1">
        <v>0</v>
      </c>
      <c r="F529" s="1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>
        <v>0</v>
      </c>
      <c r="BD529">
        <v>0</v>
      </c>
      <c r="BE529">
        <v>0</v>
      </c>
      <c r="BF529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 t="s">
        <v>4943</v>
      </c>
      <c r="CJ529" s="1" t="s">
        <v>4943</v>
      </c>
      <c r="CK529" s="1" t="s">
        <v>4943</v>
      </c>
      <c r="CL529" s="1" t="s">
        <v>4943</v>
      </c>
      <c r="CM529" s="1" t="s">
        <v>4943</v>
      </c>
      <c r="CN529" s="1" t="s">
        <v>4943</v>
      </c>
      <c r="CO529" s="1" t="s">
        <v>4943</v>
      </c>
      <c r="CP529" s="1" t="s">
        <v>4943</v>
      </c>
      <c r="CQ529" s="1" t="s">
        <v>4943</v>
      </c>
      <c r="CR529" s="1" t="s">
        <v>4943</v>
      </c>
      <c r="CS529" s="1" t="s">
        <v>4943</v>
      </c>
      <c r="CT529" s="1" t="s">
        <v>4943</v>
      </c>
      <c r="CU529" s="1" t="s">
        <v>4943</v>
      </c>
      <c r="CV529" s="1" t="s">
        <v>4943</v>
      </c>
      <c r="CW529" s="1" t="s">
        <v>4943</v>
      </c>
      <c r="CX529" s="1" t="s">
        <v>4943</v>
      </c>
      <c r="CY529" s="1" t="s">
        <v>23</v>
      </c>
      <c r="CZ529" s="1" t="s">
        <v>4943</v>
      </c>
    </row>
    <row r="530" spans="2:104" x14ac:dyDescent="0.25">
      <c r="B530" s="2">
        <v>44425</v>
      </c>
      <c r="C530" s="1">
        <v>0</v>
      </c>
      <c r="D530" s="1">
        <v>1</v>
      </c>
      <c r="E530" s="1">
        <v>0</v>
      </c>
      <c r="F530" s="1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>
        <v>0</v>
      </c>
      <c r="BD530">
        <v>0</v>
      </c>
      <c r="BE530">
        <v>0</v>
      </c>
      <c r="BF530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 t="s">
        <v>4943</v>
      </c>
      <c r="CJ530" s="1" t="s">
        <v>4943</v>
      </c>
      <c r="CK530" s="1" t="s">
        <v>4943</v>
      </c>
      <c r="CL530" s="1" t="s">
        <v>4943</v>
      </c>
      <c r="CM530" s="1" t="s">
        <v>4943</v>
      </c>
      <c r="CN530" s="1" t="s">
        <v>4943</v>
      </c>
      <c r="CO530" s="1" t="s">
        <v>4943</v>
      </c>
      <c r="CP530" s="1" t="s">
        <v>4943</v>
      </c>
      <c r="CQ530" s="1" t="s">
        <v>4943</v>
      </c>
      <c r="CR530" s="1" t="s">
        <v>4943</v>
      </c>
      <c r="CS530" s="1" t="s">
        <v>4943</v>
      </c>
      <c r="CT530" s="1" t="s">
        <v>4943</v>
      </c>
      <c r="CU530" s="1" t="s">
        <v>4943</v>
      </c>
      <c r="CV530" s="1" t="s">
        <v>4943</v>
      </c>
      <c r="CW530" s="1" t="s">
        <v>4943</v>
      </c>
      <c r="CX530" s="1" t="s">
        <v>4943</v>
      </c>
      <c r="CY530" s="1" t="s">
        <v>23</v>
      </c>
      <c r="CZ530" s="1" t="s">
        <v>4943</v>
      </c>
    </row>
    <row r="531" spans="2:104" x14ac:dyDescent="0.25">
      <c r="B531" s="2">
        <v>44425</v>
      </c>
      <c r="C531" s="1">
        <v>0</v>
      </c>
      <c r="D531" s="1">
        <v>1</v>
      </c>
      <c r="E531" s="1">
        <v>0</v>
      </c>
      <c r="F531" s="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>
        <v>0</v>
      </c>
      <c r="BD531">
        <v>0</v>
      </c>
      <c r="BE531">
        <v>0</v>
      </c>
      <c r="BF53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 t="s">
        <v>4943</v>
      </c>
      <c r="CJ531" s="1" t="s">
        <v>4943</v>
      </c>
      <c r="CK531" s="1" t="s">
        <v>4943</v>
      </c>
      <c r="CL531" s="1" t="s">
        <v>4943</v>
      </c>
      <c r="CM531" s="1" t="s">
        <v>4943</v>
      </c>
      <c r="CN531" s="1" t="s">
        <v>4943</v>
      </c>
      <c r="CO531" s="1" t="s">
        <v>4943</v>
      </c>
      <c r="CP531" s="1" t="s">
        <v>4943</v>
      </c>
      <c r="CQ531" s="1" t="s">
        <v>4943</v>
      </c>
      <c r="CR531" s="1" t="s">
        <v>4943</v>
      </c>
      <c r="CS531" s="1" t="s">
        <v>4943</v>
      </c>
      <c r="CT531" s="1" t="s">
        <v>4943</v>
      </c>
      <c r="CU531" s="1" t="s">
        <v>4943</v>
      </c>
      <c r="CV531" s="1" t="s">
        <v>4943</v>
      </c>
      <c r="CW531" s="1" t="s">
        <v>4943</v>
      </c>
      <c r="CX531" s="1" t="s">
        <v>4943</v>
      </c>
      <c r="CY531" s="1" t="s">
        <v>23</v>
      </c>
      <c r="CZ531" s="1" t="s">
        <v>4943</v>
      </c>
    </row>
    <row r="532" spans="2:104" x14ac:dyDescent="0.25">
      <c r="B532" s="2">
        <v>44425</v>
      </c>
      <c r="C532" s="1">
        <v>0</v>
      </c>
      <c r="D532" s="1">
        <v>1</v>
      </c>
      <c r="E532" s="1">
        <v>0</v>
      </c>
      <c r="F532" s="1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>
        <v>0</v>
      </c>
      <c r="BD532">
        <v>0</v>
      </c>
      <c r="BE532">
        <v>0</v>
      </c>
      <c r="BF532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 t="s">
        <v>4943</v>
      </c>
      <c r="CJ532" s="1" t="s">
        <v>4943</v>
      </c>
      <c r="CK532" s="1" t="s">
        <v>4943</v>
      </c>
      <c r="CL532" s="1" t="s">
        <v>4943</v>
      </c>
      <c r="CM532" s="1" t="s">
        <v>4943</v>
      </c>
      <c r="CN532" s="1" t="s">
        <v>4943</v>
      </c>
      <c r="CO532" s="1" t="s">
        <v>4943</v>
      </c>
      <c r="CP532" s="1" t="s">
        <v>4943</v>
      </c>
      <c r="CQ532" s="1" t="s">
        <v>4943</v>
      </c>
      <c r="CR532" s="1" t="s">
        <v>4943</v>
      </c>
      <c r="CS532" s="1" t="s">
        <v>4943</v>
      </c>
      <c r="CT532" s="1" t="s">
        <v>4943</v>
      </c>
      <c r="CU532" s="1" t="s">
        <v>4943</v>
      </c>
      <c r="CV532" s="1" t="s">
        <v>4943</v>
      </c>
      <c r="CW532" s="1" t="s">
        <v>4943</v>
      </c>
      <c r="CX532" s="1" t="s">
        <v>4943</v>
      </c>
      <c r="CY532" s="1" t="s">
        <v>23</v>
      </c>
      <c r="CZ532" s="1" t="s">
        <v>4943</v>
      </c>
    </row>
    <row r="533" spans="2:104" x14ac:dyDescent="0.25">
      <c r="B533" s="2">
        <v>44425</v>
      </c>
      <c r="C533" s="1">
        <v>0</v>
      </c>
      <c r="D533" s="1">
        <v>1</v>
      </c>
      <c r="E533" s="1">
        <v>0</v>
      </c>
      <c r="F533" s="1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>
        <v>0</v>
      </c>
      <c r="BD533">
        <v>0</v>
      </c>
      <c r="BE533">
        <v>0</v>
      </c>
      <c r="BF533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 t="s">
        <v>4943</v>
      </c>
      <c r="CJ533" s="1" t="s">
        <v>4943</v>
      </c>
      <c r="CK533" s="1" t="s">
        <v>4943</v>
      </c>
      <c r="CL533" s="1" t="s">
        <v>4943</v>
      </c>
      <c r="CM533" s="1" t="s">
        <v>4943</v>
      </c>
      <c r="CN533" s="1" t="s">
        <v>4943</v>
      </c>
      <c r="CO533" s="1" t="s">
        <v>4943</v>
      </c>
      <c r="CP533" s="1" t="s">
        <v>4943</v>
      </c>
      <c r="CQ533" s="1" t="s">
        <v>4943</v>
      </c>
      <c r="CR533" s="1" t="s">
        <v>4943</v>
      </c>
      <c r="CS533" s="1" t="s">
        <v>4943</v>
      </c>
      <c r="CT533" s="1" t="s">
        <v>4943</v>
      </c>
      <c r="CU533" s="1" t="s">
        <v>4943</v>
      </c>
      <c r="CV533" s="1" t="s">
        <v>4943</v>
      </c>
      <c r="CW533" s="1" t="s">
        <v>4943</v>
      </c>
      <c r="CX533" s="1" t="s">
        <v>4943</v>
      </c>
      <c r="CY533" s="1" t="s">
        <v>23</v>
      </c>
      <c r="CZ533" s="1" t="s">
        <v>4943</v>
      </c>
    </row>
    <row r="534" spans="2:104" x14ac:dyDescent="0.25">
      <c r="B534" s="2">
        <v>44424</v>
      </c>
      <c r="C534" s="1">
        <v>1</v>
      </c>
      <c r="D534" s="1">
        <v>0</v>
      </c>
      <c r="E534" s="1">
        <v>0</v>
      </c>
      <c r="F534" s="1">
        <v>0</v>
      </c>
      <c r="G534">
        <v>1</v>
      </c>
      <c r="H534">
        <v>0</v>
      </c>
      <c r="I534">
        <v>1</v>
      </c>
      <c r="J534">
        <v>1</v>
      </c>
      <c r="K534">
        <v>1</v>
      </c>
      <c r="L534">
        <v>0</v>
      </c>
      <c r="M534">
        <v>0</v>
      </c>
      <c r="N534">
        <v>1</v>
      </c>
      <c r="O534">
        <v>1</v>
      </c>
      <c r="P534">
        <v>0</v>
      </c>
      <c r="Q534">
        <v>0</v>
      </c>
      <c r="R534">
        <v>1</v>
      </c>
      <c r="S534">
        <v>1</v>
      </c>
      <c r="T534">
        <v>1</v>
      </c>
      <c r="U534">
        <v>0</v>
      </c>
      <c r="V534" s="1">
        <v>1</v>
      </c>
      <c r="W534" s="1">
        <v>1</v>
      </c>
      <c r="X534" s="1">
        <v>0</v>
      </c>
      <c r="Y534" s="1">
        <v>1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1</v>
      </c>
      <c r="AG534" s="1">
        <v>1</v>
      </c>
      <c r="AH534" s="1">
        <v>1</v>
      </c>
      <c r="AI534" s="1">
        <v>0</v>
      </c>
      <c r="AJ534" s="1">
        <v>0</v>
      </c>
      <c r="AK534" s="1">
        <v>0</v>
      </c>
      <c r="AL534" s="1">
        <v>0</v>
      </c>
      <c r="AM534" s="1">
        <v>1</v>
      </c>
      <c r="AN534" s="1">
        <v>1</v>
      </c>
      <c r="AO534" s="1">
        <v>0</v>
      </c>
      <c r="AP534" s="1">
        <v>1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1</v>
      </c>
      <c r="AY534" s="1">
        <v>0</v>
      </c>
      <c r="AZ534" s="1">
        <v>1</v>
      </c>
      <c r="BA534" s="1">
        <v>0</v>
      </c>
      <c r="BB534" s="1">
        <v>0</v>
      </c>
      <c r="BC534">
        <v>1</v>
      </c>
      <c r="BD534">
        <v>1</v>
      </c>
      <c r="BE534">
        <v>1</v>
      </c>
      <c r="BF534">
        <v>1</v>
      </c>
      <c r="BG534" s="1">
        <v>1</v>
      </c>
      <c r="BH534" s="1">
        <v>1</v>
      </c>
      <c r="BI534" s="1">
        <v>0</v>
      </c>
      <c r="BJ534" s="1">
        <v>1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 t="s">
        <v>4946</v>
      </c>
      <c r="CJ534" s="1" t="s">
        <v>4946</v>
      </c>
      <c r="CK534" s="1" t="s">
        <v>4946</v>
      </c>
      <c r="CL534" s="1" t="s">
        <v>4946</v>
      </c>
      <c r="CM534" s="1" t="s">
        <v>4944</v>
      </c>
      <c r="CN534" s="1" t="s">
        <v>4944</v>
      </c>
      <c r="CO534" s="1" t="s">
        <v>4944</v>
      </c>
      <c r="CP534" s="1" t="s">
        <v>4944</v>
      </c>
      <c r="CQ534" s="1" t="s">
        <v>4944</v>
      </c>
      <c r="CR534" s="1" t="s">
        <v>4944</v>
      </c>
      <c r="CS534" s="1" t="s">
        <v>4944</v>
      </c>
      <c r="CT534" s="1" t="s">
        <v>4943</v>
      </c>
      <c r="CU534" s="1" t="s">
        <v>4943</v>
      </c>
      <c r="CV534" s="1" t="s">
        <v>4943</v>
      </c>
      <c r="CW534" s="1" t="s">
        <v>4943</v>
      </c>
      <c r="CX534" s="1" t="s">
        <v>4943</v>
      </c>
      <c r="CY534" s="1" t="s">
        <v>4943</v>
      </c>
      <c r="CZ534" s="1" t="s">
        <v>4943</v>
      </c>
    </row>
    <row r="535" spans="2:104" x14ac:dyDescent="0.25">
      <c r="B535" s="2">
        <v>44424</v>
      </c>
      <c r="C535" s="1">
        <v>0</v>
      </c>
      <c r="D535" s="1">
        <v>0</v>
      </c>
      <c r="E535" s="1">
        <v>1</v>
      </c>
      <c r="F535" s="1">
        <v>0</v>
      </c>
      <c r="G535">
        <v>0</v>
      </c>
      <c r="H535">
        <v>0</v>
      </c>
      <c r="I535">
        <v>1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>
        <v>0</v>
      </c>
      <c r="BD535">
        <v>0</v>
      </c>
      <c r="BE535">
        <v>0</v>
      </c>
      <c r="BF535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 t="s">
        <v>4943</v>
      </c>
      <c r="CJ535" s="1" t="s">
        <v>4943</v>
      </c>
      <c r="CK535" s="1" t="s">
        <v>4943</v>
      </c>
      <c r="CL535" s="1" t="s">
        <v>4943</v>
      </c>
      <c r="CM535" s="1" t="s">
        <v>4943</v>
      </c>
      <c r="CN535" s="1" t="s">
        <v>4943</v>
      </c>
      <c r="CO535" s="1" t="s">
        <v>4943</v>
      </c>
      <c r="CP535" s="1" t="s">
        <v>4943</v>
      </c>
      <c r="CQ535" s="1" t="s">
        <v>4943</v>
      </c>
      <c r="CR535" s="1" t="s">
        <v>4943</v>
      </c>
      <c r="CS535" s="1" t="s">
        <v>4943</v>
      </c>
      <c r="CT535" s="1" t="s">
        <v>4947</v>
      </c>
      <c r="CU535" s="1" t="s">
        <v>4943</v>
      </c>
      <c r="CV535" s="1" t="s">
        <v>4943</v>
      </c>
      <c r="CW535" s="1" t="s">
        <v>4943</v>
      </c>
      <c r="CX535" s="1" t="s">
        <v>4943</v>
      </c>
      <c r="CY535" s="1" t="s">
        <v>4943</v>
      </c>
      <c r="CZ535" s="1" t="s">
        <v>23</v>
      </c>
    </row>
    <row r="536" spans="2:104" x14ac:dyDescent="0.25">
      <c r="B536" s="2">
        <v>44424</v>
      </c>
      <c r="C536" s="1">
        <v>0</v>
      </c>
      <c r="D536" s="1">
        <v>1</v>
      </c>
      <c r="E536" s="1">
        <v>0</v>
      </c>
      <c r="F536" s="1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>
        <v>0</v>
      </c>
      <c r="BD536">
        <v>0</v>
      </c>
      <c r="BE536">
        <v>0</v>
      </c>
      <c r="BF536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 t="s">
        <v>4943</v>
      </c>
      <c r="CJ536" s="1" t="s">
        <v>4943</v>
      </c>
      <c r="CK536" s="1" t="s">
        <v>4943</v>
      </c>
      <c r="CL536" s="1" t="s">
        <v>4943</v>
      </c>
      <c r="CM536" s="1" t="s">
        <v>4943</v>
      </c>
      <c r="CN536" s="1" t="s">
        <v>4943</v>
      </c>
      <c r="CO536" s="1" t="s">
        <v>4943</v>
      </c>
      <c r="CP536" s="1" t="s">
        <v>4943</v>
      </c>
      <c r="CQ536" s="1" t="s">
        <v>4943</v>
      </c>
      <c r="CR536" s="1" t="s">
        <v>4943</v>
      </c>
      <c r="CS536" s="1" t="s">
        <v>4943</v>
      </c>
      <c r="CT536" s="1" t="s">
        <v>4943</v>
      </c>
      <c r="CU536" s="1" t="s">
        <v>4943</v>
      </c>
      <c r="CV536" s="1" t="s">
        <v>4943</v>
      </c>
      <c r="CW536" s="1" t="s">
        <v>4943</v>
      </c>
      <c r="CX536" s="1" t="s">
        <v>4943</v>
      </c>
      <c r="CY536" s="1" t="s">
        <v>23</v>
      </c>
      <c r="CZ536" s="1" t="s">
        <v>4943</v>
      </c>
    </row>
    <row r="537" spans="2:104" x14ac:dyDescent="0.25">
      <c r="B537" s="2">
        <v>44424</v>
      </c>
      <c r="C537" s="1">
        <v>0</v>
      </c>
      <c r="D537" s="1">
        <v>0</v>
      </c>
      <c r="E537" s="1">
        <v>1</v>
      </c>
      <c r="F537" s="1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>
        <v>0</v>
      </c>
      <c r="BD537">
        <v>0</v>
      </c>
      <c r="BE537">
        <v>0</v>
      </c>
      <c r="BF537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 t="s">
        <v>4943</v>
      </c>
      <c r="CJ537" s="1" t="s">
        <v>4943</v>
      </c>
      <c r="CK537" s="1" t="s">
        <v>4943</v>
      </c>
      <c r="CL537" s="1" t="s">
        <v>4943</v>
      </c>
      <c r="CM537" s="1" t="s">
        <v>4943</v>
      </c>
      <c r="CN537" s="1" t="s">
        <v>4943</v>
      </c>
      <c r="CO537" s="1" t="s">
        <v>4943</v>
      </c>
      <c r="CP537" s="1" t="s">
        <v>4943</v>
      </c>
      <c r="CQ537" s="1" t="s">
        <v>4943</v>
      </c>
      <c r="CR537" s="1" t="s">
        <v>4943</v>
      </c>
      <c r="CS537" s="1" t="s">
        <v>4943</v>
      </c>
      <c r="CT537" s="1" t="s">
        <v>4943</v>
      </c>
      <c r="CU537" s="1" t="s">
        <v>4943</v>
      </c>
      <c r="CV537" s="1" t="s">
        <v>4943</v>
      </c>
      <c r="CW537" s="1" t="s">
        <v>4943</v>
      </c>
      <c r="CX537" s="1" t="s">
        <v>4943</v>
      </c>
      <c r="CY537" s="1" t="s">
        <v>4943</v>
      </c>
      <c r="CZ537" s="1" t="s">
        <v>23</v>
      </c>
    </row>
    <row r="538" spans="2:104" x14ac:dyDescent="0.25">
      <c r="B538" s="2">
        <v>44424</v>
      </c>
      <c r="C538" s="1">
        <v>0</v>
      </c>
      <c r="D538" s="1">
        <v>1</v>
      </c>
      <c r="E538" s="1">
        <v>0</v>
      </c>
      <c r="F538" s="1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>
        <v>0</v>
      </c>
      <c r="BD538">
        <v>0</v>
      </c>
      <c r="BE538">
        <v>0</v>
      </c>
      <c r="BF538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 t="s">
        <v>4943</v>
      </c>
      <c r="CJ538" s="1" t="s">
        <v>4943</v>
      </c>
      <c r="CK538" s="1" t="s">
        <v>4943</v>
      </c>
      <c r="CL538" s="1" t="s">
        <v>4943</v>
      </c>
      <c r="CM538" s="1" t="s">
        <v>4943</v>
      </c>
      <c r="CN538" s="1" t="s">
        <v>4943</v>
      </c>
      <c r="CO538" s="1" t="s">
        <v>4943</v>
      </c>
      <c r="CP538" s="1" t="s">
        <v>4943</v>
      </c>
      <c r="CQ538" s="1" t="s">
        <v>4943</v>
      </c>
      <c r="CR538" s="1" t="s">
        <v>4943</v>
      </c>
      <c r="CS538" s="1" t="s">
        <v>4943</v>
      </c>
      <c r="CT538" s="1" t="s">
        <v>4943</v>
      </c>
      <c r="CU538" s="1" t="s">
        <v>4943</v>
      </c>
      <c r="CV538" s="1" t="s">
        <v>4943</v>
      </c>
      <c r="CW538" s="1" t="s">
        <v>4943</v>
      </c>
      <c r="CX538" s="1" t="s">
        <v>4943</v>
      </c>
      <c r="CY538" s="1" t="s">
        <v>23</v>
      </c>
      <c r="CZ538" s="1" t="s">
        <v>4943</v>
      </c>
    </row>
    <row r="539" spans="2:104" x14ac:dyDescent="0.25">
      <c r="B539" s="2">
        <v>44424</v>
      </c>
      <c r="C539" s="1">
        <v>0</v>
      </c>
      <c r="D539" s="1">
        <v>1</v>
      </c>
      <c r="E539" s="1">
        <v>0</v>
      </c>
      <c r="F539" s="1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>
        <v>0</v>
      </c>
      <c r="BD539">
        <v>0</v>
      </c>
      <c r="BE539">
        <v>0</v>
      </c>
      <c r="BF539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 t="s">
        <v>4943</v>
      </c>
      <c r="CJ539" s="1" t="s">
        <v>4943</v>
      </c>
      <c r="CK539" s="1" t="s">
        <v>4943</v>
      </c>
      <c r="CL539" s="1" t="s">
        <v>4943</v>
      </c>
      <c r="CM539" s="1" t="s">
        <v>4943</v>
      </c>
      <c r="CN539" s="1" t="s">
        <v>4943</v>
      </c>
      <c r="CO539" s="1" t="s">
        <v>4943</v>
      </c>
      <c r="CP539" s="1" t="s">
        <v>4943</v>
      </c>
      <c r="CQ539" s="1" t="s">
        <v>4943</v>
      </c>
      <c r="CR539" s="1" t="s">
        <v>4943</v>
      </c>
      <c r="CS539" s="1" t="s">
        <v>4943</v>
      </c>
      <c r="CT539" s="1" t="s">
        <v>4943</v>
      </c>
      <c r="CU539" s="1" t="s">
        <v>4943</v>
      </c>
      <c r="CV539" s="1" t="s">
        <v>4943</v>
      </c>
      <c r="CW539" s="1" t="s">
        <v>4943</v>
      </c>
      <c r="CX539" s="1" t="s">
        <v>4943</v>
      </c>
      <c r="CY539" s="1" t="s">
        <v>23</v>
      </c>
      <c r="CZ539" s="1" t="s">
        <v>4943</v>
      </c>
    </row>
    <row r="540" spans="2:104" x14ac:dyDescent="0.25">
      <c r="B540" s="2">
        <v>44424</v>
      </c>
      <c r="C540" s="1">
        <v>0</v>
      </c>
      <c r="D540" s="1">
        <v>0</v>
      </c>
      <c r="E540" s="1">
        <v>1</v>
      </c>
      <c r="F540" s="1">
        <v>0</v>
      </c>
      <c r="G540">
        <v>0</v>
      </c>
      <c r="H540">
        <v>0</v>
      </c>
      <c r="I540">
        <v>1</v>
      </c>
      <c r="J540">
        <v>1</v>
      </c>
      <c r="K540">
        <v>1</v>
      </c>
      <c r="L540">
        <v>1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>
        <v>0</v>
      </c>
      <c r="BD540">
        <v>0</v>
      </c>
      <c r="BE540">
        <v>0</v>
      </c>
      <c r="BF540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 t="s">
        <v>4946</v>
      </c>
      <c r="CJ540" s="1" t="s">
        <v>4943</v>
      </c>
      <c r="CK540" s="1" t="s">
        <v>4943</v>
      </c>
      <c r="CL540" s="1" t="s">
        <v>4943</v>
      </c>
      <c r="CM540" s="1" t="s">
        <v>4943</v>
      </c>
      <c r="CN540" s="1" t="s">
        <v>4943</v>
      </c>
      <c r="CO540" s="1" t="s">
        <v>4943</v>
      </c>
      <c r="CP540" s="1" t="s">
        <v>4943</v>
      </c>
      <c r="CQ540" s="1" t="s">
        <v>4943</v>
      </c>
      <c r="CR540" s="1" t="s">
        <v>4943</v>
      </c>
      <c r="CS540" s="1" t="s">
        <v>4943</v>
      </c>
      <c r="CT540" s="1" t="s">
        <v>4947</v>
      </c>
      <c r="CU540" s="1" t="s">
        <v>4947</v>
      </c>
      <c r="CV540" s="1" t="s">
        <v>4947</v>
      </c>
      <c r="CW540" s="1" t="s">
        <v>4947</v>
      </c>
      <c r="CX540" s="1" t="s">
        <v>4943</v>
      </c>
      <c r="CY540" s="1" t="s">
        <v>4943</v>
      </c>
      <c r="CZ540" s="1" t="s">
        <v>23</v>
      </c>
    </row>
    <row r="541" spans="2:104" x14ac:dyDescent="0.25">
      <c r="B541" s="2">
        <v>44424</v>
      </c>
      <c r="C541" s="1">
        <v>0</v>
      </c>
      <c r="D541" s="1">
        <v>1</v>
      </c>
      <c r="E541" s="1">
        <v>0</v>
      </c>
      <c r="F541" s="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>
        <v>0</v>
      </c>
      <c r="BD541">
        <v>0</v>
      </c>
      <c r="BE541">
        <v>0</v>
      </c>
      <c r="BF54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 t="s">
        <v>4943</v>
      </c>
      <c r="CJ541" s="1" t="s">
        <v>4943</v>
      </c>
      <c r="CK541" s="1" t="s">
        <v>4943</v>
      </c>
      <c r="CL541" s="1" t="s">
        <v>4943</v>
      </c>
      <c r="CM541" s="1" t="s">
        <v>4943</v>
      </c>
      <c r="CN541" s="1" t="s">
        <v>4943</v>
      </c>
      <c r="CO541" s="1" t="s">
        <v>4943</v>
      </c>
      <c r="CP541" s="1" t="s">
        <v>4943</v>
      </c>
      <c r="CQ541" s="1" t="s">
        <v>4943</v>
      </c>
      <c r="CR541" s="1" t="s">
        <v>4943</v>
      </c>
      <c r="CS541" s="1" t="s">
        <v>4943</v>
      </c>
      <c r="CT541" s="1" t="s">
        <v>4943</v>
      </c>
      <c r="CU541" s="1" t="s">
        <v>4943</v>
      </c>
      <c r="CV541" s="1" t="s">
        <v>4943</v>
      </c>
      <c r="CW541" s="1" t="s">
        <v>4943</v>
      </c>
      <c r="CX541" s="1" t="s">
        <v>4943</v>
      </c>
      <c r="CY541" s="1" t="s">
        <v>23</v>
      </c>
      <c r="CZ541" s="1" t="s">
        <v>4943</v>
      </c>
    </row>
    <row r="542" spans="2:104" x14ac:dyDescent="0.25">
      <c r="B542" s="2">
        <v>44424</v>
      </c>
      <c r="C542" s="1">
        <v>1</v>
      </c>
      <c r="D542" s="1">
        <v>0</v>
      </c>
      <c r="E542" s="1">
        <v>0</v>
      </c>
      <c r="F542" s="1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1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>
        <v>0</v>
      </c>
      <c r="BD542">
        <v>0</v>
      </c>
      <c r="BE542">
        <v>0</v>
      </c>
      <c r="BF542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1</v>
      </c>
      <c r="CG542" s="1">
        <v>0</v>
      </c>
      <c r="CH542" s="1">
        <v>0</v>
      </c>
      <c r="CI542" s="1" t="s">
        <v>4944</v>
      </c>
      <c r="CJ542" s="1" t="s">
        <v>4944</v>
      </c>
      <c r="CK542" s="1" t="s">
        <v>4944</v>
      </c>
      <c r="CL542" s="1" t="s">
        <v>4944</v>
      </c>
      <c r="CM542" s="1" t="s">
        <v>4944</v>
      </c>
      <c r="CN542" s="1" t="s">
        <v>4944</v>
      </c>
      <c r="CO542" s="1" t="s">
        <v>4944</v>
      </c>
      <c r="CP542" s="1" t="s">
        <v>4944</v>
      </c>
      <c r="CQ542" s="1" t="s">
        <v>4944</v>
      </c>
      <c r="CR542" s="1" t="s">
        <v>4944</v>
      </c>
      <c r="CS542" s="1" t="s">
        <v>4944</v>
      </c>
      <c r="CT542" s="1" t="s">
        <v>4943</v>
      </c>
      <c r="CU542" s="1" t="s">
        <v>4943</v>
      </c>
      <c r="CV542" s="1" t="s">
        <v>4943</v>
      </c>
      <c r="CW542" s="1" t="s">
        <v>4943</v>
      </c>
      <c r="CX542" s="1" t="s">
        <v>4943</v>
      </c>
      <c r="CY542" s="1" t="s">
        <v>4943</v>
      </c>
      <c r="CZ542" s="1" t="s">
        <v>4943</v>
      </c>
    </row>
    <row r="543" spans="2:104" x14ac:dyDescent="0.25">
      <c r="B543" s="2">
        <v>44424</v>
      </c>
      <c r="C543" s="1">
        <v>1</v>
      </c>
      <c r="D543" s="1">
        <v>0</v>
      </c>
      <c r="E543" s="1">
        <v>0</v>
      </c>
      <c r="F543" s="1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>
        <v>0</v>
      </c>
      <c r="BD543">
        <v>0</v>
      </c>
      <c r="BE543">
        <v>0</v>
      </c>
      <c r="BF543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1</v>
      </c>
      <c r="BR543" s="1">
        <v>1</v>
      </c>
      <c r="BS543" s="1">
        <v>0</v>
      </c>
      <c r="BT543" s="1">
        <v>0</v>
      </c>
      <c r="BU543" s="1">
        <v>0</v>
      </c>
      <c r="BV543" s="1">
        <v>1</v>
      </c>
      <c r="BW543" s="1">
        <v>0</v>
      </c>
      <c r="BX543" s="1">
        <v>0</v>
      </c>
      <c r="BY543" s="1">
        <v>0</v>
      </c>
      <c r="BZ543" s="1">
        <v>0</v>
      </c>
      <c r="CA543" s="1">
        <v>1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 t="s">
        <v>4945</v>
      </c>
      <c r="CJ543" s="1" t="s">
        <v>4945</v>
      </c>
      <c r="CK543" s="1" t="s">
        <v>4945</v>
      </c>
      <c r="CL543" s="1" t="s">
        <v>4945</v>
      </c>
      <c r="CM543" s="1" t="s">
        <v>4945</v>
      </c>
      <c r="CN543" s="1" t="s">
        <v>4945</v>
      </c>
      <c r="CO543" s="1" t="s">
        <v>4945</v>
      </c>
      <c r="CP543" s="1" t="s">
        <v>4945</v>
      </c>
      <c r="CQ543" s="1" t="s">
        <v>4945</v>
      </c>
      <c r="CR543" s="1" t="s">
        <v>4945</v>
      </c>
      <c r="CS543" s="1" t="s">
        <v>4945</v>
      </c>
      <c r="CT543" s="1" t="s">
        <v>4943</v>
      </c>
      <c r="CU543" s="1" t="s">
        <v>4943</v>
      </c>
      <c r="CV543" s="1" t="s">
        <v>4943</v>
      </c>
      <c r="CW543" s="1" t="s">
        <v>4943</v>
      </c>
      <c r="CX543" s="1" t="s">
        <v>4943</v>
      </c>
      <c r="CY543" s="1" t="s">
        <v>4943</v>
      </c>
      <c r="CZ543" s="1" t="s">
        <v>4943</v>
      </c>
    </row>
    <row r="544" spans="2:104" x14ac:dyDescent="0.25">
      <c r="B544" s="2">
        <v>44424</v>
      </c>
      <c r="C544" s="1">
        <v>0</v>
      </c>
      <c r="D544" s="1">
        <v>0</v>
      </c>
      <c r="E544" s="1">
        <v>0</v>
      </c>
      <c r="F544" s="1">
        <v>1</v>
      </c>
      <c r="G544">
        <v>0</v>
      </c>
      <c r="H544">
        <v>0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1</v>
      </c>
      <c r="P544">
        <v>0</v>
      </c>
      <c r="Q544">
        <v>0</v>
      </c>
      <c r="R544">
        <v>1</v>
      </c>
      <c r="S544">
        <v>0</v>
      </c>
      <c r="T544">
        <v>1</v>
      </c>
      <c r="U544">
        <v>1</v>
      </c>
      <c r="V544" s="1">
        <v>1</v>
      </c>
      <c r="W544" s="1">
        <v>0</v>
      </c>
      <c r="X544" s="1">
        <v>0</v>
      </c>
      <c r="Y544" s="1">
        <v>0</v>
      </c>
      <c r="Z544" s="1">
        <v>0</v>
      </c>
      <c r="AA544" s="1">
        <v>1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1</v>
      </c>
      <c r="AN544" s="1">
        <v>0</v>
      </c>
      <c r="AO544" s="1">
        <v>0</v>
      </c>
      <c r="AP544" s="1">
        <v>0</v>
      </c>
      <c r="AQ544" s="1">
        <v>0</v>
      </c>
      <c r="AR544" s="1">
        <v>1</v>
      </c>
      <c r="AS544" s="1">
        <v>0</v>
      </c>
      <c r="AT544" s="1">
        <v>0</v>
      </c>
      <c r="AU544" s="1">
        <v>0</v>
      </c>
      <c r="AV544" s="1">
        <v>0</v>
      </c>
      <c r="AW544" s="1">
        <v>1</v>
      </c>
      <c r="AX544" s="1">
        <v>1</v>
      </c>
      <c r="AY544" s="1">
        <v>1</v>
      </c>
      <c r="AZ544" s="1">
        <v>1</v>
      </c>
      <c r="BA544" s="1">
        <v>0</v>
      </c>
      <c r="BB544" s="1">
        <v>1</v>
      </c>
      <c r="BC544">
        <v>1</v>
      </c>
      <c r="BD544">
        <v>1</v>
      </c>
      <c r="BE544">
        <v>1</v>
      </c>
      <c r="BF544">
        <v>1</v>
      </c>
      <c r="BG544" s="1">
        <v>1</v>
      </c>
      <c r="BH544" s="1">
        <v>0</v>
      </c>
      <c r="BI544" s="1">
        <v>0</v>
      </c>
      <c r="BJ544" s="1">
        <v>0</v>
      </c>
      <c r="BK544" s="1">
        <v>0</v>
      </c>
      <c r="BL544" s="1">
        <v>1</v>
      </c>
      <c r="BM544" s="1">
        <v>0</v>
      </c>
      <c r="BN544" s="1">
        <v>0</v>
      </c>
      <c r="BO544" s="1">
        <v>0</v>
      </c>
      <c r="BP544" s="1">
        <v>0</v>
      </c>
      <c r="BQ544" s="1">
        <v>1</v>
      </c>
      <c r="BR544" s="1">
        <v>1</v>
      </c>
      <c r="BS544" s="1">
        <v>1</v>
      </c>
      <c r="BT544" s="1">
        <v>1</v>
      </c>
      <c r="BU544" s="1">
        <v>1</v>
      </c>
      <c r="BV544" s="1">
        <v>1</v>
      </c>
      <c r="BW544" s="1">
        <v>0</v>
      </c>
      <c r="BX544" s="1">
        <v>0</v>
      </c>
      <c r="BY544" s="1">
        <v>0</v>
      </c>
      <c r="BZ544" s="1">
        <v>0</v>
      </c>
      <c r="CA544" s="1">
        <v>1</v>
      </c>
      <c r="CB544" s="1">
        <v>0</v>
      </c>
      <c r="CC544" s="1">
        <v>0</v>
      </c>
      <c r="CD544" s="1">
        <v>1</v>
      </c>
      <c r="CE544" s="1">
        <v>0</v>
      </c>
      <c r="CF544" s="1">
        <v>1</v>
      </c>
      <c r="CG544" s="1">
        <v>0</v>
      </c>
      <c r="CH544" s="1">
        <v>0</v>
      </c>
      <c r="CI544" s="1" t="s">
        <v>4946</v>
      </c>
      <c r="CJ544" s="1" t="s">
        <v>4946</v>
      </c>
      <c r="CK544" s="1" t="s">
        <v>4946</v>
      </c>
      <c r="CL544" s="1" t="s">
        <v>4946</v>
      </c>
      <c r="CM544" s="1" t="s">
        <v>4946</v>
      </c>
      <c r="CN544" s="1" t="s">
        <v>4946</v>
      </c>
      <c r="CO544" s="1" t="s">
        <v>4946</v>
      </c>
      <c r="CP544" s="1" t="s">
        <v>4946</v>
      </c>
      <c r="CQ544" s="1" t="s">
        <v>4946</v>
      </c>
      <c r="CR544" s="1" t="s">
        <v>4946</v>
      </c>
      <c r="CS544" s="1" t="s">
        <v>4946</v>
      </c>
      <c r="CT544" s="1" t="s">
        <v>4943</v>
      </c>
      <c r="CU544" s="1" t="s">
        <v>4943</v>
      </c>
      <c r="CV544" s="1" t="s">
        <v>4943</v>
      </c>
      <c r="CW544" s="1" t="s">
        <v>4943</v>
      </c>
      <c r="CX544" s="1" t="s">
        <v>4943</v>
      </c>
      <c r="CY544" s="1" t="s">
        <v>4943</v>
      </c>
      <c r="CZ544" s="1" t="s">
        <v>4943</v>
      </c>
    </row>
    <row r="545" spans="2:104" x14ac:dyDescent="0.25">
      <c r="B545" s="2">
        <v>44424</v>
      </c>
      <c r="C545" s="1">
        <v>0</v>
      </c>
      <c r="D545" s="1">
        <v>1</v>
      </c>
      <c r="E545" s="1">
        <v>0</v>
      </c>
      <c r="F545" s="1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>
        <v>0</v>
      </c>
      <c r="BD545">
        <v>0</v>
      </c>
      <c r="BE545">
        <v>0</v>
      </c>
      <c r="BF545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 t="s">
        <v>4943</v>
      </c>
      <c r="CJ545" s="1" t="s">
        <v>4943</v>
      </c>
      <c r="CK545" s="1" t="s">
        <v>4943</v>
      </c>
      <c r="CL545" s="1" t="s">
        <v>4943</v>
      </c>
      <c r="CM545" s="1" t="s">
        <v>4943</v>
      </c>
      <c r="CN545" s="1" t="s">
        <v>4943</v>
      </c>
      <c r="CO545" s="1" t="s">
        <v>4943</v>
      </c>
      <c r="CP545" s="1" t="s">
        <v>4943</v>
      </c>
      <c r="CQ545" s="1" t="s">
        <v>4943</v>
      </c>
      <c r="CR545" s="1" t="s">
        <v>4943</v>
      </c>
      <c r="CS545" s="1" t="s">
        <v>4943</v>
      </c>
      <c r="CT545" s="1" t="s">
        <v>4943</v>
      </c>
      <c r="CU545" s="1" t="s">
        <v>4943</v>
      </c>
      <c r="CV545" s="1" t="s">
        <v>4943</v>
      </c>
      <c r="CW545" s="1" t="s">
        <v>4943</v>
      </c>
      <c r="CX545" s="1" t="s">
        <v>4943</v>
      </c>
      <c r="CY545" s="1" t="s">
        <v>23</v>
      </c>
      <c r="CZ545" s="1" t="s">
        <v>4943</v>
      </c>
    </row>
    <row r="546" spans="2:104" x14ac:dyDescent="0.25">
      <c r="B546" s="2">
        <v>44424</v>
      </c>
      <c r="C546" s="1">
        <v>0</v>
      </c>
      <c r="D546" s="1">
        <v>1</v>
      </c>
      <c r="E546" s="1">
        <v>0</v>
      </c>
      <c r="F546" s="1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>
        <v>0</v>
      </c>
      <c r="BD546">
        <v>0</v>
      </c>
      <c r="BE546">
        <v>0</v>
      </c>
      <c r="BF546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 t="s">
        <v>4943</v>
      </c>
      <c r="CJ546" s="1" t="s">
        <v>4943</v>
      </c>
      <c r="CK546" s="1" t="s">
        <v>4943</v>
      </c>
      <c r="CL546" s="1" t="s">
        <v>4943</v>
      </c>
      <c r="CM546" s="1" t="s">
        <v>4943</v>
      </c>
      <c r="CN546" s="1" t="s">
        <v>4943</v>
      </c>
      <c r="CO546" s="1" t="s">
        <v>4943</v>
      </c>
      <c r="CP546" s="1" t="s">
        <v>4943</v>
      </c>
      <c r="CQ546" s="1" t="s">
        <v>4943</v>
      </c>
      <c r="CR546" s="1" t="s">
        <v>4943</v>
      </c>
      <c r="CS546" s="1" t="s">
        <v>4943</v>
      </c>
      <c r="CT546" s="1" t="s">
        <v>4943</v>
      </c>
      <c r="CU546" s="1" t="s">
        <v>4943</v>
      </c>
      <c r="CV546" s="1" t="s">
        <v>4943</v>
      </c>
      <c r="CW546" s="1" t="s">
        <v>4943</v>
      </c>
      <c r="CX546" s="1" t="s">
        <v>4943</v>
      </c>
      <c r="CY546" s="1" t="s">
        <v>23</v>
      </c>
      <c r="CZ546" s="1" t="s">
        <v>4943</v>
      </c>
    </row>
    <row r="547" spans="2:104" x14ac:dyDescent="0.25">
      <c r="B547" s="2">
        <v>44424</v>
      </c>
      <c r="C547" s="1">
        <v>0</v>
      </c>
      <c r="D547" s="1">
        <v>0</v>
      </c>
      <c r="E547" s="1">
        <v>1</v>
      </c>
      <c r="F547" s="1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>
        <v>0</v>
      </c>
      <c r="BD547">
        <v>0</v>
      </c>
      <c r="BE547">
        <v>0</v>
      </c>
      <c r="BF547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 t="s">
        <v>4943</v>
      </c>
      <c r="CJ547" s="1" t="s">
        <v>4943</v>
      </c>
      <c r="CK547" s="1" t="s">
        <v>4943</v>
      </c>
      <c r="CL547" s="1" t="s">
        <v>4943</v>
      </c>
      <c r="CM547" s="1" t="s">
        <v>4943</v>
      </c>
      <c r="CN547" s="1" t="s">
        <v>4943</v>
      </c>
      <c r="CO547" s="1" t="s">
        <v>4943</v>
      </c>
      <c r="CP547" s="1" t="s">
        <v>4943</v>
      </c>
      <c r="CQ547" s="1" t="s">
        <v>4943</v>
      </c>
      <c r="CR547" s="1" t="s">
        <v>4943</v>
      </c>
      <c r="CS547" s="1" t="s">
        <v>4943</v>
      </c>
      <c r="CT547" s="1" t="s">
        <v>4943</v>
      </c>
      <c r="CU547" s="1" t="s">
        <v>4943</v>
      </c>
      <c r="CV547" s="1" t="s">
        <v>4943</v>
      </c>
      <c r="CW547" s="1" t="s">
        <v>4943</v>
      </c>
      <c r="CX547" s="1" t="s">
        <v>4943</v>
      </c>
      <c r="CY547" s="1" t="s">
        <v>4943</v>
      </c>
      <c r="CZ547" s="1" t="s">
        <v>23</v>
      </c>
    </row>
    <row r="548" spans="2:104" x14ac:dyDescent="0.25">
      <c r="B548" s="2">
        <v>44424</v>
      </c>
      <c r="C548" s="1">
        <v>1</v>
      </c>
      <c r="D548" s="1">
        <v>0</v>
      </c>
      <c r="E548" s="1">
        <v>0</v>
      </c>
      <c r="F548" s="1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1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>
        <v>0</v>
      </c>
      <c r="BD548">
        <v>0</v>
      </c>
      <c r="BE548">
        <v>0</v>
      </c>
      <c r="BF548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1</v>
      </c>
      <c r="CG548" s="1">
        <v>0</v>
      </c>
      <c r="CH548" s="1">
        <v>0</v>
      </c>
      <c r="CI548" s="1" t="s">
        <v>4944</v>
      </c>
      <c r="CJ548" s="1" t="s">
        <v>4945</v>
      </c>
      <c r="CK548" s="1" t="s">
        <v>4944</v>
      </c>
      <c r="CL548" s="1" t="s">
        <v>4944</v>
      </c>
      <c r="CM548" s="1" t="s">
        <v>4944</v>
      </c>
      <c r="CN548" s="1" t="s">
        <v>4944</v>
      </c>
      <c r="CO548" s="1" t="s">
        <v>4945</v>
      </c>
      <c r="CP548" s="1" t="s">
        <v>4944</v>
      </c>
      <c r="CQ548" s="1" t="s">
        <v>4945</v>
      </c>
      <c r="CR548" s="1" t="s">
        <v>4944</v>
      </c>
      <c r="CS548" s="1" t="s">
        <v>4945</v>
      </c>
      <c r="CT548" s="1" t="s">
        <v>4943</v>
      </c>
      <c r="CU548" s="1" t="s">
        <v>4943</v>
      </c>
      <c r="CV548" s="1" t="s">
        <v>4943</v>
      </c>
      <c r="CW548" s="1" t="s">
        <v>4943</v>
      </c>
      <c r="CX548" s="1" t="s">
        <v>4943</v>
      </c>
      <c r="CY548" s="1" t="s">
        <v>4943</v>
      </c>
      <c r="CZ548" s="1" t="s">
        <v>4943</v>
      </c>
    </row>
    <row r="549" spans="2:104" x14ac:dyDescent="0.25">
      <c r="B549" s="2">
        <v>44424</v>
      </c>
      <c r="C549" s="1">
        <v>0</v>
      </c>
      <c r="D549" s="1">
        <v>1</v>
      </c>
      <c r="E549" s="1">
        <v>0</v>
      </c>
      <c r="F549" s="1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>
        <v>0</v>
      </c>
      <c r="BD549">
        <v>0</v>
      </c>
      <c r="BE549">
        <v>0</v>
      </c>
      <c r="BF549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 t="s">
        <v>4943</v>
      </c>
      <c r="CJ549" s="1" t="s">
        <v>4943</v>
      </c>
      <c r="CK549" s="1" t="s">
        <v>4943</v>
      </c>
      <c r="CL549" s="1" t="s">
        <v>4943</v>
      </c>
      <c r="CM549" s="1" t="s">
        <v>4943</v>
      </c>
      <c r="CN549" s="1" t="s">
        <v>4943</v>
      </c>
      <c r="CO549" s="1" t="s">
        <v>4943</v>
      </c>
      <c r="CP549" s="1" t="s">
        <v>4943</v>
      </c>
      <c r="CQ549" s="1" t="s">
        <v>4943</v>
      </c>
      <c r="CR549" s="1" t="s">
        <v>4943</v>
      </c>
      <c r="CS549" s="1" t="s">
        <v>4943</v>
      </c>
      <c r="CT549" s="1" t="s">
        <v>4943</v>
      </c>
      <c r="CU549" s="1" t="s">
        <v>4943</v>
      </c>
      <c r="CV549" s="1" t="s">
        <v>4943</v>
      </c>
      <c r="CW549" s="1" t="s">
        <v>4943</v>
      </c>
      <c r="CX549" s="1" t="s">
        <v>4943</v>
      </c>
      <c r="CY549" s="1" t="s">
        <v>23</v>
      </c>
      <c r="CZ549" s="1" t="s">
        <v>4943</v>
      </c>
    </row>
    <row r="550" spans="2:104" x14ac:dyDescent="0.25">
      <c r="B550" s="2">
        <v>44424</v>
      </c>
      <c r="C550" s="1">
        <v>0</v>
      </c>
      <c r="D550" s="1">
        <v>1</v>
      </c>
      <c r="E550" s="1">
        <v>0</v>
      </c>
      <c r="F550" s="1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>
        <v>0</v>
      </c>
      <c r="BD550">
        <v>0</v>
      </c>
      <c r="BE550">
        <v>0</v>
      </c>
      <c r="BF550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 t="s">
        <v>4943</v>
      </c>
      <c r="CJ550" s="1" t="s">
        <v>4943</v>
      </c>
      <c r="CK550" s="1" t="s">
        <v>4943</v>
      </c>
      <c r="CL550" s="1" t="s">
        <v>4943</v>
      </c>
      <c r="CM550" s="1" t="s">
        <v>4943</v>
      </c>
      <c r="CN550" s="1" t="s">
        <v>4943</v>
      </c>
      <c r="CO550" s="1" t="s">
        <v>4943</v>
      </c>
      <c r="CP550" s="1" t="s">
        <v>4943</v>
      </c>
      <c r="CQ550" s="1" t="s">
        <v>4943</v>
      </c>
      <c r="CR550" s="1" t="s">
        <v>4943</v>
      </c>
      <c r="CS550" s="1" t="s">
        <v>4943</v>
      </c>
      <c r="CT550" s="1" t="s">
        <v>4943</v>
      </c>
      <c r="CU550" s="1" t="s">
        <v>4943</v>
      </c>
      <c r="CV550" s="1" t="s">
        <v>4943</v>
      </c>
      <c r="CW550" s="1" t="s">
        <v>4943</v>
      </c>
      <c r="CX550" s="1" t="s">
        <v>4943</v>
      </c>
      <c r="CY550" s="1" t="s">
        <v>23</v>
      </c>
      <c r="CZ550" s="1" t="s">
        <v>4943</v>
      </c>
    </row>
    <row r="551" spans="2:104" x14ac:dyDescent="0.25">
      <c r="B551" s="2">
        <v>44424</v>
      </c>
      <c r="C551" s="1">
        <v>0</v>
      </c>
      <c r="D551" s="1">
        <v>1</v>
      </c>
      <c r="E551" s="1">
        <v>0</v>
      </c>
      <c r="F551" s="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>
        <v>0</v>
      </c>
      <c r="BD551">
        <v>0</v>
      </c>
      <c r="BE551">
        <v>0</v>
      </c>
      <c r="BF55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 t="s">
        <v>4943</v>
      </c>
      <c r="CJ551" s="1" t="s">
        <v>4943</v>
      </c>
      <c r="CK551" s="1" t="s">
        <v>4943</v>
      </c>
      <c r="CL551" s="1" t="s">
        <v>4943</v>
      </c>
      <c r="CM551" s="1" t="s">
        <v>4943</v>
      </c>
      <c r="CN551" s="1" t="s">
        <v>4943</v>
      </c>
      <c r="CO551" s="1" t="s">
        <v>4943</v>
      </c>
      <c r="CP551" s="1" t="s">
        <v>4943</v>
      </c>
      <c r="CQ551" s="1" t="s">
        <v>4943</v>
      </c>
      <c r="CR551" s="1" t="s">
        <v>4943</v>
      </c>
      <c r="CS551" s="1" t="s">
        <v>4943</v>
      </c>
      <c r="CT551" s="1" t="s">
        <v>4943</v>
      </c>
      <c r="CU551" s="1" t="s">
        <v>4943</v>
      </c>
      <c r="CV551" s="1" t="s">
        <v>4943</v>
      </c>
      <c r="CW551" s="1" t="s">
        <v>4943</v>
      </c>
      <c r="CX551" s="1" t="s">
        <v>4943</v>
      </c>
      <c r="CY551" s="1" t="s">
        <v>23</v>
      </c>
      <c r="CZ551" s="1" t="s">
        <v>4943</v>
      </c>
    </row>
    <row r="552" spans="2:104" x14ac:dyDescent="0.25">
      <c r="B552" s="2">
        <v>44424</v>
      </c>
      <c r="C552" s="1">
        <v>0</v>
      </c>
      <c r="D552" s="1">
        <v>1</v>
      </c>
      <c r="E552" s="1">
        <v>0</v>
      </c>
      <c r="F552" s="1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>
        <v>0</v>
      </c>
      <c r="BD552">
        <v>0</v>
      </c>
      <c r="BE552">
        <v>0</v>
      </c>
      <c r="BF552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 t="s">
        <v>4943</v>
      </c>
      <c r="CJ552" s="1" t="s">
        <v>4943</v>
      </c>
      <c r="CK552" s="1" t="s">
        <v>4943</v>
      </c>
      <c r="CL552" s="1" t="s">
        <v>4943</v>
      </c>
      <c r="CM552" s="1" t="s">
        <v>4943</v>
      </c>
      <c r="CN552" s="1" t="s">
        <v>4943</v>
      </c>
      <c r="CO552" s="1" t="s">
        <v>4943</v>
      </c>
      <c r="CP552" s="1" t="s">
        <v>4943</v>
      </c>
      <c r="CQ552" s="1" t="s">
        <v>4943</v>
      </c>
      <c r="CR552" s="1" t="s">
        <v>4943</v>
      </c>
      <c r="CS552" s="1" t="s">
        <v>4943</v>
      </c>
      <c r="CT552" s="1" t="s">
        <v>4943</v>
      </c>
      <c r="CU552" s="1" t="s">
        <v>4943</v>
      </c>
      <c r="CV552" s="1" t="s">
        <v>4943</v>
      </c>
      <c r="CW552" s="1" t="s">
        <v>4943</v>
      </c>
      <c r="CX552" s="1" t="s">
        <v>4943</v>
      </c>
      <c r="CY552" s="1" t="s">
        <v>23</v>
      </c>
      <c r="CZ552" s="1" t="s">
        <v>4943</v>
      </c>
    </row>
    <row r="553" spans="2:104" x14ac:dyDescent="0.25">
      <c r="B553" s="2">
        <v>44424</v>
      </c>
      <c r="C553" s="1">
        <v>0</v>
      </c>
      <c r="D553" s="1">
        <v>1</v>
      </c>
      <c r="E553" s="1">
        <v>0</v>
      </c>
      <c r="F553" s="1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>
        <v>0</v>
      </c>
      <c r="BD553">
        <v>0</v>
      </c>
      <c r="BE553">
        <v>0</v>
      </c>
      <c r="BF553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 t="s">
        <v>4943</v>
      </c>
      <c r="CJ553" s="1" t="s">
        <v>4943</v>
      </c>
      <c r="CK553" s="1" t="s">
        <v>4943</v>
      </c>
      <c r="CL553" s="1" t="s">
        <v>4943</v>
      </c>
      <c r="CM553" s="1" t="s">
        <v>4943</v>
      </c>
      <c r="CN553" s="1" t="s">
        <v>4943</v>
      </c>
      <c r="CO553" s="1" t="s">
        <v>4943</v>
      </c>
      <c r="CP553" s="1" t="s">
        <v>4943</v>
      </c>
      <c r="CQ553" s="1" t="s">
        <v>4943</v>
      </c>
      <c r="CR553" s="1" t="s">
        <v>4943</v>
      </c>
      <c r="CS553" s="1" t="s">
        <v>4943</v>
      </c>
      <c r="CT553" s="1" t="s">
        <v>4943</v>
      </c>
      <c r="CU553" s="1" t="s">
        <v>4943</v>
      </c>
      <c r="CV553" s="1" t="s">
        <v>4943</v>
      </c>
      <c r="CW553" s="1" t="s">
        <v>4943</v>
      </c>
      <c r="CX553" s="1" t="s">
        <v>4943</v>
      </c>
      <c r="CY553" s="1" t="s">
        <v>23</v>
      </c>
      <c r="CZ553" s="1" t="s">
        <v>4943</v>
      </c>
    </row>
    <row r="554" spans="2:104" x14ac:dyDescent="0.25">
      <c r="B554" s="2">
        <v>44424</v>
      </c>
      <c r="C554" s="1">
        <v>0</v>
      </c>
      <c r="D554" s="1">
        <v>1</v>
      </c>
      <c r="E554" s="1">
        <v>0</v>
      </c>
      <c r="F554" s="1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>
        <v>0</v>
      </c>
      <c r="BD554">
        <v>0</v>
      </c>
      <c r="BE554">
        <v>0</v>
      </c>
      <c r="BF554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 t="s">
        <v>4943</v>
      </c>
      <c r="CJ554" s="1" t="s">
        <v>4943</v>
      </c>
      <c r="CK554" s="1" t="s">
        <v>4943</v>
      </c>
      <c r="CL554" s="1" t="s">
        <v>4943</v>
      </c>
      <c r="CM554" s="1" t="s">
        <v>4943</v>
      </c>
      <c r="CN554" s="1" t="s">
        <v>4943</v>
      </c>
      <c r="CO554" s="1" t="s">
        <v>4943</v>
      </c>
      <c r="CP554" s="1" t="s">
        <v>4943</v>
      </c>
      <c r="CQ554" s="1" t="s">
        <v>4943</v>
      </c>
      <c r="CR554" s="1" t="s">
        <v>4943</v>
      </c>
      <c r="CS554" s="1" t="s">
        <v>4943</v>
      </c>
      <c r="CT554" s="1" t="s">
        <v>4943</v>
      </c>
      <c r="CU554" s="1" t="s">
        <v>4943</v>
      </c>
      <c r="CV554" s="1" t="s">
        <v>4943</v>
      </c>
      <c r="CW554" s="1" t="s">
        <v>4943</v>
      </c>
      <c r="CX554" s="1" t="s">
        <v>4943</v>
      </c>
      <c r="CY554" s="1" t="s">
        <v>23</v>
      </c>
      <c r="CZ554" s="1" t="s">
        <v>4943</v>
      </c>
    </row>
    <row r="555" spans="2:104" x14ac:dyDescent="0.25">
      <c r="B555" s="2">
        <v>44424</v>
      </c>
      <c r="C555" s="1">
        <v>0</v>
      </c>
      <c r="D555" s="1">
        <v>1</v>
      </c>
      <c r="E555" s="1">
        <v>0</v>
      </c>
      <c r="F555" s="1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>
        <v>0</v>
      </c>
      <c r="BD555">
        <v>0</v>
      </c>
      <c r="BE555">
        <v>0</v>
      </c>
      <c r="BF555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 t="s">
        <v>4943</v>
      </c>
      <c r="CJ555" s="1" t="s">
        <v>4943</v>
      </c>
      <c r="CK555" s="1" t="s">
        <v>4943</v>
      </c>
      <c r="CL555" s="1" t="s">
        <v>4943</v>
      </c>
      <c r="CM555" s="1" t="s">
        <v>4943</v>
      </c>
      <c r="CN555" s="1" t="s">
        <v>4943</v>
      </c>
      <c r="CO555" s="1" t="s">
        <v>4943</v>
      </c>
      <c r="CP555" s="1" t="s">
        <v>4943</v>
      </c>
      <c r="CQ555" s="1" t="s">
        <v>4943</v>
      </c>
      <c r="CR555" s="1" t="s">
        <v>4943</v>
      </c>
      <c r="CS555" s="1" t="s">
        <v>4943</v>
      </c>
      <c r="CT555" s="1" t="s">
        <v>4943</v>
      </c>
      <c r="CU555" s="1" t="s">
        <v>4943</v>
      </c>
      <c r="CV555" s="1" t="s">
        <v>4943</v>
      </c>
      <c r="CW555" s="1" t="s">
        <v>4943</v>
      </c>
      <c r="CX555" s="1" t="s">
        <v>4943</v>
      </c>
      <c r="CY555" s="1" t="s">
        <v>23</v>
      </c>
      <c r="CZ555" s="1" t="s">
        <v>4943</v>
      </c>
    </row>
    <row r="556" spans="2:104" x14ac:dyDescent="0.25">
      <c r="B556" s="2">
        <v>44424</v>
      </c>
      <c r="C556" s="1">
        <v>1</v>
      </c>
      <c r="D556" s="1">
        <v>0</v>
      </c>
      <c r="E556" s="1">
        <v>0</v>
      </c>
      <c r="F556" s="1">
        <v>0</v>
      </c>
      <c r="G556">
        <v>0</v>
      </c>
      <c r="H556">
        <v>0</v>
      </c>
      <c r="I556">
        <v>1</v>
      </c>
      <c r="J556">
        <v>1</v>
      </c>
      <c r="K556">
        <v>0</v>
      </c>
      <c r="L556">
        <v>1</v>
      </c>
      <c r="M556">
        <v>1</v>
      </c>
      <c r="N556">
        <v>0</v>
      </c>
      <c r="O556">
        <v>1</v>
      </c>
      <c r="P556">
        <v>0</v>
      </c>
      <c r="Q556">
        <v>0</v>
      </c>
      <c r="R556">
        <v>1</v>
      </c>
      <c r="S556">
        <v>0</v>
      </c>
      <c r="T556">
        <v>1</v>
      </c>
      <c r="U556">
        <v>0</v>
      </c>
      <c r="V556" s="1">
        <v>1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1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1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>
        <v>0</v>
      </c>
      <c r="BD556">
        <v>0</v>
      </c>
      <c r="BE556">
        <v>0</v>
      </c>
      <c r="BF556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1</v>
      </c>
      <c r="BV556" s="1">
        <v>1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1</v>
      </c>
      <c r="CG556" s="1">
        <v>0</v>
      </c>
      <c r="CH556" s="1">
        <v>0</v>
      </c>
      <c r="CI556" s="1" t="s">
        <v>4946</v>
      </c>
      <c r="CJ556" s="1" t="s">
        <v>4944</v>
      </c>
      <c r="CK556" s="1" t="s">
        <v>4946</v>
      </c>
      <c r="CL556" s="1" t="s">
        <v>4946</v>
      </c>
      <c r="CM556" s="1" t="s">
        <v>4944</v>
      </c>
      <c r="CN556" s="1" t="s">
        <v>4944</v>
      </c>
      <c r="CO556" s="1" t="s">
        <v>4945</v>
      </c>
      <c r="CP556" s="1" t="s">
        <v>4945</v>
      </c>
      <c r="CQ556" s="1" t="s">
        <v>4945</v>
      </c>
      <c r="CR556" s="1" t="s">
        <v>4945</v>
      </c>
      <c r="CS556" s="1" t="s">
        <v>4945</v>
      </c>
      <c r="CT556" s="1" t="s">
        <v>4943</v>
      </c>
      <c r="CU556" s="1" t="s">
        <v>4943</v>
      </c>
      <c r="CV556" s="1" t="s">
        <v>4943</v>
      </c>
      <c r="CW556" s="1" t="s">
        <v>4943</v>
      </c>
      <c r="CX556" s="1" t="s">
        <v>4943</v>
      </c>
      <c r="CY556" s="1" t="s">
        <v>4943</v>
      </c>
      <c r="CZ556" s="1" t="s">
        <v>4943</v>
      </c>
    </row>
    <row r="557" spans="2:104" x14ac:dyDescent="0.25">
      <c r="B557" s="2">
        <v>44424</v>
      </c>
      <c r="C557" s="1">
        <v>0</v>
      </c>
      <c r="D557" s="1">
        <v>1</v>
      </c>
      <c r="E557" s="1">
        <v>0</v>
      </c>
      <c r="F557" s="1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>
        <v>0</v>
      </c>
      <c r="BD557">
        <v>0</v>
      </c>
      <c r="BE557">
        <v>0</v>
      </c>
      <c r="BF557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 t="s">
        <v>4943</v>
      </c>
      <c r="CJ557" s="1" t="s">
        <v>4943</v>
      </c>
      <c r="CK557" s="1" t="s">
        <v>4943</v>
      </c>
      <c r="CL557" s="1" t="s">
        <v>4943</v>
      </c>
      <c r="CM557" s="1" t="s">
        <v>4943</v>
      </c>
      <c r="CN557" s="1" t="s">
        <v>4943</v>
      </c>
      <c r="CO557" s="1" t="s">
        <v>4943</v>
      </c>
      <c r="CP557" s="1" t="s">
        <v>4943</v>
      </c>
      <c r="CQ557" s="1" t="s">
        <v>4943</v>
      </c>
      <c r="CR557" s="1" t="s">
        <v>4943</v>
      </c>
      <c r="CS557" s="1" t="s">
        <v>4943</v>
      </c>
      <c r="CT557" s="1" t="s">
        <v>4943</v>
      </c>
      <c r="CU557" s="1" t="s">
        <v>4943</v>
      </c>
      <c r="CV557" s="1" t="s">
        <v>4943</v>
      </c>
      <c r="CW557" s="1" t="s">
        <v>4943</v>
      </c>
      <c r="CX557" s="1" t="s">
        <v>4943</v>
      </c>
      <c r="CY557" s="1" t="s">
        <v>23</v>
      </c>
      <c r="CZ557" s="1" t="s">
        <v>4943</v>
      </c>
    </row>
    <row r="558" spans="2:104" x14ac:dyDescent="0.25">
      <c r="B558" s="2">
        <v>44424</v>
      </c>
      <c r="C558" s="1">
        <v>1</v>
      </c>
      <c r="D558" s="1">
        <v>0</v>
      </c>
      <c r="E558" s="1">
        <v>0</v>
      </c>
      <c r="F558" s="1">
        <v>0</v>
      </c>
      <c r="G558">
        <v>0</v>
      </c>
      <c r="H558">
        <v>0</v>
      </c>
      <c r="I558">
        <v>1</v>
      </c>
      <c r="J558">
        <v>1</v>
      </c>
      <c r="K558">
        <v>1</v>
      </c>
      <c r="L558">
        <v>1</v>
      </c>
      <c r="M558">
        <v>1</v>
      </c>
      <c r="N558">
        <v>1</v>
      </c>
      <c r="O558">
        <v>1</v>
      </c>
      <c r="P558">
        <v>0</v>
      </c>
      <c r="Q558">
        <v>0</v>
      </c>
      <c r="R558">
        <v>1</v>
      </c>
      <c r="S558">
        <v>0</v>
      </c>
      <c r="T558">
        <v>1</v>
      </c>
      <c r="U558">
        <v>0</v>
      </c>
      <c r="V558" s="1">
        <v>1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1</v>
      </c>
      <c r="AH558" s="1">
        <v>1</v>
      </c>
      <c r="AI558" s="1">
        <v>0</v>
      </c>
      <c r="AJ558" s="1">
        <v>1</v>
      </c>
      <c r="AK558" s="1">
        <v>1</v>
      </c>
      <c r="AL558" s="1">
        <v>1</v>
      </c>
      <c r="AM558" s="1">
        <v>1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1</v>
      </c>
      <c r="AX558" s="1">
        <v>1</v>
      </c>
      <c r="AY558" s="1">
        <v>1</v>
      </c>
      <c r="AZ558" s="1">
        <v>1</v>
      </c>
      <c r="BA558" s="1">
        <v>0</v>
      </c>
      <c r="BB558" s="1">
        <v>1</v>
      </c>
      <c r="BC558">
        <v>1</v>
      </c>
      <c r="BD558">
        <v>1</v>
      </c>
      <c r="BE558">
        <v>1</v>
      </c>
      <c r="BF558">
        <v>0</v>
      </c>
      <c r="BG558" s="1">
        <v>1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1</v>
      </c>
      <c r="BT558" s="1">
        <v>1</v>
      </c>
      <c r="BU558" s="1">
        <v>1</v>
      </c>
      <c r="BV558" s="1">
        <v>1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1</v>
      </c>
      <c r="CG558" s="1">
        <v>0</v>
      </c>
      <c r="CH558" s="1">
        <v>0</v>
      </c>
      <c r="CI558" s="1" t="s">
        <v>4946</v>
      </c>
      <c r="CJ558" s="1" t="s">
        <v>4946</v>
      </c>
      <c r="CK558" s="1" t="s">
        <v>4946</v>
      </c>
      <c r="CL558" s="1" t="s">
        <v>4946</v>
      </c>
      <c r="CM558" s="1" t="s">
        <v>4946</v>
      </c>
      <c r="CN558" s="1" t="s">
        <v>4945</v>
      </c>
      <c r="CO558" s="1" t="s">
        <v>4946</v>
      </c>
      <c r="CP558" s="1" t="s">
        <v>4945</v>
      </c>
      <c r="CQ558" s="1" t="s">
        <v>4944</v>
      </c>
      <c r="CR558" s="1" t="s">
        <v>4946</v>
      </c>
      <c r="CS558" s="1" t="s">
        <v>4945</v>
      </c>
      <c r="CT558" s="1" t="s">
        <v>4943</v>
      </c>
      <c r="CU558" s="1" t="s">
        <v>4943</v>
      </c>
      <c r="CV558" s="1" t="s">
        <v>4943</v>
      </c>
      <c r="CW558" s="1" t="s">
        <v>4943</v>
      </c>
      <c r="CX558" s="1" t="s">
        <v>4943</v>
      </c>
      <c r="CY558" s="1" t="s">
        <v>4943</v>
      </c>
      <c r="CZ558" s="1" t="s">
        <v>4943</v>
      </c>
    </row>
    <row r="559" spans="2:104" x14ac:dyDescent="0.25">
      <c r="B559" s="2">
        <v>44423</v>
      </c>
      <c r="C559" s="1">
        <v>0</v>
      </c>
      <c r="D559" s="1">
        <v>0</v>
      </c>
      <c r="E559" s="1">
        <v>1</v>
      </c>
      <c r="F559" s="1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>
        <v>0</v>
      </c>
      <c r="BD559">
        <v>0</v>
      </c>
      <c r="BE559">
        <v>0</v>
      </c>
      <c r="BF559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 t="s">
        <v>4943</v>
      </c>
      <c r="CJ559" s="1" t="s">
        <v>4943</v>
      </c>
      <c r="CK559" s="1" t="s">
        <v>4943</v>
      </c>
      <c r="CL559" s="1" t="s">
        <v>4943</v>
      </c>
      <c r="CM559" s="1" t="s">
        <v>4943</v>
      </c>
      <c r="CN559" s="1" t="s">
        <v>4943</v>
      </c>
      <c r="CO559" s="1" t="s">
        <v>4943</v>
      </c>
      <c r="CP559" s="1" t="s">
        <v>4943</v>
      </c>
      <c r="CQ559" s="1" t="s">
        <v>4943</v>
      </c>
      <c r="CR559" s="1" t="s">
        <v>4943</v>
      </c>
      <c r="CS559" s="1" t="s">
        <v>4943</v>
      </c>
      <c r="CT559" s="1" t="s">
        <v>4943</v>
      </c>
      <c r="CU559" s="1" t="s">
        <v>4943</v>
      </c>
      <c r="CV559" s="1" t="s">
        <v>4943</v>
      </c>
      <c r="CW559" s="1" t="s">
        <v>4943</v>
      </c>
      <c r="CX559" s="1" t="s">
        <v>4943</v>
      </c>
      <c r="CY559" s="1" t="s">
        <v>4943</v>
      </c>
      <c r="CZ559" s="1" t="s">
        <v>23</v>
      </c>
    </row>
    <row r="560" spans="2:104" x14ac:dyDescent="0.25">
      <c r="B560" s="2">
        <v>44422</v>
      </c>
      <c r="C560" s="1">
        <v>0</v>
      </c>
      <c r="D560" s="1">
        <v>1</v>
      </c>
      <c r="E560" s="1">
        <v>0</v>
      </c>
      <c r="F560" s="1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>
        <v>0</v>
      </c>
      <c r="BD560">
        <v>0</v>
      </c>
      <c r="BE560">
        <v>0</v>
      </c>
      <c r="BF560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 t="s">
        <v>4943</v>
      </c>
      <c r="CJ560" s="1" t="s">
        <v>4943</v>
      </c>
      <c r="CK560" s="1" t="s">
        <v>4943</v>
      </c>
      <c r="CL560" s="1" t="s">
        <v>4943</v>
      </c>
      <c r="CM560" s="1" t="s">
        <v>4943</v>
      </c>
      <c r="CN560" s="1" t="s">
        <v>4943</v>
      </c>
      <c r="CO560" s="1" t="s">
        <v>4943</v>
      </c>
      <c r="CP560" s="1" t="s">
        <v>4943</v>
      </c>
      <c r="CQ560" s="1" t="s">
        <v>4943</v>
      </c>
      <c r="CR560" s="1" t="s">
        <v>4943</v>
      </c>
      <c r="CS560" s="1" t="s">
        <v>4943</v>
      </c>
      <c r="CT560" s="1" t="s">
        <v>4943</v>
      </c>
      <c r="CU560" s="1" t="s">
        <v>4943</v>
      </c>
      <c r="CV560" s="1" t="s">
        <v>4943</v>
      </c>
      <c r="CW560" s="1" t="s">
        <v>4943</v>
      </c>
      <c r="CX560" s="1" t="s">
        <v>4943</v>
      </c>
      <c r="CY560" s="1" t="s">
        <v>23</v>
      </c>
      <c r="CZ560" s="1" t="s">
        <v>4943</v>
      </c>
    </row>
    <row r="561" spans="2:104" x14ac:dyDescent="0.25">
      <c r="B561" s="2">
        <v>44422</v>
      </c>
      <c r="C561" s="1">
        <v>1</v>
      </c>
      <c r="D561" s="1">
        <v>0</v>
      </c>
      <c r="E561" s="1">
        <v>0</v>
      </c>
      <c r="F561" s="1">
        <v>0</v>
      </c>
      <c r="G561">
        <v>0</v>
      </c>
      <c r="H561">
        <v>0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0</v>
      </c>
      <c r="Q561">
        <v>1</v>
      </c>
      <c r="R561">
        <v>1</v>
      </c>
      <c r="S561">
        <v>1</v>
      </c>
      <c r="T561">
        <v>1</v>
      </c>
      <c r="U561">
        <v>1</v>
      </c>
      <c r="V561" s="1">
        <v>1</v>
      </c>
      <c r="W561" s="1">
        <v>1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1</v>
      </c>
      <c r="AG561" s="1">
        <v>0</v>
      </c>
      <c r="AH561" s="1">
        <v>1</v>
      </c>
      <c r="AI561" s="1">
        <v>1</v>
      </c>
      <c r="AJ561" s="1">
        <v>0</v>
      </c>
      <c r="AK561" s="1">
        <v>1</v>
      </c>
      <c r="AL561" s="1">
        <v>1</v>
      </c>
      <c r="AM561" s="1">
        <v>1</v>
      </c>
      <c r="AN561" s="1">
        <v>1</v>
      </c>
      <c r="AO561" s="1">
        <v>0</v>
      </c>
      <c r="AP561" s="1">
        <v>1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1</v>
      </c>
      <c r="AY561" s="1">
        <v>1</v>
      </c>
      <c r="AZ561" s="1">
        <v>1</v>
      </c>
      <c r="BA561" s="1">
        <v>0</v>
      </c>
      <c r="BB561" s="1">
        <v>1</v>
      </c>
      <c r="BC561">
        <v>1</v>
      </c>
      <c r="BD561">
        <v>1</v>
      </c>
      <c r="BE561">
        <v>1</v>
      </c>
      <c r="BF561">
        <v>1</v>
      </c>
      <c r="BG561" s="1">
        <v>1</v>
      </c>
      <c r="BH561" s="1">
        <v>1</v>
      </c>
      <c r="BI561" s="1">
        <v>0</v>
      </c>
      <c r="BJ561" s="1">
        <v>1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1</v>
      </c>
      <c r="BR561" s="1">
        <v>0</v>
      </c>
      <c r="BS561" s="1">
        <v>0</v>
      </c>
      <c r="BT561" s="1">
        <v>0</v>
      </c>
      <c r="BU561" s="1">
        <v>1</v>
      </c>
      <c r="BV561" s="1">
        <v>1</v>
      </c>
      <c r="BW561" s="1">
        <v>1</v>
      </c>
      <c r="BX561" s="1">
        <v>0</v>
      </c>
      <c r="BY561" s="1">
        <v>1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1</v>
      </c>
      <c r="CI561" s="1" t="s">
        <v>4946</v>
      </c>
      <c r="CJ561" s="1" t="s">
        <v>4946</v>
      </c>
      <c r="CK561" s="1" t="s">
        <v>4944</v>
      </c>
      <c r="CL561" s="1" t="s">
        <v>4944</v>
      </c>
      <c r="CM561" s="1" t="s">
        <v>4944</v>
      </c>
      <c r="CN561" s="1" t="s">
        <v>4944</v>
      </c>
      <c r="CO561" s="1" t="s">
        <v>4944</v>
      </c>
      <c r="CP561" s="1" t="s">
        <v>4945</v>
      </c>
      <c r="CQ561" s="1" t="s">
        <v>4944</v>
      </c>
      <c r="CR561" s="1" t="s">
        <v>4944</v>
      </c>
      <c r="CS561" s="1" t="s">
        <v>4944</v>
      </c>
      <c r="CT561" s="1" t="s">
        <v>4943</v>
      </c>
      <c r="CU561" s="1" t="s">
        <v>4943</v>
      </c>
      <c r="CV561" s="1" t="s">
        <v>4943</v>
      </c>
      <c r="CW561" s="1" t="s">
        <v>4943</v>
      </c>
      <c r="CX561" s="1" t="s">
        <v>4943</v>
      </c>
      <c r="CY561" s="1" t="s">
        <v>4943</v>
      </c>
      <c r="CZ561" s="1" t="s">
        <v>4943</v>
      </c>
    </row>
    <row r="562" spans="2:104" x14ac:dyDescent="0.25">
      <c r="B562" s="2">
        <v>44421</v>
      </c>
      <c r="C562" s="1">
        <v>0</v>
      </c>
      <c r="D562" s="1">
        <v>1</v>
      </c>
      <c r="E562" s="1">
        <v>0</v>
      </c>
      <c r="F562" s="1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>
        <v>0</v>
      </c>
      <c r="BD562">
        <v>0</v>
      </c>
      <c r="BE562">
        <v>0</v>
      </c>
      <c r="BF562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 t="s">
        <v>4943</v>
      </c>
      <c r="CJ562" s="1" t="s">
        <v>4943</v>
      </c>
      <c r="CK562" s="1" t="s">
        <v>4943</v>
      </c>
      <c r="CL562" s="1" t="s">
        <v>4943</v>
      </c>
      <c r="CM562" s="1" t="s">
        <v>4943</v>
      </c>
      <c r="CN562" s="1" t="s">
        <v>4943</v>
      </c>
      <c r="CO562" s="1" t="s">
        <v>4943</v>
      </c>
      <c r="CP562" s="1" t="s">
        <v>4943</v>
      </c>
      <c r="CQ562" s="1" t="s">
        <v>4943</v>
      </c>
      <c r="CR562" s="1" t="s">
        <v>4943</v>
      </c>
      <c r="CS562" s="1" t="s">
        <v>4943</v>
      </c>
      <c r="CT562" s="1" t="s">
        <v>4943</v>
      </c>
      <c r="CU562" s="1" t="s">
        <v>4943</v>
      </c>
      <c r="CV562" s="1" t="s">
        <v>4943</v>
      </c>
      <c r="CW562" s="1" t="s">
        <v>4943</v>
      </c>
      <c r="CX562" s="1" t="s">
        <v>4943</v>
      </c>
      <c r="CY562" s="1" t="s">
        <v>23</v>
      </c>
      <c r="CZ562" s="1" t="s">
        <v>4943</v>
      </c>
    </row>
    <row r="563" spans="2:104" x14ac:dyDescent="0.25">
      <c r="B563" s="2">
        <v>44421</v>
      </c>
      <c r="C563" s="1">
        <v>1</v>
      </c>
      <c r="D563" s="1">
        <v>0</v>
      </c>
      <c r="E563" s="1">
        <v>0</v>
      </c>
      <c r="F563" s="1">
        <v>0</v>
      </c>
      <c r="G563">
        <v>0</v>
      </c>
      <c r="H563">
        <v>0</v>
      </c>
      <c r="I563">
        <v>1</v>
      </c>
      <c r="J563">
        <v>1</v>
      </c>
      <c r="K563">
        <v>0</v>
      </c>
      <c r="L563">
        <v>1</v>
      </c>
      <c r="M563">
        <v>0</v>
      </c>
      <c r="N563">
        <v>1</v>
      </c>
      <c r="O563">
        <v>1</v>
      </c>
      <c r="P563">
        <v>0</v>
      </c>
      <c r="Q563">
        <v>0</v>
      </c>
      <c r="R563">
        <v>1</v>
      </c>
      <c r="S563">
        <v>0</v>
      </c>
      <c r="T563">
        <v>1</v>
      </c>
      <c r="U563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1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1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1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>
        <v>0</v>
      </c>
      <c r="BD563">
        <v>0</v>
      </c>
      <c r="BE563">
        <v>0</v>
      </c>
      <c r="BF563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1</v>
      </c>
      <c r="BR563" s="1">
        <v>1</v>
      </c>
      <c r="BS563" s="1">
        <v>0</v>
      </c>
      <c r="BT563" s="1">
        <v>1</v>
      </c>
      <c r="BU563" s="1">
        <v>1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1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 t="s">
        <v>4946</v>
      </c>
      <c r="CJ563" s="1" t="s">
        <v>4946</v>
      </c>
      <c r="CK563" s="1" t="s">
        <v>4946</v>
      </c>
      <c r="CL563" s="1" t="s">
        <v>4946</v>
      </c>
      <c r="CM563" s="1" t="s">
        <v>4944</v>
      </c>
      <c r="CN563" s="1" t="s">
        <v>4944</v>
      </c>
      <c r="CO563" s="1" t="s">
        <v>4944</v>
      </c>
      <c r="CP563" s="1" t="s">
        <v>4946</v>
      </c>
      <c r="CQ563" s="1" t="s">
        <v>4945</v>
      </c>
      <c r="CR563" s="1" t="s">
        <v>4946</v>
      </c>
      <c r="CS563" s="1" t="s">
        <v>4945</v>
      </c>
      <c r="CT563" s="1" t="s">
        <v>4943</v>
      </c>
      <c r="CU563" s="1" t="s">
        <v>4943</v>
      </c>
      <c r="CV563" s="1" t="s">
        <v>4943</v>
      </c>
      <c r="CW563" s="1" t="s">
        <v>4943</v>
      </c>
      <c r="CX563" s="1" t="s">
        <v>4943</v>
      </c>
      <c r="CY563" s="1" t="s">
        <v>4943</v>
      </c>
      <c r="CZ563" s="1" t="s">
        <v>4943</v>
      </c>
    </row>
    <row r="564" spans="2:104" x14ac:dyDescent="0.25">
      <c r="B564" s="2">
        <v>44421</v>
      </c>
      <c r="C564" s="1">
        <v>0</v>
      </c>
      <c r="D564" s="1">
        <v>0</v>
      </c>
      <c r="E564" s="1">
        <v>1</v>
      </c>
      <c r="F564" s="1">
        <v>0</v>
      </c>
      <c r="G564">
        <v>0</v>
      </c>
      <c r="H564">
        <v>0</v>
      </c>
      <c r="I564">
        <v>1</v>
      </c>
      <c r="J564">
        <v>1</v>
      </c>
      <c r="K564">
        <v>1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>
        <v>0</v>
      </c>
      <c r="BD564">
        <v>0</v>
      </c>
      <c r="BE564">
        <v>0</v>
      </c>
      <c r="BF564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 t="s">
        <v>4943</v>
      </c>
      <c r="CJ564" s="1" t="s">
        <v>4943</v>
      </c>
      <c r="CK564" s="1" t="s">
        <v>4943</v>
      </c>
      <c r="CL564" s="1" t="s">
        <v>4943</v>
      </c>
      <c r="CM564" s="1" t="s">
        <v>4943</v>
      </c>
      <c r="CN564" s="1" t="s">
        <v>4943</v>
      </c>
      <c r="CO564" s="1" t="s">
        <v>4943</v>
      </c>
      <c r="CP564" s="1" t="s">
        <v>4943</v>
      </c>
      <c r="CQ564" s="1" t="s">
        <v>4943</v>
      </c>
      <c r="CR564" s="1" t="s">
        <v>4943</v>
      </c>
      <c r="CS564" s="1" t="s">
        <v>4943</v>
      </c>
      <c r="CT564" s="1" t="s">
        <v>4947</v>
      </c>
      <c r="CU564" s="1" t="s">
        <v>4947</v>
      </c>
      <c r="CV564" s="1" t="s">
        <v>4947</v>
      </c>
      <c r="CW564" s="1" t="s">
        <v>4943</v>
      </c>
      <c r="CX564" s="1" t="s">
        <v>4943</v>
      </c>
      <c r="CY564" s="1" t="s">
        <v>4943</v>
      </c>
      <c r="CZ564" s="1" t="s">
        <v>23</v>
      </c>
    </row>
    <row r="565" spans="2:104" x14ac:dyDescent="0.25">
      <c r="B565" s="2">
        <v>44421</v>
      </c>
      <c r="C565" s="1">
        <v>1</v>
      </c>
      <c r="D565" s="1">
        <v>0</v>
      </c>
      <c r="E565" s="1">
        <v>0</v>
      </c>
      <c r="F565" s="1">
        <v>0</v>
      </c>
      <c r="G565">
        <v>0</v>
      </c>
      <c r="H565">
        <v>0</v>
      </c>
      <c r="I565">
        <v>1</v>
      </c>
      <c r="J565">
        <v>1</v>
      </c>
      <c r="K565">
        <v>1</v>
      </c>
      <c r="L565">
        <v>0</v>
      </c>
      <c r="M565">
        <v>1</v>
      </c>
      <c r="N565">
        <v>1</v>
      </c>
      <c r="O565">
        <v>1</v>
      </c>
      <c r="P565">
        <v>0</v>
      </c>
      <c r="Q565">
        <v>0</v>
      </c>
      <c r="R565">
        <v>1</v>
      </c>
      <c r="S565">
        <v>0</v>
      </c>
      <c r="T565">
        <v>1</v>
      </c>
      <c r="U565">
        <v>0</v>
      </c>
      <c r="V565" s="1">
        <v>1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1</v>
      </c>
      <c r="AY565" s="1">
        <v>1</v>
      </c>
      <c r="AZ565" s="1">
        <v>0</v>
      </c>
      <c r="BA565" s="1">
        <v>1</v>
      </c>
      <c r="BB565" s="1">
        <v>0</v>
      </c>
      <c r="BC565">
        <v>1</v>
      </c>
      <c r="BD565">
        <v>1</v>
      </c>
      <c r="BE565">
        <v>1</v>
      </c>
      <c r="BF565">
        <v>1</v>
      </c>
      <c r="BG565" s="1">
        <v>1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1</v>
      </c>
      <c r="CG565" s="1">
        <v>0</v>
      </c>
      <c r="CH565" s="1">
        <v>0</v>
      </c>
      <c r="CI565" s="1" t="s">
        <v>4946</v>
      </c>
      <c r="CJ565" s="1" t="s">
        <v>4946</v>
      </c>
      <c r="CK565" s="1" t="s">
        <v>4946</v>
      </c>
      <c r="CL565" s="1" t="s">
        <v>4946</v>
      </c>
      <c r="CM565" s="1" t="s">
        <v>4946</v>
      </c>
      <c r="CN565" s="1" t="s">
        <v>4946</v>
      </c>
      <c r="CO565" s="1" t="s">
        <v>4946</v>
      </c>
      <c r="CP565" s="1" t="s">
        <v>4946</v>
      </c>
      <c r="CQ565" s="1" t="s">
        <v>4946</v>
      </c>
      <c r="CR565" s="1" t="s">
        <v>4946</v>
      </c>
      <c r="CS565" s="1" t="s">
        <v>4946</v>
      </c>
      <c r="CT565" s="1" t="s">
        <v>4943</v>
      </c>
      <c r="CU565" s="1" t="s">
        <v>4943</v>
      </c>
      <c r="CV565" s="1" t="s">
        <v>4943</v>
      </c>
      <c r="CW565" s="1" t="s">
        <v>4943</v>
      </c>
      <c r="CX565" s="1" t="s">
        <v>4943</v>
      </c>
      <c r="CY565" s="1" t="s">
        <v>4943</v>
      </c>
      <c r="CZ565" s="1" t="s">
        <v>4943</v>
      </c>
    </row>
    <row r="566" spans="2:104" x14ac:dyDescent="0.25">
      <c r="B566" s="2">
        <v>44421</v>
      </c>
      <c r="C566" s="1">
        <v>0</v>
      </c>
      <c r="D566" s="1">
        <v>1</v>
      </c>
      <c r="E566" s="1">
        <v>0</v>
      </c>
      <c r="F566" s="1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>
        <v>0</v>
      </c>
      <c r="BD566">
        <v>0</v>
      </c>
      <c r="BE566">
        <v>0</v>
      </c>
      <c r="BF566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 t="s">
        <v>4943</v>
      </c>
      <c r="CJ566" s="1" t="s">
        <v>4943</v>
      </c>
      <c r="CK566" s="1" t="s">
        <v>4943</v>
      </c>
      <c r="CL566" s="1" t="s">
        <v>4943</v>
      </c>
      <c r="CM566" s="1" t="s">
        <v>4943</v>
      </c>
      <c r="CN566" s="1" t="s">
        <v>4943</v>
      </c>
      <c r="CO566" s="1" t="s">
        <v>4943</v>
      </c>
      <c r="CP566" s="1" t="s">
        <v>4943</v>
      </c>
      <c r="CQ566" s="1" t="s">
        <v>4943</v>
      </c>
      <c r="CR566" s="1" t="s">
        <v>4943</v>
      </c>
      <c r="CS566" s="1" t="s">
        <v>4943</v>
      </c>
      <c r="CT566" s="1" t="s">
        <v>4943</v>
      </c>
      <c r="CU566" s="1" t="s">
        <v>4943</v>
      </c>
      <c r="CV566" s="1" t="s">
        <v>4943</v>
      </c>
      <c r="CW566" s="1" t="s">
        <v>4943</v>
      </c>
      <c r="CX566" s="1" t="s">
        <v>4943</v>
      </c>
      <c r="CY566" s="1" t="s">
        <v>23</v>
      </c>
      <c r="CZ566" s="1" t="s">
        <v>4943</v>
      </c>
    </row>
    <row r="567" spans="2:104" x14ac:dyDescent="0.25">
      <c r="B567" s="2">
        <v>44421</v>
      </c>
      <c r="C567" s="1">
        <v>1</v>
      </c>
      <c r="D567" s="1">
        <v>0</v>
      </c>
      <c r="E567" s="1">
        <v>0</v>
      </c>
      <c r="F567" s="1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1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>
        <v>0</v>
      </c>
      <c r="BD567">
        <v>0</v>
      </c>
      <c r="BE567">
        <v>0</v>
      </c>
      <c r="BF567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1</v>
      </c>
      <c r="CG567" s="1">
        <v>0</v>
      </c>
      <c r="CH567" s="1">
        <v>0</v>
      </c>
      <c r="CI567" s="1" t="s">
        <v>4945</v>
      </c>
      <c r="CJ567" s="1" t="s">
        <v>4945</v>
      </c>
      <c r="CK567" s="1" t="s">
        <v>4946</v>
      </c>
      <c r="CL567" s="1" t="s">
        <v>4946</v>
      </c>
      <c r="CM567" s="1" t="s">
        <v>4946</v>
      </c>
      <c r="CN567" s="1" t="s">
        <v>4946</v>
      </c>
      <c r="CO567" s="1" t="s">
        <v>4945</v>
      </c>
      <c r="CP567" s="1" t="s">
        <v>4945</v>
      </c>
      <c r="CQ567" s="1" t="s">
        <v>4945</v>
      </c>
      <c r="CR567" s="1" t="s">
        <v>4945</v>
      </c>
      <c r="CS567" s="1" t="s">
        <v>4945</v>
      </c>
      <c r="CT567" s="1" t="s">
        <v>4943</v>
      </c>
      <c r="CU567" s="1" t="s">
        <v>4943</v>
      </c>
      <c r="CV567" s="1" t="s">
        <v>4943</v>
      </c>
      <c r="CW567" s="1" t="s">
        <v>4943</v>
      </c>
      <c r="CX567" s="1" t="s">
        <v>4943</v>
      </c>
      <c r="CY567" s="1" t="s">
        <v>4943</v>
      </c>
      <c r="CZ567" s="1" t="s">
        <v>4943</v>
      </c>
    </row>
    <row r="568" spans="2:104" x14ac:dyDescent="0.25">
      <c r="B568" s="2">
        <v>44421</v>
      </c>
      <c r="C568" s="1">
        <v>0</v>
      </c>
      <c r="D568" s="1">
        <v>0</v>
      </c>
      <c r="E568" s="1">
        <v>0</v>
      </c>
      <c r="F568" s="1">
        <v>1</v>
      </c>
      <c r="G568">
        <v>0</v>
      </c>
      <c r="H568">
        <v>0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1</v>
      </c>
      <c r="O568">
        <v>1</v>
      </c>
      <c r="P568">
        <v>0</v>
      </c>
      <c r="Q568">
        <v>0</v>
      </c>
      <c r="R568">
        <v>1</v>
      </c>
      <c r="S568">
        <v>1</v>
      </c>
      <c r="T568">
        <v>1</v>
      </c>
      <c r="U568">
        <v>1</v>
      </c>
      <c r="V568" s="1">
        <v>1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1</v>
      </c>
      <c r="AH568" s="1">
        <v>0</v>
      </c>
      <c r="AI568" s="1">
        <v>0</v>
      </c>
      <c r="AJ568" s="1">
        <v>1</v>
      </c>
      <c r="AK568" s="1">
        <v>1</v>
      </c>
      <c r="AL568" s="1">
        <v>1</v>
      </c>
      <c r="AM568" s="1">
        <v>1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1</v>
      </c>
      <c r="AX568" s="1">
        <v>1</v>
      </c>
      <c r="AY568" s="1">
        <v>1</v>
      </c>
      <c r="AZ568" s="1">
        <v>1</v>
      </c>
      <c r="BA568" s="1">
        <v>0</v>
      </c>
      <c r="BB568" s="1">
        <v>1</v>
      </c>
      <c r="BC568">
        <v>1</v>
      </c>
      <c r="BD568">
        <v>0</v>
      </c>
      <c r="BE568">
        <v>1</v>
      </c>
      <c r="BF568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1</v>
      </c>
      <c r="BR568" s="1">
        <v>1</v>
      </c>
      <c r="BS568" s="1">
        <v>0</v>
      </c>
      <c r="BT568" s="1">
        <v>0</v>
      </c>
      <c r="BU568" s="1">
        <v>1</v>
      </c>
      <c r="BV568" s="1">
        <v>1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1</v>
      </c>
      <c r="CG568" s="1">
        <v>0</v>
      </c>
      <c r="CH568" s="1">
        <v>0</v>
      </c>
      <c r="CI568" s="1" t="s">
        <v>4946</v>
      </c>
      <c r="CJ568" s="1" t="s">
        <v>4946</v>
      </c>
      <c r="CK568" s="1" t="s">
        <v>4946</v>
      </c>
      <c r="CL568" s="1" t="s">
        <v>4946</v>
      </c>
      <c r="CM568" s="1" t="s">
        <v>4946</v>
      </c>
      <c r="CN568" s="1" t="s">
        <v>4946</v>
      </c>
      <c r="CO568" s="1" t="s">
        <v>4946</v>
      </c>
      <c r="CP568" s="1" t="s">
        <v>4946</v>
      </c>
      <c r="CQ568" s="1" t="s">
        <v>4944</v>
      </c>
      <c r="CR568" s="1" t="s">
        <v>4946</v>
      </c>
      <c r="CS568" s="1" t="s">
        <v>4946</v>
      </c>
      <c r="CT568" s="1" t="s">
        <v>4943</v>
      </c>
      <c r="CU568" s="1" t="s">
        <v>4943</v>
      </c>
      <c r="CV568" s="1" t="s">
        <v>4943</v>
      </c>
      <c r="CW568" s="1" t="s">
        <v>4943</v>
      </c>
      <c r="CX568" s="1" t="s">
        <v>4943</v>
      </c>
      <c r="CY568" s="1" t="s">
        <v>4943</v>
      </c>
      <c r="CZ568" s="1" t="s">
        <v>4943</v>
      </c>
    </row>
    <row r="569" spans="2:104" x14ac:dyDescent="0.25">
      <c r="B569" s="2">
        <v>44421</v>
      </c>
      <c r="C569" s="1">
        <v>0</v>
      </c>
      <c r="D569" s="1">
        <v>1</v>
      </c>
      <c r="E569" s="1">
        <v>0</v>
      </c>
      <c r="F569" s="1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>
        <v>0</v>
      </c>
      <c r="BD569">
        <v>0</v>
      </c>
      <c r="BE569">
        <v>0</v>
      </c>
      <c r="BF569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 t="s">
        <v>4943</v>
      </c>
      <c r="CJ569" s="1" t="s">
        <v>4943</v>
      </c>
      <c r="CK569" s="1" t="s">
        <v>4943</v>
      </c>
      <c r="CL569" s="1" t="s">
        <v>4943</v>
      </c>
      <c r="CM569" s="1" t="s">
        <v>4943</v>
      </c>
      <c r="CN569" s="1" t="s">
        <v>4943</v>
      </c>
      <c r="CO569" s="1" t="s">
        <v>4943</v>
      </c>
      <c r="CP569" s="1" t="s">
        <v>4943</v>
      </c>
      <c r="CQ569" s="1" t="s">
        <v>4943</v>
      </c>
      <c r="CR569" s="1" t="s">
        <v>4943</v>
      </c>
      <c r="CS569" s="1" t="s">
        <v>4943</v>
      </c>
      <c r="CT569" s="1" t="s">
        <v>4943</v>
      </c>
      <c r="CU569" s="1" t="s">
        <v>4943</v>
      </c>
      <c r="CV569" s="1" t="s">
        <v>4943</v>
      </c>
      <c r="CW569" s="1" t="s">
        <v>4943</v>
      </c>
      <c r="CX569" s="1" t="s">
        <v>4943</v>
      </c>
      <c r="CY569" s="1" t="s">
        <v>23</v>
      </c>
      <c r="CZ569" s="1" t="s">
        <v>4943</v>
      </c>
    </row>
    <row r="570" spans="2:104" x14ac:dyDescent="0.25">
      <c r="B570" s="2">
        <v>44421</v>
      </c>
      <c r="C570" s="1">
        <v>0</v>
      </c>
      <c r="D570" s="1">
        <v>1</v>
      </c>
      <c r="E570" s="1">
        <v>0</v>
      </c>
      <c r="F570" s="1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>
        <v>0</v>
      </c>
      <c r="BD570">
        <v>0</v>
      </c>
      <c r="BE570">
        <v>0</v>
      </c>
      <c r="BF570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 t="s">
        <v>4943</v>
      </c>
      <c r="CJ570" s="1" t="s">
        <v>4943</v>
      </c>
      <c r="CK570" s="1" t="s">
        <v>4943</v>
      </c>
      <c r="CL570" s="1" t="s">
        <v>4943</v>
      </c>
      <c r="CM570" s="1" t="s">
        <v>4943</v>
      </c>
      <c r="CN570" s="1" t="s">
        <v>4943</v>
      </c>
      <c r="CO570" s="1" t="s">
        <v>4943</v>
      </c>
      <c r="CP570" s="1" t="s">
        <v>4943</v>
      </c>
      <c r="CQ570" s="1" t="s">
        <v>4943</v>
      </c>
      <c r="CR570" s="1" t="s">
        <v>4943</v>
      </c>
      <c r="CS570" s="1" t="s">
        <v>4943</v>
      </c>
      <c r="CT570" s="1" t="s">
        <v>4943</v>
      </c>
      <c r="CU570" s="1" t="s">
        <v>4943</v>
      </c>
      <c r="CV570" s="1" t="s">
        <v>4943</v>
      </c>
      <c r="CW570" s="1" t="s">
        <v>4943</v>
      </c>
      <c r="CX570" s="1" t="s">
        <v>4943</v>
      </c>
      <c r="CY570" s="1" t="s">
        <v>23</v>
      </c>
      <c r="CZ570" s="1" t="s">
        <v>4943</v>
      </c>
    </row>
    <row r="571" spans="2:104" x14ac:dyDescent="0.25">
      <c r="B571" s="2">
        <v>44421</v>
      </c>
      <c r="C571" s="1">
        <v>0</v>
      </c>
      <c r="D571" s="1">
        <v>0</v>
      </c>
      <c r="E571" s="1">
        <v>1</v>
      </c>
      <c r="F571" s="1">
        <v>0</v>
      </c>
      <c r="G571">
        <v>0</v>
      </c>
      <c r="H571">
        <v>0</v>
      </c>
      <c r="I571">
        <v>1</v>
      </c>
      <c r="J571">
        <v>1</v>
      </c>
      <c r="K571">
        <v>1</v>
      </c>
      <c r="L571">
        <v>0</v>
      </c>
      <c r="M571">
        <v>1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>
        <v>0</v>
      </c>
      <c r="BD571">
        <v>0</v>
      </c>
      <c r="BE571">
        <v>0</v>
      </c>
      <c r="BF57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 t="s">
        <v>4943</v>
      </c>
      <c r="CJ571" s="1" t="s">
        <v>4943</v>
      </c>
      <c r="CK571" s="1" t="s">
        <v>4943</v>
      </c>
      <c r="CL571" s="1" t="s">
        <v>4943</v>
      </c>
      <c r="CM571" s="1" t="s">
        <v>4943</v>
      </c>
      <c r="CN571" s="1" t="s">
        <v>4943</v>
      </c>
      <c r="CO571" s="1" t="s">
        <v>4943</v>
      </c>
      <c r="CP571" s="1" t="s">
        <v>4943</v>
      </c>
      <c r="CQ571" s="1" t="s">
        <v>4943</v>
      </c>
      <c r="CR571" s="1" t="s">
        <v>4943</v>
      </c>
      <c r="CS571" s="1" t="s">
        <v>4943</v>
      </c>
      <c r="CT571" s="1" t="s">
        <v>4947</v>
      </c>
      <c r="CU571" s="1" t="s">
        <v>4947</v>
      </c>
      <c r="CV571" s="1" t="s">
        <v>4947</v>
      </c>
      <c r="CW571" s="1" t="s">
        <v>4943</v>
      </c>
      <c r="CX571" s="1" t="s">
        <v>4947</v>
      </c>
      <c r="CY571" s="1" t="s">
        <v>4943</v>
      </c>
      <c r="CZ571" s="1" t="s">
        <v>23</v>
      </c>
    </row>
    <row r="572" spans="2:104" x14ac:dyDescent="0.25">
      <c r="B572" s="2">
        <v>44421</v>
      </c>
      <c r="C572" s="1">
        <v>0</v>
      </c>
      <c r="D572" s="1">
        <v>0</v>
      </c>
      <c r="E572" s="1">
        <v>1</v>
      </c>
      <c r="F572" s="1">
        <v>0</v>
      </c>
      <c r="G572">
        <v>0</v>
      </c>
      <c r="H572">
        <v>0</v>
      </c>
      <c r="I572">
        <v>1</v>
      </c>
      <c r="J572">
        <v>1</v>
      </c>
      <c r="K572">
        <v>1</v>
      </c>
      <c r="L572">
        <v>0</v>
      </c>
      <c r="M572">
        <v>1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>
        <v>0</v>
      </c>
      <c r="BD572">
        <v>0</v>
      </c>
      <c r="BE572">
        <v>0</v>
      </c>
      <c r="BF572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 t="s">
        <v>4943</v>
      </c>
      <c r="CJ572" s="1" t="s">
        <v>4943</v>
      </c>
      <c r="CK572" s="1" t="s">
        <v>4943</v>
      </c>
      <c r="CL572" s="1" t="s">
        <v>4943</v>
      </c>
      <c r="CM572" s="1" t="s">
        <v>4943</v>
      </c>
      <c r="CN572" s="1" t="s">
        <v>4943</v>
      </c>
      <c r="CO572" s="1" t="s">
        <v>4943</v>
      </c>
      <c r="CP572" s="1" t="s">
        <v>4943</v>
      </c>
      <c r="CQ572" s="1" t="s">
        <v>4943</v>
      </c>
      <c r="CR572" s="1" t="s">
        <v>4943</v>
      </c>
      <c r="CS572" s="1" t="s">
        <v>4943</v>
      </c>
      <c r="CT572" s="1" t="s">
        <v>4947</v>
      </c>
      <c r="CU572" s="1" t="s">
        <v>4947</v>
      </c>
      <c r="CV572" s="1" t="s">
        <v>4947</v>
      </c>
      <c r="CW572" s="1" t="s">
        <v>4943</v>
      </c>
      <c r="CX572" s="1" t="s">
        <v>4947</v>
      </c>
      <c r="CY572" s="1" t="s">
        <v>4943</v>
      </c>
      <c r="CZ572" s="1" t="s">
        <v>23</v>
      </c>
    </row>
    <row r="573" spans="2:104" x14ac:dyDescent="0.25">
      <c r="B573" s="2">
        <v>44421</v>
      </c>
      <c r="C573" s="1">
        <v>0</v>
      </c>
      <c r="D573" s="1">
        <v>1</v>
      </c>
      <c r="E573" s="1">
        <v>0</v>
      </c>
      <c r="F573" s="1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>
        <v>0</v>
      </c>
      <c r="BD573">
        <v>0</v>
      </c>
      <c r="BE573">
        <v>0</v>
      </c>
      <c r="BF573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 t="s">
        <v>4943</v>
      </c>
      <c r="CJ573" s="1" t="s">
        <v>4943</v>
      </c>
      <c r="CK573" s="1" t="s">
        <v>4943</v>
      </c>
      <c r="CL573" s="1" t="s">
        <v>4943</v>
      </c>
      <c r="CM573" s="1" t="s">
        <v>4943</v>
      </c>
      <c r="CN573" s="1" t="s">
        <v>4943</v>
      </c>
      <c r="CO573" s="1" t="s">
        <v>4943</v>
      </c>
      <c r="CP573" s="1" t="s">
        <v>4943</v>
      </c>
      <c r="CQ573" s="1" t="s">
        <v>4943</v>
      </c>
      <c r="CR573" s="1" t="s">
        <v>4943</v>
      </c>
      <c r="CS573" s="1" t="s">
        <v>4943</v>
      </c>
      <c r="CT573" s="1" t="s">
        <v>4943</v>
      </c>
      <c r="CU573" s="1" t="s">
        <v>4943</v>
      </c>
      <c r="CV573" s="1" t="s">
        <v>4943</v>
      </c>
      <c r="CW573" s="1" t="s">
        <v>4943</v>
      </c>
      <c r="CX573" s="1" t="s">
        <v>4943</v>
      </c>
      <c r="CY573" s="1" t="s">
        <v>23</v>
      </c>
      <c r="CZ573" s="1" t="s">
        <v>4943</v>
      </c>
    </row>
    <row r="574" spans="2:104" x14ac:dyDescent="0.25">
      <c r="B574" s="2">
        <v>44421</v>
      </c>
      <c r="C574" s="1">
        <v>0</v>
      </c>
      <c r="D574" s="1">
        <v>1</v>
      </c>
      <c r="E574" s="1">
        <v>0</v>
      </c>
      <c r="F574" s="1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>
        <v>0</v>
      </c>
      <c r="BD574">
        <v>0</v>
      </c>
      <c r="BE574">
        <v>0</v>
      </c>
      <c r="BF574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 t="s">
        <v>4943</v>
      </c>
      <c r="CJ574" s="1" t="s">
        <v>4943</v>
      </c>
      <c r="CK574" s="1" t="s">
        <v>4943</v>
      </c>
      <c r="CL574" s="1" t="s">
        <v>4943</v>
      </c>
      <c r="CM574" s="1" t="s">
        <v>4943</v>
      </c>
      <c r="CN574" s="1" t="s">
        <v>4943</v>
      </c>
      <c r="CO574" s="1" t="s">
        <v>4943</v>
      </c>
      <c r="CP574" s="1" t="s">
        <v>4943</v>
      </c>
      <c r="CQ574" s="1" t="s">
        <v>4943</v>
      </c>
      <c r="CR574" s="1" t="s">
        <v>4943</v>
      </c>
      <c r="CS574" s="1" t="s">
        <v>4943</v>
      </c>
      <c r="CT574" s="1" t="s">
        <v>4943</v>
      </c>
      <c r="CU574" s="1" t="s">
        <v>4943</v>
      </c>
      <c r="CV574" s="1" t="s">
        <v>4943</v>
      </c>
      <c r="CW574" s="1" t="s">
        <v>4943</v>
      </c>
      <c r="CX574" s="1" t="s">
        <v>4943</v>
      </c>
      <c r="CY574" s="1" t="s">
        <v>23</v>
      </c>
      <c r="CZ574" s="1" t="s">
        <v>4943</v>
      </c>
    </row>
    <row r="575" spans="2:104" x14ac:dyDescent="0.25">
      <c r="B575" s="2">
        <v>44421</v>
      </c>
      <c r="C575" s="1">
        <v>0</v>
      </c>
      <c r="D575" s="1">
        <v>1</v>
      </c>
      <c r="E575" s="1">
        <v>0</v>
      </c>
      <c r="F575" s="1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>
        <v>0</v>
      </c>
      <c r="BD575">
        <v>0</v>
      </c>
      <c r="BE575">
        <v>0</v>
      </c>
      <c r="BF575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 t="s">
        <v>4943</v>
      </c>
      <c r="CJ575" s="1" t="s">
        <v>4943</v>
      </c>
      <c r="CK575" s="1" t="s">
        <v>4943</v>
      </c>
      <c r="CL575" s="1" t="s">
        <v>4943</v>
      </c>
      <c r="CM575" s="1" t="s">
        <v>4943</v>
      </c>
      <c r="CN575" s="1" t="s">
        <v>4943</v>
      </c>
      <c r="CO575" s="1" t="s">
        <v>4943</v>
      </c>
      <c r="CP575" s="1" t="s">
        <v>4943</v>
      </c>
      <c r="CQ575" s="1" t="s">
        <v>4943</v>
      </c>
      <c r="CR575" s="1" t="s">
        <v>4943</v>
      </c>
      <c r="CS575" s="1" t="s">
        <v>4943</v>
      </c>
      <c r="CT575" s="1" t="s">
        <v>4943</v>
      </c>
      <c r="CU575" s="1" t="s">
        <v>4943</v>
      </c>
      <c r="CV575" s="1" t="s">
        <v>4943</v>
      </c>
      <c r="CW575" s="1" t="s">
        <v>4943</v>
      </c>
      <c r="CX575" s="1" t="s">
        <v>4943</v>
      </c>
      <c r="CY575" s="1" t="s">
        <v>23</v>
      </c>
      <c r="CZ575" s="1" t="s">
        <v>4943</v>
      </c>
    </row>
    <row r="576" spans="2:104" x14ac:dyDescent="0.25">
      <c r="B576" s="2">
        <v>44421</v>
      </c>
      <c r="C576" s="1">
        <v>0</v>
      </c>
      <c r="D576" s="1">
        <v>1</v>
      </c>
      <c r="E576" s="1">
        <v>0</v>
      </c>
      <c r="F576" s="1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>
        <v>0</v>
      </c>
      <c r="BD576">
        <v>0</v>
      </c>
      <c r="BE576">
        <v>0</v>
      </c>
      <c r="BF576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 t="s">
        <v>4943</v>
      </c>
      <c r="CJ576" s="1" t="s">
        <v>4943</v>
      </c>
      <c r="CK576" s="1" t="s">
        <v>4943</v>
      </c>
      <c r="CL576" s="1" t="s">
        <v>4943</v>
      </c>
      <c r="CM576" s="1" t="s">
        <v>4943</v>
      </c>
      <c r="CN576" s="1" t="s">
        <v>4943</v>
      </c>
      <c r="CO576" s="1" t="s">
        <v>4943</v>
      </c>
      <c r="CP576" s="1" t="s">
        <v>4943</v>
      </c>
      <c r="CQ576" s="1" t="s">
        <v>4943</v>
      </c>
      <c r="CR576" s="1" t="s">
        <v>4943</v>
      </c>
      <c r="CS576" s="1" t="s">
        <v>4943</v>
      </c>
      <c r="CT576" s="1" t="s">
        <v>4943</v>
      </c>
      <c r="CU576" s="1" t="s">
        <v>4943</v>
      </c>
      <c r="CV576" s="1" t="s">
        <v>4943</v>
      </c>
      <c r="CW576" s="1" t="s">
        <v>4943</v>
      </c>
      <c r="CX576" s="1" t="s">
        <v>4943</v>
      </c>
      <c r="CY576" s="1" t="s">
        <v>23</v>
      </c>
      <c r="CZ576" s="1" t="s">
        <v>4943</v>
      </c>
    </row>
    <row r="577" spans="2:104" x14ac:dyDescent="0.25">
      <c r="B577" s="2">
        <v>44421</v>
      </c>
      <c r="C577" s="1">
        <v>0</v>
      </c>
      <c r="D577" s="1">
        <v>1</v>
      </c>
      <c r="E577" s="1">
        <v>0</v>
      </c>
      <c r="F577" s="1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>
        <v>0</v>
      </c>
      <c r="BD577">
        <v>0</v>
      </c>
      <c r="BE577">
        <v>0</v>
      </c>
      <c r="BF577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 t="s">
        <v>4943</v>
      </c>
      <c r="CJ577" s="1" t="s">
        <v>4943</v>
      </c>
      <c r="CK577" s="1" t="s">
        <v>4943</v>
      </c>
      <c r="CL577" s="1" t="s">
        <v>4943</v>
      </c>
      <c r="CM577" s="1" t="s">
        <v>4943</v>
      </c>
      <c r="CN577" s="1" t="s">
        <v>4943</v>
      </c>
      <c r="CO577" s="1" t="s">
        <v>4943</v>
      </c>
      <c r="CP577" s="1" t="s">
        <v>4943</v>
      </c>
      <c r="CQ577" s="1" t="s">
        <v>4943</v>
      </c>
      <c r="CR577" s="1" t="s">
        <v>4943</v>
      </c>
      <c r="CS577" s="1" t="s">
        <v>4943</v>
      </c>
      <c r="CT577" s="1" t="s">
        <v>4943</v>
      </c>
      <c r="CU577" s="1" t="s">
        <v>4943</v>
      </c>
      <c r="CV577" s="1" t="s">
        <v>4943</v>
      </c>
      <c r="CW577" s="1" t="s">
        <v>4943</v>
      </c>
      <c r="CX577" s="1" t="s">
        <v>4943</v>
      </c>
      <c r="CY577" s="1" t="s">
        <v>23</v>
      </c>
      <c r="CZ577" s="1" t="s">
        <v>4943</v>
      </c>
    </row>
    <row r="578" spans="2:104" x14ac:dyDescent="0.25">
      <c r="B578" s="2">
        <v>44421</v>
      </c>
      <c r="C578" s="1">
        <v>1</v>
      </c>
      <c r="D578" s="1">
        <v>0</v>
      </c>
      <c r="E578" s="1">
        <v>0</v>
      </c>
      <c r="F578" s="1">
        <v>0</v>
      </c>
      <c r="G578">
        <v>0</v>
      </c>
      <c r="H578">
        <v>0</v>
      </c>
      <c r="I578">
        <v>1</v>
      </c>
      <c r="J578">
        <v>1</v>
      </c>
      <c r="K578">
        <v>1</v>
      </c>
      <c r="L578">
        <v>1</v>
      </c>
      <c r="M578">
        <v>0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1</v>
      </c>
      <c r="U578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1</v>
      </c>
      <c r="AB578" s="1">
        <v>1</v>
      </c>
      <c r="AC578" s="1">
        <v>0</v>
      </c>
      <c r="AD578" s="1">
        <v>1</v>
      </c>
      <c r="AE578" s="1">
        <v>0</v>
      </c>
      <c r="AF578" s="1">
        <v>1</v>
      </c>
      <c r="AG578" s="1">
        <v>1</v>
      </c>
      <c r="AH578" s="1">
        <v>1</v>
      </c>
      <c r="AI578" s="1">
        <v>1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1</v>
      </c>
      <c r="AS578" s="1">
        <v>1</v>
      </c>
      <c r="AT578" s="1">
        <v>0</v>
      </c>
      <c r="AU578" s="1">
        <v>1</v>
      </c>
      <c r="AV578" s="1">
        <v>0</v>
      </c>
      <c r="AW578" s="1">
        <v>0</v>
      </c>
      <c r="AX578" s="1">
        <v>1</v>
      </c>
      <c r="AY578" s="1">
        <v>0</v>
      </c>
      <c r="AZ578" s="1">
        <v>1</v>
      </c>
      <c r="BA578" s="1">
        <v>0</v>
      </c>
      <c r="BB578" s="1">
        <v>0</v>
      </c>
      <c r="BC578">
        <v>1</v>
      </c>
      <c r="BD578">
        <v>1</v>
      </c>
      <c r="BE578">
        <v>1</v>
      </c>
      <c r="BF578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1</v>
      </c>
      <c r="BM578" s="1">
        <v>1</v>
      </c>
      <c r="BN578" s="1">
        <v>0</v>
      </c>
      <c r="BO578" s="1">
        <v>1</v>
      </c>
      <c r="BP578" s="1">
        <v>0</v>
      </c>
      <c r="BQ578" s="1">
        <v>1</v>
      </c>
      <c r="BR578" s="1">
        <v>1</v>
      </c>
      <c r="BS578" s="1">
        <v>1</v>
      </c>
      <c r="BT578" s="1">
        <v>1</v>
      </c>
      <c r="BU578" s="1">
        <v>1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1</v>
      </c>
      <c r="CB578" s="1">
        <v>1</v>
      </c>
      <c r="CC578" s="1">
        <v>0</v>
      </c>
      <c r="CD578" s="1">
        <v>1</v>
      </c>
      <c r="CE578" s="1">
        <v>0</v>
      </c>
      <c r="CF578" s="1">
        <v>0</v>
      </c>
      <c r="CG578" s="1">
        <v>0</v>
      </c>
      <c r="CH578" s="1">
        <v>0</v>
      </c>
      <c r="CI578" s="1" t="s">
        <v>4946</v>
      </c>
      <c r="CJ578" s="1" t="s">
        <v>4946</v>
      </c>
      <c r="CK578" s="1" t="s">
        <v>4944</v>
      </c>
      <c r="CL578" s="1" t="s">
        <v>4946</v>
      </c>
      <c r="CM578" s="1" t="s">
        <v>4945</v>
      </c>
      <c r="CN578" s="1" t="s">
        <v>4944</v>
      </c>
      <c r="CO578" s="1" t="s">
        <v>4945</v>
      </c>
      <c r="CP578" s="1" t="s">
        <v>4945</v>
      </c>
      <c r="CQ578" s="1" t="s">
        <v>4944</v>
      </c>
      <c r="CR578" s="1" t="s">
        <v>4946</v>
      </c>
      <c r="CS578" s="1" t="s">
        <v>4946</v>
      </c>
      <c r="CT578" s="1" t="s">
        <v>4943</v>
      </c>
      <c r="CU578" s="1" t="s">
        <v>4943</v>
      </c>
      <c r="CV578" s="1" t="s">
        <v>4943</v>
      </c>
      <c r="CW578" s="1" t="s">
        <v>4943</v>
      </c>
      <c r="CX578" s="1" t="s">
        <v>4943</v>
      </c>
      <c r="CY578" s="1" t="s">
        <v>4943</v>
      </c>
      <c r="CZ578" s="1" t="s">
        <v>4943</v>
      </c>
    </row>
    <row r="579" spans="2:104" x14ac:dyDescent="0.25">
      <c r="B579" s="2">
        <v>44421</v>
      </c>
      <c r="C579" s="1">
        <v>0</v>
      </c>
      <c r="D579" s="1">
        <v>1</v>
      </c>
      <c r="E579" s="1">
        <v>0</v>
      </c>
      <c r="F579" s="1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>
        <v>0</v>
      </c>
      <c r="BD579">
        <v>0</v>
      </c>
      <c r="BE579">
        <v>0</v>
      </c>
      <c r="BF579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 t="s">
        <v>4943</v>
      </c>
      <c r="CJ579" s="1" t="s">
        <v>4943</v>
      </c>
      <c r="CK579" s="1" t="s">
        <v>4943</v>
      </c>
      <c r="CL579" s="1" t="s">
        <v>4943</v>
      </c>
      <c r="CM579" s="1" t="s">
        <v>4943</v>
      </c>
      <c r="CN579" s="1" t="s">
        <v>4943</v>
      </c>
      <c r="CO579" s="1" t="s">
        <v>4943</v>
      </c>
      <c r="CP579" s="1" t="s">
        <v>4943</v>
      </c>
      <c r="CQ579" s="1" t="s">
        <v>4943</v>
      </c>
      <c r="CR579" s="1" t="s">
        <v>4943</v>
      </c>
      <c r="CS579" s="1" t="s">
        <v>4943</v>
      </c>
      <c r="CT579" s="1" t="s">
        <v>4943</v>
      </c>
      <c r="CU579" s="1" t="s">
        <v>4943</v>
      </c>
      <c r="CV579" s="1" t="s">
        <v>4943</v>
      </c>
      <c r="CW579" s="1" t="s">
        <v>4943</v>
      </c>
      <c r="CX579" s="1" t="s">
        <v>4943</v>
      </c>
      <c r="CY579" s="1" t="s">
        <v>23</v>
      </c>
      <c r="CZ579" s="1" t="s">
        <v>4943</v>
      </c>
    </row>
    <row r="580" spans="2:104" x14ac:dyDescent="0.25">
      <c r="B580" s="2">
        <v>44421</v>
      </c>
      <c r="C580" s="1">
        <v>0</v>
      </c>
      <c r="D580" s="1">
        <v>1</v>
      </c>
      <c r="E580" s="1">
        <v>0</v>
      </c>
      <c r="F580" s="1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>
        <v>0</v>
      </c>
      <c r="BD580">
        <v>0</v>
      </c>
      <c r="BE580">
        <v>0</v>
      </c>
      <c r="BF580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 t="s">
        <v>4943</v>
      </c>
      <c r="CJ580" s="1" t="s">
        <v>4943</v>
      </c>
      <c r="CK580" s="1" t="s">
        <v>4943</v>
      </c>
      <c r="CL580" s="1" t="s">
        <v>4943</v>
      </c>
      <c r="CM580" s="1" t="s">
        <v>4943</v>
      </c>
      <c r="CN580" s="1" t="s">
        <v>4943</v>
      </c>
      <c r="CO580" s="1" t="s">
        <v>4943</v>
      </c>
      <c r="CP580" s="1" t="s">
        <v>4943</v>
      </c>
      <c r="CQ580" s="1" t="s">
        <v>4943</v>
      </c>
      <c r="CR580" s="1" t="s">
        <v>4943</v>
      </c>
      <c r="CS580" s="1" t="s">
        <v>4943</v>
      </c>
      <c r="CT580" s="1" t="s">
        <v>4943</v>
      </c>
      <c r="CU580" s="1" t="s">
        <v>4943</v>
      </c>
      <c r="CV580" s="1" t="s">
        <v>4943</v>
      </c>
      <c r="CW580" s="1" t="s">
        <v>4943</v>
      </c>
      <c r="CX580" s="1" t="s">
        <v>4943</v>
      </c>
      <c r="CY580" s="1" t="s">
        <v>23</v>
      </c>
      <c r="CZ580" s="1" t="s">
        <v>4943</v>
      </c>
    </row>
    <row r="581" spans="2:104" x14ac:dyDescent="0.25">
      <c r="B581" s="2">
        <v>44421</v>
      </c>
      <c r="C581" s="1">
        <v>0</v>
      </c>
      <c r="D581" s="1">
        <v>1</v>
      </c>
      <c r="E581" s="1">
        <v>0</v>
      </c>
      <c r="F581" s="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>
        <v>0</v>
      </c>
      <c r="BD581">
        <v>0</v>
      </c>
      <c r="BE581">
        <v>0</v>
      </c>
      <c r="BF58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 t="s">
        <v>4943</v>
      </c>
      <c r="CJ581" s="1" t="s">
        <v>4943</v>
      </c>
      <c r="CK581" s="1" t="s">
        <v>4943</v>
      </c>
      <c r="CL581" s="1" t="s">
        <v>4943</v>
      </c>
      <c r="CM581" s="1" t="s">
        <v>4943</v>
      </c>
      <c r="CN581" s="1" t="s">
        <v>4943</v>
      </c>
      <c r="CO581" s="1" t="s">
        <v>4943</v>
      </c>
      <c r="CP581" s="1" t="s">
        <v>4943</v>
      </c>
      <c r="CQ581" s="1" t="s">
        <v>4943</v>
      </c>
      <c r="CR581" s="1" t="s">
        <v>4943</v>
      </c>
      <c r="CS581" s="1" t="s">
        <v>4943</v>
      </c>
      <c r="CT581" s="1" t="s">
        <v>4943</v>
      </c>
      <c r="CU581" s="1" t="s">
        <v>4943</v>
      </c>
      <c r="CV581" s="1" t="s">
        <v>4943</v>
      </c>
      <c r="CW581" s="1" t="s">
        <v>4943</v>
      </c>
      <c r="CX581" s="1" t="s">
        <v>4943</v>
      </c>
      <c r="CY581" s="1" t="s">
        <v>23</v>
      </c>
      <c r="CZ581" s="1" t="s">
        <v>4943</v>
      </c>
    </row>
    <row r="582" spans="2:104" x14ac:dyDescent="0.25">
      <c r="B582" s="2">
        <v>44421</v>
      </c>
      <c r="C582" s="1">
        <v>0</v>
      </c>
      <c r="D582" s="1">
        <v>1</v>
      </c>
      <c r="E582" s="1">
        <v>0</v>
      </c>
      <c r="F582" s="1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>
        <v>0</v>
      </c>
      <c r="BD582">
        <v>0</v>
      </c>
      <c r="BE582">
        <v>0</v>
      </c>
      <c r="BF582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 t="s">
        <v>4943</v>
      </c>
      <c r="CJ582" s="1" t="s">
        <v>4943</v>
      </c>
      <c r="CK582" s="1" t="s">
        <v>4943</v>
      </c>
      <c r="CL582" s="1" t="s">
        <v>4943</v>
      </c>
      <c r="CM582" s="1" t="s">
        <v>4943</v>
      </c>
      <c r="CN582" s="1" t="s">
        <v>4943</v>
      </c>
      <c r="CO582" s="1" t="s">
        <v>4943</v>
      </c>
      <c r="CP582" s="1" t="s">
        <v>4943</v>
      </c>
      <c r="CQ582" s="1" t="s">
        <v>4943</v>
      </c>
      <c r="CR582" s="1" t="s">
        <v>4943</v>
      </c>
      <c r="CS582" s="1" t="s">
        <v>4943</v>
      </c>
      <c r="CT582" s="1" t="s">
        <v>4943</v>
      </c>
      <c r="CU582" s="1" t="s">
        <v>4943</v>
      </c>
      <c r="CV582" s="1" t="s">
        <v>4943</v>
      </c>
      <c r="CW582" s="1" t="s">
        <v>4943</v>
      </c>
      <c r="CX582" s="1" t="s">
        <v>4943</v>
      </c>
      <c r="CY582" s="1" t="s">
        <v>23</v>
      </c>
      <c r="CZ582" s="1" t="s">
        <v>4943</v>
      </c>
    </row>
    <row r="583" spans="2:104" x14ac:dyDescent="0.25">
      <c r="B583" s="2">
        <v>44421</v>
      </c>
      <c r="C583" s="1">
        <v>0</v>
      </c>
      <c r="D583" s="1">
        <v>1</v>
      </c>
      <c r="E583" s="1">
        <v>0</v>
      </c>
      <c r="F583" s="1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>
        <v>0</v>
      </c>
      <c r="BD583">
        <v>0</v>
      </c>
      <c r="BE583">
        <v>0</v>
      </c>
      <c r="BF583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 t="s">
        <v>4943</v>
      </c>
      <c r="CJ583" s="1" t="s">
        <v>4943</v>
      </c>
      <c r="CK583" s="1" t="s">
        <v>4943</v>
      </c>
      <c r="CL583" s="1" t="s">
        <v>4943</v>
      </c>
      <c r="CM583" s="1" t="s">
        <v>4943</v>
      </c>
      <c r="CN583" s="1" t="s">
        <v>4943</v>
      </c>
      <c r="CO583" s="1" t="s">
        <v>4943</v>
      </c>
      <c r="CP583" s="1" t="s">
        <v>4943</v>
      </c>
      <c r="CQ583" s="1" t="s">
        <v>4943</v>
      </c>
      <c r="CR583" s="1" t="s">
        <v>4943</v>
      </c>
      <c r="CS583" s="1" t="s">
        <v>4943</v>
      </c>
      <c r="CT583" s="1" t="s">
        <v>4943</v>
      </c>
      <c r="CU583" s="1" t="s">
        <v>4943</v>
      </c>
      <c r="CV583" s="1" t="s">
        <v>4943</v>
      </c>
      <c r="CW583" s="1" t="s">
        <v>4943</v>
      </c>
      <c r="CX583" s="1" t="s">
        <v>4943</v>
      </c>
      <c r="CY583" s="1" t="s">
        <v>23</v>
      </c>
      <c r="CZ583" s="1" t="s">
        <v>4943</v>
      </c>
    </row>
    <row r="584" spans="2:104" x14ac:dyDescent="0.25">
      <c r="B584" s="2">
        <v>44421</v>
      </c>
      <c r="C584" s="1">
        <v>1</v>
      </c>
      <c r="D584" s="1">
        <v>0</v>
      </c>
      <c r="E584" s="1">
        <v>0</v>
      </c>
      <c r="F584" s="1">
        <v>0</v>
      </c>
      <c r="G584">
        <v>1</v>
      </c>
      <c r="H584">
        <v>0</v>
      </c>
      <c r="I584">
        <v>1</v>
      </c>
      <c r="J584">
        <v>1</v>
      </c>
      <c r="K584">
        <v>1</v>
      </c>
      <c r="L584">
        <v>1</v>
      </c>
      <c r="M584">
        <v>0</v>
      </c>
      <c r="N584">
        <v>1</v>
      </c>
      <c r="O584">
        <v>0</v>
      </c>
      <c r="P584">
        <v>0</v>
      </c>
      <c r="Q584">
        <v>1</v>
      </c>
      <c r="R584">
        <v>0</v>
      </c>
      <c r="S584">
        <v>0</v>
      </c>
      <c r="T584">
        <v>1</v>
      </c>
      <c r="U584">
        <v>0</v>
      </c>
      <c r="V584" s="1">
        <v>0</v>
      </c>
      <c r="W584" s="1">
        <v>0</v>
      </c>
      <c r="X584" s="1">
        <v>1</v>
      </c>
      <c r="Y584" s="1">
        <v>0</v>
      </c>
      <c r="Z584" s="1">
        <v>0</v>
      </c>
      <c r="AA584" s="1">
        <v>1</v>
      </c>
      <c r="AB584" s="1">
        <v>0</v>
      </c>
      <c r="AC584" s="1">
        <v>0</v>
      </c>
      <c r="AD584" s="1">
        <v>0</v>
      </c>
      <c r="AE584" s="1">
        <v>0</v>
      </c>
      <c r="AF584" s="1">
        <v>1</v>
      </c>
      <c r="AG584" s="1">
        <v>0</v>
      </c>
      <c r="AH584" s="1">
        <v>0</v>
      </c>
      <c r="AI584" s="1">
        <v>1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1</v>
      </c>
      <c r="AP584" s="1">
        <v>0</v>
      </c>
      <c r="AQ584" s="1">
        <v>0</v>
      </c>
      <c r="AR584" s="1">
        <v>1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1</v>
      </c>
      <c r="AY584" s="1">
        <v>0</v>
      </c>
      <c r="AZ584" s="1">
        <v>1</v>
      </c>
      <c r="BA584" s="1">
        <v>0</v>
      </c>
      <c r="BB584" s="1">
        <v>0</v>
      </c>
      <c r="BC584">
        <v>1</v>
      </c>
      <c r="BD584">
        <v>1</v>
      </c>
      <c r="BE584">
        <v>1</v>
      </c>
      <c r="BF584">
        <v>0</v>
      </c>
      <c r="BG584" s="1">
        <v>0</v>
      </c>
      <c r="BH584" s="1">
        <v>0</v>
      </c>
      <c r="BI584" s="1">
        <v>1</v>
      </c>
      <c r="BJ584" s="1">
        <v>0</v>
      </c>
      <c r="BK584" s="1">
        <v>0</v>
      </c>
      <c r="BL584" s="1">
        <v>1</v>
      </c>
      <c r="BM584" s="1">
        <v>0</v>
      </c>
      <c r="BN584" s="1">
        <v>0</v>
      </c>
      <c r="BO584" s="1">
        <v>0</v>
      </c>
      <c r="BP584" s="1">
        <v>0</v>
      </c>
      <c r="BQ584" s="1">
        <v>1</v>
      </c>
      <c r="BR584" s="1">
        <v>1</v>
      </c>
      <c r="BS584" s="1">
        <v>1</v>
      </c>
      <c r="BT584" s="1">
        <v>1</v>
      </c>
      <c r="BU584" s="1">
        <v>1</v>
      </c>
      <c r="BV584" s="1">
        <v>0</v>
      </c>
      <c r="BW584" s="1">
        <v>0</v>
      </c>
      <c r="BX584" s="1">
        <v>1</v>
      </c>
      <c r="BY584" s="1">
        <v>0</v>
      </c>
      <c r="BZ584" s="1">
        <v>0</v>
      </c>
      <c r="CA584" s="1">
        <v>1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 t="s">
        <v>4946</v>
      </c>
      <c r="CJ584" s="1" t="s">
        <v>4946</v>
      </c>
      <c r="CK584" s="1" t="s">
        <v>4946</v>
      </c>
      <c r="CL584" s="1" t="s">
        <v>4946</v>
      </c>
      <c r="CM584" s="1" t="s">
        <v>4945</v>
      </c>
      <c r="CN584" s="1" t="s">
        <v>4946</v>
      </c>
      <c r="CO584" s="1" t="s">
        <v>4945</v>
      </c>
      <c r="CP584" s="1" t="s">
        <v>4944</v>
      </c>
      <c r="CQ584" s="1" t="s">
        <v>4945</v>
      </c>
      <c r="CR584" s="1" t="s">
        <v>4946</v>
      </c>
      <c r="CS584" s="1" t="s">
        <v>4946</v>
      </c>
      <c r="CT584" s="1" t="s">
        <v>4943</v>
      </c>
      <c r="CU584" s="1" t="s">
        <v>4943</v>
      </c>
      <c r="CV584" s="1" t="s">
        <v>4943</v>
      </c>
      <c r="CW584" s="1" t="s">
        <v>4943</v>
      </c>
      <c r="CX584" s="1" t="s">
        <v>4943</v>
      </c>
      <c r="CY584" s="1" t="s">
        <v>4943</v>
      </c>
      <c r="CZ584" s="1" t="s">
        <v>4943</v>
      </c>
    </row>
    <row r="585" spans="2:104" x14ac:dyDescent="0.25">
      <c r="B585" s="2">
        <v>44421</v>
      </c>
      <c r="C585" s="1">
        <v>0</v>
      </c>
      <c r="D585" s="1">
        <v>1</v>
      </c>
      <c r="E585" s="1">
        <v>0</v>
      </c>
      <c r="F585" s="1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>
        <v>0</v>
      </c>
      <c r="BD585">
        <v>0</v>
      </c>
      <c r="BE585">
        <v>0</v>
      </c>
      <c r="BF585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 t="s">
        <v>4943</v>
      </c>
      <c r="CJ585" s="1" t="s">
        <v>4943</v>
      </c>
      <c r="CK585" s="1" t="s">
        <v>4943</v>
      </c>
      <c r="CL585" s="1" t="s">
        <v>4943</v>
      </c>
      <c r="CM585" s="1" t="s">
        <v>4943</v>
      </c>
      <c r="CN585" s="1" t="s">
        <v>4943</v>
      </c>
      <c r="CO585" s="1" t="s">
        <v>4943</v>
      </c>
      <c r="CP585" s="1" t="s">
        <v>4943</v>
      </c>
      <c r="CQ585" s="1" t="s">
        <v>4943</v>
      </c>
      <c r="CR585" s="1" t="s">
        <v>4943</v>
      </c>
      <c r="CS585" s="1" t="s">
        <v>4943</v>
      </c>
      <c r="CT585" s="1" t="s">
        <v>4943</v>
      </c>
      <c r="CU585" s="1" t="s">
        <v>4943</v>
      </c>
      <c r="CV585" s="1" t="s">
        <v>4943</v>
      </c>
      <c r="CW585" s="1" t="s">
        <v>4943</v>
      </c>
      <c r="CX585" s="1" t="s">
        <v>4943</v>
      </c>
      <c r="CY585" s="1" t="s">
        <v>23</v>
      </c>
      <c r="CZ585" s="1" t="s">
        <v>4943</v>
      </c>
    </row>
    <row r="586" spans="2:104" x14ac:dyDescent="0.25">
      <c r="B586" s="2">
        <v>44421</v>
      </c>
      <c r="C586" s="1">
        <v>0</v>
      </c>
      <c r="D586" s="1">
        <v>1</v>
      </c>
      <c r="E586" s="1">
        <v>0</v>
      </c>
      <c r="F586" s="1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>
        <v>0</v>
      </c>
      <c r="BD586">
        <v>0</v>
      </c>
      <c r="BE586">
        <v>0</v>
      </c>
      <c r="BF586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 t="s">
        <v>4943</v>
      </c>
      <c r="CJ586" s="1" t="s">
        <v>4943</v>
      </c>
      <c r="CK586" s="1" t="s">
        <v>4943</v>
      </c>
      <c r="CL586" s="1" t="s">
        <v>4943</v>
      </c>
      <c r="CM586" s="1" t="s">
        <v>4943</v>
      </c>
      <c r="CN586" s="1" t="s">
        <v>4943</v>
      </c>
      <c r="CO586" s="1" t="s">
        <v>4943</v>
      </c>
      <c r="CP586" s="1" t="s">
        <v>4943</v>
      </c>
      <c r="CQ586" s="1" t="s">
        <v>4943</v>
      </c>
      <c r="CR586" s="1" t="s">
        <v>4943</v>
      </c>
      <c r="CS586" s="1" t="s">
        <v>4943</v>
      </c>
      <c r="CT586" s="1" t="s">
        <v>4943</v>
      </c>
      <c r="CU586" s="1" t="s">
        <v>4943</v>
      </c>
      <c r="CV586" s="1" t="s">
        <v>4943</v>
      </c>
      <c r="CW586" s="1" t="s">
        <v>4943</v>
      </c>
      <c r="CX586" s="1" t="s">
        <v>4943</v>
      </c>
      <c r="CY586" s="1" t="s">
        <v>23</v>
      </c>
      <c r="CZ586" s="1" t="s">
        <v>4943</v>
      </c>
    </row>
    <row r="587" spans="2:104" x14ac:dyDescent="0.25">
      <c r="B587" s="2">
        <v>44421</v>
      </c>
      <c r="C587" s="1">
        <v>1</v>
      </c>
      <c r="D587" s="1">
        <v>0</v>
      </c>
      <c r="E587" s="1">
        <v>0</v>
      </c>
      <c r="F587" s="1">
        <v>0</v>
      </c>
      <c r="G587">
        <v>0</v>
      </c>
      <c r="H587">
        <v>0</v>
      </c>
      <c r="I587">
        <v>1</v>
      </c>
      <c r="J587">
        <v>1</v>
      </c>
      <c r="K587">
        <v>0</v>
      </c>
      <c r="L587">
        <v>1</v>
      </c>
      <c r="M587">
        <v>1</v>
      </c>
      <c r="N587">
        <v>1</v>
      </c>
      <c r="O587">
        <v>0</v>
      </c>
      <c r="P587">
        <v>0</v>
      </c>
      <c r="Q587">
        <v>0</v>
      </c>
      <c r="R587">
        <v>1</v>
      </c>
      <c r="S587">
        <v>0</v>
      </c>
      <c r="T587">
        <v>1</v>
      </c>
      <c r="U587">
        <v>0</v>
      </c>
      <c r="V587" s="1">
        <v>1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1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1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>
        <v>0</v>
      </c>
      <c r="BD587">
        <v>0</v>
      </c>
      <c r="BE587">
        <v>0</v>
      </c>
      <c r="BF587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1</v>
      </c>
      <c r="BV587" s="1">
        <v>1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1</v>
      </c>
      <c r="CG587" s="1">
        <v>0</v>
      </c>
      <c r="CH587" s="1">
        <v>0</v>
      </c>
      <c r="CI587" s="1" t="s">
        <v>4946</v>
      </c>
      <c r="CJ587" s="1" t="s">
        <v>4944</v>
      </c>
      <c r="CK587" s="1" t="s">
        <v>4946</v>
      </c>
      <c r="CL587" s="1" t="s">
        <v>4946</v>
      </c>
      <c r="CM587" s="1" t="s">
        <v>4946</v>
      </c>
      <c r="CN587" s="1" t="s">
        <v>4946</v>
      </c>
      <c r="CO587" s="1" t="s">
        <v>4946</v>
      </c>
      <c r="CP587" s="1" t="s">
        <v>4946</v>
      </c>
      <c r="CQ587" s="1" t="s">
        <v>4946</v>
      </c>
      <c r="CR587" s="1" t="s">
        <v>4946</v>
      </c>
      <c r="CS587" s="1" t="s">
        <v>4946</v>
      </c>
      <c r="CT587" s="1" t="s">
        <v>4943</v>
      </c>
      <c r="CU587" s="1" t="s">
        <v>4943</v>
      </c>
      <c r="CV587" s="1" t="s">
        <v>4943</v>
      </c>
      <c r="CW587" s="1" t="s">
        <v>4943</v>
      </c>
      <c r="CX587" s="1" t="s">
        <v>4943</v>
      </c>
      <c r="CY587" s="1" t="s">
        <v>4943</v>
      </c>
      <c r="CZ587" s="1" t="s">
        <v>4943</v>
      </c>
    </row>
    <row r="588" spans="2:104" x14ac:dyDescent="0.25">
      <c r="B588" s="2">
        <v>44421</v>
      </c>
      <c r="C588" s="1">
        <v>1</v>
      </c>
      <c r="D588" s="1">
        <v>0</v>
      </c>
      <c r="E588" s="1">
        <v>0</v>
      </c>
      <c r="F588" s="1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1</v>
      </c>
      <c r="M588">
        <v>1</v>
      </c>
      <c r="N588">
        <v>0</v>
      </c>
      <c r="O588">
        <v>1</v>
      </c>
      <c r="P588">
        <v>0</v>
      </c>
      <c r="Q588">
        <v>0</v>
      </c>
      <c r="R588">
        <v>1</v>
      </c>
      <c r="S588">
        <v>0</v>
      </c>
      <c r="T588">
        <v>1</v>
      </c>
      <c r="U588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1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1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>
        <v>0</v>
      </c>
      <c r="BD588">
        <v>0</v>
      </c>
      <c r="BE588">
        <v>0</v>
      </c>
      <c r="BF588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1</v>
      </c>
      <c r="BV588" s="1">
        <v>1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1</v>
      </c>
      <c r="CG588" s="1">
        <v>0</v>
      </c>
      <c r="CH588" s="1">
        <v>0</v>
      </c>
      <c r="CI588" s="1" t="s">
        <v>4944</v>
      </c>
      <c r="CJ588" s="1" t="s">
        <v>4944</v>
      </c>
      <c r="CK588" s="1" t="s">
        <v>4944</v>
      </c>
      <c r="CL588" s="1" t="s">
        <v>4944</v>
      </c>
      <c r="CM588" s="1" t="s">
        <v>4944</v>
      </c>
      <c r="CN588" s="1" t="s">
        <v>4944</v>
      </c>
      <c r="CO588" s="1" t="s">
        <v>4944</v>
      </c>
      <c r="CP588" s="1" t="s">
        <v>4944</v>
      </c>
      <c r="CQ588" s="1" t="s">
        <v>4944</v>
      </c>
      <c r="CR588" s="1" t="s">
        <v>4944</v>
      </c>
      <c r="CS588" s="1" t="s">
        <v>4944</v>
      </c>
      <c r="CT588" s="1" t="s">
        <v>4943</v>
      </c>
      <c r="CU588" s="1" t="s">
        <v>4943</v>
      </c>
      <c r="CV588" s="1" t="s">
        <v>4943</v>
      </c>
      <c r="CW588" s="1" t="s">
        <v>4943</v>
      </c>
      <c r="CX588" s="1" t="s">
        <v>4943</v>
      </c>
      <c r="CY588" s="1" t="s">
        <v>4943</v>
      </c>
      <c r="CZ588" s="1" t="s">
        <v>4943</v>
      </c>
    </row>
    <row r="589" spans="2:104" x14ac:dyDescent="0.25">
      <c r="B589" s="2">
        <v>44421</v>
      </c>
      <c r="C589" s="1">
        <v>0</v>
      </c>
      <c r="D589" s="1">
        <v>0</v>
      </c>
      <c r="E589" s="1">
        <v>0</v>
      </c>
      <c r="F589" s="1">
        <v>1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>
        <v>0</v>
      </c>
      <c r="BD589">
        <v>0</v>
      </c>
      <c r="BE589">
        <v>0</v>
      </c>
      <c r="BF589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 t="s">
        <v>4945</v>
      </c>
      <c r="CJ589" s="1" t="s">
        <v>4945</v>
      </c>
      <c r="CK589" s="1" t="s">
        <v>4945</v>
      </c>
      <c r="CL589" s="1" t="s">
        <v>4945</v>
      </c>
      <c r="CM589" s="1" t="s">
        <v>4945</v>
      </c>
      <c r="CN589" s="1" t="s">
        <v>4945</v>
      </c>
      <c r="CO589" s="1" t="s">
        <v>4945</v>
      </c>
      <c r="CP589" s="1" t="s">
        <v>4945</v>
      </c>
      <c r="CQ589" s="1" t="s">
        <v>4945</v>
      </c>
      <c r="CR589" s="1" t="s">
        <v>4945</v>
      </c>
      <c r="CS589" s="1" t="s">
        <v>4945</v>
      </c>
      <c r="CT589" s="1" t="s">
        <v>4943</v>
      </c>
      <c r="CU589" s="1" t="s">
        <v>4943</v>
      </c>
      <c r="CV589" s="1" t="s">
        <v>4943</v>
      </c>
      <c r="CW589" s="1" t="s">
        <v>4943</v>
      </c>
      <c r="CX589" s="1" t="s">
        <v>4943</v>
      </c>
      <c r="CY589" s="1" t="s">
        <v>4943</v>
      </c>
      <c r="CZ589" s="1" t="s">
        <v>4943</v>
      </c>
    </row>
    <row r="590" spans="2:104" x14ac:dyDescent="0.25">
      <c r="B590" s="2">
        <v>44421</v>
      </c>
      <c r="C590" s="1">
        <v>0</v>
      </c>
      <c r="D590" s="1">
        <v>1</v>
      </c>
      <c r="E590" s="1">
        <v>0</v>
      </c>
      <c r="F590" s="1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>
        <v>0</v>
      </c>
      <c r="BD590">
        <v>0</v>
      </c>
      <c r="BE590">
        <v>0</v>
      </c>
      <c r="BF590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 t="s">
        <v>4943</v>
      </c>
      <c r="CJ590" s="1" t="s">
        <v>4943</v>
      </c>
      <c r="CK590" s="1" t="s">
        <v>4943</v>
      </c>
      <c r="CL590" s="1" t="s">
        <v>4943</v>
      </c>
      <c r="CM590" s="1" t="s">
        <v>4943</v>
      </c>
      <c r="CN590" s="1" t="s">
        <v>4943</v>
      </c>
      <c r="CO590" s="1" t="s">
        <v>4943</v>
      </c>
      <c r="CP590" s="1" t="s">
        <v>4943</v>
      </c>
      <c r="CQ590" s="1" t="s">
        <v>4943</v>
      </c>
      <c r="CR590" s="1" t="s">
        <v>4943</v>
      </c>
      <c r="CS590" s="1" t="s">
        <v>4943</v>
      </c>
      <c r="CT590" s="1" t="s">
        <v>4943</v>
      </c>
      <c r="CU590" s="1" t="s">
        <v>4943</v>
      </c>
      <c r="CV590" s="1" t="s">
        <v>4943</v>
      </c>
      <c r="CW590" s="1" t="s">
        <v>4943</v>
      </c>
      <c r="CX590" s="1" t="s">
        <v>4943</v>
      </c>
      <c r="CY590" s="1" t="s">
        <v>23</v>
      </c>
      <c r="CZ590" s="1" t="s">
        <v>4943</v>
      </c>
    </row>
    <row r="591" spans="2:104" x14ac:dyDescent="0.25">
      <c r="B591" s="2">
        <v>44421</v>
      </c>
      <c r="C591" s="1">
        <v>1</v>
      </c>
      <c r="D591" s="1">
        <v>0</v>
      </c>
      <c r="E591" s="1">
        <v>0</v>
      </c>
      <c r="F591" s="1">
        <v>0</v>
      </c>
      <c r="G591">
        <v>1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>
        <v>0</v>
      </c>
      <c r="BD591">
        <v>0</v>
      </c>
      <c r="BE591">
        <v>0</v>
      </c>
      <c r="BF59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 t="s">
        <v>4946</v>
      </c>
      <c r="CJ591" s="1" t="s">
        <v>4944</v>
      </c>
      <c r="CK591" s="1" t="s">
        <v>4946</v>
      </c>
      <c r="CL591" s="1" t="s">
        <v>4946</v>
      </c>
      <c r="CM591" s="1" t="s">
        <v>4944</v>
      </c>
      <c r="CN591" s="1" t="s">
        <v>4944</v>
      </c>
      <c r="CO591" s="1" t="s">
        <v>4946</v>
      </c>
      <c r="CP591" s="1" t="s">
        <v>4946</v>
      </c>
      <c r="CQ591" s="1" t="s">
        <v>4945</v>
      </c>
      <c r="CR591" s="1" t="s">
        <v>4946</v>
      </c>
      <c r="CS591" s="1" t="s">
        <v>4945</v>
      </c>
      <c r="CT591" s="1" t="s">
        <v>4943</v>
      </c>
      <c r="CU591" s="1" t="s">
        <v>4943</v>
      </c>
      <c r="CV591" s="1" t="s">
        <v>4943</v>
      </c>
      <c r="CW591" s="1" t="s">
        <v>4943</v>
      </c>
      <c r="CX591" s="1" t="s">
        <v>4943</v>
      </c>
      <c r="CY591" s="1" t="s">
        <v>4943</v>
      </c>
      <c r="CZ591" s="1" t="s">
        <v>4943</v>
      </c>
    </row>
    <row r="592" spans="2:104" x14ac:dyDescent="0.25">
      <c r="B592" s="2">
        <v>44420</v>
      </c>
      <c r="C592" s="1">
        <v>1</v>
      </c>
      <c r="D592" s="1">
        <v>0</v>
      </c>
      <c r="E592" s="1">
        <v>0</v>
      </c>
      <c r="F592" s="1">
        <v>0</v>
      </c>
      <c r="G592">
        <v>0</v>
      </c>
      <c r="H592">
        <v>0</v>
      </c>
      <c r="I592">
        <v>1</v>
      </c>
      <c r="J592">
        <v>0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0</v>
      </c>
      <c r="Q592">
        <v>0</v>
      </c>
      <c r="R592">
        <v>1</v>
      </c>
      <c r="S592">
        <v>1</v>
      </c>
      <c r="T592">
        <v>1</v>
      </c>
      <c r="U592">
        <v>0</v>
      </c>
      <c r="V592" s="1">
        <v>1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1</v>
      </c>
      <c r="AX592" s="1">
        <v>1</v>
      </c>
      <c r="AY592" s="1">
        <v>0</v>
      </c>
      <c r="AZ592" s="1">
        <v>0</v>
      </c>
      <c r="BA592" s="1">
        <v>0</v>
      </c>
      <c r="BB592" s="1">
        <v>0</v>
      </c>
      <c r="BC592">
        <v>1</v>
      </c>
      <c r="BD592">
        <v>0</v>
      </c>
      <c r="BE592">
        <v>1</v>
      </c>
      <c r="BF592">
        <v>1</v>
      </c>
      <c r="BG592" s="1">
        <v>1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 t="s">
        <v>4944</v>
      </c>
      <c r="CJ592" s="1" t="s">
        <v>4946</v>
      </c>
      <c r="CK592" s="1" t="s">
        <v>4946</v>
      </c>
      <c r="CL592" s="1" t="s">
        <v>4946</v>
      </c>
      <c r="CM592" s="1" t="s">
        <v>4944</v>
      </c>
      <c r="CN592" s="1" t="s">
        <v>4944</v>
      </c>
      <c r="CO592" s="1" t="s">
        <v>4944</v>
      </c>
      <c r="CP592" s="1" t="s">
        <v>4945</v>
      </c>
      <c r="CQ592" s="1" t="s">
        <v>4944</v>
      </c>
      <c r="CR592" s="1" t="s">
        <v>4946</v>
      </c>
      <c r="CS592" s="1" t="s">
        <v>4944</v>
      </c>
      <c r="CT592" s="1" t="s">
        <v>4943</v>
      </c>
      <c r="CU592" s="1" t="s">
        <v>4943</v>
      </c>
      <c r="CV592" s="1" t="s">
        <v>4943</v>
      </c>
      <c r="CW592" s="1" t="s">
        <v>4943</v>
      </c>
      <c r="CX592" s="1" t="s">
        <v>4943</v>
      </c>
      <c r="CY592" s="1" t="s">
        <v>4943</v>
      </c>
      <c r="CZ592" s="1" t="s">
        <v>4943</v>
      </c>
    </row>
    <row r="593" spans="2:104" x14ac:dyDescent="0.25">
      <c r="B593" s="2">
        <v>44420</v>
      </c>
      <c r="C593" s="1">
        <v>1</v>
      </c>
      <c r="D593" s="1">
        <v>0</v>
      </c>
      <c r="E593" s="1">
        <v>0</v>
      </c>
      <c r="F593" s="1">
        <v>0</v>
      </c>
      <c r="G593">
        <v>1</v>
      </c>
      <c r="H593">
        <v>0</v>
      </c>
      <c r="I593">
        <v>1</v>
      </c>
      <c r="J593">
        <v>1</v>
      </c>
      <c r="K593">
        <v>0</v>
      </c>
      <c r="L593">
        <v>0</v>
      </c>
      <c r="M593">
        <v>0</v>
      </c>
      <c r="N593">
        <v>0</v>
      </c>
      <c r="O593">
        <v>1</v>
      </c>
      <c r="P593">
        <v>0</v>
      </c>
      <c r="Q593">
        <v>1</v>
      </c>
      <c r="R593">
        <v>1</v>
      </c>
      <c r="S593">
        <v>0</v>
      </c>
      <c r="T593">
        <v>1</v>
      </c>
      <c r="U593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1</v>
      </c>
      <c r="AD593" s="1">
        <v>0</v>
      </c>
      <c r="AE593" s="1">
        <v>0</v>
      </c>
      <c r="AF593" s="1">
        <v>0</v>
      </c>
      <c r="AG593" s="1">
        <v>0</v>
      </c>
      <c r="AH593" s="1">
        <v>1</v>
      </c>
      <c r="AI593" s="1">
        <v>1</v>
      </c>
      <c r="AJ593" s="1">
        <v>0</v>
      </c>
      <c r="AK593" s="1">
        <v>1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1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>
        <v>0</v>
      </c>
      <c r="BD593">
        <v>0</v>
      </c>
      <c r="BE593">
        <v>0</v>
      </c>
      <c r="BF593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 t="s">
        <v>4946</v>
      </c>
      <c r="CJ593" s="1" t="s">
        <v>4945</v>
      </c>
      <c r="CK593" s="1" t="s">
        <v>4946</v>
      </c>
      <c r="CL593" s="1" t="s">
        <v>4946</v>
      </c>
      <c r="CM593" s="1" t="s">
        <v>4946</v>
      </c>
      <c r="CN593" s="1" t="s">
        <v>4946</v>
      </c>
      <c r="CO593" s="1" t="s">
        <v>4946</v>
      </c>
      <c r="CP593" s="1" t="s">
        <v>4945</v>
      </c>
      <c r="CQ593" s="1" t="s">
        <v>4945</v>
      </c>
      <c r="CR593" s="1" t="s">
        <v>4946</v>
      </c>
      <c r="CS593" s="1" t="s">
        <v>4946</v>
      </c>
      <c r="CT593" s="1" t="s">
        <v>4943</v>
      </c>
      <c r="CU593" s="1" t="s">
        <v>4943</v>
      </c>
      <c r="CV593" s="1" t="s">
        <v>4943</v>
      </c>
      <c r="CW593" s="1" t="s">
        <v>4943</v>
      </c>
      <c r="CX593" s="1" t="s">
        <v>4943</v>
      </c>
      <c r="CY593" s="1" t="s">
        <v>4943</v>
      </c>
      <c r="CZ593" s="1" t="s">
        <v>4943</v>
      </c>
    </row>
    <row r="594" spans="2:104" x14ac:dyDescent="0.25">
      <c r="B594" s="2">
        <v>44420</v>
      </c>
      <c r="C594" s="1">
        <v>0</v>
      </c>
      <c r="D594" s="1">
        <v>1</v>
      </c>
      <c r="E594" s="1">
        <v>0</v>
      </c>
      <c r="F594" s="1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>
        <v>0</v>
      </c>
      <c r="BD594">
        <v>0</v>
      </c>
      <c r="BE594">
        <v>0</v>
      </c>
      <c r="BF594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 t="s">
        <v>4943</v>
      </c>
      <c r="CJ594" s="1" t="s">
        <v>4943</v>
      </c>
      <c r="CK594" s="1" t="s">
        <v>4943</v>
      </c>
      <c r="CL594" s="1" t="s">
        <v>4943</v>
      </c>
      <c r="CM594" s="1" t="s">
        <v>4943</v>
      </c>
      <c r="CN594" s="1" t="s">
        <v>4943</v>
      </c>
      <c r="CO594" s="1" t="s">
        <v>4943</v>
      </c>
      <c r="CP594" s="1" t="s">
        <v>4943</v>
      </c>
      <c r="CQ594" s="1" t="s">
        <v>4943</v>
      </c>
      <c r="CR594" s="1" t="s">
        <v>4943</v>
      </c>
      <c r="CS594" s="1" t="s">
        <v>4943</v>
      </c>
      <c r="CT594" s="1" t="s">
        <v>4943</v>
      </c>
      <c r="CU594" s="1" t="s">
        <v>4943</v>
      </c>
      <c r="CV594" s="1" t="s">
        <v>4943</v>
      </c>
      <c r="CW594" s="1" t="s">
        <v>4943</v>
      </c>
      <c r="CX594" s="1" t="s">
        <v>4943</v>
      </c>
      <c r="CY594" s="1" t="s">
        <v>23</v>
      </c>
      <c r="CZ594" s="1" t="s">
        <v>4943</v>
      </c>
    </row>
    <row r="595" spans="2:104" x14ac:dyDescent="0.25">
      <c r="B595" s="2">
        <v>44420</v>
      </c>
      <c r="C595" s="1">
        <v>0</v>
      </c>
      <c r="D595" s="1">
        <v>0</v>
      </c>
      <c r="E595" s="1">
        <v>0</v>
      </c>
      <c r="F595" s="1">
        <v>1</v>
      </c>
      <c r="G595">
        <v>0</v>
      </c>
      <c r="H595">
        <v>0</v>
      </c>
      <c r="I595">
        <v>1</v>
      </c>
      <c r="J595">
        <v>1</v>
      </c>
      <c r="K595">
        <v>1</v>
      </c>
      <c r="L595">
        <v>0</v>
      </c>
      <c r="M595">
        <v>1</v>
      </c>
      <c r="N595">
        <v>1</v>
      </c>
      <c r="O595">
        <v>1</v>
      </c>
      <c r="P595">
        <v>0</v>
      </c>
      <c r="Q595">
        <v>0</v>
      </c>
      <c r="R595">
        <v>1</v>
      </c>
      <c r="S595">
        <v>0</v>
      </c>
      <c r="T595">
        <v>1</v>
      </c>
      <c r="U595">
        <v>0</v>
      </c>
      <c r="V595" s="1">
        <v>1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1</v>
      </c>
      <c r="AH595" s="1">
        <v>0</v>
      </c>
      <c r="AI595" s="1">
        <v>0</v>
      </c>
      <c r="AJ595" s="1">
        <v>0</v>
      </c>
      <c r="AK595" s="1">
        <v>1</v>
      </c>
      <c r="AL595" s="1">
        <v>0</v>
      </c>
      <c r="AM595" s="1">
        <v>1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1</v>
      </c>
      <c r="AY595" s="1">
        <v>1</v>
      </c>
      <c r="AZ595" s="1">
        <v>1</v>
      </c>
      <c r="BA595" s="1">
        <v>0</v>
      </c>
      <c r="BB595" s="1">
        <v>1</v>
      </c>
      <c r="BC595">
        <v>1</v>
      </c>
      <c r="BD595">
        <v>0</v>
      </c>
      <c r="BE595">
        <v>1</v>
      </c>
      <c r="BF595">
        <v>0</v>
      </c>
      <c r="BG595" s="1">
        <v>1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1</v>
      </c>
      <c r="CG595" s="1">
        <v>0</v>
      </c>
      <c r="CH595" s="1">
        <v>0</v>
      </c>
      <c r="CI595" s="1" t="s">
        <v>4946</v>
      </c>
      <c r="CJ595" s="1" t="s">
        <v>4946</v>
      </c>
      <c r="CK595" s="1" t="s">
        <v>4946</v>
      </c>
      <c r="CL595" s="1" t="s">
        <v>4946</v>
      </c>
      <c r="CM595" s="1" t="s">
        <v>4945</v>
      </c>
      <c r="CN595" s="1" t="s">
        <v>4944</v>
      </c>
      <c r="CO595" s="1" t="s">
        <v>4945</v>
      </c>
      <c r="CP595" s="1" t="s">
        <v>4945</v>
      </c>
      <c r="CQ595" s="1" t="s">
        <v>4945</v>
      </c>
      <c r="CR595" s="1" t="s">
        <v>4945</v>
      </c>
      <c r="CS595" s="1" t="s">
        <v>4945</v>
      </c>
      <c r="CT595" s="1" t="s">
        <v>4943</v>
      </c>
      <c r="CU595" s="1" t="s">
        <v>4943</v>
      </c>
      <c r="CV595" s="1" t="s">
        <v>4943</v>
      </c>
      <c r="CW595" s="1" t="s">
        <v>4943</v>
      </c>
      <c r="CX595" s="1" t="s">
        <v>4943</v>
      </c>
      <c r="CY595" s="1" t="s">
        <v>4943</v>
      </c>
      <c r="CZ595" s="1" t="s">
        <v>4943</v>
      </c>
    </row>
    <row r="596" spans="2:104" x14ac:dyDescent="0.25">
      <c r="B596" s="2">
        <v>44420</v>
      </c>
      <c r="C596" s="1">
        <v>0</v>
      </c>
      <c r="D596" s="1">
        <v>1</v>
      </c>
      <c r="E596" s="1">
        <v>0</v>
      </c>
      <c r="F596" s="1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>
        <v>0</v>
      </c>
      <c r="BD596">
        <v>0</v>
      </c>
      <c r="BE596">
        <v>0</v>
      </c>
      <c r="BF596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 t="s">
        <v>4943</v>
      </c>
      <c r="CJ596" s="1" t="s">
        <v>4943</v>
      </c>
      <c r="CK596" s="1" t="s">
        <v>4943</v>
      </c>
      <c r="CL596" s="1" t="s">
        <v>4943</v>
      </c>
      <c r="CM596" s="1" t="s">
        <v>4943</v>
      </c>
      <c r="CN596" s="1" t="s">
        <v>4943</v>
      </c>
      <c r="CO596" s="1" t="s">
        <v>4943</v>
      </c>
      <c r="CP596" s="1" t="s">
        <v>4943</v>
      </c>
      <c r="CQ596" s="1" t="s">
        <v>4943</v>
      </c>
      <c r="CR596" s="1" t="s">
        <v>4943</v>
      </c>
      <c r="CS596" s="1" t="s">
        <v>4943</v>
      </c>
      <c r="CT596" s="1" t="s">
        <v>4943</v>
      </c>
      <c r="CU596" s="1" t="s">
        <v>4943</v>
      </c>
      <c r="CV596" s="1" t="s">
        <v>4943</v>
      </c>
      <c r="CW596" s="1" t="s">
        <v>4943</v>
      </c>
      <c r="CX596" s="1" t="s">
        <v>4943</v>
      </c>
      <c r="CY596" s="1" t="s">
        <v>23</v>
      </c>
      <c r="CZ596" s="1" t="s">
        <v>4943</v>
      </c>
    </row>
    <row r="597" spans="2:104" x14ac:dyDescent="0.25">
      <c r="B597" s="2">
        <v>44420</v>
      </c>
      <c r="C597" s="1">
        <v>1</v>
      </c>
      <c r="D597" s="1">
        <v>0</v>
      </c>
      <c r="E597" s="1">
        <v>0</v>
      </c>
      <c r="F597" s="1">
        <v>0</v>
      </c>
      <c r="G597">
        <v>0</v>
      </c>
      <c r="H597">
        <v>0</v>
      </c>
      <c r="I597">
        <v>1</v>
      </c>
      <c r="J597">
        <v>1</v>
      </c>
      <c r="K597">
        <v>1</v>
      </c>
      <c r="L597">
        <v>0</v>
      </c>
      <c r="M597">
        <v>1</v>
      </c>
      <c r="N597">
        <v>0</v>
      </c>
      <c r="O597">
        <v>1</v>
      </c>
      <c r="P597">
        <v>1</v>
      </c>
      <c r="Q597">
        <v>0</v>
      </c>
      <c r="R597">
        <v>1</v>
      </c>
      <c r="S597">
        <v>0</v>
      </c>
      <c r="T597">
        <v>1</v>
      </c>
      <c r="U597">
        <v>0</v>
      </c>
      <c r="V597" s="1">
        <v>1</v>
      </c>
      <c r="W597" s="1">
        <v>0</v>
      </c>
      <c r="X597" s="1">
        <v>0</v>
      </c>
      <c r="Y597" s="1">
        <v>0</v>
      </c>
      <c r="Z597" s="1">
        <v>0</v>
      </c>
      <c r="AA597" s="1">
        <v>1</v>
      </c>
      <c r="AB597" s="1">
        <v>0</v>
      </c>
      <c r="AC597" s="1">
        <v>0</v>
      </c>
      <c r="AD597" s="1">
        <v>0</v>
      </c>
      <c r="AE597" s="1">
        <v>0</v>
      </c>
      <c r="AF597" s="1">
        <v>1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1</v>
      </c>
      <c r="AN597" s="1">
        <v>0</v>
      </c>
      <c r="AO597" s="1">
        <v>0</v>
      </c>
      <c r="AP597" s="1">
        <v>0</v>
      </c>
      <c r="AQ597" s="1">
        <v>0</v>
      </c>
      <c r="AR597" s="1">
        <v>1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1</v>
      </c>
      <c r="AY597" s="1">
        <v>0</v>
      </c>
      <c r="AZ597" s="1">
        <v>1</v>
      </c>
      <c r="BA597" s="1">
        <v>0</v>
      </c>
      <c r="BB597" s="1">
        <v>1</v>
      </c>
      <c r="BC597">
        <v>1</v>
      </c>
      <c r="BD597">
        <v>1</v>
      </c>
      <c r="BE597">
        <v>1</v>
      </c>
      <c r="BF597">
        <v>1</v>
      </c>
      <c r="BG597" s="1">
        <v>1</v>
      </c>
      <c r="BH597" s="1">
        <v>0</v>
      </c>
      <c r="BI597" s="1">
        <v>0</v>
      </c>
      <c r="BJ597" s="1">
        <v>0</v>
      </c>
      <c r="BK597" s="1">
        <v>0</v>
      </c>
      <c r="BL597" s="1">
        <v>1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1</v>
      </c>
      <c r="CG597" s="1">
        <v>0</v>
      </c>
      <c r="CH597" s="1">
        <v>0</v>
      </c>
      <c r="CI597" s="1" t="s">
        <v>4946</v>
      </c>
      <c r="CJ597" s="1" t="s">
        <v>4946</v>
      </c>
      <c r="CK597" s="1" t="s">
        <v>4944</v>
      </c>
      <c r="CL597" s="1" t="s">
        <v>4944</v>
      </c>
      <c r="CM597" s="1" t="s">
        <v>4946</v>
      </c>
      <c r="CN597" s="1" t="s">
        <v>4946</v>
      </c>
      <c r="CO597" s="1" t="s">
        <v>4944</v>
      </c>
      <c r="CP597" s="1" t="s">
        <v>4946</v>
      </c>
      <c r="CQ597" s="1" t="s">
        <v>4944</v>
      </c>
      <c r="CR597" s="1" t="s">
        <v>4944</v>
      </c>
      <c r="CS597" s="1" t="s">
        <v>4944</v>
      </c>
      <c r="CT597" s="1" t="s">
        <v>4943</v>
      </c>
      <c r="CU597" s="1" t="s">
        <v>4943</v>
      </c>
      <c r="CV597" s="1" t="s">
        <v>4943</v>
      </c>
      <c r="CW597" s="1" t="s">
        <v>4943</v>
      </c>
      <c r="CX597" s="1" t="s">
        <v>4943</v>
      </c>
      <c r="CY597" s="1" t="s">
        <v>4943</v>
      </c>
      <c r="CZ597" s="1" t="s">
        <v>4943</v>
      </c>
    </row>
    <row r="598" spans="2:104" x14ac:dyDescent="0.25">
      <c r="B598" s="2">
        <v>44420</v>
      </c>
      <c r="C598" s="1">
        <v>0</v>
      </c>
      <c r="D598" s="1">
        <v>1</v>
      </c>
      <c r="E598" s="1">
        <v>0</v>
      </c>
      <c r="F598" s="1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>
        <v>0</v>
      </c>
      <c r="BD598">
        <v>0</v>
      </c>
      <c r="BE598">
        <v>0</v>
      </c>
      <c r="BF598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 t="s">
        <v>4943</v>
      </c>
      <c r="CJ598" s="1" t="s">
        <v>4943</v>
      </c>
      <c r="CK598" s="1" t="s">
        <v>4943</v>
      </c>
      <c r="CL598" s="1" t="s">
        <v>4943</v>
      </c>
      <c r="CM598" s="1" t="s">
        <v>4943</v>
      </c>
      <c r="CN598" s="1" t="s">
        <v>4943</v>
      </c>
      <c r="CO598" s="1" t="s">
        <v>4943</v>
      </c>
      <c r="CP598" s="1" t="s">
        <v>4943</v>
      </c>
      <c r="CQ598" s="1" t="s">
        <v>4943</v>
      </c>
      <c r="CR598" s="1" t="s">
        <v>4943</v>
      </c>
      <c r="CS598" s="1" t="s">
        <v>4943</v>
      </c>
      <c r="CT598" s="1" t="s">
        <v>4943</v>
      </c>
      <c r="CU598" s="1" t="s">
        <v>4943</v>
      </c>
      <c r="CV598" s="1" t="s">
        <v>4943</v>
      </c>
      <c r="CW598" s="1" t="s">
        <v>4943</v>
      </c>
      <c r="CX598" s="1" t="s">
        <v>4943</v>
      </c>
      <c r="CY598" s="1" t="s">
        <v>23</v>
      </c>
      <c r="CZ598" s="1" t="s">
        <v>4943</v>
      </c>
    </row>
    <row r="599" spans="2:104" x14ac:dyDescent="0.25">
      <c r="B599" s="2">
        <v>44420</v>
      </c>
      <c r="C599" s="1">
        <v>0</v>
      </c>
      <c r="D599" s="1">
        <v>1</v>
      </c>
      <c r="E599" s="1">
        <v>0</v>
      </c>
      <c r="F599" s="1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>
        <v>0</v>
      </c>
      <c r="BD599">
        <v>0</v>
      </c>
      <c r="BE599">
        <v>0</v>
      </c>
      <c r="BF599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 t="s">
        <v>4943</v>
      </c>
      <c r="CJ599" s="1" t="s">
        <v>4943</v>
      </c>
      <c r="CK599" s="1" t="s">
        <v>4943</v>
      </c>
      <c r="CL599" s="1" t="s">
        <v>4943</v>
      </c>
      <c r="CM599" s="1" t="s">
        <v>4943</v>
      </c>
      <c r="CN599" s="1" t="s">
        <v>4943</v>
      </c>
      <c r="CO599" s="1" t="s">
        <v>4943</v>
      </c>
      <c r="CP599" s="1" t="s">
        <v>4943</v>
      </c>
      <c r="CQ599" s="1" t="s">
        <v>4943</v>
      </c>
      <c r="CR599" s="1" t="s">
        <v>4943</v>
      </c>
      <c r="CS599" s="1" t="s">
        <v>4943</v>
      </c>
      <c r="CT599" s="1" t="s">
        <v>4943</v>
      </c>
      <c r="CU599" s="1" t="s">
        <v>4943</v>
      </c>
      <c r="CV599" s="1" t="s">
        <v>4943</v>
      </c>
      <c r="CW599" s="1" t="s">
        <v>4943</v>
      </c>
      <c r="CX599" s="1" t="s">
        <v>4943</v>
      </c>
      <c r="CY599" s="1" t="s">
        <v>23</v>
      </c>
      <c r="CZ599" s="1" t="s">
        <v>4943</v>
      </c>
    </row>
    <row r="600" spans="2:104" x14ac:dyDescent="0.25">
      <c r="B600" s="2">
        <v>44420</v>
      </c>
      <c r="C600" s="1">
        <v>0</v>
      </c>
      <c r="D600" s="1">
        <v>1</v>
      </c>
      <c r="E600" s="1">
        <v>0</v>
      </c>
      <c r="F600" s="1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>
        <v>0</v>
      </c>
      <c r="BD600">
        <v>0</v>
      </c>
      <c r="BE600">
        <v>0</v>
      </c>
      <c r="BF600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 t="s">
        <v>4943</v>
      </c>
      <c r="CJ600" s="1" t="s">
        <v>4943</v>
      </c>
      <c r="CK600" s="1" t="s">
        <v>4943</v>
      </c>
      <c r="CL600" s="1" t="s">
        <v>4943</v>
      </c>
      <c r="CM600" s="1" t="s">
        <v>4943</v>
      </c>
      <c r="CN600" s="1" t="s">
        <v>4943</v>
      </c>
      <c r="CO600" s="1" t="s">
        <v>4943</v>
      </c>
      <c r="CP600" s="1" t="s">
        <v>4943</v>
      </c>
      <c r="CQ600" s="1" t="s">
        <v>4943</v>
      </c>
      <c r="CR600" s="1" t="s">
        <v>4943</v>
      </c>
      <c r="CS600" s="1" t="s">
        <v>4943</v>
      </c>
      <c r="CT600" s="1" t="s">
        <v>4943</v>
      </c>
      <c r="CU600" s="1" t="s">
        <v>4943</v>
      </c>
      <c r="CV600" s="1" t="s">
        <v>4943</v>
      </c>
      <c r="CW600" s="1" t="s">
        <v>4943</v>
      </c>
      <c r="CX600" s="1" t="s">
        <v>4943</v>
      </c>
      <c r="CY600" s="1" t="s">
        <v>23</v>
      </c>
      <c r="CZ600" s="1" t="s">
        <v>4943</v>
      </c>
    </row>
    <row r="601" spans="2:104" x14ac:dyDescent="0.25">
      <c r="B601" s="2">
        <v>44420</v>
      </c>
      <c r="C601" s="1">
        <v>1</v>
      </c>
      <c r="D601" s="1">
        <v>0</v>
      </c>
      <c r="E601" s="1">
        <v>0</v>
      </c>
      <c r="F601" s="1">
        <v>0</v>
      </c>
      <c r="G601">
        <v>0</v>
      </c>
      <c r="H601">
        <v>0</v>
      </c>
      <c r="I601">
        <v>1</v>
      </c>
      <c r="J601">
        <v>1</v>
      </c>
      <c r="K601">
        <v>1</v>
      </c>
      <c r="L601">
        <v>0</v>
      </c>
      <c r="M601">
        <v>0</v>
      </c>
      <c r="N601">
        <v>0</v>
      </c>
      <c r="O601">
        <v>1</v>
      </c>
      <c r="P601">
        <v>0</v>
      </c>
      <c r="Q601">
        <v>0</v>
      </c>
      <c r="R601">
        <v>1</v>
      </c>
      <c r="S601">
        <v>1</v>
      </c>
      <c r="T601">
        <v>1</v>
      </c>
      <c r="U601">
        <v>0</v>
      </c>
      <c r="V601" s="1">
        <v>1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1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1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1</v>
      </c>
      <c r="AX601" s="1">
        <v>1</v>
      </c>
      <c r="AY601" s="1">
        <v>1</v>
      </c>
      <c r="AZ601" s="1">
        <v>0</v>
      </c>
      <c r="BA601" s="1">
        <v>0</v>
      </c>
      <c r="BB601" s="1">
        <v>1</v>
      </c>
      <c r="BC601">
        <v>1</v>
      </c>
      <c r="BD601">
        <v>1</v>
      </c>
      <c r="BE601">
        <v>1</v>
      </c>
      <c r="BF601">
        <v>0</v>
      </c>
      <c r="BG601" s="1">
        <v>1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 t="s">
        <v>4946</v>
      </c>
      <c r="CJ601" s="1" t="s">
        <v>4946</v>
      </c>
      <c r="CK601" s="1" t="s">
        <v>4946</v>
      </c>
      <c r="CL601" s="1" t="s">
        <v>4945</v>
      </c>
      <c r="CM601" s="1" t="s">
        <v>4945</v>
      </c>
      <c r="CN601" s="1" t="s">
        <v>4945</v>
      </c>
      <c r="CO601" s="1" t="s">
        <v>4945</v>
      </c>
      <c r="CP601" s="1" t="s">
        <v>4945</v>
      </c>
      <c r="CQ601" s="1" t="s">
        <v>4945</v>
      </c>
      <c r="CR601" s="1" t="s">
        <v>4945</v>
      </c>
      <c r="CS601" s="1" t="s">
        <v>4945</v>
      </c>
      <c r="CT601" s="1" t="s">
        <v>4943</v>
      </c>
      <c r="CU601" s="1" t="s">
        <v>4943</v>
      </c>
      <c r="CV601" s="1" t="s">
        <v>4943</v>
      </c>
      <c r="CW601" s="1" t="s">
        <v>4943</v>
      </c>
      <c r="CX601" s="1" t="s">
        <v>4943</v>
      </c>
      <c r="CY601" s="1" t="s">
        <v>4943</v>
      </c>
      <c r="CZ601" s="1" t="s">
        <v>4943</v>
      </c>
    </row>
    <row r="602" spans="2:104" x14ac:dyDescent="0.25">
      <c r="B602" s="2">
        <v>44420</v>
      </c>
      <c r="C602" s="1">
        <v>1</v>
      </c>
      <c r="D602" s="1">
        <v>0</v>
      </c>
      <c r="E602" s="1">
        <v>0</v>
      </c>
      <c r="F602" s="1">
        <v>0</v>
      </c>
      <c r="G602">
        <v>0</v>
      </c>
      <c r="H602">
        <v>0</v>
      </c>
      <c r="I602">
        <v>1</v>
      </c>
      <c r="J602">
        <v>0</v>
      </c>
      <c r="K602">
        <v>1</v>
      </c>
      <c r="L602">
        <v>1</v>
      </c>
      <c r="M602">
        <v>1</v>
      </c>
      <c r="N602">
        <v>0</v>
      </c>
      <c r="O602">
        <v>1</v>
      </c>
      <c r="P602">
        <v>0</v>
      </c>
      <c r="Q602">
        <v>0</v>
      </c>
      <c r="R602">
        <v>1</v>
      </c>
      <c r="S602">
        <v>1</v>
      </c>
      <c r="T602">
        <v>0</v>
      </c>
      <c r="U602">
        <v>0</v>
      </c>
      <c r="V602" s="1">
        <v>1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1</v>
      </c>
      <c r="AY602" s="1">
        <v>0</v>
      </c>
      <c r="AZ602" s="1">
        <v>0</v>
      </c>
      <c r="BA602" s="1">
        <v>0</v>
      </c>
      <c r="BB602" s="1">
        <v>0</v>
      </c>
      <c r="BC602">
        <v>0</v>
      </c>
      <c r="BD602">
        <v>0</v>
      </c>
      <c r="BE602">
        <v>1</v>
      </c>
      <c r="BF602">
        <v>0</v>
      </c>
      <c r="BG602" s="1">
        <v>1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1</v>
      </c>
      <c r="BV602" s="1">
        <v>1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1</v>
      </c>
      <c r="CG602" s="1">
        <v>0</v>
      </c>
      <c r="CH602" s="1">
        <v>0</v>
      </c>
      <c r="CI602" s="1" t="s">
        <v>4946</v>
      </c>
      <c r="CJ602" s="1" t="s">
        <v>4946</v>
      </c>
      <c r="CK602" s="1" t="s">
        <v>4944</v>
      </c>
      <c r="CL602" s="1" t="s">
        <v>4944</v>
      </c>
      <c r="CM602" s="1" t="s">
        <v>4944</v>
      </c>
      <c r="CN602" s="1" t="s">
        <v>4944</v>
      </c>
      <c r="CO602" s="1" t="s">
        <v>4944</v>
      </c>
      <c r="CP602" s="1" t="s">
        <v>4946</v>
      </c>
      <c r="CQ602" s="1" t="s">
        <v>4945</v>
      </c>
      <c r="CR602" s="1" t="s">
        <v>4945</v>
      </c>
      <c r="CS602" s="1" t="s">
        <v>4945</v>
      </c>
      <c r="CT602" s="1" t="s">
        <v>4943</v>
      </c>
      <c r="CU602" s="1" t="s">
        <v>4943</v>
      </c>
      <c r="CV602" s="1" t="s">
        <v>4943</v>
      </c>
      <c r="CW602" s="1" t="s">
        <v>4943</v>
      </c>
      <c r="CX602" s="1" t="s">
        <v>4943</v>
      </c>
      <c r="CY602" s="1" t="s">
        <v>4943</v>
      </c>
      <c r="CZ602" s="1" t="s">
        <v>4943</v>
      </c>
    </row>
    <row r="603" spans="2:104" x14ac:dyDescent="0.25">
      <c r="B603" s="2">
        <v>44420</v>
      </c>
      <c r="C603" s="1">
        <v>0</v>
      </c>
      <c r="D603" s="1">
        <v>1</v>
      </c>
      <c r="E603" s="1">
        <v>0</v>
      </c>
      <c r="F603" s="1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>
        <v>0</v>
      </c>
      <c r="BD603">
        <v>0</v>
      </c>
      <c r="BE603">
        <v>0</v>
      </c>
      <c r="BF603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 t="s">
        <v>4943</v>
      </c>
      <c r="CJ603" s="1" t="s">
        <v>4943</v>
      </c>
      <c r="CK603" s="1" t="s">
        <v>4943</v>
      </c>
      <c r="CL603" s="1" t="s">
        <v>4943</v>
      </c>
      <c r="CM603" s="1" t="s">
        <v>4943</v>
      </c>
      <c r="CN603" s="1" t="s">
        <v>4943</v>
      </c>
      <c r="CO603" s="1" t="s">
        <v>4943</v>
      </c>
      <c r="CP603" s="1" t="s">
        <v>4943</v>
      </c>
      <c r="CQ603" s="1" t="s">
        <v>4943</v>
      </c>
      <c r="CR603" s="1" t="s">
        <v>4943</v>
      </c>
      <c r="CS603" s="1" t="s">
        <v>4943</v>
      </c>
      <c r="CT603" s="1" t="s">
        <v>4943</v>
      </c>
      <c r="CU603" s="1" t="s">
        <v>4943</v>
      </c>
      <c r="CV603" s="1" t="s">
        <v>4943</v>
      </c>
      <c r="CW603" s="1" t="s">
        <v>4943</v>
      </c>
      <c r="CX603" s="1" t="s">
        <v>4943</v>
      </c>
      <c r="CY603" s="1" t="s">
        <v>23</v>
      </c>
      <c r="CZ603" s="1" t="s">
        <v>4943</v>
      </c>
    </row>
    <row r="604" spans="2:104" x14ac:dyDescent="0.25">
      <c r="B604" s="2">
        <v>44420</v>
      </c>
      <c r="C604" s="1">
        <v>0</v>
      </c>
      <c r="D604" s="1">
        <v>1</v>
      </c>
      <c r="E604" s="1">
        <v>0</v>
      </c>
      <c r="F604" s="1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>
        <v>0</v>
      </c>
      <c r="BD604">
        <v>0</v>
      </c>
      <c r="BE604">
        <v>0</v>
      </c>
      <c r="BF604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 t="s">
        <v>4943</v>
      </c>
      <c r="CJ604" s="1" t="s">
        <v>4943</v>
      </c>
      <c r="CK604" s="1" t="s">
        <v>4943</v>
      </c>
      <c r="CL604" s="1" t="s">
        <v>4943</v>
      </c>
      <c r="CM604" s="1" t="s">
        <v>4943</v>
      </c>
      <c r="CN604" s="1" t="s">
        <v>4943</v>
      </c>
      <c r="CO604" s="1" t="s">
        <v>4943</v>
      </c>
      <c r="CP604" s="1" t="s">
        <v>4943</v>
      </c>
      <c r="CQ604" s="1" t="s">
        <v>4943</v>
      </c>
      <c r="CR604" s="1" t="s">
        <v>4943</v>
      </c>
      <c r="CS604" s="1" t="s">
        <v>4943</v>
      </c>
      <c r="CT604" s="1" t="s">
        <v>4943</v>
      </c>
      <c r="CU604" s="1" t="s">
        <v>4943</v>
      </c>
      <c r="CV604" s="1" t="s">
        <v>4943</v>
      </c>
      <c r="CW604" s="1" t="s">
        <v>4943</v>
      </c>
      <c r="CX604" s="1" t="s">
        <v>4943</v>
      </c>
      <c r="CY604" s="1" t="s">
        <v>23</v>
      </c>
      <c r="CZ604" s="1" t="s">
        <v>4943</v>
      </c>
    </row>
    <row r="605" spans="2:104" x14ac:dyDescent="0.25">
      <c r="B605" s="2">
        <v>44420</v>
      </c>
      <c r="C605" s="1">
        <v>0</v>
      </c>
      <c r="D605" s="1">
        <v>1</v>
      </c>
      <c r="E605" s="1">
        <v>0</v>
      </c>
      <c r="F605" s="1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>
        <v>0</v>
      </c>
      <c r="BD605">
        <v>0</v>
      </c>
      <c r="BE605">
        <v>0</v>
      </c>
      <c r="BF605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 t="s">
        <v>4943</v>
      </c>
      <c r="CJ605" s="1" t="s">
        <v>4943</v>
      </c>
      <c r="CK605" s="1" t="s">
        <v>4943</v>
      </c>
      <c r="CL605" s="1" t="s">
        <v>4943</v>
      </c>
      <c r="CM605" s="1" t="s">
        <v>4943</v>
      </c>
      <c r="CN605" s="1" t="s">
        <v>4943</v>
      </c>
      <c r="CO605" s="1" t="s">
        <v>4943</v>
      </c>
      <c r="CP605" s="1" t="s">
        <v>4943</v>
      </c>
      <c r="CQ605" s="1" t="s">
        <v>4943</v>
      </c>
      <c r="CR605" s="1" t="s">
        <v>4943</v>
      </c>
      <c r="CS605" s="1" t="s">
        <v>4943</v>
      </c>
      <c r="CT605" s="1" t="s">
        <v>4943</v>
      </c>
      <c r="CU605" s="1" t="s">
        <v>4943</v>
      </c>
      <c r="CV605" s="1" t="s">
        <v>4943</v>
      </c>
      <c r="CW605" s="1" t="s">
        <v>4943</v>
      </c>
      <c r="CX605" s="1" t="s">
        <v>4943</v>
      </c>
      <c r="CY605" s="1" t="s">
        <v>23</v>
      </c>
      <c r="CZ605" s="1" t="s">
        <v>4943</v>
      </c>
    </row>
    <row r="606" spans="2:104" x14ac:dyDescent="0.25">
      <c r="B606" s="2">
        <v>44420</v>
      </c>
      <c r="C606" s="1">
        <v>0</v>
      </c>
      <c r="D606" s="1">
        <v>1</v>
      </c>
      <c r="E606" s="1">
        <v>0</v>
      </c>
      <c r="F606" s="1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>
        <v>0</v>
      </c>
      <c r="BD606">
        <v>0</v>
      </c>
      <c r="BE606">
        <v>0</v>
      </c>
      <c r="BF606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 t="s">
        <v>4943</v>
      </c>
      <c r="CJ606" s="1" t="s">
        <v>4943</v>
      </c>
      <c r="CK606" s="1" t="s">
        <v>4943</v>
      </c>
      <c r="CL606" s="1" t="s">
        <v>4943</v>
      </c>
      <c r="CM606" s="1" t="s">
        <v>4943</v>
      </c>
      <c r="CN606" s="1" t="s">
        <v>4943</v>
      </c>
      <c r="CO606" s="1" t="s">
        <v>4943</v>
      </c>
      <c r="CP606" s="1" t="s">
        <v>4943</v>
      </c>
      <c r="CQ606" s="1" t="s">
        <v>4943</v>
      </c>
      <c r="CR606" s="1" t="s">
        <v>4943</v>
      </c>
      <c r="CS606" s="1" t="s">
        <v>4943</v>
      </c>
      <c r="CT606" s="1" t="s">
        <v>4943</v>
      </c>
      <c r="CU606" s="1" t="s">
        <v>4943</v>
      </c>
      <c r="CV606" s="1" t="s">
        <v>4943</v>
      </c>
      <c r="CW606" s="1" t="s">
        <v>4943</v>
      </c>
      <c r="CX606" s="1" t="s">
        <v>4943</v>
      </c>
      <c r="CY606" s="1" t="s">
        <v>23</v>
      </c>
      <c r="CZ606" s="1" t="s">
        <v>4943</v>
      </c>
    </row>
    <row r="607" spans="2:104" x14ac:dyDescent="0.25">
      <c r="B607" s="2">
        <v>44420</v>
      </c>
      <c r="C607" s="1">
        <v>0</v>
      </c>
      <c r="D607" s="1">
        <v>1</v>
      </c>
      <c r="E607" s="1">
        <v>0</v>
      </c>
      <c r="F607" s="1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>
        <v>0</v>
      </c>
      <c r="BD607">
        <v>0</v>
      </c>
      <c r="BE607">
        <v>0</v>
      </c>
      <c r="BF607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 t="s">
        <v>4943</v>
      </c>
      <c r="CJ607" s="1" t="s">
        <v>4943</v>
      </c>
      <c r="CK607" s="1" t="s">
        <v>4943</v>
      </c>
      <c r="CL607" s="1" t="s">
        <v>4943</v>
      </c>
      <c r="CM607" s="1" t="s">
        <v>4943</v>
      </c>
      <c r="CN607" s="1" t="s">
        <v>4943</v>
      </c>
      <c r="CO607" s="1" t="s">
        <v>4943</v>
      </c>
      <c r="CP607" s="1" t="s">
        <v>4943</v>
      </c>
      <c r="CQ607" s="1" t="s">
        <v>4943</v>
      </c>
      <c r="CR607" s="1" t="s">
        <v>4943</v>
      </c>
      <c r="CS607" s="1" t="s">
        <v>4943</v>
      </c>
      <c r="CT607" s="1" t="s">
        <v>4943</v>
      </c>
      <c r="CU607" s="1" t="s">
        <v>4943</v>
      </c>
      <c r="CV607" s="1" t="s">
        <v>4943</v>
      </c>
      <c r="CW607" s="1" t="s">
        <v>4943</v>
      </c>
      <c r="CX607" s="1" t="s">
        <v>4943</v>
      </c>
      <c r="CY607" s="1" t="s">
        <v>23</v>
      </c>
      <c r="CZ607" s="1" t="s">
        <v>4943</v>
      </c>
    </row>
    <row r="608" spans="2:104" x14ac:dyDescent="0.25">
      <c r="B608" s="2">
        <v>44420</v>
      </c>
      <c r="C608" s="1">
        <v>0</v>
      </c>
      <c r="D608" s="1">
        <v>1</v>
      </c>
      <c r="E608" s="1">
        <v>0</v>
      </c>
      <c r="F608" s="1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>
        <v>0</v>
      </c>
      <c r="BD608">
        <v>0</v>
      </c>
      <c r="BE608">
        <v>0</v>
      </c>
      <c r="BF608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 t="s">
        <v>4943</v>
      </c>
      <c r="CJ608" s="1" t="s">
        <v>4943</v>
      </c>
      <c r="CK608" s="1" t="s">
        <v>4943</v>
      </c>
      <c r="CL608" s="1" t="s">
        <v>4943</v>
      </c>
      <c r="CM608" s="1" t="s">
        <v>4943</v>
      </c>
      <c r="CN608" s="1" t="s">
        <v>4943</v>
      </c>
      <c r="CO608" s="1" t="s">
        <v>4943</v>
      </c>
      <c r="CP608" s="1" t="s">
        <v>4943</v>
      </c>
      <c r="CQ608" s="1" t="s">
        <v>4943</v>
      </c>
      <c r="CR608" s="1" t="s">
        <v>4943</v>
      </c>
      <c r="CS608" s="1" t="s">
        <v>4943</v>
      </c>
      <c r="CT608" s="1" t="s">
        <v>4943</v>
      </c>
      <c r="CU608" s="1" t="s">
        <v>4943</v>
      </c>
      <c r="CV608" s="1" t="s">
        <v>4943</v>
      </c>
      <c r="CW608" s="1" t="s">
        <v>4943</v>
      </c>
      <c r="CX608" s="1" t="s">
        <v>4943</v>
      </c>
      <c r="CY608" s="1" t="s">
        <v>23</v>
      </c>
      <c r="CZ608" s="1" t="s">
        <v>4943</v>
      </c>
    </row>
    <row r="609" spans="2:104" x14ac:dyDescent="0.25">
      <c r="B609" s="2">
        <v>44420</v>
      </c>
      <c r="C609" s="1">
        <v>0</v>
      </c>
      <c r="D609" s="1">
        <v>1</v>
      </c>
      <c r="E609" s="1">
        <v>0</v>
      </c>
      <c r="F609" s="1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>
        <v>0</v>
      </c>
      <c r="BD609">
        <v>0</v>
      </c>
      <c r="BE609">
        <v>0</v>
      </c>
      <c r="BF609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 t="s">
        <v>4943</v>
      </c>
      <c r="CJ609" s="1" t="s">
        <v>4943</v>
      </c>
      <c r="CK609" s="1" t="s">
        <v>4943</v>
      </c>
      <c r="CL609" s="1" t="s">
        <v>4943</v>
      </c>
      <c r="CM609" s="1" t="s">
        <v>4943</v>
      </c>
      <c r="CN609" s="1" t="s">
        <v>4943</v>
      </c>
      <c r="CO609" s="1" t="s">
        <v>4943</v>
      </c>
      <c r="CP609" s="1" t="s">
        <v>4943</v>
      </c>
      <c r="CQ609" s="1" t="s">
        <v>4943</v>
      </c>
      <c r="CR609" s="1" t="s">
        <v>4943</v>
      </c>
      <c r="CS609" s="1" t="s">
        <v>4943</v>
      </c>
      <c r="CT609" s="1" t="s">
        <v>4943</v>
      </c>
      <c r="CU609" s="1" t="s">
        <v>4943</v>
      </c>
      <c r="CV609" s="1" t="s">
        <v>4943</v>
      </c>
      <c r="CW609" s="1" t="s">
        <v>4943</v>
      </c>
      <c r="CX609" s="1" t="s">
        <v>4943</v>
      </c>
      <c r="CY609" s="1" t="s">
        <v>23</v>
      </c>
      <c r="CZ609" s="1" t="s">
        <v>4943</v>
      </c>
    </row>
    <row r="610" spans="2:104" x14ac:dyDescent="0.25">
      <c r="B610" s="2">
        <v>44420</v>
      </c>
      <c r="C610" s="1">
        <v>0</v>
      </c>
      <c r="D610" s="1">
        <v>1</v>
      </c>
      <c r="E610" s="1">
        <v>0</v>
      </c>
      <c r="F610" s="1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>
        <v>0</v>
      </c>
      <c r="BD610">
        <v>0</v>
      </c>
      <c r="BE610">
        <v>0</v>
      </c>
      <c r="BF610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 t="s">
        <v>4943</v>
      </c>
      <c r="CJ610" s="1" t="s">
        <v>4943</v>
      </c>
      <c r="CK610" s="1" t="s">
        <v>4943</v>
      </c>
      <c r="CL610" s="1" t="s">
        <v>4943</v>
      </c>
      <c r="CM610" s="1" t="s">
        <v>4943</v>
      </c>
      <c r="CN610" s="1" t="s">
        <v>4943</v>
      </c>
      <c r="CO610" s="1" t="s">
        <v>4943</v>
      </c>
      <c r="CP610" s="1" t="s">
        <v>4943</v>
      </c>
      <c r="CQ610" s="1" t="s">
        <v>4943</v>
      </c>
      <c r="CR610" s="1" t="s">
        <v>4943</v>
      </c>
      <c r="CS610" s="1" t="s">
        <v>4943</v>
      </c>
      <c r="CT610" s="1" t="s">
        <v>4943</v>
      </c>
      <c r="CU610" s="1" t="s">
        <v>4943</v>
      </c>
      <c r="CV610" s="1" t="s">
        <v>4943</v>
      </c>
      <c r="CW610" s="1" t="s">
        <v>4943</v>
      </c>
      <c r="CX610" s="1" t="s">
        <v>4943</v>
      </c>
      <c r="CY610" s="1" t="s">
        <v>23</v>
      </c>
      <c r="CZ610" s="1" t="s">
        <v>4943</v>
      </c>
    </row>
    <row r="611" spans="2:104" x14ac:dyDescent="0.25">
      <c r="B611" s="2">
        <v>44420</v>
      </c>
      <c r="C611" s="1">
        <v>1</v>
      </c>
      <c r="D611" s="1">
        <v>0</v>
      </c>
      <c r="E611" s="1">
        <v>0</v>
      </c>
      <c r="F611" s="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1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>
        <v>0</v>
      </c>
      <c r="BD611">
        <v>0</v>
      </c>
      <c r="BE611">
        <v>0</v>
      </c>
      <c r="BF61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1</v>
      </c>
      <c r="CG611" s="1">
        <v>0</v>
      </c>
      <c r="CH611" s="1">
        <v>0</v>
      </c>
      <c r="CI611" s="1" t="s">
        <v>4944</v>
      </c>
      <c r="CJ611" s="1" t="s">
        <v>4944</v>
      </c>
      <c r="CK611" s="1" t="s">
        <v>4946</v>
      </c>
      <c r="CL611" s="1" t="s">
        <v>4946</v>
      </c>
      <c r="CM611" s="1" t="s">
        <v>4946</v>
      </c>
      <c r="CN611" s="1" t="s">
        <v>4945</v>
      </c>
      <c r="CO611" s="1" t="s">
        <v>4944</v>
      </c>
      <c r="CP611" s="1" t="s">
        <v>4944</v>
      </c>
      <c r="CQ611" s="1" t="s">
        <v>4944</v>
      </c>
      <c r="CR611" s="1" t="s">
        <v>4946</v>
      </c>
      <c r="CS611" s="1" t="s">
        <v>4944</v>
      </c>
      <c r="CT611" s="1" t="s">
        <v>4943</v>
      </c>
      <c r="CU611" s="1" t="s">
        <v>4943</v>
      </c>
      <c r="CV611" s="1" t="s">
        <v>4943</v>
      </c>
      <c r="CW611" s="1" t="s">
        <v>4943</v>
      </c>
      <c r="CX611" s="1" t="s">
        <v>4943</v>
      </c>
      <c r="CY611" s="1" t="s">
        <v>4943</v>
      </c>
      <c r="CZ611" s="1" t="s">
        <v>4943</v>
      </c>
    </row>
    <row r="612" spans="2:104" x14ac:dyDescent="0.25">
      <c r="B612" s="2">
        <v>44420</v>
      </c>
      <c r="C612" s="1">
        <v>1</v>
      </c>
      <c r="D612" s="1">
        <v>0</v>
      </c>
      <c r="E612" s="1">
        <v>0</v>
      </c>
      <c r="F612" s="1">
        <v>0</v>
      </c>
      <c r="G612">
        <v>1</v>
      </c>
      <c r="H612">
        <v>0</v>
      </c>
      <c r="I612">
        <v>0</v>
      </c>
      <c r="J612">
        <v>0</v>
      </c>
      <c r="K612">
        <v>0</v>
      </c>
      <c r="L612">
        <v>1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>
        <v>0</v>
      </c>
      <c r="BD612">
        <v>0</v>
      </c>
      <c r="BE612">
        <v>0</v>
      </c>
      <c r="BF612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1</v>
      </c>
      <c r="BR612" s="1">
        <v>1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1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 t="s">
        <v>4945</v>
      </c>
      <c r="CJ612" s="1" t="s">
        <v>4945</v>
      </c>
      <c r="CK612" s="1" t="s">
        <v>4946</v>
      </c>
      <c r="CL612" s="1" t="s">
        <v>4946</v>
      </c>
      <c r="CM612" s="1" t="s">
        <v>4945</v>
      </c>
      <c r="CN612" s="1" t="s">
        <v>4945</v>
      </c>
      <c r="CO612" s="1" t="s">
        <v>4945</v>
      </c>
      <c r="CP612" s="1" t="s">
        <v>4944</v>
      </c>
      <c r="CQ612" s="1" t="s">
        <v>4945</v>
      </c>
      <c r="CR612" s="1" t="s">
        <v>4945</v>
      </c>
      <c r="CS612" s="1" t="s">
        <v>4945</v>
      </c>
      <c r="CT612" s="1" t="s">
        <v>4943</v>
      </c>
      <c r="CU612" s="1" t="s">
        <v>4943</v>
      </c>
      <c r="CV612" s="1" t="s">
        <v>4943</v>
      </c>
      <c r="CW612" s="1" t="s">
        <v>4943</v>
      </c>
      <c r="CX612" s="1" t="s">
        <v>4943</v>
      </c>
      <c r="CY612" s="1" t="s">
        <v>4943</v>
      </c>
      <c r="CZ612" s="1" t="s">
        <v>4943</v>
      </c>
    </row>
    <row r="613" spans="2:104" x14ac:dyDescent="0.25">
      <c r="B613" s="2">
        <v>44420</v>
      </c>
      <c r="C613" s="1">
        <v>0</v>
      </c>
      <c r="D613" s="1">
        <v>0</v>
      </c>
      <c r="E613" s="1">
        <v>0</v>
      </c>
      <c r="F613" s="1">
        <v>1</v>
      </c>
      <c r="G613">
        <v>0</v>
      </c>
      <c r="H613">
        <v>0</v>
      </c>
      <c r="I613">
        <v>1</v>
      </c>
      <c r="J613">
        <v>1</v>
      </c>
      <c r="K613">
        <v>1</v>
      </c>
      <c r="L613">
        <v>1</v>
      </c>
      <c r="M613">
        <v>0</v>
      </c>
      <c r="N613">
        <v>1</v>
      </c>
      <c r="O613">
        <v>1</v>
      </c>
      <c r="P613">
        <v>0</v>
      </c>
      <c r="Q613">
        <v>0</v>
      </c>
      <c r="R613">
        <v>1</v>
      </c>
      <c r="S613">
        <v>1</v>
      </c>
      <c r="T613">
        <v>1</v>
      </c>
      <c r="U613">
        <v>0</v>
      </c>
      <c r="V613" s="1">
        <v>1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1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1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1</v>
      </c>
      <c r="AX613" s="1">
        <v>0</v>
      </c>
      <c r="AY613" s="1">
        <v>1</v>
      </c>
      <c r="AZ613" s="1">
        <v>0</v>
      </c>
      <c r="BA613" s="1">
        <v>0</v>
      </c>
      <c r="BB613" s="1">
        <v>1</v>
      </c>
      <c r="BC613">
        <v>1</v>
      </c>
      <c r="BD613">
        <v>1</v>
      </c>
      <c r="BE613">
        <v>0</v>
      </c>
      <c r="BF613">
        <v>0</v>
      </c>
      <c r="BG613" s="1">
        <v>1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1</v>
      </c>
      <c r="BR613" s="1">
        <v>0</v>
      </c>
      <c r="BS613" s="1">
        <v>0</v>
      </c>
      <c r="BT613" s="1">
        <v>1</v>
      </c>
      <c r="BU613" s="1">
        <v>1</v>
      </c>
      <c r="BV613" s="1">
        <v>1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 t="s">
        <v>4946</v>
      </c>
      <c r="CJ613" s="1" t="s">
        <v>4944</v>
      </c>
      <c r="CK613" s="1" t="s">
        <v>4944</v>
      </c>
      <c r="CL613" s="1" t="s">
        <v>4944</v>
      </c>
      <c r="CM613" s="1" t="s">
        <v>4944</v>
      </c>
      <c r="CN613" s="1" t="s">
        <v>4946</v>
      </c>
      <c r="CO613" s="1" t="s">
        <v>4946</v>
      </c>
      <c r="CP613" s="1" t="s">
        <v>4946</v>
      </c>
      <c r="CQ613" s="1" t="s">
        <v>4946</v>
      </c>
      <c r="CR613" s="1" t="s">
        <v>4946</v>
      </c>
      <c r="CS613" s="1" t="s">
        <v>4944</v>
      </c>
      <c r="CT613" s="1" t="s">
        <v>4943</v>
      </c>
      <c r="CU613" s="1" t="s">
        <v>4943</v>
      </c>
      <c r="CV613" s="1" t="s">
        <v>4943</v>
      </c>
      <c r="CW613" s="1" t="s">
        <v>4943</v>
      </c>
      <c r="CX613" s="1" t="s">
        <v>4943</v>
      </c>
      <c r="CY613" s="1" t="s">
        <v>4943</v>
      </c>
      <c r="CZ613" s="1" t="s">
        <v>4943</v>
      </c>
    </row>
    <row r="614" spans="2:104" x14ac:dyDescent="0.25">
      <c r="B614" s="2">
        <v>44420</v>
      </c>
      <c r="C614" s="1">
        <v>0</v>
      </c>
      <c r="D614" s="1">
        <v>1</v>
      </c>
      <c r="E614" s="1">
        <v>0</v>
      </c>
      <c r="F614" s="1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>
        <v>0</v>
      </c>
      <c r="BD614">
        <v>0</v>
      </c>
      <c r="BE614">
        <v>0</v>
      </c>
      <c r="BF614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 t="s">
        <v>4943</v>
      </c>
      <c r="CJ614" s="1" t="s">
        <v>4943</v>
      </c>
      <c r="CK614" s="1" t="s">
        <v>4943</v>
      </c>
      <c r="CL614" s="1" t="s">
        <v>4943</v>
      </c>
      <c r="CM614" s="1" t="s">
        <v>4943</v>
      </c>
      <c r="CN614" s="1" t="s">
        <v>4943</v>
      </c>
      <c r="CO614" s="1" t="s">
        <v>4943</v>
      </c>
      <c r="CP614" s="1" t="s">
        <v>4943</v>
      </c>
      <c r="CQ614" s="1" t="s">
        <v>4943</v>
      </c>
      <c r="CR614" s="1" t="s">
        <v>4943</v>
      </c>
      <c r="CS614" s="1" t="s">
        <v>4943</v>
      </c>
      <c r="CT614" s="1" t="s">
        <v>4943</v>
      </c>
      <c r="CU614" s="1" t="s">
        <v>4943</v>
      </c>
      <c r="CV614" s="1" t="s">
        <v>4943</v>
      </c>
      <c r="CW614" s="1" t="s">
        <v>4943</v>
      </c>
      <c r="CX614" s="1" t="s">
        <v>4943</v>
      </c>
      <c r="CY614" s="1" t="s">
        <v>23</v>
      </c>
      <c r="CZ614" s="1" t="s">
        <v>4943</v>
      </c>
    </row>
    <row r="615" spans="2:104" x14ac:dyDescent="0.25">
      <c r="B615" s="2">
        <v>44420</v>
      </c>
      <c r="C615" s="1">
        <v>0</v>
      </c>
      <c r="D615" s="1">
        <v>1</v>
      </c>
      <c r="E615" s="1">
        <v>0</v>
      </c>
      <c r="F615" s="1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>
        <v>0</v>
      </c>
      <c r="BD615">
        <v>0</v>
      </c>
      <c r="BE615">
        <v>0</v>
      </c>
      <c r="BF615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 t="s">
        <v>4943</v>
      </c>
      <c r="CJ615" s="1" t="s">
        <v>4943</v>
      </c>
      <c r="CK615" s="1" t="s">
        <v>4943</v>
      </c>
      <c r="CL615" s="1" t="s">
        <v>4943</v>
      </c>
      <c r="CM615" s="1" t="s">
        <v>4943</v>
      </c>
      <c r="CN615" s="1" t="s">
        <v>4943</v>
      </c>
      <c r="CO615" s="1" t="s">
        <v>4943</v>
      </c>
      <c r="CP615" s="1" t="s">
        <v>4943</v>
      </c>
      <c r="CQ615" s="1" t="s">
        <v>4943</v>
      </c>
      <c r="CR615" s="1" t="s">
        <v>4943</v>
      </c>
      <c r="CS615" s="1" t="s">
        <v>4943</v>
      </c>
      <c r="CT615" s="1" t="s">
        <v>4943</v>
      </c>
      <c r="CU615" s="1" t="s">
        <v>4943</v>
      </c>
      <c r="CV615" s="1" t="s">
        <v>4943</v>
      </c>
      <c r="CW615" s="1" t="s">
        <v>4943</v>
      </c>
      <c r="CX615" s="1" t="s">
        <v>4943</v>
      </c>
      <c r="CY615" s="1" t="s">
        <v>23</v>
      </c>
      <c r="CZ615" s="1" t="s">
        <v>4943</v>
      </c>
    </row>
    <row r="616" spans="2:104" x14ac:dyDescent="0.25">
      <c r="B616" s="2">
        <v>44420</v>
      </c>
      <c r="C616" s="1">
        <v>1</v>
      </c>
      <c r="D616" s="1">
        <v>0</v>
      </c>
      <c r="E616" s="1">
        <v>0</v>
      </c>
      <c r="F616" s="1">
        <v>0</v>
      </c>
      <c r="G616">
        <v>0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0</v>
      </c>
      <c r="N616">
        <v>0</v>
      </c>
      <c r="O616">
        <v>1</v>
      </c>
      <c r="P616">
        <v>0</v>
      </c>
      <c r="Q616">
        <v>1</v>
      </c>
      <c r="R616">
        <v>1</v>
      </c>
      <c r="S616">
        <v>0</v>
      </c>
      <c r="T616">
        <v>1</v>
      </c>
      <c r="U616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1</v>
      </c>
      <c r="AE616" s="1">
        <v>0</v>
      </c>
      <c r="AF616" s="1">
        <v>1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1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>
        <v>0</v>
      </c>
      <c r="BD616">
        <v>0</v>
      </c>
      <c r="BE616">
        <v>0</v>
      </c>
      <c r="BF616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 t="s">
        <v>4946</v>
      </c>
      <c r="CJ616" s="1" t="s">
        <v>4946</v>
      </c>
      <c r="CK616" s="1" t="s">
        <v>4946</v>
      </c>
      <c r="CL616" s="1" t="s">
        <v>4946</v>
      </c>
      <c r="CM616" s="1" t="s">
        <v>4944</v>
      </c>
      <c r="CN616" s="1" t="s">
        <v>4944</v>
      </c>
      <c r="CO616" s="1" t="s">
        <v>4944</v>
      </c>
      <c r="CP616" s="1" t="s">
        <v>4944</v>
      </c>
      <c r="CQ616" s="1" t="s">
        <v>4944</v>
      </c>
      <c r="CR616" s="1" t="s">
        <v>4944</v>
      </c>
      <c r="CS616" s="1" t="s">
        <v>4944</v>
      </c>
      <c r="CT616" s="1" t="s">
        <v>4943</v>
      </c>
      <c r="CU616" s="1" t="s">
        <v>4943</v>
      </c>
      <c r="CV616" s="1" t="s">
        <v>4943</v>
      </c>
      <c r="CW616" s="1" t="s">
        <v>4943</v>
      </c>
      <c r="CX616" s="1" t="s">
        <v>4943</v>
      </c>
      <c r="CY616" s="1" t="s">
        <v>4943</v>
      </c>
      <c r="CZ616" s="1" t="s">
        <v>4943</v>
      </c>
    </row>
    <row r="617" spans="2:104" x14ac:dyDescent="0.25">
      <c r="B617" s="2">
        <v>44420</v>
      </c>
      <c r="C617" s="1">
        <v>1</v>
      </c>
      <c r="D617" s="1">
        <v>0</v>
      </c>
      <c r="E617" s="1">
        <v>0</v>
      </c>
      <c r="F617" s="1">
        <v>0</v>
      </c>
      <c r="G617">
        <v>0</v>
      </c>
      <c r="H617">
        <v>0</v>
      </c>
      <c r="I617">
        <v>1</v>
      </c>
      <c r="J617">
        <v>1</v>
      </c>
      <c r="K617">
        <v>1</v>
      </c>
      <c r="L617">
        <v>1</v>
      </c>
      <c r="M617">
        <v>0</v>
      </c>
      <c r="N617">
        <v>1</v>
      </c>
      <c r="O617">
        <v>1</v>
      </c>
      <c r="P617">
        <v>0</v>
      </c>
      <c r="Q617">
        <v>0</v>
      </c>
      <c r="R617">
        <v>1</v>
      </c>
      <c r="S617">
        <v>0</v>
      </c>
      <c r="T617">
        <v>1</v>
      </c>
      <c r="U617">
        <v>0</v>
      </c>
      <c r="V617" s="1">
        <v>1</v>
      </c>
      <c r="W617" s="1">
        <v>0</v>
      </c>
      <c r="X617" s="1">
        <v>0</v>
      </c>
      <c r="Y617" s="1">
        <v>0</v>
      </c>
      <c r="Z617" s="1">
        <v>0</v>
      </c>
      <c r="AA617" s="1">
        <v>1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1</v>
      </c>
      <c r="AI617" s="1">
        <v>0</v>
      </c>
      <c r="AJ617" s="1">
        <v>1</v>
      </c>
      <c r="AK617" s="1">
        <v>1</v>
      </c>
      <c r="AL617" s="1">
        <v>1</v>
      </c>
      <c r="AM617" s="1">
        <v>1</v>
      </c>
      <c r="AN617" s="1">
        <v>0</v>
      </c>
      <c r="AO617" s="1">
        <v>0</v>
      </c>
      <c r="AP617" s="1">
        <v>0</v>
      </c>
      <c r="AQ617" s="1">
        <v>0</v>
      </c>
      <c r="AR617" s="1">
        <v>1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1</v>
      </c>
      <c r="AY617" s="1">
        <v>1</v>
      </c>
      <c r="AZ617" s="1">
        <v>1</v>
      </c>
      <c r="BA617" s="1">
        <v>1</v>
      </c>
      <c r="BB617" s="1">
        <v>0</v>
      </c>
      <c r="BC617">
        <v>1</v>
      </c>
      <c r="BD617">
        <v>0</v>
      </c>
      <c r="BE617">
        <v>1</v>
      </c>
      <c r="BF617">
        <v>1</v>
      </c>
      <c r="BG617" s="1">
        <v>1</v>
      </c>
      <c r="BH617" s="1">
        <v>0</v>
      </c>
      <c r="BI617" s="1">
        <v>0</v>
      </c>
      <c r="BJ617" s="1">
        <v>0</v>
      </c>
      <c r="BK617" s="1">
        <v>0</v>
      </c>
      <c r="BL617" s="1">
        <v>1</v>
      </c>
      <c r="BM617" s="1">
        <v>0</v>
      </c>
      <c r="BN617" s="1">
        <v>0</v>
      </c>
      <c r="BO617" s="1">
        <v>0</v>
      </c>
      <c r="BP617" s="1">
        <v>0</v>
      </c>
      <c r="BQ617" s="1">
        <v>1</v>
      </c>
      <c r="BR617" s="1">
        <v>1</v>
      </c>
      <c r="BS617" s="1">
        <v>0</v>
      </c>
      <c r="BT617" s="1">
        <v>0</v>
      </c>
      <c r="BU617" s="1">
        <v>0</v>
      </c>
      <c r="BV617" s="1">
        <v>1</v>
      </c>
      <c r="BW617" s="1">
        <v>0</v>
      </c>
      <c r="BX617" s="1">
        <v>0</v>
      </c>
      <c r="BY617" s="1">
        <v>0</v>
      </c>
      <c r="BZ617" s="1">
        <v>1</v>
      </c>
      <c r="CA617" s="1">
        <v>1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 t="s">
        <v>4946</v>
      </c>
      <c r="CJ617" s="1" t="s">
        <v>4946</v>
      </c>
      <c r="CK617" s="1" t="s">
        <v>4946</v>
      </c>
      <c r="CL617" s="1" t="s">
        <v>4946</v>
      </c>
      <c r="CM617" s="1" t="s">
        <v>4945</v>
      </c>
      <c r="CN617" s="1" t="s">
        <v>4945</v>
      </c>
      <c r="CO617" s="1" t="s">
        <v>4945</v>
      </c>
      <c r="CP617" s="1" t="s">
        <v>4945</v>
      </c>
      <c r="CQ617" s="1" t="s">
        <v>4945</v>
      </c>
      <c r="CR617" s="1" t="s">
        <v>4945</v>
      </c>
      <c r="CS617" s="1" t="s">
        <v>4945</v>
      </c>
      <c r="CT617" s="1" t="s">
        <v>4943</v>
      </c>
      <c r="CU617" s="1" t="s">
        <v>4943</v>
      </c>
      <c r="CV617" s="1" t="s">
        <v>4943</v>
      </c>
      <c r="CW617" s="1" t="s">
        <v>4943</v>
      </c>
      <c r="CX617" s="1" t="s">
        <v>4943</v>
      </c>
      <c r="CY617" s="1" t="s">
        <v>4943</v>
      </c>
      <c r="CZ617" s="1" t="s">
        <v>4943</v>
      </c>
    </row>
    <row r="618" spans="2:104" x14ac:dyDescent="0.25">
      <c r="B618" s="2">
        <v>44420</v>
      </c>
      <c r="C618" s="1">
        <v>1</v>
      </c>
      <c r="D618" s="1">
        <v>0</v>
      </c>
      <c r="E618" s="1">
        <v>0</v>
      </c>
      <c r="F618" s="1">
        <v>0</v>
      </c>
      <c r="G618">
        <v>0</v>
      </c>
      <c r="H618">
        <v>0</v>
      </c>
      <c r="I618">
        <v>1</v>
      </c>
      <c r="J618">
        <v>0</v>
      </c>
      <c r="K618">
        <v>0</v>
      </c>
      <c r="L618">
        <v>0</v>
      </c>
      <c r="M618">
        <v>1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 s="1">
        <v>1</v>
      </c>
      <c r="W618" s="1">
        <v>0</v>
      </c>
      <c r="X618" s="1">
        <v>0</v>
      </c>
      <c r="Y618" s="1">
        <v>0</v>
      </c>
      <c r="Z618" s="1">
        <v>0</v>
      </c>
      <c r="AA618" s="1">
        <v>1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>
        <v>0</v>
      </c>
      <c r="BD618">
        <v>0</v>
      </c>
      <c r="BE618">
        <v>0</v>
      </c>
      <c r="BF618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1</v>
      </c>
      <c r="CG618" s="1">
        <v>0</v>
      </c>
      <c r="CH618" s="1">
        <v>0</v>
      </c>
      <c r="CI618" s="1" t="s">
        <v>4946</v>
      </c>
      <c r="CJ618" s="1" t="s">
        <v>4944</v>
      </c>
      <c r="CK618" s="1" t="s">
        <v>4946</v>
      </c>
      <c r="CL618" s="1" t="s">
        <v>4946</v>
      </c>
      <c r="CM618" s="1" t="s">
        <v>4944</v>
      </c>
      <c r="CN618" s="1" t="s">
        <v>4946</v>
      </c>
      <c r="CO618" s="1" t="s">
        <v>4944</v>
      </c>
      <c r="CP618" s="1" t="s">
        <v>4944</v>
      </c>
      <c r="CQ618" s="1" t="s">
        <v>4944</v>
      </c>
      <c r="CR618" s="1" t="s">
        <v>4944</v>
      </c>
      <c r="CS618" s="1" t="s">
        <v>4944</v>
      </c>
      <c r="CT618" s="1" t="s">
        <v>4943</v>
      </c>
      <c r="CU618" s="1" t="s">
        <v>4943</v>
      </c>
      <c r="CV618" s="1" t="s">
        <v>4943</v>
      </c>
      <c r="CW618" s="1" t="s">
        <v>4943</v>
      </c>
      <c r="CX618" s="1" t="s">
        <v>4943</v>
      </c>
      <c r="CY618" s="1" t="s">
        <v>4943</v>
      </c>
      <c r="CZ618" s="1" t="s">
        <v>4943</v>
      </c>
    </row>
    <row r="619" spans="2:104" x14ac:dyDescent="0.25">
      <c r="B619" s="2">
        <v>44420</v>
      </c>
      <c r="C619" s="1">
        <v>1</v>
      </c>
      <c r="D619" s="1">
        <v>0</v>
      </c>
      <c r="E619" s="1">
        <v>0</v>
      </c>
      <c r="F619" s="1">
        <v>0</v>
      </c>
      <c r="G619">
        <v>0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0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1</v>
      </c>
      <c r="U619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1</v>
      </c>
      <c r="AB619" s="1">
        <v>0</v>
      </c>
      <c r="AC619" s="1">
        <v>0</v>
      </c>
      <c r="AD619" s="1">
        <v>1</v>
      </c>
      <c r="AE619" s="1">
        <v>0</v>
      </c>
      <c r="AF619" s="1">
        <v>1</v>
      </c>
      <c r="AG619" s="1">
        <v>0</v>
      </c>
      <c r="AH619" s="1">
        <v>0</v>
      </c>
      <c r="AI619" s="1">
        <v>1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1</v>
      </c>
      <c r="AS619" s="1">
        <v>0</v>
      </c>
      <c r="AT619" s="1">
        <v>0</v>
      </c>
      <c r="AU619" s="1">
        <v>1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>
        <v>0</v>
      </c>
      <c r="BD619">
        <v>0</v>
      </c>
      <c r="BE619">
        <v>0</v>
      </c>
      <c r="BF619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 t="s">
        <v>4946</v>
      </c>
      <c r="CJ619" s="1" t="s">
        <v>4946</v>
      </c>
      <c r="CK619" s="1" t="s">
        <v>4946</v>
      </c>
      <c r="CL619" s="1" t="s">
        <v>4946</v>
      </c>
      <c r="CM619" s="1" t="s">
        <v>4944</v>
      </c>
      <c r="CN619" s="1" t="s">
        <v>4944</v>
      </c>
      <c r="CO619" s="1" t="s">
        <v>4944</v>
      </c>
      <c r="CP619" s="1" t="s">
        <v>4944</v>
      </c>
      <c r="CQ619" s="1" t="s">
        <v>4946</v>
      </c>
      <c r="CR619" s="1" t="s">
        <v>4946</v>
      </c>
      <c r="CS619" s="1" t="s">
        <v>4946</v>
      </c>
      <c r="CT619" s="1" t="s">
        <v>4943</v>
      </c>
      <c r="CU619" s="1" t="s">
        <v>4943</v>
      </c>
      <c r="CV619" s="1" t="s">
        <v>4943</v>
      </c>
      <c r="CW619" s="1" t="s">
        <v>4943</v>
      </c>
      <c r="CX619" s="1" t="s">
        <v>4943</v>
      </c>
      <c r="CY619" s="1" t="s">
        <v>4943</v>
      </c>
      <c r="CZ619" s="1" t="s">
        <v>4943</v>
      </c>
    </row>
    <row r="620" spans="2:104" x14ac:dyDescent="0.25">
      <c r="B620" s="2">
        <v>44419</v>
      </c>
      <c r="C620" s="1">
        <v>1</v>
      </c>
      <c r="D620" s="1">
        <v>0</v>
      </c>
      <c r="E620" s="1">
        <v>0</v>
      </c>
      <c r="F620" s="1">
        <v>0</v>
      </c>
      <c r="G620">
        <v>0</v>
      </c>
      <c r="H620">
        <v>0</v>
      </c>
      <c r="I620">
        <v>1</v>
      </c>
      <c r="J620">
        <v>0</v>
      </c>
      <c r="K620">
        <v>1</v>
      </c>
      <c r="L620">
        <v>0</v>
      </c>
      <c r="M620">
        <v>0</v>
      </c>
      <c r="N620">
        <v>1</v>
      </c>
      <c r="O620">
        <v>1</v>
      </c>
      <c r="P620">
        <v>0</v>
      </c>
      <c r="Q620">
        <v>0</v>
      </c>
      <c r="R620">
        <v>1</v>
      </c>
      <c r="S620">
        <v>0</v>
      </c>
      <c r="T620">
        <v>1</v>
      </c>
      <c r="U620">
        <v>0</v>
      </c>
      <c r="V620" s="1">
        <v>1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1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>
        <v>1</v>
      </c>
      <c r="BD620">
        <v>0</v>
      </c>
      <c r="BE620">
        <v>0</v>
      </c>
      <c r="BF620">
        <v>0</v>
      </c>
      <c r="BG620" s="1">
        <v>1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 t="s">
        <v>4946</v>
      </c>
      <c r="CJ620" s="1" t="s">
        <v>4946</v>
      </c>
      <c r="CK620" s="1" t="s">
        <v>4946</v>
      </c>
      <c r="CL620" s="1" t="s">
        <v>4946</v>
      </c>
      <c r="CM620" s="1" t="s">
        <v>4944</v>
      </c>
      <c r="CN620" s="1" t="s">
        <v>4944</v>
      </c>
      <c r="CO620" s="1" t="s">
        <v>4944</v>
      </c>
      <c r="CP620" s="1" t="s">
        <v>4944</v>
      </c>
      <c r="CQ620" s="1" t="s">
        <v>4944</v>
      </c>
      <c r="CR620" s="1" t="s">
        <v>4944</v>
      </c>
      <c r="CS620" s="1" t="s">
        <v>4944</v>
      </c>
      <c r="CT620" s="1" t="s">
        <v>4943</v>
      </c>
      <c r="CU620" s="1" t="s">
        <v>4943</v>
      </c>
      <c r="CV620" s="1" t="s">
        <v>4943</v>
      </c>
      <c r="CW620" s="1" t="s">
        <v>4943</v>
      </c>
      <c r="CX620" s="1" t="s">
        <v>4943</v>
      </c>
      <c r="CY620" s="1" t="s">
        <v>4943</v>
      </c>
      <c r="CZ620" s="1" t="s">
        <v>4943</v>
      </c>
    </row>
    <row r="621" spans="2:104" x14ac:dyDescent="0.25">
      <c r="B621" s="2">
        <v>44419</v>
      </c>
      <c r="C621" s="1">
        <v>0</v>
      </c>
      <c r="D621" s="1">
        <v>1</v>
      </c>
      <c r="E621" s="1">
        <v>0</v>
      </c>
      <c r="F621" s="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>
        <v>0</v>
      </c>
      <c r="BD621">
        <v>0</v>
      </c>
      <c r="BE621">
        <v>0</v>
      </c>
      <c r="BF62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 t="s">
        <v>4943</v>
      </c>
      <c r="CJ621" s="1" t="s">
        <v>4943</v>
      </c>
      <c r="CK621" s="1" t="s">
        <v>4943</v>
      </c>
      <c r="CL621" s="1" t="s">
        <v>4943</v>
      </c>
      <c r="CM621" s="1" t="s">
        <v>4943</v>
      </c>
      <c r="CN621" s="1" t="s">
        <v>4943</v>
      </c>
      <c r="CO621" s="1" t="s">
        <v>4943</v>
      </c>
      <c r="CP621" s="1" t="s">
        <v>4943</v>
      </c>
      <c r="CQ621" s="1" t="s">
        <v>4943</v>
      </c>
      <c r="CR621" s="1" t="s">
        <v>4943</v>
      </c>
      <c r="CS621" s="1" t="s">
        <v>4943</v>
      </c>
      <c r="CT621" s="1" t="s">
        <v>4943</v>
      </c>
      <c r="CU621" s="1" t="s">
        <v>4943</v>
      </c>
      <c r="CV621" s="1" t="s">
        <v>4943</v>
      </c>
      <c r="CW621" s="1" t="s">
        <v>4943</v>
      </c>
      <c r="CX621" s="1" t="s">
        <v>4943</v>
      </c>
      <c r="CY621" s="1" t="s">
        <v>23</v>
      </c>
      <c r="CZ621" s="1" t="s">
        <v>4943</v>
      </c>
    </row>
    <row r="622" spans="2:104" x14ac:dyDescent="0.25">
      <c r="B622" s="2">
        <v>44419</v>
      </c>
      <c r="C622" s="1">
        <v>0</v>
      </c>
      <c r="D622" s="1">
        <v>1</v>
      </c>
      <c r="E622" s="1">
        <v>0</v>
      </c>
      <c r="F622" s="1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>
        <v>0</v>
      </c>
      <c r="BD622">
        <v>0</v>
      </c>
      <c r="BE622">
        <v>0</v>
      </c>
      <c r="BF622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 t="s">
        <v>4943</v>
      </c>
      <c r="CJ622" s="1" t="s">
        <v>4943</v>
      </c>
      <c r="CK622" s="1" t="s">
        <v>4943</v>
      </c>
      <c r="CL622" s="1" t="s">
        <v>4943</v>
      </c>
      <c r="CM622" s="1" t="s">
        <v>4943</v>
      </c>
      <c r="CN622" s="1" t="s">
        <v>4943</v>
      </c>
      <c r="CO622" s="1" t="s">
        <v>4943</v>
      </c>
      <c r="CP622" s="1" t="s">
        <v>4943</v>
      </c>
      <c r="CQ622" s="1" t="s">
        <v>4943</v>
      </c>
      <c r="CR622" s="1" t="s">
        <v>4943</v>
      </c>
      <c r="CS622" s="1" t="s">
        <v>4943</v>
      </c>
      <c r="CT622" s="1" t="s">
        <v>4943</v>
      </c>
      <c r="CU622" s="1" t="s">
        <v>4943</v>
      </c>
      <c r="CV622" s="1" t="s">
        <v>4943</v>
      </c>
      <c r="CW622" s="1" t="s">
        <v>4943</v>
      </c>
      <c r="CX622" s="1" t="s">
        <v>4943</v>
      </c>
      <c r="CY622" s="1" t="s">
        <v>23</v>
      </c>
      <c r="CZ622" s="1" t="s">
        <v>4943</v>
      </c>
    </row>
    <row r="623" spans="2:104" x14ac:dyDescent="0.25">
      <c r="B623" s="2">
        <v>44419</v>
      </c>
      <c r="C623" s="1">
        <v>0</v>
      </c>
      <c r="D623" s="1">
        <v>1</v>
      </c>
      <c r="E623" s="1">
        <v>0</v>
      </c>
      <c r="F623" s="1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>
        <v>0</v>
      </c>
      <c r="BD623">
        <v>0</v>
      </c>
      <c r="BE623">
        <v>0</v>
      </c>
      <c r="BF623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 t="s">
        <v>4943</v>
      </c>
      <c r="CJ623" s="1" t="s">
        <v>4943</v>
      </c>
      <c r="CK623" s="1" t="s">
        <v>4943</v>
      </c>
      <c r="CL623" s="1" t="s">
        <v>4943</v>
      </c>
      <c r="CM623" s="1" t="s">
        <v>4943</v>
      </c>
      <c r="CN623" s="1" t="s">
        <v>4943</v>
      </c>
      <c r="CO623" s="1" t="s">
        <v>4943</v>
      </c>
      <c r="CP623" s="1" t="s">
        <v>4943</v>
      </c>
      <c r="CQ623" s="1" t="s">
        <v>4943</v>
      </c>
      <c r="CR623" s="1" t="s">
        <v>4943</v>
      </c>
      <c r="CS623" s="1" t="s">
        <v>4943</v>
      </c>
      <c r="CT623" s="1" t="s">
        <v>4943</v>
      </c>
      <c r="CU623" s="1" t="s">
        <v>4943</v>
      </c>
      <c r="CV623" s="1" t="s">
        <v>4943</v>
      </c>
      <c r="CW623" s="1" t="s">
        <v>4943</v>
      </c>
      <c r="CX623" s="1" t="s">
        <v>4943</v>
      </c>
      <c r="CY623" s="1" t="s">
        <v>23</v>
      </c>
      <c r="CZ623" s="1" t="s">
        <v>4943</v>
      </c>
    </row>
    <row r="624" spans="2:104" x14ac:dyDescent="0.25">
      <c r="B624" s="2">
        <v>44419</v>
      </c>
      <c r="C624" s="1">
        <v>1</v>
      </c>
      <c r="D624" s="1">
        <v>0</v>
      </c>
      <c r="E624" s="1">
        <v>0</v>
      </c>
      <c r="F624" s="1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1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>
        <v>0</v>
      </c>
      <c r="BD624">
        <v>0</v>
      </c>
      <c r="BE624">
        <v>0</v>
      </c>
      <c r="BF624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1</v>
      </c>
      <c r="CG624" s="1">
        <v>0</v>
      </c>
      <c r="CH624" s="1">
        <v>0</v>
      </c>
      <c r="CI624" s="1" t="s">
        <v>4945</v>
      </c>
      <c r="CJ624" s="1" t="s">
        <v>4945</v>
      </c>
      <c r="CK624" s="1" t="s">
        <v>4945</v>
      </c>
      <c r="CL624" s="1" t="s">
        <v>4945</v>
      </c>
      <c r="CM624" s="1" t="s">
        <v>4946</v>
      </c>
      <c r="CN624" s="1" t="s">
        <v>4945</v>
      </c>
      <c r="CO624" s="1" t="s">
        <v>4945</v>
      </c>
      <c r="CP624" s="1" t="s">
        <v>4945</v>
      </c>
      <c r="CQ624" s="1" t="s">
        <v>4945</v>
      </c>
      <c r="CR624" s="1" t="s">
        <v>4946</v>
      </c>
      <c r="CS624" s="1" t="s">
        <v>4946</v>
      </c>
      <c r="CT624" s="1" t="s">
        <v>4943</v>
      </c>
      <c r="CU624" s="1" t="s">
        <v>4943</v>
      </c>
      <c r="CV624" s="1" t="s">
        <v>4943</v>
      </c>
      <c r="CW624" s="1" t="s">
        <v>4943</v>
      </c>
      <c r="CX624" s="1" t="s">
        <v>4943</v>
      </c>
      <c r="CY624" s="1" t="s">
        <v>4943</v>
      </c>
      <c r="CZ624" s="1" t="s">
        <v>4943</v>
      </c>
    </row>
    <row r="625" spans="2:104" x14ac:dyDescent="0.25">
      <c r="B625" s="2">
        <v>44419</v>
      </c>
      <c r="C625" s="1">
        <v>0</v>
      </c>
      <c r="D625" s="1">
        <v>1</v>
      </c>
      <c r="E625" s="1">
        <v>0</v>
      </c>
      <c r="F625" s="1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>
        <v>0</v>
      </c>
      <c r="BD625">
        <v>0</v>
      </c>
      <c r="BE625">
        <v>0</v>
      </c>
      <c r="BF625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 t="s">
        <v>4943</v>
      </c>
      <c r="CJ625" s="1" t="s">
        <v>4943</v>
      </c>
      <c r="CK625" s="1" t="s">
        <v>4943</v>
      </c>
      <c r="CL625" s="1" t="s">
        <v>4943</v>
      </c>
      <c r="CM625" s="1" t="s">
        <v>4943</v>
      </c>
      <c r="CN625" s="1" t="s">
        <v>4943</v>
      </c>
      <c r="CO625" s="1" t="s">
        <v>4943</v>
      </c>
      <c r="CP625" s="1" t="s">
        <v>4943</v>
      </c>
      <c r="CQ625" s="1" t="s">
        <v>4943</v>
      </c>
      <c r="CR625" s="1" t="s">
        <v>4943</v>
      </c>
      <c r="CS625" s="1" t="s">
        <v>4943</v>
      </c>
      <c r="CT625" s="1" t="s">
        <v>4943</v>
      </c>
      <c r="CU625" s="1" t="s">
        <v>4943</v>
      </c>
      <c r="CV625" s="1" t="s">
        <v>4943</v>
      </c>
      <c r="CW625" s="1" t="s">
        <v>4943</v>
      </c>
      <c r="CX625" s="1" t="s">
        <v>4943</v>
      </c>
      <c r="CY625" s="1" t="s">
        <v>23</v>
      </c>
      <c r="CZ625" s="1" t="s">
        <v>4943</v>
      </c>
    </row>
    <row r="626" spans="2:104" x14ac:dyDescent="0.25">
      <c r="B626" s="2">
        <v>44419</v>
      </c>
      <c r="C626" s="1">
        <v>0</v>
      </c>
      <c r="D626" s="1">
        <v>0</v>
      </c>
      <c r="E626" s="1">
        <v>1</v>
      </c>
      <c r="F626" s="1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1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>
        <v>0</v>
      </c>
      <c r="BD626">
        <v>0</v>
      </c>
      <c r="BE626">
        <v>0</v>
      </c>
      <c r="BF626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 t="s">
        <v>4943</v>
      </c>
      <c r="CJ626" s="1" t="s">
        <v>4943</v>
      </c>
      <c r="CK626" s="1" t="s">
        <v>4943</v>
      </c>
      <c r="CL626" s="1" t="s">
        <v>4943</v>
      </c>
      <c r="CM626" s="1" t="s">
        <v>4943</v>
      </c>
      <c r="CN626" s="1" t="s">
        <v>4943</v>
      </c>
      <c r="CO626" s="1" t="s">
        <v>4943</v>
      </c>
      <c r="CP626" s="1" t="s">
        <v>4943</v>
      </c>
      <c r="CQ626" s="1" t="s">
        <v>4943</v>
      </c>
      <c r="CR626" s="1" t="s">
        <v>4943</v>
      </c>
      <c r="CS626" s="1" t="s">
        <v>4943</v>
      </c>
      <c r="CT626" s="1" t="s">
        <v>4943</v>
      </c>
      <c r="CU626" s="1" t="s">
        <v>4943</v>
      </c>
      <c r="CV626" s="1" t="s">
        <v>4943</v>
      </c>
      <c r="CW626" s="1" t="s">
        <v>4947</v>
      </c>
      <c r="CX626" s="1" t="s">
        <v>4947</v>
      </c>
      <c r="CY626" s="1" t="s">
        <v>4943</v>
      </c>
      <c r="CZ626" s="1" t="s">
        <v>23</v>
      </c>
    </row>
    <row r="627" spans="2:104" x14ac:dyDescent="0.25">
      <c r="B627" s="2">
        <v>44419</v>
      </c>
      <c r="C627" s="1">
        <v>0</v>
      </c>
      <c r="D627" s="1">
        <v>1</v>
      </c>
      <c r="E627" s="1">
        <v>0</v>
      </c>
      <c r="F627" s="1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>
        <v>0</v>
      </c>
      <c r="BD627">
        <v>0</v>
      </c>
      <c r="BE627">
        <v>0</v>
      </c>
      <c r="BF627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 t="s">
        <v>4943</v>
      </c>
      <c r="CJ627" s="1" t="s">
        <v>4943</v>
      </c>
      <c r="CK627" s="1" t="s">
        <v>4943</v>
      </c>
      <c r="CL627" s="1" t="s">
        <v>4943</v>
      </c>
      <c r="CM627" s="1" t="s">
        <v>4943</v>
      </c>
      <c r="CN627" s="1" t="s">
        <v>4943</v>
      </c>
      <c r="CO627" s="1" t="s">
        <v>4943</v>
      </c>
      <c r="CP627" s="1" t="s">
        <v>4943</v>
      </c>
      <c r="CQ627" s="1" t="s">
        <v>4943</v>
      </c>
      <c r="CR627" s="1" t="s">
        <v>4943</v>
      </c>
      <c r="CS627" s="1" t="s">
        <v>4943</v>
      </c>
      <c r="CT627" s="1" t="s">
        <v>4943</v>
      </c>
      <c r="CU627" s="1" t="s">
        <v>4943</v>
      </c>
      <c r="CV627" s="1" t="s">
        <v>4943</v>
      </c>
      <c r="CW627" s="1" t="s">
        <v>4943</v>
      </c>
      <c r="CX627" s="1" t="s">
        <v>4943</v>
      </c>
      <c r="CY627" s="1" t="s">
        <v>23</v>
      </c>
      <c r="CZ627" s="1" t="s">
        <v>4943</v>
      </c>
    </row>
    <row r="628" spans="2:104" x14ac:dyDescent="0.25">
      <c r="B628" s="2">
        <v>44419</v>
      </c>
      <c r="C628" s="1">
        <v>0</v>
      </c>
      <c r="D628" s="1">
        <v>1</v>
      </c>
      <c r="E628" s="1">
        <v>0</v>
      </c>
      <c r="F628" s="1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>
        <v>0</v>
      </c>
      <c r="BD628">
        <v>0</v>
      </c>
      <c r="BE628">
        <v>0</v>
      </c>
      <c r="BF628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 t="s">
        <v>4943</v>
      </c>
      <c r="CJ628" s="1" t="s">
        <v>4943</v>
      </c>
      <c r="CK628" s="1" t="s">
        <v>4943</v>
      </c>
      <c r="CL628" s="1" t="s">
        <v>4943</v>
      </c>
      <c r="CM628" s="1" t="s">
        <v>4943</v>
      </c>
      <c r="CN628" s="1" t="s">
        <v>4943</v>
      </c>
      <c r="CO628" s="1" t="s">
        <v>4943</v>
      </c>
      <c r="CP628" s="1" t="s">
        <v>4943</v>
      </c>
      <c r="CQ628" s="1" t="s">
        <v>4943</v>
      </c>
      <c r="CR628" s="1" t="s">
        <v>4943</v>
      </c>
      <c r="CS628" s="1" t="s">
        <v>4943</v>
      </c>
      <c r="CT628" s="1" t="s">
        <v>4943</v>
      </c>
      <c r="CU628" s="1" t="s">
        <v>4943</v>
      </c>
      <c r="CV628" s="1" t="s">
        <v>4943</v>
      </c>
      <c r="CW628" s="1" t="s">
        <v>4943</v>
      </c>
      <c r="CX628" s="1" t="s">
        <v>4943</v>
      </c>
      <c r="CY628" s="1" t="s">
        <v>23</v>
      </c>
      <c r="CZ628" s="1" t="s">
        <v>4943</v>
      </c>
    </row>
    <row r="629" spans="2:104" x14ac:dyDescent="0.25">
      <c r="B629" s="2">
        <v>44419</v>
      </c>
      <c r="C629" s="1">
        <v>1</v>
      </c>
      <c r="D629" s="1">
        <v>0</v>
      </c>
      <c r="E629" s="1">
        <v>0</v>
      </c>
      <c r="F629" s="1">
        <v>0</v>
      </c>
      <c r="G629">
        <v>0</v>
      </c>
      <c r="H629">
        <v>0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0</v>
      </c>
      <c r="P629">
        <v>0</v>
      </c>
      <c r="Q629">
        <v>0</v>
      </c>
      <c r="R629">
        <v>1</v>
      </c>
      <c r="S629">
        <v>1</v>
      </c>
      <c r="T629">
        <v>1</v>
      </c>
      <c r="U629">
        <v>0</v>
      </c>
      <c r="V629" s="1">
        <v>1</v>
      </c>
      <c r="W629" s="1">
        <v>0</v>
      </c>
      <c r="X629" s="1">
        <v>0</v>
      </c>
      <c r="Y629" s="1">
        <v>0</v>
      </c>
      <c r="Z629" s="1">
        <v>1</v>
      </c>
      <c r="AA629" s="1">
        <v>1</v>
      </c>
      <c r="AB629" s="1">
        <v>0</v>
      </c>
      <c r="AC629" s="1">
        <v>0</v>
      </c>
      <c r="AD629" s="1">
        <v>0</v>
      </c>
      <c r="AE629" s="1">
        <v>0</v>
      </c>
      <c r="AF629" s="1">
        <v>1</v>
      </c>
      <c r="AG629" s="1">
        <v>1</v>
      </c>
      <c r="AH629" s="1">
        <v>0</v>
      </c>
      <c r="AI629" s="1">
        <v>1</v>
      </c>
      <c r="AJ629" s="1">
        <v>1</v>
      </c>
      <c r="AK629" s="1">
        <v>1</v>
      </c>
      <c r="AL629" s="1">
        <v>1</v>
      </c>
      <c r="AM629" s="1">
        <v>1</v>
      </c>
      <c r="AN629" s="1">
        <v>0</v>
      </c>
      <c r="AO629" s="1">
        <v>0</v>
      </c>
      <c r="AP629" s="1">
        <v>0</v>
      </c>
      <c r="AQ629" s="1">
        <v>1</v>
      </c>
      <c r="AR629" s="1">
        <v>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1</v>
      </c>
      <c r="AY629" s="1">
        <v>1</v>
      </c>
      <c r="AZ629" s="1">
        <v>1</v>
      </c>
      <c r="BA629" s="1">
        <v>0</v>
      </c>
      <c r="BB629" s="1">
        <v>1</v>
      </c>
      <c r="BC629">
        <v>1</v>
      </c>
      <c r="BD629">
        <v>1</v>
      </c>
      <c r="BE629">
        <v>1</v>
      </c>
      <c r="BF629">
        <v>0</v>
      </c>
      <c r="BG629" s="1">
        <v>1</v>
      </c>
      <c r="BH629" s="1">
        <v>0</v>
      </c>
      <c r="BI629" s="1">
        <v>0</v>
      </c>
      <c r="BJ629" s="1">
        <v>0</v>
      </c>
      <c r="BK629" s="1">
        <v>1</v>
      </c>
      <c r="BL629" s="1">
        <v>1</v>
      </c>
      <c r="BM629" s="1">
        <v>0</v>
      </c>
      <c r="BN629" s="1">
        <v>0</v>
      </c>
      <c r="BO629" s="1">
        <v>0</v>
      </c>
      <c r="BP629" s="1">
        <v>0</v>
      </c>
      <c r="BQ629" s="1">
        <v>1</v>
      </c>
      <c r="BR629" s="1">
        <v>1</v>
      </c>
      <c r="BS629" s="1">
        <v>1</v>
      </c>
      <c r="BT629" s="1">
        <v>0</v>
      </c>
      <c r="BU629" s="1">
        <v>1</v>
      </c>
      <c r="BV629" s="1">
        <v>1</v>
      </c>
      <c r="BW629" s="1">
        <v>0</v>
      </c>
      <c r="BX629" s="1">
        <v>0</v>
      </c>
      <c r="BY629" s="1">
        <v>0</v>
      </c>
      <c r="BZ629" s="1">
        <v>1</v>
      </c>
      <c r="CA629" s="1">
        <v>1</v>
      </c>
      <c r="CB629" s="1">
        <v>0</v>
      </c>
      <c r="CC629" s="1">
        <v>0</v>
      </c>
      <c r="CD629" s="1">
        <v>0</v>
      </c>
      <c r="CE629" s="1">
        <v>0</v>
      </c>
      <c r="CF629" s="1">
        <v>1</v>
      </c>
      <c r="CG629" s="1">
        <v>0</v>
      </c>
      <c r="CH629" s="1">
        <v>0</v>
      </c>
      <c r="CI629" s="1" t="s">
        <v>4946</v>
      </c>
      <c r="CJ629" s="1" t="s">
        <v>4946</v>
      </c>
      <c r="CK629" s="1" t="s">
        <v>4946</v>
      </c>
      <c r="CL629" s="1" t="s">
        <v>4946</v>
      </c>
      <c r="CM629" s="1" t="s">
        <v>4944</v>
      </c>
      <c r="CN629" s="1" t="s">
        <v>4944</v>
      </c>
      <c r="CO629" s="1" t="s">
        <v>4944</v>
      </c>
      <c r="CP629" s="1" t="s">
        <v>4944</v>
      </c>
      <c r="CQ629" s="1" t="s">
        <v>4945</v>
      </c>
      <c r="CR629" s="1" t="s">
        <v>4944</v>
      </c>
      <c r="CS629" s="1" t="s">
        <v>4944</v>
      </c>
      <c r="CT629" s="1" t="s">
        <v>4943</v>
      </c>
      <c r="CU629" s="1" t="s">
        <v>4943</v>
      </c>
      <c r="CV629" s="1" t="s">
        <v>4943</v>
      </c>
      <c r="CW629" s="1" t="s">
        <v>4943</v>
      </c>
      <c r="CX629" s="1" t="s">
        <v>4943</v>
      </c>
      <c r="CY629" s="1" t="s">
        <v>4943</v>
      </c>
      <c r="CZ629" s="1" t="s">
        <v>4943</v>
      </c>
    </row>
    <row r="630" spans="2:104" x14ac:dyDescent="0.25">
      <c r="B630" s="2">
        <v>44419</v>
      </c>
      <c r="C630" s="1">
        <v>0</v>
      </c>
      <c r="D630" s="1">
        <v>1</v>
      </c>
      <c r="E630" s="1">
        <v>0</v>
      </c>
      <c r="F630" s="1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>
        <v>0</v>
      </c>
      <c r="BD630">
        <v>0</v>
      </c>
      <c r="BE630">
        <v>0</v>
      </c>
      <c r="BF630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 t="s">
        <v>4943</v>
      </c>
      <c r="CJ630" s="1" t="s">
        <v>4943</v>
      </c>
      <c r="CK630" s="1" t="s">
        <v>4943</v>
      </c>
      <c r="CL630" s="1" t="s">
        <v>4943</v>
      </c>
      <c r="CM630" s="1" t="s">
        <v>4943</v>
      </c>
      <c r="CN630" s="1" t="s">
        <v>4943</v>
      </c>
      <c r="CO630" s="1" t="s">
        <v>4943</v>
      </c>
      <c r="CP630" s="1" t="s">
        <v>4943</v>
      </c>
      <c r="CQ630" s="1" t="s">
        <v>4943</v>
      </c>
      <c r="CR630" s="1" t="s">
        <v>4943</v>
      </c>
      <c r="CS630" s="1" t="s">
        <v>4943</v>
      </c>
      <c r="CT630" s="1" t="s">
        <v>4943</v>
      </c>
      <c r="CU630" s="1" t="s">
        <v>4943</v>
      </c>
      <c r="CV630" s="1" t="s">
        <v>4943</v>
      </c>
      <c r="CW630" s="1" t="s">
        <v>4943</v>
      </c>
      <c r="CX630" s="1" t="s">
        <v>4943</v>
      </c>
      <c r="CY630" s="1" t="s">
        <v>23</v>
      </c>
      <c r="CZ630" s="1" t="s">
        <v>4943</v>
      </c>
    </row>
    <row r="631" spans="2:104" x14ac:dyDescent="0.25">
      <c r="B631" s="2">
        <v>44419</v>
      </c>
      <c r="C631" s="1">
        <v>0</v>
      </c>
      <c r="D631" s="1">
        <v>1</v>
      </c>
      <c r="E631" s="1">
        <v>0</v>
      </c>
      <c r="F631" s="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>
        <v>0</v>
      </c>
      <c r="BD631">
        <v>0</v>
      </c>
      <c r="BE631">
        <v>0</v>
      </c>
      <c r="BF63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 t="s">
        <v>4943</v>
      </c>
      <c r="CJ631" s="1" t="s">
        <v>4943</v>
      </c>
      <c r="CK631" s="1" t="s">
        <v>4943</v>
      </c>
      <c r="CL631" s="1" t="s">
        <v>4943</v>
      </c>
      <c r="CM631" s="1" t="s">
        <v>4943</v>
      </c>
      <c r="CN631" s="1" t="s">
        <v>4943</v>
      </c>
      <c r="CO631" s="1" t="s">
        <v>4943</v>
      </c>
      <c r="CP631" s="1" t="s">
        <v>4943</v>
      </c>
      <c r="CQ631" s="1" t="s">
        <v>4943</v>
      </c>
      <c r="CR631" s="1" t="s">
        <v>4943</v>
      </c>
      <c r="CS631" s="1" t="s">
        <v>4943</v>
      </c>
      <c r="CT631" s="1" t="s">
        <v>4943</v>
      </c>
      <c r="CU631" s="1" t="s">
        <v>4943</v>
      </c>
      <c r="CV631" s="1" t="s">
        <v>4943</v>
      </c>
      <c r="CW631" s="1" t="s">
        <v>4943</v>
      </c>
      <c r="CX631" s="1" t="s">
        <v>4943</v>
      </c>
      <c r="CY631" s="1" t="s">
        <v>23</v>
      </c>
      <c r="CZ631" s="1" t="s">
        <v>4943</v>
      </c>
    </row>
    <row r="632" spans="2:104" x14ac:dyDescent="0.25">
      <c r="B632" s="2">
        <v>44419</v>
      </c>
      <c r="C632" s="1">
        <v>1</v>
      </c>
      <c r="D632" s="1">
        <v>0</v>
      </c>
      <c r="E632" s="1">
        <v>0</v>
      </c>
      <c r="F632" s="1">
        <v>0</v>
      </c>
      <c r="G632">
        <v>0</v>
      </c>
      <c r="H632">
        <v>0</v>
      </c>
      <c r="I632">
        <v>1</v>
      </c>
      <c r="J632">
        <v>0</v>
      </c>
      <c r="K632">
        <v>0</v>
      </c>
      <c r="L632">
        <v>1</v>
      </c>
      <c r="M632">
        <v>0</v>
      </c>
      <c r="N632">
        <v>1</v>
      </c>
      <c r="O632">
        <v>1</v>
      </c>
      <c r="P632">
        <v>0</v>
      </c>
      <c r="Q632">
        <v>1</v>
      </c>
      <c r="R632">
        <v>1</v>
      </c>
      <c r="S632">
        <v>1</v>
      </c>
      <c r="T632">
        <v>1</v>
      </c>
      <c r="U632">
        <v>1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1</v>
      </c>
      <c r="AB632" s="1">
        <v>0</v>
      </c>
      <c r="AC632" s="1">
        <v>0</v>
      </c>
      <c r="AD632" s="1">
        <v>1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>
        <v>0</v>
      </c>
      <c r="BD632">
        <v>0</v>
      </c>
      <c r="BE632">
        <v>0</v>
      </c>
      <c r="BF632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1</v>
      </c>
      <c r="BR632" s="1">
        <v>1</v>
      </c>
      <c r="BS632" s="1">
        <v>1</v>
      </c>
      <c r="BT632" s="1">
        <v>1</v>
      </c>
      <c r="BU632" s="1">
        <v>1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1</v>
      </c>
      <c r="CB632" s="1">
        <v>0</v>
      </c>
      <c r="CC632" s="1">
        <v>0</v>
      </c>
      <c r="CD632" s="1">
        <v>1</v>
      </c>
      <c r="CE632" s="1">
        <v>0</v>
      </c>
      <c r="CF632" s="1">
        <v>0</v>
      </c>
      <c r="CG632" s="1">
        <v>0</v>
      </c>
      <c r="CH632" s="1">
        <v>0</v>
      </c>
      <c r="CI632" s="1" t="s">
        <v>4946</v>
      </c>
      <c r="CJ632" s="1" t="s">
        <v>4946</v>
      </c>
      <c r="CK632" s="1" t="s">
        <v>4946</v>
      </c>
      <c r="CL632" s="1" t="s">
        <v>4946</v>
      </c>
      <c r="CM632" s="1" t="s">
        <v>4946</v>
      </c>
      <c r="CN632" s="1" t="s">
        <v>4946</v>
      </c>
      <c r="CO632" s="1" t="s">
        <v>4944</v>
      </c>
      <c r="CP632" s="1" t="s">
        <v>4944</v>
      </c>
      <c r="CQ632" s="1" t="s">
        <v>4946</v>
      </c>
      <c r="CR632" s="1" t="s">
        <v>4946</v>
      </c>
      <c r="CS632" s="1" t="s">
        <v>4946</v>
      </c>
      <c r="CT632" s="1" t="s">
        <v>4943</v>
      </c>
      <c r="CU632" s="1" t="s">
        <v>4943</v>
      </c>
      <c r="CV632" s="1" t="s">
        <v>4943</v>
      </c>
      <c r="CW632" s="1" t="s">
        <v>4943</v>
      </c>
      <c r="CX632" s="1" t="s">
        <v>4943</v>
      </c>
      <c r="CY632" s="1" t="s">
        <v>4943</v>
      </c>
      <c r="CZ632" s="1" t="s">
        <v>4943</v>
      </c>
    </row>
    <row r="633" spans="2:104" x14ac:dyDescent="0.25">
      <c r="B633" s="2">
        <v>44419</v>
      </c>
      <c r="C633" s="1">
        <v>0</v>
      </c>
      <c r="D633" s="1">
        <v>0</v>
      </c>
      <c r="E633" s="1">
        <v>1</v>
      </c>
      <c r="F633" s="1">
        <v>0</v>
      </c>
      <c r="G633">
        <v>0</v>
      </c>
      <c r="H633">
        <v>0</v>
      </c>
      <c r="I633">
        <v>1</v>
      </c>
      <c r="J633">
        <v>0</v>
      </c>
      <c r="K633">
        <v>1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>
        <v>0</v>
      </c>
      <c r="BD633">
        <v>0</v>
      </c>
      <c r="BE633">
        <v>0</v>
      </c>
      <c r="BF633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 t="s">
        <v>4943</v>
      </c>
      <c r="CJ633" s="1" t="s">
        <v>4943</v>
      </c>
      <c r="CK633" s="1" t="s">
        <v>4943</v>
      </c>
      <c r="CL633" s="1" t="s">
        <v>4943</v>
      </c>
      <c r="CM633" s="1" t="s">
        <v>4943</v>
      </c>
      <c r="CN633" s="1" t="s">
        <v>4943</v>
      </c>
      <c r="CO633" s="1" t="s">
        <v>4943</v>
      </c>
      <c r="CP633" s="1" t="s">
        <v>4943</v>
      </c>
      <c r="CQ633" s="1" t="s">
        <v>4943</v>
      </c>
      <c r="CR633" s="1" t="s">
        <v>4943</v>
      </c>
      <c r="CS633" s="1" t="s">
        <v>4943</v>
      </c>
      <c r="CT633" s="1" t="s">
        <v>4947</v>
      </c>
      <c r="CU633" s="1" t="s">
        <v>4943</v>
      </c>
      <c r="CV633" s="1" t="s">
        <v>4947</v>
      </c>
      <c r="CW633" s="1" t="s">
        <v>4943</v>
      </c>
      <c r="CX633" s="1" t="s">
        <v>4943</v>
      </c>
      <c r="CY633" s="1" t="s">
        <v>4943</v>
      </c>
      <c r="CZ633" s="1" t="s">
        <v>23</v>
      </c>
    </row>
    <row r="634" spans="2:104" x14ac:dyDescent="0.25">
      <c r="B634" s="2">
        <v>44419</v>
      </c>
      <c r="C634" s="1">
        <v>0</v>
      </c>
      <c r="D634" s="1">
        <v>0</v>
      </c>
      <c r="E634" s="1">
        <v>1</v>
      </c>
      <c r="F634" s="1">
        <v>0</v>
      </c>
      <c r="G634">
        <v>0</v>
      </c>
      <c r="H634">
        <v>0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>
        <v>0</v>
      </c>
      <c r="BD634">
        <v>0</v>
      </c>
      <c r="BE634">
        <v>0</v>
      </c>
      <c r="BF634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 t="s">
        <v>4943</v>
      </c>
      <c r="CJ634" s="1" t="s">
        <v>4943</v>
      </c>
      <c r="CK634" s="1" t="s">
        <v>4943</v>
      </c>
      <c r="CL634" s="1" t="s">
        <v>4943</v>
      </c>
      <c r="CM634" s="1" t="s">
        <v>4943</v>
      </c>
      <c r="CN634" s="1" t="s">
        <v>4943</v>
      </c>
      <c r="CO634" s="1" t="s">
        <v>4943</v>
      </c>
      <c r="CP634" s="1" t="s">
        <v>4943</v>
      </c>
      <c r="CQ634" s="1" t="s">
        <v>4943</v>
      </c>
      <c r="CR634" s="1" t="s">
        <v>4943</v>
      </c>
      <c r="CS634" s="1" t="s">
        <v>4943</v>
      </c>
      <c r="CT634" s="1" t="s">
        <v>5115</v>
      </c>
      <c r="CU634" s="1" t="s">
        <v>5115</v>
      </c>
      <c r="CV634" s="1" t="s">
        <v>5115</v>
      </c>
      <c r="CW634" s="1" t="s">
        <v>5115</v>
      </c>
      <c r="CX634" s="1" t="s">
        <v>5115</v>
      </c>
      <c r="CY634" s="1" t="s">
        <v>4943</v>
      </c>
      <c r="CZ634" s="1" t="s">
        <v>23</v>
      </c>
    </row>
    <row r="635" spans="2:104" x14ac:dyDescent="0.25">
      <c r="B635" s="2">
        <v>44419</v>
      </c>
      <c r="C635" s="1">
        <v>1</v>
      </c>
      <c r="D635" s="1">
        <v>0</v>
      </c>
      <c r="E635" s="1">
        <v>0</v>
      </c>
      <c r="F635" s="1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>
        <v>0</v>
      </c>
      <c r="BD635">
        <v>0</v>
      </c>
      <c r="BE635">
        <v>0</v>
      </c>
      <c r="BF635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 t="s">
        <v>4945</v>
      </c>
      <c r="CJ635" s="1" t="s">
        <v>4945</v>
      </c>
      <c r="CK635" s="1" t="s">
        <v>4945</v>
      </c>
      <c r="CL635" s="1" t="s">
        <v>4945</v>
      </c>
      <c r="CM635" s="1" t="s">
        <v>4945</v>
      </c>
      <c r="CN635" s="1" t="s">
        <v>4945</v>
      </c>
      <c r="CO635" s="1" t="s">
        <v>4945</v>
      </c>
      <c r="CP635" s="1" t="s">
        <v>4945</v>
      </c>
      <c r="CQ635" s="1" t="s">
        <v>4945</v>
      </c>
      <c r="CR635" s="1" t="s">
        <v>4945</v>
      </c>
      <c r="CS635" s="1" t="s">
        <v>4945</v>
      </c>
      <c r="CT635" s="1" t="s">
        <v>4943</v>
      </c>
      <c r="CU635" s="1" t="s">
        <v>4943</v>
      </c>
      <c r="CV635" s="1" t="s">
        <v>4943</v>
      </c>
      <c r="CW635" s="1" t="s">
        <v>4943</v>
      </c>
      <c r="CX635" s="1" t="s">
        <v>4943</v>
      </c>
      <c r="CY635" s="1" t="s">
        <v>4943</v>
      </c>
      <c r="CZ635" s="1" t="s">
        <v>4943</v>
      </c>
    </row>
    <row r="636" spans="2:104" x14ac:dyDescent="0.25">
      <c r="B636" s="2">
        <v>44418</v>
      </c>
      <c r="C636" s="1">
        <v>1</v>
      </c>
      <c r="D636" s="1">
        <v>0</v>
      </c>
      <c r="E636" s="1">
        <v>0</v>
      </c>
      <c r="F636" s="1">
        <v>0</v>
      </c>
      <c r="G636">
        <v>0</v>
      </c>
      <c r="H636">
        <v>0</v>
      </c>
      <c r="I636">
        <v>1</v>
      </c>
      <c r="J636">
        <v>1</v>
      </c>
      <c r="K636">
        <v>1</v>
      </c>
      <c r="L636">
        <v>1</v>
      </c>
      <c r="M636">
        <v>1</v>
      </c>
      <c r="N636">
        <v>0</v>
      </c>
      <c r="O636">
        <v>1</v>
      </c>
      <c r="P636">
        <v>0</v>
      </c>
      <c r="Q636">
        <v>0</v>
      </c>
      <c r="R636">
        <v>1</v>
      </c>
      <c r="S636">
        <v>1</v>
      </c>
      <c r="T636">
        <v>0</v>
      </c>
      <c r="U636">
        <v>0</v>
      </c>
      <c r="V636" s="1">
        <v>1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1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1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1</v>
      </c>
      <c r="AX636" s="1">
        <v>1</v>
      </c>
      <c r="AY636" s="1">
        <v>1</v>
      </c>
      <c r="AZ636" s="1">
        <v>1</v>
      </c>
      <c r="BA636" s="1">
        <v>1</v>
      </c>
      <c r="BB636" s="1">
        <v>1</v>
      </c>
      <c r="BC636">
        <v>1</v>
      </c>
      <c r="BD636">
        <v>1</v>
      </c>
      <c r="BE636">
        <v>1</v>
      </c>
      <c r="BF636">
        <v>1</v>
      </c>
      <c r="BG636" s="1">
        <v>1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1</v>
      </c>
      <c r="BR636" s="1">
        <v>1</v>
      </c>
      <c r="BS636" s="1">
        <v>1</v>
      </c>
      <c r="BT636" s="1">
        <v>1</v>
      </c>
      <c r="BU636" s="1">
        <v>1</v>
      </c>
      <c r="BV636" s="1">
        <v>1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1</v>
      </c>
      <c r="CG636" s="1">
        <v>0</v>
      </c>
      <c r="CH636" s="1">
        <v>0</v>
      </c>
      <c r="CI636" s="1" t="s">
        <v>4946</v>
      </c>
      <c r="CJ636" s="1" t="s">
        <v>4946</v>
      </c>
      <c r="CK636" s="1" t="s">
        <v>4946</v>
      </c>
      <c r="CL636" s="1" t="s">
        <v>4946</v>
      </c>
      <c r="CM636" s="1" t="s">
        <v>4946</v>
      </c>
      <c r="CN636" s="1" t="s">
        <v>4946</v>
      </c>
      <c r="CO636" s="1" t="s">
        <v>4946</v>
      </c>
      <c r="CP636" s="1" t="s">
        <v>4946</v>
      </c>
      <c r="CQ636" s="1" t="s">
        <v>4946</v>
      </c>
      <c r="CR636" s="1" t="s">
        <v>4946</v>
      </c>
      <c r="CS636" s="1" t="s">
        <v>4946</v>
      </c>
      <c r="CT636" s="1" t="s">
        <v>4943</v>
      </c>
      <c r="CU636" s="1" t="s">
        <v>4943</v>
      </c>
      <c r="CV636" s="1" t="s">
        <v>4943</v>
      </c>
      <c r="CW636" s="1" t="s">
        <v>4943</v>
      </c>
      <c r="CX636" s="1" t="s">
        <v>4943</v>
      </c>
      <c r="CY636" s="1" t="s">
        <v>4943</v>
      </c>
      <c r="CZ636" s="1" t="s">
        <v>4943</v>
      </c>
    </row>
    <row r="637" spans="2:104" x14ac:dyDescent="0.25">
      <c r="B637" s="2">
        <v>44418</v>
      </c>
      <c r="C637" s="1">
        <v>1</v>
      </c>
      <c r="D637" s="1">
        <v>0</v>
      </c>
      <c r="E637" s="1">
        <v>0</v>
      </c>
      <c r="F637" s="1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1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>
        <v>0</v>
      </c>
      <c r="BD637">
        <v>0</v>
      </c>
      <c r="BE637">
        <v>0</v>
      </c>
      <c r="BF637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 t="s">
        <v>4946</v>
      </c>
      <c r="CJ637" s="1" t="s">
        <v>4946</v>
      </c>
      <c r="CK637" s="1" t="s">
        <v>4946</v>
      </c>
      <c r="CL637" s="1" t="s">
        <v>4946</v>
      </c>
      <c r="CM637" s="1" t="s">
        <v>4946</v>
      </c>
      <c r="CN637" s="1" t="s">
        <v>4946</v>
      </c>
      <c r="CO637" s="1" t="s">
        <v>4944</v>
      </c>
      <c r="CP637" s="1" t="s">
        <v>4944</v>
      </c>
      <c r="CQ637" s="1" t="s">
        <v>4946</v>
      </c>
      <c r="CR637" s="1" t="s">
        <v>4946</v>
      </c>
      <c r="CS637" s="1" t="s">
        <v>4946</v>
      </c>
      <c r="CT637" s="1" t="s">
        <v>4943</v>
      </c>
      <c r="CU637" s="1" t="s">
        <v>4943</v>
      </c>
      <c r="CV637" s="1" t="s">
        <v>4943</v>
      </c>
      <c r="CW637" s="1" t="s">
        <v>4943</v>
      </c>
      <c r="CX637" s="1" t="s">
        <v>4943</v>
      </c>
      <c r="CY637" s="1" t="s">
        <v>4943</v>
      </c>
      <c r="CZ637" s="1" t="s">
        <v>4943</v>
      </c>
    </row>
    <row r="638" spans="2:104" x14ac:dyDescent="0.25">
      <c r="B638" s="2">
        <v>44418</v>
      </c>
      <c r="C638" s="1">
        <v>0</v>
      </c>
      <c r="D638" s="1">
        <v>1</v>
      </c>
      <c r="E638" s="1">
        <v>0</v>
      </c>
      <c r="F638" s="1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>
        <v>0</v>
      </c>
      <c r="BD638">
        <v>0</v>
      </c>
      <c r="BE638">
        <v>0</v>
      </c>
      <c r="BF638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 t="s">
        <v>4943</v>
      </c>
      <c r="CJ638" s="1" t="s">
        <v>4943</v>
      </c>
      <c r="CK638" s="1" t="s">
        <v>4943</v>
      </c>
      <c r="CL638" s="1" t="s">
        <v>4943</v>
      </c>
      <c r="CM638" s="1" t="s">
        <v>4943</v>
      </c>
      <c r="CN638" s="1" t="s">
        <v>4943</v>
      </c>
      <c r="CO638" s="1" t="s">
        <v>4943</v>
      </c>
      <c r="CP638" s="1" t="s">
        <v>4943</v>
      </c>
      <c r="CQ638" s="1" t="s">
        <v>4943</v>
      </c>
      <c r="CR638" s="1" t="s">
        <v>4943</v>
      </c>
      <c r="CS638" s="1" t="s">
        <v>4943</v>
      </c>
      <c r="CT638" s="1" t="s">
        <v>4943</v>
      </c>
      <c r="CU638" s="1" t="s">
        <v>4943</v>
      </c>
      <c r="CV638" s="1" t="s">
        <v>4943</v>
      </c>
      <c r="CW638" s="1" t="s">
        <v>4943</v>
      </c>
      <c r="CX638" s="1" t="s">
        <v>4943</v>
      </c>
      <c r="CY638" s="1" t="s">
        <v>23</v>
      </c>
      <c r="CZ638" s="1" t="s">
        <v>4943</v>
      </c>
    </row>
    <row r="639" spans="2:104" x14ac:dyDescent="0.25">
      <c r="B639" s="2">
        <v>44418</v>
      </c>
      <c r="C639" s="1">
        <v>0</v>
      </c>
      <c r="D639" s="1">
        <v>0</v>
      </c>
      <c r="E639" s="1">
        <v>1</v>
      </c>
      <c r="F639" s="1">
        <v>0</v>
      </c>
      <c r="G639">
        <v>0</v>
      </c>
      <c r="H639">
        <v>0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>
        <v>0</v>
      </c>
      <c r="BD639">
        <v>0</v>
      </c>
      <c r="BE639">
        <v>0</v>
      </c>
      <c r="BF639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 t="s">
        <v>4943</v>
      </c>
      <c r="CJ639" s="1" t="s">
        <v>4943</v>
      </c>
      <c r="CK639" s="1" t="s">
        <v>4943</v>
      </c>
      <c r="CL639" s="1" t="s">
        <v>4943</v>
      </c>
      <c r="CM639" s="1" t="s">
        <v>4943</v>
      </c>
      <c r="CN639" s="1" t="s">
        <v>4943</v>
      </c>
      <c r="CO639" s="1" t="s">
        <v>4943</v>
      </c>
      <c r="CP639" s="1" t="s">
        <v>4943</v>
      </c>
      <c r="CQ639" s="1" t="s">
        <v>4943</v>
      </c>
      <c r="CR639" s="1" t="s">
        <v>4943</v>
      </c>
      <c r="CS639" s="1" t="s">
        <v>4943</v>
      </c>
      <c r="CT639" s="1" t="s">
        <v>4947</v>
      </c>
      <c r="CU639" s="1" t="s">
        <v>4947</v>
      </c>
      <c r="CV639" s="1" t="s">
        <v>4947</v>
      </c>
      <c r="CW639" s="1" t="s">
        <v>4947</v>
      </c>
      <c r="CX639" s="1" t="s">
        <v>4947</v>
      </c>
      <c r="CY639" s="1" t="s">
        <v>4943</v>
      </c>
      <c r="CZ639" s="1" t="s">
        <v>23</v>
      </c>
    </row>
    <row r="640" spans="2:104" x14ac:dyDescent="0.25">
      <c r="B640" s="2">
        <v>44418</v>
      </c>
      <c r="C640" s="1">
        <v>1</v>
      </c>
      <c r="D640" s="1">
        <v>0</v>
      </c>
      <c r="E640" s="1">
        <v>0</v>
      </c>
      <c r="F640" s="1">
        <v>0</v>
      </c>
      <c r="G640">
        <v>0</v>
      </c>
      <c r="H640">
        <v>0</v>
      </c>
      <c r="I640">
        <v>0</v>
      </c>
      <c r="J640">
        <v>0</v>
      </c>
      <c r="K640">
        <v>1</v>
      </c>
      <c r="L640">
        <v>0</v>
      </c>
      <c r="M640">
        <v>1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1</v>
      </c>
      <c r="AY640" s="1">
        <v>0</v>
      </c>
      <c r="AZ640" s="1">
        <v>1</v>
      </c>
      <c r="BA640" s="1">
        <v>0</v>
      </c>
      <c r="BB640" s="1">
        <v>1</v>
      </c>
      <c r="BC640">
        <v>1</v>
      </c>
      <c r="BD640">
        <v>1</v>
      </c>
      <c r="BE640">
        <v>1</v>
      </c>
      <c r="BF640">
        <v>0</v>
      </c>
      <c r="BG640" s="1">
        <v>1</v>
      </c>
      <c r="BH640" s="1">
        <v>1</v>
      </c>
      <c r="BI640" s="1">
        <v>1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1</v>
      </c>
      <c r="CG640" s="1">
        <v>1</v>
      </c>
      <c r="CH640" s="1">
        <v>0</v>
      </c>
      <c r="CI640" s="1" t="s">
        <v>4946</v>
      </c>
      <c r="CJ640" s="1" t="s">
        <v>4946</v>
      </c>
      <c r="CK640" s="1" t="s">
        <v>4946</v>
      </c>
      <c r="CL640" s="1" t="s">
        <v>4946</v>
      </c>
      <c r="CM640" s="1" t="s">
        <v>4946</v>
      </c>
      <c r="CN640" s="1" t="s">
        <v>4946</v>
      </c>
      <c r="CO640" s="1" t="s">
        <v>4946</v>
      </c>
      <c r="CP640" s="1" t="s">
        <v>4944</v>
      </c>
      <c r="CQ640" s="1" t="s">
        <v>4946</v>
      </c>
      <c r="CR640" s="1" t="s">
        <v>4946</v>
      </c>
      <c r="CS640" s="1" t="s">
        <v>4946</v>
      </c>
      <c r="CT640" s="1" t="s">
        <v>4943</v>
      </c>
      <c r="CU640" s="1" t="s">
        <v>4943</v>
      </c>
      <c r="CV640" s="1" t="s">
        <v>4943</v>
      </c>
      <c r="CW640" s="1" t="s">
        <v>4943</v>
      </c>
      <c r="CX640" s="1" t="s">
        <v>4943</v>
      </c>
      <c r="CY640" s="1" t="s">
        <v>4943</v>
      </c>
      <c r="CZ640" s="1" t="s">
        <v>4943</v>
      </c>
    </row>
    <row r="641" spans="2:104" x14ac:dyDescent="0.25">
      <c r="B641" s="2">
        <v>44418</v>
      </c>
      <c r="C641" s="1">
        <v>1</v>
      </c>
      <c r="D641" s="1">
        <v>0</v>
      </c>
      <c r="E641" s="1">
        <v>0</v>
      </c>
      <c r="F641" s="1">
        <v>0</v>
      </c>
      <c r="G641">
        <v>0</v>
      </c>
      <c r="H641">
        <v>0</v>
      </c>
      <c r="I641">
        <v>0</v>
      </c>
      <c r="J641">
        <v>1</v>
      </c>
      <c r="K641">
        <v>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1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1</v>
      </c>
      <c r="AN641" s="1">
        <v>1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1</v>
      </c>
      <c r="BA641" s="1">
        <v>0</v>
      </c>
      <c r="BB641" s="1">
        <v>0</v>
      </c>
      <c r="BC641">
        <v>0</v>
      </c>
      <c r="BD641">
        <v>0</v>
      </c>
      <c r="BE641">
        <v>1</v>
      </c>
      <c r="BF641">
        <v>0</v>
      </c>
      <c r="BG641" s="1">
        <v>1</v>
      </c>
      <c r="BH641" s="1">
        <v>1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 t="s">
        <v>4944</v>
      </c>
      <c r="CJ641" s="1" t="s">
        <v>4944</v>
      </c>
      <c r="CK641" s="1" t="s">
        <v>4946</v>
      </c>
      <c r="CL641" s="1" t="s">
        <v>4946</v>
      </c>
      <c r="CM641" s="1" t="s">
        <v>4946</v>
      </c>
      <c r="CN641" s="1" t="s">
        <v>4946</v>
      </c>
      <c r="CO641" s="1" t="s">
        <v>4946</v>
      </c>
      <c r="CP641" s="1" t="s">
        <v>4946</v>
      </c>
      <c r="CQ641" s="1" t="s">
        <v>4944</v>
      </c>
      <c r="CR641" s="1" t="s">
        <v>4946</v>
      </c>
      <c r="CS641" s="1" t="s">
        <v>4944</v>
      </c>
      <c r="CT641" s="1" t="s">
        <v>4943</v>
      </c>
      <c r="CU641" s="1" t="s">
        <v>4943</v>
      </c>
      <c r="CV641" s="1" t="s">
        <v>4943</v>
      </c>
      <c r="CW641" s="1" t="s">
        <v>4943</v>
      </c>
      <c r="CX641" s="1" t="s">
        <v>4943</v>
      </c>
      <c r="CY641" s="1" t="s">
        <v>4943</v>
      </c>
      <c r="CZ641" s="1" t="s">
        <v>4943</v>
      </c>
    </row>
    <row r="642" spans="2:104" x14ac:dyDescent="0.25">
      <c r="B642" s="2">
        <v>44418</v>
      </c>
      <c r="C642" s="1">
        <v>1</v>
      </c>
      <c r="D642" s="1">
        <v>0</v>
      </c>
      <c r="E642" s="1">
        <v>0</v>
      </c>
      <c r="F642" s="1">
        <v>0</v>
      </c>
      <c r="G642">
        <v>0</v>
      </c>
      <c r="H642">
        <v>0</v>
      </c>
      <c r="I642">
        <v>1</v>
      </c>
      <c r="J642">
        <v>0</v>
      </c>
      <c r="K642">
        <v>1</v>
      </c>
      <c r="L642">
        <v>0</v>
      </c>
      <c r="M642">
        <v>0</v>
      </c>
      <c r="N642">
        <v>0</v>
      </c>
      <c r="O642">
        <v>1</v>
      </c>
      <c r="P642">
        <v>0</v>
      </c>
      <c r="Q642">
        <v>0</v>
      </c>
      <c r="R642">
        <v>1</v>
      </c>
      <c r="S642">
        <v>0</v>
      </c>
      <c r="T642">
        <v>1</v>
      </c>
      <c r="U642">
        <v>0</v>
      </c>
      <c r="V642" s="1">
        <v>1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1</v>
      </c>
      <c r="AZ642" s="1">
        <v>1</v>
      </c>
      <c r="BA642" s="1">
        <v>0</v>
      </c>
      <c r="BB642" s="1">
        <v>0</v>
      </c>
      <c r="BC642">
        <v>0</v>
      </c>
      <c r="BD642">
        <v>0</v>
      </c>
      <c r="BE642">
        <v>1</v>
      </c>
      <c r="BF642">
        <v>0</v>
      </c>
      <c r="BG642" s="1">
        <v>1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 t="s">
        <v>4944</v>
      </c>
      <c r="CJ642" s="1" t="s">
        <v>4944</v>
      </c>
      <c r="CK642" s="1" t="s">
        <v>4944</v>
      </c>
      <c r="CL642" s="1" t="s">
        <v>4945</v>
      </c>
      <c r="CM642" s="1" t="s">
        <v>4945</v>
      </c>
      <c r="CN642" s="1" t="s">
        <v>4945</v>
      </c>
      <c r="CO642" s="1" t="s">
        <v>4945</v>
      </c>
      <c r="CP642" s="1" t="s">
        <v>4945</v>
      </c>
      <c r="CQ642" s="1" t="s">
        <v>4945</v>
      </c>
      <c r="CR642" s="1" t="s">
        <v>4945</v>
      </c>
      <c r="CS642" s="1" t="s">
        <v>4945</v>
      </c>
      <c r="CT642" s="1" t="s">
        <v>4943</v>
      </c>
      <c r="CU642" s="1" t="s">
        <v>4943</v>
      </c>
      <c r="CV642" s="1" t="s">
        <v>4943</v>
      </c>
      <c r="CW642" s="1" t="s">
        <v>4943</v>
      </c>
      <c r="CX642" s="1" t="s">
        <v>4943</v>
      </c>
      <c r="CY642" s="1" t="s">
        <v>4943</v>
      </c>
      <c r="CZ642" s="1" t="s">
        <v>4943</v>
      </c>
    </row>
    <row r="643" spans="2:104" x14ac:dyDescent="0.25">
      <c r="B643" s="2">
        <v>44418</v>
      </c>
      <c r="C643" s="1">
        <v>1</v>
      </c>
      <c r="D643" s="1">
        <v>0</v>
      </c>
      <c r="E643" s="1">
        <v>0</v>
      </c>
      <c r="F643" s="1">
        <v>0</v>
      </c>
      <c r="G643">
        <v>1</v>
      </c>
      <c r="H643">
        <v>0</v>
      </c>
      <c r="I643">
        <v>1</v>
      </c>
      <c r="J643">
        <v>1</v>
      </c>
      <c r="K643">
        <v>1</v>
      </c>
      <c r="L643">
        <v>0</v>
      </c>
      <c r="M643">
        <v>0</v>
      </c>
      <c r="N643">
        <v>1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 s="1">
        <v>1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1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1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1</v>
      </c>
      <c r="AY643" s="1">
        <v>1</v>
      </c>
      <c r="AZ643" s="1">
        <v>1</v>
      </c>
      <c r="BA643" s="1">
        <v>1</v>
      </c>
      <c r="BB643" s="1">
        <v>0</v>
      </c>
      <c r="BC643">
        <v>1</v>
      </c>
      <c r="BD643">
        <v>1</v>
      </c>
      <c r="BE643">
        <v>1</v>
      </c>
      <c r="BF643">
        <v>1</v>
      </c>
      <c r="BG643" s="1">
        <v>1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 t="s">
        <v>4946</v>
      </c>
      <c r="CJ643" s="1" t="s">
        <v>4946</v>
      </c>
      <c r="CK643" s="1" t="s">
        <v>4946</v>
      </c>
      <c r="CL643" s="1" t="s">
        <v>4946</v>
      </c>
      <c r="CM643" s="1" t="s">
        <v>4944</v>
      </c>
      <c r="CN643" s="1" t="s">
        <v>4944</v>
      </c>
      <c r="CO643" s="1" t="s">
        <v>4944</v>
      </c>
      <c r="CP643" s="1" t="s">
        <v>4945</v>
      </c>
      <c r="CQ643" s="1" t="s">
        <v>4945</v>
      </c>
      <c r="CR643" s="1" t="s">
        <v>4944</v>
      </c>
      <c r="CS643" s="1" t="s">
        <v>4945</v>
      </c>
      <c r="CT643" s="1" t="s">
        <v>4943</v>
      </c>
      <c r="CU643" s="1" t="s">
        <v>4943</v>
      </c>
      <c r="CV643" s="1" t="s">
        <v>4943</v>
      </c>
      <c r="CW643" s="1" t="s">
        <v>4943</v>
      </c>
      <c r="CX643" s="1" t="s">
        <v>4943</v>
      </c>
      <c r="CY643" s="1" t="s">
        <v>4943</v>
      </c>
      <c r="CZ643" s="1" t="s">
        <v>4943</v>
      </c>
    </row>
    <row r="644" spans="2:104" x14ac:dyDescent="0.25">
      <c r="B644" s="2">
        <v>44418</v>
      </c>
      <c r="C644" s="1">
        <v>1</v>
      </c>
      <c r="D644" s="1">
        <v>0</v>
      </c>
      <c r="E644" s="1">
        <v>0</v>
      </c>
      <c r="F644" s="1">
        <v>0</v>
      </c>
      <c r="G644">
        <v>1</v>
      </c>
      <c r="H644">
        <v>0</v>
      </c>
      <c r="I644">
        <v>1</v>
      </c>
      <c r="J644">
        <v>1</v>
      </c>
      <c r="K644">
        <v>1</v>
      </c>
      <c r="L644">
        <v>1</v>
      </c>
      <c r="M644">
        <v>0</v>
      </c>
      <c r="N644">
        <v>0</v>
      </c>
      <c r="O644">
        <v>1</v>
      </c>
      <c r="P644">
        <v>0</v>
      </c>
      <c r="Q644">
        <v>0</v>
      </c>
      <c r="R644">
        <v>1</v>
      </c>
      <c r="S644">
        <v>1</v>
      </c>
      <c r="T644">
        <v>1</v>
      </c>
      <c r="U644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1</v>
      </c>
      <c r="AE644" s="1">
        <v>0</v>
      </c>
      <c r="AF644" s="1">
        <v>1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1</v>
      </c>
      <c r="AV644" s="1">
        <v>0</v>
      </c>
      <c r="AW644" s="1">
        <v>0</v>
      </c>
      <c r="AX644" s="1">
        <v>0</v>
      </c>
      <c r="AY644" s="1">
        <v>0</v>
      </c>
      <c r="AZ644" s="1">
        <v>1</v>
      </c>
      <c r="BA644" s="1">
        <v>0</v>
      </c>
      <c r="BB644" s="1">
        <v>0</v>
      </c>
      <c r="BC644">
        <v>1</v>
      </c>
      <c r="BD644">
        <v>0</v>
      </c>
      <c r="BE644">
        <v>1</v>
      </c>
      <c r="BF644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1</v>
      </c>
      <c r="BP644" s="1">
        <v>0</v>
      </c>
      <c r="BQ644" s="1">
        <v>1</v>
      </c>
      <c r="BR644" s="1">
        <v>1</v>
      </c>
      <c r="BS644" s="1">
        <v>1</v>
      </c>
      <c r="BT644" s="1">
        <v>1</v>
      </c>
      <c r="BU644" s="1">
        <v>1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1</v>
      </c>
      <c r="CE644" s="1">
        <v>0</v>
      </c>
      <c r="CF644" s="1">
        <v>0</v>
      </c>
      <c r="CG644" s="1">
        <v>0</v>
      </c>
      <c r="CH644" s="1">
        <v>0</v>
      </c>
      <c r="CI644" s="1" t="s">
        <v>4946</v>
      </c>
      <c r="CJ644" s="1" t="s">
        <v>4946</v>
      </c>
      <c r="CK644" s="1" t="s">
        <v>4946</v>
      </c>
      <c r="CL644" s="1" t="s">
        <v>4946</v>
      </c>
      <c r="CM644" s="1" t="s">
        <v>4944</v>
      </c>
      <c r="CN644" s="1" t="s">
        <v>4944</v>
      </c>
      <c r="CO644" s="1" t="s">
        <v>4946</v>
      </c>
      <c r="CP644" s="1" t="s">
        <v>4944</v>
      </c>
      <c r="CQ644" s="1" t="s">
        <v>4944</v>
      </c>
      <c r="CR644" s="1" t="s">
        <v>4946</v>
      </c>
      <c r="CS644" s="1" t="s">
        <v>4944</v>
      </c>
      <c r="CT644" s="1" t="s">
        <v>4943</v>
      </c>
      <c r="CU644" s="1" t="s">
        <v>4943</v>
      </c>
      <c r="CV644" s="1" t="s">
        <v>4943</v>
      </c>
      <c r="CW644" s="1" t="s">
        <v>4943</v>
      </c>
      <c r="CX644" s="1" t="s">
        <v>4943</v>
      </c>
      <c r="CY644" s="1" t="s">
        <v>4943</v>
      </c>
      <c r="CZ644" s="1" t="s">
        <v>4943</v>
      </c>
    </row>
    <row r="645" spans="2:104" x14ac:dyDescent="0.25">
      <c r="B645" s="2">
        <v>44418</v>
      </c>
      <c r="C645" s="1">
        <v>0</v>
      </c>
      <c r="D645" s="1">
        <v>0</v>
      </c>
      <c r="E645" s="1">
        <v>1</v>
      </c>
      <c r="F645" s="1">
        <v>0</v>
      </c>
      <c r="G645">
        <v>0</v>
      </c>
      <c r="H645">
        <v>0</v>
      </c>
      <c r="I645">
        <v>0</v>
      </c>
      <c r="J645">
        <v>0</v>
      </c>
      <c r="K645">
        <v>1</v>
      </c>
      <c r="L645">
        <v>1</v>
      </c>
      <c r="M645">
        <v>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>
        <v>0</v>
      </c>
      <c r="BD645">
        <v>0</v>
      </c>
      <c r="BE645">
        <v>0</v>
      </c>
      <c r="BF645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 t="s">
        <v>4943</v>
      </c>
      <c r="CJ645" s="1" t="s">
        <v>4943</v>
      </c>
      <c r="CK645" s="1" t="s">
        <v>4943</v>
      </c>
      <c r="CL645" s="1" t="s">
        <v>4943</v>
      </c>
      <c r="CM645" s="1" t="s">
        <v>4943</v>
      </c>
      <c r="CN645" s="1" t="s">
        <v>4943</v>
      </c>
      <c r="CO645" s="1" t="s">
        <v>4943</v>
      </c>
      <c r="CP645" s="1" t="s">
        <v>4943</v>
      </c>
      <c r="CQ645" s="1" t="s">
        <v>4943</v>
      </c>
      <c r="CR645" s="1" t="s">
        <v>4943</v>
      </c>
      <c r="CS645" s="1" t="s">
        <v>4943</v>
      </c>
      <c r="CT645" s="1" t="s">
        <v>4943</v>
      </c>
      <c r="CU645" s="1" t="s">
        <v>4943</v>
      </c>
      <c r="CV645" s="1" t="s">
        <v>4947</v>
      </c>
      <c r="CW645" s="1" t="s">
        <v>4947</v>
      </c>
      <c r="CX645" s="1" t="s">
        <v>4947</v>
      </c>
      <c r="CY645" s="1" t="s">
        <v>4943</v>
      </c>
      <c r="CZ645" s="1" t="s">
        <v>23</v>
      </c>
    </row>
    <row r="646" spans="2:104" x14ac:dyDescent="0.25">
      <c r="B646" s="2">
        <v>44418</v>
      </c>
      <c r="C646" s="1">
        <v>0</v>
      </c>
      <c r="D646" s="1">
        <v>0</v>
      </c>
      <c r="E646" s="1">
        <v>1</v>
      </c>
      <c r="F646" s="1">
        <v>0</v>
      </c>
      <c r="G646">
        <v>0</v>
      </c>
      <c r="H646">
        <v>0</v>
      </c>
      <c r="I646">
        <v>0</v>
      </c>
      <c r="J646">
        <v>0</v>
      </c>
      <c r="K646">
        <v>1</v>
      </c>
      <c r="L646">
        <v>1</v>
      </c>
      <c r="M646">
        <v>1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>
        <v>0</v>
      </c>
      <c r="BD646">
        <v>0</v>
      </c>
      <c r="BE646">
        <v>0</v>
      </c>
      <c r="BF646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 t="s">
        <v>4943</v>
      </c>
      <c r="CJ646" s="1" t="s">
        <v>4943</v>
      </c>
      <c r="CK646" s="1" t="s">
        <v>4943</v>
      </c>
      <c r="CL646" s="1" t="s">
        <v>4943</v>
      </c>
      <c r="CM646" s="1" t="s">
        <v>4943</v>
      </c>
      <c r="CN646" s="1" t="s">
        <v>4943</v>
      </c>
      <c r="CO646" s="1" t="s">
        <v>4943</v>
      </c>
      <c r="CP646" s="1" t="s">
        <v>4943</v>
      </c>
      <c r="CQ646" s="1" t="s">
        <v>4943</v>
      </c>
      <c r="CR646" s="1" t="s">
        <v>4943</v>
      </c>
      <c r="CS646" s="1" t="s">
        <v>4943</v>
      </c>
      <c r="CT646" s="1" t="s">
        <v>4943</v>
      </c>
      <c r="CU646" s="1" t="s">
        <v>4943</v>
      </c>
      <c r="CV646" s="1" t="s">
        <v>4947</v>
      </c>
      <c r="CW646" s="1" t="s">
        <v>4947</v>
      </c>
      <c r="CX646" s="1" t="s">
        <v>4947</v>
      </c>
      <c r="CY646" s="1" t="s">
        <v>4943</v>
      </c>
      <c r="CZ646" s="1" t="s">
        <v>23</v>
      </c>
    </row>
    <row r="647" spans="2:104" x14ac:dyDescent="0.25">
      <c r="B647" s="2">
        <v>44418</v>
      </c>
      <c r="C647" s="1">
        <v>1</v>
      </c>
      <c r="D647" s="1">
        <v>0</v>
      </c>
      <c r="E647" s="1">
        <v>0</v>
      </c>
      <c r="F647" s="1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>
        <v>0</v>
      </c>
      <c r="BD647">
        <v>0</v>
      </c>
      <c r="BE647">
        <v>0</v>
      </c>
      <c r="BF647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 t="s">
        <v>4946</v>
      </c>
      <c r="CJ647" s="1" t="s">
        <v>4945</v>
      </c>
      <c r="CK647" s="1" t="s">
        <v>4945</v>
      </c>
      <c r="CL647" s="1" t="s">
        <v>4945</v>
      </c>
      <c r="CM647" s="1" t="s">
        <v>4945</v>
      </c>
      <c r="CN647" s="1" t="s">
        <v>4945</v>
      </c>
      <c r="CO647" s="1" t="s">
        <v>4946</v>
      </c>
      <c r="CP647" s="1" t="s">
        <v>4946</v>
      </c>
      <c r="CQ647" s="1" t="s">
        <v>4945</v>
      </c>
      <c r="CR647" s="1" t="s">
        <v>4944</v>
      </c>
      <c r="CS647" s="1" t="s">
        <v>4944</v>
      </c>
      <c r="CT647" s="1" t="s">
        <v>4943</v>
      </c>
      <c r="CU647" s="1" t="s">
        <v>4943</v>
      </c>
      <c r="CV647" s="1" t="s">
        <v>4943</v>
      </c>
      <c r="CW647" s="1" t="s">
        <v>4943</v>
      </c>
      <c r="CX647" s="1" t="s">
        <v>4943</v>
      </c>
      <c r="CY647" s="1" t="s">
        <v>4943</v>
      </c>
      <c r="CZ647" s="1" t="s">
        <v>4943</v>
      </c>
    </row>
    <row r="648" spans="2:104" x14ac:dyDescent="0.25">
      <c r="B648" s="2">
        <v>44418</v>
      </c>
      <c r="C648" s="1">
        <v>1</v>
      </c>
      <c r="D648" s="1">
        <v>0</v>
      </c>
      <c r="E648" s="1">
        <v>0</v>
      </c>
      <c r="F648" s="1">
        <v>0</v>
      </c>
      <c r="G648">
        <v>0</v>
      </c>
      <c r="H648">
        <v>0</v>
      </c>
      <c r="I648">
        <v>1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0</v>
      </c>
      <c r="Q648">
        <v>0</v>
      </c>
      <c r="R648">
        <v>1</v>
      </c>
      <c r="S648">
        <v>0</v>
      </c>
      <c r="T648">
        <v>1</v>
      </c>
      <c r="U648">
        <v>0</v>
      </c>
      <c r="V648" s="1">
        <v>1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>
        <v>0</v>
      </c>
      <c r="BD648">
        <v>0</v>
      </c>
      <c r="BE648">
        <v>0</v>
      </c>
      <c r="BF648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 t="s">
        <v>4946</v>
      </c>
      <c r="CJ648" s="1" t="s">
        <v>4946</v>
      </c>
      <c r="CK648" s="1" t="s">
        <v>4946</v>
      </c>
      <c r="CL648" s="1" t="s">
        <v>4944</v>
      </c>
      <c r="CM648" s="1" t="s">
        <v>4944</v>
      </c>
      <c r="CN648" s="1" t="s">
        <v>4945</v>
      </c>
      <c r="CO648" s="1" t="s">
        <v>4944</v>
      </c>
      <c r="CP648" s="1" t="s">
        <v>4944</v>
      </c>
      <c r="CQ648" s="1" t="s">
        <v>4945</v>
      </c>
      <c r="CR648" s="1" t="s">
        <v>4944</v>
      </c>
      <c r="CS648" s="1" t="s">
        <v>4945</v>
      </c>
      <c r="CT648" s="1" t="s">
        <v>4943</v>
      </c>
      <c r="CU648" s="1" t="s">
        <v>4943</v>
      </c>
      <c r="CV648" s="1" t="s">
        <v>4943</v>
      </c>
      <c r="CW648" s="1" t="s">
        <v>4943</v>
      </c>
      <c r="CX648" s="1" t="s">
        <v>4943</v>
      </c>
      <c r="CY648" s="1" t="s">
        <v>4943</v>
      </c>
      <c r="CZ648" s="1" t="s">
        <v>4943</v>
      </c>
    </row>
    <row r="649" spans="2:104" x14ac:dyDescent="0.25">
      <c r="B649" s="2">
        <v>44418</v>
      </c>
      <c r="C649" s="1">
        <v>0</v>
      </c>
      <c r="D649" s="1">
        <v>0</v>
      </c>
      <c r="E649" s="1">
        <v>1</v>
      </c>
      <c r="F649" s="1">
        <v>0</v>
      </c>
      <c r="G649">
        <v>0</v>
      </c>
      <c r="H649">
        <v>0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>
        <v>0</v>
      </c>
      <c r="BD649">
        <v>0</v>
      </c>
      <c r="BE649">
        <v>0</v>
      </c>
      <c r="BF649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 t="s">
        <v>4943</v>
      </c>
      <c r="CJ649" s="1" t="s">
        <v>4943</v>
      </c>
      <c r="CK649" s="1" t="s">
        <v>4943</v>
      </c>
      <c r="CL649" s="1" t="s">
        <v>4943</v>
      </c>
      <c r="CM649" s="1" t="s">
        <v>4943</v>
      </c>
      <c r="CN649" s="1" t="s">
        <v>4943</v>
      </c>
      <c r="CO649" s="1" t="s">
        <v>4943</v>
      </c>
      <c r="CP649" s="1" t="s">
        <v>4943</v>
      </c>
      <c r="CQ649" s="1" t="s">
        <v>4943</v>
      </c>
      <c r="CR649" s="1" t="s">
        <v>4943</v>
      </c>
      <c r="CS649" s="1" t="s">
        <v>4943</v>
      </c>
      <c r="CT649" s="1" t="s">
        <v>4947</v>
      </c>
      <c r="CU649" s="1" t="s">
        <v>4947</v>
      </c>
      <c r="CV649" s="1" t="s">
        <v>4947</v>
      </c>
      <c r="CW649" s="1" t="s">
        <v>4947</v>
      </c>
      <c r="CX649" s="1" t="s">
        <v>4947</v>
      </c>
      <c r="CY649" s="1" t="s">
        <v>4943</v>
      </c>
      <c r="CZ649" s="1" t="s">
        <v>23</v>
      </c>
    </row>
    <row r="650" spans="2:104" x14ac:dyDescent="0.25">
      <c r="B650" s="2">
        <v>44418</v>
      </c>
      <c r="C650" s="1">
        <v>0</v>
      </c>
      <c r="D650" s="1">
        <v>1</v>
      </c>
      <c r="E650" s="1">
        <v>0</v>
      </c>
      <c r="F650" s="1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>
        <v>0</v>
      </c>
      <c r="BD650">
        <v>0</v>
      </c>
      <c r="BE650">
        <v>0</v>
      </c>
      <c r="BF650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 t="s">
        <v>4943</v>
      </c>
      <c r="CJ650" s="1" t="s">
        <v>4943</v>
      </c>
      <c r="CK650" s="1" t="s">
        <v>4943</v>
      </c>
      <c r="CL650" s="1" t="s">
        <v>4943</v>
      </c>
      <c r="CM650" s="1" t="s">
        <v>4943</v>
      </c>
      <c r="CN650" s="1" t="s">
        <v>4943</v>
      </c>
      <c r="CO650" s="1" t="s">
        <v>4943</v>
      </c>
      <c r="CP650" s="1" t="s">
        <v>4943</v>
      </c>
      <c r="CQ650" s="1" t="s">
        <v>4943</v>
      </c>
      <c r="CR650" s="1" t="s">
        <v>4943</v>
      </c>
      <c r="CS650" s="1" t="s">
        <v>4943</v>
      </c>
      <c r="CT650" s="1" t="s">
        <v>4943</v>
      </c>
      <c r="CU650" s="1" t="s">
        <v>4943</v>
      </c>
      <c r="CV650" s="1" t="s">
        <v>4943</v>
      </c>
      <c r="CW650" s="1" t="s">
        <v>4943</v>
      </c>
      <c r="CX650" s="1" t="s">
        <v>4943</v>
      </c>
      <c r="CY650" s="1" t="s">
        <v>23</v>
      </c>
      <c r="CZ650" s="1" t="s">
        <v>4943</v>
      </c>
    </row>
    <row r="651" spans="2:104" x14ac:dyDescent="0.25">
      <c r="B651" s="2">
        <v>44418</v>
      </c>
      <c r="C651" s="1">
        <v>0</v>
      </c>
      <c r="D651" s="1">
        <v>1</v>
      </c>
      <c r="E651" s="1">
        <v>0</v>
      </c>
      <c r="F651" s="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>
        <v>0</v>
      </c>
      <c r="BD651">
        <v>0</v>
      </c>
      <c r="BE651">
        <v>0</v>
      </c>
      <c r="BF65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 t="s">
        <v>4943</v>
      </c>
      <c r="CJ651" s="1" t="s">
        <v>4943</v>
      </c>
      <c r="CK651" s="1" t="s">
        <v>4943</v>
      </c>
      <c r="CL651" s="1" t="s">
        <v>4943</v>
      </c>
      <c r="CM651" s="1" t="s">
        <v>4943</v>
      </c>
      <c r="CN651" s="1" t="s">
        <v>4943</v>
      </c>
      <c r="CO651" s="1" t="s">
        <v>4943</v>
      </c>
      <c r="CP651" s="1" t="s">
        <v>4943</v>
      </c>
      <c r="CQ651" s="1" t="s">
        <v>4943</v>
      </c>
      <c r="CR651" s="1" t="s">
        <v>4943</v>
      </c>
      <c r="CS651" s="1" t="s">
        <v>4943</v>
      </c>
      <c r="CT651" s="1" t="s">
        <v>4943</v>
      </c>
      <c r="CU651" s="1" t="s">
        <v>4943</v>
      </c>
      <c r="CV651" s="1" t="s">
        <v>4943</v>
      </c>
      <c r="CW651" s="1" t="s">
        <v>4943</v>
      </c>
      <c r="CX651" s="1" t="s">
        <v>4943</v>
      </c>
      <c r="CY651" s="1" t="s">
        <v>23</v>
      </c>
      <c r="CZ651" s="1" t="s">
        <v>4943</v>
      </c>
    </row>
    <row r="652" spans="2:104" x14ac:dyDescent="0.25">
      <c r="B652" s="2">
        <v>44418</v>
      </c>
      <c r="C652" s="1">
        <v>0</v>
      </c>
      <c r="D652" s="1">
        <v>1</v>
      </c>
      <c r="E652" s="1">
        <v>0</v>
      </c>
      <c r="F652" s="1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>
        <v>0</v>
      </c>
      <c r="BD652">
        <v>0</v>
      </c>
      <c r="BE652">
        <v>0</v>
      </c>
      <c r="BF652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 t="s">
        <v>4943</v>
      </c>
      <c r="CJ652" s="1" t="s">
        <v>4943</v>
      </c>
      <c r="CK652" s="1" t="s">
        <v>4943</v>
      </c>
      <c r="CL652" s="1" t="s">
        <v>4943</v>
      </c>
      <c r="CM652" s="1" t="s">
        <v>4943</v>
      </c>
      <c r="CN652" s="1" t="s">
        <v>4943</v>
      </c>
      <c r="CO652" s="1" t="s">
        <v>4943</v>
      </c>
      <c r="CP652" s="1" t="s">
        <v>4943</v>
      </c>
      <c r="CQ652" s="1" t="s">
        <v>4943</v>
      </c>
      <c r="CR652" s="1" t="s">
        <v>4943</v>
      </c>
      <c r="CS652" s="1" t="s">
        <v>4943</v>
      </c>
      <c r="CT652" s="1" t="s">
        <v>4943</v>
      </c>
      <c r="CU652" s="1" t="s">
        <v>4943</v>
      </c>
      <c r="CV652" s="1" t="s">
        <v>4943</v>
      </c>
      <c r="CW652" s="1" t="s">
        <v>4943</v>
      </c>
      <c r="CX652" s="1" t="s">
        <v>4943</v>
      </c>
      <c r="CY652" s="1" t="s">
        <v>23</v>
      </c>
      <c r="CZ652" s="1" t="s">
        <v>4943</v>
      </c>
    </row>
    <row r="653" spans="2:104" x14ac:dyDescent="0.25">
      <c r="B653" s="2">
        <v>44418</v>
      </c>
      <c r="C653" s="1">
        <v>0</v>
      </c>
      <c r="D653" s="1">
        <v>1</v>
      </c>
      <c r="E653" s="1">
        <v>0</v>
      </c>
      <c r="F653" s="1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>
        <v>0</v>
      </c>
      <c r="BD653">
        <v>0</v>
      </c>
      <c r="BE653">
        <v>0</v>
      </c>
      <c r="BF653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 t="s">
        <v>4943</v>
      </c>
      <c r="CJ653" s="1" t="s">
        <v>4943</v>
      </c>
      <c r="CK653" s="1" t="s">
        <v>4943</v>
      </c>
      <c r="CL653" s="1" t="s">
        <v>4943</v>
      </c>
      <c r="CM653" s="1" t="s">
        <v>4943</v>
      </c>
      <c r="CN653" s="1" t="s">
        <v>4943</v>
      </c>
      <c r="CO653" s="1" t="s">
        <v>4943</v>
      </c>
      <c r="CP653" s="1" t="s">
        <v>4943</v>
      </c>
      <c r="CQ653" s="1" t="s">
        <v>4943</v>
      </c>
      <c r="CR653" s="1" t="s">
        <v>4943</v>
      </c>
      <c r="CS653" s="1" t="s">
        <v>4943</v>
      </c>
      <c r="CT653" s="1" t="s">
        <v>4943</v>
      </c>
      <c r="CU653" s="1" t="s">
        <v>4943</v>
      </c>
      <c r="CV653" s="1" t="s">
        <v>4943</v>
      </c>
      <c r="CW653" s="1" t="s">
        <v>4943</v>
      </c>
      <c r="CX653" s="1" t="s">
        <v>4943</v>
      </c>
      <c r="CY653" s="1" t="s">
        <v>23</v>
      </c>
      <c r="CZ653" s="1" t="s">
        <v>4943</v>
      </c>
    </row>
    <row r="654" spans="2:104" x14ac:dyDescent="0.25">
      <c r="B654" s="2">
        <v>44418</v>
      </c>
      <c r="C654" s="1">
        <v>0</v>
      </c>
      <c r="D654" s="1">
        <v>0</v>
      </c>
      <c r="E654" s="1">
        <v>1</v>
      </c>
      <c r="F654" s="1">
        <v>0</v>
      </c>
      <c r="G654">
        <v>0</v>
      </c>
      <c r="H654">
        <v>0</v>
      </c>
      <c r="I654">
        <v>1</v>
      </c>
      <c r="J654">
        <v>0</v>
      </c>
      <c r="K654">
        <v>1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>
        <v>0</v>
      </c>
      <c r="BD654">
        <v>0</v>
      </c>
      <c r="BE654">
        <v>0</v>
      </c>
      <c r="BF654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 t="s">
        <v>4943</v>
      </c>
      <c r="CJ654" s="1" t="s">
        <v>4943</v>
      </c>
      <c r="CK654" s="1" t="s">
        <v>4943</v>
      </c>
      <c r="CL654" s="1" t="s">
        <v>4943</v>
      </c>
      <c r="CM654" s="1" t="s">
        <v>4943</v>
      </c>
      <c r="CN654" s="1" t="s">
        <v>4943</v>
      </c>
      <c r="CO654" s="1" t="s">
        <v>4943</v>
      </c>
      <c r="CP654" s="1" t="s">
        <v>4943</v>
      </c>
      <c r="CQ654" s="1" t="s">
        <v>4943</v>
      </c>
      <c r="CR654" s="1" t="s">
        <v>4943</v>
      </c>
      <c r="CS654" s="1" t="s">
        <v>4943</v>
      </c>
      <c r="CT654" s="1" t="s">
        <v>4947</v>
      </c>
      <c r="CU654" s="1" t="s">
        <v>4943</v>
      </c>
      <c r="CV654" s="1" t="s">
        <v>4947</v>
      </c>
      <c r="CW654" s="1" t="s">
        <v>4943</v>
      </c>
      <c r="CX654" s="1" t="s">
        <v>4943</v>
      </c>
      <c r="CY654" s="1" t="s">
        <v>4943</v>
      </c>
      <c r="CZ654" s="1" t="s">
        <v>23</v>
      </c>
    </row>
    <row r="655" spans="2:104" x14ac:dyDescent="0.25">
      <c r="B655" s="2">
        <v>44418</v>
      </c>
      <c r="C655" s="1">
        <v>0</v>
      </c>
      <c r="D655" s="1">
        <v>1</v>
      </c>
      <c r="E655" s="1">
        <v>0</v>
      </c>
      <c r="F655" s="1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>
        <v>0</v>
      </c>
      <c r="BD655">
        <v>0</v>
      </c>
      <c r="BE655">
        <v>0</v>
      </c>
      <c r="BF655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 t="s">
        <v>4943</v>
      </c>
      <c r="CJ655" s="1" t="s">
        <v>4943</v>
      </c>
      <c r="CK655" s="1" t="s">
        <v>4943</v>
      </c>
      <c r="CL655" s="1" t="s">
        <v>4943</v>
      </c>
      <c r="CM655" s="1" t="s">
        <v>4943</v>
      </c>
      <c r="CN655" s="1" t="s">
        <v>4943</v>
      </c>
      <c r="CO655" s="1" t="s">
        <v>4943</v>
      </c>
      <c r="CP655" s="1" t="s">
        <v>4943</v>
      </c>
      <c r="CQ655" s="1" t="s">
        <v>4943</v>
      </c>
      <c r="CR655" s="1" t="s">
        <v>4943</v>
      </c>
      <c r="CS655" s="1" t="s">
        <v>4943</v>
      </c>
      <c r="CT655" s="1" t="s">
        <v>4943</v>
      </c>
      <c r="CU655" s="1" t="s">
        <v>4943</v>
      </c>
      <c r="CV655" s="1" t="s">
        <v>4943</v>
      </c>
      <c r="CW655" s="1" t="s">
        <v>4943</v>
      </c>
      <c r="CX655" s="1" t="s">
        <v>4943</v>
      </c>
      <c r="CY655" s="1" t="s">
        <v>23</v>
      </c>
      <c r="CZ655" s="1" t="s">
        <v>4943</v>
      </c>
    </row>
    <row r="656" spans="2:104" x14ac:dyDescent="0.25">
      <c r="B656" s="2">
        <v>44418</v>
      </c>
      <c r="C656" s="1">
        <v>1</v>
      </c>
      <c r="D656" s="1">
        <v>0</v>
      </c>
      <c r="E656" s="1">
        <v>0</v>
      </c>
      <c r="F656" s="1">
        <v>0</v>
      </c>
      <c r="G656">
        <v>0</v>
      </c>
      <c r="H656">
        <v>0</v>
      </c>
      <c r="I656">
        <v>1</v>
      </c>
      <c r="J656">
        <v>1</v>
      </c>
      <c r="K656">
        <v>1</v>
      </c>
      <c r="L656">
        <v>0</v>
      </c>
      <c r="M656">
        <v>1</v>
      </c>
      <c r="N656">
        <v>1</v>
      </c>
      <c r="O656">
        <v>1</v>
      </c>
      <c r="P656">
        <v>0</v>
      </c>
      <c r="Q656">
        <v>0</v>
      </c>
      <c r="R656">
        <v>1</v>
      </c>
      <c r="S656">
        <v>1</v>
      </c>
      <c r="T656">
        <v>1</v>
      </c>
      <c r="U656">
        <v>0</v>
      </c>
      <c r="V656" s="1">
        <v>1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1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1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1</v>
      </c>
      <c r="AY656" s="1">
        <v>1</v>
      </c>
      <c r="AZ656" s="1">
        <v>1</v>
      </c>
      <c r="BA656" s="1">
        <v>1</v>
      </c>
      <c r="BB656" s="1">
        <v>1</v>
      </c>
      <c r="BC656">
        <v>1</v>
      </c>
      <c r="BD656">
        <v>0</v>
      </c>
      <c r="BE656">
        <v>1</v>
      </c>
      <c r="BF656">
        <v>0</v>
      </c>
      <c r="BG656" s="1">
        <v>1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1</v>
      </c>
      <c r="CG656" s="1">
        <v>0</v>
      </c>
      <c r="CH656" s="1">
        <v>0</v>
      </c>
      <c r="CI656" s="1" t="s">
        <v>4946</v>
      </c>
      <c r="CJ656" s="1" t="s">
        <v>4946</v>
      </c>
      <c r="CK656" s="1" t="s">
        <v>4946</v>
      </c>
      <c r="CL656" s="1" t="s">
        <v>4946</v>
      </c>
      <c r="CM656" s="1" t="s">
        <v>4945</v>
      </c>
      <c r="CN656" s="1" t="s">
        <v>4944</v>
      </c>
      <c r="CO656" s="1" t="s">
        <v>4945</v>
      </c>
      <c r="CP656" s="1" t="s">
        <v>4944</v>
      </c>
      <c r="CQ656" s="1" t="s">
        <v>4945</v>
      </c>
      <c r="CR656" s="1" t="s">
        <v>4945</v>
      </c>
      <c r="CS656" s="1" t="s">
        <v>4945</v>
      </c>
      <c r="CT656" s="1" t="s">
        <v>4943</v>
      </c>
      <c r="CU656" s="1" t="s">
        <v>4943</v>
      </c>
      <c r="CV656" s="1" t="s">
        <v>4943</v>
      </c>
      <c r="CW656" s="1" t="s">
        <v>4943</v>
      </c>
      <c r="CX656" s="1" t="s">
        <v>4943</v>
      </c>
      <c r="CY656" s="1" t="s">
        <v>4943</v>
      </c>
      <c r="CZ656" s="1" t="s">
        <v>4943</v>
      </c>
    </row>
    <row r="657" spans="2:104" x14ac:dyDescent="0.25">
      <c r="B657" s="2">
        <v>44418</v>
      </c>
      <c r="C657" s="1">
        <v>1</v>
      </c>
      <c r="D657" s="1">
        <v>0</v>
      </c>
      <c r="E657" s="1">
        <v>0</v>
      </c>
      <c r="F657" s="1">
        <v>0</v>
      </c>
      <c r="G657">
        <v>0</v>
      </c>
      <c r="H657">
        <v>0</v>
      </c>
      <c r="I657">
        <v>1</v>
      </c>
      <c r="J657">
        <v>1</v>
      </c>
      <c r="K657">
        <v>1</v>
      </c>
      <c r="L657">
        <v>1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1</v>
      </c>
      <c r="U657">
        <v>0</v>
      </c>
      <c r="V657" s="1">
        <v>0</v>
      </c>
      <c r="W657" s="1">
        <v>0</v>
      </c>
      <c r="X657" s="1">
        <v>1</v>
      </c>
      <c r="Y657" s="1">
        <v>0</v>
      </c>
      <c r="Z657" s="1">
        <v>0</v>
      </c>
      <c r="AA657" s="1">
        <v>1</v>
      </c>
      <c r="AB657" s="1">
        <v>0</v>
      </c>
      <c r="AC657" s="1">
        <v>0</v>
      </c>
      <c r="AD657" s="1">
        <v>1</v>
      </c>
      <c r="AE657" s="1">
        <v>1</v>
      </c>
      <c r="AF657" s="1">
        <v>1</v>
      </c>
      <c r="AG657" s="1">
        <v>0</v>
      </c>
      <c r="AH657" s="1">
        <v>0</v>
      </c>
      <c r="AI657" s="1">
        <v>1</v>
      </c>
      <c r="AJ657" s="1">
        <v>0</v>
      </c>
      <c r="AK657" s="1">
        <v>0</v>
      </c>
      <c r="AL657" s="1">
        <v>1</v>
      </c>
      <c r="AM657" s="1">
        <v>0</v>
      </c>
      <c r="AN657" s="1">
        <v>0</v>
      </c>
      <c r="AO657" s="1">
        <v>1</v>
      </c>
      <c r="AP657" s="1">
        <v>0</v>
      </c>
      <c r="AQ657" s="1">
        <v>0</v>
      </c>
      <c r="AR657" s="1">
        <v>1</v>
      </c>
      <c r="AS657" s="1">
        <v>0</v>
      </c>
      <c r="AT657" s="1">
        <v>0</v>
      </c>
      <c r="AU657" s="1">
        <v>1</v>
      </c>
      <c r="AV657" s="1">
        <v>1</v>
      </c>
      <c r="AW657" s="1">
        <v>0</v>
      </c>
      <c r="AX657" s="1">
        <v>1</v>
      </c>
      <c r="AY657" s="1">
        <v>0</v>
      </c>
      <c r="AZ657" s="1">
        <v>1</v>
      </c>
      <c r="BA657" s="1">
        <v>0</v>
      </c>
      <c r="BB657" s="1">
        <v>1</v>
      </c>
      <c r="BC657">
        <v>1</v>
      </c>
      <c r="BD657">
        <v>0</v>
      </c>
      <c r="BE657">
        <v>1</v>
      </c>
      <c r="BF657">
        <v>1</v>
      </c>
      <c r="BG657" s="1">
        <v>0</v>
      </c>
      <c r="BH657" s="1">
        <v>0</v>
      </c>
      <c r="BI657" s="1">
        <v>1</v>
      </c>
      <c r="BJ657" s="1">
        <v>0</v>
      </c>
      <c r="BK657" s="1">
        <v>0</v>
      </c>
      <c r="BL657" s="1">
        <v>1</v>
      </c>
      <c r="BM657" s="1">
        <v>0</v>
      </c>
      <c r="BN657" s="1">
        <v>0</v>
      </c>
      <c r="BO657" s="1">
        <v>1</v>
      </c>
      <c r="BP657" s="1">
        <v>0</v>
      </c>
      <c r="BQ657" s="1">
        <v>1</v>
      </c>
      <c r="BR657" s="1">
        <v>1</v>
      </c>
      <c r="BS657" s="1">
        <v>0</v>
      </c>
      <c r="BT657" s="1">
        <v>1</v>
      </c>
      <c r="BU657" s="1">
        <v>1</v>
      </c>
      <c r="BV657" s="1">
        <v>0</v>
      </c>
      <c r="BW657" s="1">
        <v>0</v>
      </c>
      <c r="BX657" s="1">
        <v>1</v>
      </c>
      <c r="BY657" s="1">
        <v>0</v>
      </c>
      <c r="BZ657" s="1">
        <v>0</v>
      </c>
      <c r="CA657" s="1">
        <v>1</v>
      </c>
      <c r="CB657" s="1">
        <v>0</v>
      </c>
      <c r="CC657" s="1">
        <v>0</v>
      </c>
      <c r="CD657" s="1">
        <v>1</v>
      </c>
      <c r="CE657" s="1">
        <v>1</v>
      </c>
      <c r="CF657" s="1">
        <v>0</v>
      </c>
      <c r="CG657" s="1">
        <v>0</v>
      </c>
      <c r="CH657" s="1">
        <v>0</v>
      </c>
      <c r="CI657" s="1" t="s">
        <v>4946</v>
      </c>
      <c r="CJ657" s="1" t="s">
        <v>4946</v>
      </c>
      <c r="CK657" s="1" t="s">
        <v>4946</v>
      </c>
      <c r="CL657" s="1" t="s">
        <v>4946</v>
      </c>
      <c r="CM657" s="1" t="s">
        <v>4944</v>
      </c>
      <c r="CN657" s="1" t="s">
        <v>4946</v>
      </c>
      <c r="CO657" s="1" t="s">
        <v>4944</v>
      </c>
      <c r="CP657" s="1" t="s">
        <v>4946</v>
      </c>
      <c r="CQ657" s="1" t="s">
        <v>4946</v>
      </c>
      <c r="CR657" s="1" t="s">
        <v>4946</v>
      </c>
      <c r="CS657" s="1" t="s">
        <v>4944</v>
      </c>
      <c r="CT657" s="1" t="s">
        <v>4943</v>
      </c>
      <c r="CU657" s="1" t="s">
        <v>4943</v>
      </c>
      <c r="CV657" s="1" t="s">
        <v>4943</v>
      </c>
      <c r="CW657" s="1" t="s">
        <v>4943</v>
      </c>
      <c r="CX657" s="1" t="s">
        <v>4943</v>
      </c>
      <c r="CY657" s="1" t="s">
        <v>4943</v>
      </c>
      <c r="CZ657" s="1" t="s">
        <v>4943</v>
      </c>
    </row>
    <row r="658" spans="2:104" x14ac:dyDescent="0.25">
      <c r="B658" s="2">
        <v>44418</v>
      </c>
      <c r="C658" s="1">
        <v>1</v>
      </c>
      <c r="D658" s="1">
        <v>0</v>
      </c>
      <c r="E658" s="1">
        <v>0</v>
      </c>
      <c r="F658" s="1">
        <v>0</v>
      </c>
      <c r="G658">
        <v>0</v>
      </c>
      <c r="H658">
        <v>0</v>
      </c>
      <c r="I658">
        <v>1</v>
      </c>
      <c r="J658">
        <v>1</v>
      </c>
      <c r="K658">
        <v>1</v>
      </c>
      <c r="L658">
        <v>0</v>
      </c>
      <c r="M658">
        <v>0</v>
      </c>
      <c r="N658">
        <v>1</v>
      </c>
      <c r="O658">
        <v>1</v>
      </c>
      <c r="P658">
        <v>0</v>
      </c>
      <c r="Q658">
        <v>0</v>
      </c>
      <c r="R658">
        <v>1</v>
      </c>
      <c r="S658">
        <v>0</v>
      </c>
      <c r="T658">
        <v>1</v>
      </c>
      <c r="U658">
        <v>0</v>
      </c>
      <c r="V658" s="1">
        <v>1</v>
      </c>
      <c r="W658" s="1">
        <v>0</v>
      </c>
      <c r="X658" s="1">
        <v>0</v>
      </c>
      <c r="Y658" s="1">
        <v>0</v>
      </c>
      <c r="Z658" s="1">
        <v>0</v>
      </c>
      <c r="AA658" s="1">
        <v>1</v>
      </c>
      <c r="AB658" s="1">
        <v>0</v>
      </c>
      <c r="AC658" s="1">
        <v>0</v>
      </c>
      <c r="AD658" s="1">
        <v>0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1</v>
      </c>
      <c r="AN658" s="1">
        <v>0</v>
      </c>
      <c r="AO658" s="1">
        <v>0</v>
      </c>
      <c r="AP658" s="1">
        <v>0</v>
      </c>
      <c r="AQ658" s="1">
        <v>0</v>
      </c>
      <c r="AR658" s="1">
        <v>1</v>
      </c>
      <c r="AS658" s="1">
        <v>0</v>
      </c>
      <c r="AT658" s="1">
        <v>0</v>
      </c>
      <c r="AU658" s="1">
        <v>0</v>
      </c>
      <c r="AV658" s="1">
        <v>0</v>
      </c>
      <c r="AW658" s="1">
        <v>1</v>
      </c>
      <c r="AX658" s="1">
        <v>1</v>
      </c>
      <c r="AY658" s="1">
        <v>1</v>
      </c>
      <c r="AZ658" s="1">
        <v>1</v>
      </c>
      <c r="BA658" s="1">
        <v>0</v>
      </c>
      <c r="BB658" s="1">
        <v>0</v>
      </c>
      <c r="BC658">
        <v>1</v>
      </c>
      <c r="BD658">
        <v>1</v>
      </c>
      <c r="BE658">
        <v>1</v>
      </c>
      <c r="BF658">
        <v>0</v>
      </c>
      <c r="BG658" s="1">
        <v>1</v>
      </c>
      <c r="BH658" s="1">
        <v>0</v>
      </c>
      <c r="BI658" s="1">
        <v>0</v>
      </c>
      <c r="BJ658" s="1">
        <v>0</v>
      </c>
      <c r="BK658" s="1">
        <v>0</v>
      </c>
      <c r="BL658" s="1">
        <v>1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 t="s">
        <v>4946</v>
      </c>
      <c r="CJ658" s="1" t="s">
        <v>4946</v>
      </c>
      <c r="CK658" s="1" t="s">
        <v>4946</v>
      </c>
      <c r="CL658" s="1" t="s">
        <v>4944</v>
      </c>
      <c r="CM658" s="1" t="s">
        <v>4946</v>
      </c>
      <c r="CN658" s="1" t="s">
        <v>4944</v>
      </c>
      <c r="CO658" s="1" t="s">
        <v>4946</v>
      </c>
      <c r="CP658" s="1" t="s">
        <v>4944</v>
      </c>
      <c r="CQ658" s="1" t="s">
        <v>4944</v>
      </c>
      <c r="CR658" s="1" t="s">
        <v>4946</v>
      </c>
      <c r="CS658" s="1" t="s">
        <v>4944</v>
      </c>
      <c r="CT658" s="1" t="s">
        <v>4943</v>
      </c>
      <c r="CU658" s="1" t="s">
        <v>4943</v>
      </c>
      <c r="CV658" s="1" t="s">
        <v>4943</v>
      </c>
      <c r="CW658" s="1" t="s">
        <v>4943</v>
      </c>
      <c r="CX658" s="1" t="s">
        <v>4943</v>
      </c>
      <c r="CY658" s="1" t="s">
        <v>4943</v>
      </c>
      <c r="CZ658" s="1" t="s">
        <v>4943</v>
      </c>
    </row>
    <row r="659" spans="2:104" x14ac:dyDescent="0.25">
      <c r="B659" s="2">
        <v>44418</v>
      </c>
      <c r="C659" s="1">
        <v>0</v>
      </c>
      <c r="D659" s="1">
        <v>1</v>
      </c>
      <c r="E659" s="1">
        <v>0</v>
      </c>
      <c r="F659" s="1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>
        <v>0</v>
      </c>
      <c r="BD659">
        <v>0</v>
      </c>
      <c r="BE659">
        <v>0</v>
      </c>
      <c r="BF659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 t="s">
        <v>4943</v>
      </c>
      <c r="CJ659" s="1" t="s">
        <v>4943</v>
      </c>
      <c r="CK659" s="1" t="s">
        <v>4943</v>
      </c>
      <c r="CL659" s="1" t="s">
        <v>4943</v>
      </c>
      <c r="CM659" s="1" t="s">
        <v>4943</v>
      </c>
      <c r="CN659" s="1" t="s">
        <v>4943</v>
      </c>
      <c r="CO659" s="1" t="s">
        <v>4943</v>
      </c>
      <c r="CP659" s="1" t="s">
        <v>4943</v>
      </c>
      <c r="CQ659" s="1" t="s">
        <v>4943</v>
      </c>
      <c r="CR659" s="1" t="s">
        <v>4943</v>
      </c>
      <c r="CS659" s="1" t="s">
        <v>4943</v>
      </c>
      <c r="CT659" s="1" t="s">
        <v>4943</v>
      </c>
      <c r="CU659" s="1" t="s">
        <v>4943</v>
      </c>
      <c r="CV659" s="1" t="s">
        <v>4943</v>
      </c>
      <c r="CW659" s="1" t="s">
        <v>4943</v>
      </c>
      <c r="CX659" s="1" t="s">
        <v>4943</v>
      </c>
      <c r="CY659" s="1" t="s">
        <v>23</v>
      </c>
      <c r="CZ659" s="1" t="s">
        <v>4943</v>
      </c>
    </row>
    <row r="660" spans="2:104" x14ac:dyDescent="0.25">
      <c r="B660" s="2">
        <v>44418</v>
      </c>
      <c r="C660" s="1">
        <v>0</v>
      </c>
      <c r="D660" s="1">
        <v>1</v>
      </c>
      <c r="E660" s="1">
        <v>0</v>
      </c>
      <c r="F660" s="1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>
        <v>0</v>
      </c>
      <c r="BD660">
        <v>0</v>
      </c>
      <c r="BE660">
        <v>0</v>
      </c>
      <c r="BF660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 t="s">
        <v>4943</v>
      </c>
      <c r="CJ660" s="1" t="s">
        <v>4943</v>
      </c>
      <c r="CK660" s="1" t="s">
        <v>4943</v>
      </c>
      <c r="CL660" s="1" t="s">
        <v>4943</v>
      </c>
      <c r="CM660" s="1" t="s">
        <v>4943</v>
      </c>
      <c r="CN660" s="1" t="s">
        <v>4943</v>
      </c>
      <c r="CO660" s="1" t="s">
        <v>4943</v>
      </c>
      <c r="CP660" s="1" t="s">
        <v>4943</v>
      </c>
      <c r="CQ660" s="1" t="s">
        <v>4943</v>
      </c>
      <c r="CR660" s="1" t="s">
        <v>4943</v>
      </c>
      <c r="CS660" s="1" t="s">
        <v>4943</v>
      </c>
      <c r="CT660" s="1" t="s">
        <v>4943</v>
      </c>
      <c r="CU660" s="1" t="s">
        <v>4943</v>
      </c>
      <c r="CV660" s="1" t="s">
        <v>4943</v>
      </c>
      <c r="CW660" s="1" t="s">
        <v>4943</v>
      </c>
      <c r="CX660" s="1" t="s">
        <v>4943</v>
      </c>
      <c r="CY660" s="1" t="s">
        <v>23</v>
      </c>
      <c r="CZ660" s="1" t="s">
        <v>4943</v>
      </c>
    </row>
    <row r="661" spans="2:104" x14ac:dyDescent="0.25">
      <c r="B661" s="2">
        <v>44418</v>
      </c>
      <c r="C661" s="1">
        <v>0</v>
      </c>
      <c r="D661" s="1">
        <v>1</v>
      </c>
      <c r="E661" s="1">
        <v>0</v>
      </c>
      <c r="F661" s="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>
        <v>0</v>
      </c>
      <c r="BD661">
        <v>0</v>
      </c>
      <c r="BE661">
        <v>0</v>
      </c>
      <c r="BF66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 t="s">
        <v>4943</v>
      </c>
      <c r="CJ661" s="1" t="s">
        <v>4943</v>
      </c>
      <c r="CK661" s="1" t="s">
        <v>4943</v>
      </c>
      <c r="CL661" s="1" t="s">
        <v>4943</v>
      </c>
      <c r="CM661" s="1" t="s">
        <v>4943</v>
      </c>
      <c r="CN661" s="1" t="s">
        <v>4943</v>
      </c>
      <c r="CO661" s="1" t="s">
        <v>4943</v>
      </c>
      <c r="CP661" s="1" t="s">
        <v>4943</v>
      </c>
      <c r="CQ661" s="1" t="s">
        <v>4943</v>
      </c>
      <c r="CR661" s="1" t="s">
        <v>4943</v>
      </c>
      <c r="CS661" s="1" t="s">
        <v>4943</v>
      </c>
      <c r="CT661" s="1" t="s">
        <v>4943</v>
      </c>
      <c r="CU661" s="1" t="s">
        <v>4943</v>
      </c>
      <c r="CV661" s="1" t="s">
        <v>4943</v>
      </c>
      <c r="CW661" s="1" t="s">
        <v>4943</v>
      </c>
      <c r="CX661" s="1" t="s">
        <v>4943</v>
      </c>
      <c r="CY661" s="1" t="s">
        <v>23</v>
      </c>
      <c r="CZ661" s="1" t="s">
        <v>4943</v>
      </c>
    </row>
    <row r="662" spans="2:104" x14ac:dyDescent="0.25">
      <c r="B662" s="2">
        <v>44418</v>
      </c>
      <c r="C662" s="1">
        <v>0</v>
      </c>
      <c r="D662" s="1">
        <v>0</v>
      </c>
      <c r="E662" s="1">
        <v>1</v>
      </c>
      <c r="F662" s="1">
        <v>0</v>
      </c>
      <c r="G662">
        <v>0</v>
      </c>
      <c r="H662">
        <v>0</v>
      </c>
      <c r="I662">
        <v>1</v>
      </c>
      <c r="J662">
        <v>1</v>
      </c>
      <c r="K662">
        <v>1</v>
      </c>
      <c r="L662">
        <v>0</v>
      </c>
      <c r="M662">
        <v>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>
        <v>0</v>
      </c>
      <c r="BD662">
        <v>0</v>
      </c>
      <c r="BE662">
        <v>0</v>
      </c>
      <c r="BF662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 t="s">
        <v>4943</v>
      </c>
      <c r="CJ662" s="1" t="s">
        <v>4943</v>
      </c>
      <c r="CK662" s="1" t="s">
        <v>4943</v>
      </c>
      <c r="CL662" s="1" t="s">
        <v>4943</v>
      </c>
      <c r="CM662" s="1" t="s">
        <v>4943</v>
      </c>
      <c r="CN662" s="1" t="s">
        <v>4943</v>
      </c>
      <c r="CO662" s="1" t="s">
        <v>4943</v>
      </c>
      <c r="CP662" s="1" t="s">
        <v>4943</v>
      </c>
      <c r="CQ662" s="1" t="s">
        <v>4943</v>
      </c>
      <c r="CR662" s="1" t="s">
        <v>4943</v>
      </c>
      <c r="CS662" s="1" t="s">
        <v>4943</v>
      </c>
      <c r="CT662" s="1" t="s">
        <v>5115</v>
      </c>
      <c r="CU662" s="1" t="s">
        <v>5115</v>
      </c>
      <c r="CV662" s="1" t="s">
        <v>5115</v>
      </c>
      <c r="CW662" s="1" t="s">
        <v>4943</v>
      </c>
      <c r="CX662" s="1" t="s">
        <v>5115</v>
      </c>
      <c r="CY662" s="1" t="s">
        <v>4943</v>
      </c>
      <c r="CZ662" s="1" t="s">
        <v>23</v>
      </c>
    </row>
    <row r="663" spans="2:104" x14ac:dyDescent="0.25">
      <c r="B663" s="2">
        <v>44418</v>
      </c>
      <c r="C663" s="1">
        <v>0</v>
      </c>
      <c r="D663" s="1">
        <v>0</v>
      </c>
      <c r="E663" s="1">
        <v>1</v>
      </c>
      <c r="F663" s="1">
        <v>0</v>
      </c>
      <c r="G663">
        <v>0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1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>
        <v>0</v>
      </c>
      <c r="BD663">
        <v>0</v>
      </c>
      <c r="BE663">
        <v>0</v>
      </c>
      <c r="BF663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 t="s">
        <v>4943</v>
      </c>
      <c r="CJ663" s="1" t="s">
        <v>4943</v>
      </c>
      <c r="CK663" s="1" t="s">
        <v>4943</v>
      </c>
      <c r="CL663" s="1" t="s">
        <v>4943</v>
      </c>
      <c r="CM663" s="1" t="s">
        <v>4943</v>
      </c>
      <c r="CN663" s="1" t="s">
        <v>4943</v>
      </c>
      <c r="CO663" s="1" t="s">
        <v>4943</v>
      </c>
      <c r="CP663" s="1" t="s">
        <v>4943</v>
      </c>
      <c r="CQ663" s="1" t="s">
        <v>4943</v>
      </c>
      <c r="CR663" s="1" t="s">
        <v>4943</v>
      </c>
      <c r="CS663" s="1" t="s">
        <v>4943</v>
      </c>
      <c r="CT663" s="1" t="s">
        <v>4943</v>
      </c>
      <c r="CU663" s="1" t="s">
        <v>4943</v>
      </c>
      <c r="CV663" s="1" t="s">
        <v>4947</v>
      </c>
      <c r="CW663" s="1" t="s">
        <v>4947</v>
      </c>
      <c r="CX663" s="1" t="s">
        <v>4947</v>
      </c>
      <c r="CY663" s="1" t="s">
        <v>4943</v>
      </c>
      <c r="CZ663" s="1" t="s">
        <v>23</v>
      </c>
    </row>
    <row r="664" spans="2:104" x14ac:dyDescent="0.25">
      <c r="B664" s="2">
        <v>44418</v>
      </c>
      <c r="C664" s="1">
        <v>1</v>
      </c>
      <c r="D664" s="1">
        <v>0</v>
      </c>
      <c r="E664" s="1">
        <v>0</v>
      </c>
      <c r="F664" s="1">
        <v>0</v>
      </c>
      <c r="G664">
        <v>0</v>
      </c>
      <c r="H664">
        <v>0</v>
      </c>
      <c r="I664">
        <v>0</v>
      </c>
      <c r="J664">
        <v>1</v>
      </c>
      <c r="K664">
        <v>1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1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1</v>
      </c>
      <c r="AN664" s="1">
        <v>1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1</v>
      </c>
      <c r="BA664" s="1">
        <v>0</v>
      </c>
      <c r="BB664" s="1">
        <v>0</v>
      </c>
      <c r="BC664">
        <v>0</v>
      </c>
      <c r="BD664">
        <v>0</v>
      </c>
      <c r="BE664">
        <v>1</v>
      </c>
      <c r="BF664">
        <v>0</v>
      </c>
      <c r="BG664" s="1">
        <v>1</v>
      </c>
      <c r="BH664" s="1">
        <v>1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 t="s">
        <v>4944</v>
      </c>
      <c r="CJ664" s="1" t="s">
        <v>4944</v>
      </c>
      <c r="CK664" s="1" t="s">
        <v>4946</v>
      </c>
      <c r="CL664" s="1" t="s">
        <v>4946</v>
      </c>
      <c r="CM664" s="1" t="s">
        <v>4946</v>
      </c>
      <c r="CN664" s="1" t="s">
        <v>4946</v>
      </c>
      <c r="CO664" s="1" t="s">
        <v>4946</v>
      </c>
      <c r="CP664" s="1" t="s">
        <v>4946</v>
      </c>
      <c r="CQ664" s="1" t="s">
        <v>4944</v>
      </c>
      <c r="CR664" s="1" t="s">
        <v>4946</v>
      </c>
      <c r="CS664" s="1" t="s">
        <v>4944</v>
      </c>
      <c r="CT664" s="1" t="s">
        <v>4943</v>
      </c>
      <c r="CU664" s="1" t="s">
        <v>4943</v>
      </c>
      <c r="CV664" s="1" t="s">
        <v>4943</v>
      </c>
      <c r="CW664" s="1" t="s">
        <v>4943</v>
      </c>
      <c r="CX664" s="1" t="s">
        <v>4943</v>
      </c>
      <c r="CY664" s="1" t="s">
        <v>4943</v>
      </c>
      <c r="CZ664" s="1" t="s">
        <v>4943</v>
      </c>
    </row>
    <row r="665" spans="2:104" x14ac:dyDescent="0.25">
      <c r="B665" s="2">
        <v>44418</v>
      </c>
      <c r="C665" s="1">
        <v>0</v>
      </c>
      <c r="D665" s="1">
        <v>0</v>
      </c>
      <c r="E665" s="1">
        <v>1</v>
      </c>
      <c r="F665" s="1">
        <v>0</v>
      </c>
      <c r="G665">
        <v>0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1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>
        <v>0</v>
      </c>
      <c r="BD665">
        <v>0</v>
      </c>
      <c r="BE665">
        <v>0</v>
      </c>
      <c r="BF665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 t="s">
        <v>4943</v>
      </c>
      <c r="CJ665" s="1" t="s">
        <v>4943</v>
      </c>
      <c r="CK665" s="1" t="s">
        <v>4943</v>
      </c>
      <c r="CL665" s="1" t="s">
        <v>4943</v>
      </c>
      <c r="CM665" s="1" t="s">
        <v>4943</v>
      </c>
      <c r="CN665" s="1" t="s">
        <v>4943</v>
      </c>
      <c r="CO665" s="1" t="s">
        <v>4943</v>
      </c>
      <c r="CP665" s="1" t="s">
        <v>4943</v>
      </c>
      <c r="CQ665" s="1" t="s">
        <v>4943</v>
      </c>
      <c r="CR665" s="1" t="s">
        <v>4943</v>
      </c>
      <c r="CS665" s="1" t="s">
        <v>4943</v>
      </c>
      <c r="CT665" s="1" t="s">
        <v>4943</v>
      </c>
      <c r="CU665" s="1" t="s">
        <v>4943</v>
      </c>
      <c r="CV665" s="1" t="s">
        <v>4947</v>
      </c>
      <c r="CW665" s="1" t="s">
        <v>4947</v>
      </c>
      <c r="CX665" s="1" t="s">
        <v>4947</v>
      </c>
      <c r="CY665" s="1" t="s">
        <v>4943</v>
      </c>
      <c r="CZ665" s="1" t="s">
        <v>23</v>
      </c>
    </row>
    <row r="666" spans="2:104" x14ac:dyDescent="0.25">
      <c r="B666" s="2">
        <v>44418</v>
      </c>
      <c r="C666" s="1">
        <v>0</v>
      </c>
      <c r="D666" s="1">
        <v>0</v>
      </c>
      <c r="E666" s="1">
        <v>1</v>
      </c>
      <c r="F666" s="1">
        <v>0</v>
      </c>
      <c r="G666">
        <v>0</v>
      </c>
      <c r="H666">
        <v>0</v>
      </c>
      <c r="I666">
        <v>0</v>
      </c>
      <c r="J666">
        <v>0</v>
      </c>
      <c r="K666">
        <v>1</v>
      </c>
      <c r="L666">
        <v>1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>
        <v>0</v>
      </c>
      <c r="BD666">
        <v>0</v>
      </c>
      <c r="BE666">
        <v>0</v>
      </c>
      <c r="BF666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 t="s">
        <v>4943</v>
      </c>
      <c r="CJ666" s="1" t="s">
        <v>4943</v>
      </c>
      <c r="CK666" s="1" t="s">
        <v>4943</v>
      </c>
      <c r="CL666" s="1" t="s">
        <v>4943</v>
      </c>
      <c r="CM666" s="1" t="s">
        <v>4943</v>
      </c>
      <c r="CN666" s="1" t="s">
        <v>4943</v>
      </c>
      <c r="CO666" s="1" t="s">
        <v>4943</v>
      </c>
      <c r="CP666" s="1" t="s">
        <v>4943</v>
      </c>
      <c r="CQ666" s="1" t="s">
        <v>4943</v>
      </c>
      <c r="CR666" s="1" t="s">
        <v>4943</v>
      </c>
      <c r="CS666" s="1" t="s">
        <v>4943</v>
      </c>
      <c r="CT666" s="1" t="s">
        <v>4943</v>
      </c>
      <c r="CU666" s="1" t="s">
        <v>4943</v>
      </c>
      <c r="CV666" s="1" t="s">
        <v>4947</v>
      </c>
      <c r="CW666" s="1" t="s">
        <v>4947</v>
      </c>
      <c r="CX666" s="1" t="s">
        <v>4947</v>
      </c>
      <c r="CY666" s="1" t="s">
        <v>4943</v>
      </c>
      <c r="CZ666" s="1" t="s">
        <v>23</v>
      </c>
    </row>
    <row r="667" spans="2:104" x14ac:dyDescent="0.25">
      <c r="B667" s="2">
        <v>44418</v>
      </c>
      <c r="C667" s="1">
        <v>1</v>
      </c>
      <c r="D667" s="1">
        <v>0</v>
      </c>
      <c r="E667" s="1">
        <v>0</v>
      </c>
      <c r="F667" s="1">
        <v>0</v>
      </c>
      <c r="G667">
        <v>1</v>
      </c>
      <c r="H667">
        <v>0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0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 s="1">
        <v>1</v>
      </c>
      <c r="W667" s="1">
        <v>1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1</v>
      </c>
      <c r="AJ667" s="1">
        <v>0</v>
      </c>
      <c r="AK667" s="1">
        <v>0</v>
      </c>
      <c r="AL667" s="1">
        <v>0</v>
      </c>
      <c r="AM667" s="1">
        <v>1</v>
      </c>
      <c r="AN667" s="1">
        <v>1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1</v>
      </c>
      <c r="AY667" s="1">
        <v>1</v>
      </c>
      <c r="AZ667" s="1">
        <v>1</v>
      </c>
      <c r="BA667" s="1">
        <v>0</v>
      </c>
      <c r="BB667" s="1">
        <v>1</v>
      </c>
      <c r="BC667">
        <v>1</v>
      </c>
      <c r="BD667">
        <v>1</v>
      </c>
      <c r="BE667">
        <v>1</v>
      </c>
      <c r="BF667">
        <v>0</v>
      </c>
      <c r="BG667" s="1">
        <v>0</v>
      </c>
      <c r="BH667" s="1">
        <v>1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1</v>
      </c>
      <c r="BR667" s="1">
        <v>0</v>
      </c>
      <c r="BS667" s="1">
        <v>1</v>
      </c>
      <c r="BT667" s="1">
        <v>1</v>
      </c>
      <c r="BU667" s="1">
        <v>1</v>
      </c>
      <c r="BV667" s="1">
        <v>1</v>
      </c>
      <c r="BW667" s="1">
        <v>1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1</v>
      </c>
      <c r="CG667" s="1">
        <v>1</v>
      </c>
      <c r="CH667" s="1">
        <v>0</v>
      </c>
      <c r="CI667" s="1" t="s">
        <v>4946</v>
      </c>
      <c r="CJ667" s="1" t="s">
        <v>4945</v>
      </c>
      <c r="CK667" s="1" t="s">
        <v>4945</v>
      </c>
      <c r="CL667" s="1" t="s">
        <v>4944</v>
      </c>
      <c r="CM667" s="1" t="s">
        <v>4944</v>
      </c>
      <c r="CN667" s="1" t="s">
        <v>4944</v>
      </c>
      <c r="CO667" s="1" t="s">
        <v>4946</v>
      </c>
      <c r="CP667" s="1" t="s">
        <v>4946</v>
      </c>
      <c r="CQ667" s="1" t="s">
        <v>4944</v>
      </c>
      <c r="CR667" s="1" t="s">
        <v>4946</v>
      </c>
      <c r="CS667" s="1" t="s">
        <v>4945</v>
      </c>
      <c r="CT667" s="1" t="s">
        <v>4943</v>
      </c>
      <c r="CU667" s="1" t="s">
        <v>4943</v>
      </c>
      <c r="CV667" s="1" t="s">
        <v>4943</v>
      </c>
      <c r="CW667" s="1" t="s">
        <v>4943</v>
      </c>
      <c r="CX667" s="1" t="s">
        <v>4943</v>
      </c>
      <c r="CY667" s="1" t="s">
        <v>4943</v>
      </c>
      <c r="CZ667" s="1" t="s">
        <v>4943</v>
      </c>
    </row>
    <row r="668" spans="2:104" x14ac:dyDescent="0.25">
      <c r="B668" s="2">
        <v>44418</v>
      </c>
      <c r="C668" s="1">
        <v>0</v>
      </c>
      <c r="D668" s="1">
        <v>1</v>
      </c>
      <c r="E668" s="1">
        <v>0</v>
      </c>
      <c r="F668" s="1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>
        <v>0</v>
      </c>
      <c r="BD668">
        <v>0</v>
      </c>
      <c r="BE668">
        <v>0</v>
      </c>
      <c r="BF668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 t="s">
        <v>4943</v>
      </c>
      <c r="CJ668" s="1" t="s">
        <v>4943</v>
      </c>
      <c r="CK668" s="1" t="s">
        <v>4943</v>
      </c>
      <c r="CL668" s="1" t="s">
        <v>4943</v>
      </c>
      <c r="CM668" s="1" t="s">
        <v>4943</v>
      </c>
      <c r="CN668" s="1" t="s">
        <v>4943</v>
      </c>
      <c r="CO668" s="1" t="s">
        <v>4943</v>
      </c>
      <c r="CP668" s="1" t="s">
        <v>4943</v>
      </c>
      <c r="CQ668" s="1" t="s">
        <v>4943</v>
      </c>
      <c r="CR668" s="1" t="s">
        <v>4943</v>
      </c>
      <c r="CS668" s="1" t="s">
        <v>4943</v>
      </c>
      <c r="CT668" s="1" t="s">
        <v>4943</v>
      </c>
      <c r="CU668" s="1" t="s">
        <v>4943</v>
      </c>
      <c r="CV668" s="1" t="s">
        <v>4943</v>
      </c>
      <c r="CW668" s="1" t="s">
        <v>4943</v>
      </c>
      <c r="CX668" s="1" t="s">
        <v>4943</v>
      </c>
      <c r="CY668" s="1" t="s">
        <v>23</v>
      </c>
      <c r="CZ668" s="1" t="s">
        <v>4943</v>
      </c>
    </row>
    <row r="669" spans="2:104" x14ac:dyDescent="0.25">
      <c r="B669" s="2">
        <v>44417</v>
      </c>
      <c r="C669" s="1">
        <v>0</v>
      </c>
      <c r="D669" s="1">
        <v>1</v>
      </c>
      <c r="E669" s="1">
        <v>0</v>
      </c>
      <c r="F669" s="1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>
        <v>0</v>
      </c>
      <c r="BD669">
        <v>0</v>
      </c>
      <c r="BE669">
        <v>0</v>
      </c>
      <c r="BF669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 t="s">
        <v>4943</v>
      </c>
      <c r="CJ669" s="1" t="s">
        <v>4943</v>
      </c>
      <c r="CK669" s="1" t="s">
        <v>4943</v>
      </c>
      <c r="CL669" s="1" t="s">
        <v>4943</v>
      </c>
      <c r="CM669" s="1" t="s">
        <v>4943</v>
      </c>
      <c r="CN669" s="1" t="s">
        <v>4943</v>
      </c>
      <c r="CO669" s="1" t="s">
        <v>4943</v>
      </c>
      <c r="CP669" s="1" t="s">
        <v>4943</v>
      </c>
      <c r="CQ669" s="1" t="s">
        <v>4943</v>
      </c>
      <c r="CR669" s="1" t="s">
        <v>4943</v>
      </c>
      <c r="CS669" s="1" t="s">
        <v>4943</v>
      </c>
      <c r="CT669" s="1" t="s">
        <v>4943</v>
      </c>
      <c r="CU669" s="1" t="s">
        <v>4943</v>
      </c>
      <c r="CV669" s="1" t="s">
        <v>4943</v>
      </c>
      <c r="CW669" s="1" t="s">
        <v>4943</v>
      </c>
      <c r="CX669" s="1" t="s">
        <v>4943</v>
      </c>
      <c r="CY669" s="1" t="s">
        <v>23</v>
      </c>
      <c r="CZ669" s="1" t="s">
        <v>4943</v>
      </c>
    </row>
    <row r="670" spans="2:104" x14ac:dyDescent="0.25">
      <c r="B670" s="2">
        <v>44417</v>
      </c>
      <c r="C670" s="1">
        <v>0</v>
      </c>
      <c r="D670" s="1">
        <v>1</v>
      </c>
      <c r="E670" s="1">
        <v>0</v>
      </c>
      <c r="F670" s="1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>
        <v>0</v>
      </c>
      <c r="BD670">
        <v>0</v>
      </c>
      <c r="BE670">
        <v>0</v>
      </c>
      <c r="BF670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 t="s">
        <v>4943</v>
      </c>
      <c r="CJ670" s="1" t="s">
        <v>4943</v>
      </c>
      <c r="CK670" s="1" t="s">
        <v>4943</v>
      </c>
      <c r="CL670" s="1" t="s">
        <v>4943</v>
      </c>
      <c r="CM670" s="1" t="s">
        <v>4943</v>
      </c>
      <c r="CN670" s="1" t="s">
        <v>4943</v>
      </c>
      <c r="CO670" s="1" t="s">
        <v>4943</v>
      </c>
      <c r="CP670" s="1" t="s">
        <v>4943</v>
      </c>
      <c r="CQ670" s="1" t="s">
        <v>4943</v>
      </c>
      <c r="CR670" s="1" t="s">
        <v>4943</v>
      </c>
      <c r="CS670" s="1" t="s">
        <v>4943</v>
      </c>
      <c r="CT670" s="1" t="s">
        <v>4943</v>
      </c>
      <c r="CU670" s="1" t="s">
        <v>4943</v>
      </c>
      <c r="CV670" s="1" t="s">
        <v>4943</v>
      </c>
      <c r="CW670" s="1" t="s">
        <v>4943</v>
      </c>
      <c r="CX670" s="1" t="s">
        <v>4943</v>
      </c>
      <c r="CY670" s="1" t="s">
        <v>23</v>
      </c>
      <c r="CZ670" s="1" t="s">
        <v>4943</v>
      </c>
    </row>
    <row r="671" spans="2:104" x14ac:dyDescent="0.25">
      <c r="B671" s="2">
        <v>44417</v>
      </c>
      <c r="C671" s="1">
        <v>1</v>
      </c>
      <c r="D671" s="1">
        <v>0</v>
      </c>
      <c r="E671" s="1">
        <v>0</v>
      </c>
      <c r="F671" s="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>
        <v>0</v>
      </c>
      <c r="BD671">
        <v>0</v>
      </c>
      <c r="BE671">
        <v>0</v>
      </c>
      <c r="BF67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1</v>
      </c>
      <c r="BR671" s="1">
        <v>1</v>
      </c>
      <c r="BS671" s="1">
        <v>1</v>
      </c>
      <c r="BT671" s="1">
        <v>0</v>
      </c>
      <c r="BU671" s="1">
        <v>1</v>
      </c>
      <c r="BV671" s="1">
        <v>1</v>
      </c>
      <c r="BW671" s="1">
        <v>0</v>
      </c>
      <c r="BX671" s="1">
        <v>0</v>
      </c>
      <c r="BY671" s="1">
        <v>0</v>
      </c>
      <c r="BZ671" s="1">
        <v>0</v>
      </c>
      <c r="CA671" s="1">
        <v>1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 t="s">
        <v>4945</v>
      </c>
      <c r="CJ671" s="1" t="s">
        <v>4945</v>
      </c>
      <c r="CK671" s="1" t="s">
        <v>4944</v>
      </c>
      <c r="CL671" s="1" t="s">
        <v>4946</v>
      </c>
      <c r="CM671" s="1" t="s">
        <v>4945</v>
      </c>
      <c r="CN671" s="1" t="s">
        <v>4945</v>
      </c>
      <c r="CO671" s="1" t="s">
        <v>4945</v>
      </c>
      <c r="CP671" s="1" t="s">
        <v>4944</v>
      </c>
      <c r="CQ671" s="1" t="s">
        <v>4945</v>
      </c>
      <c r="CR671" s="1" t="s">
        <v>4945</v>
      </c>
      <c r="CS671" s="1" t="s">
        <v>4944</v>
      </c>
      <c r="CT671" s="1" t="s">
        <v>4943</v>
      </c>
      <c r="CU671" s="1" t="s">
        <v>4943</v>
      </c>
      <c r="CV671" s="1" t="s">
        <v>4943</v>
      </c>
      <c r="CW671" s="1" t="s">
        <v>4943</v>
      </c>
      <c r="CX671" s="1" t="s">
        <v>4943</v>
      </c>
      <c r="CY671" s="1" t="s">
        <v>4943</v>
      </c>
      <c r="CZ671" s="1" t="s">
        <v>4943</v>
      </c>
    </row>
    <row r="672" spans="2:104" x14ac:dyDescent="0.25">
      <c r="B672" s="2">
        <v>44417</v>
      </c>
      <c r="C672" s="1">
        <v>0</v>
      </c>
      <c r="D672" s="1">
        <v>0</v>
      </c>
      <c r="E672" s="1">
        <v>0</v>
      </c>
      <c r="F672" s="1">
        <v>1</v>
      </c>
      <c r="G672">
        <v>0</v>
      </c>
      <c r="H672">
        <v>0</v>
      </c>
      <c r="I672">
        <v>1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1</v>
      </c>
      <c r="S672">
        <v>0</v>
      </c>
      <c r="T672">
        <v>1</v>
      </c>
      <c r="U672">
        <v>0</v>
      </c>
      <c r="V672" s="1">
        <v>1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>
        <v>0</v>
      </c>
      <c r="BD672">
        <v>0</v>
      </c>
      <c r="BE672">
        <v>0</v>
      </c>
      <c r="BF672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 t="s">
        <v>4946</v>
      </c>
      <c r="CJ672" s="1" t="s">
        <v>4946</v>
      </c>
      <c r="CK672" s="1" t="s">
        <v>4946</v>
      </c>
      <c r="CL672" s="1" t="s">
        <v>4946</v>
      </c>
      <c r="CM672" s="1" t="s">
        <v>4944</v>
      </c>
      <c r="CN672" s="1" t="s">
        <v>4945</v>
      </c>
      <c r="CO672" s="1" t="s">
        <v>4944</v>
      </c>
      <c r="CP672" s="1" t="s">
        <v>4944</v>
      </c>
      <c r="CQ672" s="1" t="s">
        <v>4944</v>
      </c>
      <c r="CR672" s="1" t="s">
        <v>4945</v>
      </c>
      <c r="CS672" s="1" t="s">
        <v>4945</v>
      </c>
      <c r="CT672" s="1" t="s">
        <v>4943</v>
      </c>
      <c r="CU672" s="1" t="s">
        <v>4943</v>
      </c>
      <c r="CV672" s="1" t="s">
        <v>4943</v>
      </c>
      <c r="CW672" s="1" t="s">
        <v>4943</v>
      </c>
      <c r="CX672" s="1" t="s">
        <v>4943</v>
      </c>
      <c r="CY672" s="1" t="s">
        <v>4943</v>
      </c>
      <c r="CZ672" s="1" t="s">
        <v>4943</v>
      </c>
    </row>
    <row r="673" spans="2:104" x14ac:dyDescent="0.25">
      <c r="B673" s="2">
        <v>44417</v>
      </c>
      <c r="C673" s="1">
        <v>0</v>
      </c>
      <c r="D673" s="1">
        <v>1</v>
      </c>
      <c r="E673" s="1">
        <v>0</v>
      </c>
      <c r="F673" s="1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>
        <v>0</v>
      </c>
      <c r="BD673">
        <v>0</v>
      </c>
      <c r="BE673">
        <v>0</v>
      </c>
      <c r="BF673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 t="s">
        <v>4943</v>
      </c>
      <c r="CJ673" s="1" t="s">
        <v>4943</v>
      </c>
      <c r="CK673" s="1" t="s">
        <v>4943</v>
      </c>
      <c r="CL673" s="1" t="s">
        <v>4943</v>
      </c>
      <c r="CM673" s="1" t="s">
        <v>4943</v>
      </c>
      <c r="CN673" s="1" t="s">
        <v>4943</v>
      </c>
      <c r="CO673" s="1" t="s">
        <v>4943</v>
      </c>
      <c r="CP673" s="1" t="s">
        <v>4943</v>
      </c>
      <c r="CQ673" s="1" t="s">
        <v>4943</v>
      </c>
      <c r="CR673" s="1" t="s">
        <v>4943</v>
      </c>
      <c r="CS673" s="1" t="s">
        <v>4943</v>
      </c>
      <c r="CT673" s="1" t="s">
        <v>4943</v>
      </c>
      <c r="CU673" s="1" t="s">
        <v>4943</v>
      </c>
      <c r="CV673" s="1" t="s">
        <v>4943</v>
      </c>
      <c r="CW673" s="1" t="s">
        <v>4943</v>
      </c>
      <c r="CX673" s="1" t="s">
        <v>4943</v>
      </c>
      <c r="CY673" s="1" t="s">
        <v>23</v>
      </c>
      <c r="CZ673" s="1" t="s">
        <v>4943</v>
      </c>
    </row>
    <row r="674" spans="2:104" x14ac:dyDescent="0.25">
      <c r="B674" s="2">
        <v>44417</v>
      </c>
      <c r="C674" s="1">
        <v>0</v>
      </c>
      <c r="D674" s="1">
        <v>1</v>
      </c>
      <c r="E674" s="1">
        <v>0</v>
      </c>
      <c r="F674" s="1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>
        <v>0</v>
      </c>
      <c r="BD674">
        <v>0</v>
      </c>
      <c r="BE674">
        <v>0</v>
      </c>
      <c r="BF674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 t="s">
        <v>4943</v>
      </c>
      <c r="CJ674" s="1" t="s">
        <v>4943</v>
      </c>
      <c r="CK674" s="1" t="s">
        <v>4943</v>
      </c>
      <c r="CL674" s="1" t="s">
        <v>4943</v>
      </c>
      <c r="CM674" s="1" t="s">
        <v>4943</v>
      </c>
      <c r="CN674" s="1" t="s">
        <v>4943</v>
      </c>
      <c r="CO674" s="1" t="s">
        <v>4943</v>
      </c>
      <c r="CP674" s="1" t="s">
        <v>4943</v>
      </c>
      <c r="CQ674" s="1" t="s">
        <v>4943</v>
      </c>
      <c r="CR674" s="1" t="s">
        <v>4943</v>
      </c>
      <c r="CS674" s="1" t="s">
        <v>4943</v>
      </c>
      <c r="CT674" s="1" t="s">
        <v>4943</v>
      </c>
      <c r="CU674" s="1" t="s">
        <v>4943</v>
      </c>
      <c r="CV674" s="1" t="s">
        <v>4943</v>
      </c>
      <c r="CW674" s="1" t="s">
        <v>4943</v>
      </c>
      <c r="CX674" s="1" t="s">
        <v>4943</v>
      </c>
      <c r="CY674" s="1" t="s">
        <v>23</v>
      </c>
      <c r="CZ674" s="1" t="s">
        <v>4943</v>
      </c>
    </row>
    <row r="675" spans="2:104" x14ac:dyDescent="0.25">
      <c r="B675" s="2">
        <v>44417</v>
      </c>
      <c r="C675" s="1">
        <v>0</v>
      </c>
      <c r="D675" s="1">
        <v>1</v>
      </c>
      <c r="E675" s="1">
        <v>0</v>
      </c>
      <c r="F675" s="1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>
        <v>0</v>
      </c>
      <c r="BD675">
        <v>0</v>
      </c>
      <c r="BE675">
        <v>0</v>
      </c>
      <c r="BF675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 t="s">
        <v>4943</v>
      </c>
      <c r="CJ675" s="1" t="s">
        <v>4943</v>
      </c>
      <c r="CK675" s="1" t="s">
        <v>4943</v>
      </c>
      <c r="CL675" s="1" t="s">
        <v>4943</v>
      </c>
      <c r="CM675" s="1" t="s">
        <v>4943</v>
      </c>
      <c r="CN675" s="1" t="s">
        <v>4943</v>
      </c>
      <c r="CO675" s="1" t="s">
        <v>4943</v>
      </c>
      <c r="CP675" s="1" t="s">
        <v>4943</v>
      </c>
      <c r="CQ675" s="1" t="s">
        <v>4943</v>
      </c>
      <c r="CR675" s="1" t="s">
        <v>4943</v>
      </c>
      <c r="CS675" s="1" t="s">
        <v>4943</v>
      </c>
      <c r="CT675" s="1" t="s">
        <v>4943</v>
      </c>
      <c r="CU675" s="1" t="s">
        <v>4943</v>
      </c>
      <c r="CV675" s="1" t="s">
        <v>4943</v>
      </c>
      <c r="CW675" s="1" t="s">
        <v>4943</v>
      </c>
      <c r="CX675" s="1" t="s">
        <v>4943</v>
      </c>
      <c r="CY675" s="1" t="s">
        <v>23</v>
      </c>
      <c r="CZ675" s="1" t="s">
        <v>4943</v>
      </c>
    </row>
    <row r="676" spans="2:104" x14ac:dyDescent="0.25">
      <c r="B676" s="2">
        <v>44417</v>
      </c>
      <c r="C676" s="1">
        <v>1</v>
      </c>
      <c r="D676" s="1">
        <v>0</v>
      </c>
      <c r="E676" s="1">
        <v>0</v>
      </c>
      <c r="F676" s="1">
        <v>0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1</v>
      </c>
      <c r="S676">
        <v>0</v>
      </c>
      <c r="T676">
        <v>1</v>
      </c>
      <c r="U676">
        <v>0</v>
      </c>
      <c r="V676" s="1">
        <v>1</v>
      </c>
      <c r="W676" s="1">
        <v>0</v>
      </c>
      <c r="X676" s="1">
        <v>0</v>
      </c>
      <c r="Y676" s="1">
        <v>1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1</v>
      </c>
      <c r="AN676" s="1">
        <v>0</v>
      </c>
      <c r="AO676" s="1">
        <v>0</v>
      </c>
      <c r="AP676" s="1">
        <v>1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>
        <v>0</v>
      </c>
      <c r="BD676">
        <v>0</v>
      </c>
      <c r="BE676">
        <v>0</v>
      </c>
      <c r="BF676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 t="s">
        <v>4944</v>
      </c>
      <c r="CJ676" s="1" t="s">
        <v>4945</v>
      </c>
      <c r="CK676" s="1" t="s">
        <v>4945</v>
      </c>
      <c r="CL676" s="1" t="s">
        <v>4945</v>
      </c>
      <c r="CM676" s="1" t="s">
        <v>4945</v>
      </c>
      <c r="CN676" s="1" t="s">
        <v>4944</v>
      </c>
      <c r="CO676" s="1" t="s">
        <v>4945</v>
      </c>
      <c r="CP676" s="1" t="s">
        <v>4945</v>
      </c>
      <c r="CQ676" s="1" t="s">
        <v>4945</v>
      </c>
      <c r="CR676" s="1" t="s">
        <v>4944</v>
      </c>
      <c r="CS676" s="1" t="s">
        <v>4945</v>
      </c>
      <c r="CT676" s="1" t="s">
        <v>4943</v>
      </c>
      <c r="CU676" s="1" t="s">
        <v>4943</v>
      </c>
      <c r="CV676" s="1" t="s">
        <v>4943</v>
      </c>
      <c r="CW676" s="1" t="s">
        <v>4943</v>
      </c>
      <c r="CX676" s="1" t="s">
        <v>4943</v>
      </c>
      <c r="CY676" s="1" t="s">
        <v>4943</v>
      </c>
      <c r="CZ676" s="1" t="s">
        <v>4943</v>
      </c>
    </row>
    <row r="677" spans="2:104" x14ac:dyDescent="0.25">
      <c r="B677" s="2">
        <v>44417</v>
      </c>
      <c r="C677" s="1">
        <v>0</v>
      </c>
      <c r="D677" s="1">
        <v>0</v>
      </c>
      <c r="E677" s="1">
        <v>1</v>
      </c>
      <c r="F677" s="1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>
        <v>0</v>
      </c>
      <c r="BD677">
        <v>0</v>
      </c>
      <c r="BE677">
        <v>0</v>
      </c>
      <c r="BF677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 t="s">
        <v>4943</v>
      </c>
      <c r="CJ677" s="1" t="s">
        <v>4943</v>
      </c>
      <c r="CK677" s="1" t="s">
        <v>4943</v>
      </c>
      <c r="CL677" s="1" t="s">
        <v>4943</v>
      </c>
      <c r="CM677" s="1" t="s">
        <v>4943</v>
      </c>
      <c r="CN677" s="1" t="s">
        <v>4943</v>
      </c>
      <c r="CO677" s="1" t="s">
        <v>4943</v>
      </c>
      <c r="CP677" s="1" t="s">
        <v>4943</v>
      </c>
      <c r="CQ677" s="1" t="s">
        <v>4943</v>
      </c>
      <c r="CR677" s="1" t="s">
        <v>4943</v>
      </c>
      <c r="CS677" s="1" t="s">
        <v>4943</v>
      </c>
      <c r="CT677" s="1" t="s">
        <v>4943</v>
      </c>
      <c r="CU677" s="1" t="s">
        <v>4943</v>
      </c>
      <c r="CV677" s="1" t="s">
        <v>4943</v>
      </c>
      <c r="CW677" s="1" t="s">
        <v>4943</v>
      </c>
      <c r="CX677" s="1" t="s">
        <v>4943</v>
      </c>
      <c r="CY677" s="1" t="s">
        <v>4943</v>
      </c>
      <c r="CZ677" s="1" t="s">
        <v>23</v>
      </c>
    </row>
    <row r="678" spans="2:104" x14ac:dyDescent="0.25">
      <c r="B678" s="2">
        <v>44417</v>
      </c>
      <c r="C678" s="1">
        <v>0</v>
      </c>
      <c r="D678" s="1">
        <v>1</v>
      </c>
      <c r="E678" s="1">
        <v>0</v>
      </c>
      <c r="F678" s="1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>
        <v>0</v>
      </c>
      <c r="BD678">
        <v>0</v>
      </c>
      <c r="BE678">
        <v>0</v>
      </c>
      <c r="BF678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 t="s">
        <v>4943</v>
      </c>
      <c r="CJ678" s="1" t="s">
        <v>4943</v>
      </c>
      <c r="CK678" s="1" t="s">
        <v>4943</v>
      </c>
      <c r="CL678" s="1" t="s">
        <v>4943</v>
      </c>
      <c r="CM678" s="1" t="s">
        <v>4943</v>
      </c>
      <c r="CN678" s="1" t="s">
        <v>4943</v>
      </c>
      <c r="CO678" s="1" t="s">
        <v>4943</v>
      </c>
      <c r="CP678" s="1" t="s">
        <v>4943</v>
      </c>
      <c r="CQ678" s="1" t="s">
        <v>4943</v>
      </c>
      <c r="CR678" s="1" t="s">
        <v>4943</v>
      </c>
      <c r="CS678" s="1" t="s">
        <v>4943</v>
      </c>
      <c r="CT678" s="1" t="s">
        <v>4943</v>
      </c>
      <c r="CU678" s="1" t="s">
        <v>4943</v>
      </c>
      <c r="CV678" s="1" t="s">
        <v>4943</v>
      </c>
      <c r="CW678" s="1" t="s">
        <v>4943</v>
      </c>
      <c r="CX678" s="1" t="s">
        <v>4943</v>
      </c>
      <c r="CY678" s="1" t="s">
        <v>23</v>
      </c>
      <c r="CZ678" s="1" t="s">
        <v>4943</v>
      </c>
    </row>
    <row r="679" spans="2:104" x14ac:dyDescent="0.25">
      <c r="B679" s="2">
        <v>44417</v>
      </c>
      <c r="C679" s="1">
        <v>0</v>
      </c>
      <c r="D679" s="1">
        <v>1</v>
      </c>
      <c r="E679" s="1">
        <v>0</v>
      </c>
      <c r="F679" s="1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>
        <v>0</v>
      </c>
      <c r="BD679">
        <v>0</v>
      </c>
      <c r="BE679">
        <v>0</v>
      </c>
      <c r="BF679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 t="s">
        <v>4943</v>
      </c>
      <c r="CJ679" s="1" t="s">
        <v>4943</v>
      </c>
      <c r="CK679" s="1" t="s">
        <v>4943</v>
      </c>
      <c r="CL679" s="1" t="s">
        <v>4943</v>
      </c>
      <c r="CM679" s="1" t="s">
        <v>4943</v>
      </c>
      <c r="CN679" s="1" t="s">
        <v>4943</v>
      </c>
      <c r="CO679" s="1" t="s">
        <v>4943</v>
      </c>
      <c r="CP679" s="1" t="s">
        <v>4943</v>
      </c>
      <c r="CQ679" s="1" t="s">
        <v>4943</v>
      </c>
      <c r="CR679" s="1" t="s">
        <v>4943</v>
      </c>
      <c r="CS679" s="1" t="s">
        <v>4943</v>
      </c>
      <c r="CT679" s="1" t="s">
        <v>4943</v>
      </c>
      <c r="CU679" s="1" t="s">
        <v>4943</v>
      </c>
      <c r="CV679" s="1" t="s">
        <v>4943</v>
      </c>
      <c r="CW679" s="1" t="s">
        <v>4943</v>
      </c>
      <c r="CX679" s="1" t="s">
        <v>4943</v>
      </c>
      <c r="CY679" s="1" t="s">
        <v>23</v>
      </c>
      <c r="CZ679" s="1" t="s">
        <v>4943</v>
      </c>
    </row>
    <row r="680" spans="2:104" x14ac:dyDescent="0.25">
      <c r="B680" s="2">
        <v>44417</v>
      </c>
      <c r="C680" s="1">
        <v>0</v>
      </c>
      <c r="D680" s="1">
        <v>1</v>
      </c>
      <c r="E680" s="1">
        <v>0</v>
      </c>
      <c r="F680" s="1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>
        <v>0</v>
      </c>
      <c r="BD680">
        <v>0</v>
      </c>
      <c r="BE680">
        <v>0</v>
      </c>
      <c r="BF680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 t="s">
        <v>4943</v>
      </c>
      <c r="CJ680" s="1" t="s">
        <v>4943</v>
      </c>
      <c r="CK680" s="1" t="s">
        <v>4943</v>
      </c>
      <c r="CL680" s="1" t="s">
        <v>4943</v>
      </c>
      <c r="CM680" s="1" t="s">
        <v>4943</v>
      </c>
      <c r="CN680" s="1" t="s">
        <v>4943</v>
      </c>
      <c r="CO680" s="1" t="s">
        <v>4943</v>
      </c>
      <c r="CP680" s="1" t="s">
        <v>4943</v>
      </c>
      <c r="CQ680" s="1" t="s">
        <v>4943</v>
      </c>
      <c r="CR680" s="1" t="s">
        <v>4943</v>
      </c>
      <c r="CS680" s="1" t="s">
        <v>4943</v>
      </c>
      <c r="CT680" s="1" t="s">
        <v>4943</v>
      </c>
      <c r="CU680" s="1" t="s">
        <v>4943</v>
      </c>
      <c r="CV680" s="1" t="s">
        <v>4943</v>
      </c>
      <c r="CW680" s="1" t="s">
        <v>4943</v>
      </c>
      <c r="CX680" s="1" t="s">
        <v>4943</v>
      </c>
      <c r="CY680" s="1" t="s">
        <v>23</v>
      </c>
      <c r="CZ680" s="1" t="s">
        <v>4943</v>
      </c>
    </row>
    <row r="681" spans="2:104" x14ac:dyDescent="0.25">
      <c r="B681" s="2">
        <v>44417</v>
      </c>
      <c r="C681" s="1">
        <v>1</v>
      </c>
      <c r="D681" s="1">
        <v>0</v>
      </c>
      <c r="E681" s="1">
        <v>0</v>
      </c>
      <c r="F681" s="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1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>
        <v>0</v>
      </c>
      <c r="BD681">
        <v>0</v>
      </c>
      <c r="BE681">
        <v>0</v>
      </c>
      <c r="BF68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1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0</v>
      </c>
      <c r="CB681" s="1">
        <v>0</v>
      </c>
      <c r="CC681" s="1">
        <v>1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 t="s">
        <v>4946</v>
      </c>
      <c r="CJ681" s="1" t="s">
        <v>4945</v>
      </c>
      <c r="CK681" s="1" t="s">
        <v>4946</v>
      </c>
      <c r="CL681" s="1" t="s">
        <v>4946</v>
      </c>
      <c r="CM681" s="1" t="s">
        <v>4946</v>
      </c>
      <c r="CN681" s="1" t="s">
        <v>4945</v>
      </c>
      <c r="CO681" s="1" t="s">
        <v>4946</v>
      </c>
      <c r="CP681" s="1" t="s">
        <v>4946</v>
      </c>
      <c r="CQ681" s="1" t="s">
        <v>4945</v>
      </c>
      <c r="CR681" s="1" t="s">
        <v>4946</v>
      </c>
      <c r="CS681" s="1" t="s">
        <v>4946</v>
      </c>
      <c r="CT681" s="1" t="s">
        <v>4943</v>
      </c>
      <c r="CU681" s="1" t="s">
        <v>4943</v>
      </c>
      <c r="CV681" s="1" t="s">
        <v>4943</v>
      </c>
      <c r="CW681" s="1" t="s">
        <v>4943</v>
      </c>
      <c r="CX681" s="1" t="s">
        <v>4943</v>
      </c>
      <c r="CY681" s="1" t="s">
        <v>4943</v>
      </c>
      <c r="CZ681" s="1" t="s">
        <v>4943</v>
      </c>
    </row>
    <row r="682" spans="2:104" x14ac:dyDescent="0.25">
      <c r="B682" s="2">
        <v>44417</v>
      </c>
      <c r="C682" s="1">
        <v>0</v>
      </c>
      <c r="D682" s="1">
        <v>1</v>
      </c>
      <c r="E682" s="1">
        <v>0</v>
      </c>
      <c r="F682" s="1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>
        <v>0</v>
      </c>
      <c r="BD682">
        <v>0</v>
      </c>
      <c r="BE682">
        <v>0</v>
      </c>
      <c r="BF682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 t="s">
        <v>4943</v>
      </c>
      <c r="CJ682" s="1" t="s">
        <v>4943</v>
      </c>
      <c r="CK682" s="1" t="s">
        <v>4943</v>
      </c>
      <c r="CL682" s="1" t="s">
        <v>4943</v>
      </c>
      <c r="CM682" s="1" t="s">
        <v>4943</v>
      </c>
      <c r="CN682" s="1" t="s">
        <v>4943</v>
      </c>
      <c r="CO682" s="1" t="s">
        <v>4943</v>
      </c>
      <c r="CP682" s="1" t="s">
        <v>4943</v>
      </c>
      <c r="CQ682" s="1" t="s">
        <v>4943</v>
      </c>
      <c r="CR682" s="1" t="s">
        <v>4943</v>
      </c>
      <c r="CS682" s="1" t="s">
        <v>4943</v>
      </c>
      <c r="CT682" s="1" t="s">
        <v>4943</v>
      </c>
      <c r="CU682" s="1" t="s">
        <v>4943</v>
      </c>
      <c r="CV682" s="1" t="s">
        <v>4943</v>
      </c>
      <c r="CW682" s="1" t="s">
        <v>4943</v>
      </c>
      <c r="CX682" s="1" t="s">
        <v>4943</v>
      </c>
      <c r="CY682" s="1" t="s">
        <v>23</v>
      </c>
      <c r="CZ682" s="1" t="s">
        <v>4943</v>
      </c>
    </row>
    <row r="683" spans="2:104" x14ac:dyDescent="0.25">
      <c r="B683" s="2">
        <v>44417</v>
      </c>
      <c r="C683" s="1">
        <v>0</v>
      </c>
      <c r="D683" s="1">
        <v>1</v>
      </c>
      <c r="E683" s="1">
        <v>0</v>
      </c>
      <c r="F683" s="1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>
        <v>0</v>
      </c>
      <c r="BD683">
        <v>0</v>
      </c>
      <c r="BE683">
        <v>0</v>
      </c>
      <c r="BF683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 t="s">
        <v>4943</v>
      </c>
      <c r="CJ683" s="1" t="s">
        <v>4943</v>
      </c>
      <c r="CK683" s="1" t="s">
        <v>4943</v>
      </c>
      <c r="CL683" s="1" t="s">
        <v>4943</v>
      </c>
      <c r="CM683" s="1" t="s">
        <v>4943</v>
      </c>
      <c r="CN683" s="1" t="s">
        <v>4943</v>
      </c>
      <c r="CO683" s="1" t="s">
        <v>4943</v>
      </c>
      <c r="CP683" s="1" t="s">
        <v>4943</v>
      </c>
      <c r="CQ683" s="1" t="s">
        <v>4943</v>
      </c>
      <c r="CR683" s="1" t="s">
        <v>4943</v>
      </c>
      <c r="CS683" s="1" t="s">
        <v>4943</v>
      </c>
      <c r="CT683" s="1" t="s">
        <v>4943</v>
      </c>
      <c r="CU683" s="1" t="s">
        <v>4943</v>
      </c>
      <c r="CV683" s="1" t="s">
        <v>4943</v>
      </c>
      <c r="CW683" s="1" t="s">
        <v>4943</v>
      </c>
      <c r="CX683" s="1" t="s">
        <v>4943</v>
      </c>
      <c r="CY683" s="1" t="s">
        <v>23</v>
      </c>
      <c r="CZ683" s="1" t="s">
        <v>4943</v>
      </c>
    </row>
    <row r="684" spans="2:104" x14ac:dyDescent="0.25">
      <c r="B684" s="2">
        <v>44417</v>
      </c>
      <c r="C684" s="1">
        <v>1</v>
      </c>
      <c r="D684" s="1">
        <v>0</v>
      </c>
      <c r="E684" s="1">
        <v>0</v>
      </c>
      <c r="F684" s="1">
        <v>0</v>
      </c>
      <c r="G684">
        <v>0</v>
      </c>
      <c r="H684">
        <v>0</v>
      </c>
      <c r="I684">
        <v>1</v>
      </c>
      <c r="J684">
        <v>1</v>
      </c>
      <c r="K684">
        <v>0</v>
      </c>
      <c r="L684">
        <v>1</v>
      </c>
      <c r="M684">
        <v>1</v>
      </c>
      <c r="N684">
        <v>1</v>
      </c>
      <c r="O684">
        <v>1</v>
      </c>
      <c r="P684">
        <v>0</v>
      </c>
      <c r="Q684">
        <v>0</v>
      </c>
      <c r="R684">
        <v>0</v>
      </c>
      <c r="S684">
        <v>0</v>
      </c>
      <c r="T684">
        <v>1</v>
      </c>
      <c r="U684">
        <v>0</v>
      </c>
      <c r="V684" s="1">
        <v>1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1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1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>
        <v>0</v>
      </c>
      <c r="BD684">
        <v>0</v>
      </c>
      <c r="BE684">
        <v>0</v>
      </c>
      <c r="BF684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1</v>
      </c>
      <c r="BV684" s="1">
        <v>1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1</v>
      </c>
      <c r="CG684" s="1">
        <v>0</v>
      </c>
      <c r="CH684" s="1">
        <v>0</v>
      </c>
      <c r="CI684" s="1" t="s">
        <v>4944</v>
      </c>
      <c r="CJ684" s="1" t="s">
        <v>4944</v>
      </c>
      <c r="CK684" s="1" t="s">
        <v>4944</v>
      </c>
      <c r="CL684" s="1" t="s">
        <v>4944</v>
      </c>
      <c r="CM684" s="1" t="s">
        <v>4944</v>
      </c>
      <c r="CN684" s="1" t="s">
        <v>4944</v>
      </c>
      <c r="CO684" s="1" t="s">
        <v>4944</v>
      </c>
      <c r="CP684" s="1" t="s">
        <v>4944</v>
      </c>
      <c r="CQ684" s="1" t="s">
        <v>4944</v>
      </c>
      <c r="CR684" s="1" t="s">
        <v>4944</v>
      </c>
      <c r="CS684" s="1" t="s">
        <v>4944</v>
      </c>
      <c r="CT684" s="1" t="s">
        <v>4943</v>
      </c>
      <c r="CU684" s="1" t="s">
        <v>4943</v>
      </c>
      <c r="CV684" s="1" t="s">
        <v>4943</v>
      </c>
      <c r="CW684" s="1" t="s">
        <v>4943</v>
      </c>
      <c r="CX684" s="1" t="s">
        <v>4943</v>
      </c>
      <c r="CY684" s="1" t="s">
        <v>4943</v>
      </c>
      <c r="CZ684" s="1" t="s">
        <v>4943</v>
      </c>
    </row>
    <row r="685" spans="2:104" x14ac:dyDescent="0.25">
      <c r="B685" s="2">
        <v>44417</v>
      </c>
      <c r="C685" s="1">
        <v>0</v>
      </c>
      <c r="D685" s="1">
        <v>1</v>
      </c>
      <c r="E685" s="1">
        <v>0</v>
      </c>
      <c r="F685" s="1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>
        <v>0</v>
      </c>
      <c r="BD685">
        <v>0</v>
      </c>
      <c r="BE685">
        <v>0</v>
      </c>
      <c r="BF685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 t="s">
        <v>4943</v>
      </c>
      <c r="CJ685" s="1" t="s">
        <v>4943</v>
      </c>
      <c r="CK685" s="1" t="s">
        <v>4943</v>
      </c>
      <c r="CL685" s="1" t="s">
        <v>4943</v>
      </c>
      <c r="CM685" s="1" t="s">
        <v>4943</v>
      </c>
      <c r="CN685" s="1" t="s">
        <v>4943</v>
      </c>
      <c r="CO685" s="1" t="s">
        <v>4943</v>
      </c>
      <c r="CP685" s="1" t="s">
        <v>4943</v>
      </c>
      <c r="CQ685" s="1" t="s">
        <v>4943</v>
      </c>
      <c r="CR685" s="1" t="s">
        <v>4943</v>
      </c>
      <c r="CS685" s="1" t="s">
        <v>4943</v>
      </c>
      <c r="CT685" s="1" t="s">
        <v>4943</v>
      </c>
      <c r="CU685" s="1" t="s">
        <v>4943</v>
      </c>
      <c r="CV685" s="1" t="s">
        <v>4943</v>
      </c>
      <c r="CW685" s="1" t="s">
        <v>4943</v>
      </c>
      <c r="CX685" s="1" t="s">
        <v>4943</v>
      </c>
      <c r="CY685" s="1" t="s">
        <v>23</v>
      </c>
      <c r="CZ685" s="1" t="s">
        <v>4943</v>
      </c>
    </row>
    <row r="686" spans="2:104" x14ac:dyDescent="0.25">
      <c r="B686" s="2">
        <v>44417</v>
      </c>
      <c r="C686" s="1">
        <v>0</v>
      </c>
      <c r="D686" s="1">
        <v>1</v>
      </c>
      <c r="E686" s="1">
        <v>0</v>
      </c>
      <c r="F686" s="1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>
        <v>0</v>
      </c>
      <c r="BD686">
        <v>0</v>
      </c>
      <c r="BE686">
        <v>0</v>
      </c>
      <c r="BF686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 t="s">
        <v>4943</v>
      </c>
      <c r="CJ686" s="1" t="s">
        <v>4943</v>
      </c>
      <c r="CK686" s="1" t="s">
        <v>4943</v>
      </c>
      <c r="CL686" s="1" t="s">
        <v>4943</v>
      </c>
      <c r="CM686" s="1" t="s">
        <v>4943</v>
      </c>
      <c r="CN686" s="1" t="s">
        <v>4943</v>
      </c>
      <c r="CO686" s="1" t="s">
        <v>4943</v>
      </c>
      <c r="CP686" s="1" t="s">
        <v>4943</v>
      </c>
      <c r="CQ686" s="1" t="s">
        <v>4943</v>
      </c>
      <c r="CR686" s="1" t="s">
        <v>4943</v>
      </c>
      <c r="CS686" s="1" t="s">
        <v>4943</v>
      </c>
      <c r="CT686" s="1" t="s">
        <v>4943</v>
      </c>
      <c r="CU686" s="1" t="s">
        <v>4943</v>
      </c>
      <c r="CV686" s="1" t="s">
        <v>4943</v>
      </c>
      <c r="CW686" s="1" t="s">
        <v>4943</v>
      </c>
      <c r="CX686" s="1" t="s">
        <v>4943</v>
      </c>
      <c r="CY686" s="1" t="s">
        <v>23</v>
      </c>
      <c r="CZ686" s="1" t="s">
        <v>4943</v>
      </c>
    </row>
    <row r="687" spans="2:104" x14ac:dyDescent="0.25">
      <c r="B687" s="2">
        <v>44417</v>
      </c>
      <c r="C687" s="1">
        <v>1</v>
      </c>
      <c r="D687" s="1">
        <v>0</v>
      </c>
      <c r="E687" s="1">
        <v>0</v>
      </c>
      <c r="F687" s="1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1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>
        <v>0</v>
      </c>
      <c r="BD687">
        <v>0</v>
      </c>
      <c r="BE687">
        <v>0</v>
      </c>
      <c r="BF687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1</v>
      </c>
      <c r="CG687" s="1">
        <v>0</v>
      </c>
      <c r="CH687" s="1">
        <v>0</v>
      </c>
      <c r="CI687" s="1" t="s">
        <v>4945</v>
      </c>
      <c r="CJ687" s="1" t="s">
        <v>4945</v>
      </c>
      <c r="CK687" s="1" t="s">
        <v>4946</v>
      </c>
      <c r="CL687" s="1" t="s">
        <v>4946</v>
      </c>
      <c r="CM687" s="1" t="s">
        <v>4945</v>
      </c>
      <c r="CN687" s="1" t="s">
        <v>4945</v>
      </c>
      <c r="CO687" s="1" t="s">
        <v>4945</v>
      </c>
      <c r="CP687" s="1" t="s">
        <v>4945</v>
      </c>
      <c r="CQ687" s="1" t="s">
        <v>4945</v>
      </c>
      <c r="CR687" s="1" t="s">
        <v>4945</v>
      </c>
      <c r="CS687" s="1" t="s">
        <v>4945</v>
      </c>
      <c r="CT687" s="1" t="s">
        <v>4943</v>
      </c>
      <c r="CU687" s="1" t="s">
        <v>4943</v>
      </c>
      <c r="CV687" s="1" t="s">
        <v>4943</v>
      </c>
      <c r="CW687" s="1" t="s">
        <v>4943</v>
      </c>
      <c r="CX687" s="1" t="s">
        <v>4943</v>
      </c>
      <c r="CY687" s="1" t="s">
        <v>4943</v>
      </c>
      <c r="CZ687" s="1" t="s">
        <v>4943</v>
      </c>
    </row>
    <row r="688" spans="2:104" x14ac:dyDescent="0.25">
      <c r="B688" s="2">
        <v>44417</v>
      </c>
      <c r="C688" s="1">
        <v>0</v>
      </c>
      <c r="D688" s="1">
        <v>1</v>
      </c>
      <c r="E688" s="1">
        <v>0</v>
      </c>
      <c r="F688" s="1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>
        <v>0</v>
      </c>
      <c r="BD688">
        <v>0</v>
      </c>
      <c r="BE688">
        <v>0</v>
      </c>
      <c r="BF688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 t="s">
        <v>4943</v>
      </c>
      <c r="CJ688" s="1" t="s">
        <v>4943</v>
      </c>
      <c r="CK688" s="1" t="s">
        <v>4943</v>
      </c>
      <c r="CL688" s="1" t="s">
        <v>4943</v>
      </c>
      <c r="CM688" s="1" t="s">
        <v>4943</v>
      </c>
      <c r="CN688" s="1" t="s">
        <v>4943</v>
      </c>
      <c r="CO688" s="1" t="s">
        <v>4943</v>
      </c>
      <c r="CP688" s="1" t="s">
        <v>4943</v>
      </c>
      <c r="CQ688" s="1" t="s">
        <v>4943</v>
      </c>
      <c r="CR688" s="1" t="s">
        <v>4943</v>
      </c>
      <c r="CS688" s="1" t="s">
        <v>4943</v>
      </c>
      <c r="CT688" s="1" t="s">
        <v>4943</v>
      </c>
      <c r="CU688" s="1" t="s">
        <v>4943</v>
      </c>
      <c r="CV688" s="1" t="s">
        <v>4943</v>
      </c>
      <c r="CW688" s="1" t="s">
        <v>4943</v>
      </c>
      <c r="CX688" s="1" t="s">
        <v>4943</v>
      </c>
      <c r="CY688" s="1" t="s">
        <v>23</v>
      </c>
      <c r="CZ688" s="1" t="s">
        <v>4943</v>
      </c>
    </row>
    <row r="689" spans="2:104" x14ac:dyDescent="0.25">
      <c r="B689" s="2">
        <v>44417</v>
      </c>
      <c r="C689" s="1">
        <v>0</v>
      </c>
      <c r="D689" s="1">
        <v>1</v>
      </c>
      <c r="E689" s="1">
        <v>0</v>
      </c>
      <c r="F689" s="1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>
        <v>0</v>
      </c>
      <c r="BD689">
        <v>0</v>
      </c>
      <c r="BE689">
        <v>0</v>
      </c>
      <c r="BF689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 t="s">
        <v>4943</v>
      </c>
      <c r="CJ689" s="1" t="s">
        <v>4943</v>
      </c>
      <c r="CK689" s="1" t="s">
        <v>4943</v>
      </c>
      <c r="CL689" s="1" t="s">
        <v>4943</v>
      </c>
      <c r="CM689" s="1" t="s">
        <v>4943</v>
      </c>
      <c r="CN689" s="1" t="s">
        <v>4943</v>
      </c>
      <c r="CO689" s="1" t="s">
        <v>4943</v>
      </c>
      <c r="CP689" s="1" t="s">
        <v>4943</v>
      </c>
      <c r="CQ689" s="1" t="s">
        <v>4943</v>
      </c>
      <c r="CR689" s="1" t="s">
        <v>4943</v>
      </c>
      <c r="CS689" s="1" t="s">
        <v>4943</v>
      </c>
      <c r="CT689" s="1" t="s">
        <v>4943</v>
      </c>
      <c r="CU689" s="1" t="s">
        <v>4943</v>
      </c>
      <c r="CV689" s="1" t="s">
        <v>4943</v>
      </c>
      <c r="CW689" s="1" t="s">
        <v>4943</v>
      </c>
      <c r="CX689" s="1" t="s">
        <v>4943</v>
      </c>
      <c r="CY689" s="1" t="s">
        <v>23</v>
      </c>
      <c r="CZ689" s="1" t="s">
        <v>4943</v>
      </c>
    </row>
    <row r="690" spans="2:104" x14ac:dyDescent="0.25">
      <c r="B690" s="2">
        <v>44417</v>
      </c>
      <c r="C690" s="1">
        <v>0</v>
      </c>
      <c r="D690" s="1">
        <v>1</v>
      </c>
      <c r="E690" s="1">
        <v>0</v>
      </c>
      <c r="F690" s="1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>
        <v>0</v>
      </c>
      <c r="BD690">
        <v>0</v>
      </c>
      <c r="BE690">
        <v>0</v>
      </c>
      <c r="BF690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 t="s">
        <v>4943</v>
      </c>
      <c r="CJ690" s="1" t="s">
        <v>4943</v>
      </c>
      <c r="CK690" s="1" t="s">
        <v>4943</v>
      </c>
      <c r="CL690" s="1" t="s">
        <v>4943</v>
      </c>
      <c r="CM690" s="1" t="s">
        <v>4943</v>
      </c>
      <c r="CN690" s="1" t="s">
        <v>4943</v>
      </c>
      <c r="CO690" s="1" t="s">
        <v>4943</v>
      </c>
      <c r="CP690" s="1" t="s">
        <v>4943</v>
      </c>
      <c r="CQ690" s="1" t="s">
        <v>4943</v>
      </c>
      <c r="CR690" s="1" t="s">
        <v>4943</v>
      </c>
      <c r="CS690" s="1" t="s">
        <v>4943</v>
      </c>
      <c r="CT690" s="1" t="s">
        <v>4943</v>
      </c>
      <c r="CU690" s="1" t="s">
        <v>4943</v>
      </c>
      <c r="CV690" s="1" t="s">
        <v>4943</v>
      </c>
      <c r="CW690" s="1" t="s">
        <v>4943</v>
      </c>
      <c r="CX690" s="1" t="s">
        <v>4943</v>
      </c>
      <c r="CY690" s="1" t="s">
        <v>23</v>
      </c>
      <c r="CZ690" s="1" t="s">
        <v>4943</v>
      </c>
    </row>
    <row r="691" spans="2:104" x14ac:dyDescent="0.25">
      <c r="B691" s="2">
        <v>44417</v>
      </c>
      <c r="C691" s="1">
        <v>1</v>
      </c>
      <c r="D691" s="1">
        <v>0</v>
      </c>
      <c r="E691" s="1">
        <v>0</v>
      </c>
      <c r="F691" s="1">
        <v>0</v>
      </c>
      <c r="G691">
        <v>0</v>
      </c>
      <c r="H691">
        <v>0</v>
      </c>
      <c r="I691">
        <v>1</v>
      </c>
      <c r="J691">
        <v>0</v>
      </c>
      <c r="K691">
        <v>0</v>
      </c>
      <c r="L691">
        <v>0</v>
      </c>
      <c r="M691">
        <v>1</v>
      </c>
      <c r="N691">
        <v>0</v>
      </c>
      <c r="O691">
        <v>0</v>
      </c>
      <c r="P691">
        <v>0</v>
      </c>
      <c r="Q691">
        <v>1</v>
      </c>
      <c r="R691">
        <v>1</v>
      </c>
      <c r="S691">
        <v>0</v>
      </c>
      <c r="T691">
        <v>1</v>
      </c>
      <c r="U691">
        <v>0</v>
      </c>
      <c r="V691" s="1">
        <v>1</v>
      </c>
      <c r="W691" s="1">
        <v>1</v>
      </c>
      <c r="X691" s="1">
        <v>0</v>
      </c>
      <c r="Y691" s="1">
        <v>1</v>
      </c>
      <c r="Z691" s="1">
        <v>1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>
        <v>0</v>
      </c>
      <c r="BD691">
        <v>0</v>
      </c>
      <c r="BE691">
        <v>0</v>
      </c>
      <c r="BF69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1</v>
      </c>
      <c r="CG691" s="1">
        <v>1</v>
      </c>
      <c r="CH691" s="1">
        <v>1</v>
      </c>
      <c r="CI691" s="1" t="s">
        <v>4946</v>
      </c>
      <c r="CJ691" s="1" t="s">
        <v>4946</v>
      </c>
      <c r="CK691" s="1" t="s">
        <v>4946</v>
      </c>
      <c r="CL691" s="1" t="s">
        <v>4946</v>
      </c>
      <c r="CM691" s="1" t="s">
        <v>4945</v>
      </c>
      <c r="CN691" s="1" t="s">
        <v>4945</v>
      </c>
      <c r="CO691" s="1" t="s">
        <v>4945</v>
      </c>
      <c r="CP691" s="1" t="s">
        <v>4945</v>
      </c>
      <c r="CQ691" s="1" t="s">
        <v>4945</v>
      </c>
      <c r="CR691" s="1" t="s">
        <v>4946</v>
      </c>
      <c r="CS691" s="1" t="s">
        <v>4945</v>
      </c>
      <c r="CT691" s="1" t="s">
        <v>4943</v>
      </c>
      <c r="CU691" s="1" t="s">
        <v>4943</v>
      </c>
      <c r="CV691" s="1" t="s">
        <v>4943</v>
      </c>
      <c r="CW691" s="1" t="s">
        <v>4943</v>
      </c>
      <c r="CX691" s="1" t="s">
        <v>4943</v>
      </c>
      <c r="CY691" s="1" t="s">
        <v>4943</v>
      </c>
      <c r="CZ691" s="1" t="s">
        <v>4943</v>
      </c>
    </row>
    <row r="692" spans="2:104" x14ac:dyDescent="0.25">
      <c r="B692" s="2">
        <v>44417</v>
      </c>
      <c r="C692" s="1">
        <v>0</v>
      </c>
      <c r="D692" s="1">
        <v>0</v>
      </c>
      <c r="E692" s="1">
        <v>0</v>
      </c>
      <c r="F692" s="1">
        <v>1</v>
      </c>
      <c r="G692">
        <v>0</v>
      </c>
      <c r="H692">
        <v>0</v>
      </c>
      <c r="I692">
        <v>1</v>
      </c>
      <c r="J692">
        <v>1</v>
      </c>
      <c r="K692">
        <v>1</v>
      </c>
      <c r="L692">
        <v>1</v>
      </c>
      <c r="M692">
        <v>1</v>
      </c>
      <c r="N692">
        <v>1</v>
      </c>
      <c r="O692">
        <v>0</v>
      </c>
      <c r="P692">
        <v>0</v>
      </c>
      <c r="Q692">
        <v>0</v>
      </c>
      <c r="R692">
        <v>1</v>
      </c>
      <c r="S692">
        <v>0</v>
      </c>
      <c r="T692">
        <v>1</v>
      </c>
      <c r="U692">
        <v>0</v>
      </c>
      <c r="V692" s="1">
        <v>1</v>
      </c>
      <c r="W692" s="1">
        <v>1</v>
      </c>
      <c r="X692" s="1">
        <v>1</v>
      </c>
      <c r="Y692" s="1">
        <v>1</v>
      </c>
      <c r="Z692" s="1">
        <v>1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1</v>
      </c>
      <c r="AH692" s="1">
        <v>0</v>
      </c>
      <c r="AI692" s="1">
        <v>0</v>
      </c>
      <c r="AJ692" s="1">
        <v>0</v>
      </c>
      <c r="AK692" s="1">
        <v>1</v>
      </c>
      <c r="AL692" s="1">
        <v>1</v>
      </c>
      <c r="AM692" s="1">
        <v>1</v>
      </c>
      <c r="AN692" s="1">
        <v>1</v>
      </c>
      <c r="AO692" s="1">
        <v>1</v>
      </c>
      <c r="AP692" s="1">
        <v>1</v>
      </c>
      <c r="AQ692" s="1">
        <v>1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1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>
        <v>1</v>
      </c>
      <c r="BD692">
        <v>1</v>
      </c>
      <c r="BE692">
        <v>1</v>
      </c>
      <c r="BF692">
        <v>1</v>
      </c>
      <c r="BG692" s="1">
        <v>1</v>
      </c>
      <c r="BH692" s="1">
        <v>1</v>
      </c>
      <c r="BI692" s="1">
        <v>1</v>
      </c>
      <c r="BJ692" s="1">
        <v>1</v>
      </c>
      <c r="BK692" s="1">
        <v>1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1</v>
      </c>
      <c r="BR692" s="1">
        <v>1</v>
      </c>
      <c r="BS692" s="1">
        <v>0</v>
      </c>
      <c r="BT692" s="1">
        <v>1</v>
      </c>
      <c r="BU692" s="1">
        <v>1</v>
      </c>
      <c r="BV692" s="1">
        <v>1</v>
      </c>
      <c r="BW692" s="1">
        <v>1</v>
      </c>
      <c r="BX692" s="1">
        <v>1</v>
      </c>
      <c r="BY692" s="1">
        <v>1</v>
      </c>
      <c r="BZ692" s="1">
        <v>1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1</v>
      </c>
      <c r="CG692" s="1">
        <v>1</v>
      </c>
      <c r="CH692" s="1">
        <v>1</v>
      </c>
      <c r="CI692" s="1" t="s">
        <v>4946</v>
      </c>
      <c r="CJ692" s="1" t="s">
        <v>4946</v>
      </c>
      <c r="CK692" s="1" t="s">
        <v>4946</v>
      </c>
      <c r="CL692" s="1" t="s">
        <v>4946</v>
      </c>
      <c r="CM692" s="1" t="s">
        <v>4946</v>
      </c>
      <c r="CN692" s="1" t="s">
        <v>4946</v>
      </c>
      <c r="CO692" s="1" t="s">
        <v>4946</v>
      </c>
      <c r="CP692" s="1" t="s">
        <v>4946</v>
      </c>
      <c r="CQ692" s="1" t="s">
        <v>4946</v>
      </c>
      <c r="CR692" s="1" t="s">
        <v>4946</v>
      </c>
      <c r="CS692" s="1" t="s">
        <v>4946</v>
      </c>
      <c r="CT692" s="1" t="s">
        <v>4943</v>
      </c>
      <c r="CU692" s="1" t="s">
        <v>4943</v>
      </c>
      <c r="CV692" s="1" t="s">
        <v>4943</v>
      </c>
      <c r="CW692" s="1" t="s">
        <v>4943</v>
      </c>
      <c r="CX692" s="1" t="s">
        <v>4943</v>
      </c>
      <c r="CY692" s="1" t="s">
        <v>4943</v>
      </c>
      <c r="CZ692" s="1" t="s">
        <v>4943</v>
      </c>
    </row>
    <row r="693" spans="2:104" x14ac:dyDescent="0.25">
      <c r="B693" s="2">
        <v>44417</v>
      </c>
      <c r="C693" s="1">
        <v>1</v>
      </c>
      <c r="D693" s="1">
        <v>0</v>
      </c>
      <c r="E693" s="1">
        <v>0</v>
      </c>
      <c r="F693" s="1">
        <v>0</v>
      </c>
      <c r="G693">
        <v>0</v>
      </c>
      <c r="H693">
        <v>0</v>
      </c>
      <c r="I693">
        <v>1</v>
      </c>
      <c r="J693">
        <v>0</v>
      </c>
      <c r="K693">
        <v>1</v>
      </c>
      <c r="L693">
        <v>0</v>
      </c>
      <c r="M693">
        <v>0</v>
      </c>
      <c r="N693">
        <v>1</v>
      </c>
      <c r="O693">
        <v>1</v>
      </c>
      <c r="P693">
        <v>0</v>
      </c>
      <c r="Q693">
        <v>0</v>
      </c>
      <c r="R693">
        <v>1</v>
      </c>
      <c r="S693">
        <v>0</v>
      </c>
      <c r="T693">
        <v>1</v>
      </c>
      <c r="U693">
        <v>0</v>
      </c>
      <c r="V693" s="1">
        <v>1</v>
      </c>
      <c r="W693" s="1">
        <v>1</v>
      </c>
      <c r="X693" s="1">
        <v>1</v>
      </c>
      <c r="Y693" s="1">
        <v>1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1</v>
      </c>
      <c r="AY693" s="1">
        <v>0</v>
      </c>
      <c r="AZ693" s="1">
        <v>0</v>
      </c>
      <c r="BA693" s="1">
        <v>0</v>
      </c>
      <c r="BB693" s="1">
        <v>0</v>
      </c>
      <c r="BC693">
        <v>0</v>
      </c>
      <c r="BD693">
        <v>0</v>
      </c>
      <c r="BE693">
        <v>1</v>
      </c>
      <c r="BF693">
        <v>0</v>
      </c>
      <c r="BG693" s="1">
        <v>1</v>
      </c>
      <c r="BH693" s="1">
        <v>1</v>
      </c>
      <c r="BI693" s="1">
        <v>1</v>
      </c>
      <c r="BJ693" s="1">
        <v>1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 t="s">
        <v>4946</v>
      </c>
      <c r="CJ693" s="1" t="s">
        <v>4946</v>
      </c>
      <c r="CK693" s="1" t="s">
        <v>4946</v>
      </c>
      <c r="CL693" s="1" t="s">
        <v>4946</v>
      </c>
      <c r="CM693" s="1" t="s">
        <v>4946</v>
      </c>
      <c r="CN693" s="1" t="s">
        <v>4946</v>
      </c>
      <c r="CO693" s="1" t="s">
        <v>4944</v>
      </c>
      <c r="CP693" s="1" t="s">
        <v>4945</v>
      </c>
      <c r="CQ693" s="1" t="s">
        <v>4945</v>
      </c>
      <c r="CR693" s="1" t="s">
        <v>4946</v>
      </c>
      <c r="CS693" s="1" t="s">
        <v>4945</v>
      </c>
      <c r="CT693" s="1" t="s">
        <v>4943</v>
      </c>
      <c r="CU693" s="1" t="s">
        <v>4943</v>
      </c>
      <c r="CV693" s="1" t="s">
        <v>4943</v>
      </c>
      <c r="CW693" s="1" t="s">
        <v>4943</v>
      </c>
      <c r="CX693" s="1" t="s">
        <v>4943</v>
      </c>
      <c r="CY693" s="1" t="s">
        <v>4943</v>
      </c>
      <c r="CZ693" s="1" t="s">
        <v>4943</v>
      </c>
    </row>
    <row r="694" spans="2:104" x14ac:dyDescent="0.25">
      <c r="B694" s="2">
        <v>44417</v>
      </c>
      <c r="C694" s="1">
        <v>0</v>
      </c>
      <c r="D694" s="1">
        <v>0</v>
      </c>
      <c r="E694" s="1">
        <v>0</v>
      </c>
      <c r="F694" s="1">
        <v>1</v>
      </c>
      <c r="G694">
        <v>0</v>
      </c>
      <c r="H694">
        <v>0</v>
      </c>
      <c r="I694">
        <v>1</v>
      </c>
      <c r="J694">
        <v>1</v>
      </c>
      <c r="K694">
        <v>1</v>
      </c>
      <c r="L694">
        <v>1</v>
      </c>
      <c r="M694">
        <v>1</v>
      </c>
      <c r="N694">
        <v>0</v>
      </c>
      <c r="O694">
        <v>1</v>
      </c>
      <c r="P694">
        <v>0</v>
      </c>
      <c r="Q694">
        <v>0</v>
      </c>
      <c r="R694">
        <v>1</v>
      </c>
      <c r="S694">
        <v>1</v>
      </c>
      <c r="T694">
        <v>1</v>
      </c>
      <c r="U694">
        <v>1</v>
      </c>
      <c r="V694" s="1">
        <v>1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1</v>
      </c>
      <c r="AH694" s="1">
        <v>0</v>
      </c>
      <c r="AI694" s="1">
        <v>0</v>
      </c>
      <c r="AJ694" s="1">
        <v>0</v>
      </c>
      <c r="AK694" s="1">
        <v>1</v>
      </c>
      <c r="AL694" s="1">
        <v>1</v>
      </c>
      <c r="AM694" s="1">
        <v>1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1</v>
      </c>
      <c r="AY694" s="1">
        <v>1</v>
      </c>
      <c r="AZ694" s="1">
        <v>1</v>
      </c>
      <c r="BA694" s="1">
        <v>0</v>
      </c>
      <c r="BB694" s="1">
        <v>1</v>
      </c>
      <c r="BC694">
        <v>1</v>
      </c>
      <c r="BD694">
        <v>0</v>
      </c>
      <c r="BE694">
        <v>1</v>
      </c>
      <c r="BF694">
        <v>0</v>
      </c>
      <c r="BG694" s="1">
        <v>1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1</v>
      </c>
      <c r="BR694" s="1">
        <v>1</v>
      </c>
      <c r="BS694" s="1">
        <v>0</v>
      </c>
      <c r="BT694" s="1">
        <v>0</v>
      </c>
      <c r="BU694" s="1">
        <v>1</v>
      </c>
      <c r="BV694" s="1">
        <v>1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1</v>
      </c>
      <c r="CG694" s="1">
        <v>0</v>
      </c>
      <c r="CH694" s="1">
        <v>0</v>
      </c>
      <c r="CI694" s="1" t="s">
        <v>4946</v>
      </c>
      <c r="CJ694" s="1" t="s">
        <v>4946</v>
      </c>
      <c r="CK694" s="1" t="s">
        <v>4946</v>
      </c>
      <c r="CL694" s="1" t="s">
        <v>4946</v>
      </c>
      <c r="CM694" s="1" t="s">
        <v>4946</v>
      </c>
      <c r="CN694" s="1" t="s">
        <v>4946</v>
      </c>
      <c r="CO694" s="1" t="s">
        <v>4946</v>
      </c>
      <c r="CP694" s="1" t="s">
        <v>4946</v>
      </c>
      <c r="CQ694" s="1" t="s">
        <v>4944</v>
      </c>
      <c r="CR694" s="1" t="s">
        <v>4946</v>
      </c>
      <c r="CS694" s="1" t="s">
        <v>4946</v>
      </c>
      <c r="CT694" s="1" t="s">
        <v>4943</v>
      </c>
      <c r="CU694" s="1" t="s">
        <v>4943</v>
      </c>
      <c r="CV694" s="1" t="s">
        <v>4943</v>
      </c>
      <c r="CW694" s="1" t="s">
        <v>4943</v>
      </c>
      <c r="CX694" s="1" t="s">
        <v>4943</v>
      </c>
      <c r="CY694" s="1" t="s">
        <v>4943</v>
      </c>
      <c r="CZ694" s="1" t="s">
        <v>4943</v>
      </c>
    </row>
    <row r="695" spans="2:104" x14ac:dyDescent="0.25">
      <c r="B695" s="2">
        <v>44417</v>
      </c>
      <c r="C695" s="1">
        <v>0</v>
      </c>
      <c r="D695" s="1">
        <v>1</v>
      </c>
      <c r="E695" s="1">
        <v>0</v>
      </c>
      <c r="F695" s="1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>
        <v>0</v>
      </c>
      <c r="BD695">
        <v>0</v>
      </c>
      <c r="BE695">
        <v>0</v>
      </c>
      <c r="BF695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 t="s">
        <v>4943</v>
      </c>
      <c r="CJ695" s="1" t="s">
        <v>4943</v>
      </c>
      <c r="CK695" s="1" t="s">
        <v>4943</v>
      </c>
      <c r="CL695" s="1" t="s">
        <v>4943</v>
      </c>
      <c r="CM695" s="1" t="s">
        <v>4943</v>
      </c>
      <c r="CN695" s="1" t="s">
        <v>4943</v>
      </c>
      <c r="CO695" s="1" t="s">
        <v>4943</v>
      </c>
      <c r="CP695" s="1" t="s">
        <v>4943</v>
      </c>
      <c r="CQ695" s="1" t="s">
        <v>4943</v>
      </c>
      <c r="CR695" s="1" t="s">
        <v>4943</v>
      </c>
      <c r="CS695" s="1" t="s">
        <v>4943</v>
      </c>
      <c r="CT695" s="1" t="s">
        <v>4943</v>
      </c>
      <c r="CU695" s="1" t="s">
        <v>4943</v>
      </c>
      <c r="CV695" s="1" t="s">
        <v>4943</v>
      </c>
      <c r="CW695" s="1" t="s">
        <v>4943</v>
      </c>
      <c r="CX695" s="1" t="s">
        <v>4943</v>
      </c>
      <c r="CY695" s="1" t="s">
        <v>23</v>
      </c>
      <c r="CZ695" s="1" t="s">
        <v>4943</v>
      </c>
    </row>
    <row r="696" spans="2:104" x14ac:dyDescent="0.25">
      <c r="B696" s="2">
        <v>44417</v>
      </c>
      <c r="C696" s="1">
        <v>0</v>
      </c>
      <c r="D696" s="1">
        <v>1</v>
      </c>
      <c r="E696" s="1">
        <v>0</v>
      </c>
      <c r="F696" s="1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>
        <v>0</v>
      </c>
      <c r="BD696">
        <v>0</v>
      </c>
      <c r="BE696">
        <v>0</v>
      </c>
      <c r="BF696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 t="s">
        <v>4943</v>
      </c>
      <c r="CJ696" s="1" t="s">
        <v>4943</v>
      </c>
      <c r="CK696" s="1" t="s">
        <v>4943</v>
      </c>
      <c r="CL696" s="1" t="s">
        <v>4943</v>
      </c>
      <c r="CM696" s="1" t="s">
        <v>4943</v>
      </c>
      <c r="CN696" s="1" t="s">
        <v>4943</v>
      </c>
      <c r="CO696" s="1" t="s">
        <v>4943</v>
      </c>
      <c r="CP696" s="1" t="s">
        <v>4943</v>
      </c>
      <c r="CQ696" s="1" t="s">
        <v>4943</v>
      </c>
      <c r="CR696" s="1" t="s">
        <v>4943</v>
      </c>
      <c r="CS696" s="1" t="s">
        <v>4943</v>
      </c>
      <c r="CT696" s="1" t="s">
        <v>4943</v>
      </c>
      <c r="CU696" s="1" t="s">
        <v>4943</v>
      </c>
      <c r="CV696" s="1" t="s">
        <v>4943</v>
      </c>
      <c r="CW696" s="1" t="s">
        <v>4943</v>
      </c>
      <c r="CX696" s="1" t="s">
        <v>4943</v>
      </c>
      <c r="CY696" s="1" t="s">
        <v>23</v>
      </c>
      <c r="CZ696" s="1" t="s">
        <v>4943</v>
      </c>
    </row>
    <row r="697" spans="2:104" x14ac:dyDescent="0.25">
      <c r="B697" s="2">
        <v>44417</v>
      </c>
      <c r="C697" s="1">
        <v>0</v>
      </c>
      <c r="D697" s="1">
        <v>0</v>
      </c>
      <c r="E697" s="1">
        <v>1</v>
      </c>
      <c r="F697" s="1">
        <v>0</v>
      </c>
      <c r="G697">
        <v>0</v>
      </c>
      <c r="H697">
        <v>0</v>
      </c>
      <c r="I697">
        <v>1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>
        <v>0</v>
      </c>
      <c r="BD697">
        <v>0</v>
      </c>
      <c r="BE697">
        <v>0</v>
      </c>
      <c r="BF697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 t="s">
        <v>4943</v>
      </c>
      <c r="CJ697" s="1" t="s">
        <v>4943</v>
      </c>
      <c r="CK697" s="1" t="s">
        <v>4943</v>
      </c>
      <c r="CL697" s="1" t="s">
        <v>4943</v>
      </c>
      <c r="CM697" s="1" t="s">
        <v>4943</v>
      </c>
      <c r="CN697" s="1" t="s">
        <v>4943</v>
      </c>
      <c r="CO697" s="1" t="s">
        <v>4943</v>
      </c>
      <c r="CP697" s="1" t="s">
        <v>4943</v>
      </c>
      <c r="CQ697" s="1" t="s">
        <v>4943</v>
      </c>
      <c r="CR697" s="1" t="s">
        <v>4943</v>
      </c>
      <c r="CS697" s="1" t="s">
        <v>4943</v>
      </c>
      <c r="CT697" s="1" t="s">
        <v>4947</v>
      </c>
      <c r="CU697" s="1" t="s">
        <v>4943</v>
      </c>
      <c r="CV697" s="1" t="s">
        <v>4943</v>
      </c>
      <c r="CW697" s="1" t="s">
        <v>4943</v>
      </c>
      <c r="CX697" s="1" t="s">
        <v>4943</v>
      </c>
      <c r="CY697" s="1" t="s">
        <v>4943</v>
      </c>
      <c r="CZ697" s="1" t="s">
        <v>23</v>
      </c>
    </row>
    <row r="698" spans="2:104" x14ac:dyDescent="0.25">
      <c r="B698" s="2">
        <v>44417</v>
      </c>
      <c r="C698" s="1">
        <v>0</v>
      </c>
      <c r="D698" s="1">
        <v>1</v>
      </c>
      <c r="E698" s="1">
        <v>0</v>
      </c>
      <c r="F698" s="1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>
        <v>0</v>
      </c>
      <c r="BD698">
        <v>0</v>
      </c>
      <c r="BE698">
        <v>0</v>
      </c>
      <c r="BF698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 t="s">
        <v>4943</v>
      </c>
      <c r="CJ698" s="1" t="s">
        <v>4943</v>
      </c>
      <c r="CK698" s="1" t="s">
        <v>4943</v>
      </c>
      <c r="CL698" s="1" t="s">
        <v>4943</v>
      </c>
      <c r="CM698" s="1" t="s">
        <v>4943</v>
      </c>
      <c r="CN698" s="1" t="s">
        <v>4943</v>
      </c>
      <c r="CO698" s="1" t="s">
        <v>4943</v>
      </c>
      <c r="CP698" s="1" t="s">
        <v>4943</v>
      </c>
      <c r="CQ698" s="1" t="s">
        <v>4943</v>
      </c>
      <c r="CR698" s="1" t="s">
        <v>4943</v>
      </c>
      <c r="CS698" s="1" t="s">
        <v>4943</v>
      </c>
      <c r="CT698" s="1" t="s">
        <v>4943</v>
      </c>
      <c r="CU698" s="1" t="s">
        <v>4943</v>
      </c>
      <c r="CV698" s="1" t="s">
        <v>4943</v>
      </c>
      <c r="CW698" s="1" t="s">
        <v>4943</v>
      </c>
      <c r="CX698" s="1" t="s">
        <v>4943</v>
      </c>
      <c r="CY698" s="1" t="s">
        <v>23</v>
      </c>
      <c r="CZ698" s="1" t="s">
        <v>4943</v>
      </c>
    </row>
    <row r="699" spans="2:104" x14ac:dyDescent="0.25">
      <c r="B699" s="2">
        <v>44417</v>
      </c>
      <c r="C699" s="1">
        <v>0</v>
      </c>
      <c r="D699" s="1">
        <v>1</v>
      </c>
      <c r="E699" s="1">
        <v>0</v>
      </c>
      <c r="F699" s="1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>
        <v>0</v>
      </c>
      <c r="BD699">
        <v>0</v>
      </c>
      <c r="BE699">
        <v>0</v>
      </c>
      <c r="BF699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 t="s">
        <v>4943</v>
      </c>
      <c r="CJ699" s="1" t="s">
        <v>4943</v>
      </c>
      <c r="CK699" s="1" t="s">
        <v>4943</v>
      </c>
      <c r="CL699" s="1" t="s">
        <v>4943</v>
      </c>
      <c r="CM699" s="1" t="s">
        <v>4943</v>
      </c>
      <c r="CN699" s="1" t="s">
        <v>4943</v>
      </c>
      <c r="CO699" s="1" t="s">
        <v>4943</v>
      </c>
      <c r="CP699" s="1" t="s">
        <v>4943</v>
      </c>
      <c r="CQ699" s="1" t="s">
        <v>4943</v>
      </c>
      <c r="CR699" s="1" t="s">
        <v>4943</v>
      </c>
      <c r="CS699" s="1" t="s">
        <v>4943</v>
      </c>
      <c r="CT699" s="1" t="s">
        <v>4943</v>
      </c>
      <c r="CU699" s="1" t="s">
        <v>4943</v>
      </c>
      <c r="CV699" s="1" t="s">
        <v>4943</v>
      </c>
      <c r="CW699" s="1" t="s">
        <v>4943</v>
      </c>
      <c r="CX699" s="1" t="s">
        <v>4943</v>
      </c>
      <c r="CY699" s="1" t="s">
        <v>23</v>
      </c>
      <c r="CZ699" s="1" t="s">
        <v>4943</v>
      </c>
    </row>
    <row r="700" spans="2:104" x14ac:dyDescent="0.25">
      <c r="B700" s="2">
        <v>44417</v>
      </c>
      <c r="C700" s="1">
        <v>0</v>
      </c>
      <c r="D700" s="1">
        <v>1</v>
      </c>
      <c r="E700" s="1">
        <v>0</v>
      </c>
      <c r="F700" s="1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>
        <v>0</v>
      </c>
      <c r="BD700">
        <v>0</v>
      </c>
      <c r="BE700">
        <v>0</v>
      </c>
      <c r="BF700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 t="s">
        <v>4943</v>
      </c>
      <c r="CJ700" s="1" t="s">
        <v>4943</v>
      </c>
      <c r="CK700" s="1" t="s">
        <v>4943</v>
      </c>
      <c r="CL700" s="1" t="s">
        <v>4943</v>
      </c>
      <c r="CM700" s="1" t="s">
        <v>4943</v>
      </c>
      <c r="CN700" s="1" t="s">
        <v>4943</v>
      </c>
      <c r="CO700" s="1" t="s">
        <v>4943</v>
      </c>
      <c r="CP700" s="1" t="s">
        <v>4943</v>
      </c>
      <c r="CQ700" s="1" t="s">
        <v>4943</v>
      </c>
      <c r="CR700" s="1" t="s">
        <v>4943</v>
      </c>
      <c r="CS700" s="1" t="s">
        <v>4943</v>
      </c>
      <c r="CT700" s="1" t="s">
        <v>4943</v>
      </c>
      <c r="CU700" s="1" t="s">
        <v>4943</v>
      </c>
      <c r="CV700" s="1" t="s">
        <v>4943</v>
      </c>
      <c r="CW700" s="1" t="s">
        <v>4943</v>
      </c>
      <c r="CX700" s="1" t="s">
        <v>4943</v>
      </c>
      <c r="CY700" s="1" t="s">
        <v>23</v>
      </c>
      <c r="CZ700" s="1" t="s">
        <v>4943</v>
      </c>
    </row>
    <row r="701" spans="2:104" x14ac:dyDescent="0.25">
      <c r="B701" s="2">
        <v>44417</v>
      </c>
      <c r="C701" s="1">
        <v>0</v>
      </c>
      <c r="D701" s="1">
        <v>1</v>
      </c>
      <c r="E701" s="1">
        <v>0</v>
      </c>
      <c r="F701" s="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>
        <v>0</v>
      </c>
      <c r="BD701">
        <v>0</v>
      </c>
      <c r="BE701">
        <v>0</v>
      </c>
      <c r="BF70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 t="s">
        <v>4943</v>
      </c>
      <c r="CJ701" s="1" t="s">
        <v>4943</v>
      </c>
      <c r="CK701" s="1" t="s">
        <v>4943</v>
      </c>
      <c r="CL701" s="1" t="s">
        <v>4943</v>
      </c>
      <c r="CM701" s="1" t="s">
        <v>4943</v>
      </c>
      <c r="CN701" s="1" t="s">
        <v>4943</v>
      </c>
      <c r="CO701" s="1" t="s">
        <v>4943</v>
      </c>
      <c r="CP701" s="1" t="s">
        <v>4943</v>
      </c>
      <c r="CQ701" s="1" t="s">
        <v>4943</v>
      </c>
      <c r="CR701" s="1" t="s">
        <v>4943</v>
      </c>
      <c r="CS701" s="1" t="s">
        <v>4943</v>
      </c>
      <c r="CT701" s="1" t="s">
        <v>4943</v>
      </c>
      <c r="CU701" s="1" t="s">
        <v>4943</v>
      </c>
      <c r="CV701" s="1" t="s">
        <v>4943</v>
      </c>
      <c r="CW701" s="1" t="s">
        <v>4943</v>
      </c>
      <c r="CX701" s="1" t="s">
        <v>4943</v>
      </c>
      <c r="CY701" s="1" t="s">
        <v>23</v>
      </c>
      <c r="CZ701" s="1" t="s">
        <v>4943</v>
      </c>
    </row>
    <row r="702" spans="2:104" x14ac:dyDescent="0.25">
      <c r="B702" s="2">
        <v>44417</v>
      </c>
      <c r="C702" s="1">
        <v>1</v>
      </c>
      <c r="D702" s="1">
        <v>0</v>
      </c>
      <c r="E702" s="1">
        <v>0</v>
      </c>
      <c r="F702" s="1">
        <v>0</v>
      </c>
      <c r="G702">
        <v>1</v>
      </c>
      <c r="H702">
        <v>0</v>
      </c>
      <c r="I702">
        <v>1</v>
      </c>
      <c r="J702">
        <v>1</v>
      </c>
      <c r="K702">
        <v>1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1</v>
      </c>
      <c r="U702">
        <v>1</v>
      </c>
      <c r="V702" s="1">
        <v>1</v>
      </c>
      <c r="W702" s="1">
        <v>1</v>
      </c>
      <c r="X702" s="1">
        <v>0</v>
      </c>
      <c r="Y702" s="1">
        <v>0</v>
      </c>
      <c r="Z702" s="1">
        <v>0</v>
      </c>
      <c r="AA702" s="1">
        <v>1</v>
      </c>
      <c r="AB702" s="1">
        <v>0</v>
      </c>
      <c r="AC702" s="1">
        <v>0</v>
      </c>
      <c r="AD702" s="1">
        <v>0</v>
      </c>
      <c r="AE702" s="1">
        <v>0</v>
      </c>
      <c r="AF702" s="1">
        <v>1</v>
      </c>
      <c r="AG702" s="1">
        <v>1</v>
      </c>
      <c r="AH702" s="1">
        <v>1</v>
      </c>
      <c r="AI702" s="1">
        <v>1</v>
      </c>
      <c r="AJ702" s="1">
        <v>1</v>
      </c>
      <c r="AK702" s="1">
        <v>1</v>
      </c>
      <c r="AL702" s="1">
        <v>1</v>
      </c>
      <c r="AM702" s="1">
        <v>1</v>
      </c>
      <c r="AN702" s="1">
        <v>1</v>
      </c>
      <c r="AO702" s="1">
        <v>0</v>
      </c>
      <c r="AP702" s="1">
        <v>0</v>
      </c>
      <c r="AQ702" s="1">
        <v>0</v>
      </c>
      <c r="AR702" s="1">
        <v>1</v>
      </c>
      <c r="AS702" s="1">
        <v>0</v>
      </c>
      <c r="AT702" s="1">
        <v>0</v>
      </c>
      <c r="AU702" s="1">
        <v>0</v>
      </c>
      <c r="AV702" s="1">
        <v>0</v>
      </c>
      <c r="AW702" s="1">
        <v>1</v>
      </c>
      <c r="AX702" s="1">
        <v>1</v>
      </c>
      <c r="AY702" s="1">
        <v>1</v>
      </c>
      <c r="AZ702" s="1">
        <v>1</v>
      </c>
      <c r="BA702" s="1">
        <v>1</v>
      </c>
      <c r="BB702" s="1">
        <v>1</v>
      </c>
      <c r="BC702">
        <v>1</v>
      </c>
      <c r="BD702">
        <v>1</v>
      </c>
      <c r="BE702">
        <v>1</v>
      </c>
      <c r="BF702">
        <v>1</v>
      </c>
      <c r="BG702" s="1">
        <v>1</v>
      </c>
      <c r="BH702" s="1">
        <v>1</v>
      </c>
      <c r="BI702" s="1">
        <v>0</v>
      </c>
      <c r="BJ702" s="1">
        <v>0</v>
      </c>
      <c r="BK702" s="1">
        <v>0</v>
      </c>
      <c r="BL702" s="1">
        <v>1</v>
      </c>
      <c r="BM702" s="1">
        <v>0</v>
      </c>
      <c r="BN702" s="1">
        <v>0</v>
      </c>
      <c r="BO702" s="1">
        <v>0</v>
      </c>
      <c r="BP702" s="1">
        <v>0</v>
      </c>
      <c r="BQ702" s="1">
        <v>1</v>
      </c>
      <c r="BR702" s="1">
        <v>1</v>
      </c>
      <c r="BS702" s="1">
        <v>0</v>
      </c>
      <c r="BT702" s="1">
        <v>0</v>
      </c>
      <c r="BU702" s="1">
        <v>1</v>
      </c>
      <c r="BV702" s="1">
        <v>1</v>
      </c>
      <c r="BW702" s="1">
        <v>1</v>
      </c>
      <c r="BX702" s="1">
        <v>0</v>
      </c>
      <c r="BY702" s="1">
        <v>0</v>
      </c>
      <c r="BZ702" s="1">
        <v>0</v>
      </c>
      <c r="CA702" s="1">
        <v>1</v>
      </c>
      <c r="CB702" s="1">
        <v>0</v>
      </c>
      <c r="CC702" s="1">
        <v>0</v>
      </c>
      <c r="CD702" s="1">
        <v>0</v>
      </c>
      <c r="CE702" s="1">
        <v>0</v>
      </c>
      <c r="CF702" s="1">
        <v>1</v>
      </c>
      <c r="CG702" s="1">
        <v>1</v>
      </c>
      <c r="CH702" s="1">
        <v>0</v>
      </c>
      <c r="CI702" s="1" t="s">
        <v>4946</v>
      </c>
      <c r="CJ702" s="1" t="s">
        <v>4946</v>
      </c>
      <c r="CK702" s="1" t="s">
        <v>4946</v>
      </c>
      <c r="CL702" s="1" t="s">
        <v>4946</v>
      </c>
      <c r="CM702" s="1" t="s">
        <v>4946</v>
      </c>
      <c r="CN702" s="1" t="s">
        <v>4946</v>
      </c>
      <c r="CO702" s="1" t="s">
        <v>4946</v>
      </c>
      <c r="CP702" s="1" t="s">
        <v>4946</v>
      </c>
      <c r="CQ702" s="1" t="s">
        <v>4946</v>
      </c>
      <c r="CR702" s="1" t="s">
        <v>4946</v>
      </c>
      <c r="CS702" s="1" t="s">
        <v>4945</v>
      </c>
      <c r="CT702" s="1" t="s">
        <v>4943</v>
      </c>
      <c r="CU702" s="1" t="s">
        <v>4943</v>
      </c>
      <c r="CV702" s="1" t="s">
        <v>4943</v>
      </c>
      <c r="CW702" s="1" t="s">
        <v>4943</v>
      </c>
      <c r="CX702" s="1" t="s">
        <v>4943</v>
      </c>
      <c r="CY702" s="1" t="s">
        <v>4943</v>
      </c>
      <c r="CZ702" s="1" t="s">
        <v>4943</v>
      </c>
    </row>
    <row r="703" spans="2:104" x14ac:dyDescent="0.25">
      <c r="B703" s="2">
        <v>44417</v>
      </c>
      <c r="C703" s="1">
        <v>1</v>
      </c>
      <c r="D703" s="1">
        <v>0</v>
      </c>
      <c r="E703" s="1">
        <v>0</v>
      </c>
      <c r="F703" s="1">
        <v>0</v>
      </c>
      <c r="G703">
        <v>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>
        <v>0</v>
      </c>
      <c r="BD703">
        <v>0</v>
      </c>
      <c r="BE703">
        <v>0</v>
      </c>
      <c r="BF703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 t="s">
        <v>4945</v>
      </c>
      <c r="CJ703" s="1" t="s">
        <v>4945</v>
      </c>
      <c r="CK703" s="1" t="s">
        <v>4945</v>
      </c>
      <c r="CL703" s="1" t="s">
        <v>4945</v>
      </c>
      <c r="CM703" s="1" t="s">
        <v>4945</v>
      </c>
      <c r="CN703" s="1" t="s">
        <v>4945</v>
      </c>
      <c r="CO703" s="1" t="s">
        <v>4945</v>
      </c>
      <c r="CP703" s="1" t="s">
        <v>4945</v>
      </c>
      <c r="CQ703" s="1" t="s">
        <v>4945</v>
      </c>
      <c r="CR703" s="1" t="s">
        <v>4945</v>
      </c>
      <c r="CS703" s="1" t="s">
        <v>4945</v>
      </c>
      <c r="CT703" s="1" t="s">
        <v>4943</v>
      </c>
      <c r="CU703" s="1" t="s">
        <v>4943</v>
      </c>
      <c r="CV703" s="1" t="s">
        <v>4943</v>
      </c>
      <c r="CW703" s="1" t="s">
        <v>4943</v>
      </c>
      <c r="CX703" s="1" t="s">
        <v>4943</v>
      </c>
      <c r="CY703" s="1" t="s">
        <v>4943</v>
      </c>
      <c r="CZ703" s="1" t="s">
        <v>4943</v>
      </c>
    </row>
    <row r="704" spans="2:104" x14ac:dyDescent="0.25">
      <c r="B704" s="2">
        <v>44417</v>
      </c>
      <c r="C704" s="1">
        <v>1</v>
      </c>
      <c r="D704" s="1">
        <v>0</v>
      </c>
      <c r="E704" s="1">
        <v>0</v>
      </c>
      <c r="F704" s="1">
        <v>0</v>
      </c>
      <c r="G704">
        <v>0</v>
      </c>
      <c r="H704">
        <v>0</v>
      </c>
      <c r="I704">
        <v>1</v>
      </c>
      <c r="J704">
        <v>1</v>
      </c>
      <c r="K704">
        <v>1</v>
      </c>
      <c r="L704">
        <v>0</v>
      </c>
      <c r="M704">
        <v>0</v>
      </c>
      <c r="N704">
        <v>1</v>
      </c>
      <c r="O704">
        <v>1</v>
      </c>
      <c r="P704">
        <v>0</v>
      </c>
      <c r="Q704">
        <v>0</v>
      </c>
      <c r="R704">
        <v>1</v>
      </c>
      <c r="S704">
        <v>1</v>
      </c>
      <c r="T704">
        <v>1</v>
      </c>
      <c r="U704">
        <v>0</v>
      </c>
      <c r="V704" s="1">
        <v>0</v>
      </c>
      <c r="W704" s="1">
        <v>1</v>
      </c>
      <c r="X704" s="1">
        <v>0</v>
      </c>
      <c r="Y704" s="1">
        <v>1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1</v>
      </c>
      <c r="AG704" s="1">
        <v>0</v>
      </c>
      <c r="AH704" s="1">
        <v>1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1</v>
      </c>
      <c r="AO704" s="1">
        <v>0</v>
      </c>
      <c r="AP704" s="1">
        <v>1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1</v>
      </c>
      <c r="AY704" s="1">
        <v>0</v>
      </c>
      <c r="AZ704" s="1">
        <v>1</v>
      </c>
      <c r="BA704" s="1">
        <v>0</v>
      </c>
      <c r="BB704" s="1">
        <v>0</v>
      </c>
      <c r="BC704">
        <v>1</v>
      </c>
      <c r="BD704">
        <v>0</v>
      </c>
      <c r="BE704">
        <v>1</v>
      </c>
      <c r="BF704">
        <v>0</v>
      </c>
      <c r="BG704" s="1">
        <v>0</v>
      </c>
      <c r="BH704" s="1">
        <v>1</v>
      </c>
      <c r="BI704" s="1">
        <v>0</v>
      </c>
      <c r="BJ704" s="1">
        <v>1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 t="s">
        <v>4946</v>
      </c>
      <c r="CJ704" s="1" t="s">
        <v>4946</v>
      </c>
      <c r="CK704" s="1" t="s">
        <v>4946</v>
      </c>
      <c r="CL704" s="1" t="s">
        <v>4946</v>
      </c>
      <c r="CM704" s="1" t="s">
        <v>4945</v>
      </c>
      <c r="CN704" s="1" t="s">
        <v>4945</v>
      </c>
      <c r="CO704" s="1" t="s">
        <v>4945</v>
      </c>
      <c r="CP704" s="1" t="s">
        <v>4945</v>
      </c>
      <c r="CQ704" s="1" t="s">
        <v>4945</v>
      </c>
      <c r="CR704" s="1" t="s">
        <v>4945</v>
      </c>
      <c r="CS704" s="1" t="s">
        <v>4945</v>
      </c>
      <c r="CT704" s="1" t="s">
        <v>4943</v>
      </c>
      <c r="CU704" s="1" t="s">
        <v>4943</v>
      </c>
      <c r="CV704" s="1" t="s">
        <v>4943</v>
      </c>
      <c r="CW704" s="1" t="s">
        <v>4943</v>
      </c>
      <c r="CX704" s="1" t="s">
        <v>4943</v>
      </c>
      <c r="CY704" s="1" t="s">
        <v>4943</v>
      </c>
      <c r="CZ704" s="1" t="s">
        <v>4943</v>
      </c>
    </row>
    <row r="705" spans="2:104" x14ac:dyDescent="0.25">
      <c r="B705" s="2">
        <v>44417</v>
      </c>
      <c r="C705" s="1">
        <v>0</v>
      </c>
      <c r="D705" s="1">
        <v>1</v>
      </c>
      <c r="E705" s="1">
        <v>0</v>
      </c>
      <c r="F705" s="1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>
        <v>0</v>
      </c>
      <c r="BD705">
        <v>0</v>
      </c>
      <c r="BE705">
        <v>0</v>
      </c>
      <c r="BF705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 t="s">
        <v>4943</v>
      </c>
      <c r="CJ705" s="1" t="s">
        <v>4943</v>
      </c>
      <c r="CK705" s="1" t="s">
        <v>4943</v>
      </c>
      <c r="CL705" s="1" t="s">
        <v>4943</v>
      </c>
      <c r="CM705" s="1" t="s">
        <v>4943</v>
      </c>
      <c r="CN705" s="1" t="s">
        <v>4943</v>
      </c>
      <c r="CO705" s="1" t="s">
        <v>4943</v>
      </c>
      <c r="CP705" s="1" t="s">
        <v>4943</v>
      </c>
      <c r="CQ705" s="1" t="s">
        <v>4943</v>
      </c>
      <c r="CR705" s="1" t="s">
        <v>4943</v>
      </c>
      <c r="CS705" s="1" t="s">
        <v>4943</v>
      </c>
      <c r="CT705" s="1" t="s">
        <v>4943</v>
      </c>
      <c r="CU705" s="1" t="s">
        <v>4943</v>
      </c>
      <c r="CV705" s="1" t="s">
        <v>4943</v>
      </c>
      <c r="CW705" s="1" t="s">
        <v>4943</v>
      </c>
      <c r="CX705" s="1" t="s">
        <v>4943</v>
      </c>
      <c r="CY705" s="1" t="s">
        <v>23</v>
      </c>
      <c r="CZ705" s="1" t="s">
        <v>4943</v>
      </c>
    </row>
    <row r="706" spans="2:104" x14ac:dyDescent="0.25">
      <c r="B706" s="2">
        <v>44417</v>
      </c>
      <c r="C706" s="1">
        <v>0</v>
      </c>
      <c r="D706" s="1">
        <v>0</v>
      </c>
      <c r="E706" s="1">
        <v>1</v>
      </c>
      <c r="F706" s="1">
        <v>0</v>
      </c>
      <c r="G706">
        <v>0</v>
      </c>
      <c r="H706">
        <v>0</v>
      </c>
      <c r="I706">
        <v>1</v>
      </c>
      <c r="J706">
        <v>1</v>
      </c>
      <c r="K706">
        <v>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>
        <v>0</v>
      </c>
      <c r="BD706">
        <v>0</v>
      </c>
      <c r="BE706">
        <v>0</v>
      </c>
      <c r="BF706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 t="s">
        <v>4943</v>
      </c>
      <c r="CJ706" s="1" t="s">
        <v>4943</v>
      </c>
      <c r="CK706" s="1" t="s">
        <v>4943</v>
      </c>
      <c r="CL706" s="1" t="s">
        <v>4943</v>
      </c>
      <c r="CM706" s="1" t="s">
        <v>4943</v>
      </c>
      <c r="CN706" s="1" t="s">
        <v>4943</v>
      </c>
      <c r="CO706" s="1" t="s">
        <v>4943</v>
      </c>
      <c r="CP706" s="1" t="s">
        <v>4943</v>
      </c>
      <c r="CQ706" s="1" t="s">
        <v>4943</v>
      </c>
      <c r="CR706" s="1" t="s">
        <v>4943</v>
      </c>
      <c r="CS706" s="1" t="s">
        <v>4943</v>
      </c>
      <c r="CT706" s="1" t="s">
        <v>4947</v>
      </c>
      <c r="CU706" s="1" t="s">
        <v>4947</v>
      </c>
      <c r="CV706" s="1" t="s">
        <v>4947</v>
      </c>
      <c r="CW706" s="1" t="s">
        <v>4943</v>
      </c>
      <c r="CX706" s="1" t="s">
        <v>4943</v>
      </c>
      <c r="CY706" s="1" t="s">
        <v>4943</v>
      </c>
      <c r="CZ706" s="1" t="s">
        <v>23</v>
      </c>
    </row>
    <row r="707" spans="2:104" x14ac:dyDescent="0.25">
      <c r="B707" s="2">
        <v>44417</v>
      </c>
      <c r="C707" s="1">
        <v>0</v>
      </c>
      <c r="D707" s="1">
        <v>1</v>
      </c>
      <c r="E707" s="1">
        <v>0</v>
      </c>
      <c r="F707" s="1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>
        <v>0</v>
      </c>
      <c r="BD707">
        <v>0</v>
      </c>
      <c r="BE707">
        <v>0</v>
      </c>
      <c r="BF707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 t="s">
        <v>4943</v>
      </c>
      <c r="CJ707" s="1" t="s">
        <v>4943</v>
      </c>
      <c r="CK707" s="1" t="s">
        <v>4943</v>
      </c>
      <c r="CL707" s="1" t="s">
        <v>4943</v>
      </c>
      <c r="CM707" s="1" t="s">
        <v>4943</v>
      </c>
      <c r="CN707" s="1" t="s">
        <v>4943</v>
      </c>
      <c r="CO707" s="1" t="s">
        <v>4943</v>
      </c>
      <c r="CP707" s="1" t="s">
        <v>4943</v>
      </c>
      <c r="CQ707" s="1" t="s">
        <v>4943</v>
      </c>
      <c r="CR707" s="1" t="s">
        <v>4943</v>
      </c>
      <c r="CS707" s="1" t="s">
        <v>4943</v>
      </c>
      <c r="CT707" s="1" t="s">
        <v>4943</v>
      </c>
      <c r="CU707" s="1" t="s">
        <v>4943</v>
      </c>
      <c r="CV707" s="1" t="s">
        <v>4943</v>
      </c>
      <c r="CW707" s="1" t="s">
        <v>4943</v>
      </c>
      <c r="CX707" s="1" t="s">
        <v>4943</v>
      </c>
      <c r="CY707" s="1" t="s">
        <v>23</v>
      </c>
      <c r="CZ707" s="1" t="s">
        <v>4943</v>
      </c>
    </row>
    <row r="708" spans="2:104" x14ac:dyDescent="0.25">
      <c r="B708" s="2">
        <v>44417</v>
      </c>
      <c r="C708" s="1">
        <v>1</v>
      </c>
      <c r="D708" s="1">
        <v>0</v>
      </c>
      <c r="E708" s="1">
        <v>0</v>
      </c>
      <c r="F708" s="1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1</v>
      </c>
      <c r="R708">
        <v>0</v>
      </c>
      <c r="S708">
        <v>0</v>
      </c>
      <c r="T708">
        <v>1</v>
      </c>
      <c r="U708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1</v>
      </c>
      <c r="AD708" s="1">
        <v>0</v>
      </c>
      <c r="AE708" s="1">
        <v>0</v>
      </c>
      <c r="AF708" s="1">
        <v>1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1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>
        <v>0</v>
      </c>
      <c r="BD708">
        <v>0</v>
      </c>
      <c r="BE708">
        <v>0</v>
      </c>
      <c r="BF708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 t="s">
        <v>4946</v>
      </c>
      <c r="CJ708" s="1" t="s">
        <v>4946</v>
      </c>
      <c r="CK708" s="1" t="s">
        <v>4946</v>
      </c>
      <c r="CL708" s="1" t="s">
        <v>4946</v>
      </c>
      <c r="CM708" s="1" t="s">
        <v>4945</v>
      </c>
      <c r="CN708" s="1" t="s">
        <v>4945</v>
      </c>
      <c r="CO708" s="1" t="s">
        <v>4945</v>
      </c>
      <c r="CP708" s="1" t="s">
        <v>4945</v>
      </c>
      <c r="CQ708" s="1" t="s">
        <v>4945</v>
      </c>
      <c r="CR708" s="1" t="s">
        <v>4946</v>
      </c>
      <c r="CS708" s="1" t="s">
        <v>4946</v>
      </c>
      <c r="CT708" s="1" t="s">
        <v>4943</v>
      </c>
      <c r="CU708" s="1" t="s">
        <v>4943</v>
      </c>
      <c r="CV708" s="1" t="s">
        <v>4943</v>
      </c>
      <c r="CW708" s="1" t="s">
        <v>4943</v>
      </c>
      <c r="CX708" s="1" t="s">
        <v>4943</v>
      </c>
      <c r="CY708" s="1" t="s">
        <v>4943</v>
      </c>
      <c r="CZ708" s="1" t="s">
        <v>4943</v>
      </c>
    </row>
    <row r="709" spans="2:104" x14ac:dyDescent="0.25">
      <c r="B709" s="2">
        <v>44417</v>
      </c>
      <c r="C709" s="1">
        <v>0</v>
      </c>
      <c r="D709" s="1">
        <v>0</v>
      </c>
      <c r="E709" s="1">
        <v>1</v>
      </c>
      <c r="F709" s="1">
        <v>0</v>
      </c>
      <c r="G709">
        <v>0</v>
      </c>
      <c r="H709">
        <v>0</v>
      </c>
      <c r="I709">
        <v>1</v>
      </c>
      <c r="J709">
        <v>1</v>
      </c>
      <c r="K709">
        <v>1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>
        <v>0</v>
      </c>
      <c r="BD709">
        <v>0</v>
      </c>
      <c r="BE709">
        <v>0</v>
      </c>
      <c r="BF709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 t="s">
        <v>4943</v>
      </c>
      <c r="CJ709" s="1" t="s">
        <v>4943</v>
      </c>
      <c r="CK709" s="1" t="s">
        <v>4943</v>
      </c>
      <c r="CL709" s="1" t="s">
        <v>4943</v>
      </c>
      <c r="CM709" s="1" t="s">
        <v>4943</v>
      </c>
      <c r="CN709" s="1" t="s">
        <v>4943</v>
      </c>
      <c r="CO709" s="1" t="s">
        <v>4943</v>
      </c>
      <c r="CP709" s="1" t="s">
        <v>4943</v>
      </c>
      <c r="CQ709" s="1" t="s">
        <v>4943</v>
      </c>
      <c r="CR709" s="1" t="s">
        <v>4943</v>
      </c>
      <c r="CS709" s="1" t="s">
        <v>4943</v>
      </c>
      <c r="CT709" s="1" t="s">
        <v>4947</v>
      </c>
      <c r="CU709" s="1" t="s">
        <v>4947</v>
      </c>
      <c r="CV709" s="1" t="s">
        <v>4947</v>
      </c>
      <c r="CW709" s="1" t="s">
        <v>4943</v>
      </c>
      <c r="CX709" s="1" t="s">
        <v>4943</v>
      </c>
      <c r="CY709" s="1" t="s">
        <v>4943</v>
      </c>
      <c r="CZ709" s="1" t="s">
        <v>23</v>
      </c>
    </row>
    <row r="710" spans="2:104" x14ac:dyDescent="0.25">
      <c r="B710" s="2">
        <v>44417</v>
      </c>
      <c r="C710" s="1">
        <v>1</v>
      </c>
      <c r="D710" s="1">
        <v>0</v>
      </c>
      <c r="E710" s="1">
        <v>0</v>
      </c>
      <c r="F710" s="1">
        <v>0</v>
      </c>
      <c r="G710">
        <v>1</v>
      </c>
      <c r="H710">
        <v>0</v>
      </c>
      <c r="I710">
        <v>1</v>
      </c>
      <c r="J710">
        <v>1</v>
      </c>
      <c r="K710">
        <v>1</v>
      </c>
      <c r="L710">
        <v>1</v>
      </c>
      <c r="M710">
        <v>0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1</v>
      </c>
      <c r="U710">
        <v>0</v>
      </c>
      <c r="V710" s="1">
        <v>0</v>
      </c>
      <c r="W710" s="1">
        <v>0</v>
      </c>
      <c r="X710" s="1">
        <v>1</v>
      </c>
      <c r="Y710" s="1">
        <v>0</v>
      </c>
      <c r="Z710" s="1">
        <v>0</v>
      </c>
      <c r="AA710" s="1">
        <v>1</v>
      </c>
      <c r="AB710" s="1">
        <v>0</v>
      </c>
      <c r="AC710" s="1">
        <v>0</v>
      </c>
      <c r="AD710" s="1">
        <v>1</v>
      </c>
      <c r="AE710" s="1">
        <v>0</v>
      </c>
      <c r="AF710" s="1">
        <v>1</v>
      </c>
      <c r="AG710" s="1">
        <v>1</v>
      </c>
      <c r="AH710" s="1">
        <v>0</v>
      </c>
      <c r="AI710" s="1">
        <v>1</v>
      </c>
      <c r="AJ710" s="1">
        <v>1</v>
      </c>
      <c r="AK710" s="1">
        <v>1</v>
      </c>
      <c r="AL710" s="1">
        <v>1</v>
      </c>
      <c r="AM710" s="1">
        <v>0</v>
      </c>
      <c r="AN710" s="1">
        <v>0</v>
      </c>
      <c r="AO710" s="1">
        <v>1</v>
      </c>
      <c r="AP710" s="1">
        <v>0</v>
      </c>
      <c r="AQ710" s="1">
        <v>0</v>
      </c>
      <c r="AR710" s="1">
        <v>1</v>
      </c>
      <c r="AS710" s="1">
        <v>0</v>
      </c>
      <c r="AT710" s="1">
        <v>0</v>
      </c>
      <c r="AU710" s="1">
        <v>1</v>
      </c>
      <c r="AV710" s="1">
        <v>0</v>
      </c>
      <c r="AW710" s="1">
        <v>1</v>
      </c>
      <c r="AX710" s="1">
        <v>1</v>
      </c>
      <c r="AY710" s="1">
        <v>1</v>
      </c>
      <c r="AZ710" s="1">
        <v>1</v>
      </c>
      <c r="BA710" s="1">
        <v>0</v>
      </c>
      <c r="BB710" s="1">
        <v>1</v>
      </c>
      <c r="BC710">
        <v>1</v>
      </c>
      <c r="BD710">
        <v>1</v>
      </c>
      <c r="BE710">
        <v>1</v>
      </c>
      <c r="BF710">
        <v>0</v>
      </c>
      <c r="BG710" s="1">
        <v>0</v>
      </c>
      <c r="BH710" s="1">
        <v>0</v>
      </c>
      <c r="BI710" s="1">
        <v>1</v>
      </c>
      <c r="BJ710" s="1">
        <v>0</v>
      </c>
      <c r="BK710" s="1">
        <v>0</v>
      </c>
      <c r="BL710" s="1">
        <v>1</v>
      </c>
      <c r="BM710" s="1">
        <v>0</v>
      </c>
      <c r="BN710" s="1">
        <v>0</v>
      </c>
      <c r="BO710" s="1">
        <v>1</v>
      </c>
      <c r="BP710" s="1">
        <v>0</v>
      </c>
      <c r="BQ710" s="1">
        <v>1</v>
      </c>
      <c r="BR710" s="1">
        <v>0</v>
      </c>
      <c r="BS710" s="1">
        <v>1</v>
      </c>
      <c r="BT710" s="1">
        <v>0</v>
      </c>
      <c r="BU710" s="1">
        <v>1</v>
      </c>
      <c r="BV710" s="1">
        <v>0</v>
      </c>
      <c r="BW710" s="1">
        <v>0</v>
      </c>
      <c r="BX710" s="1">
        <v>1</v>
      </c>
      <c r="BY710" s="1">
        <v>0</v>
      </c>
      <c r="BZ710" s="1">
        <v>0</v>
      </c>
      <c r="CA710" s="1">
        <v>1</v>
      </c>
      <c r="CB710" s="1">
        <v>0</v>
      </c>
      <c r="CC710" s="1">
        <v>0</v>
      </c>
      <c r="CD710" s="1">
        <v>1</v>
      </c>
      <c r="CE710" s="1">
        <v>0</v>
      </c>
      <c r="CF710" s="1">
        <v>0</v>
      </c>
      <c r="CG710" s="1">
        <v>0</v>
      </c>
      <c r="CH710" s="1">
        <v>0</v>
      </c>
      <c r="CI710" s="1" t="s">
        <v>4946</v>
      </c>
      <c r="CJ710" s="1" t="s">
        <v>4946</v>
      </c>
      <c r="CK710" s="1" t="s">
        <v>4944</v>
      </c>
      <c r="CL710" s="1" t="s">
        <v>4944</v>
      </c>
      <c r="CM710" s="1" t="s">
        <v>4945</v>
      </c>
      <c r="CN710" s="1" t="s">
        <v>4944</v>
      </c>
      <c r="CO710" s="1" t="s">
        <v>4944</v>
      </c>
      <c r="CP710" s="1" t="s">
        <v>4945</v>
      </c>
      <c r="CQ710" s="1" t="s">
        <v>4944</v>
      </c>
      <c r="CR710" s="1" t="s">
        <v>4944</v>
      </c>
      <c r="CS710" s="1" t="s">
        <v>4945</v>
      </c>
      <c r="CT710" s="1" t="s">
        <v>4943</v>
      </c>
      <c r="CU710" s="1" t="s">
        <v>4943</v>
      </c>
      <c r="CV710" s="1" t="s">
        <v>4943</v>
      </c>
      <c r="CW710" s="1" t="s">
        <v>4943</v>
      </c>
      <c r="CX710" s="1" t="s">
        <v>4943</v>
      </c>
      <c r="CY710" s="1" t="s">
        <v>4943</v>
      </c>
      <c r="CZ710" s="1" t="s">
        <v>4943</v>
      </c>
    </row>
    <row r="711" spans="2:104" x14ac:dyDescent="0.25">
      <c r="B711" s="2">
        <v>44417</v>
      </c>
      <c r="C711" s="1">
        <v>0</v>
      </c>
      <c r="D711" s="1">
        <v>1</v>
      </c>
      <c r="E711" s="1">
        <v>0</v>
      </c>
      <c r="F711" s="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>
        <v>0</v>
      </c>
      <c r="BD711">
        <v>0</v>
      </c>
      <c r="BE711">
        <v>0</v>
      </c>
      <c r="BF71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 t="s">
        <v>4943</v>
      </c>
      <c r="CJ711" s="1" t="s">
        <v>4943</v>
      </c>
      <c r="CK711" s="1" t="s">
        <v>4943</v>
      </c>
      <c r="CL711" s="1" t="s">
        <v>4943</v>
      </c>
      <c r="CM711" s="1" t="s">
        <v>4943</v>
      </c>
      <c r="CN711" s="1" t="s">
        <v>4943</v>
      </c>
      <c r="CO711" s="1" t="s">
        <v>4943</v>
      </c>
      <c r="CP711" s="1" t="s">
        <v>4943</v>
      </c>
      <c r="CQ711" s="1" t="s">
        <v>4943</v>
      </c>
      <c r="CR711" s="1" t="s">
        <v>4943</v>
      </c>
      <c r="CS711" s="1" t="s">
        <v>4943</v>
      </c>
      <c r="CT711" s="1" t="s">
        <v>4943</v>
      </c>
      <c r="CU711" s="1" t="s">
        <v>4943</v>
      </c>
      <c r="CV711" s="1" t="s">
        <v>4943</v>
      </c>
      <c r="CW711" s="1" t="s">
        <v>4943</v>
      </c>
      <c r="CX711" s="1" t="s">
        <v>4943</v>
      </c>
      <c r="CY711" s="1" t="s">
        <v>23</v>
      </c>
      <c r="CZ711" s="1" t="s">
        <v>4943</v>
      </c>
    </row>
    <row r="712" spans="2:104" x14ac:dyDescent="0.25">
      <c r="B712" s="2">
        <v>44417</v>
      </c>
      <c r="C712" s="1">
        <v>0</v>
      </c>
      <c r="D712" s="1">
        <v>1</v>
      </c>
      <c r="E712" s="1">
        <v>0</v>
      </c>
      <c r="F712" s="1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>
        <v>0</v>
      </c>
      <c r="BD712">
        <v>0</v>
      </c>
      <c r="BE712">
        <v>0</v>
      </c>
      <c r="BF712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 t="s">
        <v>4943</v>
      </c>
      <c r="CJ712" s="1" t="s">
        <v>4943</v>
      </c>
      <c r="CK712" s="1" t="s">
        <v>4943</v>
      </c>
      <c r="CL712" s="1" t="s">
        <v>4943</v>
      </c>
      <c r="CM712" s="1" t="s">
        <v>4943</v>
      </c>
      <c r="CN712" s="1" t="s">
        <v>4943</v>
      </c>
      <c r="CO712" s="1" t="s">
        <v>4943</v>
      </c>
      <c r="CP712" s="1" t="s">
        <v>4943</v>
      </c>
      <c r="CQ712" s="1" t="s">
        <v>4943</v>
      </c>
      <c r="CR712" s="1" t="s">
        <v>4943</v>
      </c>
      <c r="CS712" s="1" t="s">
        <v>4943</v>
      </c>
      <c r="CT712" s="1" t="s">
        <v>4943</v>
      </c>
      <c r="CU712" s="1" t="s">
        <v>4943</v>
      </c>
      <c r="CV712" s="1" t="s">
        <v>4943</v>
      </c>
      <c r="CW712" s="1" t="s">
        <v>4943</v>
      </c>
      <c r="CX712" s="1" t="s">
        <v>4943</v>
      </c>
      <c r="CY712" s="1" t="s">
        <v>23</v>
      </c>
      <c r="CZ712" s="1" t="s">
        <v>4943</v>
      </c>
    </row>
    <row r="713" spans="2:104" x14ac:dyDescent="0.25">
      <c r="B713" s="2">
        <v>44417</v>
      </c>
      <c r="C713" s="1">
        <v>0</v>
      </c>
      <c r="D713" s="1">
        <v>0</v>
      </c>
      <c r="E713" s="1">
        <v>1</v>
      </c>
      <c r="F713" s="1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>
        <v>0</v>
      </c>
      <c r="BD713">
        <v>0</v>
      </c>
      <c r="BE713">
        <v>0</v>
      </c>
      <c r="BF713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 t="s">
        <v>4943</v>
      </c>
      <c r="CJ713" s="1" t="s">
        <v>4943</v>
      </c>
      <c r="CK713" s="1" t="s">
        <v>4943</v>
      </c>
      <c r="CL713" s="1" t="s">
        <v>4943</v>
      </c>
      <c r="CM713" s="1" t="s">
        <v>4943</v>
      </c>
      <c r="CN713" s="1" t="s">
        <v>4943</v>
      </c>
      <c r="CO713" s="1" t="s">
        <v>4943</v>
      </c>
      <c r="CP713" s="1" t="s">
        <v>4943</v>
      </c>
      <c r="CQ713" s="1" t="s">
        <v>4943</v>
      </c>
      <c r="CR713" s="1" t="s">
        <v>4943</v>
      </c>
      <c r="CS713" s="1" t="s">
        <v>4943</v>
      </c>
      <c r="CT713" s="1" t="s">
        <v>4943</v>
      </c>
      <c r="CU713" s="1" t="s">
        <v>4943</v>
      </c>
      <c r="CV713" s="1" t="s">
        <v>4943</v>
      </c>
      <c r="CW713" s="1" t="s">
        <v>4943</v>
      </c>
      <c r="CX713" s="1" t="s">
        <v>4943</v>
      </c>
      <c r="CY713" s="1" t="s">
        <v>4943</v>
      </c>
      <c r="CZ713" s="1" t="s">
        <v>23</v>
      </c>
    </row>
    <row r="714" spans="2:104" x14ac:dyDescent="0.25">
      <c r="B714" s="2">
        <v>44417</v>
      </c>
      <c r="C714" s="1">
        <v>1</v>
      </c>
      <c r="D714" s="1">
        <v>0</v>
      </c>
      <c r="E714" s="1">
        <v>0</v>
      </c>
      <c r="F714" s="1">
        <v>0</v>
      </c>
      <c r="G714">
        <v>0</v>
      </c>
      <c r="H714">
        <v>0</v>
      </c>
      <c r="I714">
        <v>1</v>
      </c>
      <c r="J714">
        <v>0</v>
      </c>
      <c r="K714">
        <v>1</v>
      </c>
      <c r="L714">
        <v>1</v>
      </c>
      <c r="M714">
        <v>1</v>
      </c>
      <c r="N714">
        <v>0</v>
      </c>
      <c r="O714">
        <v>1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0</v>
      </c>
      <c r="V714" s="1">
        <v>1</v>
      </c>
      <c r="W714" s="1">
        <v>0</v>
      </c>
      <c r="X714" s="1">
        <v>0</v>
      </c>
      <c r="Y714" s="1">
        <v>1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1</v>
      </c>
      <c r="BA714" s="1">
        <v>0</v>
      </c>
      <c r="BB714" s="1">
        <v>0</v>
      </c>
      <c r="BC714">
        <v>1</v>
      </c>
      <c r="BD714">
        <v>0</v>
      </c>
      <c r="BE714">
        <v>0</v>
      </c>
      <c r="BF714">
        <v>0</v>
      </c>
      <c r="BG714" s="1">
        <v>1</v>
      </c>
      <c r="BH714" s="1">
        <v>0</v>
      </c>
      <c r="BI714" s="1">
        <v>0</v>
      </c>
      <c r="BJ714" s="1">
        <v>1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1</v>
      </c>
      <c r="BV714" s="1">
        <v>1</v>
      </c>
      <c r="BW714" s="1">
        <v>0</v>
      </c>
      <c r="BX714" s="1">
        <v>0</v>
      </c>
      <c r="BY714" s="1">
        <v>1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 t="s">
        <v>4944</v>
      </c>
      <c r="CJ714" s="1" t="s">
        <v>4945</v>
      </c>
      <c r="CK714" s="1" t="s">
        <v>4945</v>
      </c>
      <c r="CL714" s="1" t="s">
        <v>4945</v>
      </c>
      <c r="CM714" s="1" t="s">
        <v>4945</v>
      </c>
      <c r="CN714" s="1" t="s">
        <v>4945</v>
      </c>
      <c r="CO714" s="1" t="s">
        <v>4945</v>
      </c>
      <c r="CP714" s="1" t="s">
        <v>4945</v>
      </c>
      <c r="CQ714" s="1" t="s">
        <v>4945</v>
      </c>
      <c r="CR714" s="1" t="s">
        <v>4945</v>
      </c>
      <c r="CS714" s="1" t="s">
        <v>4945</v>
      </c>
      <c r="CT714" s="1" t="s">
        <v>4943</v>
      </c>
      <c r="CU714" s="1" t="s">
        <v>4943</v>
      </c>
      <c r="CV714" s="1" t="s">
        <v>4943</v>
      </c>
      <c r="CW714" s="1" t="s">
        <v>4943</v>
      </c>
      <c r="CX714" s="1" t="s">
        <v>4943</v>
      </c>
      <c r="CY714" s="1" t="s">
        <v>4943</v>
      </c>
      <c r="CZ714" s="1" t="s">
        <v>4943</v>
      </c>
    </row>
    <row r="715" spans="2:104" x14ac:dyDescent="0.25">
      <c r="B715" s="2">
        <v>44417</v>
      </c>
      <c r="C715" s="1">
        <v>1</v>
      </c>
      <c r="D715" s="1">
        <v>0</v>
      </c>
      <c r="E715" s="1">
        <v>0</v>
      </c>
      <c r="F715" s="1">
        <v>0</v>
      </c>
      <c r="G715">
        <v>1</v>
      </c>
      <c r="H715">
        <v>0</v>
      </c>
      <c r="I715">
        <v>1</v>
      </c>
      <c r="J715">
        <v>1</v>
      </c>
      <c r="K715">
        <v>1</v>
      </c>
      <c r="L715">
        <v>1</v>
      </c>
      <c r="M715">
        <v>1</v>
      </c>
      <c r="N715">
        <v>0</v>
      </c>
      <c r="O715">
        <v>1</v>
      </c>
      <c r="P715">
        <v>0</v>
      </c>
      <c r="Q715">
        <v>1</v>
      </c>
      <c r="R715">
        <v>1</v>
      </c>
      <c r="S715">
        <v>0</v>
      </c>
      <c r="T715">
        <v>1</v>
      </c>
      <c r="U715">
        <v>0</v>
      </c>
      <c r="V715" s="1">
        <v>1</v>
      </c>
      <c r="W715" s="1">
        <v>1</v>
      </c>
      <c r="X715" s="1">
        <v>0</v>
      </c>
      <c r="Y715" s="1">
        <v>1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1</v>
      </c>
      <c r="AG715" s="1">
        <v>0</v>
      </c>
      <c r="AH715" s="1">
        <v>1</v>
      </c>
      <c r="AI715" s="1">
        <v>0</v>
      </c>
      <c r="AJ715" s="1">
        <v>0</v>
      </c>
      <c r="AK715" s="1">
        <v>0</v>
      </c>
      <c r="AL715" s="1">
        <v>1</v>
      </c>
      <c r="AM715" s="1">
        <v>1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1</v>
      </c>
      <c r="AY715" s="1">
        <v>0</v>
      </c>
      <c r="AZ715" s="1">
        <v>1</v>
      </c>
      <c r="BA715" s="1">
        <v>0</v>
      </c>
      <c r="BB715" s="1">
        <v>0</v>
      </c>
      <c r="BC715">
        <v>1</v>
      </c>
      <c r="BD715">
        <v>0</v>
      </c>
      <c r="BE715">
        <v>1</v>
      </c>
      <c r="BF715">
        <v>0</v>
      </c>
      <c r="BG715" s="1">
        <v>1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1</v>
      </c>
      <c r="BR715" s="1">
        <v>1</v>
      </c>
      <c r="BS715" s="1">
        <v>1</v>
      </c>
      <c r="BT715" s="1">
        <v>1</v>
      </c>
      <c r="BU715" s="1">
        <v>1</v>
      </c>
      <c r="BV715" s="1">
        <v>1</v>
      </c>
      <c r="BW715" s="1">
        <v>1</v>
      </c>
      <c r="BX715" s="1">
        <v>0</v>
      </c>
      <c r="BY715" s="1">
        <v>1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1</v>
      </c>
      <c r="CG715" s="1">
        <v>0</v>
      </c>
      <c r="CH715" s="1">
        <v>0</v>
      </c>
      <c r="CI715" s="1" t="s">
        <v>4946</v>
      </c>
      <c r="CJ715" s="1" t="s">
        <v>4946</v>
      </c>
      <c r="CK715" s="1" t="s">
        <v>4946</v>
      </c>
      <c r="CL715" s="1" t="s">
        <v>4946</v>
      </c>
      <c r="CM715" s="1" t="s">
        <v>4946</v>
      </c>
      <c r="CN715" s="1" t="s">
        <v>4946</v>
      </c>
      <c r="CO715" s="1" t="s">
        <v>4946</v>
      </c>
      <c r="CP715" s="1" t="s">
        <v>4946</v>
      </c>
      <c r="CQ715" s="1" t="s">
        <v>4944</v>
      </c>
      <c r="CR715" s="1" t="s">
        <v>4946</v>
      </c>
      <c r="CS715" s="1" t="s">
        <v>4944</v>
      </c>
      <c r="CT715" s="1" t="s">
        <v>4943</v>
      </c>
      <c r="CU715" s="1" t="s">
        <v>4943</v>
      </c>
      <c r="CV715" s="1" t="s">
        <v>4943</v>
      </c>
      <c r="CW715" s="1" t="s">
        <v>4943</v>
      </c>
      <c r="CX715" s="1" t="s">
        <v>4943</v>
      </c>
      <c r="CY715" s="1" t="s">
        <v>4943</v>
      </c>
      <c r="CZ715" s="1" t="s">
        <v>4943</v>
      </c>
    </row>
    <row r="716" spans="2:104" x14ac:dyDescent="0.25">
      <c r="B716" s="2">
        <v>44415</v>
      </c>
      <c r="C716" s="1">
        <v>1</v>
      </c>
      <c r="D716" s="1">
        <v>0</v>
      </c>
      <c r="E716" s="1">
        <v>0</v>
      </c>
      <c r="F716" s="1">
        <v>0</v>
      </c>
      <c r="G716">
        <v>0</v>
      </c>
      <c r="H716">
        <v>0</v>
      </c>
      <c r="I716">
        <v>1</v>
      </c>
      <c r="J716">
        <v>1</v>
      </c>
      <c r="K716">
        <v>1</v>
      </c>
      <c r="L716">
        <v>0</v>
      </c>
      <c r="M716">
        <v>1</v>
      </c>
      <c r="N716">
        <v>0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1</v>
      </c>
      <c r="U716">
        <v>1</v>
      </c>
      <c r="V716" s="1">
        <v>0</v>
      </c>
      <c r="W716" s="1">
        <v>1</v>
      </c>
      <c r="X716" s="1">
        <v>0</v>
      </c>
      <c r="Y716" s="1">
        <v>1</v>
      </c>
      <c r="Z716" s="1">
        <v>0</v>
      </c>
      <c r="AA716" s="1">
        <v>1</v>
      </c>
      <c r="AB716" s="1">
        <v>0</v>
      </c>
      <c r="AC716" s="1">
        <v>0</v>
      </c>
      <c r="AD716" s="1">
        <v>0</v>
      </c>
      <c r="AE716" s="1">
        <v>0</v>
      </c>
      <c r="AF716" s="1">
        <v>1</v>
      </c>
      <c r="AG716" s="1">
        <v>1</v>
      </c>
      <c r="AH716" s="1">
        <v>1</v>
      </c>
      <c r="AI716" s="1">
        <v>1</v>
      </c>
      <c r="AJ716" s="1">
        <v>0</v>
      </c>
      <c r="AK716" s="1">
        <v>1</v>
      </c>
      <c r="AL716" s="1">
        <v>1</v>
      </c>
      <c r="AM716" s="1">
        <v>0</v>
      </c>
      <c r="AN716" s="1">
        <v>1</v>
      </c>
      <c r="AO716" s="1">
        <v>0</v>
      </c>
      <c r="AP716" s="1">
        <v>1</v>
      </c>
      <c r="AQ716" s="1">
        <v>0</v>
      </c>
      <c r="AR716" s="1">
        <v>1</v>
      </c>
      <c r="AS716" s="1">
        <v>0</v>
      </c>
      <c r="AT716" s="1">
        <v>0</v>
      </c>
      <c r="AU716" s="1">
        <v>0</v>
      </c>
      <c r="AV716" s="1">
        <v>0</v>
      </c>
      <c r="AW716" s="1">
        <v>1</v>
      </c>
      <c r="AX716" s="1">
        <v>1</v>
      </c>
      <c r="AY716" s="1">
        <v>1</v>
      </c>
      <c r="AZ716" s="1">
        <v>0</v>
      </c>
      <c r="BA716" s="1">
        <v>1</v>
      </c>
      <c r="BB716" s="1">
        <v>1</v>
      </c>
      <c r="BC716">
        <v>1</v>
      </c>
      <c r="BD716">
        <v>1</v>
      </c>
      <c r="BE716">
        <v>1</v>
      </c>
      <c r="BF716">
        <v>0</v>
      </c>
      <c r="BG716" s="1">
        <v>0</v>
      </c>
      <c r="BH716" s="1">
        <v>1</v>
      </c>
      <c r="BI716" s="1">
        <v>0</v>
      </c>
      <c r="BJ716" s="1">
        <v>1</v>
      </c>
      <c r="BK716" s="1">
        <v>0</v>
      </c>
      <c r="BL716" s="1">
        <v>1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0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1</v>
      </c>
      <c r="CH716" s="1">
        <v>1</v>
      </c>
      <c r="CI716" s="1" t="s">
        <v>4946</v>
      </c>
      <c r="CJ716" s="1" t="s">
        <v>4946</v>
      </c>
      <c r="CK716" s="1" t="s">
        <v>4946</v>
      </c>
      <c r="CL716" s="1" t="s">
        <v>4946</v>
      </c>
      <c r="CM716" s="1" t="s">
        <v>4944</v>
      </c>
      <c r="CN716" s="1" t="s">
        <v>4946</v>
      </c>
      <c r="CO716" s="1" t="s">
        <v>4946</v>
      </c>
      <c r="CP716" s="1" t="s">
        <v>4946</v>
      </c>
      <c r="CQ716" s="1" t="s">
        <v>4946</v>
      </c>
      <c r="CR716" s="1" t="s">
        <v>4946</v>
      </c>
      <c r="CS716" s="1" t="s">
        <v>4946</v>
      </c>
      <c r="CT716" s="1" t="s">
        <v>4943</v>
      </c>
      <c r="CU716" s="1" t="s">
        <v>4943</v>
      </c>
      <c r="CV716" s="1" t="s">
        <v>4943</v>
      </c>
      <c r="CW716" s="1" t="s">
        <v>4943</v>
      </c>
      <c r="CX716" s="1" t="s">
        <v>4943</v>
      </c>
      <c r="CY716" s="1" t="s">
        <v>4943</v>
      </c>
      <c r="CZ716" s="1" t="s">
        <v>4943</v>
      </c>
    </row>
    <row r="717" spans="2:104" x14ac:dyDescent="0.25">
      <c r="B717" s="2">
        <v>44415</v>
      </c>
      <c r="C717" s="1">
        <v>0</v>
      </c>
      <c r="D717" s="1">
        <v>1</v>
      </c>
      <c r="E717" s="1">
        <v>0</v>
      </c>
      <c r="F717" s="1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>
        <v>0</v>
      </c>
      <c r="BD717">
        <v>0</v>
      </c>
      <c r="BE717">
        <v>0</v>
      </c>
      <c r="BF717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 t="s">
        <v>4943</v>
      </c>
      <c r="CJ717" s="1" t="s">
        <v>4943</v>
      </c>
      <c r="CK717" s="1" t="s">
        <v>4943</v>
      </c>
      <c r="CL717" s="1" t="s">
        <v>4943</v>
      </c>
      <c r="CM717" s="1" t="s">
        <v>4943</v>
      </c>
      <c r="CN717" s="1" t="s">
        <v>4943</v>
      </c>
      <c r="CO717" s="1" t="s">
        <v>4943</v>
      </c>
      <c r="CP717" s="1" t="s">
        <v>4943</v>
      </c>
      <c r="CQ717" s="1" t="s">
        <v>4943</v>
      </c>
      <c r="CR717" s="1" t="s">
        <v>4943</v>
      </c>
      <c r="CS717" s="1" t="s">
        <v>4943</v>
      </c>
      <c r="CT717" s="1" t="s">
        <v>4943</v>
      </c>
      <c r="CU717" s="1" t="s">
        <v>4943</v>
      </c>
      <c r="CV717" s="1" t="s">
        <v>4943</v>
      </c>
      <c r="CW717" s="1" t="s">
        <v>4943</v>
      </c>
      <c r="CX717" s="1" t="s">
        <v>4943</v>
      </c>
      <c r="CY717" s="1" t="s">
        <v>23</v>
      </c>
      <c r="CZ717" s="1" t="s">
        <v>4943</v>
      </c>
    </row>
    <row r="718" spans="2:104" x14ac:dyDescent="0.25">
      <c r="B718" s="2">
        <v>44415</v>
      </c>
      <c r="C718" s="1">
        <v>0</v>
      </c>
      <c r="D718" s="1">
        <v>1</v>
      </c>
      <c r="E718" s="1">
        <v>0</v>
      </c>
      <c r="F718" s="1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>
        <v>0</v>
      </c>
      <c r="BD718">
        <v>0</v>
      </c>
      <c r="BE718">
        <v>0</v>
      </c>
      <c r="BF718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 t="s">
        <v>4943</v>
      </c>
      <c r="CJ718" s="1" t="s">
        <v>4943</v>
      </c>
      <c r="CK718" s="1" t="s">
        <v>4943</v>
      </c>
      <c r="CL718" s="1" t="s">
        <v>4943</v>
      </c>
      <c r="CM718" s="1" t="s">
        <v>4943</v>
      </c>
      <c r="CN718" s="1" t="s">
        <v>4943</v>
      </c>
      <c r="CO718" s="1" t="s">
        <v>4943</v>
      </c>
      <c r="CP718" s="1" t="s">
        <v>4943</v>
      </c>
      <c r="CQ718" s="1" t="s">
        <v>4943</v>
      </c>
      <c r="CR718" s="1" t="s">
        <v>4943</v>
      </c>
      <c r="CS718" s="1" t="s">
        <v>4943</v>
      </c>
      <c r="CT718" s="1" t="s">
        <v>4943</v>
      </c>
      <c r="CU718" s="1" t="s">
        <v>4943</v>
      </c>
      <c r="CV718" s="1" t="s">
        <v>4943</v>
      </c>
      <c r="CW718" s="1" t="s">
        <v>4943</v>
      </c>
      <c r="CX718" s="1" t="s">
        <v>4943</v>
      </c>
      <c r="CY718" s="1" t="s">
        <v>23</v>
      </c>
      <c r="CZ718" s="1" t="s">
        <v>4943</v>
      </c>
    </row>
    <row r="719" spans="2:104" x14ac:dyDescent="0.25">
      <c r="B719" s="2">
        <v>44414</v>
      </c>
      <c r="C719" s="1">
        <v>0</v>
      </c>
      <c r="D719" s="1">
        <v>1</v>
      </c>
      <c r="E719" s="1">
        <v>0</v>
      </c>
      <c r="F719" s="1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>
        <v>0</v>
      </c>
      <c r="BD719">
        <v>0</v>
      </c>
      <c r="BE719">
        <v>0</v>
      </c>
      <c r="BF719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 t="s">
        <v>4943</v>
      </c>
      <c r="CJ719" s="1" t="s">
        <v>4943</v>
      </c>
      <c r="CK719" s="1" t="s">
        <v>4943</v>
      </c>
      <c r="CL719" s="1" t="s">
        <v>4943</v>
      </c>
      <c r="CM719" s="1" t="s">
        <v>4943</v>
      </c>
      <c r="CN719" s="1" t="s">
        <v>4943</v>
      </c>
      <c r="CO719" s="1" t="s">
        <v>4943</v>
      </c>
      <c r="CP719" s="1" t="s">
        <v>4943</v>
      </c>
      <c r="CQ719" s="1" t="s">
        <v>4943</v>
      </c>
      <c r="CR719" s="1" t="s">
        <v>4943</v>
      </c>
      <c r="CS719" s="1" t="s">
        <v>4943</v>
      </c>
      <c r="CT719" s="1" t="s">
        <v>4943</v>
      </c>
      <c r="CU719" s="1" t="s">
        <v>4943</v>
      </c>
      <c r="CV719" s="1" t="s">
        <v>4943</v>
      </c>
      <c r="CW719" s="1" t="s">
        <v>4943</v>
      </c>
      <c r="CX719" s="1" t="s">
        <v>4943</v>
      </c>
      <c r="CY719" s="1" t="s">
        <v>23</v>
      </c>
      <c r="CZ719" s="1" t="s">
        <v>4943</v>
      </c>
    </row>
    <row r="720" spans="2:104" x14ac:dyDescent="0.25">
      <c r="B720" s="2">
        <v>44414</v>
      </c>
      <c r="C720" s="1">
        <v>0</v>
      </c>
      <c r="D720" s="1">
        <v>0</v>
      </c>
      <c r="E720" s="1">
        <v>0</v>
      </c>
      <c r="F720" s="1">
        <v>1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>
        <v>0</v>
      </c>
      <c r="BD720">
        <v>0</v>
      </c>
      <c r="BE720">
        <v>0</v>
      </c>
      <c r="BF720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 t="s">
        <v>4945</v>
      </c>
      <c r="CJ720" s="1" t="s">
        <v>4945</v>
      </c>
      <c r="CK720" s="1" t="s">
        <v>4945</v>
      </c>
      <c r="CL720" s="1" t="s">
        <v>4945</v>
      </c>
      <c r="CM720" s="1" t="s">
        <v>4945</v>
      </c>
      <c r="CN720" s="1" t="s">
        <v>4945</v>
      </c>
      <c r="CO720" s="1" t="s">
        <v>4945</v>
      </c>
      <c r="CP720" s="1" t="s">
        <v>4945</v>
      </c>
      <c r="CQ720" s="1" t="s">
        <v>4945</v>
      </c>
      <c r="CR720" s="1" t="s">
        <v>4945</v>
      </c>
      <c r="CS720" s="1" t="s">
        <v>4945</v>
      </c>
      <c r="CT720" s="1" t="s">
        <v>4943</v>
      </c>
      <c r="CU720" s="1" t="s">
        <v>4943</v>
      </c>
      <c r="CV720" s="1" t="s">
        <v>4943</v>
      </c>
      <c r="CW720" s="1" t="s">
        <v>4943</v>
      </c>
      <c r="CX720" s="1" t="s">
        <v>4943</v>
      </c>
      <c r="CY720" s="1" t="s">
        <v>4943</v>
      </c>
      <c r="CZ720" s="1" t="s">
        <v>4943</v>
      </c>
    </row>
    <row r="721" spans="2:104" x14ac:dyDescent="0.25">
      <c r="B721" s="2">
        <v>44414</v>
      </c>
      <c r="C721" s="1">
        <v>0</v>
      </c>
      <c r="D721" s="1">
        <v>1</v>
      </c>
      <c r="E721" s="1">
        <v>0</v>
      </c>
      <c r="F721" s="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>
        <v>0</v>
      </c>
      <c r="BD721">
        <v>0</v>
      </c>
      <c r="BE721">
        <v>0</v>
      </c>
      <c r="BF72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 t="s">
        <v>4943</v>
      </c>
      <c r="CJ721" s="1" t="s">
        <v>4943</v>
      </c>
      <c r="CK721" s="1" t="s">
        <v>4943</v>
      </c>
      <c r="CL721" s="1" t="s">
        <v>4943</v>
      </c>
      <c r="CM721" s="1" t="s">
        <v>4943</v>
      </c>
      <c r="CN721" s="1" t="s">
        <v>4943</v>
      </c>
      <c r="CO721" s="1" t="s">
        <v>4943</v>
      </c>
      <c r="CP721" s="1" t="s">
        <v>4943</v>
      </c>
      <c r="CQ721" s="1" t="s">
        <v>4943</v>
      </c>
      <c r="CR721" s="1" t="s">
        <v>4943</v>
      </c>
      <c r="CS721" s="1" t="s">
        <v>4943</v>
      </c>
      <c r="CT721" s="1" t="s">
        <v>4943</v>
      </c>
      <c r="CU721" s="1" t="s">
        <v>4943</v>
      </c>
      <c r="CV721" s="1" t="s">
        <v>4943</v>
      </c>
      <c r="CW721" s="1" t="s">
        <v>4943</v>
      </c>
      <c r="CX721" s="1" t="s">
        <v>4943</v>
      </c>
      <c r="CY721" s="1" t="s">
        <v>23</v>
      </c>
      <c r="CZ721" s="1" t="s">
        <v>4943</v>
      </c>
    </row>
    <row r="722" spans="2:104" x14ac:dyDescent="0.25">
      <c r="B722" s="2">
        <v>44414</v>
      </c>
      <c r="C722" s="1">
        <v>0</v>
      </c>
      <c r="D722" s="1">
        <v>1</v>
      </c>
      <c r="E722" s="1">
        <v>0</v>
      </c>
      <c r="F722" s="1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>
        <v>0</v>
      </c>
      <c r="BD722">
        <v>0</v>
      </c>
      <c r="BE722">
        <v>0</v>
      </c>
      <c r="BF722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 t="s">
        <v>4943</v>
      </c>
      <c r="CJ722" s="1" t="s">
        <v>4943</v>
      </c>
      <c r="CK722" s="1" t="s">
        <v>4943</v>
      </c>
      <c r="CL722" s="1" t="s">
        <v>4943</v>
      </c>
      <c r="CM722" s="1" t="s">
        <v>4943</v>
      </c>
      <c r="CN722" s="1" t="s">
        <v>4943</v>
      </c>
      <c r="CO722" s="1" t="s">
        <v>4943</v>
      </c>
      <c r="CP722" s="1" t="s">
        <v>4943</v>
      </c>
      <c r="CQ722" s="1" t="s">
        <v>4943</v>
      </c>
      <c r="CR722" s="1" t="s">
        <v>4943</v>
      </c>
      <c r="CS722" s="1" t="s">
        <v>4943</v>
      </c>
      <c r="CT722" s="1" t="s">
        <v>4943</v>
      </c>
      <c r="CU722" s="1" t="s">
        <v>4943</v>
      </c>
      <c r="CV722" s="1" t="s">
        <v>4943</v>
      </c>
      <c r="CW722" s="1" t="s">
        <v>4943</v>
      </c>
      <c r="CX722" s="1" t="s">
        <v>4943</v>
      </c>
      <c r="CY722" s="1" t="s">
        <v>23</v>
      </c>
      <c r="CZ722" s="1" t="s">
        <v>4943</v>
      </c>
    </row>
    <row r="723" spans="2:104" x14ac:dyDescent="0.25">
      <c r="B723" s="2">
        <v>44414</v>
      </c>
      <c r="C723" s="1">
        <v>1</v>
      </c>
      <c r="D723" s="1">
        <v>0</v>
      </c>
      <c r="E723" s="1">
        <v>0</v>
      </c>
      <c r="F723" s="1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1</v>
      </c>
      <c r="M723">
        <v>1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>
        <v>0</v>
      </c>
      <c r="BD723">
        <v>0</v>
      </c>
      <c r="BE723">
        <v>0</v>
      </c>
      <c r="BF723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1</v>
      </c>
      <c r="BR723" s="1">
        <v>1</v>
      </c>
      <c r="BS723" s="1">
        <v>1</v>
      </c>
      <c r="BT723" s="1">
        <v>1</v>
      </c>
      <c r="BU723" s="1">
        <v>0</v>
      </c>
      <c r="BV723" s="1">
        <v>0</v>
      </c>
      <c r="BW723" s="1">
        <v>1</v>
      </c>
      <c r="BX723" s="1">
        <v>0</v>
      </c>
      <c r="BY723" s="1">
        <v>1</v>
      </c>
      <c r="BZ723" s="1">
        <v>1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1</v>
      </c>
      <c r="CH723" s="1">
        <v>1</v>
      </c>
      <c r="CI723" s="1" t="s">
        <v>4944</v>
      </c>
      <c r="CJ723" s="1" t="s">
        <v>4944</v>
      </c>
      <c r="CK723" s="1" t="s">
        <v>4946</v>
      </c>
      <c r="CL723" s="1" t="s">
        <v>4946</v>
      </c>
      <c r="CM723" s="1" t="s">
        <v>4946</v>
      </c>
      <c r="CN723" s="1" t="s">
        <v>4946</v>
      </c>
      <c r="CO723" s="1" t="s">
        <v>4944</v>
      </c>
      <c r="CP723" s="1" t="s">
        <v>4946</v>
      </c>
      <c r="CQ723" s="1" t="s">
        <v>4946</v>
      </c>
      <c r="CR723" s="1" t="s">
        <v>4946</v>
      </c>
      <c r="CS723" s="1" t="s">
        <v>4944</v>
      </c>
      <c r="CT723" s="1" t="s">
        <v>4943</v>
      </c>
      <c r="CU723" s="1" t="s">
        <v>4943</v>
      </c>
      <c r="CV723" s="1" t="s">
        <v>4943</v>
      </c>
      <c r="CW723" s="1" t="s">
        <v>4943</v>
      </c>
      <c r="CX723" s="1" t="s">
        <v>4943</v>
      </c>
      <c r="CY723" s="1" t="s">
        <v>4943</v>
      </c>
      <c r="CZ723" s="1" t="s">
        <v>4943</v>
      </c>
    </row>
    <row r="724" spans="2:104" x14ac:dyDescent="0.25">
      <c r="B724" s="2">
        <v>44414</v>
      </c>
      <c r="C724" s="1">
        <v>1</v>
      </c>
      <c r="D724" s="1">
        <v>0</v>
      </c>
      <c r="E724" s="1">
        <v>0</v>
      </c>
      <c r="F724" s="1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1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>
        <v>0</v>
      </c>
      <c r="BD724">
        <v>0</v>
      </c>
      <c r="BE724">
        <v>0</v>
      </c>
      <c r="BF724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1</v>
      </c>
      <c r="CG724" s="1">
        <v>0</v>
      </c>
      <c r="CH724" s="1">
        <v>0</v>
      </c>
      <c r="CI724" s="1" t="s">
        <v>4946</v>
      </c>
      <c r="CJ724" s="1" t="s">
        <v>4946</v>
      </c>
      <c r="CK724" s="1" t="s">
        <v>4944</v>
      </c>
      <c r="CL724" s="1" t="s">
        <v>4944</v>
      </c>
      <c r="CM724" s="1" t="s">
        <v>4946</v>
      </c>
      <c r="CN724" s="1" t="s">
        <v>4946</v>
      </c>
      <c r="CO724" s="1" t="s">
        <v>4945</v>
      </c>
      <c r="CP724" s="1" t="s">
        <v>4945</v>
      </c>
      <c r="CQ724" s="1" t="s">
        <v>4945</v>
      </c>
      <c r="CR724" s="1" t="s">
        <v>4946</v>
      </c>
      <c r="CS724" s="1" t="s">
        <v>4946</v>
      </c>
      <c r="CT724" s="1" t="s">
        <v>4943</v>
      </c>
      <c r="CU724" s="1" t="s">
        <v>4943</v>
      </c>
      <c r="CV724" s="1" t="s">
        <v>4943</v>
      </c>
      <c r="CW724" s="1" t="s">
        <v>4943</v>
      </c>
      <c r="CX724" s="1" t="s">
        <v>4943</v>
      </c>
      <c r="CY724" s="1" t="s">
        <v>4943</v>
      </c>
      <c r="CZ724" s="1" t="s">
        <v>4943</v>
      </c>
    </row>
    <row r="725" spans="2:104" x14ac:dyDescent="0.25">
      <c r="B725" s="2">
        <v>44414</v>
      </c>
      <c r="C725" s="1">
        <v>1</v>
      </c>
      <c r="D725" s="1">
        <v>0</v>
      </c>
      <c r="E725" s="1">
        <v>0</v>
      </c>
      <c r="F725" s="1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>
        <v>0</v>
      </c>
      <c r="BD725">
        <v>0</v>
      </c>
      <c r="BE725">
        <v>0</v>
      </c>
      <c r="BF725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1</v>
      </c>
      <c r="CG725" s="1">
        <v>0</v>
      </c>
      <c r="CH725" s="1">
        <v>0</v>
      </c>
      <c r="CI725" s="1" t="s">
        <v>4944</v>
      </c>
      <c r="CJ725" s="1" t="s">
        <v>4945</v>
      </c>
      <c r="CK725" s="1" t="s">
        <v>4945</v>
      </c>
      <c r="CL725" s="1" t="s">
        <v>4945</v>
      </c>
      <c r="CM725" s="1" t="s">
        <v>4946</v>
      </c>
      <c r="CN725" s="1" t="s">
        <v>4946</v>
      </c>
      <c r="CO725" s="1" t="s">
        <v>4944</v>
      </c>
      <c r="CP725" s="1" t="s">
        <v>4946</v>
      </c>
      <c r="CQ725" s="1" t="s">
        <v>4945</v>
      </c>
      <c r="CR725" s="1" t="s">
        <v>4946</v>
      </c>
      <c r="CS725" s="1" t="s">
        <v>4946</v>
      </c>
      <c r="CT725" s="1" t="s">
        <v>4943</v>
      </c>
      <c r="CU725" s="1" t="s">
        <v>4943</v>
      </c>
      <c r="CV725" s="1" t="s">
        <v>4943</v>
      </c>
      <c r="CW725" s="1" t="s">
        <v>4943</v>
      </c>
      <c r="CX725" s="1" t="s">
        <v>4943</v>
      </c>
      <c r="CY725" s="1" t="s">
        <v>4943</v>
      </c>
      <c r="CZ725" s="1" t="s">
        <v>4943</v>
      </c>
    </row>
    <row r="726" spans="2:104" x14ac:dyDescent="0.25">
      <c r="B726" s="2">
        <v>44414</v>
      </c>
      <c r="C726" s="1">
        <v>1</v>
      </c>
      <c r="D726" s="1">
        <v>0</v>
      </c>
      <c r="E726" s="1">
        <v>0</v>
      </c>
      <c r="F726" s="1">
        <v>0</v>
      </c>
      <c r="G726">
        <v>0</v>
      </c>
      <c r="H726">
        <v>0</v>
      </c>
      <c r="I726">
        <v>1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</v>
      </c>
      <c r="P726">
        <v>0</v>
      </c>
      <c r="Q726">
        <v>0</v>
      </c>
      <c r="R726">
        <v>0</v>
      </c>
      <c r="S726">
        <v>0</v>
      </c>
      <c r="T726">
        <v>1</v>
      </c>
      <c r="U726">
        <v>0</v>
      </c>
      <c r="V726" s="1">
        <v>1</v>
      </c>
      <c r="W726" s="1">
        <v>0</v>
      </c>
      <c r="X726" s="1">
        <v>0</v>
      </c>
      <c r="Y726" s="1">
        <v>0</v>
      </c>
      <c r="Z726" s="1">
        <v>0</v>
      </c>
      <c r="AA726" s="1">
        <v>1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>
        <v>0</v>
      </c>
      <c r="BD726">
        <v>0</v>
      </c>
      <c r="BE726">
        <v>0</v>
      </c>
      <c r="BF726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 t="s">
        <v>4946</v>
      </c>
      <c r="CJ726" s="1" t="s">
        <v>4946</v>
      </c>
      <c r="CK726" s="1" t="s">
        <v>4946</v>
      </c>
      <c r="CL726" s="1" t="s">
        <v>4946</v>
      </c>
      <c r="CM726" s="1" t="s">
        <v>4944</v>
      </c>
      <c r="CN726" s="1" t="s">
        <v>4944</v>
      </c>
      <c r="CO726" s="1" t="s">
        <v>4945</v>
      </c>
      <c r="CP726" s="1" t="s">
        <v>4946</v>
      </c>
      <c r="CQ726" s="1" t="s">
        <v>4944</v>
      </c>
      <c r="CR726" s="1" t="s">
        <v>4945</v>
      </c>
      <c r="CS726" s="1" t="s">
        <v>4944</v>
      </c>
      <c r="CT726" s="1" t="s">
        <v>4943</v>
      </c>
      <c r="CU726" s="1" t="s">
        <v>4943</v>
      </c>
      <c r="CV726" s="1" t="s">
        <v>4943</v>
      </c>
      <c r="CW726" s="1" t="s">
        <v>4943</v>
      </c>
      <c r="CX726" s="1" t="s">
        <v>4943</v>
      </c>
      <c r="CY726" s="1" t="s">
        <v>4943</v>
      </c>
      <c r="CZ726" s="1" t="s">
        <v>4943</v>
      </c>
    </row>
    <row r="727" spans="2:104" x14ac:dyDescent="0.25">
      <c r="B727" s="2">
        <v>44414</v>
      </c>
      <c r="C727" s="1">
        <v>0</v>
      </c>
      <c r="D727" s="1">
        <v>1</v>
      </c>
      <c r="E727" s="1">
        <v>0</v>
      </c>
      <c r="F727" s="1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>
        <v>0</v>
      </c>
      <c r="BD727">
        <v>0</v>
      </c>
      <c r="BE727">
        <v>0</v>
      </c>
      <c r="BF727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 t="s">
        <v>4943</v>
      </c>
      <c r="CJ727" s="1" t="s">
        <v>4943</v>
      </c>
      <c r="CK727" s="1" t="s">
        <v>4943</v>
      </c>
      <c r="CL727" s="1" t="s">
        <v>4943</v>
      </c>
      <c r="CM727" s="1" t="s">
        <v>4943</v>
      </c>
      <c r="CN727" s="1" t="s">
        <v>4943</v>
      </c>
      <c r="CO727" s="1" t="s">
        <v>4943</v>
      </c>
      <c r="CP727" s="1" t="s">
        <v>4943</v>
      </c>
      <c r="CQ727" s="1" t="s">
        <v>4943</v>
      </c>
      <c r="CR727" s="1" t="s">
        <v>4943</v>
      </c>
      <c r="CS727" s="1" t="s">
        <v>4943</v>
      </c>
      <c r="CT727" s="1" t="s">
        <v>4943</v>
      </c>
      <c r="CU727" s="1" t="s">
        <v>4943</v>
      </c>
      <c r="CV727" s="1" t="s">
        <v>4943</v>
      </c>
      <c r="CW727" s="1" t="s">
        <v>4943</v>
      </c>
      <c r="CX727" s="1" t="s">
        <v>4943</v>
      </c>
      <c r="CY727" s="1" t="s">
        <v>23</v>
      </c>
      <c r="CZ727" s="1" t="s">
        <v>4943</v>
      </c>
    </row>
    <row r="728" spans="2:104" x14ac:dyDescent="0.25">
      <c r="B728" s="2">
        <v>44414</v>
      </c>
      <c r="C728" s="1">
        <v>1</v>
      </c>
      <c r="D728" s="1">
        <v>0</v>
      </c>
      <c r="E728" s="1">
        <v>0</v>
      </c>
      <c r="F728" s="1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>
        <v>0</v>
      </c>
      <c r="BD728">
        <v>0</v>
      </c>
      <c r="BE728">
        <v>0</v>
      </c>
      <c r="BF728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 t="s">
        <v>4946</v>
      </c>
      <c r="CJ728" s="1" t="s">
        <v>4945</v>
      </c>
      <c r="CK728" s="1" t="s">
        <v>4945</v>
      </c>
      <c r="CL728" s="1" t="s">
        <v>4945</v>
      </c>
      <c r="CM728" s="1" t="s">
        <v>4944</v>
      </c>
      <c r="CN728" s="1" t="s">
        <v>4945</v>
      </c>
      <c r="CO728" s="1" t="s">
        <v>4946</v>
      </c>
      <c r="CP728" s="1" t="s">
        <v>4946</v>
      </c>
      <c r="CQ728" s="1" t="s">
        <v>4945</v>
      </c>
      <c r="CR728" s="1" t="s">
        <v>4946</v>
      </c>
      <c r="CS728" s="1" t="s">
        <v>4945</v>
      </c>
      <c r="CT728" s="1" t="s">
        <v>4943</v>
      </c>
      <c r="CU728" s="1" t="s">
        <v>4943</v>
      </c>
      <c r="CV728" s="1" t="s">
        <v>4943</v>
      </c>
      <c r="CW728" s="1" t="s">
        <v>4943</v>
      </c>
      <c r="CX728" s="1" t="s">
        <v>4943</v>
      </c>
      <c r="CY728" s="1" t="s">
        <v>4943</v>
      </c>
      <c r="CZ728" s="1" t="s">
        <v>4943</v>
      </c>
    </row>
    <row r="729" spans="2:104" x14ac:dyDescent="0.25">
      <c r="B729" s="2">
        <v>44414</v>
      </c>
      <c r="C729" s="1">
        <v>1</v>
      </c>
      <c r="D729" s="1">
        <v>0</v>
      </c>
      <c r="E729" s="1">
        <v>0</v>
      </c>
      <c r="F729" s="1">
        <v>0</v>
      </c>
      <c r="G729">
        <v>0</v>
      </c>
      <c r="H729">
        <v>0</v>
      </c>
      <c r="I729">
        <v>1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1</v>
      </c>
      <c r="R729">
        <v>0</v>
      </c>
      <c r="S729">
        <v>1</v>
      </c>
      <c r="T729">
        <v>1</v>
      </c>
      <c r="U729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1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>
        <v>0</v>
      </c>
      <c r="BD729">
        <v>0</v>
      </c>
      <c r="BE729">
        <v>0</v>
      </c>
      <c r="BF729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 t="s">
        <v>4946</v>
      </c>
      <c r="CJ729" s="1" t="s">
        <v>4944</v>
      </c>
      <c r="CK729" s="1" t="s">
        <v>4946</v>
      </c>
      <c r="CL729" s="1" t="s">
        <v>4944</v>
      </c>
      <c r="CM729" s="1" t="s">
        <v>4945</v>
      </c>
      <c r="CN729" s="1" t="s">
        <v>4946</v>
      </c>
      <c r="CO729" s="1" t="s">
        <v>4945</v>
      </c>
      <c r="CP729" s="1" t="s">
        <v>4945</v>
      </c>
      <c r="CQ729" s="1" t="s">
        <v>4945</v>
      </c>
      <c r="CR729" s="1" t="s">
        <v>4945</v>
      </c>
      <c r="CS729" s="1" t="s">
        <v>4945</v>
      </c>
      <c r="CT729" s="1" t="s">
        <v>4943</v>
      </c>
      <c r="CU729" s="1" t="s">
        <v>4943</v>
      </c>
      <c r="CV729" s="1" t="s">
        <v>4943</v>
      </c>
      <c r="CW729" s="1" t="s">
        <v>4943</v>
      </c>
      <c r="CX729" s="1" t="s">
        <v>4943</v>
      </c>
      <c r="CY729" s="1" t="s">
        <v>4943</v>
      </c>
      <c r="CZ729" s="1" t="s">
        <v>4943</v>
      </c>
    </row>
    <row r="730" spans="2:104" x14ac:dyDescent="0.25">
      <c r="B730" s="2">
        <v>44414</v>
      </c>
      <c r="C730" s="1">
        <v>0</v>
      </c>
      <c r="D730" s="1">
        <v>1</v>
      </c>
      <c r="E730" s="1">
        <v>0</v>
      </c>
      <c r="F730" s="1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>
        <v>0</v>
      </c>
      <c r="BD730">
        <v>0</v>
      </c>
      <c r="BE730">
        <v>0</v>
      </c>
      <c r="BF730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 t="s">
        <v>4943</v>
      </c>
      <c r="CJ730" s="1" t="s">
        <v>4943</v>
      </c>
      <c r="CK730" s="1" t="s">
        <v>4943</v>
      </c>
      <c r="CL730" s="1" t="s">
        <v>4943</v>
      </c>
      <c r="CM730" s="1" t="s">
        <v>4943</v>
      </c>
      <c r="CN730" s="1" t="s">
        <v>4943</v>
      </c>
      <c r="CO730" s="1" t="s">
        <v>4943</v>
      </c>
      <c r="CP730" s="1" t="s">
        <v>4943</v>
      </c>
      <c r="CQ730" s="1" t="s">
        <v>4943</v>
      </c>
      <c r="CR730" s="1" t="s">
        <v>4943</v>
      </c>
      <c r="CS730" s="1" t="s">
        <v>4943</v>
      </c>
      <c r="CT730" s="1" t="s">
        <v>4943</v>
      </c>
      <c r="CU730" s="1" t="s">
        <v>4943</v>
      </c>
      <c r="CV730" s="1" t="s">
        <v>4943</v>
      </c>
      <c r="CW730" s="1" t="s">
        <v>4943</v>
      </c>
      <c r="CX730" s="1" t="s">
        <v>4943</v>
      </c>
      <c r="CY730" s="1" t="s">
        <v>23</v>
      </c>
      <c r="CZ730" s="1" t="s">
        <v>4943</v>
      </c>
    </row>
    <row r="731" spans="2:104" x14ac:dyDescent="0.25">
      <c r="B731" s="2">
        <v>44414</v>
      </c>
      <c r="C731" s="1">
        <v>0</v>
      </c>
      <c r="D731" s="1">
        <v>1</v>
      </c>
      <c r="E731" s="1">
        <v>0</v>
      </c>
      <c r="F731" s="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>
        <v>0</v>
      </c>
      <c r="BD731">
        <v>0</v>
      </c>
      <c r="BE731">
        <v>0</v>
      </c>
      <c r="BF73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 t="s">
        <v>4943</v>
      </c>
      <c r="CJ731" s="1" t="s">
        <v>4943</v>
      </c>
      <c r="CK731" s="1" t="s">
        <v>4943</v>
      </c>
      <c r="CL731" s="1" t="s">
        <v>4943</v>
      </c>
      <c r="CM731" s="1" t="s">
        <v>4943</v>
      </c>
      <c r="CN731" s="1" t="s">
        <v>4943</v>
      </c>
      <c r="CO731" s="1" t="s">
        <v>4943</v>
      </c>
      <c r="CP731" s="1" t="s">
        <v>4943</v>
      </c>
      <c r="CQ731" s="1" t="s">
        <v>4943</v>
      </c>
      <c r="CR731" s="1" t="s">
        <v>4943</v>
      </c>
      <c r="CS731" s="1" t="s">
        <v>4943</v>
      </c>
      <c r="CT731" s="1" t="s">
        <v>4943</v>
      </c>
      <c r="CU731" s="1" t="s">
        <v>4943</v>
      </c>
      <c r="CV731" s="1" t="s">
        <v>4943</v>
      </c>
      <c r="CW731" s="1" t="s">
        <v>4943</v>
      </c>
      <c r="CX731" s="1" t="s">
        <v>4943</v>
      </c>
      <c r="CY731" s="1" t="s">
        <v>23</v>
      </c>
      <c r="CZ731" s="1" t="s">
        <v>4943</v>
      </c>
    </row>
    <row r="732" spans="2:104" x14ac:dyDescent="0.25">
      <c r="B732" s="2">
        <v>44414</v>
      </c>
      <c r="C732" s="1">
        <v>1</v>
      </c>
      <c r="D732" s="1">
        <v>0</v>
      </c>
      <c r="E732" s="1">
        <v>0</v>
      </c>
      <c r="F732" s="1">
        <v>0</v>
      </c>
      <c r="G732">
        <v>1</v>
      </c>
      <c r="H732">
        <v>0</v>
      </c>
      <c r="I732">
        <v>1</v>
      </c>
      <c r="J732">
        <v>1</v>
      </c>
      <c r="K732">
        <v>1</v>
      </c>
      <c r="L732">
        <v>1</v>
      </c>
      <c r="M732">
        <v>0</v>
      </c>
      <c r="N732">
        <v>1</v>
      </c>
      <c r="O732">
        <v>1</v>
      </c>
      <c r="P732">
        <v>0</v>
      </c>
      <c r="Q732">
        <v>1</v>
      </c>
      <c r="R732">
        <v>1</v>
      </c>
      <c r="S732">
        <v>1</v>
      </c>
      <c r="T732">
        <v>1</v>
      </c>
      <c r="U732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1</v>
      </c>
      <c r="AE732" s="1">
        <v>1</v>
      </c>
      <c r="AF732" s="1">
        <v>1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1</v>
      </c>
      <c r="AV732" s="1">
        <v>1</v>
      </c>
      <c r="AW732" s="1">
        <v>0</v>
      </c>
      <c r="AX732" s="1">
        <v>1</v>
      </c>
      <c r="AY732" s="1">
        <v>0</v>
      </c>
      <c r="AZ732" s="1">
        <v>0</v>
      </c>
      <c r="BA732" s="1">
        <v>0</v>
      </c>
      <c r="BB732" s="1">
        <v>0</v>
      </c>
      <c r="BC732">
        <v>1</v>
      </c>
      <c r="BD732">
        <v>1</v>
      </c>
      <c r="BE732">
        <v>1</v>
      </c>
      <c r="BF732">
        <v>1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1</v>
      </c>
      <c r="BP732" s="1">
        <v>1</v>
      </c>
      <c r="BQ732" s="1">
        <v>1</v>
      </c>
      <c r="BR732" s="1">
        <v>1</v>
      </c>
      <c r="BS732" s="1">
        <v>0</v>
      </c>
      <c r="BT732" s="1">
        <v>0</v>
      </c>
      <c r="BU732" s="1">
        <v>1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1</v>
      </c>
      <c r="CC732" s="1">
        <v>0</v>
      </c>
      <c r="CD732" s="1">
        <v>1</v>
      </c>
      <c r="CE732" s="1">
        <v>1</v>
      </c>
      <c r="CF732" s="1">
        <v>0</v>
      </c>
      <c r="CG732" s="1">
        <v>0</v>
      </c>
      <c r="CH732" s="1">
        <v>0</v>
      </c>
      <c r="CI732" s="1" t="s">
        <v>4946</v>
      </c>
      <c r="CJ732" s="1" t="s">
        <v>4946</v>
      </c>
      <c r="CK732" s="1" t="s">
        <v>4946</v>
      </c>
      <c r="CL732" s="1" t="s">
        <v>4946</v>
      </c>
      <c r="CM732" s="1" t="s">
        <v>4946</v>
      </c>
      <c r="CN732" s="1" t="s">
        <v>4946</v>
      </c>
      <c r="CO732" s="1" t="s">
        <v>4946</v>
      </c>
      <c r="CP732" s="1" t="s">
        <v>4946</v>
      </c>
      <c r="CQ732" s="1" t="s">
        <v>4946</v>
      </c>
      <c r="CR732" s="1" t="s">
        <v>4946</v>
      </c>
      <c r="CS732" s="1" t="s">
        <v>4946</v>
      </c>
      <c r="CT732" s="1" t="s">
        <v>4943</v>
      </c>
      <c r="CU732" s="1" t="s">
        <v>4943</v>
      </c>
      <c r="CV732" s="1" t="s">
        <v>4943</v>
      </c>
      <c r="CW732" s="1" t="s">
        <v>4943</v>
      </c>
      <c r="CX732" s="1" t="s">
        <v>4943</v>
      </c>
      <c r="CY732" s="1" t="s">
        <v>4943</v>
      </c>
      <c r="CZ732" s="1" t="s">
        <v>4943</v>
      </c>
    </row>
    <row r="733" spans="2:104" x14ac:dyDescent="0.25">
      <c r="B733" s="2">
        <v>44414</v>
      </c>
      <c r="C733" s="1">
        <v>1</v>
      </c>
      <c r="D733" s="1">
        <v>0</v>
      </c>
      <c r="E733" s="1">
        <v>0</v>
      </c>
      <c r="F733" s="1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1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>
        <v>0</v>
      </c>
      <c r="BD733">
        <v>0</v>
      </c>
      <c r="BE733">
        <v>0</v>
      </c>
      <c r="BF733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1</v>
      </c>
      <c r="CG733" s="1">
        <v>0</v>
      </c>
      <c r="CH733" s="1">
        <v>0</v>
      </c>
      <c r="CI733" s="1" t="s">
        <v>4946</v>
      </c>
      <c r="CJ733" s="1" t="s">
        <v>4945</v>
      </c>
      <c r="CK733" s="1" t="s">
        <v>4946</v>
      </c>
      <c r="CL733" s="1" t="s">
        <v>4945</v>
      </c>
      <c r="CM733" s="1" t="s">
        <v>4945</v>
      </c>
      <c r="CN733" s="1" t="s">
        <v>4945</v>
      </c>
      <c r="CO733" s="1" t="s">
        <v>4945</v>
      </c>
      <c r="CP733" s="1" t="s">
        <v>4945</v>
      </c>
      <c r="CQ733" s="1" t="s">
        <v>4945</v>
      </c>
      <c r="CR733" s="1" t="s">
        <v>4945</v>
      </c>
      <c r="CS733" s="1" t="s">
        <v>4945</v>
      </c>
      <c r="CT733" s="1" t="s">
        <v>4943</v>
      </c>
      <c r="CU733" s="1" t="s">
        <v>4943</v>
      </c>
      <c r="CV733" s="1" t="s">
        <v>4943</v>
      </c>
      <c r="CW733" s="1" t="s">
        <v>4943</v>
      </c>
      <c r="CX733" s="1" t="s">
        <v>4943</v>
      </c>
      <c r="CY733" s="1" t="s">
        <v>4943</v>
      </c>
      <c r="CZ733" s="1" t="s">
        <v>4943</v>
      </c>
    </row>
    <row r="734" spans="2:104" x14ac:dyDescent="0.25">
      <c r="B734" s="2">
        <v>44414</v>
      </c>
      <c r="C734" s="1">
        <v>0</v>
      </c>
      <c r="D734" s="1">
        <v>1</v>
      </c>
      <c r="E734" s="1">
        <v>0</v>
      </c>
      <c r="F734" s="1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>
        <v>0</v>
      </c>
      <c r="BD734">
        <v>0</v>
      </c>
      <c r="BE734">
        <v>0</v>
      </c>
      <c r="BF734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 t="s">
        <v>4943</v>
      </c>
      <c r="CJ734" s="1" t="s">
        <v>4943</v>
      </c>
      <c r="CK734" s="1" t="s">
        <v>4943</v>
      </c>
      <c r="CL734" s="1" t="s">
        <v>4943</v>
      </c>
      <c r="CM734" s="1" t="s">
        <v>4943</v>
      </c>
      <c r="CN734" s="1" t="s">
        <v>4943</v>
      </c>
      <c r="CO734" s="1" t="s">
        <v>4943</v>
      </c>
      <c r="CP734" s="1" t="s">
        <v>4943</v>
      </c>
      <c r="CQ734" s="1" t="s">
        <v>4943</v>
      </c>
      <c r="CR734" s="1" t="s">
        <v>4943</v>
      </c>
      <c r="CS734" s="1" t="s">
        <v>4943</v>
      </c>
      <c r="CT734" s="1" t="s">
        <v>4943</v>
      </c>
      <c r="CU734" s="1" t="s">
        <v>4943</v>
      </c>
      <c r="CV734" s="1" t="s">
        <v>4943</v>
      </c>
      <c r="CW734" s="1" t="s">
        <v>4943</v>
      </c>
      <c r="CX734" s="1" t="s">
        <v>4943</v>
      </c>
      <c r="CY734" s="1" t="s">
        <v>23</v>
      </c>
      <c r="CZ734" s="1" t="s">
        <v>4943</v>
      </c>
    </row>
    <row r="735" spans="2:104" x14ac:dyDescent="0.25">
      <c r="B735" s="2">
        <v>44414</v>
      </c>
      <c r="C735" s="1">
        <v>1</v>
      </c>
      <c r="D735" s="1">
        <v>0</v>
      </c>
      <c r="E735" s="1">
        <v>0</v>
      </c>
      <c r="F735" s="1">
        <v>0</v>
      </c>
      <c r="G735">
        <v>0</v>
      </c>
      <c r="H735">
        <v>0</v>
      </c>
      <c r="I735">
        <v>1</v>
      </c>
      <c r="J735">
        <v>1</v>
      </c>
      <c r="K735">
        <v>1</v>
      </c>
      <c r="L735">
        <v>1</v>
      </c>
      <c r="M735">
        <v>1</v>
      </c>
      <c r="N735">
        <v>1</v>
      </c>
      <c r="O735">
        <v>1</v>
      </c>
      <c r="P735">
        <v>1</v>
      </c>
      <c r="Q735">
        <v>0</v>
      </c>
      <c r="R735">
        <v>1</v>
      </c>
      <c r="S735">
        <v>1</v>
      </c>
      <c r="T735">
        <v>1</v>
      </c>
      <c r="U735">
        <v>0</v>
      </c>
      <c r="V735" s="1">
        <v>1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1</v>
      </c>
      <c r="AG735" s="1">
        <v>1</v>
      </c>
      <c r="AH735" s="1">
        <v>0</v>
      </c>
      <c r="AI735" s="1">
        <v>1</v>
      </c>
      <c r="AJ735" s="1">
        <v>0</v>
      </c>
      <c r="AK735" s="1">
        <v>1</v>
      </c>
      <c r="AL735" s="1">
        <v>1</v>
      </c>
      <c r="AM735" s="1">
        <v>1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1</v>
      </c>
      <c r="AX735" s="1">
        <v>1</v>
      </c>
      <c r="AY735" s="1">
        <v>0</v>
      </c>
      <c r="AZ735" s="1">
        <v>0</v>
      </c>
      <c r="BA735" s="1">
        <v>1</v>
      </c>
      <c r="BB735" s="1">
        <v>0</v>
      </c>
      <c r="BC735">
        <v>1</v>
      </c>
      <c r="BD735">
        <v>0</v>
      </c>
      <c r="BE735">
        <v>1</v>
      </c>
      <c r="BF735">
        <v>0</v>
      </c>
      <c r="BG735" s="1">
        <v>1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1</v>
      </c>
      <c r="BT735" s="1">
        <v>0</v>
      </c>
      <c r="BU735" s="1">
        <v>1</v>
      </c>
      <c r="BV735" s="1">
        <v>1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1</v>
      </c>
      <c r="CG735" s="1">
        <v>0</v>
      </c>
      <c r="CH735" s="1">
        <v>0</v>
      </c>
      <c r="CI735" s="1" t="s">
        <v>4946</v>
      </c>
      <c r="CJ735" s="1" t="s">
        <v>4946</v>
      </c>
      <c r="CK735" s="1" t="s">
        <v>4946</v>
      </c>
      <c r="CL735" s="1" t="s">
        <v>4946</v>
      </c>
      <c r="CM735" s="1" t="s">
        <v>4946</v>
      </c>
      <c r="CN735" s="1" t="s">
        <v>4946</v>
      </c>
      <c r="CO735" s="1" t="s">
        <v>4946</v>
      </c>
      <c r="CP735" s="1" t="s">
        <v>4946</v>
      </c>
      <c r="CQ735" s="1" t="s">
        <v>4946</v>
      </c>
      <c r="CR735" s="1" t="s">
        <v>4946</v>
      </c>
      <c r="CS735" s="1" t="s">
        <v>4946</v>
      </c>
      <c r="CT735" s="1" t="s">
        <v>4943</v>
      </c>
      <c r="CU735" s="1" t="s">
        <v>4943</v>
      </c>
      <c r="CV735" s="1" t="s">
        <v>4943</v>
      </c>
      <c r="CW735" s="1" t="s">
        <v>4943</v>
      </c>
      <c r="CX735" s="1" t="s">
        <v>4943</v>
      </c>
      <c r="CY735" s="1" t="s">
        <v>4943</v>
      </c>
      <c r="CZ735" s="1" t="s">
        <v>4943</v>
      </c>
    </row>
    <row r="736" spans="2:104" x14ac:dyDescent="0.25">
      <c r="B736" s="2">
        <v>44414</v>
      </c>
      <c r="C736" s="1">
        <v>0</v>
      </c>
      <c r="D736" s="1">
        <v>1</v>
      </c>
      <c r="E736" s="1">
        <v>0</v>
      </c>
      <c r="F736" s="1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>
        <v>0</v>
      </c>
      <c r="BD736">
        <v>0</v>
      </c>
      <c r="BE736">
        <v>0</v>
      </c>
      <c r="BF736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 t="s">
        <v>4943</v>
      </c>
      <c r="CJ736" s="1" t="s">
        <v>4943</v>
      </c>
      <c r="CK736" s="1" t="s">
        <v>4943</v>
      </c>
      <c r="CL736" s="1" t="s">
        <v>4943</v>
      </c>
      <c r="CM736" s="1" t="s">
        <v>4943</v>
      </c>
      <c r="CN736" s="1" t="s">
        <v>4943</v>
      </c>
      <c r="CO736" s="1" t="s">
        <v>4943</v>
      </c>
      <c r="CP736" s="1" t="s">
        <v>4943</v>
      </c>
      <c r="CQ736" s="1" t="s">
        <v>4943</v>
      </c>
      <c r="CR736" s="1" t="s">
        <v>4943</v>
      </c>
      <c r="CS736" s="1" t="s">
        <v>4943</v>
      </c>
      <c r="CT736" s="1" t="s">
        <v>4943</v>
      </c>
      <c r="CU736" s="1" t="s">
        <v>4943</v>
      </c>
      <c r="CV736" s="1" t="s">
        <v>4943</v>
      </c>
      <c r="CW736" s="1" t="s">
        <v>4943</v>
      </c>
      <c r="CX736" s="1" t="s">
        <v>4943</v>
      </c>
      <c r="CY736" s="1" t="s">
        <v>23</v>
      </c>
      <c r="CZ736" s="1" t="s">
        <v>4943</v>
      </c>
    </row>
    <row r="737" spans="2:104" x14ac:dyDescent="0.25">
      <c r="B737" s="2">
        <v>44414</v>
      </c>
      <c r="C737" s="1">
        <v>1</v>
      </c>
      <c r="D737" s="1">
        <v>0</v>
      </c>
      <c r="E737" s="1">
        <v>0</v>
      </c>
      <c r="F737" s="1">
        <v>0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>
        <v>0</v>
      </c>
      <c r="BD737">
        <v>0</v>
      </c>
      <c r="BE737">
        <v>0</v>
      </c>
      <c r="BF737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0</v>
      </c>
      <c r="BX737" s="1">
        <v>0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 t="s">
        <v>4946</v>
      </c>
      <c r="CJ737" s="1" t="s">
        <v>4946</v>
      </c>
      <c r="CK737" s="1" t="s">
        <v>4946</v>
      </c>
      <c r="CL737" s="1" t="s">
        <v>4946</v>
      </c>
      <c r="CM737" s="1" t="s">
        <v>4946</v>
      </c>
      <c r="CN737" s="1" t="s">
        <v>4946</v>
      </c>
      <c r="CO737" s="1" t="s">
        <v>4946</v>
      </c>
      <c r="CP737" s="1" t="s">
        <v>4946</v>
      </c>
      <c r="CQ737" s="1" t="s">
        <v>4946</v>
      </c>
      <c r="CR737" s="1" t="s">
        <v>4946</v>
      </c>
      <c r="CS737" s="1" t="s">
        <v>4946</v>
      </c>
      <c r="CT737" s="1" t="s">
        <v>4943</v>
      </c>
      <c r="CU737" s="1" t="s">
        <v>4943</v>
      </c>
      <c r="CV737" s="1" t="s">
        <v>4943</v>
      </c>
      <c r="CW737" s="1" t="s">
        <v>4943</v>
      </c>
      <c r="CX737" s="1" t="s">
        <v>4943</v>
      </c>
      <c r="CY737" s="1" t="s">
        <v>4943</v>
      </c>
      <c r="CZ737" s="1" t="s">
        <v>4943</v>
      </c>
    </row>
    <row r="738" spans="2:104" x14ac:dyDescent="0.25">
      <c r="B738" s="2">
        <v>44414</v>
      </c>
      <c r="C738" s="1">
        <v>0</v>
      </c>
      <c r="D738" s="1">
        <v>1</v>
      </c>
      <c r="E738" s="1">
        <v>0</v>
      </c>
      <c r="F738" s="1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>
        <v>0</v>
      </c>
      <c r="BD738">
        <v>0</v>
      </c>
      <c r="BE738">
        <v>0</v>
      </c>
      <c r="BF738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 t="s">
        <v>4943</v>
      </c>
      <c r="CJ738" s="1" t="s">
        <v>4943</v>
      </c>
      <c r="CK738" s="1" t="s">
        <v>4943</v>
      </c>
      <c r="CL738" s="1" t="s">
        <v>4943</v>
      </c>
      <c r="CM738" s="1" t="s">
        <v>4943</v>
      </c>
      <c r="CN738" s="1" t="s">
        <v>4943</v>
      </c>
      <c r="CO738" s="1" t="s">
        <v>4943</v>
      </c>
      <c r="CP738" s="1" t="s">
        <v>4943</v>
      </c>
      <c r="CQ738" s="1" t="s">
        <v>4943</v>
      </c>
      <c r="CR738" s="1" t="s">
        <v>4943</v>
      </c>
      <c r="CS738" s="1" t="s">
        <v>4943</v>
      </c>
      <c r="CT738" s="1" t="s">
        <v>4943</v>
      </c>
      <c r="CU738" s="1" t="s">
        <v>4943</v>
      </c>
      <c r="CV738" s="1" t="s">
        <v>4943</v>
      </c>
      <c r="CW738" s="1" t="s">
        <v>4943</v>
      </c>
      <c r="CX738" s="1" t="s">
        <v>4943</v>
      </c>
      <c r="CY738" s="1" t="s">
        <v>23</v>
      </c>
      <c r="CZ738" s="1" t="s">
        <v>4943</v>
      </c>
    </row>
    <row r="739" spans="2:104" x14ac:dyDescent="0.25">
      <c r="B739" s="2">
        <v>44414</v>
      </c>
      <c r="C739" s="1">
        <v>0</v>
      </c>
      <c r="D739" s="1">
        <v>1</v>
      </c>
      <c r="E739" s="1">
        <v>0</v>
      </c>
      <c r="F739" s="1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>
        <v>0</v>
      </c>
      <c r="BD739">
        <v>0</v>
      </c>
      <c r="BE739">
        <v>0</v>
      </c>
      <c r="BF739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 t="s">
        <v>4943</v>
      </c>
      <c r="CJ739" s="1" t="s">
        <v>4943</v>
      </c>
      <c r="CK739" s="1" t="s">
        <v>4943</v>
      </c>
      <c r="CL739" s="1" t="s">
        <v>4943</v>
      </c>
      <c r="CM739" s="1" t="s">
        <v>4943</v>
      </c>
      <c r="CN739" s="1" t="s">
        <v>4943</v>
      </c>
      <c r="CO739" s="1" t="s">
        <v>4943</v>
      </c>
      <c r="CP739" s="1" t="s">
        <v>4943</v>
      </c>
      <c r="CQ739" s="1" t="s">
        <v>4943</v>
      </c>
      <c r="CR739" s="1" t="s">
        <v>4943</v>
      </c>
      <c r="CS739" s="1" t="s">
        <v>4943</v>
      </c>
      <c r="CT739" s="1" t="s">
        <v>4943</v>
      </c>
      <c r="CU739" s="1" t="s">
        <v>4943</v>
      </c>
      <c r="CV739" s="1" t="s">
        <v>4943</v>
      </c>
      <c r="CW739" s="1" t="s">
        <v>4943</v>
      </c>
      <c r="CX739" s="1" t="s">
        <v>4943</v>
      </c>
      <c r="CY739" s="1" t="s">
        <v>23</v>
      </c>
      <c r="CZ739" s="1" t="s">
        <v>4943</v>
      </c>
    </row>
    <row r="740" spans="2:104" x14ac:dyDescent="0.25">
      <c r="B740" s="2">
        <v>44414</v>
      </c>
      <c r="C740" s="1">
        <v>1</v>
      </c>
      <c r="D740" s="1">
        <v>0</v>
      </c>
      <c r="E740" s="1">
        <v>0</v>
      </c>
      <c r="F740" s="1">
        <v>0</v>
      </c>
      <c r="G740">
        <v>1</v>
      </c>
      <c r="H740">
        <v>0</v>
      </c>
      <c r="I740">
        <v>1</v>
      </c>
      <c r="J740">
        <v>0</v>
      </c>
      <c r="K740">
        <v>1</v>
      </c>
      <c r="L740">
        <v>0</v>
      </c>
      <c r="M740">
        <v>0</v>
      </c>
      <c r="N740">
        <v>1</v>
      </c>
      <c r="O740">
        <v>1</v>
      </c>
      <c r="P740">
        <v>1</v>
      </c>
      <c r="Q740">
        <v>0</v>
      </c>
      <c r="R740">
        <v>1</v>
      </c>
      <c r="S740">
        <v>0</v>
      </c>
      <c r="T740">
        <v>1</v>
      </c>
      <c r="U740">
        <v>0</v>
      </c>
      <c r="V740" s="1">
        <v>1</v>
      </c>
      <c r="W740" s="1">
        <v>1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1</v>
      </c>
      <c r="AY740" s="1">
        <v>0</v>
      </c>
      <c r="AZ740" s="1">
        <v>0</v>
      </c>
      <c r="BA740" s="1">
        <v>0</v>
      </c>
      <c r="BB740" s="1">
        <v>1</v>
      </c>
      <c r="BC740">
        <v>1</v>
      </c>
      <c r="BD740">
        <v>1</v>
      </c>
      <c r="BE740">
        <v>1</v>
      </c>
      <c r="BF740">
        <v>0</v>
      </c>
      <c r="BG740" s="1">
        <v>1</v>
      </c>
      <c r="BH740" s="1">
        <v>1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 t="s">
        <v>4946</v>
      </c>
      <c r="CJ740" s="1" t="s">
        <v>4946</v>
      </c>
      <c r="CK740" s="1" t="s">
        <v>4946</v>
      </c>
      <c r="CL740" s="1" t="s">
        <v>4946</v>
      </c>
      <c r="CM740" s="1" t="s">
        <v>4946</v>
      </c>
      <c r="CN740" s="1" t="s">
        <v>4946</v>
      </c>
      <c r="CO740" s="1" t="s">
        <v>4944</v>
      </c>
      <c r="CP740" s="1" t="s">
        <v>4944</v>
      </c>
      <c r="CQ740" s="1" t="s">
        <v>4944</v>
      </c>
      <c r="CR740" s="1" t="s">
        <v>4944</v>
      </c>
      <c r="CS740" s="1" t="s">
        <v>4944</v>
      </c>
      <c r="CT740" s="1" t="s">
        <v>4943</v>
      </c>
      <c r="CU740" s="1" t="s">
        <v>4943</v>
      </c>
      <c r="CV740" s="1" t="s">
        <v>4943</v>
      </c>
      <c r="CW740" s="1" t="s">
        <v>4943</v>
      </c>
      <c r="CX740" s="1" t="s">
        <v>4943</v>
      </c>
      <c r="CY740" s="1" t="s">
        <v>4943</v>
      </c>
      <c r="CZ740" s="1" t="s">
        <v>4943</v>
      </c>
    </row>
    <row r="741" spans="2:104" x14ac:dyDescent="0.25">
      <c r="B741" s="2">
        <v>44414</v>
      </c>
      <c r="C741" s="1">
        <v>1</v>
      </c>
      <c r="D741" s="1">
        <v>0</v>
      </c>
      <c r="E741" s="1">
        <v>0</v>
      </c>
      <c r="F741" s="1">
        <v>0</v>
      </c>
      <c r="G741">
        <v>0</v>
      </c>
      <c r="H741">
        <v>0</v>
      </c>
      <c r="I741">
        <v>1</v>
      </c>
      <c r="J741">
        <v>1</v>
      </c>
      <c r="K741">
        <v>0</v>
      </c>
      <c r="L741">
        <v>0</v>
      </c>
      <c r="M741">
        <v>1</v>
      </c>
      <c r="N741">
        <v>1</v>
      </c>
      <c r="O741">
        <v>1</v>
      </c>
      <c r="P741">
        <v>0</v>
      </c>
      <c r="Q741">
        <v>0</v>
      </c>
      <c r="R741">
        <v>0</v>
      </c>
      <c r="S741">
        <v>0</v>
      </c>
      <c r="T741">
        <v>1</v>
      </c>
      <c r="U741">
        <v>0</v>
      </c>
      <c r="V741" s="1">
        <v>1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1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1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>
        <v>0</v>
      </c>
      <c r="BD741">
        <v>0</v>
      </c>
      <c r="BE741">
        <v>0</v>
      </c>
      <c r="BF74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1</v>
      </c>
      <c r="CG741" s="1">
        <v>0</v>
      </c>
      <c r="CH741" s="1">
        <v>0</v>
      </c>
      <c r="CI741" s="1" t="s">
        <v>4946</v>
      </c>
      <c r="CJ741" s="1" t="s">
        <v>4946</v>
      </c>
      <c r="CK741" s="1" t="s">
        <v>4946</v>
      </c>
      <c r="CL741" s="1" t="s">
        <v>4945</v>
      </c>
      <c r="CM741" s="1" t="s">
        <v>4946</v>
      </c>
      <c r="CN741" s="1" t="s">
        <v>4946</v>
      </c>
      <c r="CO741" s="1" t="s">
        <v>4944</v>
      </c>
      <c r="CP741" s="1" t="s">
        <v>4946</v>
      </c>
      <c r="CQ741" s="1" t="s">
        <v>4945</v>
      </c>
      <c r="CR741" s="1" t="s">
        <v>4946</v>
      </c>
      <c r="CS741" s="1" t="s">
        <v>4946</v>
      </c>
      <c r="CT741" s="1" t="s">
        <v>4943</v>
      </c>
      <c r="CU741" s="1" t="s">
        <v>4943</v>
      </c>
      <c r="CV741" s="1" t="s">
        <v>4943</v>
      </c>
      <c r="CW741" s="1" t="s">
        <v>4943</v>
      </c>
      <c r="CX741" s="1" t="s">
        <v>4943</v>
      </c>
      <c r="CY741" s="1" t="s">
        <v>4943</v>
      </c>
      <c r="CZ741" s="1" t="s">
        <v>4943</v>
      </c>
    </row>
    <row r="742" spans="2:104" x14ac:dyDescent="0.25">
      <c r="B742" s="2">
        <v>44414</v>
      </c>
      <c r="C742" s="1">
        <v>0</v>
      </c>
      <c r="D742" s="1">
        <v>1</v>
      </c>
      <c r="E742" s="1">
        <v>0</v>
      </c>
      <c r="F742" s="1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>
        <v>0</v>
      </c>
      <c r="BD742">
        <v>0</v>
      </c>
      <c r="BE742">
        <v>0</v>
      </c>
      <c r="BF742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 t="s">
        <v>4943</v>
      </c>
      <c r="CJ742" s="1" t="s">
        <v>4943</v>
      </c>
      <c r="CK742" s="1" t="s">
        <v>4943</v>
      </c>
      <c r="CL742" s="1" t="s">
        <v>4943</v>
      </c>
      <c r="CM742" s="1" t="s">
        <v>4943</v>
      </c>
      <c r="CN742" s="1" t="s">
        <v>4943</v>
      </c>
      <c r="CO742" s="1" t="s">
        <v>4943</v>
      </c>
      <c r="CP742" s="1" t="s">
        <v>4943</v>
      </c>
      <c r="CQ742" s="1" t="s">
        <v>4943</v>
      </c>
      <c r="CR742" s="1" t="s">
        <v>4943</v>
      </c>
      <c r="CS742" s="1" t="s">
        <v>4943</v>
      </c>
      <c r="CT742" s="1" t="s">
        <v>4943</v>
      </c>
      <c r="CU742" s="1" t="s">
        <v>4943</v>
      </c>
      <c r="CV742" s="1" t="s">
        <v>4943</v>
      </c>
      <c r="CW742" s="1" t="s">
        <v>4943</v>
      </c>
      <c r="CX742" s="1" t="s">
        <v>4943</v>
      </c>
      <c r="CY742" s="1" t="s">
        <v>23</v>
      </c>
      <c r="CZ742" s="1" t="s">
        <v>4943</v>
      </c>
    </row>
    <row r="743" spans="2:104" x14ac:dyDescent="0.25">
      <c r="B743" s="2">
        <v>44414</v>
      </c>
      <c r="C743" s="1">
        <v>0</v>
      </c>
      <c r="D743" s="1">
        <v>0</v>
      </c>
      <c r="E743" s="1">
        <v>1</v>
      </c>
      <c r="F743" s="1">
        <v>0</v>
      </c>
      <c r="G743">
        <v>0</v>
      </c>
      <c r="H743">
        <v>0</v>
      </c>
      <c r="I743">
        <v>1</v>
      </c>
      <c r="J743">
        <v>1</v>
      </c>
      <c r="K743">
        <v>1</v>
      </c>
      <c r="L743">
        <v>1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>
        <v>0</v>
      </c>
      <c r="BD743">
        <v>0</v>
      </c>
      <c r="BE743">
        <v>0</v>
      </c>
      <c r="BF743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 t="s">
        <v>4943</v>
      </c>
      <c r="CJ743" s="1" t="s">
        <v>4943</v>
      </c>
      <c r="CK743" s="1" t="s">
        <v>4943</v>
      </c>
      <c r="CL743" s="1" t="s">
        <v>4943</v>
      </c>
      <c r="CM743" s="1" t="s">
        <v>4943</v>
      </c>
      <c r="CN743" s="1" t="s">
        <v>4943</v>
      </c>
      <c r="CO743" s="1" t="s">
        <v>4943</v>
      </c>
      <c r="CP743" s="1" t="s">
        <v>4943</v>
      </c>
      <c r="CQ743" s="1" t="s">
        <v>4943</v>
      </c>
      <c r="CR743" s="1" t="s">
        <v>4943</v>
      </c>
      <c r="CS743" s="1" t="s">
        <v>4943</v>
      </c>
      <c r="CT743" s="1" t="s">
        <v>4947</v>
      </c>
      <c r="CU743" s="1" t="s">
        <v>4947</v>
      </c>
      <c r="CV743" s="1" t="s">
        <v>4947</v>
      </c>
      <c r="CW743" s="1" t="s">
        <v>4947</v>
      </c>
      <c r="CX743" s="1" t="s">
        <v>4943</v>
      </c>
      <c r="CY743" s="1" t="s">
        <v>4943</v>
      </c>
      <c r="CZ743" s="1" t="s">
        <v>23</v>
      </c>
    </row>
    <row r="744" spans="2:104" x14ac:dyDescent="0.25">
      <c r="B744" s="2">
        <v>44414</v>
      </c>
      <c r="C744" s="1">
        <v>0</v>
      </c>
      <c r="D744" s="1">
        <v>1</v>
      </c>
      <c r="E744" s="1">
        <v>0</v>
      </c>
      <c r="F744" s="1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>
        <v>0</v>
      </c>
      <c r="BD744">
        <v>0</v>
      </c>
      <c r="BE744">
        <v>0</v>
      </c>
      <c r="BF744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 t="s">
        <v>4943</v>
      </c>
      <c r="CJ744" s="1" t="s">
        <v>4943</v>
      </c>
      <c r="CK744" s="1" t="s">
        <v>4943</v>
      </c>
      <c r="CL744" s="1" t="s">
        <v>4943</v>
      </c>
      <c r="CM744" s="1" t="s">
        <v>4943</v>
      </c>
      <c r="CN744" s="1" t="s">
        <v>4943</v>
      </c>
      <c r="CO744" s="1" t="s">
        <v>4943</v>
      </c>
      <c r="CP744" s="1" t="s">
        <v>4943</v>
      </c>
      <c r="CQ744" s="1" t="s">
        <v>4943</v>
      </c>
      <c r="CR744" s="1" t="s">
        <v>4943</v>
      </c>
      <c r="CS744" s="1" t="s">
        <v>4943</v>
      </c>
      <c r="CT744" s="1" t="s">
        <v>4943</v>
      </c>
      <c r="CU744" s="1" t="s">
        <v>4943</v>
      </c>
      <c r="CV744" s="1" t="s">
        <v>4943</v>
      </c>
      <c r="CW744" s="1" t="s">
        <v>4943</v>
      </c>
      <c r="CX744" s="1" t="s">
        <v>4943</v>
      </c>
      <c r="CY744" s="1" t="s">
        <v>23</v>
      </c>
      <c r="CZ744" s="1" t="s">
        <v>4943</v>
      </c>
    </row>
    <row r="745" spans="2:104" x14ac:dyDescent="0.25">
      <c r="B745" s="2">
        <v>44414</v>
      </c>
      <c r="C745" s="1">
        <v>1</v>
      </c>
      <c r="D745" s="1">
        <v>0</v>
      </c>
      <c r="E745" s="1">
        <v>0</v>
      </c>
      <c r="F745" s="1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1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>
        <v>0</v>
      </c>
      <c r="BD745">
        <v>0</v>
      </c>
      <c r="BE745">
        <v>0</v>
      </c>
      <c r="BF745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1</v>
      </c>
      <c r="CG745" s="1">
        <v>0</v>
      </c>
      <c r="CH745" s="1">
        <v>0</v>
      </c>
      <c r="CI745" s="1" t="s">
        <v>4946</v>
      </c>
      <c r="CJ745" s="1" t="s">
        <v>4946</v>
      </c>
      <c r="CK745" s="1" t="s">
        <v>4946</v>
      </c>
      <c r="CL745" s="1" t="s">
        <v>4946</v>
      </c>
      <c r="CM745" s="1" t="s">
        <v>4946</v>
      </c>
      <c r="CN745" s="1" t="s">
        <v>4946</v>
      </c>
      <c r="CO745" s="1" t="s">
        <v>4946</v>
      </c>
      <c r="CP745" s="1" t="s">
        <v>4946</v>
      </c>
      <c r="CQ745" s="1" t="s">
        <v>4946</v>
      </c>
      <c r="CR745" s="1" t="s">
        <v>4946</v>
      </c>
      <c r="CS745" s="1" t="s">
        <v>4946</v>
      </c>
      <c r="CT745" s="1" t="s">
        <v>4943</v>
      </c>
      <c r="CU745" s="1" t="s">
        <v>4943</v>
      </c>
      <c r="CV745" s="1" t="s">
        <v>4943</v>
      </c>
      <c r="CW745" s="1" t="s">
        <v>4943</v>
      </c>
      <c r="CX745" s="1" t="s">
        <v>4943</v>
      </c>
      <c r="CY745" s="1" t="s">
        <v>4943</v>
      </c>
      <c r="CZ745" s="1" t="s">
        <v>4943</v>
      </c>
    </row>
    <row r="746" spans="2:104" x14ac:dyDescent="0.25">
      <c r="B746" s="2">
        <v>44414</v>
      </c>
      <c r="C746" s="1">
        <v>0</v>
      </c>
      <c r="D746" s="1">
        <v>1</v>
      </c>
      <c r="E746" s="1">
        <v>0</v>
      </c>
      <c r="F746" s="1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>
        <v>0</v>
      </c>
      <c r="BD746">
        <v>0</v>
      </c>
      <c r="BE746">
        <v>0</v>
      </c>
      <c r="BF746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 t="s">
        <v>4943</v>
      </c>
      <c r="CJ746" s="1" t="s">
        <v>4943</v>
      </c>
      <c r="CK746" s="1" t="s">
        <v>4943</v>
      </c>
      <c r="CL746" s="1" t="s">
        <v>4943</v>
      </c>
      <c r="CM746" s="1" t="s">
        <v>4943</v>
      </c>
      <c r="CN746" s="1" t="s">
        <v>4943</v>
      </c>
      <c r="CO746" s="1" t="s">
        <v>4943</v>
      </c>
      <c r="CP746" s="1" t="s">
        <v>4943</v>
      </c>
      <c r="CQ746" s="1" t="s">
        <v>4943</v>
      </c>
      <c r="CR746" s="1" t="s">
        <v>4943</v>
      </c>
      <c r="CS746" s="1" t="s">
        <v>4943</v>
      </c>
      <c r="CT746" s="1" t="s">
        <v>4943</v>
      </c>
      <c r="CU746" s="1" t="s">
        <v>4943</v>
      </c>
      <c r="CV746" s="1" t="s">
        <v>4943</v>
      </c>
      <c r="CW746" s="1" t="s">
        <v>4943</v>
      </c>
      <c r="CX746" s="1" t="s">
        <v>4943</v>
      </c>
      <c r="CY746" s="1" t="s">
        <v>23</v>
      </c>
      <c r="CZ746" s="1" t="s">
        <v>4943</v>
      </c>
    </row>
    <row r="747" spans="2:104" x14ac:dyDescent="0.25">
      <c r="B747" s="2">
        <v>44414</v>
      </c>
      <c r="C747" s="1">
        <v>1</v>
      </c>
      <c r="D747" s="1">
        <v>0</v>
      </c>
      <c r="E747" s="1">
        <v>0</v>
      </c>
      <c r="F747" s="1">
        <v>0</v>
      </c>
      <c r="G747">
        <v>0</v>
      </c>
      <c r="H747">
        <v>0</v>
      </c>
      <c r="I747">
        <v>1</v>
      </c>
      <c r="J747">
        <v>1</v>
      </c>
      <c r="K747">
        <v>1</v>
      </c>
      <c r="L747">
        <v>0</v>
      </c>
      <c r="M747">
        <v>1</v>
      </c>
      <c r="N747">
        <v>0</v>
      </c>
      <c r="O747">
        <v>0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0</v>
      </c>
      <c r="V747" s="1">
        <v>1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1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1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>
        <v>0</v>
      </c>
      <c r="BD747">
        <v>0</v>
      </c>
      <c r="BE747">
        <v>0</v>
      </c>
      <c r="BF747">
        <v>0</v>
      </c>
      <c r="BG747" s="1">
        <v>1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1</v>
      </c>
      <c r="CG747" s="1">
        <v>0</v>
      </c>
      <c r="CH747" s="1">
        <v>0</v>
      </c>
      <c r="CI747" s="1" t="s">
        <v>4946</v>
      </c>
      <c r="CJ747" s="1" t="s">
        <v>4946</v>
      </c>
      <c r="CK747" s="1" t="s">
        <v>4944</v>
      </c>
      <c r="CL747" s="1" t="s">
        <v>4944</v>
      </c>
      <c r="CM747" s="1" t="s">
        <v>4944</v>
      </c>
      <c r="CN747" s="1" t="s">
        <v>4944</v>
      </c>
      <c r="CO747" s="1" t="s">
        <v>4944</v>
      </c>
      <c r="CP747" s="1" t="s">
        <v>4944</v>
      </c>
      <c r="CQ747" s="1" t="s">
        <v>4944</v>
      </c>
      <c r="CR747" s="1" t="s">
        <v>4946</v>
      </c>
      <c r="CS747" s="1" t="s">
        <v>4946</v>
      </c>
      <c r="CT747" s="1" t="s">
        <v>4943</v>
      </c>
      <c r="CU747" s="1" t="s">
        <v>4943</v>
      </c>
      <c r="CV747" s="1" t="s">
        <v>4943</v>
      </c>
      <c r="CW747" s="1" t="s">
        <v>4943</v>
      </c>
      <c r="CX747" s="1" t="s">
        <v>4943</v>
      </c>
      <c r="CY747" s="1" t="s">
        <v>4943</v>
      </c>
      <c r="CZ747" s="1" t="s">
        <v>4943</v>
      </c>
    </row>
    <row r="748" spans="2:104" x14ac:dyDescent="0.25">
      <c r="B748" s="2">
        <v>44414</v>
      </c>
      <c r="C748" s="1">
        <v>0</v>
      </c>
      <c r="D748" s="1">
        <v>1</v>
      </c>
      <c r="E748" s="1">
        <v>0</v>
      </c>
      <c r="F748" s="1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>
        <v>0</v>
      </c>
      <c r="BD748">
        <v>0</v>
      </c>
      <c r="BE748">
        <v>0</v>
      </c>
      <c r="BF748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 t="s">
        <v>4943</v>
      </c>
      <c r="CJ748" s="1" t="s">
        <v>4943</v>
      </c>
      <c r="CK748" s="1" t="s">
        <v>4943</v>
      </c>
      <c r="CL748" s="1" t="s">
        <v>4943</v>
      </c>
      <c r="CM748" s="1" t="s">
        <v>4943</v>
      </c>
      <c r="CN748" s="1" t="s">
        <v>4943</v>
      </c>
      <c r="CO748" s="1" t="s">
        <v>4943</v>
      </c>
      <c r="CP748" s="1" t="s">
        <v>4943</v>
      </c>
      <c r="CQ748" s="1" t="s">
        <v>4943</v>
      </c>
      <c r="CR748" s="1" t="s">
        <v>4943</v>
      </c>
      <c r="CS748" s="1" t="s">
        <v>4943</v>
      </c>
      <c r="CT748" s="1" t="s">
        <v>4943</v>
      </c>
      <c r="CU748" s="1" t="s">
        <v>4943</v>
      </c>
      <c r="CV748" s="1" t="s">
        <v>4943</v>
      </c>
      <c r="CW748" s="1" t="s">
        <v>4943</v>
      </c>
      <c r="CX748" s="1" t="s">
        <v>4943</v>
      </c>
      <c r="CY748" s="1" t="s">
        <v>23</v>
      </c>
      <c r="CZ748" s="1" t="s">
        <v>4943</v>
      </c>
    </row>
    <row r="749" spans="2:104" x14ac:dyDescent="0.25">
      <c r="B749" s="2">
        <v>44414</v>
      </c>
      <c r="C749" s="1">
        <v>1</v>
      </c>
      <c r="D749" s="1">
        <v>0</v>
      </c>
      <c r="E749" s="1">
        <v>0</v>
      </c>
      <c r="F749" s="1">
        <v>0</v>
      </c>
      <c r="G749">
        <v>1</v>
      </c>
      <c r="H749">
        <v>0</v>
      </c>
      <c r="I749">
        <v>1</v>
      </c>
      <c r="J749">
        <v>1</v>
      </c>
      <c r="K749">
        <v>1</v>
      </c>
      <c r="L749">
        <v>1</v>
      </c>
      <c r="M749">
        <v>0</v>
      </c>
      <c r="N749">
        <v>1</v>
      </c>
      <c r="O749">
        <v>1</v>
      </c>
      <c r="P749">
        <v>0</v>
      </c>
      <c r="Q749">
        <v>0</v>
      </c>
      <c r="R749">
        <v>1</v>
      </c>
      <c r="S749">
        <v>1</v>
      </c>
      <c r="T749">
        <v>0</v>
      </c>
      <c r="U749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1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1</v>
      </c>
      <c r="AU749" s="1">
        <v>0</v>
      </c>
      <c r="AV749" s="1">
        <v>0</v>
      </c>
      <c r="AW749" s="1">
        <v>1</v>
      </c>
      <c r="AX749" s="1">
        <v>1</v>
      </c>
      <c r="AY749" s="1">
        <v>1</v>
      </c>
      <c r="AZ749" s="1">
        <v>1</v>
      </c>
      <c r="BA749" s="1">
        <v>1</v>
      </c>
      <c r="BB749" s="1">
        <v>1</v>
      </c>
      <c r="BC749">
        <v>1</v>
      </c>
      <c r="BD749">
        <v>0</v>
      </c>
      <c r="BE749">
        <v>1</v>
      </c>
      <c r="BF749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1</v>
      </c>
      <c r="BO749" s="1">
        <v>0</v>
      </c>
      <c r="BP749" s="1">
        <v>0</v>
      </c>
      <c r="BQ749" s="1">
        <v>1</v>
      </c>
      <c r="BR749" s="1">
        <v>1</v>
      </c>
      <c r="BS749" s="1">
        <v>1</v>
      </c>
      <c r="BT749" s="1">
        <v>1</v>
      </c>
      <c r="BU749" s="1">
        <v>1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1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 t="s">
        <v>4946</v>
      </c>
      <c r="CJ749" s="1" t="s">
        <v>4946</v>
      </c>
      <c r="CK749" s="1" t="s">
        <v>4946</v>
      </c>
      <c r="CL749" s="1" t="s">
        <v>4946</v>
      </c>
      <c r="CM749" s="1" t="s">
        <v>4946</v>
      </c>
      <c r="CN749" s="1" t="s">
        <v>4946</v>
      </c>
      <c r="CO749" s="1" t="s">
        <v>4946</v>
      </c>
      <c r="CP749" s="1" t="s">
        <v>4946</v>
      </c>
      <c r="CQ749" s="1" t="s">
        <v>4946</v>
      </c>
      <c r="CR749" s="1" t="s">
        <v>4946</v>
      </c>
      <c r="CS749" s="1" t="s">
        <v>4946</v>
      </c>
      <c r="CT749" s="1" t="s">
        <v>4943</v>
      </c>
      <c r="CU749" s="1" t="s">
        <v>4943</v>
      </c>
      <c r="CV749" s="1" t="s">
        <v>4943</v>
      </c>
      <c r="CW749" s="1" t="s">
        <v>4943</v>
      </c>
      <c r="CX749" s="1" t="s">
        <v>4943</v>
      </c>
      <c r="CY749" s="1" t="s">
        <v>4943</v>
      </c>
      <c r="CZ749" s="1" t="s">
        <v>4943</v>
      </c>
    </row>
    <row r="750" spans="2:104" x14ac:dyDescent="0.25">
      <c r="B750" s="2">
        <v>44414</v>
      </c>
      <c r="C750" s="1">
        <v>0</v>
      </c>
      <c r="D750" s="1">
        <v>0</v>
      </c>
      <c r="E750" s="1">
        <v>0</v>
      </c>
      <c r="F750" s="1">
        <v>1</v>
      </c>
      <c r="G750">
        <v>0</v>
      </c>
      <c r="H750">
        <v>0</v>
      </c>
      <c r="I750">
        <v>1</v>
      </c>
      <c r="J750">
        <v>0</v>
      </c>
      <c r="K750">
        <v>0</v>
      </c>
      <c r="L750">
        <v>0</v>
      </c>
      <c r="M750">
        <v>0</v>
      </c>
      <c r="N750">
        <v>1</v>
      </c>
      <c r="O750">
        <v>0</v>
      </c>
      <c r="P750">
        <v>0</v>
      </c>
      <c r="Q750">
        <v>0</v>
      </c>
      <c r="R750">
        <v>1</v>
      </c>
      <c r="S750">
        <v>0</v>
      </c>
      <c r="T750">
        <v>1</v>
      </c>
      <c r="U750">
        <v>0</v>
      </c>
      <c r="V750" s="1">
        <v>1</v>
      </c>
      <c r="W750" s="1">
        <v>0</v>
      </c>
      <c r="X750" s="1">
        <v>0</v>
      </c>
      <c r="Y750" s="1">
        <v>1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>
        <v>0</v>
      </c>
      <c r="BD750">
        <v>0</v>
      </c>
      <c r="BE750">
        <v>0</v>
      </c>
      <c r="BF750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 t="s">
        <v>4944</v>
      </c>
      <c r="CJ750" s="1" t="s">
        <v>4944</v>
      </c>
      <c r="CK750" s="1" t="s">
        <v>4944</v>
      </c>
      <c r="CL750" s="1" t="s">
        <v>4944</v>
      </c>
      <c r="CM750" s="1" t="s">
        <v>4944</v>
      </c>
      <c r="CN750" s="1" t="s">
        <v>4944</v>
      </c>
      <c r="CO750" s="1" t="s">
        <v>4944</v>
      </c>
      <c r="CP750" s="1" t="s">
        <v>4944</v>
      </c>
      <c r="CQ750" s="1" t="s">
        <v>4944</v>
      </c>
      <c r="CR750" s="1" t="s">
        <v>4944</v>
      </c>
      <c r="CS750" s="1" t="s">
        <v>4944</v>
      </c>
      <c r="CT750" s="1" t="s">
        <v>4943</v>
      </c>
      <c r="CU750" s="1" t="s">
        <v>4943</v>
      </c>
      <c r="CV750" s="1" t="s">
        <v>4943</v>
      </c>
      <c r="CW750" s="1" t="s">
        <v>4943</v>
      </c>
      <c r="CX750" s="1" t="s">
        <v>4943</v>
      </c>
      <c r="CY750" s="1" t="s">
        <v>4943</v>
      </c>
      <c r="CZ750" s="1" t="s">
        <v>4943</v>
      </c>
    </row>
    <row r="751" spans="2:104" x14ac:dyDescent="0.25">
      <c r="B751" s="2">
        <v>44414</v>
      </c>
      <c r="C751" s="1">
        <v>0</v>
      </c>
      <c r="D751" s="1">
        <v>1</v>
      </c>
      <c r="E751" s="1">
        <v>0</v>
      </c>
      <c r="F751" s="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>
        <v>0</v>
      </c>
      <c r="BD751">
        <v>0</v>
      </c>
      <c r="BE751">
        <v>0</v>
      </c>
      <c r="BF75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 t="s">
        <v>4943</v>
      </c>
      <c r="CJ751" s="1" t="s">
        <v>4943</v>
      </c>
      <c r="CK751" s="1" t="s">
        <v>4943</v>
      </c>
      <c r="CL751" s="1" t="s">
        <v>4943</v>
      </c>
      <c r="CM751" s="1" t="s">
        <v>4943</v>
      </c>
      <c r="CN751" s="1" t="s">
        <v>4943</v>
      </c>
      <c r="CO751" s="1" t="s">
        <v>4943</v>
      </c>
      <c r="CP751" s="1" t="s">
        <v>4943</v>
      </c>
      <c r="CQ751" s="1" t="s">
        <v>4943</v>
      </c>
      <c r="CR751" s="1" t="s">
        <v>4943</v>
      </c>
      <c r="CS751" s="1" t="s">
        <v>4943</v>
      </c>
      <c r="CT751" s="1" t="s">
        <v>4943</v>
      </c>
      <c r="CU751" s="1" t="s">
        <v>4943</v>
      </c>
      <c r="CV751" s="1" t="s">
        <v>4943</v>
      </c>
      <c r="CW751" s="1" t="s">
        <v>4943</v>
      </c>
      <c r="CX751" s="1" t="s">
        <v>4943</v>
      </c>
      <c r="CY751" s="1" t="s">
        <v>23</v>
      </c>
      <c r="CZ751" s="1" t="s">
        <v>4943</v>
      </c>
    </row>
    <row r="752" spans="2:104" x14ac:dyDescent="0.25">
      <c r="B752" s="2">
        <v>44414</v>
      </c>
      <c r="C752" s="1">
        <v>0</v>
      </c>
      <c r="D752" s="1">
        <v>1</v>
      </c>
      <c r="E752" s="1">
        <v>0</v>
      </c>
      <c r="F752" s="1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>
        <v>0</v>
      </c>
      <c r="BD752">
        <v>0</v>
      </c>
      <c r="BE752">
        <v>0</v>
      </c>
      <c r="BF752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 t="s">
        <v>4943</v>
      </c>
      <c r="CJ752" s="1" t="s">
        <v>4943</v>
      </c>
      <c r="CK752" s="1" t="s">
        <v>4943</v>
      </c>
      <c r="CL752" s="1" t="s">
        <v>4943</v>
      </c>
      <c r="CM752" s="1" t="s">
        <v>4943</v>
      </c>
      <c r="CN752" s="1" t="s">
        <v>4943</v>
      </c>
      <c r="CO752" s="1" t="s">
        <v>4943</v>
      </c>
      <c r="CP752" s="1" t="s">
        <v>4943</v>
      </c>
      <c r="CQ752" s="1" t="s">
        <v>4943</v>
      </c>
      <c r="CR752" s="1" t="s">
        <v>4943</v>
      </c>
      <c r="CS752" s="1" t="s">
        <v>4943</v>
      </c>
      <c r="CT752" s="1" t="s">
        <v>4943</v>
      </c>
      <c r="CU752" s="1" t="s">
        <v>4943</v>
      </c>
      <c r="CV752" s="1" t="s">
        <v>4943</v>
      </c>
      <c r="CW752" s="1" t="s">
        <v>4943</v>
      </c>
      <c r="CX752" s="1" t="s">
        <v>4943</v>
      </c>
      <c r="CY752" s="1" t="s">
        <v>23</v>
      </c>
      <c r="CZ752" s="1" t="s">
        <v>4943</v>
      </c>
    </row>
    <row r="753" spans="2:104" x14ac:dyDescent="0.25">
      <c r="B753" s="2">
        <v>44414</v>
      </c>
      <c r="C753" s="1">
        <v>0</v>
      </c>
      <c r="D753" s="1">
        <v>1</v>
      </c>
      <c r="E753" s="1">
        <v>0</v>
      </c>
      <c r="F753" s="1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>
        <v>0</v>
      </c>
      <c r="BD753">
        <v>0</v>
      </c>
      <c r="BE753">
        <v>0</v>
      </c>
      <c r="BF753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 t="s">
        <v>4943</v>
      </c>
      <c r="CJ753" s="1" t="s">
        <v>4943</v>
      </c>
      <c r="CK753" s="1" t="s">
        <v>4943</v>
      </c>
      <c r="CL753" s="1" t="s">
        <v>4943</v>
      </c>
      <c r="CM753" s="1" t="s">
        <v>4943</v>
      </c>
      <c r="CN753" s="1" t="s">
        <v>4943</v>
      </c>
      <c r="CO753" s="1" t="s">
        <v>4943</v>
      </c>
      <c r="CP753" s="1" t="s">
        <v>4943</v>
      </c>
      <c r="CQ753" s="1" t="s">
        <v>4943</v>
      </c>
      <c r="CR753" s="1" t="s">
        <v>4943</v>
      </c>
      <c r="CS753" s="1" t="s">
        <v>4943</v>
      </c>
      <c r="CT753" s="1" t="s">
        <v>4943</v>
      </c>
      <c r="CU753" s="1" t="s">
        <v>4943</v>
      </c>
      <c r="CV753" s="1" t="s">
        <v>4943</v>
      </c>
      <c r="CW753" s="1" t="s">
        <v>4943</v>
      </c>
      <c r="CX753" s="1" t="s">
        <v>4943</v>
      </c>
      <c r="CY753" s="1" t="s">
        <v>23</v>
      </c>
      <c r="CZ753" s="1" t="s">
        <v>4943</v>
      </c>
    </row>
    <row r="754" spans="2:104" x14ac:dyDescent="0.25">
      <c r="B754" s="2">
        <v>44414</v>
      </c>
      <c r="C754" s="1">
        <v>1</v>
      </c>
      <c r="D754" s="1">
        <v>0</v>
      </c>
      <c r="E754" s="1">
        <v>0</v>
      </c>
      <c r="F754" s="1">
        <v>0</v>
      </c>
      <c r="G754">
        <v>0</v>
      </c>
      <c r="H754">
        <v>0</v>
      </c>
      <c r="I754">
        <v>1</v>
      </c>
      <c r="J754">
        <v>1</v>
      </c>
      <c r="K754">
        <v>1</v>
      </c>
      <c r="L754">
        <v>1</v>
      </c>
      <c r="M754">
        <v>0</v>
      </c>
      <c r="N754">
        <v>1</v>
      </c>
      <c r="O754">
        <v>0</v>
      </c>
      <c r="P754">
        <v>0</v>
      </c>
      <c r="Q754">
        <v>0</v>
      </c>
      <c r="R754">
        <v>0</v>
      </c>
      <c r="S754">
        <v>1</v>
      </c>
      <c r="T754">
        <v>1</v>
      </c>
      <c r="U754">
        <v>0</v>
      </c>
      <c r="V754" s="1">
        <v>1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1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1</v>
      </c>
      <c r="AM754" s="1">
        <v>1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1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>
        <v>0</v>
      </c>
      <c r="BD754">
        <v>0</v>
      </c>
      <c r="BE754">
        <v>1</v>
      </c>
      <c r="BF754">
        <v>0</v>
      </c>
      <c r="BG754" s="1">
        <v>1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1</v>
      </c>
      <c r="BV754" s="1">
        <v>1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 t="s">
        <v>4946</v>
      </c>
      <c r="CJ754" s="1" t="s">
        <v>4946</v>
      </c>
      <c r="CK754" s="1" t="s">
        <v>4946</v>
      </c>
      <c r="CL754" s="1" t="s">
        <v>4946</v>
      </c>
      <c r="CM754" s="1" t="s">
        <v>4946</v>
      </c>
      <c r="CN754" s="1" t="s">
        <v>4946</v>
      </c>
      <c r="CO754" s="1" t="s">
        <v>4946</v>
      </c>
      <c r="CP754" s="1" t="s">
        <v>4946</v>
      </c>
      <c r="CQ754" s="1" t="s">
        <v>4946</v>
      </c>
      <c r="CR754" s="1" t="s">
        <v>4946</v>
      </c>
      <c r="CS754" s="1" t="s">
        <v>4946</v>
      </c>
      <c r="CT754" s="1" t="s">
        <v>4943</v>
      </c>
      <c r="CU754" s="1" t="s">
        <v>4943</v>
      </c>
      <c r="CV754" s="1" t="s">
        <v>4943</v>
      </c>
      <c r="CW754" s="1" t="s">
        <v>4943</v>
      </c>
      <c r="CX754" s="1" t="s">
        <v>4943</v>
      </c>
      <c r="CY754" s="1" t="s">
        <v>4943</v>
      </c>
      <c r="CZ754" s="1" t="s">
        <v>4943</v>
      </c>
    </row>
    <row r="755" spans="2:104" x14ac:dyDescent="0.25">
      <c r="B755" s="2">
        <v>44414</v>
      </c>
      <c r="C755" s="1">
        <v>1</v>
      </c>
      <c r="D755" s="1">
        <v>0</v>
      </c>
      <c r="E755" s="1">
        <v>0</v>
      </c>
      <c r="F755" s="1">
        <v>0</v>
      </c>
      <c r="G755">
        <v>0</v>
      </c>
      <c r="H755">
        <v>0</v>
      </c>
      <c r="I755">
        <v>1</v>
      </c>
      <c r="J755">
        <v>1</v>
      </c>
      <c r="K755">
        <v>1</v>
      </c>
      <c r="L755">
        <v>1</v>
      </c>
      <c r="M755">
        <v>0</v>
      </c>
      <c r="N755">
        <v>1</v>
      </c>
      <c r="O755">
        <v>1</v>
      </c>
      <c r="P755">
        <v>0</v>
      </c>
      <c r="Q755">
        <v>1</v>
      </c>
      <c r="R755">
        <v>1</v>
      </c>
      <c r="S755">
        <v>0</v>
      </c>
      <c r="T755">
        <v>1</v>
      </c>
      <c r="U755">
        <v>0</v>
      </c>
      <c r="V755" s="1">
        <v>1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1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1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1</v>
      </c>
      <c r="AY755" s="1">
        <v>0</v>
      </c>
      <c r="AZ755" s="1">
        <v>1</v>
      </c>
      <c r="BA755" s="1">
        <v>0</v>
      </c>
      <c r="BB755" s="1">
        <v>1</v>
      </c>
      <c r="BC755">
        <v>1</v>
      </c>
      <c r="BD755">
        <v>1</v>
      </c>
      <c r="BE755">
        <v>1</v>
      </c>
      <c r="BF755">
        <v>1</v>
      </c>
      <c r="BG755" s="1">
        <v>1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1</v>
      </c>
      <c r="BV755" s="1">
        <v>1</v>
      </c>
      <c r="BW755" s="1">
        <v>0</v>
      </c>
      <c r="BX755" s="1">
        <v>0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 t="s">
        <v>4946</v>
      </c>
      <c r="CJ755" s="1" t="s">
        <v>4946</v>
      </c>
      <c r="CK755" s="1" t="s">
        <v>4946</v>
      </c>
      <c r="CL755" s="1" t="s">
        <v>4946</v>
      </c>
      <c r="CM755" s="1" t="s">
        <v>4946</v>
      </c>
      <c r="CN755" s="1" t="s">
        <v>4946</v>
      </c>
      <c r="CO755" s="1" t="s">
        <v>4946</v>
      </c>
      <c r="CP755" s="1" t="s">
        <v>4946</v>
      </c>
      <c r="CQ755" s="1" t="s">
        <v>4946</v>
      </c>
      <c r="CR755" s="1" t="s">
        <v>4946</v>
      </c>
      <c r="CS755" s="1" t="s">
        <v>4946</v>
      </c>
      <c r="CT755" s="1" t="s">
        <v>4943</v>
      </c>
      <c r="CU755" s="1" t="s">
        <v>4943</v>
      </c>
      <c r="CV755" s="1" t="s">
        <v>4943</v>
      </c>
      <c r="CW755" s="1" t="s">
        <v>4943</v>
      </c>
      <c r="CX755" s="1" t="s">
        <v>4943</v>
      </c>
      <c r="CY755" s="1" t="s">
        <v>4943</v>
      </c>
      <c r="CZ755" s="1" t="s">
        <v>4943</v>
      </c>
    </row>
    <row r="756" spans="2:104" x14ac:dyDescent="0.25">
      <c r="B756" s="2">
        <v>44414</v>
      </c>
      <c r="C756" s="1">
        <v>0</v>
      </c>
      <c r="D756" s="1">
        <v>1</v>
      </c>
      <c r="E756" s="1">
        <v>0</v>
      </c>
      <c r="F756" s="1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>
        <v>0</v>
      </c>
      <c r="BD756">
        <v>0</v>
      </c>
      <c r="BE756">
        <v>0</v>
      </c>
      <c r="BF756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0</v>
      </c>
      <c r="BX756" s="1">
        <v>0</v>
      </c>
      <c r="BY756" s="1">
        <v>0</v>
      </c>
      <c r="BZ756" s="1">
        <v>0</v>
      </c>
      <c r="CA756" s="1">
        <v>0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 t="s">
        <v>4943</v>
      </c>
      <c r="CJ756" s="1" t="s">
        <v>4943</v>
      </c>
      <c r="CK756" s="1" t="s">
        <v>4943</v>
      </c>
      <c r="CL756" s="1" t="s">
        <v>4943</v>
      </c>
      <c r="CM756" s="1" t="s">
        <v>4943</v>
      </c>
      <c r="CN756" s="1" t="s">
        <v>4943</v>
      </c>
      <c r="CO756" s="1" t="s">
        <v>4943</v>
      </c>
      <c r="CP756" s="1" t="s">
        <v>4943</v>
      </c>
      <c r="CQ756" s="1" t="s">
        <v>4943</v>
      </c>
      <c r="CR756" s="1" t="s">
        <v>4943</v>
      </c>
      <c r="CS756" s="1" t="s">
        <v>4943</v>
      </c>
      <c r="CT756" s="1" t="s">
        <v>4943</v>
      </c>
      <c r="CU756" s="1" t="s">
        <v>4943</v>
      </c>
      <c r="CV756" s="1" t="s">
        <v>4943</v>
      </c>
      <c r="CW756" s="1" t="s">
        <v>4943</v>
      </c>
      <c r="CX756" s="1" t="s">
        <v>4943</v>
      </c>
      <c r="CY756" s="1" t="s">
        <v>23</v>
      </c>
      <c r="CZ756" s="1" t="s">
        <v>4943</v>
      </c>
    </row>
    <row r="757" spans="2:104" x14ac:dyDescent="0.25">
      <c r="B757" s="2">
        <v>44414</v>
      </c>
      <c r="C757" s="1">
        <v>0</v>
      </c>
      <c r="D757" s="1">
        <v>1</v>
      </c>
      <c r="E757" s="1">
        <v>0</v>
      </c>
      <c r="F757" s="1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>
        <v>0</v>
      </c>
      <c r="BD757">
        <v>0</v>
      </c>
      <c r="BE757">
        <v>0</v>
      </c>
      <c r="BF757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0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 t="s">
        <v>4943</v>
      </c>
      <c r="CJ757" s="1" t="s">
        <v>4943</v>
      </c>
      <c r="CK757" s="1" t="s">
        <v>4943</v>
      </c>
      <c r="CL757" s="1" t="s">
        <v>4943</v>
      </c>
      <c r="CM757" s="1" t="s">
        <v>4943</v>
      </c>
      <c r="CN757" s="1" t="s">
        <v>4943</v>
      </c>
      <c r="CO757" s="1" t="s">
        <v>4943</v>
      </c>
      <c r="CP757" s="1" t="s">
        <v>4943</v>
      </c>
      <c r="CQ757" s="1" t="s">
        <v>4943</v>
      </c>
      <c r="CR757" s="1" t="s">
        <v>4943</v>
      </c>
      <c r="CS757" s="1" t="s">
        <v>4943</v>
      </c>
      <c r="CT757" s="1" t="s">
        <v>4943</v>
      </c>
      <c r="CU757" s="1" t="s">
        <v>4943</v>
      </c>
      <c r="CV757" s="1" t="s">
        <v>4943</v>
      </c>
      <c r="CW757" s="1" t="s">
        <v>4943</v>
      </c>
      <c r="CX757" s="1" t="s">
        <v>4943</v>
      </c>
      <c r="CY757" s="1" t="s">
        <v>23</v>
      </c>
      <c r="CZ757" s="1" t="s">
        <v>4943</v>
      </c>
    </row>
    <row r="758" spans="2:104" x14ac:dyDescent="0.25">
      <c r="B758" s="2">
        <v>44414</v>
      </c>
      <c r="C758" s="1">
        <v>0</v>
      </c>
      <c r="D758" s="1">
        <v>1</v>
      </c>
      <c r="E758" s="1">
        <v>0</v>
      </c>
      <c r="F758" s="1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>
        <v>0</v>
      </c>
      <c r="BD758">
        <v>0</v>
      </c>
      <c r="BE758">
        <v>0</v>
      </c>
      <c r="BF758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 t="s">
        <v>4943</v>
      </c>
      <c r="CJ758" s="1" t="s">
        <v>4943</v>
      </c>
      <c r="CK758" s="1" t="s">
        <v>4943</v>
      </c>
      <c r="CL758" s="1" t="s">
        <v>4943</v>
      </c>
      <c r="CM758" s="1" t="s">
        <v>4943</v>
      </c>
      <c r="CN758" s="1" t="s">
        <v>4943</v>
      </c>
      <c r="CO758" s="1" t="s">
        <v>4943</v>
      </c>
      <c r="CP758" s="1" t="s">
        <v>4943</v>
      </c>
      <c r="CQ758" s="1" t="s">
        <v>4943</v>
      </c>
      <c r="CR758" s="1" t="s">
        <v>4943</v>
      </c>
      <c r="CS758" s="1" t="s">
        <v>4943</v>
      </c>
      <c r="CT758" s="1" t="s">
        <v>4943</v>
      </c>
      <c r="CU758" s="1" t="s">
        <v>4943</v>
      </c>
      <c r="CV758" s="1" t="s">
        <v>4943</v>
      </c>
      <c r="CW758" s="1" t="s">
        <v>4943</v>
      </c>
      <c r="CX758" s="1" t="s">
        <v>4943</v>
      </c>
      <c r="CY758" s="1" t="s">
        <v>23</v>
      </c>
      <c r="CZ758" s="1" t="s">
        <v>4943</v>
      </c>
    </row>
    <row r="759" spans="2:104" x14ac:dyDescent="0.25">
      <c r="B759" s="2">
        <v>44414</v>
      </c>
      <c r="C759" s="1">
        <v>0</v>
      </c>
      <c r="D759" s="1">
        <v>1</v>
      </c>
      <c r="E759" s="1">
        <v>0</v>
      </c>
      <c r="F759" s="1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>
        <v>0</v>
      </c>
      <c r="BD759">
        <v>0</v>
      </c>
      <c r="BE759">
        <v>0</v>
      </c>
      <c r="BF759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 t="s">
        <v>4943</v>
      </c>
      <c r="CJ759" s="1" t="s">
        <v>4943</v>
      </c>
      <c r="CK759" s="1" t="s">
        <v>4943</v>
      </c>
      <c r="CL759" s="1" t="s">
        <v>4943</v>
      </c>
      <c r="CM759" s="1" t="s">
        <v>4943</v>
      </c>
      <c r="CN759" s="1" t="s">
        <v>4943</v>
      </c>
      <c r="CO759" s="1" t="s">
        <v>4943</v>
      </c>
      <c r="CP759" s="1" t="s">
        <v>4943</v>
      </c>
      <c r="CQ759" s="1" t="s">
        <v>4943</v>
      </c>
      <c r="CR759" s="1" t="s">
        <v>4943</v>
      </c>
      <c r="CS759" s="1" t="s">
        <v>4943</v>
      </c>
      <c r="CT759" s="1" t="s">
        <v>4943</v>
      </c>
      <c r="CU759" s="1" t="s">
        <v>4943</v>
      </c>
      <c r="CV759" s="1" t="s">
        <v>4943</v>
      </c>
      <c r="CW759" s="1" t="s">
        <v>4943</v>
      </c>
      <c r="CX759" s="1" t="s">
        <v>4943</v>
      </c>
      <c r="CY759" s="1" t="s">
        <v>23</v>
      </c>
      <c r="CZ759" s="1" t="s">
        <v>4943</v>
      </c>
    </row>
    <row r="760" spans="2:104" x14ac:dyDescent="0.25">
      <c r="B760" s="2">
        <v>44414</v>
      </c>
      <c r="C760" s="1">
        <v>0</v>
      </c>
      <c r="D760" s="1">
        <v>1</v>
      </c>
      <c r="E760" s="1">
        <v>0</v>
      </c>
      <c r="F760" s="1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>
        <v>0</v>
      </c>
      <c r="BD760">
        <v>0</v>
      </c>
      <c r="BE760">
        <v>0</v>
      </c>
      <c r="BF760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 t="s">
        <v>4943</v>
      </c>
      <c r="CJ760" s="1" t="s">
        <v>4943</v>
      </c>
      <c r="CK760" s="1" t="s">
        <v>4943</v>
      </c>
      <c r="CL760" s="1" t="s">
        <v>4943</v>
      </c>
      <c r="CM760" s="1" t="s">
        <v>4943</v>
      </c>
      <c r="CN760" s="1" t="s">
        <v>4943</v>
      </c>
      <c r="CO760" s="1" t="s">
        <v>4943</v>
      </c>
      <c r="CP760" s="1" t="s">
        <v>4943</v>
      </c>
      <c r="CQ760" s="1" t="s">
        <v>4943</v>
      </c>
      <c r="CR760" s="1" t="s">
        <v>4943</v>
      </c>
      <c r="CS760" s="1" t="s">
        <v>4943</v>
      </c>
      <c r="CT760" s="1" t="s">
        <v>4943</v>
      </c>
      <c r="CU760" s="1" t="s">
        <v>4943</v>
      </c>
      <c r="CV760" s="1" t="s">
        <v>4943</v>
      </c>
      <c r="CW760" s="1" t="s">
        <v>4943</v>
      </c>
      <c r="CX760" s="1" t="s">
        <v>4943</v>
      </c>
      <c r="CY760" s="1" t="s">
        <v>23</v>
      </c>
      <c r="CZ760" s="1" t="s">
        <v>4943</v>
      </c>
    </row>
    <row r="761" spans="2:104" x14ac:dyDescent="0.25">
      <c r="B761" s="2">
        <v>44414</v>
      </c>
      <c r="C761" s="1">
        <v>0</v>
      </c>
      <c r="D761" s="1">
        <v>1</v>
      </c>
      <c r="E761" s="1">
        <v>0</v>
      </c>
      <c r="F761" s="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>
        <v>0</v>
      </c>
      <c r="BD761">
        <v>0</v>
      </c>
      <c r="BE761">
        <v>0</v>
      </c>
      <c r="BF76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 t="s">
        <v>4943</v>
      </c>
      <c r="CJ761" s="1" t="s">
        <v>4943</v>
      </c>
      <c r="CK761" s="1" t="s">
        <v>4943</v>
      </c>
      <c r="CL761" s="1" t="s">
        <v>4943</v>
      </c>
      <c r="CM761" s="1" t="s">
        <v>4943</v>
      </c>
      <c r="CN761" s="1" t="s">
        <v>4943</v>
      </c>
      <c r="CO761" s="1" t="s">
        <v>4943</v>
      </c>
      <c r="CP761" s="1" t="s">
        <v>4943</v>
      </c>
      <c r="CQ761" s="1" t="s">
        <v>4943</v>
      </c>
      <c r="CR761" s="1" t="s">
        <v>4943</v>
      </c>
      <c r="CS761" s="1" t="s">
        <v>4943</v>
      </c>
      <c r="CT761" s="1" t="s">
        <v>4943</v>
      </c>
      <c r="CU761" s="1" t="s">
        <v>4943</v>
      </c>
      <c r="CV761" s="1" t="s">
        <v>4943</v>
      </c>
      <c r="CW761" s="1" t="s">
        <v>4943</v>
      </c>
      <c r="CX761" s="1" t="s">
        <v>4943</v>
      </c>
      <c r="CY761" s="1" t="s">
        <v>23</v>
      </c>
      <c r="CZ761" s="1" t="s">
        <v>4943</v>
      </c>
    </row>
    <row r="762" spans="2:104" x14ac:dyDescent="0.25">
      <c r="B762" s="2">
        <v>44414</v>
      </c>
      <c r="C762" s="1">
        <v>1</v>
      </c>
      <c r="D762" s="1">
        <v>0</v>
      </c>
      <c r="E762" s="1">
        <v>0</v>
      </c>
      <c r="F762" s="1">
        <v>0</v>
      </c>
      <c r="G762">
        <v>1</v>
      </c>
      <c r="H762">
        <v>0</v>
      </c>
      <c r="I762">
        <v>1</v>
      </c>
      <c r="J762">
        <v>1</v>
      </c>
      <c r="K762">
        <v>1</v>
      </c>
      <c r="L762">
        <v>0</v>
      </c>
      <c r="M762">
        <v>1</v>
      </c>
      <c r="N762">
        <v>1</v>
      </c>
      <c r="O762">
        <v>1</v>
      </c>
      <c r="P762">
        <v>0</v>
      </c>
      <c r="Q762">
        <v>1</v>
      </c>
      <c r="R762">
        <v>1</v>
      </c>
      <c r="S762">
        <v>1</v>
      </c>
      <c r="T762">
        <v>1</v>
      </c>
      <c r="U762">
        <v>0</v>
      </c>
      <c r="V762" s="1">
        <v>1</v>
      </c>
      <c r="W762" s="1">
        <v>0</v>
      </c>
      <c r="X762" s="1">
        <v>0</v>
      </c>
      <c r="Y762" s="1">
        <v>0</v>
      </c>
      <c r="Z762" s="1">
        <v>0</v>
      </c>
      <c r="AA762" s="1">
        <v>1</v>
      </c>
      <c r="AB762" s="1">
        <v>0</v>
      </c>
      <c r="AC762" s="1">
        <v>0</v>
      </c>
      <c r="AD762" s="1">
        <v>0</v>
      </c>
      <c r="AE762" s="1">
        <v>0</v>
      </c>
      <c r="AF762" s="1">
        <v>1</v>
      </c>
      <c r="AG762" s="1">
        <v>1</v>
      </c>
      <c r="AH762" s="1">
        <v>1</v>
      </c>
      <c r="AI762" s="1">
        <v>0</v>
      </c>
      <c r="AJ762" s="1">
        <v>1</v>
      </c>
      <c r="AK762" s="1">
        <v>0</v>
      </c>
      <c r="AL762" s="1">
        <v>1</v>
      </c>
      <c r="AM762" s="1">
        <v>1</v>
      </c>
      <c r="AN762" s="1">
        <v>0</v>
      </c>
      <c r="AO762" s="1">
        <v>0</v>
      </c>
      <c r="AP762" s="1">
        <v>0</v>
      </c>
      <c r="AQ762" s="1">
        <v>0</v>
      </c>
      <c r="AR762" s="1">
        <v>1</v>
      </c>
      <c r="AS762" s="1">
        <v>0</v>
      </c>
      <c r="AT762" s="1">
        <v>0</v>
      </c>
      <c r="AU762" s="1">
        <v>0</v>
      </c>
      <c r="AV762" s="1">
        <v>0</v>
      </c>
      <c r="AW762" s="1">
        <v>1</v>
      </c>
      <c r="AX762" s="1">
        <v>1</v>
      </c>
      <c r="AY762" s="1">
        <v>0</v>
      </c>
      <c r="AZ762" s="1">
        <v>1</v>
      </c>
      <c r="BA762" s="1">
        <v>1</v>
      </c>
      <c r="BB762" s="1">
        <v>1</v>
      </c>
      <c r="BC762">
        <v>1</v>
      </c>
      <c r="BD762">
        <v>1</v>
      </c>
      <c r="BE762">
        <v>1</v>
      </c>
      <c r="BF762">
        <v>0</v>
      </c>
      <c r="BG762" s="1">
        <v>1</v>
      </c>
      <c r="BH762" s="1">
        <v>0</v>
      </c>
      <c r="BI762" s="1">
        <v>0</v>
      </c>
      <c r="BJ762" s="1">
        <v>0</v>
      </c>
      <c r="BK762" s="1">
        <v>0</v>
      </c>
      <c r="BL762" s="1">
        <v>1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0</v>
      </c>
      <c r="BX762" s="1">
        <v>0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1</v>
      </c>
      <c r="CG762" s="1">
        <v>0</v>
      </c>
      <c r="CH762" s="1">
        <v>0</v>
      </c>
      <c r="CI762" s="1" t="s">
        <v>4946</v>
      </c>
      <c r="CJ762" s="1" t="s">
        <v>4946</v>
      </c>
      <c r="CK762" s="1" t="s">
        <v>4946</v>
      </c>
      <c r="CL762" s="1" t="s">
        <v>4946</v>
      </c>
      <c r="CM762" s="1" t="s">
        <v>4946</v>
      </c>
      <c r="CN762" s="1" t="s">
        <v>4946</v>
      </c>
      <c r="CO762" s="1" t="s">
        <v>4946</v>
      </c>
      <c r="CP762" s="1" t="s">
        <v>4946</v>
      </c>
      <c r="CQ762" s="1" t="s">
        <v>4946</v>
      </c>
      <c r="CR762" s="1" t="s">
        <v>4946</v>
      </c>
      <c r="CS762" s="1" t="s">
        <v>4946</v>
      </c>
      <c r="CT762" s="1" t="s">
        <v>4943</v>
      </c>
      <c r="CU762" s="1" t="s">
        <v>4943</v>
      </c>
      <c r="CV762" s="1" t="s">
        <v>4943</v>
      </c>
      <c r="CW762" s="1" t="s">
        <v>4943</v>
      </c>
      <c r="CX762" s="1" t="s">
        <v>4943</v>
      </c>
      <c r="CY762" s="1" t="s">
        <v>4943</v>
      </c>
      <c r="CZ762" s="1" t="s">
        <v>4943</v>
      </c>
    </row>
    <row r="763" spans="2:104" x14ac:dyDescent="0.25">
      <c r="B763" s="2">
        <v>44414</v>
      </c>
      <c r="C763" s="1">
        <v>0</v>
      </c>
      <c r="D763" s="1">
        <v>1</v>
      </c>
      <c r="E763" s="1">
        <v>0</v>
      </c>
      <c r="F763" s="1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>
        <v>0</v>
      </c>
      <c r="BD763">
        <v>0</v>
      </c>
      <c r="BE763">
        <v>0</v>
      </c>
      <c r="BF763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0</v>
      </c>
      <c r="BX763" s="1">
        <v>0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 t="s">
        <v>4943</v>
      </c>
      <c r="CJ763" s="1" t="s">
        <v>4943</v>
      </c>
      <c r="CK763" s="1" t="s">
        <v>4943</v>
      </c>
      <c r="CL763" s="1" t="s">
        <v>4943</v>
      </c>
      <c r="CM763" s="1" t="s">
        <v>4943</v>
      </c>
      <c r="CN763" s="1" t="s">
        <v>4943</v>
      </c>
      <c r="CO763" s="1" t="s">
        <v>4943</v>
      </c>
      <c r="CP763" s="1" t="s">
        <v>4943</v>
      </c>
      <c r="CQ763" s="1" t="s">
        <v>4943</v>
      </c>
      <c r="CR763" s="1" t="s">
        <v>4943</v>
      </c>
      <c r="CS763" s="1" t="s">
        <v>4943</v>
      </c>
      <c r="CT763" s="1" t="s">
        <v>4943</v>
      </c>
      <c r="CU763" s="1" t="s">
        <v>4943</v>
      </c>
      <c r="CV763" s="1" t="s">
        <v>4943</v>
      </c>
      <c r="CW763" s="1" t="s">
        <v>4943</v>
      </c>
      <c r="CX763" s="1" t="s">
        <v>4943</v>
      </c>
      <c r="CY763" s="1" t="s">
        <v>23</v>
      </c>
      <c r="CZ763" s="1" t="s">
        <v>4943</v>
      </c>
    </row>
    <row r="764" spans="2:104" x14ac:dyDescent="0.25">
      <c r="B764" s="2">
        <v>44414</v>
      </c>
      <c r="C764" s="1">
        <v>0</v>
      </c>
      <c r="D764" s="1">
        <v>0</v>
      </c>
      <c r="E764" s="1">
        <v>0</v>
      </c>
      <c r="F764" s="1">
        <v>1</v>
      </c>
      <c r="G764">
        <v>0</v>
      </c>
      <c r="H764">
        <v>0</v>
      </c>
      <c r="I764">
        <v>1</v>
      </c>
      <c r="J764">
        <v>0</v>
      </c>
      <c r="K764">
        <v>0</v>
      </c>
      <c r="L764">
        <v>0</v>
      </c>
      <c r="M764">
        <v>0</v>
      </c>
      <c r="N764">
        <v>1</v>
      </c>
      <c r="O764">
        <v>0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0</v>
      </c>
      <c r="V764" s="1">
        <v>1</v>
      </c>
      <c r="W764" s="1">
        <v>0</v>
      </c>
      <c r="X764" s="1">
        <v>0</v>
      </c>
      <c r="Y764" s="1">
        <v>1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>
        <v>0</v>
      </c>
      <c r="BD764">
        <v>0</v>
      </c>
      <c r="BE764">
        <v>0</v>
      </c>
      <c r="BF764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0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 t="s">
        <v>4946</v>
      </c>
      <c r="CJ764" s="1" t="s">
        <v>4946</v>
      </c>
      <c r="CK764" s="1" t="s">
        <v>4946</v>
      </c>
      <c r="CL764" s="1" t="s">
        <v>4944</v>
      </c>
      <c r="CM764" s="1" t="s">
        <v>4944</v>
      </c>
      <c r="CN764" s="1" t="s">
        <v>4944</v>
      </c>
      <c r="CO764" s="1" t="s">
        <v>4944</v>
      </c>
      <c r="CP764" s="1" t="s">
        <v>4944</v>
      </c>
      <c r="CQ764" s="1" t="s">
        <v>4944</v>
      </c>
      <c r="CR764" s="1" t="s">
        <v>4944</v>
      </c>
      <c r="CS764" s="1" t="s">
        <v>4944</v>
      </c>
      <c r="CT764" s="1" t="s">
        <v>4943</v>
      </c>
      <c r="CU764" s="1" t="s">
        <v>4943</v>
      </c>
      <c r="CV764" s="1" t="s">
        <v>4943</v>
      </c>
      <c r="CW764" s="1" t="s">
        <v>4943</v>
      </c>
      <c r="CX764" s="1" t="s">
        <v>4943</v>
      </c>
      <c r="CY764" s="1" t="s">
        <v>4943</v>
      </c>
      <c r="CZ764" s="1" t="s">
        <v>4943</v>
      </c>
    </row>
    <row r="765" spans="2:104" x14ac:dyDescent="0.25">
      <c r="B765" s="2">
        <v>44414</v>
      </c>
      <c r="C765" s="1">
        <v>0</v>
      </c>
      <c r="D765" s="1">
        <v>1</v>
      </c>
      <c r="E765" s="1">
        <v>0</v>
      </c>
      <c r="F765" s="1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>
        <v>0</v>
      </c>
      <c r="BD765">
        <v>0</v>
      </c>
      <c r="BE765">
        <v>0</v>
      </c>
      <c r="BF765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 t="s">
        <v>4943</v>
      </c>
      <c r="CJ765" s="1" t="s">
        <v>4943</v>
      </c>
      <c r="CK765" s="1" t="s">
        <v>4943</v>
      </c>
      <c r="CL765" s="1" t="s">
        <v>4943</v>
      </c>
      <c r="CM765" s="1" t="s">
        <v>4943</v>
      </c>
      <c r="CN765" s="1" t="s">
        <v>4943</v>
      </c>
      <c r="CO765" s="1" t="s">
        <v>4943</v>
      </c>
      <c r="CP765" s="1" t="s">
        <v>4943</v>
      </c>
      <c r="CQ765" s="1" t="s">
        <v>4943</v>
      </c>
      <c r="CR765" s="1" t="s">
        <v>4943</v>
      </c>
      <c r="CS765" s="1" t="s">
        <v>4943</v>
      </c>
      <c r="CT765" s="1" t="s">
        <v>4943</v>
      </c>
      <c r="CU765" s="1" t="s">
        <v>4943</v>
      </c>
      <c r="CV765" s="1" t="s">
        <v>4943</v>
      </c>
      <c r="CW765" s="1" t="s">
        <v>4943</v>
      </c>
      <c r="CX765" s="1" t="s">
        <v>4943</v>
      </c>
      <c r="CY765" s="1" t="s">
        <v>23</v>
      </c>
      <c r="CZ765" s="1" t="s">
        <v>4943</v>
      </c>
    </row>
    <row r="766" spans="2:104" x14ac:dyDescent="0.25">
      <c r="B766" s="2">
        <v>44414</v>
      </c>
      <c r="C766" s="1">
        <v>1</v>
      </c>
      <c r="D766" s="1">
        <v>0</v>
      </c>
      <c r="E766" s="1">
        <v>0</v>
      </c>
      <c r="F766" s="1">
        <v>0</v>
      </c>
      <c r="G766">
        <v>0</v>
      </c>
      <c r="H766">
        <v>0</v>
      </c>
      <c r="I766">
        <v>1</v>
      </c>
      <c r="J766">
        <v>0</v>
      </c>
      <c r="K766">
        <v>0</v>
      </c>
      <c r="L766">
        <v>0</v>
      </c>
      <c r="M766">
        <v>1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>
        <v>0</v>
      </c>
      <c r="BD766">
        <v>0</v>
      </c>
      <c r="BE766">
        <v>0</v>
      </c>
      <c r="BF766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 t="s">
        <v>4945</v>
      </c>
      <c r="CJ766" s="1" t="s">
        <v>4945</v>
      </c>
      <c r="CK766" s="1" t="s">
        <v>4945</v>
      </c>
      <c r="CL766" s="1" t="s">
        <v>4945</v>
      </c>
      <c r="CM766" s="1" t="s">
        <v>4946</v>
      </c>
      <c r="CN766" s="1" t="s">
        <v>4946</v>
      </c>
      <c r="CO766" s="1" t="s">
        <v>4946</v>
      </c>
      <c r="CP766" s="1" t="s">
        <v>4946</v>
      </c>
      <c r="CQ766" s="1" t="s">
        <v>4945</v>
      </c>
      <c r="CR766" s="1" t="s">
        <v>4946</v>
      </c>
      <c r="CS766" s="1" t="s">
        <v>4945</v>
      </c>
      <c r="CT766" s="1" t="s">
        <v>4943</v>
      </c>
      <c r="CU766" s="1" t="s">
        <v>4943</v>
      </c>
      <c r="CV766" s="1" t="s">
        <v>4943</v>
      </c>
      <c r="CW766" s="1" t="s">
        <v>4943</v>
      </c>
      <c r="CX766" s="1" t="s">
        <v>4943</v>
      </c>
      <c r="CY766" s="1" t="s">
        <v>4943</v>
      </c>
      <c r="CZ766" s="1" t="s">
        <v>4943</v>
      </c>
    </row>
    <row r="767" spans="2:104" x14ac:dyDescent="0.25">
      <c r="B767" s="2">
        <v>44414</v>
      </c>
      <c r="C767" s="1">
        <v>0</v>
      </c>
      <c r="D767" s="1">
        <v>1</v>
      </c>
      <c r="E767" s="1">
        <v>0</v>
      </c>
      <c r="F767" s="1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>
        <v>0</v>
      </c>
      <c r="BD767">
        <v>0</v>
      </c>
      <c r="BE767">
        <v>0</v>
      </c>
      <c r="BF767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 t="s">
        <v>4943</v>
      </c>
      <c r="CJ767" s="1" t="s">
        <v>4943</v>
      </c>
      <c r="CK767" s="1" t="s">
        <v>4943</v>
      </c>
      <c r="CL767" s="1" t="s">
        <v>4943</v>
      </c>
      <c r="CM767" s="1" t="s">
        <v>4943</v>
      </c>
      <c r="CN767" s="1" t="s">
        <v>4943</v>
      </c>
      <c r="CO767" s="1" t="s">
        <v>4943</v>
      </c>
      <c r="CP767" s="1" t="s">
        <v>4943</v>
      </c>
      <c r="CQ767" s="1" t="s">
        <v>4943</v>
      </c>
      <c r="CR767" s="1" t="s">
        <v>4943</v>
      </c>
      <c r="CS767" s="1" t="s">
        <v>4943</v>
      </c>
      <c r="CT767" s="1" t="s">
        <v>4943</v>
      </c>
      <c r="CU767" s="1" t="s">
        <v>4943</v>
      </c>
      <c r="CV767" s="1" t="s">
        <v>4943</v>
      </c>
      <c r="CW767" s="1" t="s">
        <v>4943</v>
      </c>
      <c r="CX767" s="1" t="s">
        <v>4943</v>
      </c>
      <c r="CY767" s="1" t="s">
        <v>23</v>
      </c>
      <c r="CZ767" s="1" t="s">
        <v>4943</v>
      </c>
    </row>
    <row r="768" spans="2:104" x14ac:dyDescent="0.25">
      <c r="B768" s="2">
        <v>44414</v>
      </c>
      <c r="C768" s="1">
        <v>0</v>
      </c>
      <c r="D768" s="1">
        <v>1</v>
      </c>
      <c r="E768" s="1">
        <v>0</v>
      </c>
      <c r="F768" s="1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>
        <v>0</v>
      </c>
      <c r="BD768">
        <v>0</v>
      </c>
      <c r="BE768">
        <v>0</v>
      </c>
      <c r="BF768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0</v>
      </c>
      <c r="BX768" s="1">
        <v>0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 t="s">
        <v>4943</v>
      </c>
      <c r="CJ768" s="1" t="s">
        <v>4943</v>
      </c>
      <c r="CK768" s="1" t="s">
        <v>4943</v>
      </c>
      <c r="CL768" s="1" t="s">
        <v>4943</v>
      </c>
      <c r="CM768" s="1" t="s">
        <v>4943</v>
      </c>
      <c r="CN768" s="1" t="s">
        <v>4943</v>
      </c>
      <c r="CO768" s="1" t="s">
        <v>4943</v>
      </c>
      <c r="CP768" s="1" t="s">
        <v>4943</v>
      </c>
      <c r="CQ768" s="1" t="s">
        <v>4943</v>
      </c>
      <c r="CR768" s="1" t="s">
        <v>4943</v>
      </c>
      <c r="CS768" s="1" t="s">
        <v>4943</v>
      </c>
      <c r="CT768" s="1" t="s">
        <v>4943</v>
      </c>
      <c r="CU768" s="1" t="s">
        <v>4943</v>
      </c>
      <c r="CV768" s="1" t="s">
        <v>4943</v>
      </c>
      <c r="CW768" s="1" t="s">
        <v>4943</v>
      </c>
      <c r="CX768" s="1" t="s">
        <v>4943</v>
      </c>
      <c r="CY768" s="1" t="s">
        <v>23</v>
      </c>
      <c r="CZ768" s="1" t="s">
        <v>4943</v>
      </c>
    </row>
    <row r="769" spans="2:104" x14ac:dyDescent="0.25">
      <c r="B769" s="2">
        <v>44414</v>
      </c>
      <c r="C769" s="1">
        <v>0</v>
      </c>
      <c r="D769" s="1">
        <v>1</v>
      </c>
      <c r="E769" s="1">
        <v>0</v>
      </c>
      <c r="F769" s="1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>
        <v>0</v>
      </c>
      <c r="BD769">
        <v>0</v>
      </c>
      <c r="BE769">
        <v>0</v>
      </c>
      <c r="BF769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 t="s">
        <v>4943</v>
      </c>
      <c r="CJ769" s="1" t="s">
        <v>4943</v>
      </c>
      <c r="CK769" s="1" t="s">
        <v>4943</v>
      </c>
      <c r="CL769" s="1" t="s">
        <v>4943</v>
      </c>
      <c r="CM769" s="1" t="s">
        <v>4943</v>
      </c>
      <c r="CN769" s="1" t="s">
        <v>4943</v>
      </c>
      <c r="CO769" s="1" t="s">
        <v>4943</v>
      </c>
      <c r="CP769" s="1" t="s">
        <v>4943</v>
      </c>
      <c r="CQ769" s="1" t="s">
        <v>4943</v>
      </c>
      <c r="CR769" s="1" t="s">
        <v>4943</v>
      </c>
      <c r="CS769" s="1" t="s">
        <v>4943</v>
      </c>
      <c r="CT769" s="1" t="s">
        <v>4943</v>
      </c>
      <c r="CU769" s="1" t="s">
        <v>4943</v>
      </c>
      <c r="CV769" s="1" t="s">
        <v>4943</v>
      </c>
      <c r="CW769" s="1" t="s">
        <v>4943</v>
      </c>
      <c r="CX769" s="1" t="s">
        <v>4943</v>
      </c>
      <c r="CY769" s="1" t="s">
        <v>23</v>
      </c>
      <c r="CZ769" s="1" t="s">
        <v>4943</v>
      </c>
    </row>
    <row r="770" spans="2:104" x14ac:dyDescent="0.25">
      <c r="B770" s="2">
        <v>44413</v>
      </c>
      <c r="C770" s="1">
        <v>0</v>
      </c>
      <c r="D770" s="1">
        <v>1</v>
      </c>
      <c r="E770" s="1">
        <v>0</v>
      </c>
      <c r="F770" s="1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>
        <v>0</v>
      </c>
      <c r="BD770">
        <v>0</v>
      </c>
      <c r="BE770">
        <v>0</v>
      </c>
      <c r="BF770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 t="s">
        <v>4943</v>
      </c>
      <c r="CJ770" s="1" t="s">
        <v>4943</v>
      </c>
      <c r="CK770" s="1" t="s">
        <v>4943</v>
      </c>
      <c r="CL770" s="1" t="s">
        <v>4943</v>
      </c>
      <c r="CM770" s="1" t="s">
        <v>4943</v>
      </c>
      <c r="CN770" s="1" t="s">
        <v>4943</v>
      </c>
      <c r="CO770" s="1" t="s">
        <v>4943</v>
      </c>
      <c r="CP770" s="1" t="s">
        <v>4943</v>
      </c>
      <c r="CQ770" s="1" t="s">
        <v>4943</v>
      </c>
      <c r="CR770" s="1" t="s">
        <v>4943</v>
      </c>
      <c r="CS770" s="1" t="s">
        <v>4943</v>
      </c>
      <c r="CT770" s="1" t="s">
        <v>4943</v>
      </c>
      <c r="CU770" s="1" t="s">
        <v>4943</v>
      </c>
      <c r="CV770" s="1" t="s">
        <v>4943</v>
      </c>
      <c r="CW770" s="1" t="s">
        <v>4943</v>
      </c>
      <c r="CX770" s="1" t="s">
        <v>4943</v>
      </c>
      <c r="CY770" s="1" t="s">
        <v>23</v>
      </c>
      <c r="CZ770" s="1" t="s">
        <v>4943</v>
      </c>
    </row>
    <row r="771" spans="2:104" x14ac:dyDescent="0.25">
      <c r="B771" s="2">
        <v>44413</v>
      </c>
      <c r="C771" s="1">
        <v>0</v>
      </c>
      <c r="D771" s="1">
        <v>1</v>
      </c>
      <c r="E771" s="1">
        <v>0</v>
      </c>
      <c r="F771" s="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>
        <v>0</v>
      </c>
      <c r="BD771">
        <v>0</v>
      </c>
      <c r="BE771">
        <v>0</v>
      </c>
      <c r="BF77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 t="s">
        <v>4943</v>
      </c>
      <c r="CJ771" s="1" t="s">
        <v>4943</v>
      </c>
      <c r="CK771" s="1" t="s">
        <v>4943</v>
      </c>
      <c r="CL771" s="1" t="s">
        <v>4943</v>
      </c>
      <c r="CM771" s="1" t="s">
        <v>4943</v>
      </c>
      <c r="CN771" s="1" t="s">
        <v>4943</v>
      </c>
      <c r="CO771" s="1" t="s">
        <v>4943</v>
      </c>
      <c r="CP771" s="1" t="s">
        <v>4943</v>
      </c>
      <c r="CQ771" s="1" t="s">
        <v>4943</v>
      </c>
      <c r="CR771" s="1" t="s">
        <v>4943</v>
      </c>
      <c r="CS771" s="1" t="s">
        <v>4943</v>
      </c>
      <c r="CT771" s="1" t="s">
        <v>4943</v>
      </c>
      <c r="CU771" s="1" t="s">
        <v>4943</v>
      </c>
      <c r="CV771" s="1" t="s">
        <v>4943</v>
      </c>
      <c r="CW771" s="1" t="s">
        <v>4943</v>
      </c>
      <c r="CX771" s="1" t="s">
        <v>4943</v>
      </c>
      <c r="CY771" s="1" t="s">
        <v>23</v>
      </c>
      <c r="CZ771" s="1" t="s">
        <v>4943</v>
      </c>
    </row>
    <row r="772" spans="2:104" x14ac:dyDescent="0.25">
      <c r="B772" s="2">
        <v>44413</v>
      </c>
      <c r="C772" s="1">
        <v>0</v>
      </c>
      <c r="D772" s="1">
        <v>1</v>
      </c>
      <c r="E772" s="1">
        <v>0</v>
      </c>
      <c r="F772" s="1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>
        <v>0</v>
      </c>
      <c r="BD772">
        <v>0</v>
      </c>
      <c r="BE772">
        <v>0</v>
      </c>
      <c r="BF772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 t="s">
        <v>4943</v>
      </c>
      <c r="CJ772" s="1" t="s">
        <v>4943</v>
      </c>
      <c r="CK772" s="1" t="s">
        <v>4943</v>
      </c>
      <c r="CL772" s="1" t="s">
        <v>4943</v>
      </c>
      <c r="CM772" s="1" t="s">
        <v>4943</v>
      </c>
      <c r="CN772" s="1" t="s">
        <v>4943</v>
      </c>
      <c r="CO772" s="1" t="s">
        <v>4943</v>
      </c>
      <c r="CP772" s="1" t="s">
        <v>4943</v>
      </c>
      <c r="CQ772" s="1" t="s">
        <v>4943</v>
      </c>
      <c r="CR772" s="1" t="s">
        <v>4943</v>
      </c>
      <c r="CS772" s="1" t="s">
        <v>4943</v>
      </c>
      <c r="CT772" s="1" t="s">
        <v>4943</v>
      </c>
      <c r="CU772" s="1" t="s">
        <v>4943</v>
      </c>
      <c r="CV772" s="1" t="s">
        <v>4943</v>
      </c>
      <c r="CW772" s="1" t="s">
        <v>4943</v>
      </c>
      <c r="CX772" s="1" t="s">
        <v>4943</v>
      </c>
      <c r="CY772" s="1" t="s">
        <v>23</v>
      </c>
      <c r="CZ772" s="1" t="s">
        <v>4943</v>
      </c>
    </row>
    <row r="773" spans="2:104" x14ac:dyDescent="0.25">
      <c r="B773" s="2">
        <v>44413</v>
      </c>
      <c r="C773" s="1">
        <v>1</v>
      </c>
      <c r="D773" s="1">
        <v>0</v>
      </c>
      <c r="E773" s="1">
        <v>0</v>
      </c>
      <c r="F773" s="1">
        <v>0</v>
      </c>
      <c r="G773">
        <v>0</v>
      </c>
      <c r="H773">
        <v>0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0</v>
      </c>
      <c r="O773">
        <v>1</v>
      </c>
      <c r="P773">
        <v>0</v>
      </c>
      <c r="Q773">
        <v>0</v>
      </c>
      <c r="R773">
        <v>1</v>
      </c>
      <c r="S773">
        <v>0</v>
      </c>
      <c r="T773">
        <v>1</v>
      </c>
      <c r="U773">
        <v>0</v>
      </c>
      <c r="V773" s="1">
        <v>1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1</v>
      </c>
      <c r="AH773" s="1">
        <v>0</v>
      </c>
      <c r="AI773" s="1">
        <v>0</v>
      </c>
      <c r="AJ773" s="1">
        <v>0</v>
      </c>
      <c r="AK773" s="1">
        <v>0</v>
      </c>
      <c r="AL773" s="1">
        <v>1</v>
      </c>
      <c r="AM773" s="1">
        <v>1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1</v>
      </c>
      <c r="AY773" s="1">
        <v>1</v>
      </c>
      <c r="AZ773" s="1">
        <v>1</v>
      </c>
      <c r="BA773" s="1">
        <v>0</v>
      </c>
      <c r="BB773" s="1">
        <v>1</v>
      </c>
      <c r="BC773">
        <v>1</v>
      </c>
      <c r="BD773">
        <v>0</v>
      </c>
      <c r="BE773">
        <v>1</v>
      </c>
      <c r="BF773">
        <v>1</v>
      </c>
      <c r="BG773" s="1">
        <v>1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1</v>
      </c>
      <c r="BR773" s="1">
        <v>1</v>
      </c>
      <c r="BS773" s="1">
        <v>1</v>
      </c>
      <c r="BT773" s="1">
        <v>1</v>
      </c>
      <c r="BU773" s="1">
        <v>1</v>
      </c>
      <c r="BV773" s="1">
        <v>1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1</v>
      </c>
      <c r="CG773" s="1">
        <v>0</v>
      </c>
      <c r="CH773" s="1">
        <v>0</v>
      </c>
      <c r="CI773" s="1" t="s">
        <v>4946</v>
      </c>
      <c r="CJ773" s="1" t="s">
        <v>4946</v>
      </c>
      <c r="CK773" s="1" t="s">
        <v>4946</v>
      </c>
      <c r="CL773" s="1" t="s">
        <v>4946</v>
      </c>
      <c r="CM773" s="1" t="s">
        <v>4946</v>
      </c>
      <c r="CN773" s="1" t="s">
        <v>4946</v>
      </c>
      <c r="CO773" s="1" t="s">
        <v>4946</v>
      </c>
      <c r="CP773" s="1" t="s">
        <v>4946</v>
      </c>
      <c r="CQ773" s="1" t="s">
        <v>4946</v>
      </c>
      <c r="CR773" s="1" t="s">
        <v>4946</v>
      </c>
      <c r="CS773" s="1" t="s">
        <v>4946</v>
      </c>
      <c r="CT773" s="1" t="s">
        <v>4943</v>
      </c>
      <c r="CU773" s="1" t="s">
        <v>4943</v>
      </c>
      <c r="CV773" s="1" t="s">
        <v>4943</v>
      </c>
      <c r="CW773" s="1" t="s">
        <v>4943</v>
      </c>
      <c r="CX773" s="1" t="s">
        <v>4943</v>
      </c>
      <c r="CY773" s="1" t="s">
        <v>4943</v>
      </c>
      <c r="CZ773" s="1" t="s">
        <v>4943</v>
      </c>
    </row>
    <row r="774" spans="2:104" x14ac:dyDescent="0.25">
      <c r="B774" s="2">
        <v>44413</v>
      </c>
      <c r="C774" s="1">
        <v>0</v>
      </c>
      <c r="D774" s="1">
        <v>1</v>
      </c>
      <c r="E774" s="1">
        <v>0</v>
      </c>
      <c r="F774" s="1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>
        <v>0</v>
      </c>
      <c r="BD774">
        <v>0</v>
      </c>
      <c r="BE774">
        <v>0</v>
      </c>
      <c r="BF774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 t="s">
        <v>4943</v>
      </c>
      <c r="CJ774" s="1" t="s">
        <v>4943</v>
      </c>
      <c r="CK774" s="1" t="s">
        <v>4943</v>
      </c>
      <c r="CL774" s="1" t="s">
        <v>4943</v>
      </c>
      <c r="CM774" s="1" t="s">
        <v>4943</v>
      </c>
      <c r="CN774" s="1" t="s">
        <v>4943</v>
      </c>
      <c r="CO774" s="1" t="s">
        <v>4943</v>
      </c>
      <c r="CP774" s="1" t="s">
        <v>4943</v>
      </c>
      <c r="CQ774" s="1" t="s">
        <v>4943</v>
      </c>
      <c r="CR774" s="1" t="s">
        <v>4943</v>
      </c>
      <c r="CS774" s="1" t="s">
        <v>4943</v>
      </c>
      <c r="CT774" s="1" t="s">
        <v>4943</v>
      </c>
      <c r="CU774" s="1" t="s">
        <v>4943</v>
      </c>
      <c r="CV774" s="1" t="s">
        <v>4943</v>
      </c>
      <c r="CW774" s="1" t="s">
        <v>4943</v>
      </c>
      <c r="CX774" s="1" t="s">
        <v>4943</v>
      </c>
      <c r="CY774" s="1" t="s">
        <v>23</v>
      </c>
      <c r="CZ774" s="1" t="s">
        <v>4943</v>
      </c>
    </row>
    <row r="775" spans="2:104" x14ac:dyDescent="0.25">
      <c r="B775" s="2">
        <v>44413</v>
      </c>
      <c r="C775" s="1">
        <v>1</v>
      </c>
      <c r="D775" s="1">
        <v>0</v>
      </c>
      <c r="E775" s="1">
        <v>0</v>
      </c>
      <c r="F775" s="1">
        <v>0</v>
      </c>
      <c r="G775">
        <v>0</v>
      </c>
      <c r="H775">
        <v>0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1</v>
      </c>
      <c r="O775">
        <v>1</v>
      </c>
      <c r="P775">
        <v>0</v>
      </c>
      <c r="Q775">
        <v>0</v>
      </c>
      <c r="R775">
        <v>0</v>
      </c>
      <c r="S775">
        <v>1</v>
      </c>
      <c r="T775">
        <v>1</v>
      </c>
      <c r="U775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1</v>
      </c>
      <c r="AB775" s="1">
        <v>0</v>
      </c>
      <c r="AC775" s="1">
        <v>0</v>
      </c>
      <c r="AD775" s="1">
        <v>0</v>
      </c>
      <c r="AE775" s="1">
        <v>0</v>
      </c>
      <c r="AF775" s="1">
        <v>1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1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1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1</v>
      </c>
      <c r="AY775" s="1">
        <v>1</v>
      </c>
      <c r="AZ775" s="1">
        <v>1</v>
      </c>
      <c r="BA775" s="1">
        <v>0</v>
      </c>
      <c r="BB775" s="1">
        <v>1</v>
      </c>
      <c r="BC775">
        <v>1</v>
      </c>
      <c r="BD775">
        <v>1</v>
      </c>
      <c r="BE775">
        <v>1</v>
      </c>
      <c r="BF775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1</v>
      </c>
      <c r="BM775" s="1">
        <v>0</v>
      </c>
      <c r="BN775" s="1">
        <v>0</v>
      </c>
      <c r="BO775" s="1">
        <v>0</v>
      </c>
      <c r="BP775" s="1">
        <v>0</v>
      </c>
      <c r="BQ775" s="1">
        <v>1</v>
      </c>
      <c r="BR775" s="1">
        <v>1</v>
      </c>
      <c r="BS775" s="1">
        <v>0</v>
      </c>
      <c r="BT775" s="1">
        <v>0</v>
      </c>
      <c r="BU775" s="1">
        <v>1</v>
      </c>
      <c r="BV775" s="1">
        <v>0</v>
      </c>
      <c r="BW775" s="1">
        <v>0</v>
      </c>
      <c r="BX775" s="1">
        <v>0</v>
      </c>
      <c r="BY775" s="1">
        <v>0</v>
      </c>
      <c r="BZ775" s="1">
        <v>0</v>
      </c>
      <c r="CA775" s="1">
        <v>1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 t="s">
        <v>4946</v>
      </c>
      <c r="CJ775" s="1" t="s">
        <v>4944</v>
      </c>
      <c r="CK775" s="1" t="s">
        <v>4946</v>
      </c>
      <c r="CL775" s="1" t="s">
        <v>4946</v>
      </c>
      <c r="CM775" s="1" t="s">
        <v>4945</v>
      </c>
      <c r="CN775" s="1" t="s">
        <v>4945</v>
      </c>
      <c r="CO775" s="1" t="s">
        <v>4945</v>
      </c>
      <c r="CP775" s="1" t="s">
        <v>4946</v>
      </c>
      <c r="CQ775" s="1" t="s">
        <v>4945</v>
      </c>
      <c r="CR775" s="1" t="s">
        <v>4944</v>
      </c>
      <c r="CS775" s="1" t="s">
        <v>4945</v>
      </c>
      <c r="CT775" s="1" t="s">
        <v>4943</v>
      </c>
      <c r="CU775" s="1" t="s">
        <v>4943</v>
      </c>
      <c r="CV775" s="1" t="s">
        <v>4943</v>
      </c>
      <c r="CW775" s="1" t="s">
        <v>4943</v>
      </c>
      <c r="CX775" s="1" t="s">
        <v>4943</v>
      </c>
      <c r="CY775" s="1" t="s">
        <v>4943</v>
      </c>
      <c r="CZ775" s="1" t="s">
        <v>4943</v>
      </c>
    </row>
    <row r="776" spans="2:104" x14ac:dyDescent="0.25">
      <c r="B776" s="2">
        <v>44413</v>
      </c>
      <c r="C776" s="1">
        <v>0</v>
      </c>
      <c r="D776" s="1">
        <v>1</v>
      </c>
      <c r="E776" s="1">
        <v>0</v>
      </c>
      <c r="F776" s="1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>
        <v>0</v>
      </c>
      <c r="BD776">
        <v>0</v>
      </c>
      <c r="BE776">
        <v>0</v>
      </c>
      <c r="BF776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0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 t="s">
        <v>4943</v>
      </c>
      <c r="CJ776" s="1" t="s">
        <v>4943</v>
      </c>
      <c r="CK776" s="1" t="s">
        <v>4943</v>
      </c>
      <c r="CL776" s="1" t="s">
        <v>4943</v>
      </c>
      <c r="CM776" s="1" t="s">
        <v>4943</v>
      </c>
      <c r="CN776" s="1" t="s">
        <v>4943</v>
      </c>
      <c r="CO776" s="1" t="s">
        <v>4943</v>
      </c>
      <c r="CP776" s="1" t="s">
        <v>4943</v>
      </c>
      <c r="CQ776" s="1" t="s">
        <v>4943</v>
      </c>
      <c r="CR776" s="1" t="s">
        <v>4943</v>
      </c>
      <c r="CS776" s="1" t="s">
        <v>4943</v>
      </c>
      <c r="CT776" s="1" t="s">
        <v>4943</v>
      </c>
      <c r="CU776" s="1" t="s">
        <v>4943</v>
      </c>
      <c r="CV776" s="1" t="s">
        <v>4943</v>
      </c>
      <c r="CW776" s="1" t="s">
        <v>4943</v>
      </c>
      <c r="CX776" s="1" t="s">
        <v>4943</v>
      </c>
      <c r="CY776" s="1" t="s">
        <v>23</v>
      </c>
      <c r="CZ776" s="1" t="s">
        <v>4943</v>
      </c>
    </row>
    <row r="777" spans="2:104" x14ac:dyDescent="0.25">
      <c r="B777" s="2">
        <v>44413</v>
      </c>
      <c r="C777" s="1">
        <v>0</v>
      </c>
      <c r="D777" s="1">
        <v>1</v>
      </c>
      <c r="E777" s="1">
        <v>0</v>
      </c>
      <c r="F777" s="1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>
        <v>0</v>
      </c>
      <c r="BD777">
        <v>0</v>
      </c>
      <c r="BE777">
        <v>0</v>
      </c>
      <c r="BF777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 t="s">
        <v>4943</v>
      </c>
      <c r="CJ777" s="1" t="s">
        <v>4943</v>
      </c>
      <c r="CK777" s="1" t="s">
        <v>4943</v>
      </c>
      <c r="CL777" s="1" t="s">
        <v>4943</v>
      </c>
      <c r="CM777" s="1" t="s">
        <v>4943</v>
      </c>
      <c r="CN777" s="1" t="s">
        <v>4943</v>
      </c>
      <c r="CO777" s="1" t="s">
        <v>4943</v>
      </c>
      <c r="CP777" s="1" t="s">
        <v>4943</v>
      </c>
      <c r="CQ777" s="1" t="s">
        <v>4943</v>
      </c>
      <c r="CR777" s="1" t="s">
        <v>4943</v>
      </c>
      <c r="CS777" s="1" t="s">
        <v>4943</v>
      </c>
      <c r="CT777" s="1" t="s">
        <v>4943</v>
      </c>
      <c r="CU777" s="1" t="s">
        <v>4943</v>
      </c>
      <c r="CV777" s="1" t="s">
        <v>4943</v>
      </c>
      <c r="CW777" s="1" t="s">
        <v>4943</v>
      </c>
      <c r="CX777" s="1" t="s">
        <v>4943</v>
      </c>
      <c r="CY777" s="1" t="s">
        <v>23</v>
      </c>
      <c r="CZ777" s="1" t="s">
        <v>4943</v>
      </c>
    </row>
    <row r="778" spans="2:104" x14ac:dyDescent="0.25">
      <c r="B778" s="2">
        <v>44413</v>
      </c>
      <c r="C778" s="1">
        <v>1</v>
      </c>
      <c r="D778" s="1">
        <v>0</v>
      </c>
      <c r="E778" s="1">
        <v>0</v>
      </c>
      <c r="F778" s="1">
        <v>0</v>
      </c>
      <c r="G778">
        <v>1</v>
      </c>
      <c r="H778">
        <v>0</v>
      </c>
      <c r="I778">
        <v>0</v>
      </c>
      <c r="J778">
        <v>1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1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1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>
        <v>0</v>
      </c>
      <c r="BD778">
        <v>0</v>
      </c>
      <c r="BE778">
        <v>0</v>
      </c>
      <c r="BF778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 t="s">
        <v>4945</v>
      </c>
      <c r="CJ778" s="1" t="s">
        <v>4945</v>
      </c>
      <c r="CK778" s="1" t="s">
        <v>4946</v>
      </c>
      <c r="CL778" s="1" t="s">
        <v>4946</v>
      </c>
      <c r="CM778" s="1" t="s">
        <v>4945</v>
      </c>
      <c r="CN778" s="1" t="s">
        <v>4945</v>
      </c>
      <c r="CO778" s="1" t="s">
        <v>4945</v>
      </c>
      <c r="CP778" s="1" t="s">
        <v>4945</v>
      </c>
      <c r="CQ778" s="1" t="s">
        <v>4945</v>
      </c>
      <c r="CR778" s="1" t="s">
        <v>4945</v>
      </c>
      <c r="CS778" s="1" t="s">
        <v>4945</v>
      </c>
      <c r="CT778" s="1" t="s">
        <v>4943</v>
      </c>
      <c r="CU778" s="1" t="s">
        <v>4943</v>
      </c>
      <c r="CV778" s="1" t="s">
        <v>4943</v>
      </c>
      <c r="CW778" s="1" t="s">
        <v>4943</v>
      </c>
      <c r="CX778" s="1" t="s">
        <v>4943</v>
      </c>
      <c r="CY778" s="1" t="s">
        <v>4943</v>
      </c>
      <c r="CZ778" s="1" t="s">
        <v>4943</v>
      </c>
    </row>
    <row r="779" spans="2:104" x14ac:dyDescent="0.25">
      <c r="B779" s="2">
        <v>44413</v>
      </c>
      <c r="C779" s="1">
        <v>0</v>
      </c>
      <c r="D779" s="1">
        <v>0</v>
      </c>
      <c r="E779" s="1">
        <v>1</v>
      </c>
      <c r="F779" s="1">
        <v>0</v>
      </c>
      <c r="G779">
        <v>0</v>
      </c>
      <c r="H779">
        <v>0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>
        <v>0</v>
      </c>
      <c r="BD779">
        <v>0</v>
      </c>
      <c r="BE779">
        <v>0</v>
      </c>
      <c r="BF779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 t="s">
        <v>4943</v>
      </c>
      <c r="CJ779" s="1" t="s">
        <v>4943</v>
      </c>
      <c r="CK779" s="1" t="s">
        <v>4943</v>
      </c>
      <c r="CL779" s="1" t="s">
        <v>4943</v>
      </c>
      <c r="CM779" s="1" t="s">
        <v>4943</v>
      </c>
      <c r="CN779" s="1" t="s">
        <v>4943</v>
      </c>
      <c r="CO779" s="1" t="s">
        <v>4943</v>
      </c>
      <c r="CP779" s="1" t="s">
        <v>4943</v>
      </c>
      <c r="CQ779" s="1" t="s">
        <v>4943</v>
      </c>
      <c r="CR779" s="1" t="s">
        <v>4943</v>
      </c>
      <c r="CS779" s="1" t="s">
        <v>4943</v>
      </c>
      <c r="CT779" s="1" t="s">
        <v>4947</v>
      </c>
      <c r="CU779" s="1" t="s">
        <v>4947</v>
      </c>
      <c r="CV779" s="1" t="s">
        <v>4947</v>
      </c>
      <c r="CW779" s="1" t="s">
        <v>4947</v>
      </c>
      <c r="CX779" s="1" t="s">
        <v>4947</v>
      </c>
      <c r="CY779" s="1" t="s">
        <v>4943</v>
      </c>
      <c r="CZ779" s="1" t="s">
        <v>23</v>
      </c>
    </row>
    <row r="780" spans="2:104" x14ac:dyDescent="0.25">
      <c r="B780" s="2">
        <v>44413</v>
      </c>
      <c r="C780" s="1">
        <v>1</v>
      </c>
      <c r="D780" s="1">
        <v>0</v>
      </c>
      <c r="E780" s="1">
        <v>0</v>
      </c>
      <c r="F780" s="1">
        <v>0</v>
      </c>
      <c r="G780">
        <v>0</v>
      </c>
      <c r="H780">
        <v>0</v>
      </c>
      <c r="I780">
        <v>0</v>
      </c>
      <c r="J780">
        <v>1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1</v>
      </c>
      <c r="AN780" s="1">
        <v>0</v>
      </c>
      <c r="AO780" s="1">
        <v>0</v>
      </c>
      <c r="AP780" s="1">
        <v>0</v>
      </c>
      <c r="AQ780" s="1">
        <v>0</v>
      </c>
      <c r="AR780" s="1">
        <v>1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>
        <v>0</v>
      </c>
      <c r="BD780">
        <v>0</v>
      </c>
      <c r="BE780">
        <v>0</v>
      </c>
      <c r="BF780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 t="s">
        <v>4946</v>
      </c>
      <c r="CJ780" s="1" t="s">
        <v>4946</v>
      </c>
      <c r="CK780" s="1" t="s">
        <v>4946</v>
      </c>
      <c r="CL780" s="1" t="s">
        <v>4946</v>
      </c>
      <c r="CM780" s="1" t="s">
        <v>4946</v>
      </c>
      <c r="CN780" s="1" t="s">
        <v>4946</v>
      </c>
      <c r="CO780" s="1" t="s">
        <v>4946</v>
      </c>
      <c r="CP780" s="1" t="s">
        <v>4946</v>
      </c>
      <c r="CQ780" s="1" t="s">
        <v>4946</v>
      </c>
      <c r="CR780" s="1" t="s">
        <v>4946</v>
      </c>
      <c r="CS780" s="1" t="s">
        <v>4946</v>
      </c>
      <c r="CT780" s="1" t="s">
        <v>4943</v>
      </c>
      <c r="CU780" s="1" t="s">
        <v>4943</v>
      </c>
      <c r="CV780" s="1" t="s">
        <v>4943</v>
      </c>
      <c r="CW780" s="1" t="s">
        <v>4943</v>
      </c>
      <c r="CX780" s="1" t="s">
        <v>4943</v>
      </c>
      <c r="CY780" s="1" t="s">
        <v>4943</v>
      </c>
      <c r="CZ780" s="1" t="s">
        <v>4943</v>
      </c>
    </row>
    <row r="781" spans="2:104" x14ac:dyDescent="0.25">
      <c r="B781" s="2">
        <v>44413</v>
      </c>
      <c r="C781" s="1">
        <v>0</v>
      </c>
      <c r="D781" s="1">
        <v>1</v>
      </c>
      <c r="E781" s="1">
        <v>0</v>
      </c>
      <c r="F781" s="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>
        <v>0</v>
      </c>
      <c r="BD781">
        <v>0</v>
      </c>
      <c r="BE781">
        <v>0</v>
      </c>
      <c r="BF78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 t="s">
        <v>4943</v>
      </c>
      <c r="CJ781" s="1" t="s">
        <v>4943</v>
      </c>
      <c r="CK781" s="1" t="s">
        <v>4943</v>
      </c>
      <c r="CL781" s="1" t="s">
        <v>4943</v>
      </c>
      <c r="CM781" s="1" t="s">
        <v>4943</v>
      </c>
      <c r="CN781" s="1" t="s">
        <v>4943</v>
      </c>
      <c r="CO781" s="1" t="s">
        <v>4943</v>
      </c>
      <c r="CP781" s="1" t="s">
        <v>4943</v>
      </c>
      <c r="CQ781" s="1" t="s">
        <v>4943</v>
      </c>
      <c r="CR781" s="1" t="s">
        <v>4943</v>
      </c>
      <c r="CS781" s="1" t="s">
        <v>4943</v>
      </c>
      <c r="CT781" s="1" t="s">
        <v>4943</v>
      </c>
      <c r="CU781" s="1" t="s">
        <v>4943</v>
      </c>
      <c r="CV781" s="1" t="s">
        <v>4943</v>
      </c>
      <c r="CW781" s="1" t="s">
        <v>4943</v>
      </c>
      <c r="CX781" s="1" t="s">
        <v>4943</v>
      </c>
      <c r="CY781" s="1" t="s">
        <v>23</v>
      </c>
      <c r="CZ781" s="1" t="s">
        <v>4943</v>
      </c>
    </row>
    <row r="782" spans="2:104" x14ac:dyDescent="0.25">
      <c r="B782" s="2">
        <v>44413</v>
      </c>
      <c r="C782" s="1">
        <v>0</v>
      </c>
      <c r="D782" s="1">
        <v>1</v>
      </c>
      <c r="E782" s="1">
        <v>0</v>
      </c>
      <c r="F782" s="1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>
        <v>0</v>
      </c>
      <c r="BD782">
        <v>0</v>
      </c>
      <c r="BE782">
        <v>0</v>
      </c>
      <c r="BF782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 t="s">
        <v>4943</v>
      </c>
      <c r="CJ782" s="1" t="s">
        <v>4943</v>
      </c>
      <c r="CK782" s="1" t="s">
        <v>4943</v>
      </c>
      <c r="CL782" s="1" t="s">
        <v>4943</v>
      </c>
      <c r="CM782" s="1" t="s">
        <v>4943</v>
      </c>
      <c r="CN782" s="1" t="s">
        <v>4943</v>
      </c>
      <c r="CO782" s="1" t="s">
        <v>4943</v>
      </c>
      <c r="CP782" s="1" t="s">
        <v>4943</v>
      </c>
      <c r="CQ782" s="1" t="s">
        <v>4943</v>
      </c>
      <c r="CR782" s="1" t="s">
        <v>4943</v>
      </c>
      <c r="CS782" s="1" t="s">
        <v>4943</v>
      </c>
      <c r="CT782" s="1" t="s">
        <v>4943</v>
      </c>
      <c r="CU782" s="1" t="s">
        <v>4943</v>
      </c>
      <c r="CV782" s="1" t="s">
        <v>4943</v>
      </c>
      <c r="CW782" s="1" t="s">
        <v>4943</v>
      </c>
      <c r="CX782" s="1" t="s">
        <v>4943</v>
      </c>
      <c r="CY782" s="1" t="s">
        <v>23</v>
      </c>
      <c r="CZ782" s="1" t="s">
        <v>4943</v>
      </c>
    </row>
    <row r="783" spans="2:104" x14ac:dyDescent="0.25">
      <c r="B783" s="2">
        <v>44413</v>
      </c>
      <c r="C783" s="1">
        <v>0</v>
      </c>
      <c r="D783" s="1">
        <v>1</v>
      </c>
      <c r="E783" s="1">
        <v>0</v>
      </c>
      <c r="F783" s="1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>
        <v>0</v>
      </c>
      <c r="BD783">
        <v>0</v>
      </c>
      <c r="BE783">
        <v>0</v>
      </c>
      <c r="BF783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 t="s">
        <v>4943</v>
      </c>
      <c r="CJ783" s="1" t="s">
        <v>4943</v>
      </c>
      <c r="CK783" s="1" t="s">
        <v>4943</v>
      </c>
      <c r="CL783" s="1" t="s">
        <v>4943</v>
      </c>
      <c r="CM783" s="1" t="s">
        <v>4943</v>
      </c>
      <c r="CN783" s="1" t="s">
        <v>4943</v>
      </c>
      <c r="CO783" s="1" t="s">
        <v>4943</v>
      </c>
      <c r="CP783" s="1" t="s">
        <v>4943</v>
      </c>
      <c r="CQ783" s="1" t="s">
        <v>4943</v>
      </c>
      <c r="CR783" s="1" t="s">
        <v>4943</v>
      </c>
      <c r="CS783" s="1" t="s">
        <v>4943</v>
      </c>
      <c r="CT783" s="1" t="s">
        <v>4943</v>
      </c>
      <c r="CU783" s="1" t="s">
        <v>4943</v>
      </c>
      <c r="CV783" s="1" t="s">
        <v>4943</v>
      </c>
      <c r="CW783" s="1" t="s">
        <v>4943</v>
      </c>
      <c r="CX783" s="1" t="s">
        <v>4943</v>
      </c>
      <c r="CY783" s="1" t="s">
        <v>23</v>
      </c>
      <c r="CZ783" s="1" t="s">
        <v>4943</v>
      </c>
    </row>
    <row r="784" spans="2:104" x14ac:dyDescent="0.25">
      <c r="B784" s="2">
        <v>44413</v>
      </c>
      <c r="C784" s="1">
        <v>0</v>
      </c>
      <c r="D784" s="1">
        <v>1</v>
      </c>
      <c r="E784" s="1">
        <v>0</v>
      </c>
      <c r="F784" s="1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>
        <v>0</v>
      </c>
      <c r="BD784">
        <v>0</v>
      </c>
      <c r="BE784">
        <v>0</v>
      </c>
      <c r="BF784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 t="s">
        <v>4943</v>
      </c>
      <c r="CJ784" s="1" t="s">
        <v>4943</v>
      </c>
      <c r="CK784" s="1" t="s">
        <v>4943</v>
      </c>
      <c r="CL784" s="1" t="s">
        <v>4943</v>
      </c>
      <c r="CM784" s="1" t="s">
        <v>4943</v>
      </c>
      <c r="CN784" s="1" t="s">
        <v>4943</v>
      </c>
      <c r="CO784" s="1" t="s">
        <v>4943</v>
      </c>
      <c r="CP784" s="1" t="s">
        <v>4943</v>
      </c>
      <c r="CQ784" s="1" t="s">
        <v>4943</v>
      </c>
      <c r="CR784" s="1" t="s">
        <v>4943</v>
      </c>
      <c r="CS784" s="1" t="s">
        <v>4943</v>
      </c>
      <c r="CT784" s="1" t="s">
        <v>4943</v>
      </c>
      <c r="CU784" s="1" t="s">
        <v>4943</v>
      </c>
      <c r="CV784" s="1" t="s">
        <v>4943</v>
      </c>
      <c r="CW784" s="1" t="s">
        <v>4943</v>
      </c>
      <c r="CX784" s="1" t="s">
        <v>4943</v>
      </c>
      <c r="CY784" s="1" t="s">
        <v>23</v>
      </c>
      <c r="CZ784" s="1" t="s">
        <v>4943</v>
      </c>
    </row>
    <row r="785" spans="2:104" x14ac:dyDescent="0.25">
      <c r="B785" s="2">
        <v>44413</v>
      </c>
      <c r="C785" s="1">
        <v>0</v>
      </c>
      <c r="D785" s="1">
        <v>1</v>
      </c>
      <c r="E785" s="1">
        <v>0</v>
      </c>
      <c r="F785" s="1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>
        <v>0</v>
      </c>
      <c r="BD785">
        <v>0</v>
      </c>
      <c r="BE785">
        <v>0</v>
      </c>
      <c r="BF785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 t="s">
        <v>4943</v>
      </c>
      <c r="CJ785" s="1" t="s">
        <v>4943</v>
      </c>
      <c r="CK785" s="1" t="s">
        <v>4943</v>
      </c>
      <c r="CL785" s="1" t="s">
        <v>4943</v>
      </c>
      <c r="CM785" s="1" t="s">
        <v>4943</v>
      </c>
      <c r="CN785" s="1" t="s">
        <v>4943</v>
      </c>
      <c r="CO785" s="1" t="s">
        <v>4943</v>
      </c>
      <c r="CP785" s="1" t="s">
        <v>4943</v>
      </c>
      <c r="CQ785" s="1" t="s">
        <v>4943</v>
      </c>
      <c r="CR785" s="1" t="s">
        <v>4943</v>
      </c>
      <c r="CS785" s="1" t="s">
        <v>4943</v>
      </c>
      <c r="CT785" s="1" t="s">
        <v>4943</v>
      </c>
      <c r="CU785" s="1" t="s">
        <v>4943</v>
      </c>
      <c r="CV785" s="1" t="s">
        <v>4943</v>
      </c>
      <c r="CW785" s="1" t="s">
        <v>4943</v>
      </c>
      <c r="CX785" s="1" t="s">
        <v>4943</v>
      </c>
      <c r="CY785" s="1" t="s">
        <v>23</v>
      </c>
      <c r="CZ785" s="1" t="s">
        <v>4943</v>
      </c>
    </row>
    <row r="786" spans="2:104" x14ac:dyDescent="0.25">
      <c r="B786" s="2">
        <v>44413</v>
      </c>
      <c r="C786" s="1">
        <v>1</v>
      </c>
      <c r="D786" s="1">
        <v>0</v>
      </c>
      <c r="E786" s="1">
        <v>0</v>
      </c>
      <c r="F786" s="1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>
        <v>0</v>
      </c>
      <c r="BD786">
        <v>0</v>
      </c>
      <c r="BE786">
        <v>0</v>
      </c>
      <c r="BF786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1</v>
      </c>
      <c r="CH786" s="1">
        <v>1</v>
      </c>
      <c r="CI786" s="1" t="s">
        <v>4945</v>
      </c>
      <c r="CJ786" s="1" t="s">
        <v>4945</v>
      </c>
      <c r="CK786" s="1" t="s">
        <v>4946</v>
      </c>
      <c r="CL786" s="1" t="s">
        <v>4944</v>
      </c>
      <c r="CM786" s="1" t="s">
        <v>4946</v>
      </c>
      <c r="CN786" s="1" t="s">
        <v>4945</v>
      </c>
      <c r="CO786" s="1" t="s">
        <v>4946</v>
      </c>
      <c r="CP786" s="1" t="s">
        <v>4944</v>
      </c>
      <c r="CQ786" s="1" t="s">
        <v>4945</v>
      </c>
      <c r="CR786" s="1" t="s">
        <v>4945</v>
      </c>
      <c r="CS786" s="1" t="s">
        <v>4944</v>
      </c>
      <c r="CT786" s="1" t="s">
        <v>4943</v>
      </c>
      <c r="CU786" s="1" t="s">
        <v>4943</v>
      </c>
      <c r="CV786" s="1" t="s">
        <v>4943</v>
      </c>
      <c r="CW786" s="1" t="s">
        <v>4943</v>
      </c>
      <c r="CX786" s="1" t="s">
        <v>4943</v>
      </c>
      <c r="CY786" s="1" t="s">
        <v>4943</v>
      </c>
      <c r="CZ786" s="1" t="s">
        <v>4943</v>
      </c>
    </row>
    <row r="787" spans="2:104" x14ac:dyDescent="0.25">
      <c r="B787" s="2">
        <v>44413</v>
      </c>
      <c r="C787" s="1">
        <v>0</v>
      </c>
      <c r="D787" s="1">
        <v>0</v>
      </c>
      <c r="E787" s="1">
        <v>0</v>
      </c>
      <c r="F787" s="1">
        <v>1</v>
      </c>
      <c r="G787">
        <v>0</v>
      </c>
      <c r="H787">
        <v>0</v>
      </c>
      <c r="I787">
        <v>0</v>
      </c>
      <c r="J787">
        <v>1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1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>
        <v>0</v>
      </c>
      <c r="BD787">
        <v>0</v>
      </c>
      <c r="BE787">
        <v>0</v>
      </c>
      <c r="BF787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 t="s">
        <v>4946</v>
      </c>
      <c r="CJ787" s="1" t="s">
        <v>4946</v>
      </c>
      <c r="CK787" s="1" t="s">
        <v>4946</v>
      </c>
      <c r="CL787" s="1" t="s">
        <v>4946</v>
      </c>
      <c r="CM787" s="1" t="s">
        <v>4946</v>
      </c>
      <c r="CN787" s="1" t="s">
        <v>4946</v>
      </c>
      <c r="CO787" s="1" t="s">
        <v>4946</v>
      </c>
      <c r="CP787" s="1" t="s">
        <v>4946</v>
      </c>
      <c r="CQ787" s="1" t="s">
        <v>4946</v>
      </c>
      <c r="CR787" s="1" t="s">
        <v>4946</v>
      </c>
      <c r="CS787" s="1" t="s">
        <v>4946</v>
      </c>
      <c r="CT787" s="1" t="s">
        <v>4943</v>
      </c>
      <c r="CU787" s="1" t="s">
        <v>4943</v>
      </c>
      <c r="CV787" s="1" t="s">
        <v>4943</v>
      </c>
      <c r="CW787" s="1" t="s">
        <v>4943</v>
      </c>
      <c r="CX787" s="1" t="s">
        <v>4943</v>
      </c>
      <c r="CY787" s="1" t="s">
        <v>4943</v>
      </c>
      <c r="CZ787" s="1" t="s">
        <v>4943</v>
      </c>
    </row>
    <row r="788" spans="2:104" x14ac:dyDescent="0.25">
      <c r="B788" s="2">
        <v>44413</v>
      </c>
      <c r="C788" s="1">
        <v>0</v>
      </c>
      <c r="D788" s="1">
        <v>1</v>
      </c>
      <c r="E788" s="1">
        <v>0</v>
      </c>
      <c r="F788" s="1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>
        <v>0</v>
      </c>
      <c r="BD788">
        <v>0</v>
      </c>
      <c r="BE788">
        <v>0</v>
      </c>
      <c r="BF788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 t="s">
        <v>4943</v>
      </c>
      <c r="CJ788" s="1" t="s">
        <v>4943</v>
      </c>
      <c r="CK788" s="1" t="s">
        <v>4943</v>
      </c>
      <c r="CL788" s="1" t="s">
        <v>4943</v>
      </c>
      <c r="CM788" s="1" t="s">
        <v>4943</v>
      </c>
      <c r="CN788" s="1" t="s">
        <v>4943</v>
      </c>
      <c r="CO788" s="1" t="s">
        <v>4943</v>
      </c>
      <c r="CP788" s="1" t="s">
        <v>4943</v>
      </c>
      <c r="CQ788" s="1" t="s">
        <v>4943</v>
      </c>
      <c r="CR788" s="1" t="s">
        <v>4943</v>
      </c>
      <c r="CS788" s="1" t="s">
        <v>4943</v>
      </c>
      <c r="CT788" s="1" t="s">
        <v>4943</v>
      </c>
      <c r="CU788" s="1" t="s">
        <v>4943</v>
      </c>
      <c r="CV788" s="1" t="s">
        <v>4943</v>
      </c>
      <c r="CW788" s="1" t="s">
        <v>4943</v>
      </c>
      <c r="CX788" s="1" t="s">
        <v>4943</v>
      </c>
      <c r="CY788" s="1" t="s">
        <v>23</v>
      </c>
      <c r="CZ788" s="1" t="s">
        <v>4943</v>
      </c>
    </row>
    <row r="789" spans="2:104" x14ac:dyDescent="0.25">
      <c r="B789" s="2">
        <v>44413</v>
      </c>
      <c r="C789" s="1">
        <v>0</v>
      </c>
      <c r="D789" s="1">
        <v>1</v>
      </c>
      <c r="E789" s="1">
        <v>0</v>
      </c>
      <c r="F789" s="1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>
        <v>0</v>
      </c>
      <c r="BD789">
        <v>0</v>
      </c>
      <c r="BE789">
        <v>0</v>
      </c>
      <c r="BF789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 t="s">
        <v>4943</v>
      </c>
      <c r="CJ789" s="1" t="s">
        <v>4943</v>
      </c>
      <c r="CK789" s="1" t="s">
        <v>4943</v>
      </c>
      <c r="CL789" s="1" t="s">
        <v>4943</v>
      </c>
      <c r="CM789" s="1" t="s">
        <v>4943</v>
      </c>
      <c r="CN789" s="1" t="s">
        <v>4943</v>
      </c>
      <c r="CO789" s="1" t="s">
        <v>4943</v>
      </c>
      <c r="CP789" s="1" t="s">
        <v>4943</v>
      </c>
      <c r="CQ789" s="1" t="s">
        <v>4943</v>
      </c>
      <c r="CR789" s="1" t="s">
        <v>4943</v>
      </c>
      <c r="CS789" s="1" t="s">
        <v>4943</v>
      </c>
      <c r="CT789" s="1" t="s">
        <v>4943</v>
      </c>
      <c r="CU789" s="1" t="s">
        <v>4943</v>
      </c>
      <c r="CV789" s="1" t="s">
        <v>4943</v>
      </c>
      <c r="CW789" s="1" t="s">
        <v>4943</v>
      </c>
      <c r="CX789" s="1" t="s">
        <v>4943</v>
      </c>
      <c r="CY789" s="1" t="s">
        <v>23</v>
      </c>
      <c r="CZ789" s="1" t="s">
        <v>4943</v>
      </c>
    </row>
    <row r="790" spans="2:104" x14ac:dyDescent="0.25">
      <c r="B790" s="2">
        <v>44413</v>
      </c>
      <c r="C790" s="1">
        <v>0</v>
      </c>
      <c r="D790" s="1">
        <v>1</v>
      </c>
      <c r="E790" s="1">
        <v>0</v>
      </c>
      <c r="F790" s="1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>
        <v>0</v>
      </c>
      <c r="BD790">
        <v>0</v>
      </c>
      <c r="BE790">
        <v>0</v>
      </c>
      <c r="BF790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 t="s">
        <v>4943</v>
      </c>
      <c r="CJ790" s="1" t="s">
        <v>4943</v>
      </c>
      <c r="CK790" s="1" t="s">
        <v>4943</v>
      </c>
      <c r="CL790" s="1" t="s">
        <v>4943</v>
      </c>
      <c r="CM790" s="1" t="s">
        <v>4943</v>
      </c>
      <c r="CN790" s="1" t="s">
        <v>4943</v>
      </c>
      <c r="CO790" s="1" t="s">
        <v>4943</v>
      </c>
      <c r="CP790" s="1" t="s">
        <v>4943</v>
      </c>
      <c r="CQ790" s="1" t="s">
        <v>4943</v>
      </c>
      <c r="CR790" s="1" t="s">
        <v>4943</v>
      </c>
      <c r="CS790" s="1" t="s">
        <v>4943</v>
      </c>
      <c r="CT790" s="1" t="s">
        <v>4943</v>
      </c>
      <c r="CU790" s="1" t="s">
        <v>4943</v>
      </c>
      <c r="CV790" s="1" t="s">
        <v>4943</v>
      </c>
      <c r="CW790" s="1" t="s">
        <v>4943</v>
      </c>
      <c r="CX790" s="1" t="s">
        <v>4943</v>
      </c>
      <c r="CY790" s="1" t="s">
        <v>23</v>
      </c>
      <c r="CZ790" s="1" t="s">
        <v>4943</v>
      </c>
    </row>
    <row r="791" spans="2:104" x14ac:dyDescent="0.25">
      <c r="B791" s="2">
        <v>44413</v>
      </c>
      <c r="C791" s="1">
        <v>1</v>
      </c>
      <c r="D791" s="1">
        <v>0</v>
      </c>
      <c r="E791" s="1">
        <v>0</v>
      </c>
      <c r="F791" s="1">
        <v>0</v>
      </c>
      <c r="G791">
        <v>1</v>
      </c>
      <c r="H791">
        <v>0</v>
      </c>
      <c r="I791">
        <v>1</v>
      </c>
      <c r="J791">
        <v>1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1</v>
      </c>
      <c r="R791">
        <v>0</v>
      </c>
      <c r="S791">
        <v>0</v>
      </c>
      <c r="T791">
        <v>1</v>
      </c>
      <c r="U79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1</v>
      </c>
      <c r="AD791" s="1">
        <v>0</v>
      </c>
      <c r="AE791" s="1">
        <v>0</v>
      </c>
      <c r="AF791" s="1">
        <v>1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1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>
        <v>0</v>
      </c>
      <c r="BD791">
        <v>0</v>
      </c>
      <c r="BE791">
        <v>0</v>
      </c>
      <c r="BF79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 t="s">
        <v>4946</v>
      </c>
      <c r="CJ791" s="1" t="s">
        <v>4946</v>
      </c>
      <c r="CK791" s="1" t="s">
        <v>4946</v>
      </c>
      <c r="CL791" s="1" t="s">
        <v>4946</v>
      </c>
      <c r="CM791" s="1" t="s">
        <v>4945</v>
      </c>
      <c r="CN791" s="1" t="s">
        <v>4945</v>
      </c>
      <c r="CO791" s="1" t="s">
        <v>4946</v>
      </c>
      <c r="CP791" s="1" t="s">
        <v>4946</v>
      </c>
      <c r="CQ791" s="1" t="s">
        <v>4946</v>
      </c>
      <c r="CR791" s="1" t="s">
        <v>4946</v>
      </c>
      <c r="CS791" s="1" t="s">
        <v>4946</v>
      </c>
      <c r="CT791" s="1" t="s">
        <v>4943</v>
      </c>
      <c r="CU791" s="1" t="s">
        <v>4943</v>
      </c>
      <c r="CV791" s="1" t="s">
        <v>4943</v>
      </c>
      <c r="CW791" s="1" t="s">
        <v>4943</v>
      </c>
      <c r="CX791" s="1" t="s">
        <v>4943</v>
      </c>
      <c r="CY791" s="1" t="s">
        <v>4943</v>
      </c>
      <c r="CZ791" s="1" t="s">
        <v>4943</v>
      </c>
    </row>
    <row r="792" spans="2:104" x14ac:dyDescent="0.25">
      <c r="B792" s="2">
        <v>44413</v>
      </c>
      <c r="C792" s="1">
        <v>1</v>
      </c>
      <c r="D792" s="1">
        <v>0</v>
      </c>
      <c r="E792" s="1">
        <v>0</v>
      </c>
      <c r="F792" s="1">
        <v>0</v>
      </c>
      <c r="G792">
        <v>0</v>
      </c>
      <c r="H792">
        <v>0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0</v>
      </c>
      <c r="O792">
        <v>1</v>
      </c>
      <c r="P792">
        <v>1</v>
      </c>
      <c r="Q792">
        <v>0</v>
      </c>
      <c r="R792">
        <v>1</v>
      </c>
      <c r="S792">
        <v>1</v>
      </c>
      <c r="T792">
        <v>1</v>
      </c>
      <c r="U792">
        <v>0</v>
      </c>
      <c r="V792" s="1">
        <v>1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1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1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1</v>
      </c>
      <c r="AX792" s="1">
        <v>1</v>
      </c>
      <c r="AY792" s="1">
        <v>1</v>
      </c>
      <c r="AZ792" s="1">
        <v>1</v>
      </c>
      <c r="BA792" s="1">
        <v>1</v>
      </c>
      <c r="BB792" s="1">
        <v>0</v>
      </c>
      <c r="BC792">
        <v>1</v>
      </c>
      <c r="BD792">
        <v>0</v>
      </c>
      <c r="BE792">
        <v>1</v>
      </c>
      <c r="BF792">
        <v>0</v>
      </c>
      <c r="BG792" s="1">
        <v>1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1</v>
      </c>
      <c r="BS792" s="1">
        <v>0</v>
      </c>
      <c r="BT792" s="1">
        <v>0</v>
      </c>
      <c r="BU792" s="1">
        <v>1</v>
      </c>
      <c r="BV792" s="1">
        <v>1</v>
      </c>
      <c r="BW792" s="1">
        <v>0</v>
      </c>
      <c r="BX792" s="1">
        <v>0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1</v>
      </c>
      <c r="CG792" s="1">
        <v>0</v>
      </c>
      <c r="CH792" s="1">
        <v>0</v>
      </c>
      <c r="CI792" s="1" t="s">
        <v>4944</v>
      </c>
      <c r="CJ792" s="1" t="s">
        <v>4944</v>
      </c>
      <c r="CK792" s="1" t="s">
        <v>4946</v>
      </c>
      <c r="CL792" s="1" t="s">
        <v>4946</v>
      </c>
      <c r="CM792" s="1" t="s">
        <v>4944</v>
      </c>
      <c r="CN792" s="1" t="s">
        <v>4944</v>
      </c>
      <c r="CO792" s="1" t="s">
        <v>4944</v>
      </c>
      <c r="CP792" s="1" t="s">
        <v>4944</v>
      </c>
      <c r="CQ792" s="1" t="s">
        <v>4944</v>
      </c>
      <c r="CR792" s="1" t="s">
        <v>4944</v>
      </c>
      <c r="CS792" s="1" t="s">
        <v>4944</v>
      </c>
      <c r="CT792" s="1" t="s">
        <v>4943</v>
      </c>
      <c r="CU792" s="1" t="s">
        <v>4943</v>
      </c>
      <c r="CV792" s="1" t="s">
        <v>4943</v>
      </c>
      <c r="CW792" s="1" t="s">
        <v>4943</v>
      </c>
      <c r="CX792" s="1" t="s">
        <v>4943</v>
      </c>
      <c r="CY792" s="1" t="s">
        <v>4943</v>
      </c>
      <c r="CZ792" s="1" t="s">
        <v>4943</v>
      </c>
    </row>
    <row r="793" spans="2:104" x14ac:dyDescent="0.25">
      <c r="B793" s="2">
        <v>44413</v>
      </c>
      <c r="C793" s="1">
        <v>1</v>
      </c>
      <c r="D793" s="1">
        <v>0</v>
      </c>
      <c r="E793" s="1">
        <v>0</v>
      </c>
      <c r="F793" s="1">
        <v>0</v>
      </c>
      <c r="G793">
        <v>1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>
        <v>0</v>
      </c>
      <c r="BD793">
        <v>0</v>
      </c>
      <c r="BE793">
        <v>0</v>
      </c>
      <c r="BF793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1</v>
      </c>
      <c r="CG793" s="1">
        <v>0</v>
      </c>
      <c r="CH793" s="1">
        <v>0</v>
      </c>
      <c r="CI793" s="1" t="s">
        <v>4946</v>
      </c>
      <c r="CJ793" s="1" t="s">
        <v>4946</v>
      </c>
      <c r="CK793" s="1" t="s">
        <v>4946</v>
      </c>
      <c r="CL793" s="1" t="s">
        <v>4946</v>
      </c>
      <c r="CM793" s="1" t="s">
        <v>4946</v>
      </c>
      <c r="CN793" s="1" t="s">
        <v>4946</v>
      </c>
      <c r="CO793" s="1" t="s">
        <v>4946</v>
      </c>
      <c r="CP793" s="1" t="s">
        <v>4946</v>
      </c>
      <c r="CQ793" s="1" t="s">
        <v>4946</v>
      </c>
      <c r="CR793" s="1" t="s">
        <v>4946</v>
      </c>
      <c r="CS793" s="1" t="s">
        <v>4946</v>
      </c>
      <c r="CT793" s="1" t="s">
        <v>4943</v>
      </c>
      <c r="CU793" s="1" t="s">
        <v>4943</v>
      </c>
      <c r="CV793" s="1" t="s">
        <v>4943</v>
      </c>
      <c r="CW793" s="1" t="s">
        <v>4943</v>
      </c>
      <c r="CX793" s="1" t="s">
        <v>4943</v>
      </c>
      <c r="CY793" s="1" t="s">
        <v>4943</v>
      </c>
      <c r="CZ793" s="1" t="s">
        <v>4943</v>
      </c>
    </row>
    <row r="794" spans="2:104" x14ac:dyDescent="0.25">
      <c r="B794" s="2">
        <v>44413</v>
      </c>
      <c r="C794" s="1">
        <v>0</v>
      </c>
      <c r="D794" s="1">
        <v>1</v>
      </c>
      <c r="E794" s="1">
        <v>0</v>
      </c>
      <c r="F794" s="1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>
        <v>0</v>
      </c>
      <c r="BD794">
        <v>0</v>
      </c>
      <c r="BE794">
        <v>0</v>
      </c>
      <c r="BF794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 t="s">
        <v>4943</v>
      </c>
      <c r="CJ794" s="1" t="s">
        <v>4943</v>
      </c>
      <c r="CK794" s="1" t="s">
        <v>4943</v>
      </c>
      <c r="CL794" s="1" t="s">
        <v>4943</v>
      </c>
      <c r="CM794" s="1" t="s">
        <v>4943</v>
      </c>
      <c r="CN794" s="1" t="s">
        <v>4943</v>
      </c>
      <c r="CO794" s="1" t="s">
        <v>4943</v>
      </c>
      <c r="CP794" s="1" t="s">
        <v>4943</v>
      </c>
      <c r="CQ794" s="1" t="s">
        <v>4943</v>
      </c>
      <c r="CR794" s="1" t="s">
        <v>4943</v>
      </c>
      <c r="CS794" s="1" t="s">
        <v>4943</v>
      </c>
      <c r="CT794" s="1" t="s">
        <v>4943</v>
      </c>
      <c r="CU794" s="1" t="s">
        <v>4943</v>
      </c>
      <c r="CV794" s="1" t="s">
        <v>4943</v>
      </c>
      <c r="CW794" s="1" t="s">
        <v>4943</v>
      </c>
      <c r="CX794" s="1" t="s">
        <v>4943</v>
      </c>
      <c r="CY794" s="1" t="s">
        <v>23</v>
      </c>
      <c r="CZ794" s="1" t="s">
        <v>4943</v>
      </c>
    </row>
    <row r="795" spans="2:104" x14ac:dyDescent="0.25">
      <c r="B795" s="2">
        <v>44413</v>
      </c>
      <c r="C795" s="1">
        <v>1</v>
      </c>
      <c r="D795" s="1">
        <v>0</v>
      </c>
      <c r="E795" s="1">
        <v>0</v>
      </c>
      <c r="F795" s="1">
        <v>0</v>
      </c>
      <c r="G795">
        <v>1</v>
      </c>
      <c r="H795">
        <v>0</v>
      </c>
      <c r="I795">
        <v>1</v>
      </c>
      <c r="J795">
        <v>1</v>
      </c>
      <c r="K795">
        <v>1</v>
      </c>
      <c r="L795">
        <v>1</v>
      </c>
      <c r="M795">
        <v>0</v>
      </c>
      <c r="N795">
        <v>1</v>
      </c>
      <c r="O795">
        <v>1</v>
      </c>
      <c r="P795">
        <v>1</v>
      </c>
      <c r="Q795">
        <v>0</v>
      </c>
      <c r="R795">
        <v>1</v>
      </c>
      <c r="S795">
        <v>1</v>
      </c>
      <c r="T795">
        <v>1</v>
      </c>
      <c r="U795">
        <v>0</v>
      </c>
      <c r="V795" s="1">
        <v>1</v>
      </c>
      <c r="W795" s="1">
        <v>0</v>
      </c>
      <c r="X795" s="1">
        <v>0</v>
      </c>
      <c r="Y795" s="1">
        <v>0</v>
      </c>
      <c r="Z795" s="1">
        <v>1</v>
      </c>
      <c r="AA795" s="1">
        <v>1</v>
      </c>
      <c r="AB795" s="1">
        <v>0</v>
      </c>
      <c r="AC795" s="1">
        <v>0</v>
      </c>
      <c r="AD795" s="1">
        <v>0</v>
      </c>
      <c r="AE795" s="1">
        <v>0</v>
      </c>
      <c r="AF795" s="1">
        <v>1</v>
      </c>
      <c r="AG795" s="1">
        <v>0</v>
      </c>
      <c r="AH795" s="1">
        <v>1</v>
      </c>
      <c r="AI795" s="1">
        <v>1</v>
      </c>
      <c r="AJ795" s="1">
        <v>0</v>
      </c>
      <c r="AK795" s="1">
        <v>0</v>
      </c>
      <c r="AL795" s="1">
        <v>0</v>
      </c>
      <c r="AM795" s="1">
        <v>1</v>
      </c>
      <c r="AN795" s="1">
        <v>0</v>
      </c>
      <c r="AO795" s="1">
        <v>0</v>
      </c>
      <c r="AP795" s="1">
        <v>0</v>
      </c>
      <c r="AQ795" s="1">
        <v>0</v>
      </c>
      <c r="AR795" s="1">
        <v>1</v>
      </c>
      <c r="AS795" s="1">
        <v>0</v>
      </c>
      <c r="AT795" s="1">
        <v>0</v>
      </c>
      <c r="AU795" s="1">
        <v>0</v>
      </c>
      <c r="AV795" s="1">
        <v>0</v>
      </c>
      <c r="AW795" s="1">
        <v>1</v>
      </c>
      <c r="AX795" s="1">
        <v>1</v>
      </c>
      <c r="AY795" s="1">
        <v>1</v>
      </c>
      <c r="AZ795" s="1">
        <v>1</v>
      </c>
      <c r="BA795" s="1">
        <v>0</v>
      </c>
      <c r="BB795" s="1">
        <v>1</v>
      </c>
      <c r="BC795">
        <v>1</v>
      </c>
      <c r="BD795">
        <v>0</v>
      </c>
      <c r="BE795">
        <v>1</v>
      </c>
      <c r="BF795">
        <v>1</v>
      </c>
      <c r="BG795" s="1">
        <v>1</v>
      </c>
      <c r="BH795" s="1">
        <v>0</v>
      </c>
      <c r="BI795" s="1">
        <v>0</v>
      </c>
      <c r="BJ795" s="1">
        <v>0</v>
      </c>
      <c r="BK795" s="1">
        <v>1</v>
      </c>
      <c r="BL795" s="1">
        <v>1</v>
      </c>
      <c r="BM795" s="1">
        <v>0</v>
      </c>
      <c r="BN795" s="1">
        <v>0</v>
      </c>
      <c r="BO795" s="1">
        <v>0</v>
      </c>
      <c r="BP795" s="1">
        <v>0</v>
      </c>
      <c r="BQ795" s="1">
        <v>1</v>
      </c>
      <c r="BR795" s="1">
        <v>1</v>
      </c>
      <c r="BS795" s="1">
        <v>0</v>
      </c>
      <c r="BT795" s="1">
        <v>0</v>
      </c>
      <c r="BU795" s="1">
        <v>1</v>
      </c>
      <c r="BV795" s="1">
        <v>1</v>
      </c>
      <c r="BW795" s="1">
        <v>0</v>
      </c>
      <c r="BX795" s="1">
        <v>0</v>
      </c>
      <c r="BY795" s="1">
        <v>0</v>
      </c>
      <c r="BZ795" s="1">
        <v>1</v>
      </c>
      <c r="CA795" s="1">
        <v>1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 t="s">
        <v>4946</v>
      </c>
      <c r="CJ795" s="1" t="s">
        <v>4946</v>
      </c>
      <c r="CK795" s="1" t="s">
        <v>4946</v>
      </c>
      <c r="CL795" s="1" t="s">
        <v>4946</v>
      </c>
      <c r="CM795" s="1" t="s">
        <v>4946</v>
      </c>
      <c r="CN795" s="1" t="s">
        <v>4946</v>
      </c>
      <c r="CO795" s="1" t="s">
        <v>4946</v>
      </c>
      <c r="CP795" s="1" t="s">
        <v>4946</v>
      </c>
      <c r="CQ795" s="1" t="s">
        <v>4946</v>
      </c>
      <c r="CR795" s="1" t="s">
        <v>4946</v>
      </c>
      <c r="CS795" s="1" t="s">
        <v>4945</v>
      </c>
      <c r="CT795" s="1" t="s">
        <v>4943</v>
      </c>
      <c r="CU795" s="1" t="s">
        <v>4943</v>
      </c>
      <c r="CV795" s="1" t="s">
        <v>4943</v>
      </c>
      <c r="CW795" s="1" t="s">
        <v>4943</v>
      </c>
      <c r="CX795" s="1" t="s">
        <v>4943</v>
      </c>
      <c r="CY795" s="1" t="s">
        <v>4943</v>
      </c>
      <c r="CZ795" s="1" t="s">
        <v>4943</v>
      </c>
    </row>
    <row r="796" spans="2:104" x14ac:dyDescent="0.25">
      <c r="B796" s="2">
        <v>44413</v>
      </c>
      <c r="C796" s="1">
        <v>0</v>
      </c>
      <c r="D796" s="1">
        <v>1</v>
      </c>
      <c r="E796" s="1">
        <v>0</v>
      </c>
      <c r="F796" s="1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>
        <v>0</v>
      </c>
      <c r="BD796">
        <v>0</v>
      </c>
      <c r="BE796">
        <v>0</v>
      </c>
      <c r="BF796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 t="s">
        <v>4943</v>
      </c>
      <c r="CJ796" s="1" t="s">
        <v>4943</v>
      </c>
      <c r="CK796" s="1" t="s">
        <v>4943</v>
      </c>
      <c r="CL796" s="1" t="s">
        <v>4943</v>
      </c>
      <c r="CM796" s="1" t="s">
        <v>4943</v>
      </c>
      <c r="CN796" s="1" t="s">
        <v>4943</v>
      </c>
      <c r="CO796" s="1" t="s">
        <v>4943</v>
      </c>
      <c r="CP796" s="1" t="s">
        <v>4943</v>
      </c>
      <c r="CQ796" s="1" t="s">
        <v>4943</v>
      </c>
      <c r="CR796" s="1" t="s">
        <v>4943</v>
      </c>
      <c r="CS796" s="1" t="s">
        <v>4943</v>
      </c>
      <c r="CT796" s="1" t="s">
        <v>4943</v>
      </c>
      <c r="CU796" s="1" t="s">
        <v>4943</v>
      </c>
      <c r="CV796" s="1" t="s">
        <v>4943</v>
      </c>
      <c r="CW796" s="1" t="s">
        <v>4943</v>
      </c>
      <c r="CX796" s="1" t="s">
        <v>4943</v>
      </c>
      <c r="CY796" s="1" t="s">
        <v>23</v>
      </c>
      <c r="CZ796" s="1" t="s">
        <v>4943</v>
      </c>
    </row>
    <row r="797" spans="2:104" x14ac:dyDescent="0.25">
      <c r="B797" s="2">
        <v>44413</v>
      </c>
      <c r="C797" s="1">
        <v>1</v>
      </c>
      <c r="D797" s="1">
        <v>0</v>
      </c>
      <c r="E797" s="1">
        <v>0</v>
      </c>
      <c r="F797" s="1">
        <v>0</v>
      </c>
      <c r="G797">
        <v>0</v>
      </c>
      <c r="H797">
        <v>0</v>
      </c>
      <c r="I797">
        <v>1</v>
      </c>
      <c r="J797">
        <v>1</v>
      </c>
      <c r="K797">
        <v>0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0</v>
      </c>
      <c r="R797">
        <v>1</v>
      </c>
      <c r="S797">
        <v>0</v>
      </c>
      <c r="T797">
        <v>1</v>
      </c>
      <c r="U797">
        <v>0</v>
      </c>
      <c r="V797" s="1">
        <v>1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1</v>
      </c>
      <c r="AG797" s="1">
        <v>0</v>
      </c>
      <c r="AH797" s="1">
        <v>0</v>
      </c>
      <c r="AI797" s="1">
        <v>1</v>
      </c>
      <c r="AJ797" s="1">
        <v>0</v>
      </c>
      <c r="AK797" s="1">
        <v>0</v>
      </c>
      <c r="AL797" s="1">
        <v>0</v>
      </c>
      <c r="AM797" s="1">
        <v>1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>
        <v>0</v>
      </c>
      <c r="BD797">
        <v>0</v>
      </c>
      <c r="BE797">
        <v>0</v>
      </c>
      <c r="BF797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1</v>
      </c>
      <c r="BV797" s="1">
        <v>1</v>
      </c>
      <c r="BW797" s="1">
        <v>0</v>
      </c>
      <c r="BX797" s="1">
        <v>0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1</v>
      </c>
      <c r="CG797" s="1">
        <v>0</v>
      </c>
      <c r="CH797" s="1">
        <v>0</v>
      </c>
      <c r="CI797" s="1" t="s">
        <v>4946</v>
      </c>
      <c r="CJ797" s="1" t="s">
        <v>4946</v>
      </c>
      <c r="CK797" s="1" t="s">
        <v>4946</v>
      </c>
      <c r="CL797" s="1" t="s">
        <v>4946</v>
      </c>
      <c r="CM797" s="1" t="s">
        <v>4946</v>
      </c>
      <c r="CN797" s="1" t="s">
        <v>4946</v>
      </c>
      <c r="CO797" s="1" t="s">
        <v>4946</v>
      </c>
      <c r="CP797" s="1" t="s">
        <v>4946</v>
      </c>
      <c r="CQ797" s="1" t="s">
        <v>4945</v>
      </c>
      <c r="CR797" s="1" t="s">
        <v>4946</v>
      </c>
      <c r="CS797" s="1" t="s">
        <v>4944</v>
      </c>
      <c r="CT797" s="1" t="s">
        <v>4943</v>
      </c>
      <c r="CU797" s="1" t="s">
        <v>4943</v>
      </c>
      <c r="CV797" s="1" t="s">
        <v>4943</v>
      </c>
      <c r="CW797" s="1" t="s">
        <v>4943</v>
      </c>
      <c r="CX797" s="1" t="s">
        <v>4943</v>
      </c>
      <c r="CY797" s="1" t="s">
        <v>4943</v>
      </c>
      <c r="CZ797" s="1" t="s">
        <v>4943</v>
      </c>
    </row>
    <row r="798" spans="2:104" x14ac:dyDescent="0.25">
      <c r="B798" s="2">
        <v>44413</v>
      </c>
      <c r="C798" s="1">
        <v>1</v>
      </c>
      <c r="D798" s="1">
        <v>0</v>
      </c>
      <c r="E798" s="1">
        <v>0</v>
      </c>
      <c r="F798" s="1">
        <v>0</v>
      </c>
      <c r="G798">
        <v>0</v>
      </c>
      <c r="H798">
        <v>0</v>
      </c>
      <c r="I798">
        <v>1</v>
      </c>
      <c r="J798">
        <v>1</v>
      </c>
      <c r="K798">
        <v>0</v>
      </c>
      <c r="L798">
        <v>1</v>
      </c>
      <c r="M798">
        <v>1</v>
      </c>
      <c r="N798">
        <v>0</v>
      </c>
      <c r="O798">
        <v>1</v>
      </c>
      <c r="P798">
        <v>0</v>
      </c>
      <c r="Q798">
        <v>0</v>
      </c>
      <c r="R798">
        <v>1</v>
      </c>
      <c r="S798">
        <v>0</v>
      </c>
      <c r="T798">
        <v>1</v>
      </c>
      <c r="U798">
        <v>0</v>
      </c>
      <c r="V798" s="1">
        <v>1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1</v>
      </c>
      <c r="AG798" s="1">
        <v>0</v>
      </c>
      <c r="AH798" s="1">
        <v>1</v>
      </c>
      <c r="AI798" s="1">
        <v>0</v>
      </c>
      <c r="AJ798" s="1">
        <v>0</v>
      </c>
      <c r="AK798" s="1">
        <v>0</v>
      </c>
      <c r="AL798" s="1">
        <v>0</v>
      </c>
      <c r="AM798" s="1">
        <v>1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>
        <v>0</v>
      </c>
      <c r="BD798">
        <v>0</v>
      </c>
      <c r="BE798">
        <v>0</v>
      </c>
      <c r="BF798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1</v>
      </c>
      <c r="BR798" s="1">
        <v>0</v>
      </c>
      <c r="BS798" s="1">
        <v>0</v>
      </c>
      <c r="BT798" s="1">
        <v>0</v>
      </c>
      <c r="BU798" s="1">
        <v>1</v>
      </c>
      <c r="BV798" s="1">
        <v>1</v>
      </c>
      <c r="BW798" s="1">
        <v>0</v>
      </c>
      <c r="BX798" s="1">
        <v>0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1</v>
      </c>
      <c r="CG798" s="1">
        <v>0</v>
      </c>
      <c r="CH798" s="1">
        <v>0</v>
      </c>
      <c r="CI798" s="1" t="s">
        <v>4946</v>
      </c>
      <c r="CJ798" s="1" t="s">
        <v>4946</v>
      </c>
      <c r="CK798" s="1" t="s">
        <v>4946</v>
      </c>
      <c r="CL798" s="1" t="s">
        <v>4946</v>
      </c>
      <c r="CM798" s="1" t="s">
        <v>4946</v>
      </c>
      <c r="CN798" s="1" t="s">
        <v>4946</v>
      </c>
      <c r="CO798" s="1" t="s">
        <v>4944</v>
      </c>
      <c r="CP798" s="1" t="s">
        <v>4944</v>
      </c>
      <c r="CQ798" s="1" t="s">
        <v>4944</v>
      </c>
      <c r="CR798" s="1" t="s">
        <v>4946</v>
      </c>
      <c r="CS798" s="1" t="s">
        <v>4946</v>
      </c>
      <c r="CT798" s="1" t="s">
        <v>4943</v>
      </c>
      <c r="CU798" s="1" t="s">
        <v>4943</v>
      </c>
      <c r="CV798" s="1" t="s">
        <v>4943</v>
      </c>
      <c r="CW798" s="1" t="s">
        <v>4943</v>
      </c>
      <c r="CX798" s="1" t="s">
        <v>4943</v>
      </c>
      <c r="CY798" s="1" t="s">
        <v>4943</v>
      </c>
      <c r="CZ798" s="1" t="s">
        <v>4943</v>
      </c>
    </row>
    <row r="799" spans="2:104" x14ac:dyDescent="0.25">
      <c r="B799" s="2">
        <v>44413</v>
      </c>
      <c r="C799" s="1">
        <v>1</v>
      </c>
      <c r="D799" s="1">
        <v>0</v>
      </c>
      <c r="E799" s="1">
        <v>0</v>
      </c>
      <c r="F799" s="1">
        <v>0</v>
      </c>
      <c r="G799">
        <v>0</v>
      </c>
      <c r="H799">
        <v>0</v>
      </c>
      <c r="I799">
        <v>1</v>
      </c>
      <c r="J799">
        <v>1</v>
      </c>
      <c r="K799">
        <v>0</v>
      </c>
      <c r="L799">
        <v>1</v>
      </c>
      <c r="M799">
        <v>1</v>
      </c>
      <c r="N799">
        <v>1</v>
      </c>
      <c r="O799">
        <v>1</v>
      </c>
      <c r="P799">
        <v>0</v>
      </c>
      <c r="Q799">
        <v>0</v>
      </c>
      <c r="R799">
        <v>1</v>
      </c>
      <c r="S799">
        <v>0</v>
      </c>
      <c r="T799">
        <v>1</v>
      </c>
      <c r="U799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1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1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>
        <v>0</v>
      </c>
      <c r="BD799">
        <v>0</v>
      </c>
      <c r="BE799">
        <v>0</v>
      </c>
      <c r="BF799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1</v>
      </c>
      <c r="BR799" s="1">
        <v>1</v>
      </c>
      <c r="BS799" s="1">
        <v>1</v>
      </c>
      <c r="BT799" s="1">
        <v>1</v>
      </c>
      <c r="BU799" s="1">
        <v>0</v>
      </c>
      <c r="BV799" s="1">
        <v>1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1</v>
      </c>
      <c r="CG799" s="1">
        <v>0</v>
      </c>
      <c r="CH799" s="1">
        <v>0</v>
      </c>
      <c r="CI799" s="1" t="s">
        <v>4944</v>
      </c>
      <c r="CJ799" s="1" t="s">
        <v>4946</v>
      </c>
      <c r="CK799" s="1" t="s">
        <v>4944</v>
      </c>
      <c r="CL799" s="1" t="s">
        <v>4944</v>
      </c>
      <c r="CM799" s="1" t="s">
        <v>4944</v>
      </c>
      <c r="CN799" s="1" t="s">
        <v>4944</v>
      </c>
      <c r="CO799" s="1" t="s">
        <v>4944</v>
      </c>
      <c r="CP799" s="1" t="s">
        <v>4946</v>
      </c>
      <c r="CQ799" s="1" t="s">
        <v>4944</v>
      </c>
      <c r="CR799" s="1" t="s">
        <v>4944</v>
      </c>
      <c r="CS799" s="1" t="s">
        <v>4944</v>
      </c>
      <c r="CT799" s="1" t="s">
        <v>4943</v>
      </c>
      <c r="CU799" s="1" t="s">
        <v>4943</v>
      </c>
      <c r="CV799" s="1" t="s">
        <v>4943</v>
      </c>
      <c r="CW799" s="1" t="s">
        <v>4943</v>
      </c>
      <c r="CX799" s="1" t="s">
        <v>4943</v>
      </c>
      <c r="CY799" s="1" t="s">
        <v>4943</v>
      </c>
      <c r="CZ799" s="1" t="s">
        <v>4943</v>
      </c>
    </row>
    <row r="800" spans="2:104" x14ac:dyDescent="0.25">
      <c r="B800" s="2">
        <v>44413</v>
      </c>
      <c r="C800" s="1">
        <v>1</v>
      </c>
      <c r="D800" s="1">
        <v>0</v>
      </c>
      <c r="E800" s="1">
        <v>0</v>
      </c>
      <c r="F800" s="1">
        <v>0</v>
      </c>
      <c r="G800">
        <v>1</v>
      </c>
      <c r="H800">
        <v>0</v>
      </c>
      <c r="I800">
        <v>1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1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>
        <v>0</v>
      </c>
      <c r="BD800">
        <v>0</v>
      </c>
      <c r="BE800">
        <v>0</v>
      </c>
      <c r="BF800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0</v>
      </c>
      <c r="BX800" s="1">
        <v>0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 t="s">
        <v>4946</v>
      </c>
      <c r="CJ800" s="1" t="s">
        <v>4946</v>
      </c>
      <c r="CK800" s="1" t="s">
        <v>4946</v>
      </c>
      <c r="CL800" s="1" t="s">
        <v>4946</v>
      </c>
      <c r="CM800" s="1" t="s">
        <v>4945</v>
      </c>
      <c r="CN800" s="1" t="s">
        <v>4945</v>
      </c>
      <c r="CO800" s="1" t="s">
        <v>4945</v>
      </c>
      <c r="CP800" s="1" t="s">
        <v>4945</v>
      </c>
      <c r="CQ800" s="1" t="s">
        <v>4946</v>
      </c>
      <c r="CR800" s="1" t="s">
        <v>4946</v>
      </c>
      <c r="CS800" s="1" t="s">
        <v>4946</v>
      </c>
      <c r="CT800" s="1" t="s">
        <v>4943</v>
      </c>
      <c r="CU800" s="1" t="s">
        <v>4943</v>
      </c>
      <c r="CV800" s="1" t="s">
        <v>4943</v>
      </c>
      <c r="CW800" s="1" t="s">
        <v>4943</v>
      </c>
      <c r="CX800" s="1" t="s">
        <v>4943</v>
      </c>
      <c r="CY800" s="1" t="s">
        <v>4943</v>
      </c>
      <c r="CZ800" s="1" t="s">
        <v>4943</v>
      </c>
    </row>
    <row r="801" spans="2:104" x14ac:dyDescent="0.25">
      <c r="B801" s="2">
        <v>44413</v>
      </c>
      <c r="C801" s="1">
        <v>0</v>
      </c>
      <c r="D801" s="1">
        <v>1</v>
      </c>
      <c r="E801" s="1">
        <v>0</v>
      </c>
      <c r="F801" s="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>
        <v>0</v>
      </c>
      <c r="BD801">
        <v>0</v>
      </c>
      <c r="BE801">
        <v>0</v>
      </c>
      <c r="BF80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 t="s">
        <v>4943</v>
      </c>
      <c r="CJ801" s="1" t="s">
        <v>4943</v>
      </c>
      <c r="CK801" s="1" t="s">
        <v>4943</v>
      </c>
      <c r="CL801" s="1" t="s">
        <v>4943</v>
      </c>
      <c r="CM801" s="1" t="s">
        <v>4943</v>
      </c>
      <c r="CN801" s="1" t="s">
        <v>4943</v>
      </c>
      <c r="CO801" s="1" t="s">
        <v>4943</v>
      </c>
      <c r="CP801" s="1" t="s">
        <v>4943</v>
      </c>
      <c r="CQ801" s="1" t="s">
        <v>4943</v>
      </c>
      <c r="CR801" s="1" t="s">
        <v>4943</v>
      </c>
      <c r="CS801" s="1" t="s">
        <v>4943</v>
      </c>
      <c r="CT801" s="1" t="s">
        <v>4943</v>
      </c>
      <c r="CU801" s="1" t="s">
        <v>4943</v>
      </c>
      <c r="CV801" s="1" t="s">
        <v>4943</v>
      </c>
      <c r="CW801" s="1" t="s">
        <v>4943</v>
      </c>
      <c r="CX801" s="1" t="s">
        <v>4943</v>
      </c>
      <c r="CY801" s="1" t="s">
        <v>23</v>
      </c>
      <c r="CZ801" s="1" t="s">
        <v>4943</v>
      </c>
    </row>
    <row r="802" spans="2:104" x14ac:dyDescent="0.25">
      <c r="B802" s="2">
        <v>44413</v>
      </c>
      <c r="C802" s="1">
        <v>1</v>
      </c>
      <c r="D802" s="1">
        <v>0</v>
      </c>
      <c r="E802" s="1">
        <v>0</v>
      </c>
      <c r="F802" s="1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1</v>
      </c>
      <c r="M802">
        <v>1</v>
      </c>
      <c r="N802">
        <v>1</v>
      </c>
      <c r="O802">
        <v>1</v>
      </c>
      <c r="P802">
        <v>1</v>
      </c>
      <c r="Q802">
        <v>0</v>
      </c>
      <c r="R802">
        <v>0</v>
      </c>
      <c r="S802">
        <v>0</v>
      </c>
      <c r="T802">
        <v>1</v>
      </c>
      <c r="U802">
        <v>0</v>
      </c>
      <c r="V802" s="1">
        <v>1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1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1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>
        <v>0</v>
      </c>
      <c r="BD802">
        <v>0</v>
      </c>
      <c r="BE802">
        <v>0</v>
      </c>
      <c r="BF802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1</v>
      </c>
      <c r="BV802" s="1">
        <v>1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1</v>
      </c>
      <c r="CG802" s="1">
        <v>0</v>
      </c>
      <c r="CH802" s="1">
        <v>0</v>
      </c>
      <c r="CI802" s="1" t="s">
        <v>4946</v>
      </c>
      <c r="CJ802" s="1" t="s">
        <v>4946</v>
      </c>
      <c r="CK802" s="1" t="s">
        <v>4946</v>
      </c>
      <c r="CL802" s="1" t="s">
        <v>4946</v>
      </c>
      <c r="CM802" s="1" t="s">
        <v>4946</v>
      </c>
      <c r="CN802" s="1" t="s">
        <v>4946</v>
      </c>
      <c r="CO802" s="1" t="s">
        <v>4946</v>
      </c>
      <c r="CP802" s="1" t="s">
        <v>4946</v>
      </c>
      <c r="CQ802" s="1" t="s">
        <v>4946</v>
      </c>
      <c r="CR802" s="1" t="s">
        <v>4946</v>
      </c>
      <c r="CS802" s="1" t="s">
        <v>4946</v>
      </c>
      <c r="CT802" s="1" t="s">
        <v>4943</v>
      </c>
      <c r="CU802" s="1" t="s">
        <v>4943</v>
      </c>
      <c r="CV802" s="1" t="s">
        <v>4943</v>
      </c>
      <c r="CW802" s="1" t="s">
        <v>4943</v>
      </c>
      <c r="CX802" s="1" t="s">
        <v>4943</v>
      </c>
      <c r="CY802" s="1" t="s">
        <v>4943</v>
      </c>
      <c r="CZ802" s="1" t="s">
        <v>4943</v>
      </c>
    </row>
    <row r="803" spans="2:104" x14ac:dyDescent="0.25">
      <c r="B803" s="2">
        <v>44413</v>
      </c>
      <c r="C803" s="1">
        <v>1</v>
      </c>
      <c r="D803" s="1">
        <v>0</v>
      </c>
      <c r="E803" s="1">
        <v>0</v>
      </c>
      <c r="F803" s="1">
        <v>0</v>
      </c>
      <c r="G803">
        <v>0</v>
      </c>
      <c r="H803">
        <v>0</v>
      </c>
      <c r="I803">
        <v>1</v>
      </c>
      <c r="J803">
        <v>1</v>
      </c>
      <c r="K803">
        <v>0</v>
      </c>
      <c r="L803">
        <v>1</v>
      </c>
      <c r="M803">
        <v>1</v>
      </c>
      <c r="N803">
        <v>1</v>
      </c>
      <c r="O803">
        <v>1</v>
      </c>
      <c r="P803">
        <v>0</v>
      </c>
      <c r="Q803">
        <v>0</v>
      </c>
      <c r="R803">
        <v>0</v>
      </c>
      <c r="S803">
        <v>0</v>
      </c>
      <c r="T803">
        <v>1</v>
      </c>
      <c r="U803">
        <v>0</v>
      </c>
      <c r="V803" s="1">
        <v>1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1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1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>
        <v>0</v>
      </c>
      <c r="BD803">
        <v>0</v>
      </c>
      <c r="BE803">
        <v>0</v>
      </c>
      <c r="BF803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1</v>
      </c>
      <c r="BV803" s="1">
        <v>1</v>
      </c>
      <c r="BW803" s="1">
        <v>0</v>
      </c>
      <c r="BX803" s="1">
        <v>0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1</v>
      </c>
      <c r="CG803" s="1">
        <v>0</v>
      </c>
      <c r="CH803" s="1">
        <v>0</v>
      </c>
      <c r="CI803" s="1" t="s">
        <v>4946</v>
      </c>
      <c r="CJ803" s="1" t="s">
        <v>4946</v>
      </c>
      <c r="CK803" s="1" t="s">
        <v>4946</v>
      </c>
      <c r="CL803" s="1" t="s">
        <v>4946</v>
      </c>
      <c r="CM803" s="1" t="s">
        <v>4946</v>
      </c>
      <c r="CN803" s="1" t="s">
        <v>4946</v>
      </c>
      <c r="CO803" s="1" t="s">
        <v>4946</v>
      </c>
      <c r="CP803" s="1" t="s">
        <v>4946</v>
      </c>
      <c r="CQ803" s="1" t="s">
        <v>4946</v>
      </c>
      <c r="CR803" s="1" t="s">
        <v>4946</v>
      </c>
      <c r="CS803" s="1" t="s">
        <v>4946</v>
      </c>
      <c r="CT803" s="1" t="s">
        <v>4943</v>
      </c>
      <c r="CU803" s="1" t="s">
        <v>4943</v>
      </c>
      <c r="CV803" s="1" t="s">
        <v>4943</v>
      </c>
      <c r="CW803" s="1" t="s">
        <v>4943</v>
      </c>
      <c r="CX803" s="1" t="s">
        <v>4943</v>
      </c>
      <c r="CY803" s="1" t="s">
        <v>4943</v>
      </c>
      <c r="CZ803" s="1" t="s">
        <v>4943</v>
      </c>
    </row>
    <row r="804" spans="2:104" x14ac:dyDescent="0.25">
      <c r="B804" s="2">
        <v>44413</v>
      </c>
      <c r="C804" s="1">
        <v>0</v>
      </c>
      <c r="D804" s="1">
        <v>1</v>
      </c>
      <c r="E804" s="1">
        <v>0</v>
      </c>
      <c r="F804" s="1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>
        <v>0</v>
      </c>
      <c r="BD804">
        <v>0</v>
      </c>
      <c r="BE804">
        <v>0</v>
      </c>
      <c r="BF804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0</v>
      </c>
      <c r="BX804" s="1">
        <v>0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 t="s">
        <v>4943</v>
      </c>
      <c r="CJ804" s="1" t="s">
        <v>4943</v>
      </c>
      <c r="CK804" s="1" t="s">
        <v>4943</v>
      </c>
      <c r="CL804" s="1" t="s">
        <v>4943</v>
      </c>
      <c r="CM804" s="1" t="s">
        <v>4943</v>
      </c>
      <c r="CN804" s="1" t="s">
        <v>4943</v>
      </c>
      <c r="CO804" s="1" t="s">
        <v>4943</v>
      </c>
      <c r="CP804" s="1" t="s">
        <v>4943</v>
      </c>
      <c r="CQ804" s="1" t="s">
        <v>4943</v>
      </c>
      <c r="CR804" s="1" t="s">
        <v>4943</v>
      </c>
      <c r="CS804" s="1" t="s">
        <v>4943</v>
      </c>
      <c r="CT804" s="1" t="s">
        <v>4943</v>
      </c>
      <c r="CU804" s="1" t="s">
        <v>4943</v>
      </c>
      <c r="CV804" s="1" t="s">
        <v>4943</v>
      </c>
      <c r="CW804" s="1" t="s">
        <v>4943</v>
      </c>
      <c r="CX804" s="1" t="s">
        <v>4943</v>
      </c>
      <c r="CY804" s="1" t="s">
        <v>23</v>
      </c>
      <c r="CZ804" s="1" t="s">
        <v>4943</v>
      </c>
    </row>
    <row r="805" spans="2:104" x14ac:dyDescent="0.25">
      <c r="B805" s="2">
        <v>44413</v>
      </c>
      <c r="C805" s="1">
        <v>1</v>
      </c>
      <c r="D805" s="1">
        <v>0</v>
      </c>
      <c r="E805" s="1">
        <v>0</v>
      </c>
      <c r="F805" s="1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1</v>
      </c>
      <c r="M805">
        <v>1</v>
      </c>
      <c r="N805">
        <v>1</v>
      </c>
      <c r="O805">
        <v>0</v>
      </c>
      <c r="P805">
        <v>0</v>
      </c>
      <c r="Q805">
        <v>1</v>
      </c>
      <c r="R805">
        <v>1</v>
      </c>
      <c r="S805">
        <v>0</v>
      </c>
      <c r="T805">
        <v>1</v>
      </c>
      <c r="U805">
        <v>0</v>
      </c>
      <c r="V805" s="1">
        <v>1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1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1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>
        <v>0</v>
      </c>
      <c r="BD805">
        <v>0</v>
      </c>
      <c r="BE805">
        <v>0</v>
      </c>
      <c r="BF805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1</v>
      </c>
      <c r="BV805" s="1">
        <v>1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1</v>
      </c>
      <c r="CG805" s="1">
        <v>0</v>
      </c>
      <c r="CH805" s="1">
        <v>0</v>
      </c>
      <c r="CI805" s="1" t="s">
        <v>4946</v>
      </c>
      <c r="CJ805" s="1" t="s">
        <v>4946</v>
      </c>
      <c r="CK805" s="1" t="s">
        <v>4946</v>
      </c>
      <c r="CL805" s="1" t="s">
        <v>4946</v>
      </c>
      <c r="CM805" s="1" t="s">
        <v>4944</v>
      </c>
      <c r="CN805" s="1" t="s">
        <v>4944</v>
      </c>
      <c r="CO805" s="1" t="s">
        <v>4944</v>
      </c>
      <c r="CP805" s="1" t="s">
        <v>4944</v>
      </c>
      <c r="CQ805" s="1" t="s">
        <v>4944</v>
      </c>
      <c r="CR805" s="1" t="s">
        <v>4946</v>
      </c>
      <c r="CS805" s="1" t="s">
        <v>4946</v>
      </c>
      <c r="CT805" s="1" t="s">
        <v>4943</v>
      </c>
      <c r="CU805" s="1" t="s">
        <v>4943</v>
      </c>
      <c r="CV805" s="1" t="s">
        <v>4943</v>
      </c>
      <c r="CW805" s="1" t="s">
        <v>4943</v>
      </c>
      <c r="CX805" s="1" t="s">
        <v>4943</v>
      </c>
      <c r="CY805" s="1" t="s">
        <v>4943</v>
      </c>
      <c r="CZ805" s="1" t="s">
        <v>4943</v>
      </c>
    </row>
    <row r="806" spans="2:104" x14ac:dyDescent="0.25">
      <c r="B806" s="2">
        <v>44413</v>
      </c>
      <c r="C806" s="1">
        <v>1</v>
      </c>
      <c r="D806" s="1">
        <v>0</v>
      </c>
      <c r="E806" s="1">
        <v>0</v>
      </c>
      <c r="F806" s="1">
        <v>0</v>
      </c>
      <c r="G806">
        <v>0</v>
      </c>
      <c r="H806">
        <v>0</v>
      </c>
      <c r="I806">
        <v>1</v>
      </c>
      <c r="J806">
        <v>1</v>
      </c>
      <c r="K806">
        <v>0</v>
      </c>
      <c r="L806">
        <v>1</v>
      </c>
      <c r="M806">
        <v>0</v>
      </c>
      <c r="N806">
        <v>1</v>
      </c>
      <c r="O806">
        <v>0</v>
      </c>
      <c r="P806">
        <v>0</v>
      </c>
      <c r="Q806">
        <v>1</v>
      </c>
      <c r="R806">
        <v>1</v>
      </c>
      <c r="S806">
        <v>0</v>
      </c>
      <c r="T806">
        <v>0</v>
      </c>
      <c r="U806">
        <v>0</v>
      </c>
      <c r="V806" s="1">
        <v>1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1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1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>
        <v>0</v>
      </c>
      <c r="BD806">
        <v>0</v>
      </c>
      <c r="BE806">
        <v>0</v>
      </c>
      <c r="BF806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1</v>
      </c>
      <c r="BV806" s="1">
        <v>1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 t="s">
        <v>4946</v>
      </c>
      <c r="CJ806" s="1" t="s">
        <v>4946</v>
      </c>
      <c r="CK806" s="1" t="s">
        <v>4946</v>
      </c>
      <c r="CL806" s="1" t="s">
        <v>4946</v>
      </c>
      <c r="CM806" s="1" t="s">
        <v>4946</v>
      </c>
      <c r="CN806" s="1" t="s">
        <v>4946</v>
      </c>
      <c r="CO806" s="1" t="s">
        <v>4946</v>
      </c>
      <c r="CP806" s="1" t="s">
        <v>4946</v>
      </c>
      <c r="CQ806" s="1" t="s">
        <v>4946</v>
      </c>
      <c r="CR806" s="1" t="s">
        <v>4946</v>
      </c>
      <c r="CS806" s="1" t="s">
        <v>4946</v>
      </c>
      <c r="CT806" s="1" t="s">
        <v>4943</v>
      </c>
      <c r="CU806" s="1" t="s">
        <v>4943</v>
      </c>
      <c r="CV806" s="1" t="s">
        <v>4943</v>
      </c>
      <c r="CW806" s="1" t="s">
        <v>4943</v>
      </c>
      <c r="CX806" s="1" t="s">
        <v>4943</v>
      </c>
      <c r="CY806" s="1" t="s">
        <v>4943</v>
      </c>
      <c r="CZ806" s="1" t="s">
        <v>4943</v>
      </c>
    </row>
    <row r="807" spans="2:104" x14ac:dyDescent="0.25">
      <c r="B807" s="2">
        <v>44413</v>
      </c>
      <c r="C807" s="1">
        <v>0</v>
      </c>
      <c r="D807" s="1">
        <v>1</v>
      </c>
      <c r="E807" s="1">
        <v>0</v>
      </c>
      <c r="F807" s="1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>
        <v>0</v>
      </c>
      <c r="BD807">
        <v>0</v>
      </c>
      <c r="BE807">
        <v>0</v>
      </c>
      <c r="BF807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 t="s">
        <v>4943</v>
      </c>
      <c r="CJ807" s="1" t="s">
        <v>4943</v>
      </c>
      <c r="CK807" s="1" t="s">
        <v>4943</v>
      </c>
      <c r="CL807" s="1" t="s">
        <v>4943</v>
      </c>
      <c r="CM807" s="1" t="s">
        <v>4943</v>
      </c>
      <c r="CN807" s="1" t="s">
        <v>4943</v>
      </c>
      <c r="CO807" s="1" t="s">
        <v>4943</v>
      </c>
      <c r="CP807" s="1" t="s">
        <v>4943</v>
      </c>
      <c r="CQ807" s="1" t="s">
        <v>4943</v>
      </c>
      <c r="CR807" s="1" t="s">
        <v>4943</v>
      </c>
      <c r="CS807" s="1" t="s">
        <v>4943</v>
      </c>
      <c r="CT807" s="1" t="s">
        <v>4943</v>
      </c>
      <c r="CU807" s="1" t="s">
        <v>4943</v>
      </c>
      <c r="CV807" s="1" t="s">
        <v>4943</v>
      </c>
      <c r="CW807" s="1" t="s">
        <v>4943</v>
      </c>
      <c r="CX807" s="1" t="s">
        <v>4943</v>
      </c>
      <c r="CY807" s="1" t="s">
        <v>23</v>
      </c>
      <c r="CZ807" s="1" t="s">
        <v>4943</v>
      </c>
    </row>
    <row r="808" spans="2:104" x14ac:dyDescent="0.25">
      <c r="B808" s="2">
        <v>44413</v>
      </c>
      <c r="C808" s="1">
        <v>0</v>
      </c>
      <c r="D808" s="1">
        <v>1</v>
      </c>
      <c r="E808" s="1">
        <v>0</v>
      </c>
      <c r="F808" s="1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>
        <v>0</v>
      </c>
      <c r="BD808">
        <v>0</v>
      </c>
      <c r="BE808">
        <v>0</v>
      </c>
      <c r="BF808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0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 t="s">
        <v>4943</v>
      </c>
      <c r="CJ808" s="1" t="s">
        <v>4943</v>
      </c>
      <c r="CK808" s="1" t="s">
        <v>4943</v>
      </c>
      <c r="CL808" s="1" t="s">
        <v>4943</v>
      </c>
      <c r="CM808" s="1" t="s">
        <v>4943</v>
      </c>
      <c r="CN808" s="1" t="s">
        <v>4943</v>
      </c>
      <c r="CO808" s="1" t="s">
        <v>4943</v>
      </c>
      <c r="CP808" s="1" t="s">
        <v>4943</v>
      </c>
      <c r="CQ808" s="1" t="s">
        <v>4943</v>
      </c>
      <c r="CR808" s="1" t="s">
        <v>4943</v>
      </c>
      <c r="CS808" s="1" t="s">
        <v>4943</v>
      </c>
      <c r="CT808" s="1" t="s">
        <v>4943</v>
      </c>
      <c r="CU808" s="1" t="s">
        <v>4943</v>
      </c>
      <c r="CV808" s="1" t="s">
        <v>4943</v>
      </c>
      <c r="CW808" s="1" t="s">
        <v>4943</v>
      </c>
      <c r="CX808" s="1" t="s">
        <v>4943</v>
      </c>
      <c r="CY808" s="1" t="s">
        <v>23</v>
      </c>
      <c r="CZ808" s="1" t="s">
        <v>4943</v>
      </c>
    </row>
    <row r="809" spans="2:104" x14ac:dyDescent="0.25">
      <c r="B809" s="2">
        <v>44413</v>
      </c>
      <c r="C809" s="1">
        <v>0</v>
      </c>
      <c r="D809" s="1">
        <v>1</v>
      </c>
      <c r="E809" s="1">
        <v>0</v>
      </c>
      <c r="F809" s="1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>
        <v>0</v>
      </c>
      <c r="BD809">
        <v>0</v>
      </c>
      <c r="BE809">
        <v>0</v>
      </c>
      <c r="BF809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0</v>
      </c>
      <c r="BX809" s="1">
        <v>0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 t="s">
        <v>4943</v>
      </c>
      <c r="CJ809" s="1" t="s">
        <v>4943</v>
      </c>
      <c r="CK809" s="1" t="s">
        <v>4943</v>
      </c>
      <c r="CL809" s="1" t="s">
        <v>4943</v>
      </c>
      <c r="CM809" s="1" t="s">
        <v>4943</v>
      </c>
      <c r="CN809" s="1" t="s">
        <v>4943</v>
      </c>
      <c r="CO809" s="1" t="s">
        <v>4943</v>
      </c>
      <c r="CP809" s="1" t="s">
        <v>4943</v>
      </c>
      <c r="CQ809" s="1" t="s">
        <v>4943</v>
      </c>
      <c r="CR809" s="1" t="s">
        <v>4943</v>
      </c>
      <c r="CS809" s="1" t="s">
        <v>4943</v>
      </c>
      <c r="CT809" s="1" t="s">
        <v>4943</v>
      </c>
      <c r="CU809" s="1" t="s">
        <v>4943</v>
      </c>
      <c r="CV809" s="1" t="s">
        <v>4943</v>
      </c>
      <c r="CW809" s="1" t="s">
        <v>4943</v>
      </c>
      <c r="CX809" s="1" t="s">
        <v>4943</v>
      </c>
      <c r="CY809" s="1" t="s">
        <v>23</v>
      </c>
      <c r="CZ809" s="1" t="s">
        <v>4943</v>
      </c>
    </row>
    <row r="810" spans="2:104" x14ac:dyDescent="0.25">
      <c r="B810" s="2">
        <v>44413</v>
      </c>
      <c r="C810" s="1">
        <v>0</v>
      </c>
      <c r="D810" s="1">
        <v>1</v>
      </c>
      <c r="E810" s="1">
        <v>0</v>
      </c>
      <c r="F810" s="1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>
        <v>0</v>
      </c>
      <c r="BD810">
        <v>0</v>
      </c>
      <c r="BE810">
        <v>0</v>
      </c>
      <c r="BF810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 t="s">
        <v>4943</v>
      </c>
      <c r="CJ810" s="1" t="s">
        <v>4943</v>
      </c>
      <c r="CK810" s="1" t="s">
        <v>4943</v>
      </c>
      <c r="CL810" s="1" t="s">
        <v>4943</v>
      </c>
      <c r="CM810" s="1" t="s">
        <v>4943</v>
      </c>
      <c r="CN810" s="1" t="s">
        <v>4943</v>
      </c>
      <c r="CO810" s="1" t="s">
        <v>4943</v>
      </c>
      <c r="CP810" s="1" t="s">
        <v>4943</v>
      </c>
      <c r="CQ810" s="1" t="s">
        <v>4943</v>
      </c>
      <c r="CR810" s="1" t="s">
        <v>4943</v>
      </c>
      <c r="CS810" s="1" t="s">
        <v>4943</v>
      </c>
      <c r="CT810" s="1" t="s">
        <v>4943</v>
      </c>
      <c r="CU810" s="1" t="s">
        <v>4943</v>
      </c>
      <c r="CV810" s="1" t="s">
        <v>4943</v>
      </c>
      <c r="CW810" s="1" t="s">
        <v>4943</v>
      </c>
      <c r="CX810" s="1" t="s">
        <v>4943</v>
      </c>
      <c r="CY810" s="1" t="s">
        <v>23</v>
      </c>
      <c r="CZ810" s="1" t="s">
        <v>4943</v>
      </c>
    </row>
    <row r="811" spans="2:104" x14ac:dyDescent="0.25">
      <c r="B811" s="2">
        <v>44413</v>
      </c>
      <c r="C811" s="1">
        <v>0</v>
      </c>
      <c r="D811" s="1">
        <v>1</v>
      </c>
      <c r="E811" s="1">
        <v>0</v>
      </c>
      <c r="F811" s="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>
        <v>0</v>
      </c>
      <c r="BD811">
        <v>0</v>
      </c>
      <c r="BE811">
        <v>0</v>
      </c>
      <c r="BF81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 t="s">
        <v>4943</v>
      </c>
      <c r="CJ811" s="1" t="s">
        <v>4943</v>
      </c>
      <c r="CK811" s="1" t="s">
        <v>4943</v>
      </c>
      <c r="CL811" s="1" t="s">
        <v>4943</v>
      </c>
      <c r="CM811" s="1" t="s">
        <v>4943</v>
      </c>
      <c r="CN811" s="1" t="s">
        <v>4943</v>
      </c>
      <c r="CO811" s="1" t="s">
        <v>4943</v>
      </c>
      <c r="CP811" s="1" t="s">
        <v>4943</v>
      </c>
      <c r="CQ811" s="1" t="s">
        <v>4943</v>
      </c>
      <c r="CR811" s="1" t="s">
        <v>4943</v>
      </c>
      <c r="CS811" s="1" t="s">
        <v>4943</v>
      </c>
      <c r="CT811" s="1" t="s">
        <v>4943</v>
      </c>
      <c r="CU811" s="1" t="s">
        <v>4943</v>
      </c>
      <c r="CV811" s="1" t="s">
        <v>4943</v>
      </c>
      <c r="CW811" s="1" t="s">
        <v>4943</v>
      </c>
      <c r="CX811" s="1" t="s">
        <v>4943</v>
      </c>
      <c r="CY811" s="1" t="s">
        <v>23</v>
      </c>
      <c r="CZ811" s="1" t="s">
        <v>4943</v>
      </c>
    </row>
    <row r="812" spans="2:104" x14ac:dyDescent="0.25">
      <c r="B812" s="2">
        <v>44413</v>
      </c>
      <c r="C812" s="1">
        <v>0</v>
      </c>
      <c r="D812" s="1">
        <v>1</v>
      </c>
      <c r="E812" s="1">
        <v>0</v>
      </c>
      <c r="F812" s="1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>
        <v>0</v>
      </c>
      <c r="BD812">
        <v>0</v>
      </c>
      <c r="BE812">
        <v>0</v>
      </c>
      <c r="BF812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0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 t="s">
        <v>4943</v>
      </c>
      <c r="CJ812" s="1" t="s">
        <v>4943</v>
      </c>
      <c r="CK812" s="1" t="s">
        <v>4943</v>
      </c>
      <c r="CL812" s="1" t="s">
        <v>4943</v>
      </c>
      <c r="CM812" s="1" t="s">
        <v>4943</v>
      </c>
      <c r="CN812" s="1" t="s">
        <v>4943</v>
      </c>
      <c r="CO812" s="1" t="s">
        <v>4943</v>
      </c>
      <c r="CP812" s="1" t="s">
        <v>4943</v>
      </c>
      <c r="CQ812" s="1" t="s">
        <v>4943</v>
      </c>
      <c r="CR812" s="1" t="s">
        <v>4943</v>
      </c>
      <c r="CS812" s="1" t="s">
        <v>4943</v>
      </c>
      <c r="CT812" s="1" t="s">
        <v>4943</v>
      </c>
      <c r="CU812" s="1" t="s">
        <v>4943</v>
      </c>
      <c r="CV812" s="1" t="s">
        <v>4943</v>
      </c>
      <c r="CW812" s="1" t="s">
        <v>4943</v>
      </c>
      <c r="CX812" s="1" t="s">
        <v>4943</v>
      </c>
      <c r="CY812" s="1" t="s">
        <v>23</v>
      </c>
      <c r="CZ812" s="1" t="s">
        <v>4943</v>
      </c>
    </row>
    <row r="813" spans="2:104" x14ac:dyDescent="0.25">
      <c r="B813" s="2">
        <v>44413</v>
      </c>
      <c r="C813" s="1">
        <v>0</v>
      </c>
      <c r="D813" s="1">
        <v>1</v>
      </c>
      <c r="E813" s="1">
        <v>0</v>
      </c>
      <c r="F813" s="1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>
        <v>0</v>
      </c>
      <c r="BD813">
        <v>0</v>
      </c>
      <c r="BE813">
        <v>0</v>
      </c>
      <c r="BF813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 t="s">
        <v>4943</v>
      </c>
      <c r="CJ813" s="1" t="s">
        <v>4943</v>
      </c>
      <c r="CK813" s="1" t="s">
        <v>4943</v>
      </c>
      <c r="CL813" s="1" t="s">
        <v>4943</v>
      </c>
      <c r="CM813" s="1" t="s">
        <v>4943</v>
      </c>
      <c r="CN813" s="1" t="s">
        <v>4943</v>
      </c>
      <c r="CO813" s="1" t="s">
        <v>4943</v>
      </c>
      <c r="CP813" s="1" t="s">
        <v>4943</v>
      </c>
      <c r="CQ813" s="1" t="s">
        <v>4943</v>
      </c>
      <c r="CR813" s="1" t="s">
        <v>4943</v>
      </c>
      <c r="CS813" s="1" t="s">
        <v>4943</v>
      </c>
      <c r="CT813" s="1" t="s">
        <v>4943</v>
      </c>
      <c r="CU813" s="1" t="s">
        <v>4943</v>
      </c>
      <c r="CV813" s="1" t="s">
        <v>4943</v>
      </c>
      <c r="CW813" s="1" t="s">
        <v>4943</v>
      </c>
      <c r="CX813" s="1" t="s">
        <v>4943</v>
      </c>
      <c r="CY813" s="1" t="s">
        <v>23</v>
      </c>
      <c r="CZ813" s="1" t="s">
        <v>4943</v>
      </c>
    </row>
    <row r="814" spans="2:104" x14ac:dyDescent="0.25">
      <c r="B814" s="2">
        <v>44413</v>
      </c>
      <c r="C814" s="1">
        <v>0</v>
      </c>
      <c r="D814" s="1">
        <v>1</v>
      </c>
      <c r="E814" s="1">
        <v>0</v>
      </c>
      <c r="F814" s="1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>
        <v>0</v>
      </c>
      <c r="BD814">
        <v>0</v>
      </c>
      <c r="BE814">
        <v>0</v>
      </c>
      <c r="BF814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 t="s">
        <v>4943</v>
      </c>
      <c r="CJ814" s="1" t="s">
        <v>4943</v>
      </c>
      <c r="CK814" s="1" t="s">
        <v>4943</v>
      </c>
      <c r="CL814" s="1" t="s">
        <v>4943</v>
      </c>
      <c r="CM814" s="1" t="s">
        <v>4943</v>
      </c>
      <c r="CN814" s="1" t="s">
        <v>4943</v>
      </c>
      <c r="CO814" s="1" t="s">
        <v>4943</v>
      </c>
      <c r="CP814" s="1" t="s">
        <v>4943</v>
      </c>
      <c r="CQ814" s="1" t="s">
        <v>4943</v>
      </c>
      <c r="CR814" s="1" t="s">
        <v>4943</v>
      </c>
      <c r="CS814" s="1" t="s">
        <v>4943</v>
      </c>
      <c r="CT814" s="1" t="s">
        <v>4943</v>
      </c>
      <c r="CU814" s="1" t="s">
        <v>4943</v>
      </c>
      <c r="CV814" s="1" t="s">
        <v>4943</v>
      </c>
      <c r="CW814" s="1" t="s">
        <v>4943</v>
      </c>
      <c r="CX814" s="1" t="s">
        <v>4943</v>
      </c>
      <c r="CY814" s="1" t="s">
        <v>23</v>
      </c>
      <c r="CZ814" s="1" t="s">
        <v>4943</v>
      </c>
    </row>
    <row r="815" spans="2:104" x14ac:dyDescent="0.25">
      <c r="B815" s="2">
        <v>44413</v>
      </c>
      <c r="C815" s="1">
        <v>0</v>
      </c>
      <c r="D815" s="1">
        <v>1</v>
      </c>
      <c r="E815" s="1">
        <v>0</v>
      </c>
      <c r="F815" s="1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>
        <v>0</v>
      </c>
      <c r="BD815">
        <v>0</v>
      </c>
      <c r="BE815">
        <v>0</v>
      </c>
      <c r="BF815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 t="s">
        <v>4943</v>
      </c>
      <c r="CJ815" s="1" t="s">
        <v>4943</v>
      </c>
      <c r="CK815" s="1" t="s">
        <v>4943</v>
      </c>
      <c r="CL815" s="1" t="s">
        <v>4943</v>
      </c>
      <c r="CM815" s="1" t="s">
        <v>4943</v>
      </c>
      <c r="CN815" s="1" t="s">
        <v>4943</v>
      </c>
      <c r="CO815" s="1" t="s">
        <v>4943</v>
      </c>
      <c r="CP815" s="1" t="s">
        <v>4943</v>
      </c>
      <c r="CQ815" s="1" t="s">
        <v>4943</v>
      </c>
      <c r="CR815" s="1" t="s">
        <v>4943</v>
      </c>
      <c r="CS815" s="1" t="s">
        <v>4943</v>
      </c>
      <c r="CT815" s="1" t="s">
        <v>4943</v>
      </c>
      <c r="CU815" s="1" t="s">
        <v>4943</v>
      </c>
      <c r="CV815" s="1" t="s">
        <v>4943</v>
      </c>
      <c r="CW815" s="1" t="s">
        <v>4943</v>
      </c>
      <c r="CX815" s="1" t="s">
        <v>4943</v>
      </c>
      <c r="CY815" s="1" t="s">
        <v>23</v>
      </c>
      <c r="CZ815" s="1" t="s">
        <v>4943</v>
      </c>
    </row>
    <row r="816" spans="2:104" x14ac:dyDescent="0.25">
      <c r="B816" s="2">
        <v>44413</v>
      </c>
      <c r="C816" s="1">
        <v>1</v>
      </c>
      <c r="D816" s="1">
        <v>0</v>
      </c>
      <c r="E816" s="1">
        <v>0</v>
      </c>
      <c r="F816" s="1">
        <v>0</v>
      </c>
      <c r="G816">
        <v>0</v>
      </c>
      <c r="H816">
        <v>0</v>
      </c>
      <c r="I816">
        <v>1</v>
      </c>
      <c r="J816">
        <v>0</v>
      </c>
      <c r="K816">
        <v>1</v>
      </c>
      <c r="L816">
        <v>0</v>
      </c>
      <c r="M816">
        <v>0</v>
      </c>
      <c r="N816">
        <v>0</v>
      </c>
      <c r="O816">
        <v>1</v>
      </c>
      <c r="P816">
        <v>0</v>
      </c>
      <c r="Q816">
        <v>0</v>
      </c>
      <c r="R816">
        <v>1</v>
      </c>
      <c r="S816">
        <v>0</v>
      </c>
      <c r="T816">
        <v>1</v>
      </c>
      <c r="U816">
        <v>0</v>
      </c>
      <c r="V816" s="1">
        <v>1</v>
      </c>
      <c r="W816" s="1">
        <v>0</v>
      </c>
      <c r="X816" s="1">
        <v>0</v>
      </c>
      <c r="Y816" s="1">
        <v>0</v>
      </c>
      <c r="Z816" s="1">
        <v>0</v>
      </c>
      <c r="AA816" s="1">
        <v>1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1</v>
      </c>
      <c r="AX816" s="1">
        <v>1</v>
      </c>
      <c r="AY816" s="1">
        <v>1</v>
      </c>
      <c r="AZ816" s="1">
        <v>1</v>
      </c>
      <c r="BA816" s="1">
        <v>0</v>
      </c>
      <c r="BB816" s="1">
        <v>1</v>
      </c>
      <c r="BC816">
        <v>1</v>
      </c>
      <c r="BD816">
        <v>1</v>
      </c>
      <c r="BE816">
        <v>1</v>
      </c>
      <c r="BF816">
        <v>0</v>
      </c>
      <c r="BG816" s="1">
        <v>1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 t="s">
        <v>4944</v>
      </c>
      <c r="CJ816" s="1" t="s">
        <v>4944</v>
      </c>
      <c r="CK816" s="1" t="s">
        <v>4944</v>
      </c>
      <c r="CL816" s="1" t="s">
        <v>4944</v>
      </c>
      <c r="CM816" s="1" t="s">
        <v>4944</v>
      </c>
      <c r="CN816" s="1" t="s">
        <v>4944</v>
      </c>
      <c r="CO816" s="1" t="s">
        <v>4944</v>
      </c>
      <c r="CP816" s="1" t="s">
        <v>4944</v>
      </c>
      <c r="CQ816" s="1" t="s">
        <v>4944</v>
      </c>
      <c r="CR816" s="1" t="s">
        <v>4944</v>
      </c>
      <c r="CS816" s="1" t="s">
        <v>4944</v>
      </c>
      <c r="CT816" s="1" t="s">
        <v>4943</v>
      </c>
      <c r="CU816" s="1" t="s">
        <v>4943</v>
      </c>
      <c r="CV816" s="1" t="s">
        <v>4943</v>
      </c>
      <c r="CW816" s="1" t="s">
        <v>4943</v>
      </c>
      <c r="CX816" s="1" t="s">
        <v>4943</v>
      </c>
      <c r="CY816" s="1" t="s">
        <v>4943</v>
      </c>
      <c r="CZ816" s="1" t="s">
        <v>4943</v>
      </c>
    </row>
    <row r="817" spans="2:104" x14ac:dyDescent="0.25">
      <c r="B817" s="2">
        <v>44412</v>
      </c>
      <c r="C817" s="1">
        <v>0</v>
      </c>
      <c r="D817" s="1">
        <v>1</v>
      </c>
      <c r="E817" s="1">
        <v>0</v>
      </c>
      <c r="F817" s="1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>
        <v>0</v>
      </c>
      <c r="BD817">
        <v>0</v>
      </c>
      <c r="BE817">
        <v>0</v>
      </c>
      <c r="BF817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 t="s">
        <v>4943</v>
      </c>
      <c r="CJ817" s="1" t="s">
        <v>4943</v>
      </c>
      <c r="CK817" s="1" t="s">
        <v>4943</v>
      </c>
      <c r="CL817" s="1" t="s">
        <v>4943</v>
      </c>
      <c r="CM817" s="1" t="s">
        <v>4943</v>
      </c>
      <c r="CN817" s="1" t="s">
        <v>4943</v>
      </c>
      <c r="CO817" s="1" t="s">
        <v>4943</v>
      </c>
      <c r="CP817" s="1" t="s">
        <v>4943</v>
      </c>
      <c r="CQ817" s="1" t="s">
        <v>4943</v>
      </c>
      <c r="CR817" s="1" t="s">
        <v>4943</v>
      </c>
      <c r="CS817" s="1" t="s">
        <v>4943</v>
      </c>
      <c r="CT817" s="1" t="s">
        <v>4943</v>
      </c>
      <c r="CU817" s="1" t="s">
        <v>4943</v>
      </c>
      <c r="CV817" s="1" t="s">
        <v>4943</v>
      </c>
      <c r="CW817" s="1" t="s">
        <v>4943</v>
      </c>
      <c r="CX817" s="1" t="s">
        <v>4943</v>
      </c>
      <c r="CY817" s="1" t="s">
        <v>23</v>
      </c>
      <c r="CZ817" s="1" t="s">
        <v>4943</v>
      </c>
    </row>
    <row r="818" spans="2:104" x14ac:dyDescent="0.25">
      <c r="B818" s="2">
        <v>44412</v>
      </c>
      <c r="C818" s="1">
        <v>0</v>
      </c>
      <c r="D818" s="1">
        <v>1</v>
      </c>
      <c r="E818" s="1">
        <v>0</v>
      </c>
      <c r="F818" s="1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>
        <v>0</v>
      </c>
      <c r="BD818">
        <v>0</v>
      </c>
      <c r="BE818">
        <v>0</v>
      </c>
      <c r="BF818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 t="s">
        <v>4943</v>
      </c>
      <c r="CJ818" s="1" t="s">
        <v>4943</v>
      </c>
      <c r="CK818" s="1" t="s">
        <v>4943</v>
      </c>
      <c r="CL818" s="1" t="s">
        <v>4943</v>
      </c>
      <c r="CM818" s="1" t="s">
        <v>4943</v>
      </c>
      <c r="CN818" s="1" t="s">
        <v>4943</v>
      </c>
      <c r="CO818" s="1" t="s">
        <v>4943</v>
      </c>
      <c r="CP818" s="1" t="s">
        <v>4943</v>
      </c>
      <c r="CQ818" s="1" t="s">
        <v>4943</v>
      </c>
      <c r="CR818" s="1" t="s">
        <v>4943</v>
      </c>
      <c r="CS818" s="1" t="s">
        <v>4943</v>
      </c>
      <c r="CT818" s="1" t="s">
        <v>4943</v>
      </c>
      <c r="CU818" s="1" t="s">
        <v>4943</v>
      </c>
      <c r="CV818" s="1" t="s">
        <v>4943</v>
      </c>
      <c r="CW818" s="1" t="s">
        <v>4943</v>
      </c>
      <c r="CX818" s="1" t="s">
        <v>4943</v>
      </c>
      <c r="CY818" s="1" t="s">
        <v>23</v>
      </c>
      <c r="CZ818" s="1" t="s">
        <v>4943</v>
      </c>
    </row>
    <row r="819" spans="2:104" x14ac:dyDescent="0.25">
      <c r="B819" s="2">
        <v>44412</v>
      </c>
      <c r="C819" s="1">
        <v>1</v>
      </c>
      <c r="D819" s="1">
        <v>0</v>
      </c>
      <c r="E819" s="1">
        <v>0</v>
      </c>
      <c r="F819" s="1">
        <v>0</v>
      </c>
      <c r="G819">
        <v>0</v>
      </c>
      <c r="H819">
        <v>0</v>
      </c>
      <c r="I819">
        <v>1</v>
      </c>
      <c r="J819">
        <v>1</v>
      </c>
      <c r="K819">
        <v>0</v>
      </c>
      <c r="L819">
        <v>0</v>
      </c>
      <c r="M819">
        <v>0</v>
      </c>
      <c r="N819">
        <v>0</v>
      </c>
      <c r="O819">
        <v>1</v>
      </c>
      <c r="P819">
        <v>0</v>
      </c>
      <c r="Q819">
        <v>0</v>
      </c>
      <c r="R819">
        <v>1</v>
      </c>
      <c r="S819">
        <v>0</v>
      </c>
      <c r="T819">
        <v>1</v>
      </c>
      <c r="U819">
        <v>0</v>
      </c>
      <c r="V819" s="1">
        <v>1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1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1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>
        <v>0</v>
      </c>
      <c r="BD819">
        <v>0</v>
      </c>
      <c r="BE819">
        <v>0</v>
      </c>
      <c r="BF819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0</v>
      </c>
      <c r="BX819" s="1">
        <v>0</v>
      </c>
      <c r="BY819" s="1">
        <v>0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 t="s">
        <v>4946</v>
      </c>
      <c r="CJ819" s="1" t="s">
        <v>4944</v>
      </c>
      <c r="CK819" s="1" t="s">
        <v>4944</v>
      </c>
      <c r="CL819" s="1" t="s">
        <v>4944</v>
      </c>
      <c r="CM819" s="1" t="s">
        <v>4945</v>
      </c>
      <c r="CN819" s="1" t="s">
        <v>4945</v>
      </c>
      <c r="CO819" s="1" t="s">
        <v>4944</v>
      </c>
      <c r="CP819" s="1" t="s">
        <v>4944</v>
      </c>
      <c r="CQ819" s="1" t="s">
        <v>4945</v>
      </c>
      <c r="CR819" s="1" t="s">
        <v>4944</v>
      </c>
      <c r="CS819" s="1" t="s">
        <v>4945</v>
      </c>
      <c r="CT819" s="1" t="s">
        <v>4943</v>
      </c>
      <c r="CU819" s="1" t="s">
        <v>4943</v>
      </c>
      <c r="CV819" s="1" t="s">
        <v>4943</v>
      </c>
      <c r="CW819" s="1" t="s">
        <v>4943</v>
      </c>
      <c r="CX819" s="1" t="s">
        <v>4943</v>
      </c>
      <c r="CY819" s="1" t="s">
        <v>4943</v>
      </c>
      <c r="CZ819" s="1" t="s">
        <v>4943</v>
      </c>
    </row>
    <row r="820" spans="2:104" x14ac:dyDescent="0.25">
      <c r="B820" s="2">
        <v>44412</v>
      </c>
      <c r="C820" s="1">
        <v>0</v>
      </c>
      <c r="D820" s="1">
        <v>1</v>
      </c>
      <c r="E820" s="1">
        <v>0</v>
      </c>
      <c r="F820" s="1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>
        <v>0</v>
      </c>
      <c r="BD820">
        <v>0</v>
      </c>
      <c r="BE820">
        <v>0</v>
      </c>
      <c r="BF820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 t="s">
        <v>4943</v>
      </c>
      <c r="CJ820" s="1" t="s">
        <v>4943</v>
      </c>
      <c r="CK820" s="1" t="s">
        <v>4943</v>
      </c>
      <c r="CL820" s="1" t="s">
        <v>4943</v>
      </c>
      <c r="CM820" s="1" t="s">
        <v>4943</v>
      </c>
      <c r="CN820" s="1" t="s">
        <v>4943</v>
      </c>
      <c r="CO820" s="1" t="s">
        <v>4943</v>
      </c>
      <c r="CP820" s="1" t="s">
        <v>4943</v>
      </c>
      <c r="CQ820" s="1" t="s">
        <v>4943</v>
      </c>
      <c r="CR820" s="1" t="s">
        <v>4943</v>
      </c>
      <c r="CS820" s="1" t="s">
        <v>4943</v>
      </c>
      <c r="CT820" s="1" t="s">
        <v>4943</v>
      </c>
      <c r="CU820" s="1" t="s">
        <v>4943</v>
      </c>
      <c r="CV820" s="1" t="s">
        <v>4943</v>
      </c>
      <c r="CW820" s="1" t="s">
        <v>4943</v>
      </c>
      <c r="CX820" s="1" t="s">
        <v>4943</v>
      </c>
      <c r="CY820" s="1" t="s">
        <v>23</v>
      </c>
      <c r="CZ820" s="1" t="s">
        <v>4943</v>
      </c>
    </row>
    <row r="821" spans="2:104" x14ac:dyDescent="0.25">
      <c r="B821" s="2">
        <v>44412</v>
      </c>
      <c r="C821" s="1">
        <v>0</v>
      </c>
      <c r="D821" s="1">
        <v>1</v>
      </c>
      <c r="E821" s="1">
        <v>0</v>
      </c>
      <c r="F821" s="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>
        <v>0</v>
      </c>
      <c r="BD821">
        <v>0</v>
      </c>
      <c r="BE821">
        <v>0</v>
      </c>
      <c r="BF82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 t="s">
        <v>4943</v>
      </c>
      <c r="CJ821" s="1" t="s">
        <v>4943</v>
      </c>
      <c r="CK821" s="1" t="s">
        <v>4943</v>
      </c>
      <c r="CL821" s="1" t="s">
        <v>4943</v>
      </c>
      <c r="CM821" s="1" t="s">
        <v>4943</v>
      </c>
      <c r="CN821" s="1" t="s">
        <v>4943</v>
      </c>
      <c r="CO821" s="1" t="s">
        <v>4943</v>
      </c>
      <c r="CP821" s="1" t="s">
        <v>4943</v>
      </c>
      <c r="CQ821" s="1" t="s">
        <v>4943</v>
      </c>
      <c r="CR821" s="1" t="s">
        <v>4943</v>
      </c>
      <c r="CS821" s="1" t="s">
        <v>4943</v>
      </c>
      <c r="CT821" s="1" t="s">
        <v>4943</v>
      </c>
      <c r="CU821" s="1" t="s">
        <v>4943</v>
      </c>
      <c r="CV821" s="1" t="s">
        <v>4943</v>
      </c>
      <c r="CW821" s="1" t="s">
        <v>4943</v>
      </c>
      <c r="CX821" s="1" t="s">
        <v>4943</v>
      </c>
      <c r="CY821" s="1" t="s">
        <v>23</v>
      </c>
      <c r="CZ821" s="1" t="s">
        <v>4943</v>
      </c>
    </row>
    <row r="822" spans="2:104" x14ac:dyDescent="0.25">
      <c r="B822" s="2">
        <v>44412</v>
      </c>
      <c r="C822" s="1">
        <v>1</v>
      </c>
      <c r="D822" s="1">
        <v>0</v>
      </c>
      <c r="E822" s="1">
        <v>0</v>
      </c>
      <c r="F822" s="1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>
        <v>0</v>
      </c>
      <c r="BD822">
        <v>0</v>
      </c>
      <c r="BE822">
        <v>0</v>
      </c>
      <c r="BF822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 t="s">
        <v>4945</v>
      </c>
      <c r="CJ822" s="1" t="s">
        <v>4945</v>
      </c>
      <c r="CK822" s="1" t="s">
        <v>4945</v>
      </c>
      <c r="CL822" s="1" t="s">
        <v>4945</v>
      </c>
      <c r="CM822" s="1" t="s">
        <v>4945</v>
      </c>
      <c r="CN822" s="1" t="s">
        <v>4945</v>
      </c>
      <c r="CO822" s="1" t="s">
        <v>4945</v>
      </c>
      <c r="CP822" s="1" t="s">
        <v>4945</v>
      </c>
      <c r="CQ822" s="1" t="s">
        <v>4945</v>
      </c>
      <c r="CR822" s="1" t="s">
        <v>4945</v>
      </c>
      <c r="CS822" s="1" t="s">
        <v>4945</v>
      </c>
      <c r="CT822" s="1" t="s">
        <v>4943</v>
      </c>
      <c r="CU822" s="1" t="s">
        <v>4943</v>
      </c>
      <c r="CV822" s="1" t="s">
        <v>4943</v>
      </c>
      <c r="CW822" s="1" t="s">
        <v>4943</v>
      </c>
      <c r="CX822" s="1" t="s">
        <v>4943</v>
      </c>
      <c r="CY822" s="1" t="s">
        <v>4943</v>
      </c>
      <c r="CZ822" s="1" t="s">
        <v>4943</v>
      </c>
    </row>
    <row r="823" spans="2:104" x14ac:dyDescent="0.25">
      <c r="B823" s="2">
        <v>44412</v>
      </c>
      <c r="C823" s="1">
        <v>1</v>
      </c>
      <c r="D823" s="1">
        <v>0</v>
      </c>
      <c r="E823" s="1">
        <v>0</v>
      </c>
      <c r="F823" s="1">
        <v>0</v>
      </c>
      <c r="G823">
        <v>1</v>
      </c>
      <c r="H823">
        <v>0</v>
      </c>
      <c r="I823">
        <v>1</v>
      </c>
      <c r="J823">
        <v>1</v>
      </c>
      <c r="K823">
        <v>1</v>
      </c>
      <c r="L823">
        <v>0</v>
      </c>
      <c r="M823">
        <v>0</v>
      </c>
      <c r="N823">
        <v>1</v>
      </c>
      <c r="O823">
        <v>1</v>
      </c>
      <c r="P823">
        <v>0</v>
      </c>
      <c r="Q823">
        <v>0</v>
      </c>
      <c r="R823">
        <v>1</v>
      </c>
      <c r="S823">
        <v>0</v>
      </c>
      <c r="T823">
        <v>1</v>
      </c>
      <c r="U823">
        <v>0</v>
      </c>
      <c r="V823" s="1">
        <v>1</v>
      </c>
      <c r="W823" s="1">
        <v>1</v>
      </c>
      <c r="X823" s="1">
        <v>0</v>
      </c>
      <c r="Y823" s="1">
        <v>1</v>
      </c>
      <c r="Z823" s="1">
        <v>1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1</v>
      </c>
      <c r="AG823" s="1">
        <v>0</v>
      </c>
      <c r="AH823" s="1">
        <v>1</v>
      </c>
      <c r="AI823" s="1">
        <v>0</v>
      </c>
      <c r="AJ823" s="1">
        <v>0</v>
      </c>
      <c r="AK823" s="1">
        <v>0</v>
      </c>
      <c r="AL823" s="1">
        <v>0</v>
      </c>
      <c r="AM823" s="1">
        <v>1</v>
      </c>
      <c r="AN823" s="1">
        <v>1</v>
      </c>
      <c r="AO823" s="1">
        <v>0</v>
      </c>
      <c r="AP823" s="1">
        <v>1</v>
      </c>
      <c r="AQ823" s="1">
        <v>1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1</v>
      </c>
      <c r="AY823" s="1">
        <v>0</v>
      </c>
      <c r="AZ823" s="1">
        <v>0</v>
      </c>
      <c r="BA823" s="1">
        <v>0</v>
      </c>
      <c r="BB823" s="1">
        <v>0</v>
      </c>
      <c r="BC823">
        <v>1</v>
      </c>
      <c r="BD823">
        <v>1</v>
      </c>
      <c r="BE823">
        <v>1</v>
      </c>
      <c r="BF823">
        <v>0</v>
      </c>
      <c r="BG823" s="1">
        <v>1</v>
      </c>
      <c r="BH823" s="1">
        <v>1</v>
      </c>
      <c r="BI823" s="1">
        <v>0</v>
      </c>
      <c r="BJ823" s="1">
        <v>1</v>
      </c>
      <c r="BK823" s="1">
        <v>1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 t="s">
        <v>4946</v>
      </c>
      <c r="CJ823" s="1" t="s">
        <v>4946</v>
      </c>
      <c r="CK823" s="1" t="s">
        <v>4946</v>
      </c>
      <c r="CL823" s="1" t="s">
        <v>4946</v>
      </c>
      <c r="CM823" s="1" t="s">
        <v>4946</v>
      </c>
      <c r="CN823" s="1" t="s">
        <v>4946</v>
      </c>
      <c r="CO823" s="1" t="s">
        <v>4946</v>
      </c>
      <c r="CP823" s="1" t="s">
        <v>4946</v>
      </c>
      <c r="CQ823" s="1" t="s">
        <v>4946</v>
      </c>
      <c r="CR823" s="1" t="s">
        <v>4946</v>
      </c>
      <c r="CS823" s="1" t="s">
        <v>4946</v>
      </c>
      <c r="CT823" s="1" t="s">
        <v>4943</v>
      </c>
      <c r="CU823" s="1" t="s">
        <v>4943</v>
      </c>
      <c r="CV823" s="1" t="s">
        <v>4943</v>
      </c>
      <c r="CW823" s="1" t="s">
        <v>4943</v>
      </c>
      <c r="CX823" s="1" t="s">
        <v>4943</v>
      </c>
      <c r="CY823" s="1" t="s">
        <v>4943</v>
      </c>
      <c r="CZ823" s="1" t="s">
        <v>4943</v>
      </c>
    </row>
    <row r="824" spans="2:104" x14ac:dyDescent="0.25">
      <c r="B824" s="2">
        <v>44412</v>
      </c>
      <c r="C824" s="1">
        <v>0</v>
      </c>
      <c r="D824" s="1">
        <v>1</v>
      </c>
      <c r="E824" s="1">
        <v>0</v>
      </c>
      <c r="F824" s="1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>
        <v>0</v>
      </c>
      <c r="BD824">
        <v>0</v>
      </c>
      <c r="BE824">
        <v>0</v>
      </c>
      <c r="BF824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 t="s">
        <v>4943</v>
      </c>
      <c r="CJ824" s="1" t="s">
        <v>4943</v>
      </c>
      <c r="CK824" s="1" t="s">
        <v>4943</v>
      </c>
      <c r="CL824" s="1" t="s">
        <v>4943</v>
      </c>
      <c r="CM824" s="1" t="s">
        <v>4943</v>
      </c>
      <c r="CN824" s="1" t="s">
        <v>4943</v>
      </c>
      <c r="CO824" s="1" t="s">
        <v>4943</v>
      </c>
      <c r="CP824" s="1" t="s">
        <v>4943</v>
      </c>
      <c r="CQ824" s="1" t="s">
        <v>4943</v>
      </c>
      <c r="CR824" s="1" t="s">
        <v>4943</v>
      </c>
      <c r="CS824" s="1" t="s">
        <v>4943</v>
      </c>
      <c r="CT824" s="1" t="s">
        <v>4943</v>
      </c>
      <c r="CU824" s="1" t="s">
        <v>4943</v>
      </c>
      <c r="CV824" s="1" t="s">
        <v>4943</v>
      </c>
      <c r="CW824" s="1" t="s">
        <v>4943</v>
      </c>
      <c r="CX824" s="1" t="s">
        <v>4943</v>
      </c>
      <c r="CY824" s="1" t="s">
        <v>23</v>
      </c>
      <c r="CZ824" s="1" t="s">
        <v>4943</v>
      </c>
    </row>
    <row r="825" spans="2:104" x14ac:dyDescent="0.25">
      <c r="B825" s="2">
        <v>44412</v>
      </c>
      <c r="C825" s="1">
        <v>1</v>
      </c>
      <c r="D825" s="1">
        <v>0</v>
      </c>
      <c r="E825" s="1">
        <v>0</v>
      </c>
      <c r="F825" s="1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>
        <v>0</v>
      </c>
      <c r="BD825">
        <v>0</v>
      </c>
      <c r="BE825">
        <v>0</v>
      </c>
      <c r="BF825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 t="s">
        <v>4945</v>
      </c>
      <c r="CJ825" s="1" t="s">
        <v>4945</v>
      </c>
      <c r="CK825" s="1" t="s">
        <v>4945</v>
      </c>
      <c r="CL825" s="1" t="s">
        <v>4945</v>
      </c>
      <c r="CM825" s="1" t="s">
        <v>4945</v>
      </c>
      <c r="CN825" s="1" t="s">
        <v>4945</v>
      </c>
      <c r="CO825" s="1" t="s">
        <v>4945</v>
      </c>
      <c r="CP825" s="1" t="s">
        <v>4945</v>
      </c>
      <c r="CQ825" s="1" t="s">
        <v>4945</v>
      </c>
      <c r="CR825" s="1" t="s">
        <v>4945</v>
      </c>
      <c r="CS825" s="1" t="s">
        <v>4945</v>
      </c>
      <c r="CT825" s="1" t="s">
        <v>4943</v>
      </c>
      <c r="CU825" s="1" t="s">
        <v>4943</v>
      </c>
      <c r="CV825" s="1" t="s">
        <v>4943</v>
      </c>
      <c r="CW825" s="1" t="s">
        <v>4943</v>
      </c>
      <c r="CX825" s="1" t="s">
        <v>4943</v>
      </c>
      <c r="CY825" s="1" t="s">
        <v>4943</v>
      </c>
      <c r="CZ825" s="1" t="s">
        <v>4943</v>
      </c>
    </row>
    <row r="826" spans="2:104" x14ac:dyDescent="0.25">
      <c r="B826" s="2">
        <v>44412</v>
      </c>
      <c r="C826" s="1">
        <v>0</v>
      </c>
      <c r="D826" s="1">
        <v>1</v>
      </c>
      <c r="E826" s="1">
        <v>0</v>
      </c>
      <c r="F826" s="1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>
        <v>0</v>
      </c>
      <c r="BD826">
        <v>0</v>
      </c>
      <c r="BE826">
        <v>0</v>
      </c>
      <c r="BF826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0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 t="s">
        <v>4943</v>
      </c>
      <c r="CJ826" s="1" t="s">
        <v>4943</v>
      </c>
      <c r="CK826" s="1" t="s">
        <v>4943</v>
      </c>
      <c r="CL826" s="1" t="s">
        <v>4943</v>
      </c>
      <c r="CM826" s="1" t="s">
        <v>4943</v>
      </c>
      <c r="CN826" s="1" t="s">
        <v>4943</v>
      </c>
      <c r="CO826" s="1" t="s">
        <v>4943</v>
      </c>
      <c r="CP826" s="1" t="s">
        <v>4943</v>
      </c>
      <c r="CQ826" s="1" t="s">
        <v>4943</v>
      </c>
      <c r="CR826" s="1" t="s">
        <v>4943</v>
      </c>
      <c r="CS826" s="1" t="s">
        <v>4943</v>
      </c>
      <c r="CT826" s="1" t="s">
        <v>4943</v>
      </c>
      <c r="CU826" s="1" t="s">
        <v>4943</v>
      </c>
      <c r="CV826" s="1" t="s">
        <v>4943</v>
      </c>
      <c r="CW826" s="1" t="s">
        <v>4943</v>
      </c>
      <c r="CX826" s="1" t="s">
        <v>4943</v>
      </c>
      <c r="CY826" s="1" t="s">
        <v>23</v>
      </c>
      <c r="CZ826" s="1" t="s">
        <v>4943</v>
      </c>
    </row>
    <row r="827" spans="2:104" x14ac:dyDescent="0.25">
      <c r="B827" s="2">
        <v>44412</v>
      </c>
      <c r="C827" s="1">
        <v>0</v>
      </c>
      <c r="D827" s="1">
        <v>1</v>
      </c>
      <c r="E827" s="1">
        <v>0</v>
      </c>
      <c r="F827" s="1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>
        <v>0</v>
      </c>
      <c r="BD827">
        <v>0</v>
      </c>
      <c r="BE827">
        <v>0</v>
      </c>
      <c r="BF827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0</v>
      </c>
      <c r="BX827" s="1">
        <v>0</v>
      </c>
      <c r="BY827" s="1">
        <v>0</v>
      </c>
      <c r="BZ827" s="1">
        <v>0</v>
      </c>
      <c r="CA827" s="1">
        <v>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 t="s">
        <v>4943</v>
      </c>
      <c r="CJ827" s="1" t="s">
        <v>4943</v>
      </c>
      <c r="CK827" s="1" t="s">
        <v>4943</v>
      </c>
      <c r="CL827" s="1" t="s">
        <v>4943</v>
      </c>
      <c r="CM827" s="1" t="s">
        <v>4943</v>
      </c>
      <c r="CN827" s="1" t="s">
        <v>4943</v>
      </c>
      <c r="CO827" s="1" t="s">
        <v>4943</v>
      </c>
      <c r="CP827" s="1" t="s">
        <v>4943</v>
      </c>
      <c r="CQ827" s="1" t="s">
        <v>4943</v>
      </c>
      <c r="CR827" s="1" t="s">
        <v>4943</v>
      </c>
      <c r="CS827" s="1" t="s">
        <v>4943</v>
      </c>
      <c r="CT827" s="1" t="s">
        <v>4943</v>
      </c>
      <c r="CU827" s="1" t="s">
        <v>4943</v>
      </c>
      <c r="CV827" s="1" t="s">
        <v>4943</v>
      </c>
      <c r="CW827" s="1" t="s">
        <v>4943</v>
      </c>
      <c r="CX827" s="1" t="s">
        <v>4943</v>
      </c>
      <c r="CY827" s="1" t="s">
        <v>23</v>
      </c>
      <c r="CZ827" s="1" t="s">
        <v>4943</v>
      </c>
    </row>
    <row r="828" spans="2:104" x14ac:dyDescent="0.25">
      <c r="B828" s="2">
        <v>44412</v>
      </c>
      <c r="C828" s="1">
        <v>0</v>
      </c>
      <c r="D828" s="1">
        <v>1</v>
      </c>
      <c r="E828" s="1">
        <v>0</v>
      </c>
      <c r="F828" s="1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>
        <v>0</v>
      </c>
      <c r="BD828">
        <v>0</v>
      </c>
      <c r="BE828">
        <v>0</v>
      </c>
      <c r="BF828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 t="s">
        <v>4943</v>
      </c>
      <c r="CJ828" s="1" t="s">
        <v>4943</v>
      </c>
      <c r="CK828" s="1" t="s">
        <v>4943</v>
      </c>
      <c r="CL828" s="1" t="s">
        <v>4943</v>
      </c>
      <c r="CM828" s="1" t="s">
        <v>4943</v>
      </c>
      <c r="CN828" s="1" t="s">
        <v>4943</v>
      </c>
      <c r="CO828" s="1" t="s">
        <v>4943</v>
      </c>
      <c r="CP828" s="1" t="s">
        <v>4943</v>
      </c>
      <c r="CQ828" s="1" t="s">
        <v>4943</v>
      </c>
      <c r="CR828" s="1" t="s">
        <v>4943</v>
      </c>
      <c r="CS828" s="1" t="s">
        <v>4943</v>
      </c>
      <c r="CT828" s="1" t="s">
        <v>4943</v>
      </c>
      <c r="CU828" s="1" t="s">
        <v>4943</v>
      </c>
      <c r="CV828" s="1" t="s">
        <v>4943</v>
      </c>
      <c r="CW828" s="1" t="s">
        <v>4943</v>
      </c>
      <c r="CX828" s="1" t="s">
        <v>4943</v>
      </c>
      <c r="CY828" s="1" t="s">
        <v>23</v>
      </c>
      <c r="CZ828" s="1" t="s">
        <v>4943</v>
      </c>
    </row>
    <row r="829" spans="2:104" x14ac:dyDescent="0.25">
      <c r="B829" s="2">
        <v>44412</v>
      </c>
      <c r="C829" s="1">
        <v>0</v>
      </c>
      <c r="D829" s="1">
        <v>1</v>
      </c>
      <c r="E829" s="1">
        <v>0</v>
      </c>
      <c r="F829" s="1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>
        <v>0</v>
      </c>
      <c r="BD829">
        <v>0</v>
      </c>
      <c r="BE829">
        <v>0</v>
      </c>
      <c r="BF829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0</v>
      </c>
      <c r="BX829" s="1">
        <v>0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 t="s">
        <v>4943</v>
      </c>
      <c r="CJ829" s="1" t="s">
        <v>4943</v>
      </c>
      <c r="CK829" s="1" t="s">
        <v>4943</v>
      </c>
      <c r="CL829" s="1" t="s">
        <v>4943</v>
      </c>
      <c r="CM829" s="1" t="s">
        <v>4943</v>
      </c>
      <c r="CN829" s="1" t="s">
        <v>4943</v>
      </c>
      <c r="CO829" s="1" t="s">
        <v>4943</v>
      </c>
      <c r="CP829" s="1" t="s">
        <v>4943</v>
      </c>
      <c r="CQ829" s="1" t="s">
        <v>4943</v>
      </c>
      <c r="CR829" s="1" t="s">
        <v>4943</v>
      </c>
      <c r="CS829" s="1" t="s">
        <v>4943</v>
      </c>
      <c r="CT829" s="1" t="s">
        <v>4943</v>
      </c>
      <c r="CU829" s="1" t="s">
        <v>4943</v>
      </c>
      <c r="CV829" s="1" t="s">
        <v>4943</v>
      </c>
      <c r="CW829" s="1" t="s">
        <v>4943</v>
      </c>
      <c r="CX829" s="1" t="s">
        <v>4943</v>
      </c>
      <c r="CY829" s="1" t="s">
        <v>23</v>
      </c>
      <c r="CZ829" s="1" t="s">
        <v>4943</v>
      </c>
    </row>
    <row r="830" spans="2:104" x14ac:dyDescent="0.25">
      <c r="B830" s="2">
        <v>44412</v>
      </c>
      <c r="C830" s="1">
        <v>0</v>
      </c>
      <c r="D830" s="1">
        <v>1</v>
      </c>
      <c r="E830" s="1">
        <v>0</v>
      </c>
      <c r="F830" s="1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>
        <v>0</v>
      </c>
      <c r="BD830">
        <v>0</v>
      </c>
      <c r="BE830">
        <v>0</v>
      </c>
      <c r="BF830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 t="s">
        <v>4943</v>
      </c>
      <c r="CJ830" s="1" t="s">
        <v>4943</v>
      </c>
      <c r="CK830" s="1" t="s">
        <v>4943</v>
      </c>
      <c r="CL830" s="1" t="s">
        <v>4943</v>
      </c>
      <c r="CM830" s="1" t="s">
        <v>4943</v>
      </c>
      <c r="CN830" s="1" t="s">
        <v>4943</v>
      </c>
      <c r="CO830" s="1" t="s">
        <v>4943</v>
      </c>
      <c r="CP830" s="1" t="s">
        <v>4943</v>
      </c>
      <c r="CQ830" s="1" t="s">
        <v>4943</v>
      </c>
      <c r="CR830" s="1" t="s">
        <v>4943</v>
      </c>
      <c r="CS830" s="1" t="s">
        <v>4943</v>
      </c>
      <c r="CT830" s="1" t="s">
        <v>4943</v>
      </c>
      <c r="CU830" s="1" t="s">
        <v>4943</v>
      </c>
      <c r="CV830" s="1" t="s">
        <v>4943</v>
      </c>
      <c r="CW830" s="1" t="s">
        <v>4943</v>
      </c>
      <c r="CX830" s="1" t="s">
        <v>4943</v>
      </c>
      <c r="CY830" s="1" t="s">
        <v>23</v>
      </c>
      <c r="CZ830" s="1" t="s">
        <v>4943</v>
      </c>
    </row>
    <row r="831" spans="2:104" x14ac:dyDescent="0.25">
      <c r="B831" s="2">
        <v>44412</v>
      </c>
      <c r="C831" s="1">
        <v>1</v>
      </c>
      <c r="D831" s="1">
        <v>0</v>
      </c>
      <c r="E831" s="1">
        <v>0</v>
      </c>
      <c r="F831" s="1">
        <v>0</v>
      </c>
      <c r="G831">
        <v>0</v>
      </c>
      <c r="H831">
        <v>0</v>
      </c>
      <c r="I831">
        <v>1</v>
      </c>
      <c r="J831">
        <v>0</v>
      </c>
      <c r="K831">
        <v>1</v>
      </c>
      <c r="L831">
        <v>0</v>
      </c>
      <c r="M831">
        <v>0</v>
      </c>
      <c r="N831">
        <v>1</v>
      </c>
      <c r="O831">
        <v>1</v>
      </c>
      <c r="P831">
        <v>0</v>
      </c>
      <c r="Q831">
        <v>0</v>
      </c>
      <c r="R831">
        <v>1</v>
      </c>
      <c r="S831">
        <v>0</v>
      </c>
      <c r="T831">
        <v>1</v>
      </c>
      <c r="U831">
        <v>0</v>
      </c>
      <c r="V831" s="1">
        <v>0</v>
      </c>
      <c r="W831" s="1">
        <v>1</v>
      </c>
      <c r="X831" s="1">
        <v>0</v>
      </c>
      <c r="Y831" s="1">
        <v>1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1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>
        <v>1</v>
      </c>
      <c r="BD831">
        <v>0</v>
      </c>
      <c r="BE831">
        <v>0</v>
      </c>
      <c r="BF831">
        <v>0</v>
      </c>
      <c r="BG831" s="1">
        <v>0</v>
      </c>
      <c r="BH831" s="1">
        <v>1</v>
      </c>
      <c r="BI831" s="1">
        <v>0</v>
      </c>
      <c r="BJ831" s="1">
        <v>1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 t="s">
        <v>4946</v>
      </c>
      <c r="CJ831" s="1" t="s">
        <v>4945</v>
      </c>
      <c r="CK831" s="1" t="s">
        <v>4946</v>
      </c>
      <c r="CL831" s="1" t="s">
        <v>4946</v>
      </c>
      <c r="CM831" s="1" t="s">
        <v>4945</v>
      </c>
      <c r="CN831" s="1" t="s">
        <v>4945</v>
      </c>
      <c r="CO831" s="1" t="s">
        <v>4945</v>
      </c>
      <c r="CP831" s="1" t="s">
        <v>4945</v>
      </c>
      <c r="CQ831" s="1" t="s">
        <v>4945</v>
      </c>
      <c r="CR831" s="1" t="s">
        <v>4945</v>
      </c>
      <c r="CS831" s="1" t="s">
        <v>4945</v>
      </c>
      <c r="CT831" s="1" t="s">
        <v>4943</v>
      </c>
      <c r="CU831" s="1" t="s">
        <v>4943</v>
      </c>
      <c r="CV831" s="1" t="s">
        <v>4943</v>
      </c>
      <c r="CW831" s="1" t="s">
        <v>4943</v>
      </c>
      <c r="CX831" s="1" t="s">
        <v>4943</v>
      </c>
      <c r="CY831" s="1" t="s">
        <v>4943</v>
      </c>
      <c r="CZ831" s="1" t="s">
        <v>4943</v>
      </c>
    </row>
    <row r="832" spans="2:104" x14ac:dyDescent="0.25">
      <c r="B832" s="2">
        <v>44412</v>
      </c>
      <c r="C832" s="1">
        <v>0</v>
      </c>
      <c r="D832" s="1">
        <v>1</v>
      </c>
      <c r="E832" s="1">
        <v>0</v>
      </c>
      <c r="F832" s="1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>
        <v>0</v>
      </c>
      <c r="BD832">
        <v>0</v>
      </c>
      <c r="BE832">
        <v>0</v>
      </c>
      <c r="BF832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 t="s">
        <v>4943</v>
      </c>
      <c r="CJ832" s="1" t="s">
        <v>4943</v>
      </c>
      <c r="CK832" s="1" t="s">
        <v>4943</v>
      </c>
      <c r="CL832" s="1" t="s">
        <v>4943</v>
      </c>
      <c r="CM832" s="1" t="s">
        <v>4943</v>
      </c>
      <c r="CN832" s="1" t="s">
        <v>4943</v>
      </c>
      <c r="CO832" s="1" t="s">
        <v>4943</v>
      </c>
      <c r="CP832" s="1" t="s">
        <v>4943</v>
      </c>
      <c r="CQ832" s="1" t="s">
        <v>4943</v>
      </c>
      <c r="CR832" s="1" t="s">
        <v>4943</v>
      </c>
      <c r="CS832" s="1" t="s">
        <v>4943</v>
      </c>
      <c r="CT832" s="1" t="s">
        <v>4943</v>
      </c>
      <c r="CU832" s="1" t="s">
        <v>4943</v>
      </c>
      <c r="CV832" s="1" t="s">
        <v>4943</v>
      </c>
      <c r="CW832" s="1" t="s">
        <v>4943</v>
      </c>
      <c r="CX832" s="1" t="s">
        <v>4943</v>
      </c>
      <c r="CY832" s="1" t="s">
        <v>23</v>
      </c>
      <c r="CZ832" s="1" t="s">
        <v>4943</v>
      </c>
    </row>
    <row r="833" spans="2:104" x14ac:dyDescent="0.25">
      <c r="B833" s="2">
        <v>44412</v>
      </c>
      <c r="C833" s="1">
        <v>0</v>
      </c>
      <c r="D833" s="1">
        <v>1</v>
      </c>
      <c r="E833" s="1">
        <v>0</v>
      </c>
      <c r="F833" s="1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>
        <v>0</v>
      </c>
      <c r="BD833">
        <v>0</v>
      </c>
      <c r="BE833">
        <v>0</v>
      </c>
      <c r="BF833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0</v>
      </c>
      <c r="BX833" s="1">
        <v>0</v>
      </c>
      <c r="BY833" s="1">
        <v>0</v>
      </c>
      <c r="BZ833" s="1">
        <v>0</v>
      </c>
      <c r="CA833" s="1">
        <v>0</v>
      </c>
      <c r="CB833" s="1">
        <v>0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 t="s">
        <v>4943</v>
      </c>
      <c r="CJ833" s="1" t="s">
        <v>4943</v>
      </c>
      <c r="CK833" s="1" t="s">
        <v>4943</v>
      </c>
      <c r="CL833" s="1" t="s">
        <v>4943</v>
      </c>
      <c r="CM833" s="1" t="s">
        <v>4943</v>
      </c>
      <c r="CN833" s="1" t="s">
        <v>4943</v>
      </c>
      <c r="CO833" s="1" t="s">
        <v>4943</v>
      </c>
      <c r="CP833" s="1" t="s">
        <v>4943</v>
      </c>
      <c r="CQ833" s="1" t="s">
        <v>4943</v>
      </c>
      <c r="CR833" s="1" t="s">
        <v>4943</v>
      </c>
      <c r="CS833" s="1" t="s">
        <v>4943</v>
      </c>
      <c r="CT833" s="1" t="s">
        <v>4943</v>
      </c>
      <c r="CU833" s="1" t="s">
        <v>4943</v>
      </c>
      <c r="CV833" s="1" t="s">
        <v>4943</v>
      </c>
      <c r="CW833" s="1" t="s">
        <v>4943</v>
      </c>
      <c r="CX833" s="1" t="s">
        <v>4943</v>
      </c>
      <c r="CY833" s="1" t="s">
        <v>23</v>
      </c>
      <c r="CZ833" s="1" t="s">
        <v>4943</v>
      </c>
    </row>
    <row r="834" spans="2:104" x14ac:dyDescent="0.25">
      <c r="B834" s="2">
        <v>44412</v>
      </c>
      <c r="C834" s="1">
        <v>0</v>
      </c>
      <c r="D834" s="1">
        <v>0</v>
      </c>
      <c r="E834" s="1">
        <v>1</v>
      </c>
      <c r="F834" s="1">
        <v>0</v>
      </c>
      <c r="G834">
        <v>0</v>
      </c>
      <c r="H834">
        <v>0</v>
      </c>
      <c r="I834">
        <v>1</v>
      </c>
      <c r="J834">
        <v>1</v>
      </c>
      <c r="K834">
        <v>1</v>
      </c>
      <c r="L834">
        <v>0</v>
      </c>
      <c r="M834">
        <v>1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>
        <v>0</v>
      </c>
      <c r="BD834">
        <v>0</v>
      </c>
      <c r="BE834">
        <v>0</v>
      </c>
      <c r="BF834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0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 t="s">
        <v>4943</v>
      </c>
      <c r="CJ834" s="1" t="s">
        <v>4943</v>
      </c>
      <c r="CK834" s="1" t="s">
        <v>4943</v>
      </c>
      <c r="CL834" s="1" t="s">
        <v>4943</v>
      </c>
      <c r="CM834" s="1" t="s">
        <v>4943</v>
      </c>
      <c r="CN834" s="1" t="s">
        <v>4943</v>
      </c>
      <c r="CO834" s="1" t="s">
        <v>4943</v>
      </c>
      <c r="CP834" s="1" t="s">
        <v>4943</v>
      </c>
      <c r="CQ834" s="1" t="s">
        <v>4943</v>
      </c>
      <c r="CR834" s="1" t="s">
        <v>4943</v>
      </c>
      <c r="CS834" s="1" t="s">
        <v>4943</v>
      </c>
      <c r="CT834" s="1" t="s">
        <v>4947</v>
      </c>
      <c r="CU834" s="1" t="s">
        <v>4947</v>
      </c>
      <c r="CV834" s="1" t="s">
        <v>4947</v>
      </c>
      <c r="CW834" s="1" t="s">
        <v>4943</v>
      </c>
      <c r="CX834" s="1" t="s">
        <v>4947</v>
      </c>
      <c r="CY834" s="1" t="s">
        <v>4943</v>
      </c>
      <c r="CZ834" s="1" t="s">
        <v>23</v>
      </c>
    </row>
    <row r="835" spans="2:104" x14ac:dyDescent="0.25">
      <c r="B835" s="2">
        <v>44412</v>
      </c>
      <c r="C835" s="1">
        <v>0</v>
      </c>
      <c r="D835" s="1">
        <v>1</v>
      </c>
      <c r="E835" s="1">
        <v>0</v>
      </c>
      <c r="F835" s="1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>
        <v>0</v>
      </c>
      <c r="BD835">
        <v>0</v>
      </c>
      <c r="BE835">
        <v>0</v>
      </c>
      <c r="BF835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 t="s">
        <v>4943</v>
      </c>
      <c r="CJ835" s="1" t="s">
        <v>4943</v>
      </c>
      <c r="CK835" s="1" t="s">
        <v>4943</v>
      </c>
      <c r="CL835" s="1" t="s">
        <v>4943</v>
      </c>
      <c r="CM835" s="1" t="s">
        <v>4943</v>
      </c>
      <c r="CN835" s="1" t="s">
        <v>4943</v>
      </c>
      <c r="CO835" s="1" t="s">
        <v>4943</v>
      </c>
      <c r="CP835" s="1" t="s">
        <v>4943</v>
      </c>
      <c r="CQ835" s="1" t="s">
        <v>4943</v>
      </c>
      <c r="CR835" s="1" t="s">
        <v>4943</v>
      </c>
      <c r="CS835" s="1" t="s">
        <v>4943</v>
      </c>
      <c r="CT835" s="1" t="s">
        <v>4943</v>
      </c>
      <c r="CU835" s="1" t="s">
        <v>4943</v>
      </c>
      <c r="CV835" s="1" t="s">
        <v>4943</v>
      </c>
      <c r="CW835" s="1" t="s">
        <v>4943</v>
      </c>
      <c r="CX835" s="1" t="s">
        <v>4943</v>
      </c>
      <c r="CY835" s="1" t="s">
        <v>23</v>
      </c>
      <c r="CZ835" s="1" t="s">
        <v>4943</v>
      </c>
    </row>
    <row r="836" spans="2:104" x14ac:dyDescent="0.25">
      <c r="B836" s="2">
        <v>44412</v>
      </c>
      <c r="C836" s="1">
        <v>0</v>
      </c>
      <c r="D836" s="1">
        <v>1</v>
      </c>
      <c r="E836" s="1">
        <v>0</v>
      </c>
      <c r="F836" s="1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>
        <v>0</v>
      </c>
      <c r="BD836">
        <v>0</v>
      </c>
      <c r="BE836">
        <v>0</v>
      </c>
      <c r="BF836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 t="s">
        <v>4943</v>
      </c>
      <c r="CJ836" s="1" t="s">
        <v>4943</v>
      </c>
      <c r="CK836" s="1" t="s">
        <v>4943</v>
      </c>
      <c r="CL836" s="1" t="s">
        <v>4943</v>
      </c>
      <c r="CM836" s="1" t="s">
        <v>4943</v>
      </c>
      <c r="CN836" s="1" t="s">
        <v>4943</v>
      </c>
      <c r="CO836" s="1" t="s">
        <v>4943</v>
      </c>
      <c r="CP836" s="1" t="s">
        <v>4943</v>
      </c>
      <c r="CQ836" s="1" t="s">
        <v>4943</v>
      </c>
      <c r="CR836" s="1" t="s">
        <v>4943</v>
      </c>
      <c r="CS836" s="1" t="s">
        <v>4943</v>
      </c>
      <c r="CT836" s="1" t="s">
        <v>4943</v>
      </c>
      <c r="CU836" s="1" t="s">
        <v>4943</v>
      </c>
      <c r="CV836" s="1" t="s">
        <v>4943</v>
      </c>
      <c r="CW836" s="1" t="s">
        <v>4943</v>
      </c>
      <c r="CX836" s="1" t="s">
        <v>4943</v>
      </c>
      <c r="CY836" s="1" t="s">
        <v>23</v>
      </c>
      <c r="CZ836" s="1" t="s">
        <v>4943</v>
      </c>
    </row>
    <row r="837" spans="2:104" x14ac:dyDescent="0.25">
      <c r="B837" s="2">
        <v>44412</v>
      </c>
      <c r="C837" s="1">
        <v>0</v>
      </c>
      <c r="D837" s="1">
        <v>0</v>
      </c>
      <c r="E837" s="1">
        <v>1</v>
      </c>
      <c r="F837" s="1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>
        <v>0</v>
      </c>
      <c r="BD837">
        <v>0</v>
      </c>
      <c r="BE837">
        <v>0</v>
      </c>
      <c r="BF837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0</v>
      </c>
      <c r="BX837" s="1">
        <v>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 t="s">
        <v>4943</v>
      </c>
      <c r="CJ837" s="1" t="s">
        <v>4943</v>
      </c>
      <c r="CK837" s="1" t="s">
        <v>4943</v>
      </c>
      <c r="CL837" s="1" t="s">
        <v>4943</v>
      </c>
      <c r="CM837" s="1" t="s">
        <v>4943</v>
      </c>
      <c r="CN837" s="1" t="s">
        <v>4943</v>
      </c>
      <c r="CO837" s="1" t="s">
        <v>4943</v>
      </c>
      <c r="CP837" s="1" t="s">
        <v>4943</v>
      </c>
      <c r="CQ837" s="1" t="s">
        <v>4943</v>
      </c>
      <c r="CR837" s="1" t="s">
        <v>4943</v>
      </c>
      <c r="CS837" s="1" t="s">
        <v>4943</v>
      </c>
      <c r="CT837" s="1" t="s">
        <v>4943</v>
      </c>
      <c r="CU837" s="1" t="s">
        <v>4943</v>
      </c>
      <c r="CV837" s="1" t="s">
        <v>4943</v>
      </c>
      <c r="CW837" s="1" t="s">
        <v>4943</v>
      </c>
      <c r="CX837" s="1" t="s">
        <v>4943</v>
      </c>
      <c r="CY837" s="1" t="s">
        <v>4943</v>
      </c>
      <c r="CZ837" s="1" t="s">
        <v>23</v>
      </c>
    </row>
    <row r="838" spans="2:104" x14ac:dyDescent="0.25">
      <c r="B838" s="2">
        <v>44412</v>
      </c>
      <c r="C838" s="1">
        <v>0</v>
      </c>
      <c r="D838" s="1">
        <v>1</v>
      </c>
      <c r="E838" s="1">
        <v>0</v>
      </c>
      <c r="F838" s="1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>
        <v>0</v>
      </c>
      <c r="BD838">
        <v>0</v>
      </c>
      <c r="BE838">
        <v>0</v>
      </c>
      <c r="BF838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0</v>
      </c>
      <c r="BX838" s="1">
        <v>0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 t="s">
        <v>4943</v>
      </c>
      <c r="CJ838" s="1" t="s">
        <v>4943</v>
      </c>
      <c r="CK838" s="1" t="s">
        <v>4943</v>
      </c>
      <c r="CL838" s="1" t="s">
        <v>4943</v>
      </c>
      <c r="CM838" s="1" t="s">
        <v>4943</v>
      </c>
      <c r="CN838" s="1" t="s">
        <v>4943</v>
      </c>
      <c r="CO838" s="1" t="s">
        <v>4943</v>
      </c>
      <c r="CP838" s="1" t="s">
        <v>4943</v>
      </c>
      <c r="CQ838" s="1" t="s">
        <v>4943</v>
      </c>
      <c r="CR838" s="1" t="s">
        <v>4943</v>
      </c>
      <c r="CS838" s="1" t="s">
        <v>4943</v>
      </c>
      <c r="CT838" s="1" t="s">
        <v>4943</v>
      </c>
      <c r="CU838" s="1" t="s">
        <v>4943</v>
      </c>
      <c r="CV838" s="1" t="s">
        <v>4943</v>
      </c>
      <c r="CW838" s="1" t="s">
        <v>4943</v>
      </c>
      <c r="CX838" s="1" t="s">
        <v>4943</v>
      </c>
      <c r="CY838" s="1" t="s">
        <v>23</v>
      </c>
      <c r="CZ838" s="1" t="s">
        <v>4943</v>
      </c>
    </row>
    <row r="839" spans="2:104" x14ac:dyDescent="0.25">
      <c r="B839" s="2">
        <v>44412</v>
      </c>
      <c r="C839" s="1">
        <v>1</v>
      </c>
      <c r="D839" s="1">
        <v>0</v>
      </c>
      <c r="E839" s="1">
        <v>0</v>
      </c>
      <c r="F839" s="1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1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>
        <v>0</v>
      </c>
      <c r="BD839">
        <v>0</v>
      </c>
      <c r="BE839">
        <v>0</v>
      </c>
      <c r="BF839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0</v>
      </c>
      <c r="BX839" s="1">
        <v>0</v>
      </c>
      <c r="BY839" s="1">
        <v>0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1</v>
      </c>
      <c r="CG839" s="1">
        <v>0</v>
      </c>
      <c r="CH839" s="1">
        <v>0</v>
      </c>
      <c r="CI839" s="1" t="s">
        <v>4945</v>
      </c>
      <c r="CJ839" s="1" t="s">
        <v>4945</v>
      </c>
      <c r="CK839" s="1" t="s">
        <v>4945</v>
      </c>
      <c r="CL839" s="1" t="s">
        <v>4945</v>
      </c>
      <c r="CM839" s="1" t="s">
        <v>4945</v>
      </c>
      <c r="CN839" s="1" t="s">
        <v>4945</v>
      </c>
      <c r="CO839" s="1" t="s">
        <v>4945</v>
      </c>
      <c r="CP839" s="1" t="s">
        <v>4945</v>
      </c>
      <c r="CQ839" s="1" t="s">
        <v>4945</v>
      </c>
      <c r="CR839" s="1" t="s">
        <v>4945</v>
      </c>
      <c r="CS839" s="1" t="s">
        <v>4945</v>
      </c>
      <c r="CT839" s="1" t="s">
        <v>4943</v>
      </c>
      <c r="CU839" s="1" t="s">
        <v>4943</v>
      </c>
      <c r="CV839" s="1" t="s">
        <v>4943</v>
      </c>
      <c r="CW839" s="1" t="s">
        <v>4943</v>
      </c>
      <c r="CX839" s="1" t="s">
        <v>4943</v>
      </c>
      <c r="CY839" s="1" t="s">
        <v>4943</v>
      </c>
      <c r="CZ839" s="1" t="s">
        <v>4943</v>
      </c>
    </row>
    <row r="840" spans="2:104" x14ac:dyDescent="0.25">
      <c r="B840" s="2">
        <v>44412</v>
      </c>
      <c r="C840" s="1">
        <v>0</v>
      </c>
      <c r="D840" s="1">
        <v>1</v>
      </c>
      <c r="E840" s="1">
        <v>0</v>
      </c>
      <c r="F840" s="1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>
        <v>0</v>
      </c>
      <c r="BD840">
        <v>0</v>
      </c>
      <c r="BE840">
        <v>0</v>
      </c>
      <c r="BF840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 t="s">
        <v>4943</v>
      </c>
      <c r="CJ840" s="1" t="s">
        <v>4943</v>
      </c>
      <c r="CK840" s="1" t="s">
        <v>4943</v>
      </c>
      <c r="CL840" s="1" t="s">
        <v>4943</v>
      </c>
      <c r="CM840" s="1" t="s">
        <v>4943</v>
      </c>
      <c r="CN840" s="1" t="s">
        <v>4943</v>
      </c>
      <c r="CO840" s="1" t="s">
        <v>4943</v>
      </c>
      <c r="CP840" s="1" t="s">
        <v>4943</v>
      </c>
      <c r="CQ840" s="1" t="s">
        <v>4943</v>
      </c>
      <c r="CR840" s="1" t="s">
        <v>4943</v>
      </c>
      <c r="CS840" s="1" t="s">
        <v>4943</v>
      </c>
      <c r="CT840" s="1" t="s">
        <v>4943</v>
      </c>
      <c r="CU840" s="1" t="s">
        <v>4943</v>
      </c>
      <c r="CV840" s="1" t="s">
        <v>4943</v>
      </c>
      <c r="CW840" s="1" t="s">
        <v>4943</v>
      </c>
      <c r="CX840" s="1" t="s">
        <v>4943</v>
      </c>
      <c r="CY840" s="1" t="s">
        <v>23</v>
      </c>
      <c r="CZ840" s="1" t="s">
        <v>4943</v>
      </c>
    </row>
    <row r="841" spans="2:104" x14ac:dyDescent="0.25">
      <c r="B841" s="2">
        <v>44412</v>
      </c>
      <c r="C841" s="1">
        <v>0</v>
      </c>
      <c r="D841" s="1">
        <v>1</v>
      </c>
      <c r="E841" s="1">
        <v>0</v>
      </c>
      <c r="F841" s="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>
        <v>0</v>
      </c>
      <c r="BD841">
        <v>0</v>
      </c>
      <c r="BE841">
        <v>0</v>
      </c>
      <c r="BF84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0</v>
      </c>
      <c r="BX841" s="1">
        <v>0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 t="s">
        <v>4943</v>
      </c>
      <c r="CJ841" s="1" t="s">
        <v>4943</v>
      </c>
      <c r="CK841" s="1" t="s">
        <v>4943</v>
      </c>
      <c r="CL841" s="1" t="s">
        <v>4943</v>
      </c>
      <c r="CM841" s="1" t="s">
        <v>4943</v>
      </c>
      <c r="CN841" s="1" t="s">
        <v>4943</v>
      </c>
      <c r="CO841" s="1" t="s">
        <v>4943</v>
      </c>
      <c r="CP841" s="1" t="s">
        <v>4943</v>
      </c>
      <c r="CQ841" s="1" t="s">
        <v>4943</v>
      </c>
      <c r="CR841" s="1" t="s">
        <v>4943</v>
      </c>
      <c r="CS841" s="1" t="s">
        <v>4943</v>
      </c>
      <c r="CT841" s="1" t="s">
        <v>4943</v>
      </c>
      <c r="CU841" s="1" t="s">
        <v>4943</v>
      </c>
      <c r="CV841" s="1" t="s">
        <v>4943</v>
      </c>
      <c r="CW841" s="1" t="s">
        <v>4943</v>
      </c>
      <c r="CX841" s="1" t="s">
        <v>4943</v>
      </c>
      <c r="CY841" s="1" t="s">
        <v>23</v>
      </c>
      <c r="CZ841" s="1" t="s">
        <v>4943</v>
      </c>
    </row>
    <row r="842" spans="2:104" x14ac:dyDescent="0.25">
      <c r="B842" s="2">
        <v>44412</v>
      </c>
      <c r="C842" s="1">
        <v>0</v>
      </c>
      <c r="D842" s="1">
        <v>1</v>
      </c>
      <c r="E842" s="1">
        <v>0</v>
      </c>
      <c r="F842" s="1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>
        <v>0</v>
      </c>
      <c r="BD842">
        <v>0</v>
      </c>
      <c r="BE842">
        <v>0</v>
      </c>
      <c r="BF842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 t="s">
        <v>4943</v>
      </c>
      <c r="CJ842" s="1" t="s">
        <v>4943</v>
      </c>
      <c r="CK842" s="1" t="s">
        <v>4943</v>
      </c>
      <c r="CL842" s="1" t="s">
        <v>4943</v>
      </c>
      <c r="CM842" s="1" t="s">
        <v>4943</v>
      </c>
      <c r="CN842" s="1" t="s">
        <v>4943</v>
      </c>
      <c r="CO842" s="1" t="s">
        <v>4943</v>
      </c>
      <c r="CP842" s="1" t="s">
        <v>4943</v>
      </c>
      <c r="CQ842" s="1" t="s">
        <v>4943</v>
      </c>
      <c r="CR842" s="1" t="s">
        <v>4943</v>
      </c>
      <c r="CS842" s="1" t="s">
        <v>4943</v>
      </c>
      <c r="CT842" s="1" t="s">
        <v>4943</v>
      </c>
      <c r="CU842" s="1" t="s">
        <v>4943</v>
      </c>
      <c r="CV842" s="1" t="s">
        <v>4943</v>
      </c>
      <c r="CW842" s="1" t="s">
        <v>4943</v>
      </c>
      <c r="CX842" s="1" t="s">
        <v>4943</v>
      </c>
      <c r="CY842" s="1" t="s">
        <v>23</v>
      </c>
      <c r="CZ842" s="1" t="s">
        <v>4943</v>
      </c>
    </row>
    <row r="843" spans="2:104" x14ac:dyDescent="0.25">
      <c r="B843" s="2">
        <v>44412</v>
      </c>
      <c r="C843" s="1">
        <v>0</v>
      </c>
      <c r="D843" s="1">
        <v>1</v>
      </c>
      <c r="E843" s="1">
        <v>0</v>
      </c>
      <c r="F843" s="1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>
        <v>0</v>
      </c>
      <c r="BD843">
        <v>0</v>
      </c>
      <c r="BE843">
        <v>0</v>
      </c>
      <c r="BF843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 t="s">
        <v>4943</v>
      </c>
      <c r="CJ843" s="1" t="s">
        <v>4943</v>
      </c>
      <c r="CK843" s="1" t="s">
        <v>4943</v>
      </c>
      <c r="CL843" s="1" t="s">
        <v>4943</v>
      </c>
      <c r="CM843" s="1" t="s">
        <v>4943</v>
      </c>
      <c r="CN843" s="1" t="s">
        <v>4943</v>
      </c>
      <c r="CO843" s="1" t="s">
        <v>4943</v>
      </c>
      <c r="CP843" s="1" t="s">
        <v>4943</v>
      </c>
      <c r="CQ843" s="1" t="s">
        <v>4943</v>
      </c>
      <c r="CR843" s="1" t="s">
        <v>4943</v>
      </c>
      <c r="CS843" s="1" t="s">
        <v>4943</v>
      </c>
      <c r="CT843" s="1" t="s">
        <v>4943</v>
      </c>
      <c r="CU843" s="1" t="s">
        <v>4943</v>
      </c>
      <c r="CV843" s="1" t="s">
        <v>4943</v>
      </c>
      <c r="CW843" s="1" t="s">
        <v>4943</v>
      </c>
      <c r="CX843" s="1" t="s">
        <v>4943</v>
      </c>
      <c r="CY843" s="1" t="s">
        <v>23</v>
      </c>
      <c r="CZ843" s="1" t="s">
        <v>4943</v>
      </c>
    </row>
    <row r="844" spans="2:104" x14ac:dyDescent="0.25">
      <c r="B844" s="2">
        <v>44412</v>
      </c>
      <c r="C844" s="1">
        <v>0</v>
      </c>
      <c r="D844" s="1">
        <v>0</v>
      </c>
      <c r="E844" s="1">
        <v>1</v>
      </c>
      <c r="F844" s="1">
        <v>0</v>
      </c>
      <c r="G844">
        <v>0</v>
      </c>
      <c r="H844">
        <v>0</v>
      </c>
      <c r="I844">
        <v>1</v>
      </c>
      <c r="J844">
        <v>1</v>
      </c>
      <c r="K844">
        <v>1</v>
      </c>
      <c r="L844">
        <v>1</v>
      </c>
      <c r="M844">
        <v>1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>
        <v>0</v>
      </c>
      <c r="BD844">
        <v>0</v>
      </c>
      <c r="BE844">
        <v>0</v>
      </c>
      <c r="BF844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 t="s">
        <v>4943</v>
      </c>
      <c r="CJ844" s="1" t="s">
        <v>4943</v>
      </c>
      <c r="CK844" s="1" t="s">
        <v>4943</v>
      </c>
      <c r="CL844" s="1" t="s">
        <v>4943</v>
      </c>
      <c r="CM844" s="1" t="s">
        <v>4943</v>
      </c>
      <c r="CN844" s="1" t="s">
        <v>4943</v>
      </c>
      <c r="CO844" s="1" t="s">
        <v>4943</v>
      </c>
      <c r="CP844" s="1" t="s">
        <v>4943</v>
      </c>
      <c r="CQ844" s="1" t="s">
        <v>4943</v>
      </c>
      <c r="CR844" s="1" t="s">
        <v>4943</v>
      </c>
      <c r="CS844" s="1" t="s">
        <v>4943</v>
      </c>
      <c r="CT844" s="1" t="s">
        <v>4947</v>
      </c>
      <c r="CU844" s="1" t="s">
        <v>4947</v>
      </c>
      <c r="CV844" s="1" t="s">
        <v>4947</v>
      </c>
      <c r="CW844" s="1" t="s">
        <v>4947</v>
      </c>
      <c r="CX844" s="1" t="s">
        <v>4947</v>
      </c>
      <c r="CY844" s="1" t="s">
        <v>4943</v>
      </c>
      <c r="CZ844" s="1" t="s">
        <v>23</v>
      </c>
    </row>
    <row r="845" spans="2:104" x14ac:dyDescent="0.25">
      <c r="B845" s="2">
        <v>44412</v>
      </c>
      <c r="C845" s="1">
        <v>0</v>
      </c>
      <c r="D845" s="1">
        <v>1</v>
      </c>
      <c r="E845" s="1">
        <v>0</v>
      </c>
      <c r="F845" s="1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>
        <v>0</v>
      </c>
      <c r="BD845">
        <v>0</v>
      </c>
      <c r="BE845">
        <v>0</v>
      </c>
      <c r="BF845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0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 t="s">
        <v>4943</v>
      </c>
      <c r="CJ845" s="1" t="s">
        <v>4943</v>
      </c>
      <c r="CK845" s="1" t="s">
        <v>4943</v>
      </c>
      <c r="CL845" s="1" t="s">
        <v>4943</v>
      </c>
      <c r="CM845" s="1" t="s">
        <v>4943</v>
      </c>
      <c r="CN845" s="1" t="s">
        <v>4943</v>
      </c>
      <c r="CO845" s="1" t="s">
        <v>4943</v>
      </c>
      <c r="CP845" s="1" t="s">
        <v>4943</v>
      </c>
      <c r="CQ845" s="1" t="s">
        <v>4943</v>
      </c>
      <c r="CR845" s="1" t="s">
        <v>4943</v>
      </c>
      <c r="CS845" s="1" t="s">
        <v>4943</v>
      </c>
      <c r="CT845" s="1" t="s">
        <v>4943</v>
      </c>
      <c r="CU845" s="1" t="s">
        <v>4943</v>
      </c>
      <c r="CV845" s="1" t="s">
        <v>4943</v>
      </c>
      <c r="CW845" s="1" t="s">
        <v>4943</v>
      </c>
      <c r="CX845" s="1" t="s">
        <v>4943</v>
      </c>
      <c r="CY845" s="1" t="s">
        <v>23</v>
      </c>
      <c r="CZ845" s="1" t="s">
        <v>4943</v>
      </c>
    </row>
    <row r="846" spans="2:104" x14ac:dyDescent="0.25">
      <c r="B846" s="2">
        <v>44412</v>
      </c>
      <c r="C846" s="1">
        <v>0</v>
      </c>
      <c r="D846" s="1">
        <v>1</v>
      </c>
      <c r="E846" s="1">
        <v>0</v>
      </c>
      <c r="F846" s="1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>
        <v>0</v>
      </c>
      <c r="BD846">
        <v>0</v>
      </c>
      <c r="BE846">
        <v>0</v>
      </c>
      <c r="BF846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0</v>
      </c>
      <c r="BX846" s="1">
        <v>0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 t="s">
        <v>4943</v>
      </c>
      <c r="CJ846" s="1" t="s">
        <v>4943</v>
      </c>
      <c r="CK846" s="1" t="s">
        <v>4943</v>
      </c>
      <c r="CL846" s="1" t="s">
        <v>4943</v>
      </c>
      <c r="CM846" s="1" t="s">
        <v>4943</v>
      </c>
      <c r="CN846" s="1" t="s">
        <v>4943</v>
      </c>
      <c r="CO846" s="1" t="s">
        <v>4943</v>
      </c>
      <c r="CP846" s="1" t="s">
        <v>4943</v>
      </c>
      <c r="CQ846" s="1" t="s">
        <v>4943</v>
      </c>
      <c r="CR846" s="1" t="s">
        <v>4943</v>
      </c>
      <c r="CS846" s="1" t="s">
        <v>4943</v>
      </c>
      <c r="CT846" s="1" t="s">
        <v>4943</v>
      </c>
      <c r="CU846" s="1" t="s">
        <v>4943</v>
      </c>
      <c r="CV846" s="1" t="s">
        <v>4943</v>
      </c>
      <c r="CW846" s="1" t="s">
        <v>4943</v>
      </c>
      <c r="CX846" s="1" t="s">
        <v>4943</v>
      </c>
      <c r="CY846" s="1" t="s">
        <v>23</v>
      </c>
      <c r="CZ846" s="1" t="s">
        <v>4943</v>
      </c>
    </row>
    <row r="847" spans="2:104" x14ac:dyDescent="0.25">
      <c r="B847" s="2">
        <v>44412</v>
      </c>
      <c r="C847" s="1">
        <v>0</v>
      </c>
      <c r="D847" s="1">
        <v>1</v>
      </c>
      <c r="E847" s="1">
        <v>0</v>
      </c>
      <c r="F847" s="1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>
        <v>0</v>
      </c>
      <c r="BD847">
        <v>0</v>
      </c>
      <c r="BE847">
        <v>0</v>
      </c>
      <c r="BF847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0</v>
      </c>
      <c r="BX847" s="1">
        <v>0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 t="s">
        <v>4943</v>
      </c>
      <c r="CJ847" s="1" t="s">
        <v>4943</v>
      </c>
      <c r="CK847" s="1" t="s">
        <v>4943</v>
      </c>
      <c r="CL847" s="1" t="s">
        <v>4943</v>
      </c>
      <c r="CM847" s="1" t="s">
        <v>4943</v>
      </c>
      <c r="CN847" s="1" t="s">
        <v>4943</v>
      </c>
      <c r="CO847" s="1" t="s">
        <v>4943</v>
      </c>
      <c r="CP847" s="1" t="s">
        <v>4943</v>
      </c>
      <c r="CQ847" s="1" t="s">
        <v>4943</v>
      </c>
      <c r="CR847" s="1" t="s">
        <v>4943</v>
      </c>
      <c r="CS847" s="1" t="s">
        <v>4943</v>
      </c>
      <c r="CT847" s="1" t="s">
        <v>4943</v>
      </c>
      <c r="CU847" s="1" t="s">
        <v>4943</v>
      </c>
      <c r="CV847" s="1" t="s">
        <v>4943</v>
      </c>
      <c r="CW847" s="1" t="s">
        <v>4943</v>
      </c>
      <c r="CX847" s="1" t="s">
        <v>4943</v>
      </c>
      <c r="CY847" s="1" t="s">
        <v>23</v>
      </c>
      <c r="CZ847" s="1" t="s">
        <v>4943</v>
      </c>
    </row>
    <row r="848" spans="2:104" x14ac:dyDescent="0.25">
      <c r="B848" s="2">
        <v>44412</v>
      </c>
      <c r="C848" s="1">
        <v>0</v>
      </c>
      <c r="D848" s="1">
        <v>1</v>
      </c>
      <c r="E848" s="1">
        <v>0</v>
      </c>
      <c r="F848" s="1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>
        <v>0</v>
      </c>
      <c r="BD848">
        <v>0</v>
      </c>
      <c r="BE848">
        <v>0</v>
      </c>
      <c r="BF848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 t="s">
        <v>4943</v>
      </c>
      <c r="CJ848" s="1" t="s">
        <v>4943</v>
      </c>
      <c r="CK848" s="1" t="s">
        <v>4943</v>
      </c>
      <c r="CL848" s="1" t="s">
        <v>4943</v>
      </c>
      <c r="CM848" s="1" t="s">
        <v>4943</v>
      </c>
      <c r="CN848" s="1" t="s">
        <v>4943</v>
      </c>
      <c r="CO848" s="1" t="s">
        <v>4943</v>
      </c>
      <c r="CP848" s="1" t="s">
        <v>4943</v>
      </c>
      <c r="CQ848" s="1" t="s">
        <v>4943</v>
      </c>
      <c r="CR848" s="1" t="s">
        <v>4943</v>
      </c>
      <c r="CS848" s="1" t="s">
        <v>4943</v>
      </c>
      <c r="CT848" s="1" t="s">
        <v>4943</v>
      </c>
      <c r="CU848" s="1" t="s">
        <v>4943</v>
      </c>
      <c r="CV848" s="1" t="s">
        <v>4943</v>
      </c>
      <c r="CW848" s="1" t="s">
        <v>4943</v>
      </c>
      <c r="CX848" s="1" t="s">
        <v>4943</v>
      </c>
      <c r="CY848" s="1" t="s">
        <v>23</v>
      </c>
      <c r="CZ848" s="1" t="s">
        <v>4943</v>
      </c>
    </row>
    <row r="849" spans="2:104" x14ac:dyDescent="0.25">
      <c r="B849" s="2">
        <v>44412</v>
      </c>
      <c r="C849" s="1">
        <v>1</v>
      </c>
      <c r="D849" s="1">
        <v>0</v>
      </c>
      <c r="E849" s="1">
        <v>0</v>
      </c>
      <c r="F849" s="1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>
        <v>0</v>
      </c>
      <c r="BD849">
        <v>0</v>
      </c>
      <c r="BE849">
        <v>0</v>
      </c>
      <c r="BF849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0</v>
      </c>
      <c r="BX849" s="1">
        <v>0</v>
      </c>
      <c r="BY849" s="1">
        <v>0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 t="s">
        <v>4945</v>
      </c>
      <c r="CJ849" s="1" t="s">
        <v>4945</v>
      </c>
      <c r="CK849" s="1" t="s">
        <v>4945</v>
      </c>
      <c r="CL849" s="1" t="s">
        <v>4945</v>
      </c>
      <c r="CM849" s="1" t="s">
        <v>4945</v>
      </c>
      <c r="CN849" s="1" t="s">
        <v>4945</v>
      </c>
      <c r="CO849" s="1" t="s">
        <v>4945</v>
      </c>
      <c r="CP849" s="1" t="s">
        <v>4945</v>
      </c>
      <c r="CQ849" s="1" t="s">
        <v>4945</v>
      </c>
      <c r="CR849" s="1" t="s">
        <v>4945</v>
      </c>
      <c r="CS849" s="1" t="s">
        <v>4945</v>
      </c>
      <c r="CT849" s="1" t="s">
        <v>4943</v>
      </c>
      <c r="CU849" s="1" t="s">
        <v>4943</v>
      </c>
      <c r="CV849" s="1" t="s">
        <v>4943</v>
      </c>
      <c r="CW849" s="1" t="s">
        <v>4943</v>
      </c>
      <c r="CX849" s="1" t="s">
        <v>4943</v>
      </c>
      <c r="CY849" s="1" t="s">
        <v>4943</v>
      </c>
      <c r="CZ849" s="1" t="s">
        <v>4943</v>
      </c>
    </row>
    <row r="850" spans="2:104" x14ac:dyDescent="0.25">
      <c r="B850" s="2">
        <v>44412</v>
      </c>
      <c r="C850" s="1">
        <v>1</v>
      </c>
      <c r="D850" s="1">
        <v>0</v>
      </c>
      <c r="E850" s="1">
        <v>0</v>
      </c>
      <c r="F850" s="1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>
        <v>0</v>
      </c>
      <c r="BD850">
        <v>0</v>
      </c>
      <c r="BE850">
        <v>0</v>
      </c>
      <c r="BF850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 t="s">
        <v>4946</v>
      </c>
      <c r="CJ850" s="1" t="s">
        <v>4945</v>
      </c>
      <c r="CK850" s="1" t="s">
        <v>4944</v>
      </c>
      <c r="CL850" s="1" t="s">
        <v>4944</v>
      </c>
      <c r="CM850" s="1" t="s">
        <v>4944</v>
      </c>
      <c r="CN850" s="1" t="s">
        <v>4944</v>
      </c>
      <c r="CO850" s="1" t="s">
        <v>4946</v>
      </c>
      <c r="CP850" s="1" t="s">
        <v>4946</v>
      </c>
      <c r="CQ850" s="1" t="s">
        <v>4944</v>
      </c>
      <c r="CR850" s="1" t="s">
        <v>4946</v>
      </c>
      <c r="CS850" s="1" t="s">
        <v>4944</v>
      </c>
      <c r="CT850" s="1" t="s">
        <v>4943</v>
      </c>
      <c r="CU850" s="1" t="s">
        <v>4943</v>
      </c>
      <c r="CV850" s="1" t="s">
        <v>4943</v>
      </c>
      <c r="CW850" s="1" t="s">
        <v>4943</v>
      </c>
      <c r="CX850" s="1" t="s">
        <v>4943</v>
      </c>
      <c r="CY850" s="1" t="s">
        <v>4943</v>
      </c>
      <c r="CZ850" s="1" t="s">
        <v>4943</v>
      </c>
    </row>
    <row r="851" spans="2:104" x14ac:dyDescent="0.25">
      <c r="B851" s="2">
        <v>44412</v>
      </c>
      <c r="C851" s="1">
        <v>0</v>
      </c>
      <c r="D851" s="1">
        <v>1</v>
      </c>
      <c r="E851" s="1">
        <v>0</v>
      </c>
      <c r="F851" s="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>
        <v>0</v>
      </c>
      <c r="BD851">
        <v>0</v>
      </c>
      <c r="BE851">
        <v>0</v>
      </c>
      <c r="BF85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0</v>
      </c>
      <c r="BX851" s="1">
        <v>0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 t="s">
        <v>4943</v>
      </c>
      <c r="CJ851" s="1" t="s">
        <v>4943</v>
      </c>
      <c r="CK851" s="1" t="s">
        <v>4943</v>
      </c>
      <c r="CL851" s="1" t="s">
        <v>4943</v>
      </c>
      <c r="CM851" s="1" t="s">
        <v>4943</v>
      </c>
      <c r="CN851" s="1" t="s">
        <v>4943</v>
      </c>
      <c r="CO851" s="1" t="s">
        <v>4943</v>
      </c>
      <c r="CP851" s="1" t="s">
        <v>4943</v>
      </c>
      <c r="CQ851" s="1" t="s">
        <v>4943</v>
      </c>
      <c r="CR851" s="1" t="s">
        <v>4943</v>
      </c>
      <c r="CS851" s="1" t="s">
        <v>4943</v>
      </c>
      <c r="CT851" s="1" t="s">
        <v>4943</v>
      </c>
      <c r="CU851" s="1" t="s">
        <v>4943</v>
      </c>
      <c r="CV851" s="1" t="s">
        <v>4943</v>
      </c>
      <c r="CW851" s="1" t="s">
        <v>4943</v>
      </c>
      <c r="CX851" s="1" t="s">
        <v>4943</v>
      </c>
      <c r="CY851" s="1" t="s">
        <v>23</v>
      </c>
      <c r="CZ851" s="1" t="s">
        <v>4943</v>
      </c>
    </row>
    <row r="852" spans="2:104" x14ac:dyDescent="0.25">
      <c r="B852" s="2">
        <v>44412</v>
      </c>
      <c r="C852" s="1">
        <v>0</v>
      </c>
      <c r="D852" s="1">
        <v>1</v>
      </c>
      <c r="E852" s="1">
        <v>0</v>
      </c>
      <c r="F852" s="1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>
        <v>0</v>
      </c>
      <c r="BD852">
        <v>0</v>
      </c>
      <c r="BE852">
        <v>0</v>
      </c>
      <c r="BF852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0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 t="s">
        <v>4943</v>
      </c>
      <c r="CJ852" s="1" t="s">
        <v>4943</v>
      </c>
      <c r="CK852" s="1" t="s">
        <v>4943</v>
      </c>
      <c r="CL852" s="1" t="s">
        <v>4943</v>
      </c>
      <c r="CM852" s="1" t="s">
        <v>4943</v>
      </c>
      <c r="CN852" s="1" t="s">
        <v>4943</v>
      </c>
      <c r="CO852" s="1" t="s">
        <v>4943</v>
      </c>
      <c r="CP852" s="1" t="s">
        <v>4943</v>
      </c>
      <c r="CQ852" s="1" t="s">
        <v>4943</v>
      </c>
      <c r="CR852" s="1" t="s">
        <v>4943</v>
      </c>
      <c r="CS852" s="1" t="s">
        <v>4943</v>
      </c>
      <c r="CT852" s="1" t="s">
        <v>4943</v>
      </c>
      <c r="CU852" s="1" t="s">
        <v>4943</v>
      </c>
      <c r="CV852" s="1" t="s">
        <v>4943</v>
      </c>
      <c r="CW852" s="1" t="s">
        <v>4943</v>
      </c>
      <c r="CX852" s="1" t="s">
        <v>4943</v>
      </c>
      <c r="CY852" s="1" t="s">
        <v>23</v>
      </c>
      <c r="CZ852" s="1" t="s">
        <v>4943</v>
      </c>
    </row>
    <row r="853" spans="2:104" x14ac:dyDescent="0.25">
      <c r="B853" s="2">
        <v>44412</v>
      </c>
      <c r="C853" s="1">
        <v>0</v>
      </c>
      <c r="D853" s="1">
        <v>1</v>
      </c>
      <c r="E853" s="1">
        <v>0</v>
      </c>
      <c r="F853" s="1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>
        <v>0</v>
      </c>
      <c r="BD853">
        <v>0</v>
      </c>
      <c r="BE853">
        <v>0</v>
      </c>
      <c r="BF853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0</v>
      </c>
      <c r="BX853" s="1">
        <v>0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 t="s">
        <v>4943</v>
      </c>
      <c r="CJ853" s="1" t="s">
        <v>4943</v>
      </c>
      <c r="CK853" s="1" t="s">
        <v>4943</v>
      </c>
      <c r="CL853" s="1" t="s">
        <v>4943</v>
      </c>
      <c r="CM853" s="1" t="s">
        <v>4943</v>
      </c>
      <c r="CN853" s="1" t="s">
        <v>4943</v>
      </c>
      <c r="CO853" s="1" t="s">
        <v>4943</v>
      </c>
      <c r="CP853" s="1" t="s">
        <v>4943</v>
      </c>
      <c r="CQ853" s="1" t="s">
        <v>4943</v>
      </c>
      <c r="CR853" s="1" t="s">
        <v>4943</v>
      </c>
      <c r="CS853" s="1" t="s">
        <v>4943</v>
      </c>
      <c r="CT853" s="1" t="s">
        <v>4943</v>
      </c>
      <c r="CU853" s="1" t="s">
        <v>4943</v>
      </c>
      <c r="CV853" s="1" t="s">
        <v>4943</v>
      </c>
      <c r="CW853" s="1" t="s">
        <v>4943</v>
      </c>
      <c r="CX853" s="1" t="s">
        <v>4943</v>
      </c>
      <c r="CY853" s="1" t="s">
        <v>23</v>
      </c>
      <c r="CZ853" s="1" t="s">
        <v>4943</v>
      </c>
    </row>
    <row r="854" spans="2:104" x14ac:dyDescent="0.25">
      <c r="B854" s="2">
        <v>44412</v>
      </c>
      <c r="C854" s="1">
        <v>1</v>
      </c>
      <c r="D854" s="1">
        <v>0</v>
      </c>
      <c r="E854" s="1">
        <v>0</v>
      </c>
      <c r="F854" s="1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>
        <v>0</v>
      </c>
      <c r="BD854">
        <v>0</v>
      </c>
      <c r="BE854">
        <v>0</v>
      </c>
      <c r="BF854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 t="s">
        <v>4945</v>
      </c>
      <c r="CJ854" s="1" t="s">
        <v>4945</v>
      </c>
      <c r="CK854" s="1" t="s">
        <v>4945</v>
      </c>
      <c r="CL854" s="1" t="s">
        <v>4945</v>
      </c>
      <c r="CM854" s="1" t="s">
        <v>4945</v>
      </c>
      <c r="CN854" s="1" t="s">
        <v>4945</v>
      </c>
      <c r="CO854" s="1" t="s">
        <v>4945</v>
      </c>
      <c r="CP854" s="1" t="s">
        <v>4945</v>
      </c>
      <c r="CQ854" s="1" t="s">
        <v>4945</v>
      </c>
      <c r="CR854" s="1" t="s">
        <v>4945</v>
      </c>
      <c r="CS854" s="1" t="s">
        <v>4945</v>
      </c>
      <c r="CT854" s="1" t="s">
        <v>4943</v>
      </c>
      <c r="CU854" s="1" t="s">
        <v>4943</v>
      </c>
      <c r="CV854" s="1" t="s">
        <v>4943</v>
      </c>
      <c r="CW854" s="1" t="s">
        <v>4943</v>
      </c>
      <c r="CX854" s="1" t="s">
        <v>4943</v>
      </c>
      <c r="CY854" s="1" t="s">
        <v>4943</v>
      </c>
      <c r="CZ854" s="1" t="s">
        <v>4943</v>
      </c>
    </row>
    <row r="855" spans="2:104" x14ac:dyDescent="0.25">
      <c r="B855" s="2">
        <v>44412</v>
      </c>
      <c r="C855" s="1">
        <v>0</v>
      </c>
      <c r="D855" s="1">
        <v>1</v>
      </c>
      <c r="E855" s="1">
        <v>0</v>
      </c>
      <c r="F855" s="1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>
        <v>0</v>
      </c>
      <c r="BD855">
        <v>0</v>
      </c>
      <c r="BE855">
        <v>0</v>
      </c>
      <c r="BF855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0</v>
      </c>
      <c r="BX855" s="1">
        <v>0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 t="s">
        <v>4943</v>
      </c>
      <c r="CJ855" s="1" t="s">
        <v>4943</v>
      </c>
      <c r="CK855" s="1" t="s">
        <v>4943</v>
      </c>
      <c r="CL855" s="1" t="s">
        <v>4943</v>
      </c>
      <c r="CM855" s="1" t="s">
        <v>4943</v>
      </c>
      <c r="CN855" s="1" t="s">
        <v>4943</v>
      </c>
      <c r="CO855" s="1" t="s">
        <v>4943</v>
      </c>
      <c r="CP855" s="1" t="s">
        <v>4943</v>
      </c>
      <c r="CQ855" s="1" t="s">
        <v>4943</v>
      </c>
      <c r="CR855" s="1" t="s">
        <v>4943</v>
      </c>
      <c r="CS855" s="1" t="s">
        <v>4943</v>
      </c>
      <c r="CT855" s="1" t="s">
        <v>4943</v>
      </c>
      <c r="CU855" s="1" t="s">
        <v>4943</v>
      </c>
      <c r="CV855" s="1" t="s">
        <v>4943</v>
      </c>
      <c r="CW855" s="1" t="s">
        <v>4943</v>
      </c>
      <c r="CX855" s="1" t="s">
        <v>4943</v>
      </c>
      <c r="CY855" s="1" t="s">
        <v>23</v>
      </c>
      <c r="CZ855" s="1" t="s">
        <v>4943</v>
      </c>
    </row>
    <row r="856" spans="2:104" x14ac:dyDescent="0.25">
      <c r="B856" s="2">
        <v>44412</v>
      </c>
      <c r="C856" s="1">
        <v>0</v>
      </c>
      <c r="D856" s="1">
        <v>1</v>
      </c>
      <c r="E856" s="1">
        <v>0</v>
      </c>
      <c r="F856" s="1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>
        <v>0</v>
      </c>
      <c r="BD856">
        <v>0</v>
      </c>
      <c r="BE856">
        <v>0</v>
      </c>
      <c r="BF856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 t="s">
        <v>4943</v>
      </c>
      <c r="CJ856" s="1" t="s">
        <v>4943</v>
      </c>
      <c r="CK856" s="1" t="s">
        <v>4943</v>
      </c>
      <c r="CL856" s="1" t="s">
        <v>4943</v>
      </c>
      <c r="CM856" s="1" t="s">
        <v>4943</v>
      </c>
      <c r="CN856" s="1" t="s">
        <v>4943</v>
      </c>
      <c r="CO856" s="1" t="s">
        <v>4943</v>
      </c>
      <c r="CP856" s="1" t="s">
        <v>4943</v>
      </c>
      <c r="CQ856" s="1" t="s">
        <v>4943</v>
      </c>
      <c r="CR856" s="1" t="s">
        <v>4943</v>
      </c>
      <c r="CS856" s="1" t="s">
        <v>4943</v>
      </c>
      <c r="CT856" s="1" t="s">
        <v>4943</v>
      </c>
      <c r="CU856" s="1" t="s">
        <v>4943</v>
      </c>
      <c r="CV856" s="1" t="s">
        <v>4943</v>
      </c>
      <c r="CW856" s="1" t="s">
        <v>4943</v>
      </c>
      <c r="CX856" s="1" t="s">
        <v>4943</v>
      </c>
      <c r="CY856" s="1" t="s">
        <v>23</v>
      </c>
      <c r="CZ856" s="1" t="s">
        <v>4943</v>
      </c>
    </row>
    <row r="857" spans="2:104" x14ac:dyDescent="0.25">
      <c r="B857" s="2">
        <v>44412</v>
      </c>
      <c r="C857" s="1">
        <v>0</v>
      </c>
      <c r="D857" s="1">
        <v>1</v>
      </c>
      <c r="E857" s="1">
        <v>0</v>
      </c>
      <c r="F857" s="1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>
        <v>0</v>
      </c>
      <c r="BD857">
        <v>0</v>
      </c>
      <c r="BE857">
        <v>0</v>
      </c>
      <c r="BF857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 t="s">
        <v>4943</v>
      </c>
      <c r="CJ857" s="1" t="s">
        <v>4943</v>
      </c>
      <c r="CK857" s="1" t="s">
        <v>4943</v>
      </c>
      <c r="CL857" s="1" t="s">
        <v>4943</v>
      </c>
      <c r="CM857" s="1" t="s">
        <v>4943</v>
      </c>
      <c r="CN857" s="1" t="s">
        <v>4943</v>
      </c>
      <c r="CO857" s="1" t="s">
        <v>4943</v>
      </c>
      <c r="CP857" s="1" t="s">
        <v>4943</v>
      </c>
      <c r="CQ857" s="1" t="s">
        <v>4943</v>
      </c>
      <c r="CR857" s="1" t="s">
        <v>4943</v>
      </c>
      <c r="CS857" s="1" t="s">
        <v>4943</v>
      </c>
      <c r="CT857" s="1" t="s">
        <v>4943</v>
      </c>
      <c r="CU857" s="1" t="s">
        <v>4943</v>
      </c>
      <c r="CV857" s="1" t="s">
        <v>4943</v>
      </c>
      <c r="CW857" s="1" t="s">
        <v>4943</v>
      </c>
      <c r="CX857" s="1" t="s">
        <v>4943</v>
      </c>
      <c r="CY857" s="1" t="s">
        <v>23</v>
      </c>
      <c r="CZ857" s="1" t="s">
        <v>4943</v>
      </c>
    </row>
    <row r="858" spans="2:104" x14ac:dyDescent="0.25">
      <c r="B858" s="2">
        <v>44412</v>
      </c>
      <c r="C858" s="1">
        <v>1</v>
      </c>
      <c r="D858" s="1">
        <v>0</v>
      </c>
      <c r="E858" s="1">
        <v>0</v>
      </c>
      <c r="F858" s="1">
        <v>0</v>
      </c>
      <c r="G858">
        <v>1</v>
      </c>
      <c r="H858">
        <v>0</v>
      </c>
      <c r="I858">
        <v>1</v>
      </c>
      <c r="J858">
        <v>1</v>
      </c>
      <c r="K858">
        <v>1</v>
      </c>
      <c r="L858">
        <v>0</v>
      </c>
      <c r="M858">
        <v>0</v>
      </c>
      <c r="N858">
        <v>0</v>
      </c>
      <c r="O858">
        <v>1</v>
      </c>
      <c r="P858">
        <v>0</v>
      </c>
      <c r="Q858">
        <v>0</v>
      </c>
      <c r="R858">
        <v>1</v>
      </c>
      <c r="S858">
        <v>0</v>
      </c>
      <c r="T858">
        <v>1</v>
      </c>
      <c r="U858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1</v>
      </c>
      <c r="AD858" s="1">
        <v>0</v>
      </c>
      <c r="AE858" s="1">
        <v>0</v>
      </c>
      <c r="AF858" s="1">
        <v>1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1</v>
      </c>
      <c r="AU858" s="1">
        <v>0</v>
      </c>
      <c r="AV858" s="1">
        <v>0</v>
      </c>
      <c r="AW858" s="1">
        <v>0</v>
      </c>
      <c r="AX858" s="1">
        <v>1</v>
      </c>
      <c r="AY858" s="1">
        <v>1</v>
      </c>
      <c r="AZ858" s="1">
        <v>1</v>
      </c>
      <c r="BA858" s="1">
        <v>1</v>
      </c>
      <c r="BB858" s="1">
        <v>1</v>
      </c>
      <c r="BC858">
        <v>1</v>
      </c>
      <c r="BD858">
        <v>1</v>
      </c>
      <c r="BE858">
        <v>1</v>
      </c>
      <c r="BF858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1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0</v>
      </c>
      <c r="BX858" s="1">
        <v>0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 t="s">
        <v>4946</v>
      </c>
      <c r="CJ858" s="1" t="s">
        <v>4946</v>
      </c>
      <c r="CK858" s="1" t="s">
        <v>4946</v>
      </c>
      <c r="CL858" s="1" t="s">
        <v>4946</v>
      </c>
      <c r="CM858" s="1" t="s">
        <v>4946</v>
      </c>
      <c r="CN858" s="1" t="s">
        <v>4945</v>
      </c>
      <c r="CO858" s="1" t="s">
        <v>4946</v>
      </c>
      <c r="CP858" s="1" t="s">
        <v>4944</v>
      </c>
      <c r="CQ858" s="1" t="s">
        <v>4944</v>
      </c>
      <c r="CR858" s="1" t="s">
        <v>4944</v>
      </c>
      <c r="CS858" s="1" t="s">
        <v>4944</v>
      </c>
      <c r="CT858" s="1" t="s">
        <v>4943</v>
      </c>
      <c r="CU858" s="1" t="s">
        <v>4943</v>
      </c>
      <c r="CV858" s="1" t="s">
        <v>4943</v>
      </c>
      <c r="CW858" s="1" t="s">
        <v>4943</v>
      </c>
      <c r="CX858" s="1" t="s">
        <v>4943</v>
      </c>
      <c r="CY858" s="1" t="s">
        <v>4943</v>
      </c>
      <c r="CZ858" s="1" t="s">
        <v>4943</v>
      </c>
    </row>
    <row r="859" spans="2:104" x14ac:dyDescent="0.25">
      <c r="B859" s="2">
        <v>44412</v>
      </c>
      <c r="C859" s="1">
        <v>0</v>
      </c>
      <c r="D859" s="1">
        <v>1</v>
      </c>
      <c r="E859" s="1">
        <v>0</v>
      </c>
      <c r="F859" s="1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>
        <v>0</v>
      </c>
      <c r="BD859">
        <v>0</v>
      </c>
      <c r="BE859">
        <v>0</v>
      </c>
      <c r="BF859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 t="s">
        <v>4943</v>
      </c>
      <c r="CJ859" s="1" t="s">
        <v>4943</v>
      </c>
      <c r="CK859" s="1" t="s">
        <v>4943</v>
      </c>
      <c r="CL859" s="1" t="s">
        <v>4943</v>
      </c>
      <c r="CM859" s="1" t="s">
        <v>4943</v>
      </c>
      <c r="CN859" s="1" t="s">
        <v>4943</v>
      </c>
      <c r="CO859" s="1" t="s">
        <v>4943</v>
      </c>
      <c r="CP859" s="1" t="s">
        <v>4943</v>
      </c>
      <c r="CQ859" s="1" t="s">
        <v>4943</v>
      </c>
      <c r="CR859" s="1" t="s">
        <v>4943</v>
      </c>
      <c r="CS859" s="1" t="s">
        <v>4943</v>
      </c>
      <c r="CT859" s="1" t="s">
        <v>4943</v>
      </c>
      <c r="CU859" s="1" t="s">
        <v>4943</v>
      </c>
      <c r="CV859" s="1" t="s">
        <v>4943</v>
      </c>
      <c r="CW859" s="1" t="s">
        <v>4943</v>
      </c>
      <c r="CX859" s="1" t="s">
        <v>4943</v>
      </c>
      <c r="CY859" s="1" t="s">
        <v>23</v>
      </c>
      <c r="CZ859" s="1" t="s">
        <v>4943</v>
      </c>
    </row>
    <row r="860" spans="2:104" x14ac:dyDescent="0.25">
      <c r="B860" s="2">
        <v>44412</v>
      </c>
      <c r="C860" s="1">
        <v>1</v>
      </c>
      <c r="D860" s="1">
        <v>0</v>
      </c>
      <c r="E860" s="1">
        <v>0</v>
      </c>
      <c r="F860" s="1">
        <v>0</v>
      </c>
      <c r="G860">
        <v>0</v>
      </c>
      <c r="H860">
        <v>0</v>
      </c>
      <c r="I860">
        <v>1</v>
      </c>
      <c r="J860">
        <v>1</v>
      </c>
      <c r="K860">
        <v>0</v>
      </c>
      <c r="L860">
        <v>1</v>
      </c>
      <c r="M860">
        <v>0</v>
      </c>
      <c r="N860">
        <v>0</v>
      </c>
      <c r="O860">
        <v>1</v>
      </c>
      <c r="P860">
        <v>0</v>
      </c>
      <c r="Q860">
        <v>0</v>
      </c>
      <c r="R860">
        <v>1</v>
      </c>
      <c r="S860">
        <v>1</v>
      </c>
      <c r="T860">
        <v>0</v>
      </c>
      <c r="U860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1</v>
      </c>
      <c r="AB860" s="1">
        <v>0</v>
      </c>
      <c r="AC860" s="1">
        <v>0</v>
      </c>
      <c r="AD860" s="1">
        <v>0</v>
      </c>
      <c r="AE860" s="1">
        <v>0</v>
      </c>
      <c r="AF860" s="1">
        <v>1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1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>
        <v>0</v>
      </c>
      <c r="BD860">
        <v>0</v>
      </c>
      <c r="BE860">
        <v>0</v>
      </c>
      <c r="BF860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1</v>
      </c>
      <c r="BR860" s="1">
        <v>1</v>
      </c>
      <c r="BS860" s="1">
        <v>0</v>
      </c>
      <c r="BT860" s="1">
        <v>0</v>
      </c>
      <c r="BU860" s="1">
        <v>0</v>
      </c>
      <c r="BV860" s="1">
        <v>0</v>
      </c>
      <c r="BW860" s="1">
        <v>0</v>
      </c>
      <c r="BX860" s="1">
        <v>0</v>
      </c>
      <c r="BY860" s="1">
        <v>0</v>
      </c>
      <c r="BZ860" s="1">
        <v>0</v>
      </c>
      <c r="CA860" s="1">
        <v>1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 t="s">
        <v>4946</v>
      </c>
      <c r="CJ860" s="1" t="s">
        <v>4946</v>
      </c>
      <c r="CK860" s="1" t="s">
        <v>4945</v>
      </c>
      <c r="CL860" s="1" t="s">
        <v>4945</v>
      </c>
      <c r="CM860" s="1" t="s">
        <v>4945</v>
      </c>
      <c r="CN860" s="1" t="s">
        <v>4945</v>
      </c>
      <c r="CO860" s="1" t="s">
        <v>4945</v>
      </c>
      <c r="CP860" s="1" t="s">
        <v>4945</v>
      </c>
      <c r="CQ860" s="1" t="s">
        <v>4945</v>
      </c>
      <c r="CR860" s="1" t="s">
        <v>4945</v>
      </c>
      <c r="CS860" s="1" t="s">
        <v>4945</v>
      </c>
      <c r="CT860" s="1" t="s">
        <v>4943</v>
      </c>
      <c r="CU860" s="1" t="s">
        <v>4943</v>
      </c>
      <c r="CV860" s="1" t="s">
        <v>4943</v>
      </c>
      <c r="CW860" s="1" t="s">
        <v>4943</v>
      </c>
      <c r="CX860" s="1" t="s">
        <v>4943</v>
      </c>
      <c r="CY860" s="1" t="s">
        <v>4943</v>
      </c>
      <c r="CZ860" s="1" t="s">
        <v>4943</v>
      </c>
    </row>
    <row r="861" spans="2:104" x14ac:dyDescent="0.25">
      <c r="B861" s="2">
        <v>44412</v>
      </c>
      <c r="C861" s="1">
        <v>0</v>
      </c>
      <c r="D861" s="1">
        <v>1</v>
      </c>
      <c r="E861" s="1">
        <v>0</v>
      </c>
      <c r="F861" s="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>
        <v>0</v>
      </c>
      <c r="BD861">
        <v>0</v>
      </c>
      <c r="BE861">
        <v>0</v>
      </c>
      <c r="BF86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 t="s">
        <v>4943</v>
      </c>
      <c r="CJ861" s="1" t="s">
        <v>4943</v>
      </c>
      <c r="CK861" s="1" t="s">
        <v>4943</v>
      </c>
      <c r="CL861" s="1" t="s">
        <v>4943</v>
      </c>
      <c r="CM861" s="1" t="s">
        <v>4943</v>
      </c>
      <c r="CN861" s="1" t="s">
        <v>4943</v>
      </c>
      <c r="CO861" s="1" t="s">
        <v>4943</v>
      </c>
      <c r="CP861" s="1" t="s">
        <v>4943</v>
      </c>
      <c r="CQ861" s="1" t="s">
        <v>4943</v>
      </c>
      <c r="CR861" s="1" t="s">
        <v>4943</v>
      </c>
      <c r="CS861" s="1" t="s">
        <v>4943</v>
      </c>
      <c r="CT861" s="1" t="s">
        <v>4943</v>
      </c>
      <c r="CU861" s="1" t="s">
        <v>4943</v>
      </c>
      <c r="CV861" s="1" t="s">
        <v>4943</v>
      </c>
      <c r="CW861" s="1" t="s">
        <v>4943</v>
      </c>
      <c r="CX861" s="1" t="s">
        <v>4943</v>
      </c>
      <c r="CY861" s="1" t="s">
        <v>23</v>
      </c>
      <c r="CZ861" s="1" t="s">
        <v>4943</v>
      </c>
    </row>
    <row r="862" spans="2:104" x14ac:dyDescent="0.25">
      <c r="B862" s="2">
        <v>44412</v>
      </c>
      <c r="C862" s="1">
        <v>0</v>
      </c>
      <c r="D862" s="1">
        <v>0</v>
      </c>
      <c r="E862" s="1">
        <v>1</v>
      </c>
      <c r="F862" s="1">
        <v>0</v>
      </c>
      <c r="G862">
        <v>0</v>
      </c>
      <c r="H862">
        <v>0</v>
      </c>
      <c r="I862">
        <v>1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>
        <v>0</v>
      </c>
      <c r="BD862">
        <v>0</v>
      </c>
      <c r="BE862">
        <v>0</v>
      </c>
      <c r="BF862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 t="s">
        <v>4943</v>
      </c>
      <c r="CJ862" s="1" t="s">
        <v>4943</v>
      </c>
      <c r="CK862" s="1" t="s">
        <v>4943</v>
      </c>
      <c r="CL862" s="1" t="s">
        <v>4943</v>
      </c>
      <c r="CM862" s="1" t="s">
        <v>4943</v>
      </c>
      <c r="CN862" s="1" t="s">
        <v>4943</v>
      </c>
      <c r="CO862" s="1" t="s">
        <v>4943</v>
      </c>
      <c r="CP862" s="1" t="s">
        <v>4943</v>
      </c>
      <c r="CQ862" s="1" t="s">
        <v>4943</v>
      </c>
      <c r="CR862" s="1" t="s">
        <v>4943</v>
      </c>
      <c r="CS862" s="1" t="s">
        <v>4943</v>
      </c>
      <c r="CT862" s="1" t="s">
        <v>4947</v>
      </c>
      <c r="CU862" s="1" t="s">
        <v>4943</v>
      </c>
      <c r="CV862" s="1" t="s">
        <v>4943</v>
      </c>
      <c r="CW862" s="1" t="s">
        <v>4943</v>
      </c>
      <c r="CX862" s="1" t="s">
        <v>4943</v>
      </c>
      <c r="CY862" s="1" t="s">
        <v>4943</v>
      </c>
      <c r="CZ862" s="1" t="s">
        <v>23</v>
      </c>
    </row>
    <row r="863" spans="2:104" x14ac:dyDescent="0.25">
      <c r="B863" s="2">
        <v>44412</v>
      </c>
      <c r="C863" s="1">
        <v>0</v>
      </c>
      <c r="D863" s="1">
        <v>1</v>
      </c>
      <c r="E863" s="1">
        <v>0</v>
      </c>
      <c r="F863" s="1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>
        <v>0</v>
      </c>
      <c r="BD863">
        <v>0</v>
      </c>
      <c r="BE863">
        <v>0</v>
      </c>
      <c r="BF863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0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 t="s">
        <v>4943</v>
      </c>
      <c r="CJ863" s="1" t="s">
        <v>4943</v>
      </c>
      <c r="CK863" s="1" t="s">
        <v>4943</v>
      </c>
      <c r="CL863" s="1" t="s">
        <v>4943</v>
      </c>
      <c r="CM863" s="1" t="s">
        <v>4943</v>
      </c>
      <c r="CN863" s="1" t="s">
        <v>4943</v>
      </c>
      <c r="CO863" s="1" t="s">
        <v>4943</v>
      </c>
      <c r="CP863" s="1" t="s">
        <v>4943</v>
      </c>
      <c r="CQ863" s="1" t="s">
        <v>4943</v>
      </c>
      <c r="CR863" s="1" t="s">
        <v>4943</v>
      </c>
      <c r="CS863" s="1" t="s">
        <v>4943</v>
      </c>
      <c r="CT863" s="1" t="s">
        <v>4943</v>
      </c>
      <c r="CU863" s="1" t="s">
        <v>4943</v>
      </c>
      <c r="CV863" s="1" t="s">
        <v>4943</v>
      </c>
      <c r="CW863" s="1" t="s">
        <v>4943</v>
      </c>
      <c r="CX863" s="1" t="s">
        <v>4943</v>
      </c>
      <c r="CY863" s="1" t="s">
        <v>23</v>
      </c>
      <c r="CZ863" s="1" t="s">
        <v>4943</v>
      </c>
    </row>
    <row r="864" spans="2:104" x14ac:dyDescent="0.25">
      <c r="B864" s="2">
        <v>44412</v>
      </c>
      <c r="C864" s="1">
        <v>1</v>
      </c>
      <c r="D864" s="1">
        <v>0</v>
      </c>
      <c r="E864" s="1">
        <v>0</v>
      </c>
      <c r="F864" s="1">
        <v>0</v>
      </c>
      <c r="G864">
        <v>0</v>
      </c>
      <c r="H864">
        <v>0</v>
      </c>
      <c r="I864">
        <v>1</v>
      </c>
      <c r="J864">
        <v>1</v>
      </c>
      <c r="K864">
        <v>1</v>
      </c>
      <c r="L864">
        <v>1</v>
      </c>
      <c r="M864">
        <v>1</v>
      </c>
      <c r="N864">
        <v>0</v>
      </c>
      <c r="O864">
        <v>1</v>
      </c>
      <c r="P864">
        <v>1</v>
      </c>
      <c r="Q864">
        <v>0</v>
      </c>
      <c r="R864">
        <v>1</v>
      </c>
      <c r="S864">
        <v>0</v>
      </c>
      <c r="T864">
        <v>1</v>
      </c>
      <c r="U864">
        <v>0</v>
      </c>
      <c r="V864" s="1">
        <v>1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1</v>
      </c>
      <c r="AG864" s="1">
        <v>0</v>
      </c>
      <c r="AH864" s="1">
        <v>1</v>
      </c>
      <c r="AI864" s="1">
        <v>0</v>
      </c>
      <c r="AJ864" s="1">
        <v>0</v>
      </c>
      <c r="AK864" s="1">
        <v>0</v>
      </c>
      <c r="AL864" s="1">
        <v>0</v>
      </c>
      <c r="AM864" s="1">
        <v>1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1</v>
      </c>
      <c r="AX864" s="1">
        <v>1</v>
      </c>
      <c r="AY864" s="1">
        <v>0</v>
      </c>
      <c r="AZ864" s="1">
        <v>1</v>
      </c>
      <c r="BA864" s="1">
        <v>0</v>
      </c>
      <c r="BB864" s="1">
        <v>0</v>
      </c>
      <c r="BC864">
        <v>1</v>
      </c>
      <c r="BD864">
        <v>1</v>
      </c>
      <c r="BE864">
        <v>1</v>
      </c>
      <c r="BF864">
        <v>0</v>
      </c>
      <c r="BG864" s="1">
        <v>1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1</v>
      </c>
      <c r="BV864" s="1">
        <v>1</v>
      </c>
      <c r="BW864" s="1">
        <v>0</v>
      </c>
      <c r="BX864" s="1">
        <v>0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1</v>
      </c>
      <c r="CG864" s="1">
        <v>0</v>
      </c>
      <c r="CH864" s="1">
        <v>0</v>
      </c>
      <c r="CI864" s="1" t="s">
        <v>4946</v>
      </c>
      <c r="CJ864" s="1" t="s">
        <v>4946</v>
      </c>
      <c r="CK864" s="1" t="s">
        <v>4946</v>
      </c>
      <c r="CL864" s="1" t="s">
        <v>4946</v>
      </c>
      <c r="CM864" s="1" t="s">
        <v>4944</v>
      </c>
      <c r="CN864" s="1" t="s">
        <v>4944</v>
      </c>
      <c r="CO864" s="1" t="s">
        <v>4944</v>
      </c>
      <c r="CP864" s="1" t="s">
        <v>4946</v>
      </c>
      <c r="CQ864" s="1" t="s">
        <v>4946</v>
      </c>
      <c r="CR864" s="1" t="s">
        <v>4946</v>
      </c>
      <c r="CS864" s="1" t="s">
        <v>4946</v>
      </c>
      <c r="CT864" s="1" t="s">
        <v>4943</v>
      </c>
      <c r="CU864" s="1" t="s">
        <v>4943</v>
      </c>
      <c r="CV864" s="1" t="s">
        <v>4943</v>
      </c>
      <c r="CW864" s="1" t="s">
        <v>4943</v>
      </c>
      <c r="CX864" s="1" t="s">
        <v>4943</v>
      </c>
      <c r="CY864" s="1" t="s">
        <v>4943</v>
      </c>
      <c r="CZ864" s="1" t="s">
        <v>4943</v>
      </c>
    </row>
    <row r="865" spans="2:104" x14ac:dyDescent="0.25">
      <c r="B865" s="2">
        <v>44412</v>
      </c>
      <c r="C865" s="1">
        <v>0</v>
      </c>
      <c r="D865" s="1">
        <v>1</v>
      </c>
      <c r="E865" s="1">
        <v>0</v>
      </c>
      <c r="F865" s="1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>
        <v>0</v>
      </c>
      <c r="BD865">
        <v>0</v>
      </c>
      <c r="BE865">
        <v>0</v>
      </c>
      <c r="BF865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0</v>
      </c>
      <c r="BX865" s="1">
        <v>0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 t="s">
        <v>4943</v>
      </c>
      <c r="CJ865" s="1" t="s">
        <v>4943</v>
      </c>
      <c r="CK865" s="1" t="s">
        <v>4943</v>
      </c>
      <c r="CL865" s="1" t="s">
        <v>4943</v>
      </c>
      <c r="CM865" s="1" t="s">
        <v>4943</v>
      </c>
      <c r="CN865" s="1" t="s">
        <v>4943</v>
      </c>
      <c r="CO865" s="1" t="s">
        <v>4943</v>
      </c>
      <c r="CP865" s="1" t="s">
        <v>4943</v>
      </c>
      <c r="CQ865" s="1" t="s">
        <v>4943</v>
      </c>
      <c r="CR865" s="1" t="s">
        <v>4943</v>
      </c>
      <c r="CS865" s="1" t="s">
        <v>4943</v>
      </c>
      <c r="CT865" s="1" t="s">
        <v>4943</v>
      </c>
      <c r="CU865" s="1" t="s">
        <v>4943</v>
      </c>
      <c r="CV865" s="1" t="s">
        <v>4943</v>
      </c>
      <c r="CW865" s="1" t="s">
        <v>4943</v>
      </c>
      <c r="CX865" s="1" t="s">
        <v>4943</v>
      </c>
      <c r="CY865" s="1" t="s">
        <v>23</v>
      </c>
      <c r="CZ865" s="1" t="s">
        <v>4943</v>
      </c>
    </row>
    <row r="866" spans="2:104" x14ac:dyDescent="0.25">
      <c r="B866" s="2">
        <v>44412</v>
      </c>
      <c r="C866" s="1">
        <v>0</v>
      </c>
      <c r="D866" s="1">
        <v>1</v>
      </c>
      <c r="E866" s="1">
        <v>0</v>
      </c>
      <c r="F866" s="1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>
        <v>0</v>
      </c>
      <c r="BD866">
        <v>0</v>
      </c>
      <c r="BE866">
        <v>0</v>
      </c>
      <c r="BF866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 t="s">
        <v>4943</v>
      </c>
      <c r="CJ866" s="1" t="s">
        <v>4943</v>
      </c>
      <c r="CK866" s="1" t="s">
        <v>4943</v>
      </c>
      <c r="CL866" s="1" t="s">
        <v>4943</v>
      </c>
      <c r="CM866" s="1" t="s">
        <v>4943</v>
      </c>
      <c r="CN866" s="1" t="s">
        <v>4943</v>
      </c>
      <c r="CO866" s="1" t="s">
        <v>4943</v>
      </c>
      <c r="CP866" s="1" t="s">
        <v>4943</v>
      </c>
      <c r="CQ866" s="1" t="s">
        <v>4943</v>
      </c>
      <c r="CR866" s="1" t="s">
        <v>4943</v>
      </c>
      <c r="CS866" s="1" t="s">
        <v>4943</v>
      </c>
      <c r="CT866" s="1" t="s">
        <v>4943</v>
      </c>
      <c r="CU866" s="1" t="s">
        <v>4943</v>
      </c>
      <c r="CV866" s="1" t="s">
        <v>4943</v>
      </c>
      <c r="CW866" s="1" t="s">
        <v>4943</v>
      </c>
      <c r="CX866" s="1" t="s">
        <v>4943</v>
      </c>
      <c r="CY866" s="1" t="s">
        <v>23</v>
      </c>
      <c r="CZ866" s="1" t="s">
        <v>4943</v>
      </c>
    </row>
    <row r="867" spans="2:104" x14ac:dyDescent="0.25">
      <c r="B867" s="2">
        <v>44412</v>
      </c>
      <c r="C867" s="1">
        <v>1</v>
      </c>
      <c r="D867" s="1">
        <v>0</v>
      </c>
      <c r="E867" s="1">
        <v>0</v>
      </c>
      <c r="F867" s="1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1</v>
      </c>
      <c r="M867">
        <v>1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>
        <v>0</v>
      </c>
      <c r="BD867">
        <v>0</v>
      </c>
      <c r="BE867">
        <v>0</v>
      </c>
      <c r="BF867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1</v>
      </c>
      <c r="BR867" s="1">
        <v>1</v>
      </c>
      <c r="BS867" s="1">
        <v>1</v>
      </c>
      <c r="BT867" s="1">
        <v>1</v>
      </c>
      <c r="BU867" s="1">
        <v>1</v>
      </c>
      <c r="BV867" s="1">
        <v>1</v>
      </c>
      <c r="BW867" s="1">
        <v>0</v>
      </c>
      <c r="BX867" s="1">
        <v>0</v>
      </c>
      <c r="BY867" s="1">
        <v>0</v>
      </c>
      <c r="BZ867" s="1">
        <v>0</v>
      </c>
      <c r="CA867" s="1">
        <v>1</v>
      </c>
      <c r="CB867" s="1">
        <v>0</v>
      </c>
      <c r="CC867" s="1">
        <v>0</v>
      </c>
      <c r="CD867" s="1">
        <v>0</v>
      </c>
      <c r="CE867" s="1">
        <v>0</v>
      </c>
      <c r="CF867" s="1">
        <v>1</v>
      </c>
      <c r="CG867" s="1">
        <v>0</v>
      </c>
      <c r="CH867" s="1">
        <v>0</v>
      </c>
      <c r="CI867" s="1" t="s">
        <v>4946</v>
      </c>
      <c r="CJ867" s="1" t="s">
        <v>4946</v>
      </c>
      <c r="CK867" s="1" t="s">
        <v>4946</v>
      </c>
      <c r="CL867" s="1" t="s">
        <v>4946</v>
      </c>
      <c r="CM867" s="1" t="s">
        <v>4945</v>
      </c>
      <c r="CN867" s="1" t="s">
        <v>4945</v>
      </c>
      <c r="CO867" s="1" t="s">
        <v>4945</v>
      </c>
      <c r="CP867" s="1" t="s">
        <v>4945</v>
      </c>
      <c r="CQ867" s="1" t="s">
        <v>4945</v>
      </c>
      <c r="CR867" s="1" t="s">
        <v>4945</v>
      </c>
      <c r="CS867" s="1" t="s">
        <v>4945</v>
      </c>
      <c r="CT867" s="1" t="s">
        <v>4943</v>
      </c>
      <c r="CU867" s="1" t="s">
        <v>4943</v>
      </c>
      <c r="CV867" s="1" t="s">
        <v>4943</v>
      </c>
      <c r="CW867" s="1" t="s">
        <v>4943</v>
      </c>
      <c r="CX867" s="1" t="s">
        <v>4943</v>
      </c>
      <c r="CY867" s="1" t="s">
        <v>4943</v>
      </c>
      <c r="CZ867" s="1" t="s">
        <v>4943</v>
      </c>
    </row>
    <row r="868" spans="2:104" x14ac:dyDescent="0.25">
      <c r="B868" s="2">
        <v>44412</v>
      </c>
      <c r="C868" s="1">
        <v>0</v>
      </c>
      <c r="D868" s="1">
        <v>1</v>
      </c>
      <c r="E868" s="1">
        <v>0</v>
      </c>
      <c r="F868" s="1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>
        <v>0</v>
      </c>
      <c r="BD868">
        <v>0</v>
      </c>
      <c r="BE868">
        <v>0</v>
      </c>
      <c r="BF868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 t="s">
        <v>4943</v>
      </c>
      <c r="CJ868" s="1" t="s">
        <v>4943</v>
      </c>
      <c r="CK868" s="1" t="s">
        <v>4943</v>
      </c>
      <c r="CL868" s="1" t="s">
        <v>4943</v>
      </c>
      <c r="CM868" s="1" t="s">
        <v>4943</v>
      </c>
      <c r="CN868" s="1" t="s">
        <v>4943</v>
      </c>
      <c r="CO868" s="1" t="s">
        <v>4943</v>
      </c>
      <c r="CP868" s="1" t="s">
        <v>4943</v>
      </c>
      <c r="CQ868" s="1" t="s">
        <v>4943</v>
      </c>
      <c r="CR868" s="1" t="s">
        <v>4943</v>
      </c>
      <c r="CS868" s="1" t="s">
        <v>4943</v>
      </c>
      <c r="CT868" s="1" t="s">
        <v>4943</v>
      </c>
      <c r="CU868" s="1" t="s">
        <v>4943</v>
      </c>
      <c r="CV868" s="1" t="s">
        <v>4943</v>
      </c>
      <c r="CW868" s="1" t="s">
        <v>4943</v>
      </c>
      <c r="CX868" s="1" t="s">
        <v>4943</v>
      </c>
      <c r="CY868" s="1" t="s">
        <v>23</v>
      </c>
      <c r="CZ868" s="1" t="s">
        <v>4943</v>
      </c>
    </row>
    <row r="869" spans="2:104" x14ac:dyDescent="0.25">
      <c r="B869" s="2">
        <v>44412</v>
      </c>
      <c r="C869" s="1">
        <v>0</v>
      </c>
      <c r="D869" s="1">
        <v>1</v>
      </c>
      <c r="E869" s="1">
        <v>0</v>
      </c>
      <c r="F869" s="1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>
        <v>0</v>
      </c>
      <c r="BD869">
        <v>0</v>
      </c>
      <c r="BE869">
        <v>0</v>
      </c>
      <c r="BF869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 t="s">
        <v>4943</v>
      </c>
      <c r="CJ869" s="1" t="s">
        <v>4943</v>
      </c>
      <c r="CK869" s="1" t="s">
        <v>4943</v>
      </c>
      <c r="CL869" s="1" t="s">
        <v>4943</v>
      </c>
      <c r="CM869" s="1" t="s">
        <v>4943</v>
      </c>
      <c r="CN869" s="1" t="s">
        <v>4943</v>
      </c>
      <c r="CO869" s="1" t="s">
        <v>4943</v>
      </c>
      <c r="CP869" s="1" t="s">
        <v>4943</v>
      </c>
      <c r="CQ869" s="1" t="s">
        <v>4943</v>
      </c>
      <c r="CR869" s="1" t="s">
        <v>4943</v>
      </c>
      <c r="CS869" s="1" t="s">
        <v>4943</v>
      </c>
      <c r="CT869" s="1" t="s">
        <v>4943</v>
      </c>
      <c r="CU869" s="1" t="s">
        <v>4943</v>
      </c>
      <c r="CV869" s="1" t="s">
        <v>4943</v>
      </c>
      <c r="CW869" s="1" t="s">
        <v>4943</v>
      </c>
      <c r="CX869" s="1" t="s">
        <v>4943</v>
      </c>
      <c r="CY869" s="1" t="s">
        <v>23</v>
      </c>
      <c r="CZ869" s="1" t="s">
        <v>4943</v>
      </c>
    </row>
    <row r="870" spans="2:104" x14ac:dyDescent="0.25">
      <c r="B870" s="2">
        <v>44412</v>
      </c>
      <c r="C870" s="1">
        <v>0</v>
      </c>
      <c r="D870" s="1">
        <v>1</v>
      </c>
      <c r="E870" s="1">
        <v>0</v>
      </c>
      <c r="F870" s="1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>
        <v>0</v>
      </c>
      <c r="BD870">
        <v>0</v>
      </c>
      <c r="BE870">
        <v>0</v>
      </c>
      <c r="BF870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0</v>
      </c>
      <c r="BX870" s="1">
        <v>0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 t="s">
        <v>4943</v>
      </c>
      <c r="CJ870" s="1" t="s">
        <v>4943</v>
      </c>
      <c r="CK870" s="1" t="s">
        <v>4943</v>
      </c>
      <c r="CL870" s="1" t="s">
        <v>4943</v>
      </c>
      <c r="CM870" s="1" t="s">
        <v>4943</v>
      </c>
      <c r="CN870" s="1" t="s">
        <v>4943</v>
      </c>
      <c r="CO870" s="1" t="s">
        <v>4943</v>
      </c>
      <c r="CP870" s="1" t="s">
        <v>4943</v>
      </c>
      <c r="CQ870" s="1" t="s">
        <v>4943</v>
      </c>
      <c r="CR870" s="1" t="s">
        <v>4943</v>
      </c>
      <c r="CS870" s="1" t="s">
        <v>4943</v>
      </c>
      <c r="CT870" s="1" t="s">
        <v>4943</v>
      </c>
      <c r="CU870" s="1" t="s">
        <v>4943</v>
      </c>
      <c r="CV870" s="1" t="s">
        <v>4943</v>
      </c>
      <c r="CW870" s="1" t="s">
        <v>4943</v>
      </c>
      <c r="CX870" s="1" t="s">
        <v>4943</v>
      </c>
      <c r="CY870" s="1" t="s">
        <v>23</v>
      </c>
      <c r="CZ870" s="1" t="s">
        <v>4943</v>
      </c>
    </row>
    <row r="871" spans="2:104" x14ac:dyDescent="0.25">
      <c r="B871" s="2">
        <v>44412</v>
      </c>
      <c r="C871" s="1">
        <v>0</v>
      </c>
      <c r="D871" s="1">
        <v>1</v>
      </c>
      <c r="E871" s="1">
        <v>0</v>
      </c>
      <c r="F871" s="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>
        <v>0</v>
      </c>
      <c r="BD871">
        <v>0</v>
      </c>
      <c r="BE871">
        <v>0</v>
      </c>
      <c r="BF87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0</v>
      </c>
      <c r="BX871" s="1">
        <v>0</v>
      </c>
      <c r="BY871" s="1">
        <v>0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 t="s">
        <v>4943</v>
      </c>
      <c r="CJ871" s="1" t="s">
        <v>4943</v>
      </c>
      <c r="CK871" s="1" t="s">
        <v>4943</v>
      </c>
      <c r="CL871" s="1" t="s">
        <v>4943</v>
      </c>
      <c r="CM871" s="1" t="s">
        <v>4943</v>
      </c>
      <c r="CN871" s="1" t="s">
        <v>4943</v>
      </c>
      <c r="CO871" s="1" t="s">
        <v>4943</v>
      </c>
      <c r="CP871" s="1" t="s">
        <v>4943</v>
      </c>
      <c r="CQ871" s="1" t="s">
        <v>4943</v>
      </c>
      <c r="CR871" s="1" t="s">
        <v>4943</v>
      </c>
      <c r="CS871" s="1" t="s">
        <v>4943</v>
      </c>
      <c r="CT871" s="1" t="s">
        <v>4943</v>
      </c>
      <c r="CU871" s="1" t="s">
        <v>4943</v>
      </c>
      <c r="CV871" s="1" t="s">
        <v>4943</v>
      </c>
      <c r="CW871" s="1" t="s">
        <v>4943</v>
      </c>
      <c r="CX871" s="1" t="s">
        <v>4943</v>
      </c>
      <c r="CY871" s="1" t="s">
        <v>23</v>
      </c>
      <c r="CZ871" s="1" t="s">
        <v>4943</v>
      </c>
    </row>
    <row r="872" spans="2:104" x14ac:dyDescent="0.25">
      <c r="B872" s="2">
        <v>44412</v>
      </c>
      <c r="C872" s="1">
        <v>0</v>
      </c>
      <c r="D872" s="1">
        <v>1</v>
      </c>
      <c r="E872" s="1">
        <v>0</v>
      </c>
      <c r="F872" s="1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>
        <v>0</v>
      </c>
      <c r="BD872">
        <v>0</v>
      </c>
      <c r="BE872">
        <v>0</v>
      </c>
      <c r="BF872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0</v>
      </c>
      <c r="BX872" s="1">
        <v>0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 t="s">
        <v>4945</v>
      </c>
      <c r="CJ872" s="1" t="s">
        <v>4945</v>
      </c>
      <c r="CK872" s="1" t="s">
        <v>4945</v>
      </c>
      <c r="CL872" s="1" t="s">
        <v>4945</v>
      </c>
      <c r="CM872" s="1" t="s">
        <v>4945</v>
      </c>
      <c r="CN872" s="1" t="s">
        <v>4945</v>
      </c>
      <c r="CO872" s="1" t="s">
        <v>4945</v>
      </c>
      <c r="CP872" s="1" t="s">
        <v>4945</v>
      </c>
      <c r="CQ872" s="1" t="s">
        <v>4945</v>
      </c>
      <c r="CR872" s="1" t="s">
        <v>4945</v>
      </c>
      <c r="CS872" s="1" t="s">
        <v>4945</v>
      </c>
      <c r="CT872" s="1" t="s">
        <v>4943</v>
      </c>
      <c r="CU872" s="1" t="s">
        <v>4943</v>
      </c>
      <c r="CV872" s="1" t="s">
        <v>4943</v>
      </c>
      <c r="CW872" s="1" t="s">
        <v>4943</v>
      </c>
      <c r="CX872" s="1" t="s">
        <v>4943</v>
      </c>
      <c r="CY872" s="1" t="s">
        <v>23</v>
      </c>
      <c r="CZ872" s="1" t="s">
        <v>4943</v>
      </c>
    </row>
    <row r="873" spans="2:104" x14ac:dyDescent="0.25">
      <c r="B873" s="2">
        <v>44412</v>
      </c>
      <c r="C873" s="1">
        <v>0</v>
      </c>
      <c r="D873" s="1">
        <v>1</v>
      </c>
      <c r="E873" s="1">
        <v>0</v>
      </c>
      <c r="F873" s="1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>
        <v>0</v>
      </c>
      <c r="BD873">
        <v>0</v>
      </c>
      <c r="BE873">
        <v>0</v>
      </c>
      <c r="BF873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 t="s">
        <v>4943</v>
      </c>
      <c r="CJ873" s="1" t="s">
        <v>4943</v>
      </c>
      <c r="CK873" s="1" t="s">
        <v>4943</v>
      </c>
      <c r="CL873" s="1" t="s">
        <v>4943</v>
      </c>
      <c r="CM873" s="1" t="s">
        <v>4943</v>
      </c>
      <c r="CN873" s="1" t="s">
        <v>4943</v>
      </c>
      <c r="CO873" s="1" t="s">
        <v>4943</v>
      </c>
      <c r="CP873" s="1" t="s">
        <v>4943</v>
      </c>
      <c r="CQ873" s="1" t="s">
        <v>4943</v>
      </c>
      <c r="CR873" s="1" t="s">
        <v>4943</v>
      </c>
      <c r="CS873" s="1" t="s">
        <v>4943</v>
      </c>
      <c r="CT873" s="1" t="s">
        <v>4943</v>
      </c>
      <c r="CU873" s="1" t="s">
        <v>4943</v>
      </c>
      <c r="CV873" s="1" t="s">
        <v>4943</v>
      </c>
      <c r="CW873" s="1" t="s">
        <v>4943</v>
      </c>
      <c r="CX873" s="1" t="s">
        <v>4943</v>
      </c>
      <c r="CY873" s="1" t="s">
        <v>23</v>
      </c>
      <c r="CZ873" s="1" t="s">
        <v>4943</v>
      </c>
    </row>
    <row r="874" spans="2:104" x14ac:dyDescent="0.25">
      <c r="B874" s="2">
        <v>44412</v>
      </c>
      <c r="C874" s="1">
        <v>0</v>
      </c>
      <c r="D874" s="1">
        <v>1</v>
      </c>
      <c r="E874" s="1">
        <v>0</v>
      </c>
      <c r="F874" s="1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>
        <v>0</v>
      </c>
      <c r="BD874">
        <v>0</v>
      </c>
      <c r="BE874">
        <v>0</v>
      </c>
      <c r="BF874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 t="s">
        <v>4943</v>
      </c>
      <c r="CJ874" s="1" t="s">
        <v>4943</v>
      </c>
      <c r="CK874" s="1" t="s">
        <v>4943</v>
      </c>
      <c r="CL874" s="1" t="s">
        <v>4943</v>
      </c>
      <c r="CM874" s="1" t="s">
        <v>4943</v>
      </c>
      <c r="CN874" s="1" t="s">
        <v>4943</v>
      </c>
      <c r="CO874" s="1" t="s">
        <v>4943</v>
      </c>
      <c r="CP874" s="1" t="s">
        <v>4943</v>
      </c>
      <c r="CQ874" s="1" t="s">
        <v>4943</v>
      </c>
      <c r="CR874" s="1" t="s">
        <v>4943</v>
      </c>
      <c r="CS874" s="1" t="s">
        <v>4943</v>
      </c>
      <c r="CT874" s="1" t="s">
        <v>4943</v>
      </c>
      <c r="CU874" s="1" t="s">
        <v>4943</v>
      </c>
      <c r="CV874" s="1" t="s">
        <v>4943</v>
      </c>
      <c r="CW874" s="1" t="s">
        <v>4943</v>
      </c>
      <c r="CX874" s="1" t="s">
        <v>4943</v>
      </c>
      <c r="CY874" s="1" t="s">
        <v>23</v>
      </c>
      <c r="CZ874" s="1" t="s">
        <v>4943</v>
      </c>
    </row>
    <row r="875" spans="2:104" x14ac:dyDescent="0.25">
      <c r="B875" s="2">
        <v>44412</v>
      </c>
      <c r="C875" s="1">
        <v>0</v>
      </c>
      <c r="D875" s="1">
        <v>1</v>
      </c>
      <c r="E875" s="1">
        <v>0</v>
      </c>
      <c r="F875" s="1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>
        <v>0</v>
      </c>
      <c r="BD875">
        <v>0</v>
      </c>
      <c r="BE875">
        <v>0</v>
      </c>
      <c r="BF875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 t="s">
        <v>4943</v>
      </c>
      <c r="CJ875" s="1" t="s">
        <v>4943</v>
      </c>
      <c r="CK875" s="1" t="s">
        <v>4943</v>
      </c>
      <c r="CL875" s="1" t="s">
        <v>4943</v>
      </c>
      <c r="CM875" s="1" t="s">
        <v>4943</v>
      </c>
      <c r="CN875" s="1" t="s">
        <v>4943</v>
      </c>
      <c r="CO875" s="1" t="s">
        <v>4943</v>
      </c>
      <c r="CP875" s="1" t="s">
        <v>4943</v>
      </c>
      <c r="CQ875" s="1" t="s">
        <v>4943</v>
      </c>
      <c r="CR875" s="1" t="s">
        <v>4943</v>
      </c>
      <c r="CS875" s="1" t="s">
        <v>4943</v>
      </c>
      <c r="CT875" s="1" t="s">
        <v>4943</v>
      </c>
      <c r="CU875" s="1" t="s">
        <v>4943</v>
      </c>
      <c r="CV875" s="1" t="s">
        <v>4943</v>
      </c>
      <c r="CW875" s="1" t="s">
        <v>4943</v>
      </c>
      <c r="CX875" s="1" t="s">
        <v>4943</v>
      </c>
      <c r="CY875" s="1" t="s">
        <v>23</v>
      </c>
      <c r="CZ875" s="1" t="s">
        <v>4943</v>
      </c>
    </row>
    <row r="876" spans="2:104" x14ac:dyDescent="0.25">
      <c r="B876" s="2">
        <v>44412</v>
      </c>
      <c r="C876" s="1">
        <v>1</v>
      </c>
      <c r="D876" s="1">
        <v>0</v>
      </c>
      <c r="E876" s="1">
        <v>0</v>
      </c>
      <c r="F876" s="1">
        <v>0</v>
      </c>
      <c r="G876">
        <v>0</v>
      </c>
      <c r="H876">
        <v>0</v>
      </c>
      <c r="I876">
        <v>1</v>
      </c>
      <c r="J876">
        <v>0</v>
      </c>
      <c r="K876">
        <v>0</v>
      </c>
      <c r="L876">
        <v>0</v>
      </c>
      <c r="M876">
        <v>1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1</v>
      </c>
      <c r="U876">
        <v>0</v>
      </c>
      <c r="V876" s="1">
        <v>0</v>
      </c>
      <c r="W876" s="1">
        <v>1</v>
      </c>
      <c r="X876" s="1">
        <v>0</v>
      </c>
      <c r="Y876" s="1">
        <v>1</v>
      </c>
      <c r="Z876" s="1">
        <v>1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>
        <v>0</v>
      </c>
      <c r="BD876">
        <v>0</v>
      </c>
      <c r="BE876">
        <v>0</v>
      </c>
      <c r="BF876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1</v>
      </c>
      <c r="CH876" s="1">
        <v>1</v>
      </c>
      <c r="CI876" s="1" t="s">
        <v>4944</v>
      </c>
      <c r="CJ876" s="1" t="s">
        <v>4945</v>
      </c>
      <c r="CK876" s="1" t="s">
        <v>4946</v>
      </c>
      <c r="CL876" s="1" t="s">
        <v>4946</v>
      </c>
      <c r="CM876" s="1" t="s">
        <v>4945</v>
      </c>
      <c r="CN876" s="1" t="s">
        <v>4944</v>
      </c>
      <c r="CO876" s="1" t="s">
        <v>4944</v>
      </c>
      <c r="CP876" s="1" t="s">
        <v>4945</v>
      </c>
      <c r="CQ876" s="1" t="s">
        <v>4945</v>
      </c>
      <c r="CR876" s="1" t="s">
        <v>4945</v>
      </c>
      <c r="CS876" s="1" t="s">
        <v>4945</v>
      </c>
      <c r="CT876" s="1" t="s">
        <v>4943</v>
      </c>
      <c r="CU876" s="1" t="s">
        <v>4943</v>
      </c>
      <c r="CV876" s="1" t="s">
        <v>4943</v>
      </c>
      <c r="CW876" s="1" t="s">
        <v>4943</v>
      </c>
      <c r="CX876" s="1" t="s">
        <v>4943</v>
      </c>
      <c r="CY876" s="1" t="s">
        <v>4943</v>
      </c>
      <c r="CZ876" s="1" t="s">
        <v>4943</v>
      </c>
    </row>
    <row r="877" spans="2:104" x14ac:dyDescent="0.25">
      <c r="B877" s="2">
        <v>44412</v>
      </c>
      <c r="C877" s="1">
        <v>0</v>
      </c>
      <c r="D877" s="1">
        <v>1</v>
      </c>
      <c r="E877" s="1">
        <v>0</v>
      </c>
      <c r="F877" s="1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>
        <v>0</v>
      </c>
      <c r="BD877">
        <v>0</v>
      </c>
      <c r="BE877">
        <v>0</v>
      </c>
      <c r="BF877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 t="s">
        <v>4943</v>
      </c>
      <c r="CJ877" s="1" t="s">
        <v>4943</v>
      </c>
      <c r="CK877" s="1" t="s">
        <v>4943</v>
      </c>
      <c r="CL877" s="1" t="s">
        <v>4943</v>
      </c>
      <c r="CM877" s="1" t="s">
        <v>4943</v>
      </c>
      <c r="CN877" s="1" t="s">
        <v>4943</v>
      </c>
      <c r="CO877" s="1" t="s">
        <v>4943</v>
      </c>
      <c r="CP877" s="1" t="s">
        <v>4943</v>
      </c>
      <c r="CQ877" s="1" t="s">
        <v>4943</v>
      </c>
      <c r="CR877" s="1" t="s">
        <v>4943</v>
      </c>
      <c r="CS877" s="1" t="s">
        <v>4943</v>
      </c>
      <c r="CT877" s="1" t="s">
        <v>4943</v>
      </c>
      <c r="CU877" s="1" t="s">
        <v>4943</v>
      </c>
      <c r="CV877" s="1" t="s">
        <v>4943</v>
      </c>
      <c r="CW877" s="1" t="s">
        <v>4943</v>
      </c>
      <c r="CX877" s="1" t="s">
        <v>4943</v>
      </c>
      <c r="CY877" s="1" t="s">
        <v>23</v>
      </c>
      <c r="CZ877" s="1" t="s">
        <v>4943</v>
      </c>
    </row>
    <row r="878" spans="2:104" x14ac:dyDescent="0.25">
      <c r="B878" s="2">
        <v>44412</v>
      </c>
      <c r="C878" s="1">
        <v>0</v>
      </c>
      <c r="D878" s="1">
        <v>1</v>
      </c>
      <c r="E878" s="1">
        <v>0</v>
      </c>
      <c r="F878" s="1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>
        <v>0</v>
      </c>
      <c r="BD878">
        <v>0</v>
      </c>
      <c r="BE878">
        <v>0</v>
      </c>
      <c r="BF878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 t="s">
        <v>4943</v>
      </c>
      <c r="CJ878" s="1" t="s">
        <v>4943</v>
      </c>
      <c r="CK878" s="1" t="s">
        <v>4943</v>
      </c>
      <c r="CL878" s="1" t="s">
        <v>4943</v>
      </c>
      <c r="CM878" s="1" t="s">
        <v>4943</v>
      </c>
      <c r="CN878" s="1" t="s">
        <v>4943</v>
      </c>
      <c r="CO878" s="1" t="s">
        <v>4943</v>
      </c>
      <c r="CP878" s="1" t="s">
        <v>4943</v>
      </c>
      <c r="CQ878" s="1" t="s">
        <v>4943</v>
      </c>
      <c r="CR878" s="1" t="s">
        <v>4943</v>
      </c>
      <c r="CS878" s="1" t="s">
        <v>4943</v>
      </c>
      <c r="CT878" s="1" t="s">
        <v>4943</v>
      </c>
      <c r="CU878" s="1" t="s">
        <v>4943</v>
      </c>
      <c r="CV878" s="1" t="s">
        <v>4943</v>
      </c>
      <c r="CW878" s="1" t="s">
        <v>4943</v>
      </c>
      <c r="CX878" s="1" t="s">
        <v>4943</v>
      </c>
      <c r="CY878" s="1" t="s">
        <v>23</v>
      </c>
      <c r="CZ878" s="1" t="s">
        <v>4943</v>
      </c>
    </row>
    <row r="879" spans="2:104" x14ac:dyDescent="0.25">
      <c r="B879" s="2">
        <v>44412</v>
      </c>
      <c r="C879" s="1">
        <v>0</v>
      </c>
      <c r="D879" s="1">
        <v>1</v>
      </c>
      <c r="E879" s="1">
        <v>0</v>
      </c>
      <c r="F879" s="1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>
        <v>0</v>
      </c>
      <c r="BD879">
        <v>0</v>
      </c>
      <c r="BE879">
        <v>0</v>
      </c>
      <c r="BF879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 t="s">
        <v>4943</v>
      </c>
      <c r="CJ879" s="1" t="s">
        <v>4943</v>
      </c>
      <c r="CK879" s="1" t="s">
        <v>4943</v>
      </c>
      <c r="CL879" s="1" t="s">
        <v>4943</v>
      </c>
      <c r="CM879" s="1" t="s">
        <v>4943</v>
      </c>
      <c r="CN879" s="1" t="s">
        <v>4943</v>
      </c>
      <c r="CO879" s="1" t="s">
        <v>4943</v>
      </c>
      <c r="CP879" s="1" t="s">
        <v>4943</v>
      </c>
      <c r="CQ879" s="1" t="s">
        <v>4943</v>
      </c>
      <c r="CR879" s="1" t="s">
        <v>4943</v>
      </c>
      <c r="CS879" s="1" t="s">
        <v>4943</v>
      </c>
      <c r="CT879" s="1" t="s">
        <v>4943</v>
      </c>
      <c r="CU879" s="1" t="s">
        <v>4943</v>
      </c>
      <c r="CV879" s="1" t="s">
        <v>4943</v>
      </c>
      <c r="CW879" s="1" t="s">
        <v>4943</v>
      </c>
      <c r="CX879" s="1" t="s">
        <v>4943</v>
      </c>
      <c r="CY879" s="1" t="s">
        <v>23</v>
      </c>
      <c r="CZ879" s="1" t="s">
        <v>4943</v>
      </c>
    </row>
    <row r="880" spans="2:104" x14ac:dyDescent="0.25">
      <c r="B880" s="2">
        <v>44412</v>
      </c>
      <c r="C880" s="1">
        <v>0</v>
      </c>
      <c r="D880" s="1">
        <v>1</v>
      </c>
      <c r="E880" s="1">
        <v>0</v>
      </c>
      <c r="F880" s="1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>
        <v>0</v>
      </c>
      <c r="BD880">
        <v>0</v>
      </c>
      <c r="BE880">
        <v>0</v>
      </c>
      <c r="BF880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 t="s">
        <v>4943</v>
      </c>
      <c r="CJ880" s="1" t="s">
        <v>4943</v>
      </c>
      <c r="CK880" s="1" t="s">
        <v>4943</v>
      </c>
      <c r="CL880" s="1" t="s">
        <v>4943</v>
      </c>
      <c r="CM880" s="1" t="s">
        <v>4943</v>
      </c>
      <c r="CN880" s="1" t="s">
        <v>4943</v>
      </c>
      <c r="CO880" s="1" t="s">
        <v>4943</v>
      </c>
      <c r="CP880" s="1" t="s">
        <v>4943</v>
      </c>
      <c r="CQ880" s="1" t="s">
        <v>4943</v>
      </c>
      <c r="CR880" s="1" t="s">
        <v>4943</v>
      </c>
      <c r="CS880" s="1" t="s">
        <v>4943</v>
      </c>
      <c r="CT880" s="1" t="s">
        <v>4943</v>
      </c>
      <c r="CU880" s="1" t="s">
        <v>4943</v>
      </c>
      <c r="CV880" s="1" t="s">
        <v>4943</v>
      </c>
      <c r="CW880" s="1" t="s">
        <v>4943</v>
      </c>
      <c r="CX880" s="1" t="s">
        <v>4943</v>
      </c>
      <c r="CY880" s="1" t="s">
        <v>23</v>
      </c>
      <c r="CZ880" s="1" t="s">
        <v>4943</v>
      </c>
    </row>
    <row r="881" spans="2:104" x14ac:dyDescent="0.25">
      <c r="B881" s="2">
        <v>44412</v>
      </c>
      <c r="C881" s="1">
        <v>1</v>
      </c>
      <c r="D881" s="1">
        <v>0</v>
      </c>
      <c r="E881" s="1">
        <v>0</v>
      </c>
      <c r="F881" s="1">
        <v>0</v>
      </c>
      <c r="G881">
        <v>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>
        <v>0</v>
      </c>
      <c r="BD881">
        <v>0</v>
      </c>
      <c r="BE881">
        <v>0</v>
      </c>
      <c r="BF88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 t="s">
        <v>4946</v>
      </c>
      <c r="CJ881" s="1" t="s">
        <v>4946</v>
      </c>
      <c r="CK881" s="1" t="s">
        <v>4946</v>
      </c>
      <c r="CL881" s="1" t="s">
        <v>4946</v>
      </c>
      <c r="CM881" s="1" t="s">
        <v>4946</v>
      </c>
      <c r="CN881" s="1" t="s">
        <v>4946</v>
      </c>
      <c r="CO881" s="1" t="s">
        <v>4946</v>
      </c>
      <c r="CP881" s="1" t="s">
        <v>4946</v>
      </c>
      <c r="CQ881" s="1" t="s">
        <v>4946</v>
      </c>
      <c r="CR881" s="1" t="s">
        <v>4946</v>
      </c>
      <c r="CS881" s="1" t="s">
        <v>4946</v>
      </c>
      <c r="CT881" s="1" t="s">
        <v>4943</v>
      </c>
      <c r="CU881" s="1" t="s">
        <v>4943</v>
      </c>
      <c r="CV881" s="1" t="s">
        <v>4943</v>
      </c>
      <c r="CW881" s="1" t="s">
        <v>4943</v>
      </c>
      <c r="CX881" s="1" t="s">
        <v>4943</v>
      </c>
      <c r="CY881" s="1" t="s">
        <v>4943</v>
      </c>
      <c r="CZ881" s="1" t="s">
        <v>4943</v>
      </c>
    </row>
    <row r="882" spans="2:104" x14ac:dyDescent="0.25">
      <c r="B882" s="2">
        <v>44412</v>
      </c>
      <c r="C882" s="1">
        <v>1</v>
      </c>
      <c r="D882" s="1">
        <v>0</v>
      </c>
      <c r="E882" s="1">
        <v>0</v>
      </c>
      <c r="F882" s="1">
        <v>0</v>
      </c>
      <c r="G882">
        <v>0</v>
      </c>
      <c r="H882">
        <v>0</v>
      </c>
      <c r="I882">
        <v>1</v>
      </c>
      <c r="J882">
        <v>0</v>
      </c>
      <c r="K882">
        <v>0</v>
      </c>
      <c r="L882">
        <v>0</v>
      </c>
      <c r="M882">
        <v>0</v>
      </c>
      <c r="N882">
        <v>1</v>
      </c>
      <c r="O882">
        <v>0</v>
      </c>
      <c r="P882">
        <v>0</v>
      </c>
      <c r="Q882">
        <v>0</v>
      </c>
      <c r="R882">
        <v>1</v>
      </c>
      <c r="S882">
        <v>1</v>
      </c>
      <c r="T882">
        <v>1</v>
      </c>
      <c r="U882">
        <v>1</v>
      </c>
      <c r="V882" s="1">
        <v>1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>
        <v>0</v>
      </c>
      <c r="BD882">
        <v>0</v>
      </c>
      <c r="BE882">
        <v>0</v>
      </c>
      <c r="BF882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 t="s">
        <v>4946</v>
      </c>
      <c r="CJ882" s="1" t="s">
        <v>4944</v>
      </c>
      <c r="CK882" s="1" t="s">
        <v>4945</v>
      </c>
      <c r="CL882" s="1" t="s">
        <v>4945</v>
      </c>
      <c r="CM882" s="1" t="s">
        <v>4945</v>
      </c>
      <c r="CN882" s="1" t="s">
        <v>4945</v>
      </c>
      <c r="CO882" s="1" t="s">
        <v>4945</v>
      </c>
      <c r="CP882" s="1" t="s">
        <v>4945</v>
      </c>
      <c r="CQ882" s="1" t="s">
        <v>4945</v>
      </c>
      <c r="CR882" s="1" t="s">
        <v>4945</v>
      </c>
      <c r="CS882" s="1" t="s">
        <v>4945</v>
      </c>
      <c r="CT882" s="1" t="s">
        <v>4943</v>
      </c>
      <c r="CU882" s="1" t="s">
        <v>4943</v>
      </c>
      <c r="CV882" s="1" t="s">
        <v>4943</v>
      </c>
      <c r="CW882" s="1" t="s">
        <v>4943</v>
      </c>
      <c r="CX882" s="1" t="s">
        <v>4943</v>
      </c>
      <c r="CY882" s="1" t="s">
        <v>4943</v>
      </c>
      <c r="CZ882" s="1" t="s">
        <v>4943</v>
      </c>
    </row>
    <row r="883" spans="2:104" x14ac:dyDescent="0.25">
      <c r="B883" s="2">
        <v>44412</v>
      </c>
      <c r="C883" s="1">
        <v>0</v>
      </c>
      <c r="D883" s="1">
        <v>1</v>
      </c>
      <c r="E883" s="1">
        <v>0</v>
      </c>
      <c r="F883" s="1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>
        <v>0</v>
      </c>
      <c r="BD883">
        <v>0</v>
      </c>
      <c r="BE883">
        <v>0</v>
      </c>
      <c r="BF883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0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 t="s">
        <v>4946</v>
      </c>
      <c r="CJ883" s="1" t="s">
        <v>4946</v>
      </c>
      <c r="CK883" s="1" t="s">
        <v>4946</v>
      </c>
      <c r="CL883" s="1" t="s">
        <v>4946</v>
      </c>
      <c r="CM883" s="1" t="s">
        <v>4946</v>
      </c>
      <c r="CN883" s="1" t="s">
        <v>4946</v>
      </c>
      <c r="CO883" s="1" t="s">
        <v>4944</v>
      </c>
      <c r="CP883" s="1" t="s">
        <v>4946</v>
      </c>
      <c r="CQ883" s="1" t="s">
        <v>4944</v>
      </c>
      <c r="CR883" s="1" t="s">
        <v>4946</v>
      </c>
      <c r="CS883" s="1" t="s">
        <v>4946</v>
      </c>
      <c r="CT883" s="1" t="s">
        <v>4943</v>
      </c>
      <c r="CU883" s="1" t="s">
        <v>4943</v>
      </c>
      <c r="CV883" s="1" t="s">
        <v>4943</v>
      </c>
      <c r="CW883" s="1" t="s">
        <v>4943</v>
      </c>
      <c r="CX883" s="1" t="s">
        <v>4943</v>
      </c>
      <c r="CY883" s="1" t="s">
        <v>23</v>
      </c>
      <c r="CZ883" s="1" t="s">
        <v>4943</v>
      </c>
    </row>
    <row r="884" spans="2:104" x14ac:dyDescent="0.25">
      <c r="B884" s="2">
        <v>44412</v>
      </c>
      <c r="C884" s="1">
        <v>0</v>
      </c>
      <c r="D884" s="1">
        <v>1</v>
      </c>
      <c r="E884" s="1">
        <v>0</v>
      </c>
      <c r="F884" s="1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>
        <v>0</v>
      </c>
      <c r="BD884">
        <v>0</v>
      </c>
      <c r="BE884">
        <v>0</v>
      </c>
      <c r="BF884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 t="s">
        <v>4943</v>
      </c>
      <c r="CJ884" s="1" t="s">
        <v>4943</v>
      </c>
      <c r="CK884" s="1" t="s">
        <v>4943</v>
      </c>
      <c r="CL884" s="1" t="s">
        <v>4943</v>
      </c>
      <c r="CM884" s="1" t="s">
        <v>4943</v>
      </c>
      <c r="CN884" s="1" t="s">
        <v>4943</v>
      </c>
      <c r="CO884" s="1" t="s">
        <v>4943</v>
      </c>
      <c r="CP884" s="1" t="s">
        <v>4943</v>
      </c>
      <c r="CQ884" s="1" t="s">
        <v>4943</v>
      </c>
      <c r="CR884" s="1" t="s">
        <v>4943</v>
      </c>
      <c r="CS884" s="1" t="s">
        <v>4943</v>
      </c>
      <c r="CT884" s="1" t="s">
        <v>4943</v>
      </c>
      <c r="CU884" s="1" t="s">
        <v>4943</v>
      </c>
      <c r="CV884" s="1" t="s">
        <v>4943</v>
      </c>
      <c r="CW884" s="1" t="s">
        <v>4943</v>
      </c>
      <c r="CX884" s="1" t="s">
        <v>4943</v>
      </c>
      <c r="CY884" s="1" t="s">
        <v>23</v>
      </c>
      <c r="CZ884" s="1" t="s">
        <v>4943</v>
      </c>
    </row>
    <row r="885" spans="2:104" x14ac:dyDescent="0.25">
      <c r="B885" s="2">
        <v>44412</v>
      </c>
      <c r="C885" s="1">
        <v>1</v>
      </c>
      <c r="D885" s="1">
        <v>0</v>
      </c>
      <c r="E885" s="1">
        <v>0</v>
      </c>
      <c r="F885" s="1">
        <v>0</v>
      </c>
      <c r="G885">
        <v>0</v>
      </c>
      <c r="H885">
        <v>0</v>
      </c>
      <c r="I885">
        <v>0</v>
      </c>
      <c r="J885">
        <v>0</v>
      </c>
      <c r="K885">
        <v>1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1</v>
      </c>
      <c r="AX885" s="1">
        <v>1</v>
      </c>
      <c r="AY885" s="1">
        <v>1</v>
      </c>
      <c r="AZ885" s="1">
        <v>1</v>
      </c>
      <c r="BA885" s="1">
        <v>1</v>
      </c>
      <c r="BB885" s="1">
        <v>1</v>
      </c>
      <c r="BC885">
        <v>1</v>
      </c>
      <c r="BD885">
        <v>1</v>
      </c>
      <c r="BE885">
        <v>1</v>
      </c>
      <c r="BF885">
        <v>1</v>
      </c>
      <c r="BG885" s="1">
        <v>1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 t="s">
        <v>4946</v>
      </c>
      <c r="CJ885" s="1" t="s">
        <v>4946</v>
      </c>
      <c r="CK885" s="1" t="s">
        <v>4944</v>
      </c>
      <c r="CL885" s="1" t="s">
        <v>4946</v>
      </c>
      <c r="CM885" s="1" t="s">
        <v>4944</v>
      </c>
      <c r="CN885" s="1" t="s">
        <v>4944</v>
      </c>
      <c r="CO885" s="1" t="s">
        <v>4946</v>
      </c>
      <c r="CP885" s="1" t="s">
        <v>4946</v>
      </c>
      <c r="CQ885" s="1" t="s">
        <v>4944</v>
      </c>
      <c r="CR885" s="1" t="s">
        <v>4946</v>
      </c>
      <c r="CS885" s="1" t="s">
        <v>4946</v>
      </c>
      <c r="CT885" s="1" t="s">
        <v>4943</v>
      </c>
      <c r="CU885" s="1" t="s">
        <v>4943</v>
      </c>
      <c r="CV885" s="1" t="s">
        <v>4943</v>
      </c>
      <c r="CW885" s="1" t="s">
        <v>4943</v>
      </c>
      <c r="CX885" s="1" t="s">
        <v>4943</v>
      </c>
      <c r="CY885" s="1" t="s">
        <v>4943</v>
      </c>
      <c r="CZ885" s="1" t="s">
        <v>4943</v>
      </c>
    </row>
    <row r="886" spans="2:104" x14ac:dyDescent="0.25">
      <c r="B886" s="2">
        <v>44412</v>
      </c>
      <c r="C886" s="1">
        <v>0</v>
      </c>
      <c r="D886" s="1">
        <v>0</v>
      </c>
      <c r="E886" s="1">
        <v>1</v>
      </c>
      <c r="F886" s="1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>
        <v>0</v>
      </c>
      <c r="BD886">
        <v>0</v>
      </c>
      <c r="BE886">
        <v>0</v>
      </c>
      <c r="BF886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 t="s">
        <v>4943</v>
      </c>
      <c r="CJ886" s="1" t="s">
        <v>4943</v>
      </c>
      <c r="CK886" s="1" t="s">
        <v>4943</v>
      </c>
      <c r="CL886" s="1" t="s">
        <v>4943</v>
      </c>
      <c r="CM886" s="1" t="s">
        <v>4943</v>
      </c>
      <c r="CN886" s="1" t="s">
        <v>4943</v>
      </c>
      <c r="CO886" s="1" t="s">
        <v>4943</v>
      </c>
      <c r="CP886" s="1" t="s">
        <v>4943</v>
      </c>
      <c r="CQ886" s="1" t="s">
        <v>4943</v>
      </c>
      <c r="CR886" s="1" t="s">
        <v>4943</v>
      </c>
      <c r="CS886" s="1" t="s">
        <v>4943</v>
      </c>
      <c r="CT886" s="1" t="s">
        <v>4943</v>
      </c>
      <c r="CU886" s="1" t="s">
        <v>4943</v>
      </c>
      <c r="CV886" s="1" t="s">
        <v>4943</v>
      </c>
      <c r="CW886" s="1" t="s">
        <v>4943</v>
      </c>
      <c r="CX886" s="1" t="s">
        <v>4943</v>
      </c>
      <c r="CY886" s="1" t="s">
        <v>4943</v>
      </c>
      <c r="CZ886" s="1" t="s">
        <v>23</v>
      </c>
    </row>
    <row r="887" spans="2:104" x14ac:dyDescent="0.25">
      <c r="B887" s="2">
        <v>44412</v>
      </c>
      <c r="C887" s="1">
        <v>1</v>
      </c>
      <c r="D887" s="1">
        <v>0</v>
      </c>
      <c r="E887" s="1">
        <v>0</v>
      </c>
      <c r="F887" s="1">
        <v>0</v>
      </c>
      <c r="G887">
        <v>0</v>
      </c>
      <c r="H887">
        <v>0</v>
      </c>
      <c r="I887">
        <v>1</v>
      </c>
      <c r="J887">
        <v>1</v>
      </c>
      <c r="K887">
        <v>0</v>
      </c>
      <c r="L887">
        <v>1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1</v>
      </c>
      <c r="S887">
        <v>1</v>
      </c>
      <c r="T887">
        <v>0</v>
      </c>
      <c r="U887">
        <v>0</v>
      </c>
      <c r="V887" s="1">
        <v>0</v>
      </c>
      <c r="W887" s="1">
        <v>1</v>
      </c>
      <c r="X887" s="1">
        <v>0</v>
      </c>
      <c r="Y887" s="1">
        <v>0</v>
      </c>
      <c r="Z887" s="1">
        <v>1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1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1</v>
      </c>
      <c r="AO887" s="1">
        <v>0</v>
      </c>
      <c r="AP887" s="1">
        <v>0</v>
      </c>
      <c r="AQ887" s="1">
        <v>1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>
        <v>0</v>
      </c>
      <c r="BD887">
        <v>0</v>
      </c>
      <c r="BE887">
        <v>0</v>
      </c>
      <c r="BF887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1</v>
      </c>
      <c r="BR887" s="1">
        <v>1</v>
      </c>
      <c r="BS887" s="1">
        <v>0</v>
      </c>
      <c r="BT887" s="1">
        <v>0</v>
      </c>
      <c r="BU887" s="1">
        <v>1</v>
      </c>
      <c r="BV887" s="1">
        <v>0</v>
      </c>
      <c r="BW887" s="1">
        <v>1</v>
      </c>
      <c r="BX887" s="1">
        <v>0</v>
      </c>
      <c r="BY887" s="1">
        <v>0</v>
      </c>
      <c r="BZ887" s="1">
        <v>1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 t="s">
        <v>4946</v>
      </c>
      <c r="CJ887" s="1" t="s">
        <v>4945</v>
      </c>
      <c r="CK887" s="1" t="s">
        <v>4944</v>
      </c>
      <c r="CL887" s="1" t="s">
        <v>4944</v>
      </c>
      <c r="CM887" s="1" t="s">
        <v>4945</v>
      </c>
      <c r="CN887" s="1" t="s">
        <v>4944</v>
      </c>
      <c r="CO887" s="1" t="s">
        <v>4945</v>
      </c>
      <c r="CP887" s="1" t="s">
        <v>4945</v>
      </c>
      <c r="CQ887" s="1" t="s">
        <v>4945</v>
      </c>
      <c r="CR887" s="1" t="s">
        <v>4946</v>
      </c>
      <c r="CS887" s="1" t="s">
        <v>4945</v>
      </c>
      <c r="CT887" s="1" t="s">
        <v>4943</v>
      </c>
      <c r="CU887" s="1" t="s">
        <v>4943</v>
      </c>
      <c r="CV887" s="1" t="s">
        <v>4943</v>
      </c>
      <c r="CW887" s="1" t="s">
        <v>4943</v>
      </c>
      <c r="CX887" s="1" t="s">
        <v>4943</v>
      </c>
      <c r="CY887" s="1" t="s">
        <v>4943</v>
      </c>
      <c r="CZ887" s="1" t="s">
        <v>4943</v>
      </c>
    </row>
    <row r="888" spans="2:104" x14ac:dyDescent="0.25">
      <c r="B888" s="2">
        <v>44412</v>
      </c>
      <c r="C888" s="1">
        <v>0</v>
      </c>
      <c r="D888" s="1">
        <v>1</v>
      </c>
      <c r="E888" s="1">
        <v>0</v>
      </c>
      <c r="F888" s="1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>
        <v>0</v>
      </c>
      <c r="BD888">
        <v>0</v>
      </c>
      <c r="BE888">
        <v>0</v>
      </c>
      <c r="BF888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0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 t="s">
        <v>4943</v>
      </c>
      <c r="CJ888" s="1" t="s">
        <v>4943</v>
      </c>
      <c r="CK888" s="1" t="s">
        <v>4943</v>
      </c>
      <c r="CL888" s="1" t="s">
        <v>4943</v>
      </c>
      <c r="CM888" s="1" t="s">
        <v>4943</v>
      </c>
      <c r="CN888" s="1" t="s">
        <v>4943</v>
      </c>
      <c r="CO888" s="1" t="s">
        <v>4943</v>
      </c>
      <c r="CP888" s="1" t="s">
        <v>4943</v>
      </c>
      <c r="CQ888" s="1" t="s">
        <v>4943</v>
      </c>
      <c r="CR888" s="1" t="s">
        <v>4943</v>
      </c>
      <c r="CS888" s="1" t="s">
        <v>4943</v>
      </c>
      <c r="CT888" s="1" t="s">
        <v>4943</v>
      </c>
      <c r="CU888" s="1" t="s">
        <v>4943</v>
      </c>
      <c r="CV888" s="1" t="s">
        <v>4943</v>
      </c>
      <c r="CW888" s="1" t="s">
        <v>4943</v>
      </c>
      <c r="CX888" s="1" t="s">
        <v>4943</v>
      </c>
      <c r="CY888" s="1" t="s">
        <v>23</v>
      </c>
      <c r="CZ888" s="1" t="s">
        <v>4943</v>
      </c>
    </row>
    <row r="889" spans="2:104" x14ac:dyDescent="0.25">
      <c r="B889" s="2">
        <v>44412</v>
      </c>
      <c r="C889" s="1">
        <v>1</v>
      </c>
      <c r="D889" s="1">
        <v>0</v>
      </c>
      <c r="E889" s="1">
        <v>0</v>
      </c>
      <c r="F889" s="1">
        <v>0</v>
      </c>
      <c r="G889">
        <v>1</v>
      </c>
      <c r="H889">
        <v>0</v>
      </c>
      <c r="I889">
        <v>1</v>
      </c>
      <c r="J889">
        <v>1</v>
      </c>
      <c r="K889">
        <v>1</v>
      </c>
      <c r="L889">
        <v>1</v>
      </c>
      <c r="M889">
        <v>1</v>
      </c>
      <c r="N889">
        <v>1</v>
      </c>
      <c r="O889">
        <v>1</v>
      </c>
      <c r="P889">
        <v>0</v>
      </c>
      <c r="Q889">
        <v>1</v>
      </c>
      <c r="R889">
        <v>1</v>
      </c>
      <c r="S889">
        <v>1</v>
      </c>
      <c r="T889">
        <v>1</v>
      </c>
      <c r="U889">
        <v>0</v>
      </c>
      <c r="V889" s="1">
        <v>1</v>
      </c>
      <c r="W889" s="1">
        <v>1</v>
      </c>
      <c r="X889" s="1">
        <v>0</v>
      </c>
      <c r="Y889" s="1">
        <v>1</v>
      </c>
      <c r="Z889" s="1">
        <v>1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1</v>
      </c>
      <c r="AG889" s="1">
        <v>1</v>
      </c>
      <c r="AH889" s="1">
        <v>1</v>
      </c>
      <c r="AI889" s="1">
        <v>1</v>
      </c>
      <c r="AJ889" s="1">
        <v>1</v>
      </c>
      <c r="AK889" s="1">
        <v>1</v>
      </c>
      <c r="AL889" s="1">
        <v>1</v>
      </c>
      <c r="AM889" s="1">
        <v>1</v>
      </c>
      <c r="AN889" s="1">
        <v>1</v>
      </c>
      <c r="AO889" s="1">
        <v>0</v>
      </c>
      <c r="AP889" s="1">
        <v>1</v>
      </c>
      <c r="AQ889" s="1">
        <v>1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1</v>
      </c>
      <c r="AY889" s="1">
        <v>1</v>
      </c>
      <c r="AZ889" s="1">
        <v>1</v>
      </c>
      <c r="BA889" s="1">
        <v>0</v>
      </c>
      <c r="BB889" s="1">
        <v>1</v>
      </c>
      <c r="BC889">
        <v>1</v>
      </c>
      <c r="BD889">
        <v>1</v>
      </c>
      <c r="BE889">
        <v>1</v>
      </c>
      <c r="BF889">
        <v>1</v>
      </c>
      <c r="BG889" s="1">
        <v>1</v>
      </c>
      <c r="BH889" s="1">
        <v>1</v>
      </c>
      <c r="BI889" s="1">
        <v>0</v>
      </c>
      <c r="BJ889" s="1">
        <v>1</v>
      </c>
      <c r="BK889" s="1">
        <v>1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1</v>
      </c>
      <c r="BR889" s="1">
        <v>1</v>
      </c>
      <c r="BS889" s="1">
        <v>1</v>
      </c>
      <c r="BT889" s="1">
        <v>1</v>
      </c>
      <c r="BU889" s="1">
        <v>1</v>
      </c>
      <c r="BV889" s="1">
        <v>1</v>
      </c>
      <c r="BW889" s="1">
        <v>1</v>
      </c>
      <c r="BX889" s="1">
        <v>0</v>
      </c>
      <c r="BY889" s="1">
        <v>1</v>
      </c>
      <c r="BZ889" s="1">
        <v>1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1</v>
      </c>
      <c r="CG889" s="1">
        <v>1</v>
      </c>
      <c r="CH889" s="1">
        <v>1</v>
      </c>
      <c r="CI889" s="1" t="s">
        <v>4946</v>
      </c>
      <c r="CJ889" s="1" t="s">
        <v>4946</v>
      </c>
      <c r="CK889" s="1" t="s">
        <v>4946</v>
      </c>
      <c r="CL889" s="1" t="s">
        <v>4946</v>
      </c>
      <c r="CM889" s="1" t="s">
        <v>4946</v>
      </c>
      <c r="CN889" s="1" t="s">
        <v>4946</v>
      </c>
      <c r="CO889" s="1" t="s">
        <v>4946</v>
      </c>
      <c r="CP889" s="1" t="s">
        <v>4946</v>
      </c>
      <c r="CQ889" s="1" t="s">
        <v>4946</v>
      </c>
      <c r="CR889" s="1" t="s">
        <v>4946</v>
      </c>
      <c r="CS889" s="1" t="s">
        <v>4946</v>
      </c>
      <c r="CT889" s="1" t="s">
        <v>4943</v>
      </c>
      <c r="CU889" s="1" t="s">
        <v>4943</v>
      </c>
      <c r="CV889" s="1" t="s">
        <v>4943</v>
      </c>
      <c r="CW889" s="1" t="s">
        <v>4943</v>
      </c>
      <c r="CX889" s="1" t="s">
        <v>4943</v>
      </c>
      <c r="CY889" s="1" t="s">
        <v>4943</v>
      </c>
      <c r="CZ889" s="1" t="s">
        <v>4943</v>
      </c>
    </row>
    <row r="890" spans="2:104" x14ac:dyDescent="0.25">
      <c r="B890" s="2">
        <v>44412</v>
      </c>
      <c r="C890" s="1">
        <v>0</v>
      </c>
      <c r="D890" s="1">
        <v>1</v>
      </c>
      <c r="E890" s="1">
        <v>0</v>
      </c>
      <c r="F890" s="1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>
        <v>0</v>
      </c>
      <c r="BD890">
        <v>0</v>
      </c>
      <c r="BE890">
        <v>0</v>
      </c>
      <c r="BF890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 t="s">
        <v>4945</v>
      </c>
      <c r="CJ890" s="1" t="s">
        <v>4944</v>
      </c>
      <c r="CK890" s="1" t="s">
        <v>4945</v>
      </c>
      <c r="CL890" s="1" t="s">
        <v>4945</v>
      </c>
      <c r="CM890" s="1" t="s">
        <v>4944</v>
      </c>
      <c r="CN890" s="1" t="s">
        <v>4944</v>
      </c>
      <c r="CO890" s="1" t="s">
        <v>4944</v>
      </c>
      <c r="CP890" s="1" t="s">
        <v>4944</v>
      </c>
      <c r="CQ890" s="1" t="s">
        <v>4945</v>
      </c>
      <c r="CR890" s="1" t="s">
        <v>4944</v>
      </c>
      <c r="CS890" s="1" t="s">
        <v>4944</v>
      </c>
      <c r="CT890" s="1" t="s">
        <v>4943</v>
      </c>
      <c r="CU890" s="1" t="s">
        <v>4943</v>
      </c>
      <c r="CV890" s="1" t="s">
        <v>4943</v>
      </c>
      <c r="CW890" s="1" t="s">
        <v>4943</v>
      </c>
      <c r="CX890" s="1" t="s">
        <v>4943</v>
      </c>
      <c r="CY890" s="1" t="s">
        <v>23</v>
      </c>
      <c r="CZ890" s="1" t="s">
        <v>4943</v>
      </c>
    </row>
    <row r="891" spans="2:104" x14ac:dyDescent="0.25">
      <c r="B891" s="2">
        <v>44412</v>
      </c>
      <c r="C891" s="1">
        <v>0</v>
      </c>
      <c r="D891" s="1">
        <v>0</v>
      </c>
      <c r="E891" s="1">
        <v>1</v>
      </c>
      <c r="F891" s="1">
        <v>0</v>
      </c>
      <c r="G891">
        <v>0</v>
      </c>
      <c r="H891">
        <v>0</v>
      </c>
      <c r="I891">
        <v>1</v>
      </c>
      <c r="J891">
        <v>1</v>
      </c>
      <c r="K891">
        <v>1</v>
      </c>
      <c r="L891">
        <v>0</v>
      </c>
      <c r="M891">
        <v>1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>
        <v>0</v>
      </c>
      <c r="BD891">
        <v>0</v>
      </c>
      <c r="BE891">
        <v>0</v>
      </c>
      <c r="BF89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 t="s">
        <v>4943</v>
      </c>
      <c r="CJ891" s="1" t="s">
        <v>4943</v>
      </c>
      <c r="CK891" s="1" t="s">
        <v>4943</v>
      </c>
      <c r="CL891" s="1" t="s">
        <v>4943</v>
      </c>
      <c r="CM891" s="1" t="s">
        <v>4943</v>
      </c>
      <c r="CN891" s="1" t="s">
        <v>4943</v>
      </c>
      <c r="CO891" s="1" t="s">
        <v>4943</v>
      </c>
      <c r="CP891" s="1" t="s">
        <v>4943</v>
      </c>
      <c r="CQ891" s="1" t="s">
        <v>4943</v>
      </c>
      <c r="CR891" s="1" t="s">
        <v>4943</v>
      </c>
      <c r="CS891" s="1" t="s">
        <v>4943</v>
      </c>
      <c r="CT891" s="1" t="s">
        <v>5115</v>
      </c>
      <c r="CU891" s="1" t="s">
        <v>5115</v>
      </c>
      <c r="CV891" s="1" t="s">
        <v>5115</v>
      </c>
      <c r="CW891" s="1" t="s">
        <v>4943</v>
      </c>
      <c r="CX891" s="1" t="s">
        <v>5115</v>
      </c>
      <c r="CY891" s="1" t="s">
        <v>4943</v>
      </c>
      <c r="CZ891" s="1" t="s">
        <v>23</v>
      </c>
    </row>
    <row r="892" spans="2:104" x14ac:dyDescent="0.25">
      <c r="B892" s="2">
        <v>44412</v>
      </c>
      <c r="C892" s="1">
        <v>0</v>
      </c>
      <c r="D892" s="1">
        <v>0</v>
      </c>
      <c r="E892" s="1">
        <v>0</v>
      </c>
      <c r="F892" s="1">
        <v>1</v>
      </c>
      <c r="G892">
        <v>0</v>
      </c>
      <c r="H892">
        <v>0</v>
      </c>
      <c r="I892">
        <v>1</v>
      </c>
      <c r="J892">
        <v>1</v>
      </c>
      <c r="K892">
        <v>1</v>
      </c>
      <c r="L892">
        <v>0</v>
      </c>
      <c r="M892">
        <v>0</v>
      </c>
      <c r="N892">
        <v>0</v>
      </c>
      <c r="O892">
        <v>1</v>
      </c>
      <c r="P892">
        <v>0</v>
      </c>
      <c r="Q892">
        <v>0</v>
      </c>
      <c r="R892">
        <v>1</v>
      </c>
      <c r="S892">
        <v>1</v>
      </c>
      <c r="T892">
        <v>1</v>
      </c>
      <c r="U892">
        <v>0</v>
      </c>
      <c r="V892" s="1">
        <v>1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1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1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1</v>
      </c>
      <c r="AX892" s="1">
        <v>1</v>
      </c>
      <c r="AY892" s="1">
        <v>1</v>
      </c>
      <c r="AZ892" s="1">
        <v>0</v>
      </c>
      <c r="BA892" s="1">
        <v>0</v>
      </c>
      <c r="BB892" s="1">
        <v>0</v>
      </c>
      <c r="BC892">
        <v>1</v>
      </c>
      <c r="BD892">
        <v>1</v>
      </c>
      <c r="BE892">
        <v>1</v>
      </c>
      <c r="BF892">
        <v>0</v>
      </c>
      <c r="BG892" s="1">
        <v>1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 t="s">
        <v>4946</v>
      </c>
      <c r="CJ892" s="1" t="s">
        <v>4946</v>
      </c>
      <c r="CK892" s="1" t="s">
        <v>4946</v>
      </c>
      <c r="CL892" s="1" t="s">
        <v>4946</v>
      </c>
      <c r="CM892" s="1" t="s">
        <v>4944</v>
      </c>
      <c r="CN892" s="1" t="s">
        <v>4944</v>
      </c>
      <c r="CO892" s="1" t="s">
        <v>4946</v>
      </c>
      <c r="CP892" s="1" t="s">
        <v>4946</v>
      </c>
      <c r="CQ892" s="1" t="s">
        <v>4946</v>
      </c>
      <c r="CR892" s="1" t="s">
        <v>4946</v>
      </c>
      <c r="CS892" s="1" t="s">
        <v>4946</v>
      </c>
      <c r="CT892" s="1" t="s">
        <v>4943</v>
      </c>
      <c r="CU892" s="1" t="s">
        <v>4943</v>
      </c>
      <c r="CV892" s="1" t="s">
        <v>4943</v>
      </c>
      <c r="CW892" s="1" t="s">
        <v>4943</v>
      </c>
      <c r="CX892" s="1" t="s">
        <v>4943</v>
      </c>
      <c r="CY892" s="1" t="s">
        <v>4943</v>
      </c>
      <c r="CZ892" s="1" t="s">
        <v>4943</v>
      </c>
    </row>
    <row r="893" spans="2:104" x14ac:dyDescent="0.25">
      <c r="B893" s="2">
        <v>44412</v>
      </c>
      <c r="C893" s="1">
        <v>0</v>
      </c>
      <c r="D893" s="1">
        <v>1</v>
      </c>
      <c r="E893" s="1">
        <v>0</v>
      </c>
      <c r="F893" s="1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>
        <v>0</v>
      </c>
      <c r="BD893">
        <v>0</v>
      </c>
      <c r="BE893">
        <v>0</v>
      </c>
      <c r="BF893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 t="s">
        <v>4943</v>
      </c>
      <c r="CJ893" s="1" t="s">
        <v>4943</v>
      </c>
      <c r="CK893" s="1" t="s">
        <v>4943</v>
      </c>
      <c r="CL893" s="1" t="s">
        <v>4943</v>
      </c>
      <c r="CM893" s="1" t="s">
        <v>4943</v>
      </c>
      <c r="CN893" s="1" t="s">
        <v>4943</v>
      </c>
      <c r="CO893" s="1" t="s">
        <v>4943</v>
      </c>
      <c r="CP893" s="1" t="s">
        <v>4943</v>
      </c>
      <c r="CQ893" s="1" t="s">
        <v>4943</v>
      </c>
      <c r="CR893" s="1" t="s">
        <v>4943</v>
      </c>
      <c r="CS893" s="1" t="s">
        <v>4943</v>
      </c>
      <c r="CT893" s="1" t="s">
        <v>4943</v>
      </c>
      <c r="CU893" s="1" t="s">
        <v>4943</v>
      </c>
      <c r="CV893" s="1" t="s">
        <v>4943</v>
      </c>
      <c r="CW893" s="1" t="s">
        <v>4943</v>
      </c>
      <c r="CX893" s="1" t="s">
        <v>4943</v>
      </c>
      <c r="CY893" s="1" t="s">
        <v>23</v>
      </c>
      <c r="CZ893" s="1" t="s">
        <v>4943</v>
      </c>
    </row>
    <row r="894" spans="2:104" x14ac:dyDescent="0.25">
      <c r="B894" s="2">
        <v>44412</v>
      </c>
      <c r="C894" s="1">
        <v>1</v>
      </c>
      <c r="D894" s="1">
        <v>0</v>
      </c>
      <c r="E894" s="1">
        <v>0</v>
      </c>
      <c r="F894" s="1">
        <v>0</v>
      </c>
      <c r="G894">
        <v>0</v>
      </c>
      <c r="H894">
        <v>0</v>
      </c>
      <c r="I894">
        <v>1</v>
      </c>
      <c r="J894">
        <v>1</v>
      </c>
      <c r="K894">
        <v>1</v>
      </c>
      <c r="L894">
        <v>1</v>
      </c>
      <c r="M894">
        <v>0</v>
      </c>
      <c r="N894">
        <v>1</v>
      </c>
      <c r="O894">
        <v>1</v>
      </c>
      <c r="P894">
        <v>0</v>
      </c>
      <c r="Q894">
        <v>0</v>
      </c>
      <c r="R894">
        <v>1</v>
      </c>
      <c r="S894">
        <v>1</v>
      </c>
      <c r="T894">
        <v>1</v>
      </c>
      <c r="U894">
        <v>0</v>
      </c>
      <c r="V894" s="1">
        <v>0</v>
      </c>
      <c r="W894" s="1">
        <v>1</v>
      </c>
      <c r="X894" s="1">
        <v>0</v>
      </c>
      <c r="Y894" s="1">
        <v>1</v>
      </c>
      <c r="Z894" s="1">
        <v>1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1</v>
      </c>
      <c r="AG894" s="1">
        <v>1</v>
      </c>
      <c r="AH894" s="1">
        <v>0</v>
      </c>
      <c r="AI894" s="1">
        <v>0</v>
      </c>
      <c r="AJ894" s="1">
        <v>1</v>
      </c>
      <c r="AK894" s="1">
        <v>1</v>
      </c>
      <c r="AL894" s="1">
        <v>1</v>
      </c>
      <c r="AM894" s="1">
        <v>0</v>
      </c>
      <c r="AN894" s="1">
        <v>1</v>
      </c>
      <c r="AO894" s="1">
        <v>0</v>
      </c>
      <c r="AP894" s="1">
        <v>1</v>
      </c>
      <c r="AQ894" s="1">
        <v>1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1</v>
      </c>
      <c r="AY894" s="1">
        <v>1</v>
      </c>
      <c r="AZ894" s="1">
        <v>0</v>
      </c>
      <c r="BA894" s="1">
        <v>1</v>
      </c>
      <c r="BB894" s="1">
        <v>1</v>
      </c>
      <c r="BC894">
        <v>1</v>
      </c>
      <c r="BD894">
        <v>0</v>
      </c>
      <c r="BE894">
        <v>1</v>
      </c>
      <c r="BF894">
        <v>0</v>
      </c>
      <c r="BG894" s="1">
        <v>0</v>
      </c>
      <c r="BH894" s="1">
        <v>1</v>
      </c>
      <c r="BI894" s="1">
        <v>0</v>
      </c>
      <c r="BJ894" s="1">
        <v>1</v>
      </c>
      <c r="BK894" s="1">
        <v>1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1</v>
      </c>
      <c r="BR894" s="1">
        <v>0</v>
      </c>
      <c r="BS894" s="1">
        <v>0</v>
      </c>
      <c r="BT894" s="1">
        <v>0</v>
      </c>
      <c r="BU894" s="1">
        <v>1</v>
      </c>
      <c r="BV894" s="1">
        <v>0</v>
      </c>
      <c r="BW894" s="1">
        <v>1</v>
      </c>
      <c r="BX894" s="1">
        <v>0</v>
      </c>
      <c r="BY894" s="1">
        <v>1</v>
      </c>
      <c r="BZ894" s="1">
        <v>1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 t="s">
        <v>4946</v>
      </c>
      <c r="CJ894" s="1" t="s">
        <v>4946</v>
      </c>
      <c r="CK894" s="1" t="s">
        <v>4946</v>
      </c>
      <c r="CL894" s="1" t="s">
        <v>4946</v>
      </c>
      <c r="CM894" s="1" t="s">
        <v>4946</v>
      </c>
      <c r="CN894" s="1" t="s">
        <v>4946</v>
      </c>
      <c r="CO894" s="1" t="s">
        <v>4946</v>
      </c>
      <c r="CP894" s="1" t="s">
        <v>4946</v>
      </c>
      <c r="CQ894" s="1" t="s">
        <v>4946</v>
      </c>
      <c r="CR894" s="1" t="s">
        <v>4946</v>
      </c>
      <c r="CS894" s="1" t="s">
        <v>4946</v>
      </c>
      <c r="CT894" s="1" t="s">
        <v>4943</v>
      </c>
      <c r="CU894" s="1" t="s">
        <v>4943</v>
      </c>
      <c r="CV894" s="1" t="s">
        <v>4943</v>
      </c>
      <c r="CW894" s="1" t="s">
        <v>4943</v>
      </c>
      <c r="CX894" s="1" t="s">
        <v>4943</v>
      </c>
      <c r="CY894" s="1" t="s">
        <v>4943</v>
      </c>
      <c r="CZ894" s="1" t="s">
        <v>4943</v>
      </c>
    </row>
    <row r="895" spans="2:104" x14ac:dyDescent="0.25">
      <c r="B895" s="2">
        <v>44412</v>
      </c>
      <c r="C895" s="1">
        <v>0</v>
      </c>
      <c r="D895" s="1">
        <v>1</v>
      </c>
      <c r="E895" s="1">
        <v>0</v>
      </c>
      <c r="F895" s="1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>
        <v>0</v>
      </c>
      <c r="BD895">
        <v>0</v>
      </c>
      <c r="BE895">
        <v>0</v>
      </c>
      <c r="BF895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0</v>
      </c>
      <c r="BX895" s="1">
        <v>0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 t="s">
        <v>4943</v>
      </c>
      <c r="CJ895" s="1" t="s">
        <v>4943</v>
      </c>
      <c r="CK895" s="1" t="s">
        <v>4943</v>
      </c>
      <c r="CL895" s="1" t="s">
        <v>4943</v>
      </c>
      <c r="CM895" s="1" t="s">
        <v>4943</v>
      </c>
      <c r="CN895" s="1" t="s">
        <v>4943</v>
      </c>
      <c r="CO895" s="1" t="s">
        <v>4943</v>
      </c>
      <c r="CP895" s="1" t="s">
        <v>4943</v>
      </c>
      <c r="CQ895" s="1" t="s">
        <v>4943</v>
      </c>
      <c r="CR895" s="1" t="s">
        <v>4943</v>
      </c>
      <c r="CS895" s="1" t="s">
        <v>4943</v>
      </c>
      <c r="CT895" s="1" t="s">
        <v>4943</v>
      </c>
      <c r="CU895" s="1" t="s">
        <v>4943</v>
      </c>
      <c r="CV895" s="1" t="s">
        <v>4943</v>
      </c>
      <c r="CW895" s="1" t="s">
        <v>4943</v>
      </c>
      <c r="CX895" s="1" t="s">
        <v>4943</v>
      </c>
      <c r="CY895" s="1" t="s">
        <v>23</v>
      </c>
      <c r="CZ895" s="1" t="s">
        <v>4943</v>
      </c>
    </row>
    <row r="896" spans="2:104" x14ac:dyDescent="0.25">
      <c r="B896" s="2">
        <v>44412</v>
      </c>
      <c r="C896" s="1">
        <v>0</v>
      </c>
      <c r="D896" s="1">
        <v>0</v>
      </c>
      <c r="E896" s="1">
        <v>0</v>
      </c>
      <c r="F896" s="1">
        <v>1</v>
      </c>
      <c r="G896">
        <v>0</v>
      </c>
      <c r="H896">
        <v>0</v>
      </c>
      <c r="I896">
        <v>1</v>
      </c>
      <c r="J896">
        <v>1</v>
      </c>
      <c r="K896">
        <v>1</v>
      </c>
      <c r="L896">
        <v>1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>
        <v>0</v>
      </c>
      <c r="BD896">
        <v>0</v>
      </c>
      <c r="BE896">
        <v>0</v>
      </c>
      <c r="BF896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 t="s">
        <v>4945</v>
      </c>
      <c r="CJ896" s="1" t="s">
        <v>4945</v>
      </c>
      <c r="CK896" s="1" t="s">
        <v>4945</v>
      </c>
      <c r="CL896" s="1" t="s">
        <v>4945</v>
      </c>
      <c r="CM896" s="1" t="s">
        <v>4945</v>
      </c>
      <c r="CN896" s="1" t="s">
        <v>4945</v>
      </c>
      <c r="CO896" s="1" t="s">
        <v>4945</v>
      </c>
      <c r="CP896" s="1" t="s">
        <v>4945</v>
      </c>
      <c r="CQ896" s="1" t="s">
        <v>4945</v>
      </c>
      <c r="CR896" s="1" t="s">
        <v>4945</v>
      </c>
      <c r="CS896" s="1" t="s">
        <v>4945</v>
      </c>
      <c r="CT896" s="1" t="s">
        <v>4943</v>
      </c>
      <c r="CU896" s="1" t="s">
        <v>4943</v>
      </c>
      <c r="CV896" s="1" t="s">
        <v>4943</v>
      </c>
      <c r="CW896" s="1" t="s">
        <v>4943</v>
      </c>
      <c r="CX896" s="1" t="s">
        <v>4943</v>
      </c>
      <c r="CY896" s="1" t="s">
        <v>4943</v>
      </c>
      <c r="CZ896" s="1" t="s">
        <v>4943</v>
      </c>
    </row>
    <row r="897" spans="2:104" x14ac:dyDescent="0.25">
      <c r="B897" s="2">
        <v>44412</v>
      </c>
      <c r="C897" s="1">
        <v>0</v>
      </c>
      <c r="D897" s="1">
        <v>1</v>
      </c>
      <c r="E897" s="1">
        <v>0</v>
      </c>
      <c r="F897" s="1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>
        <v>0</v>
      </c>
      <c r="BD897">
        <v>0</v>
      </c>
      <c r="BE897">
        <v>0</v>
      </c>
      <c r="BF897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 t="s">
        <v>4943</v>
      </c>
      <c r="CJ897" s="1" t="s">
        <v>4943</v>
      </c>
      <c r="CK897" s="1" t="s">
        <v>4943</v>
      </c>
      <c r="CL897" s="1" t="s">
        <v>4943</v>
      </c>
      <c r="CM897" s="1" t="s">
        <v>4943</v>
      </c>
      <c r="CN897" s="1" t="s">
        <v>4943</v>
      </c>
      <c r="CO897" s="1" t="s">
        <v>4943</v>
      </c>
      <c r="CP897" s="1" t="s">
        <v>4943</v>
      </c>
      <c r="CQ897" s="1" t="s">
        <v>4943</v>
      </c>
      <c r="CR897" s="1" t="s">
        <v>4943</v>
      </c>
      <c r="CS897" s="1" t="s">
        <v>4943</v>
      </c>
      <c r="CT897" s="1" t="s">
        <v>4943</v>
      </c>
      <c r="CU897" s="1" t="s">
        <v>4943</v>
      </c>
      <c r="CV897" s="1" t="s">
        <v>4943</v>
      </c>
      <c r="CW897" s="1" t="s">
        <v>4943</v>
      </c>
      <c r="CX897" s="1" t="s">
        <v>4943</v>
      </c>
      <c r="CY897" s="1" t="s">
        <v>23</v>
      </c>
      <c r="CZ897" s="1" t="s">
        <v>4943</v>
      </c>
    </row>
    <row r="898" spans="2:104" x14ac:dyDescent="0.25">
      <c r="B898" s="2">
        <v>44412</v>
      </c>
      <c r="C898" s="1">
        <v>1</v>
      </c>
      <c r="D898" s="1">
        <v>0</v>
      </c>
      <c r="E898" s="1">
        <v>0</v>
      </c>
      <c r="F898" s="1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1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>
        <v>0</v>
      </c>
      <c r="BD898">
        <v>0</v>
      </c>
      <c r="BE898">
        <v>0</v>
      </c>
      <c r="BF898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0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1</v>
      </c>
      <c r="CG898" s="1">
        <v>0</v>
      </c>
      <c r="CH898" s="1">
        <v>0</v>
      </c>
      <c r="CI898" s="1" t="s">
        <v>4946</v>
      </c>
      <c r="CJ898" s="1" t="s">
        <v>4946</v>
      </c>
      <c r="CK898" s="1" t="s">
        <v>4946</v>
      </c>
      <c r="CL898" s="1" t="s">
        <v>4946</v>
      </c>
      <c r="CM898" s="1" t="s">
        <v>4946</v>
      </c>
      <c r="CN898" s="1" t="s">
        <v>4946</v>
      </c>
      <c r="CO898" s="1" t="s">
        <v>4946</v>
      </c>
      <c r="CP898" s="1" t="s">
        <v>4946</v>
      </c>
      <c r="CQ898" s="1" t="s">
        <v>4945</v>
      </c>
      <c r="CR898" s="1" t="s">
        <v>4945</v>
      </c>
      <c r="CS898" s="1" t="s">
        <v>4945</v>
      </c>
      <c r="CT898" s="1" t="s">
        <v>4943</v>
      </c>
      <c r="CU898" s="1" t="s">
        <v>4943</v>
      </c>
      <c r="CV898" s="1" t="s">
        <v>4943</v>
      </c>
      <c r="CW898" s="1" t="s">
        <v>4943</v>
      </c>
      <c r="CX898" s="1" t="s">
        <v>4943</v>
      </c>
      <c r="CY898" s="1" t="s">
        <v>4943</v>
      </c>
      <c r="CZ898" s="1" t="s">
        <v>4943</v>
      </c>
    </row>
    <row r="899" spans="2:104" x14ac:dyDescent="0.25">
      <c r="B899" s="2">
        <v>44412</v>
      </c>
      <c r="C899" s="1">
        <v>0</v>
      </c>
      <c r="D899" s="1">
        <v>1</v>
      </c>
      <c r="E899" s="1">
        <v>0</v>
      </c>
      <c r="F899" s="1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>
        <v>0</v>
      </c>
      <c r="BD899">
        <v>0</v>
      </c>
      <c r="BE899">
        <v>0</v>
      </c>
      <c r="BF899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 t="s">
        <v>4943</v>
      </c>
      <c r="CJ899" s="1" t="s">
        <v>4943</v>
      </c>
      <c r="CK899" s="1" t="s">
        <v>4943</v>
      </c>
      <c r="CL899" s="1" t="s">
        <v>4943</v>
      </c>
      <c r="CM899" s="1" t="s">
        <v>4943</v>
      </c>
      <c r="CN899" s="1" t="s">
        <v>4943</v>
      </c>
      <c r="CO899" s="1" t="s">
        <v>4943</v>
      </c>
      <c r="CP899" s="1" t="s">
        <v>4943</v>
      </c>
      <c r="CQ899" s="1" t="s">
        <v>4943</v>
      </c>
      <c r="CR899" s="1" t="s">
        <v>4943</v>
      </c>
      <c r="CS899" s="1" t="s">
        <v>4943</v>
      </c>
      <c r="CT899" s="1" t="s">
        <v>4943</v>
      </c>
      <c r="CU899" s="1" t="s">
        <v>4943</v>
      </c>
      <c r="CV899" s="1" t="s">
        <v>4943</v>
      </c>
      <c r="CW899" s="1" t="s">
        <v>4943</v>
      </c>
      <c r="CX899" s="1" t="s">
        <v>4943</v>
      </c>
      <c r="CY899" s="1" t="s">
        <v>23</v>
      </c>
      <c r="CZ899" s="1" t="s">
        <v>4943</v>
      </c>
    </row>
    <row r="900" spans="2:104" x14ac:dyDescent="0.25">
      <c r="B900" s="2">
        <v>44411</v>
      </c>
      <c r="C900" s="1">
        <v>1</v>
      </c>
      <c r="D900" s="1">
        <v>0</v>
      </c>
      <c r="E900" s="1">
        <v>0</v>
      </c>
      <c r="F900" s="1">
        <v>0</v>
      </c>
      <c r="G900">
        <v>1</v>
      </c>
      <c r="H900">
        <v>0</v>
      </c>
      <c r="I900">
        <v>1</v>
      </c>
      <c r="J900">
        <v>1</v>
      </c>
      <c r="K900">
        <v>1</v>
      </c>
      <c r="L900">
        <v>1</v>
      </c>
      <c r="M900">
        <v>0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1</v>
      </c>
      <c r="U900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1</v>
      </c>
      <c r="AB900" s="1">
        <v>1</v>
      </c>
      <c r="AC900" s="1">
        <v>0</v>
      </c>
      <c r="AD900" s="1">
        <v>1</v>
      </c>
      <c r="AE900" s="1">
        <v>0</v>
      </c>
      <c r="AF900" s="1">
        <v>1</v>
      </c>
      <c r="AG900" s="1">
        <v>1</v>
      </c>
      <c r="AH900" s="1">
        <v>1</v>
      </c>
      <c r="AI900" s="1">
        <v>1</v>
      </c>
      <c r="AJ900" s="1">
        <v>1</v>
      </c>
      <c r="AK900" s="1">
        <v>1</v>
      </c>
      <c r="AL900" s="1">
        <v>1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1</v>
      </c>
      <c r="AS900" s="1">
        <v>1</v>
      </c>
      <c r="AT900" s="1">
        <v>0</v>
      </c>
      <c r="AU900" s="1">
        <v>1</v>
      </c>
      <c r="AV900" s="1">
        <v>0</v>
      </c>
      <c r="AW900" s="1">
        <v>0</v>
      </c>
      <c r="AX900" s="1">
        <v>1</v>
      </c>
      <c r="AY900" s="1">
        <v>0</v>
      </c>
      <c r="AZ900" s="1">
        <v>1</v>
      </c>
      <c r="BA900" s="1">
        <v>1</v>
      </c>
      <c r="BB900" s="1">
        <v>1</v>
      </c>
      <c r="BC900">
        <v>1</v>
      </c>
      <c r="BD900">
        <v>1</v>
      </c>
      <c r="BE900">
        <v>1</v>
      </c>
      <c r="BF900">
        <v>1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1</v>
      </c>
      <c r="BM900" s="1">
        <v>1</v>
      </c>
      <c r="BN900" s="1">
        <v>0</v>
      </c>
      <c r="BO900" s="1">
        <v>1</v>
      </c>
      <c r="BP900" s="1">
        <v>0</v>
      </c>
      <c r="BQ900" s="1">
        <v>1</v>
      </c>
      <c r="BR900" s="1">
        <v>1</v>
      </c>
      <c r="BS900" s="1">
        <v>1</v>
      </c>
      <c r="BT900" s="1">
        <v>1</v>
      </c>
      <c r="BU900" s="1">
        <v>1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1</v>
      </c>
      <c r="CB900" s="1">
        <v>1</v>
      </c>
      <c r="CC900" s="1">
        <v>0</v>
      </c>
      <c r="CD900" s="1">
        <v>1</v>
      </c>
      <c r="CE900" s="1">
        <v>0</v>
      </c>
      <c r="CF900" s="1">
        <v>0</v>
      </c>
      <c r="CG900" s="1">
        <v>0</v>
      </c>
      <c r="CH900" s="1">
        <v>0</v>
      </c>
      <c r="CI900" s="1" t="s">
        <v>4946</v>
      </c>
      <c r="CJ900" s="1" t="s">
        <v>4946</v>
      </c>
      <c r="CK900" s="1" t="s">
        <v>4946</v>
      </c>
      <c r="CL900" s="1" t="s">
        <v>4946</v>
      </c>
      <c r="CM900" s="1" t="s">
        <v>4944</v>
      </c>
      <c r="CN900" s="1" t="s">
        <v>4944</v>
      </c>
      <c r="CO900" s="1" t="s">
        <v>4944</v>
      </c>
      <c r="CP900" s="1" t="s">
        <v>4945</v>
      </c>
      <c r="CQ900" s="1" t="s">
        <v>4946</v>
      </c>
      <c r="CR900" s="1" t="s">
        <v>4946</v>
      </c>
      <c r="CS900" s="1" t="s">
        <v>4945</v>
      </c>
      <c r="CT900" s="1" t="s">
        <v>4943</v>
      </c>
      <c r="CU900" s="1" t="s">
        <v>4943</v>
      </c>
      <c r="CV900" s="1" t="s">
        <v>4943</v>
      </c>
      <c r="CW900" s="1" t="s">
        <v>4943</v>
      </c>
      <c r="CX900" s="1" t="s">
        <v>4943</v>
      </c>
      <c r="CY900" s="1" t="s">
        <v>4943</v>
      </c>
      <c r="CZ900" s="1" t="s">
        <v>4943</v>
      </c>
    </row>
    <row r="901" spans="2:104" x14ac:dyDescent="0.25">
      <c r="B901" s="2">
        <v>44411</v>
      </c>
      <c r="C901" s="1">
        <v>0</v>
      </c>
      <c r="D901" s="1">
        <v>1</v>
      </c>
      <c r="E901" s="1">
        <v>0</v>
      </c>
      <c r="F901" s="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>
        <v>0</v>
      </c>
      <c r="BD901">
        <v>0</v>
      </c>
      <c r="BE901">
        <v>0</v>
      </c>
      <c r="BF90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0</v>
      </c>
      <c r="BX901" s="1">
        <v>0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 t="s">
        <v>4943</v>
      </c>
      <c r="CJ901" s="1" t="s">
        <v>4943</v>
      </c>
      <c r="CK901" s="1" t="s">
        <v>4943</v>
      </c>
      <c r="CL901" s="1" t="s">
        <v>4943</v>
      </c>
      <c r="CM901" s="1" t="s">
        <v>4943</v>
      </c>
      <c r="CN901" s="1" t="s">
        <v>4943</v>
      </c>
      <c r="CO901" s="1" t="s">
        <v>4943</v>
      </c>
      <c r="CP901" s="1" t="s">
        <v>4943</v>
      </c>
      <c r="CQ901" s="1" t="s">
        <v>4943</v>
      </c>
      <c r="CR901" s="1" t="s">
        <v>4943</v>
      </c>
      <c r="CS901" s="1" t="s">
        <v>4943</v>
      </c>
      <c r="CT901" s="1" t="s">
        <v>4943</v>
      </c>
      <c r="CU901" s="1" t="s">
        <v>4943</v>
      </c>
      <c r="CV901" s="1" t="s">
        <v>4943</v>
      </c>
      <c r="CW901" s="1" t="s">
        <v>4943</v>
      </c>
      <c r="CX901" s="1" t="s">
        <v>4943</v>
      </c>
      <c r="CY901" s="1" t="s">
        <v>23</v>
      </c>
      <c r="CZ901" s="1" t="s">
        <v>4943</v>
      </c>
    </row>
    <row r="902" spans="2:104" x14ac:dyDescent="0.25">
      <c r="B902" s="2">
        <v>44411</v>
      </c>
      <c r="C902" s="1">
        <v>1</v>
      </c>
      <c r="D902" s="1">
        <v>0</v>
      </c>
      <c r="E902" s="1">
        <v>0</v>
      </c>
      <c r="F902" s="1">
        <v>0</v>
      </c>
      <c r="G902">
        <v>0</v>
      </c>
      <c r="H902">
        <v>0</v>
      </c>
      <c r="I902">
        <v>1</v>
      </c>
      <c r="J902">
        <v>1</v>
      </c>
      <c r="K902">
        <v>1</v>
      </c>
      <c r="L902">
        <v>0</v>
      </c>
      <c r="M902">
        <v>1</v>
      </c>
      <c r="N902">
        <v>0</v>
      </c>
      <c r="O902">
        <v>1</v>
      </c>
      <c r="P902">
        <v>0</v>
      </c>
      <c r="Q902">
        <v>0</v>
      </c>
      <c r="R902">
        <v>1</v>
      </c>
      <c r="S902">
        <v>0</v>
      </c>
      <c r="T902">
        <v>1</v>
      </c>
      <c r="U902">
        <v>0</v>
      </c>
      <c r="V902" s="1">
        <v>1</v>
      </c>
      <c r="W902" s="1">
        <v>0</v>
      </c>
      <c r="X902" s="1">
        <v>0</v>
      </c>
      <c r="Y902" s="1">
        <v>0</v>
      </c>
      <c r="Z902" s="1">
        <v>0</v>
      </c>
      <c r="AA902" s="1">
        <v>1</v>
      </c>
      <c r="AB902" s="1">
        <v>0</v>
      </c>
      <c r="AC902" s="1">
        <v>0</v>
      </c>
      <c r="AD902" s="1">
        <v>0</v>
      </c>
      <c r="AE902" s="1">
        <v>0</v>
      </c>
      <c r="AF902" s="1">
        <v>1</v>
      </c>
      <c r="AG902" s="1">
        <v>1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1</v>
      </c>
      <c r="AN902" s="1">
        <v>0</v>
      </c>
      <c r="AO902" s="1">
        <v>0</v>
      </c>
      <c r="AP902" s="1">
        <v>0</v>
      </c>
      <c r="AQ902" s="1">
        <v>0</v>
      </c>
      <c r="AR902" s="1">
        <v>1</v>
      </c>
      <c r="AS902" s="1">
        <v>0</v>
      </c>
      <c r="AT902" s="1">
        <v>0</v>
      </c>
      <c r="AU902" s="1">
        <v>0</v>
      </c>
      <c r="AV902" s="1">
        <v>0</v>
      </c>
      <c r="AW902" s="1">
        <v>1</v>
      </c>
      <c r="AX902" s="1">
        <v>1</v>
      </c>
      <c r="AY902" s="1">
        <v>1</v>
      </c>
      <c r="AZ902" s="1">
        <v>1</v>
      </c>
      <c r="BA902" s="1">
        <v>1</v>
      </c>
      <c r="BB902" s="1">
        <v>1</v>
      </c>
      <c r="BC902">
        <v>1</v>
      </c>
      <c r="BD902">
        <v>1</v>
      </c>
      <c r="BE902">
        <v>1</v>
      </c>
      <c r="BF902">
        <v>1</v>
      </c>
      <c r="BG902" s="1">
        <v>1</v>
      </c>
      <c r="BH902" s="1">
        <v>0</v>
      </c>
      <c r="BI902" s="1">
        <v>0</v>
      </c>
      <c r="BJ902" s="1">
        <v>0</v>
      </c>
      <c r="BK902" s="1">
        <v>0</v>
      </c>
      <c r="BL902" s="1">
        <v>1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1</v>
      </c>
      <c r="CG902" s="1">
        <v>0</v>
      </c>
      <c r="CH902" s="1">
        <v>0</v>
      </c>
      <c r="CI902" s="1" t="s">
        <v>4946</v>
      </c>
      <c r="CJ902" s="1" t="s">
        <v>4946</v>
      </c>
      <c r="CK902" s="1" t="s">
        <v>4944</v>
      </c>
      <c r="CL902" s="1" t="s">
        <v>4946</v>
      </c>
      <c r="CM902" s="1" t="s">
        <v>4944</v>
      </c>
      <c r="CN902" s="1" t="s">
        <v>4944</v>
      </c>
      <c r="CO902" s="1" t="s">
        <v>4944</v>
      </c>
      <c r="CP902" s="1" t="s">
        <v>4944</v>
      </c>
      <c r="CQ902" s="1" t="s">
        <v>4944</v>
      </c>
      <c r="CR902" s="1" t="s">
        <v>4946</v>
      </c>
      <c r="CS902" s="1" t="s">
        <v>4944</v>
      </c>
      <c r="CT902" s="1" t="s">
        <v>4943</v>
      </c>
      <c r="CU902" s="1" t="s">
        <v>4943</v>
      </c>
      <c r="CV902" s="1" t="s">
        <v>4943</v>
      </c>
      <c r="CW902" s="1" t="s">
        <v>4943</v>
      </c>
      <c r="CX902" s="1" t="s">
        <v>4943</v>
      </c>
      <c r="CY902" s="1" t="s">
        <v>4943</v>
      </c>
      <c r="CZ902" s="1" t="s">
        <v>4943</v>
      </c>
    </row>
    <row r="903" spans="2:104" x14ac:dyDescent="0.25">
      <c r="B903" s="2">
        <v>44411</v>
      </c>
      <c r="C903" s="1">
        <v>0</v>
      </c>
      <c r="D903" s="1">
        <v>1</v>
      </c>
      <c r="E903" s="1">
        <v>0</v>
      </c>
      <c r="F903" s="1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>
        <v>0</v>
      </c>
      <c r="BD903">
        <v>0</v>
      </c>
      <c r="BE903">
        <v>0</v>
      </c>
      <c r="BF903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 t="s">
        <v>4943</v>
      </c>
      <c r="CJ903" s="1" t="s">
        <v>4943</v>
      </c>
      <c r="CK903" s="1" t="s">
        <v>4943</v>
      </c>
      <c r="CL903" s="1" t="s">
        <v>4943</v>
      </c>
      <c r="CM903" s="1" t="s">
        <v>4943</v>
      </c>
      <c r="CN903" s="1" t="s">
        <v>4943</v>
      </c>
      <c r="CO903" s="1" t="s">
        <v>4943</v>
      </c>
      <c r="CP903" s="1" t="s">
        <v>4943</v>
      </c>
      <c r="CQ903" s="1" t="s">
        <v>4943</v>
      </c>
      <c r="CR903" s="1" t="s">
        <v>4943</v>
      </c>
      <c r="CS903" s="1" t="s">
        <v>4943</v>
      </c>
      <c r="CT903" s="1" t="s">
        <v>4943</v>
      </c>
      <c r="CU903" s="1" t="s">
        <v>4943</v>
      </c>
      <c r="CV903" s="1" t="s">
        <v>4943</v>
      </c>
      <c r="CW903" s="1" t="s">
        <v>4943</v>
      </c>
      <c r="CX903" s="1" t="s">
        <v>4943</v>
      </c>
      <c r="CY903" s="1" t="s">
        <v>23</v>
      </c>
      <c r="CZ903" s="1" t="s">
        <v>4943</v>
      </c>
    </row>
    <row r="904" spans="2:104" x14ac:dyDescent="0.25">
      <c r="B904" s="2">
        <v>44411</v>
      </c>
      <c r="C904" s="1">
        <v>0</v>
      </c>
      <c r="D904" s="1">
        <v>1</v>
      </c>
      <c r="E904" s="1">
        <v>0</v>
      </c>
      <c r="F904" s="1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>
        <v>0</v>
      </c>
      <c r="BD904">
        <v>0</v>
      </c>
      <c r="BE904">
        <v>0</v>
      </c>
      <c r="BF904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 t="s">
        <v>4943</v>
      </c>
      <c r="CJ904" s="1" t="s">
        <v>4943</v>
      </c>
      <c r="CK904" s="1" t="s">
        <v>4943</v>
      </c>
      <c r="CL904" s="1" t="s">
        <v>4943</v>
      </c>
      <c r="CM904" s="1" t="s">
        <v>4943</v>
      </c>
      <c r="CN904" s="1" t="s">
        <v>4943</v>
      </c>
      <c r="CO904" s="1" t="s">
        <v>4943</v>
      </c>
      <c r="CP904" s="1" t="s">
        <v>4943</v>
      </c>
      <c r="CQ904" s="1" t="s">
        <v>4943</v>
      </c>
      <c r="CR904" s="1" t="s">
        <v>4943</v>
      </c>
      <c r="CS904" s="1" t="s">
        <v>4943</v>
      </c>
      <c r="CT904" s="1" t="s">
        <v>4943</v>
      </c>
      <c r="CU904" s="1" t="s">
        <v>4943</v>
      </c>
      <c r="CV904" s="1" t="s">
        <v>4943</v>
      </c>
      <c r="CW904" s="1" t="s">
        <v>4943</v>
      </c>
      <c r="CX904" s="1" t="s">
        <v>4943</v>
      </c>
      <c r="CY904" s="1" t="s">
        <v>23</v>
      </c>
      <c r="CZ904" s="1" t="s">
        <v>4943</v>
      </c>
    </row>
    <row r="905" spans="2:104" x14ac:dyDescent="0.25">
      <c r="B905" s="2">
        <v>44411</v>
      </c>
      <c r="C905" s="1">
        <v>1</v>
      </c>
      <c r="D905" s="1">
        <v>0</v>
      </c>
      <c r="E905" s="1">
        <v>0</v>
      </c>
      <c r="F905" s="1">
        <v>0</v>
      </c>
      <c r="G905">
        <v>1</v>
      </c>
      <c r="H905">
        <v>0</v>
      </c>
      <c r="I905">
        <v>1</v>
      </c>
      <c r="J905">
        <v>0</v>
      </c>
      <c r="K905">
        <v>1</v>
      </c>
      <c r="L905">
        <v>0</v>
      </c>
      <c r="M905">
        <v>0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0</v>
      </c>
      <c r="T905">
        <v>0</v>
      </c>
      <c r="U905">
        <v>0</v>
      </c>
      <c r="V905" s="1">
        <v>0</v>
      </c>
      <c r="W905" s="1">
        <v>0</v>
      </c>
      <c r="X905" s="1">
        <v>1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1</v>
      </c>
      <c r="BA905" s="1">
        <v>0</v>
      </c>
      <c r="BB905" s="1">
        <v>0</v>
      </c>
      <c r="BC905">
        <v>1</v>
      </c>
      <c r="BD905">
        <v>0</v>
      </c>
      <c r="BE905">
        <v>0</v>
      </c>
      <c r="BF905">
        <v>1</v>
      </c>
      <c r="BG905" s="1">
        <v>0</v>
      </c>
      <c r="BH905" s="1">
        <v>0</v>
      </c>
      <c r="BI905" s="1">
        <v>1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0</v>
      </c>
      <c r="BX905" s="1">
        <v>0</v>
      </c>
      <c r="BY905" s="1">
        <v>0</v>
      </c>
      <c r="BZ905" s="1">
        <v>0</v>
      </c>
      <c r="CA905" s="1">
        <v>0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 t="s">
        <v>4944</v>
      </c>
      <c r="CJ905" s="1" t="s">
        <v>4944</v>
      </c>
      <c r="CK905" s="1" t="s">
        <v>4944</v>
      </c>
      <c r="CL905" s="1" t="s">
        <v>4944</v>
      </c>
      <c r="CM905" s="1" t="s">
        <v>4945</v>
      </c>
      <c r="CN905" s="1" t="s">
        <v>4944</v>
      </c>
      <c r="CO905" s="1" t="s">
        <v>4945</v>
      </c>
      <c r="CP905" s="1" t="s">
        <v>4945</v>
      </c>
      <c r="CQ905" s="1" t="s">
        <v>4945</v>
      </c>
      <c r="CR905" s="1" t="s">
        <v>4944</v>
      </c>
      <c r="CS905" s="1" t="s">
        <v>4945</v>
      </c>
      <c r="CT905" s="1" t="s">
        <v>4943</v>
      </c>
      <c r="CU905" s="1" t="s">
        <v>4943</v>
      </c>
      <c r="CV905" s="1" t="s">
        <v>4943</v>
      </c>
      <c r="CW905" s="1" t="s">
        <v>4943</v>
      </c>
      <c r="CX905" s="1" t="s">
        <v>4943</v>
      </c>
      <c r="CY905" s="1" t="s">
        <v>4943</v>
      </c>
      <c r="CZ905" s="1" t="s">
        <v>4943</v>
      </c>
    </row>
    <row r="906" spans="2:104" x14ac:dyDescent="0.25">
      <c r="B906" s="2">
        <v>44411</v>
      </c>
      <c r="C906" s="1">
        <v>0</v>
      </c>
      <c r="D906" s="1">
        <v>1</v>
      </c>
      <c r="E906" s="1">
        <v>0</v>
      </c>
      <c r="F906" s="1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>
        <v>0</v>
      </c>
      <c r="BD906">
        <v>0</v>
      </c>
      <c r="BE906">
        <v>0</v>
      </c>
      <c r="BF906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 t="s">
        <v>4943</v>
      </c>
      <c r="CJ906" s="1" t="s">
        <v>4943</v>
      </c>
      <c r="CK906" s="1" t="s">
        <v>4943</v>
      </c>
      <c r="CL906" s="1" t="s">
        <v>4943</v>
      </c>
      <c r="CM906" s="1" t="s">
        <v>4943</v>
      </c>
      <c r="CN906" s="1" t="s">
        <v>4943</v>
      </c>
      <c r="CO906" s="1" t="s">
        <v>4943</v>
      </c>
      <c r="CP906" s="1" t="s">
        <v>4943</v>
      </c>
      <c r="CQ906" s="1" t="s">
        <v>4943</v>
      </c>
      <c r="CR906" s="1" t="s">
        <v>4943</v>
      </c>
      <c r="CS906" s="1" t="s">
        <v>4943</v>
      </c>
      <c r="CT906" s="1" t="s">
        <v>4943</v>
      </c>
      <c r="CU906" s="1" t="s">
        <v>4943</v>
      </c>
      <c r="CV906" s="1" t="s">
        <v>4943</v>
      </c>
      <c r="CW906" s="1" t="s">
        <v>4943</v>
      </c>
      <c r="CX906" s="1" t="s">
        <v>4943</v>
      </c>
      <c r="CY906" s="1" t="s">
        <v>23</v>
      </c>
      <c r="CZ906" s="1" t="s">
        <v>4943</v>
      </c>
    </row>
    <row r="907" spans="2:104" x14ac:dyDescent="0.25">
      <c r="B907" s="2">
        <v>44411</v>
      </c>
      <c r="C907" s="1">
        <v>1</v>
      </c>
      <c r="D907" s="1">
        <v>0</v>
      </c>
      <c r="E907" s="1">
        <v>0</v>
      </c>
      <c r="F907" s="1">
        <v>0</v>
      </c>
      <c r="G907">
        <v>0</v>
      </c>
      <c r="H907">
        <v>0</v>
      </c>
      <c r="I907">
        <v>1</v>
      </c>
      <c r="J907">
        <v>1</v>
      </c>
      <c r="K907">
        <v>1</v>
      </c>
      <c r="L907">
        <v>0</v>
      </c>
      <c r="M907">
        <v>1</v>
      </c>
      <c r="N907">
        <v>1</v>
      </c>
      <c r="O907">
        <v>1</v>
      </c>
      <c r="P907">
        <v>0</v>
      </c>
      <c r="Q907">
        <v>0</v>
      </c>
      <c r="R907">
        <v>1</v>
      </c>
      <c r="S907">
        <v>0</v>
      </c>
      <c r="T907">
        <v>1</v>
      </c>
      <c r="U907">
        <v>0</v>
      </c>
      <c r="V907" s="1">
        <v>1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1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1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1</v>
      </c>
      <c r="AX907" s="1">
        <v>0</v>
      </c>
      <c r="AY907" s="1">
        <v>0</v>
      </c>
      <c r="AZ907" s="1">
        <v>1</v>
      </c>
      <c r="BA907" s="1">
        <v>1</v>
      </c>
      <c r="BB907" s="1">
        <v>0</v>
      </c>
      <c r="BC907">
        <v>1</v>
      </c>
      <c r="BD907">
        <v>1</v>
      </c>
      <c r="BE907">
        <v>1</v>
      </c>
      <c r="BF907">
        <v>0</v>
      </c>
      <c r="BG907" s="1">
        <v>1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1</v>
      </c>
      <c r="CG907" s="1">
        <v>0</v>
      </c>
      <c r="CH907" s="1">
        <v>0</v>
      </c>
      <c r="CI907" s="1" t="s">
        <v>4946</v>
      </c>
      <c r="CJ907" s="1" t="s">
        <v>4946</v>
      </c>
      <c r="CK907" s="1" t="s">
        <v>4944</v>
      </c>
      <c r="CL907" s="1" t="s">
        <v>4944</v>
      </c>
      <c r="CM907" s="1" t="s">
        <v>4944</v>
      </c>
      <c r="CN907" s="1" t="s">
        <v>4944</v>
      </c>
      <c r="CO907" s="1" t="s">
        <v>4944</v>
      </c>
      <c r="CP907" s="1" t="s">
        <v>4946</v>
      </c>
      <c r="CQ907" s="1" t="s">
        <v>4944</v>
      </c>
      <c r="CR907" s="1" t="s">
        <v>4944</v>
      </c>
      <c r="CS907" s="1" t="s">
        <v>4944</v>
      </c>
      <c r="CT907" s="1" t="s">
        <v>4943</v>
      </c>
      <c r="CU907" s="1" t="s">
        <v>4943</v>
      </c>
      <c r="CV907" s="1" t="s">
        <v>4943</v>
      </c>
      <c r="CW907" s="1" t="s">
        <v>4943</v>
      </c>
      <c r="CX907" s="1" t="s">
        <v>4943</v>
      </c>
      <c r="CY907" s="1" t="s">
        <v>4943</v>
      </c>
      <c r="CZ907" s="1" t="s">
        <v>4943</v>
      </c>
    </row>
    <row r="908" spans="2:104" x14ac:dyDescent="0.25">
      <c r="B908" s="2">
        <v>44411</v>
      </c>
      <c r="C908" s="1">
        <v>0</v>
      </c>
      <c r="D908" s="1">
        <v>1</v>
      </c>
      <c r="E908" s="1">
        <v>0</v>
      </c>
      <c r="F908" s="1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>
        <v>0</v>
      </c>
      <c r="BD908">
        <v>0</v>
      </c>
      <c r="BE908">
        <v>0</v>
      </c>
      <c r="BF908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 t="s">
        <v>4943</v>
      </c>
      <c r="CJ908" s="1" t="s">
        <v>4943</v>
      </c>
      <c r="CK908" s="1" t="s">
        <v>4943</v>
      </c>
      <c r="CL908" s="1" t="s">
        <v>4943</v>
      </c>
      <c r="CM908" s="1" t="s">
        <v>4943</v>
      </c>
      <c r="CN908" s="1" t="s">
        <v>4943</v>
      </c>
      <c r="CO908" s="1" t="s">
        <v>4943</v>
      </c>
      <c r="CP908" s="1" t="s">
        <v>4943</v>
      </c>
      <c r="CQ908" s="1" t="s">
        <v>4943</v>
      </c>
      <c r="CR908" s="1" t="s">
        <v>4943</v>
      </c>
      <c r="CS908" s="1" t="s">
        <v>4943</v>
      </c>
      <c r="CT908" s="1" t="s">
        <v>4943</v>
      </c>
      <c r="CU908" s="1" t="s">
        <v>4943</v>
      </c>
      <c r="CV908" s="1" t="s">
        <v>4943</v>
      </c>
      <c r="CW908" s="1" t="s">
        <v>4943</v>
      </c>
      <c r="CX908" s="1" t="s">
        <v>4943</v>
      </c>
      <c r="CY908" s="1" t="s">
        <v>23</v>
      </c>
      <c r="CZ908" s="1" t="s">
        <v>4943</v>
      </c>
    </row>
    <row r="909" spans="2:104" x14ac:dyDescent="0.25">
      <c r="B909" s="2">
        <v>44411</v>
      </c>
      <c r="C909" s="1">
        <v>0</v>
      </c>
      <c r="D909" s="1">
        <v>0</v>
      </c>
      <c r="E909" s="1">
        <v>1</v>
      </c>
      <c r="F909" s="1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>
        <v>0</v>
      </c>
      <c r="BD909">
        <v>0</v>
      </c>
      <c r="BE909">
        <v>0</v>
      </c>
      <c r="BF909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 t="s">
        <v>4943</v>
      </c>
      <c r="CJ909" s="1" t="s">
        <v>4943</v>
      </c>
      <c r="CK909" s="1" t="s">
        <v>4943</v>
      </c>
      <c r="CL909" s="1" t="s">
        <v>4943</v>
      </c>
      <c r="CM909" s="1" t="s">
        <v>4943</v>
      </c>
      <c r="CN909" s="1" t="s">
        <v>4943</v>
      </c>
      <c r="CO909" s="1" t="s">
        <v>4943</v>
      </c>
      <c r="CP909" s="1" t="s">
        <v>4943</v>
      </c>
      <c r="CQ909" s="1" t="s">
        <v>4943</v>
      </c>
      <c r="CR909" s="1" t="s">
        <v>4943</v>
      </c>
      <c r="CS909" s="1" t="s">
        <v>4943</v>
      </c>
      <c r="CT909" s="1" t="s">
        <v>4943</v>
      </c>
      <c r="CU909" s="1" t="s">
        <v>4943</v>
      </c>
      <c r="CV909" s="1" t="s">
        <v>4943</v>
      </c>
      <c r="CW909" s="1" t="s">
        <v>4943</v>
      </c>
      <c r="CX909" s="1" t="s">
        <v>4943</v>
      </c>
      <c r="CY909" s="1" t="s">
        <v>4943</v>
      </c>
      <c r="CZ909" s="1" t="s">
        <v>23</v>
      </c>
    </row>
    <row r="910" spans="2:104" x14ac:dyDescent="0.25">
      <c r="B910" s="2">
        <v>44411</v>
      </c>
      <c r="C910" s="1">
        <v>1</v>
      </c>
      <c r="D910" s="1">
        <v>0</v>
      </c>
      <c r="E910" s="1">
        <v>0</v>
      </c>
      <c r="F910" s="1">
        <v>0</v>
      </c>
      <c r="G910">
        <v>1</v>
      </c>
      <c r="H910">
        <v>0</v>
      </c>
      <c r="I910">
        <v>1</v>
      </c>
      <c r="J910">
        <v>1</v>
      </c>
      <c r="K910">
        <v>1</v>
      </c>
      <c r="L910">
        <v>1</v>
      </c>
      <c r="M910">
        <v>1</v>
      </c>
      <c r="N910">
        <v>1</v>
      </c>
      <c r="O910">
        <v>1</v>
      </c>
      <c r="P910">
        <v>1</v>
      </c>
      <c r="Q910">
        <v>0</v>
      </c>
      <c r="R910">
        <v>1</v>
      </c>
      <c r="S910">
        <v>1</v>
      </c>
      <c r="T910">
        <v>1</v>
      </c>
      <c r="U910">
        <v>0</v>
      </c>
      <c r="V910" s="1">
        <v>0</v>
      </c>
      <c r="W910" s="1">
        <v>0</v>
      </c>
      <c r="X910" s="1">
        <v>1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1</v>
      </c>
      <c r="AN910" s="1">
        <v>0</v>
      </c>
      <c r="AO910" s="1">
        <v>0</v>
      </c>
      <c r="AP910" s="1">
        <v>0</v>
      </c>
      <c r="AQ910" s="1">
        <v>0</v>
      </c>
      <c r="AR910" s="1">
        <v>1</v>
      </c>
      <c r="AS910" s="1">
        <v>0</v>
      </c>
      <c r="AT910" s="1">
        <v>0</v>
      </c>
      <c r="AU910" s="1">
        <v>0</v>
      </c>
      <c r="AV910" s="1">
        <v>0</v>
      </c>
      <c r="AW910" s="1">
        <v>1</v>
      </c>
      <c r="AX910" s="1">
        <v>1</v>
      </c>
      <c r="AY910" s="1">
        <v>1</v>
      </c>
      <c r="AZ910" s="1">
        <v>1</v>
      </c>
      <c r="BA910" s="1">
        <v>1</v>
      </c>
      <c r="BB910" s="1">
        <v>1</v>
      </c>
      <c r="BC910">
        <v>1</v>
      </c>
      <c r="BD910">
        <v>1</v>
      </c>
      <c r="BE910">
        <v>1</v>
      </c>
      <c r="BF910">
        <v>0</v>
      </c>
      <c r="BG910" s="1">
        <v>1</v>
      </c>
      <c r="BH910" s="1">
        <v>0</v>
      </c>
      <c r="BI910" s="1">
        <v>1</v>
      </c>
      <c r="BJ910" s="1">
        <v>0</v>
      </c>
      <c r="BK910" s="1">
        <v>0</v>
      </c>
      <c r="BL910" s="1">
        <v>1</v>
      </c>
      <c r="BM910" s="1">
        <v>0</v>
      </c>
      <c r="BN910" s="1">
        <v>0</v>
      </c>
      <c r="BO910" s="1">
        <v>0</v>
      </c>
      <c r="BP910" s="1">
        <v>0</v>
      </c>
      <c r="BQ910" s="1">
        <v>1</v>
      </c>
      <c r="BR910" s="1">
        <v>1</v>
      </c>
      <c r="BS910" s="1">
        <v>0</v>
      </c>
      <c r="BT910" s="1">
        <v>0</v>
      </c>
      <c r="BU910" s="1">
        <v>1</v>
      </c>
      <c r="BV910" s="1">
        <v>1</v>
      </c>
      <c r="BW910" s="1">
        <v>0</v>
      </c>
      <c r="BX910" s="1">
        <v>1</v>
      </c>
      <c r="BY910" s="1">
        <v>0</v>
      </c>
      <c r="BZ910" s="1">
        <v>0</v>
      </c>
      <c r="CA910" s="1">
        <v>1</v>
      </c>
      <c r="CB910" s="1">
        <v>0</v>
      </c>
      <c r="CC910" s="1">
        <v>0</v>
      </c>
      <c r="CD910" s="1">
        <v>0</v>
      </c>
      <c r="CE910" s="1">
        <v>0</v>
      </c>
      <c r="CF910" s="1">
        <v>1</v>
      </c>
      <c r="CG910" s="1">
        <v>0</v>
      </c>
      <c r="CH910" s="1">
        <v>0</v>
      </c>
      <c r="CI910" s="1" t="s">
        <v>4946</v>
      </c>
      <c r="CJ910" s="1" t="s">
        <v>4944</v>
      </c>
      <c r="CK910" s="1" t="s">
        <v>4945</v>
      </c>
      <c r="CL910" s="1" t="s">
        <v>4945</v>
      </c>
      <c r="CM910" s="1" t="s">
        <v>4946</v>
      </c>
      <c r="CN910" s="1" t="s">
        <v>4946</v>
      </c>
      <c r="CO910" s="1" t="s">
        <v>4944</v>
      </c>
      <c r="CP910" s="1" t="s">
        <v>4944</v>
      </c>
      <c r="CQ910" s="1" t="s">
        <v>4945</v>
      </c>
      <c r="CR910" s="1" t="s">
        <v>4946</v>
      </c>
      <c r="CS910" s="1" t="s">
        <v>4945</v>
      </c>
      <c r="CT910" s="1" t="s">
        <v>4943</v>
      </c>
      <c r="CU910" s="1" t="s">
        <v>4943</v>
      </c>
      <c r="CV910" s="1" t="s">
        <v>4943</v>
      </c>
      <c r="CW910" s="1" t="s">
        <v>4943</v>
      </c>
      <c r="CX910" s="1" t="s">
        <v>4943</v>
      </c>
      <c r="CY910" s="1" t="s">
        <v>4943</v>
      </c>
      <c r="CZ910" s="1" t="s">
        <v>4943</v>
      </c>
    </row>
    <row r="911" spans="2:104" x14ac:dyDescent="0.25">
      <c r="B911" s="2">
        <v>44411</v>
      </c>
      <c r="C911" s="1">
        <v>0</v>
      </c>
      <c r="D911" s="1">
        <v>1</v>
      </c>
      <c r="E911" s="1">
        <v>0</v>
      </c>
      <c r="F911" s="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>
        <v>0</v>
      </c>
      <c r="BD911">
        <v>0</v>
      </c>
      <c r="BE911">
        <v>0</v>
      </c>
      <c r="BF91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 t="s">
        <v>4943</v>
      </c>
      <c r="CJ911" s="1" t="s">
        <v>4943</v>
      </c>
      <c r="CK911" s="1" t="s">
        <v>4943</v>
      </c>
      <c r="CL911" s="1" t="s">
        <v>4943</v>
      </c>
      <c r="CM911" s="1" t="s">
        <v>4943</v>
      </c>
      <c r="CN911" s="1" t="s">
        <v>4943</v>
      </c>
      <c r="CO911" s="1" t="s">
        <v>4943</v>
      </c>
      <c r="CP911" s="1" t="s">
        <v>4943</v>
      </c>
      <c r="CQ911" s="1" t="s">
        <v>4943</v>
      </c>
      <c r="CR911" s="1" t="s">
        <v>4943</v>
      </c>
      <c r="CS911" s="1" t="s">
        <v>4943</v>
      </c>
      <c r="CT911" s="1" t="s">
        <v>4943</v>
      </c>
      <c r="CU911" s="1" t="s">
        <v>4943</v>
      </c>
      <c r="CV911" s="1" t="s">
        <v>4943</v>
      </c>
      <c r="CW911" s="1" t="s">
        <v>4943</v>
      </c>
      <c r="CX911" s="1" t="s">
        <v>4943</v>
      </c>
      <c r="CY911" s="1" t="s">
        <v>23</v>
      </c>
      <c r="CZ911" s="1" t="s">
        <v>4943</v>
      </c>
    </row>
    <row r="912" spans="2:104" x14ac:dyDescent="0.25">
      <c r="B912" s="2">
        <v>44411</v>
      </c>
      <c r="C912" s="1">
        <v>0</v>
      </c>
      <c r="D912" s="1">
        <v>1</v>
      </c>
      <c r="E912" s="1">
        <v>0</v>
      </c>
      <c r="F912" s="1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>
        <v>0</v>
      </c>
      <c r="BD912">
        <v>0</v>
      </c>
      <c r="BE912">
        <v>0</v>
      </c>
      <c r="BF912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 t="s">
        <v>4943</v>
      </c>
      <c r="CJ912" s="1" t="s">
        <v>4943</v>
      </c>
      <c r="CK912" s="1" t="s">
        <v>4943</v>
      </c>
      <c r="CL912" s="1" t="s">
        <v>4943</v>
      </c>
      <c r="CM912" s="1" t="s">
        <v>4943</v>
      </c>
      <c r="CN912" s="1" t="s">
        <v>4943</v>
      </c>
      <c r="CO912" s="1" t="s">
        <v>4943</v>
      </c>
      <c r="CP912" s="1" t="s">
        <v>4943</v>
      </c>
      <c r="CQ912" s="1" t="s">
        <v>4943</v>
      </c>
      <c r="CR912" s="1" t="s">
        <v>4943</v>
      </c>
      <c r="CS912" s="1" t="s">
        <v>4943</v>
      </c>
      <c r="CT912" s="1" t="s">
        <v>4943</v>
      </c>
      <c r="CU912" s="1" t="s">
        <v>4943</v>
      </c>
      <c r="CV912" s="1" t="s">
        <v>4943</v>
      </c>
      <c r="CW912" s="1" t="s">
        <v>4943</v>
      </c>
      <c r="CX912" s="1" t="s">
        <v>4943</v>
      </c>
      <c r="CY912" s="1" t="s">
        <v>23</v>
      </c>
      <c r="CZ912" s="1" t="s">
        <v>4943</v>
      </c>
    </row>
    <row r="913" spans="2:104" x14ac:dyDescent="0.25">
      <c r="B913" s="2">
        <v>44411</v>
      </c>
      <c r="C913" s="1">
        <v>0</v>
      </c>
      <c r="D913" s="1">
        <v>1</v>
      </c>
      <c r="E913" s="1">
        <v>0</v>
      </c>
      <c r="F913" s="1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>
        <v>0</v>
      </c>
      <c r="BD913">
        <v>0</v>
      </c>
      <c r="BE913">
        <v>0</v>
      </c>
      <c r="BF913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 t="s">
        <v>4943</v>
      </c>
      <c r="CJ913" s="1" t="s">
        <v>4943</v>
      </c>
      <c r="CK913" s="1" t="s">
        <v>4943</v>
      </c>
      <c r="CL913" s="1" t="s">
        <v>4943</v>
      </c>
      <c r="CM913" s="1" t="s">
        <v>4943</v>
      </c>
      <c r="CN913" s="1" t="s">
        <v>4943</v>
      </c>
      <c r="CO913" s="1" t="s">
        <v>4943</v>
      </c>
      <c r="CP913" s="1" t="s">
        <v>4943</v>
      </c>
      <c r="CQ913" s="1" t="s">
        <v>4943</v>
      </c>
      <c r="CR913" s="1" t="s">
        <v>4943</v>
      </c>
      <c r="CS913" s="1" t="s">
        <v>4943</v>
      </c>
      <c r="CT913" s="1" t="s">
        <v>4943</v>
      </c>
      <c r="CU913" s="1" t="s">
        <v>4943</v>
      </c>
      <c r="CV913" s="1" t="s">
        <v>4943</v>
      </c>
      <c r="CW913" s="1" t="s">
        <v>4943</v>
      </c>
      <c r="CX913" s="1" t="s">
        <v>4943</v>
      </c>
      <c r="CY913" s="1" t="s">
        <v>23</v>
      </c>
      <c r="CZ913" s="1" t="s">
        <v>4943</v>
      </c>
    </row>
    <row r="914" spans="2:104" x14ac:dyDescent="0.25">
      <c r="B914" s="2">
        <v>44411</v>
      </c>
      <c r="C914" s="1">
        <v>0</v>
      </c>
      <c r="D914" s="1">
        <v>1</v>
      </c>
      <c r="E914" s="1">
        <v>0</v>
      </c>
      <c r="F914" s="1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>
        <v>0</v>
      </c>
      <c r="BD914">
        <v>0</v>
      </c>
      <c r="BE914">
        <v>0</v>
      </c>
      <c r="BF914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 t="s">
        <v>4943</v>
      </c>
      <c r="CJ914" s="1" t="s">
        <v>4943</v>
      </c>
      <c r="CK914" s="1" t="s">
        <v>4943</v>
      </c>
      <c r="CL914" s="1" t="s">
        <v>4943</v>
      </c>
      <c r="CM914" s="1" t="s">
        <v>4943</v>
      </c>
      <c r="CN914" s="1" t="s">
        <v>4943</v>
      </c>
      <c r="CO914" s="1" t="s">
        <v>4943</v>
      </c>
      <c r="CP914" s="1" t="s">
        <v>4943</v>
      </c>
      <c r="CQ914" s="1" t="s">
        <v>4943</v>
      </c>
      <c r="CR914" s="1" t="s">
        <v>4943</v>
      </c>
      <c r="CS914" s="1" t="s">
        <v>4943</v>
      </c>
      <c r="CT914" s="1" t="s">
        <v>4943</v>
      </c>
      <c r="CU914" s="1" t="s">
        <v>4943</v>
      </c>
      <c r="CV914" s="1" t="s">
        <v>4943</v>
      </c>
      <c r="CW914" s="1" t="s">
        <v>4943</v>
      </c>
      <c r="CX914" s="1" t="s">
        <v>4943</v>
      </c>
      <c r="CY914" s="1" t="s">
        <v>23</v>
      </c>
      <c r="CZ914" s="1" t="s">
        <v>4943</v>
      </c>
    </row>
    <row r="915" spans="2:104" x14ac:dyDescent="0.25">
      <c r="B915" s="2">
        <v>44411</v>
      </c>
      <c r="C915" s="1">
        <v>0</v>
      </c>
      <c r="D915" s="1">
        <v>1</v>
      </c>
      <c r="E915" s="1">
        <v>0</v>
      </c>
      <c r="F915" s="1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>
        <v>0</v>
      </c>
      <c r="BD915">
        <v>0</v>
      </c>
      <c r="BE915">
        <v>0</v>
      </c>
      <c r="BF915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 t="s">
        <v>4943</v>
      </c>
      <c r="CJ915" s="1" t="s">
        <v>4943</v>
      </c>
      <c r="CK915" s="1" t="s">
        <v>4943</v>
      </c>
      <c r="CL915" s="1" t="s">
        <v>4943</v>
      </c>
      <c r="CM915" s="1" t="s">
        <v>4943</v>
      </c>
      <c r="CN915" s="1" t="s">
        <v>4943</v>
      </c>
      <c r="CO915" s="1" t="s">
        <v>4943</v>
      </c>
      <c r="CP915" s="1" t="s">
        <v>4943</v>
      </c>
      <c r="CQ915" s="1" t="s">
        <v>4943</v>
      </c>
      <c r="CR915" s="1" t="s">
        <v>4943</v>
      </c>
      <c r="CS915" s="1" t="s">
        <v>4943</v>
      </c>
      <c r="CT915" s="1" t="s">
        <v>4943</v>
      </c>
      <c r="CU915" s="1" t="s">
        <v>4943</v>
      </c>
      <c r="CV915" s="1" t="s">
        <v>4943</v>
      </c>
      <c r="CW915" s="1" t="s">
        <v>4943</v>
      </c>
      <c r="CX915" s="1" t="s">
        <v>4943</v>
      </c>
      <c r="CY915" s="1" t="s">
        <v>23</v>
      </c>
      <c r="CZ915" s="1" t="s">
        <v>4943</v>
      </c>
    </row>
    <row r="916" spans="2:104" x14ac:dyDescent="0.25">
      <c r="B916" s="2">
        <v>44411</v>
      </c>
      <c r="C916" s="1">
        <v>1</v>
      </c>
      <c r="D916" s="1">
        <v>0</v>
      </c>
      <c r="E916" s="1">
        <v>0</v>
      </c>
      <c r="F916" s="1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1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>
        <v>0</v>
      </c>
      <c r="BD916">
        <v>0</v>
      </c>
      <c r="BE916">
        <v>0</v>
      </c>
      <c r="BF916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1</v>
      </c>
      <c r="BR916" s="1">
        <v>1</v>
      </c>
      <c r="BS916" s="1">
        <v>1</v>
      </c>
      <c r="BT916" s="1">
        <v>1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1</v>
      </c>
      <c r="CC916" s="1">
        <v>0</v>
      </c>
      <c r="CD916" s="1">
        <v>1</v>
      </c>
      <c r="CE916" s="1">
        <v>0</v>
      </c>
      <c r="CF916" s="1">
        <v>0</v>
      </c>
      <c r="CG916" s="1">
        <v>0</v>
      </c>
      <c r="CH916" s="1">
        <v>0</v>
      </c>
      <c r="CI916" s="1" t="s">
        <v>4945</v>
      </c>
      <c r="CJ916" s="1" t="s">
        <v>4945</v>
      </c>
      <c r="CK916" s="1" t="s">
        <v>4944</v>
      </c>
      <c r="CL916" s="1" t="s">
        <v>4945</v>
      </c>
      <c r="CM916" s="1" t="s">
        <v>4945</v>
      </c>
      <c r="CN916" s="1" t="s">
        <v>4945</v>
      </c>
      <c r="CO916" s="1" t="s">
        <v>4946</v>
      </c>
      <c r="CP916" s="1" t="s">
        <v>4946</v>
      </c>
      <c r="CQ916" s="1" t="s">
        <v>4944</v>
      </c>
      <c r="CR916" s="1" t="s">
        <v>4944</v>
      </c>
      <c r="CS916" s="1" t="s">
        <v>4946</v>
      </c>
      <c r="CT916" s="1" t="s">
        <v>4943</v>
      </c>
      <c r="CU916" s="1" t="s">
        <v>4943</v>
      </c>
      <c r="CV916" s="1" t="s">
        <v>4943</v>
      </c>
      <c r="CW916" s="1" t="s">
        <v>4943</v>
      </c>
      <c r="CX916" s="1" t="s">
        <v>4943</v>
      </c>
      <c r="CY916" s="1" t="s">
        <v>4943</v>
      </c>
      <c r="CZ916" s="1" t="s">
        <v>4943</v>
      </c>
    </row>
    <row r="917" spans="2:104" x14ac:dyDescent="0.25">
      <c r="B917" s="2">
        <v>44411</v>
      </c>
      <c r="C917" s="1">
        <v>0</v>
      </c>
      <c r="D917" s="1">
        <v>1</v>
      </c>
      <c r="E917" s="1">
        <v>0</v>
      </c>
      <c r="F917" s="1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>
        <v>0</v>
      </c>
      <c r="BD917">
        <v>0</v>
      </c>
      <c r="BE917">
        <v>0</v>
      </c>
      <c r="BF917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 t="s">
        <v>4943</v>
      </c>
      <c r="CJ917" s="1" t="s">
        <v>4943</v>
      </c>
      <c r="CK917" s="1" t="s">
        <v>4943</v>
      </c>
      <c r="CL917" s="1" t="s">
        <v>4943</v>
      </c>
      <c r="CM917" s="1" t="s">
        <v>4943</v>
      </c>
      <c r="CN917" s="1" t="s">
        <v>4943</v>
      </c>
      <c r="CO917" s="1" t="s">
        <v>4943</v>
      </c>
      <c r="CP917" s="1" t="s">
        <v>4943</v>
      </c>
      <c r="CQ917" s="1" t="s">
        <v>4943</v>
      </c>
      <c r="CR917" s="1" t="s">
        <v>4943</v>
      </c>
      <c r="CS917" s="1" t="s">
        <v>4943</v>
      </c>
      <c r="CT917" s="1" t="s">
        <v>4943</v>
      </c>
      <c r="CU917" s="1" t="s">
        <v>4943</v>
      </c>
      <c r="CV917" s="1" t="s">
        <v>4943</v>
      </c>
      <c r="CW917" s="1" t="s">
        <v>4943</v>
      </c>
      <c r="CX917" s="1" t="s">
        <v>4943</v>
      </c>
      <c r="CY917" s="1" t="s">
        <v>23</v>
      </c>
      <c r="CZ917" s="1" t="s">
        <v>4943</v>
      </c>
    </row>
    <row r="918" spans="2:104" x14ac:dyDescent="0.25">
      <c r="B918" s="2">
        <v>44411</v>
      </c>
      <c r="C918" s="1">
        <v>0</v>
      </c>
      <c r="D918" s="1">
        <v>1</v>
      </c>
      <c r="E918" s="1">
        <v>0</v>
      </c>
      <c r="F918" s="1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>
        <v>0</v>
      </c>
      <c r="BD918">
        <v>0</v>
      </c>
      <c r="BE918">
        <v>0</v>
      </c>
      <c r="BF918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 t="s">
        <v>4943</v>
      </c>
      <c r="CJ918" s="1" t="s">
        <v>4943</v>
      </c>
      <c r="CK918" s="1" t="s">
        <v>4943</v>
      </c>
      <c r="CL918" s="1" t="s">
        <v>4943</v>
      </c>
      <c r="CM918" s="1" t="s">
        <v>4943</v>
      </c>
      <c r="CN918" s="1" t="s">
        <v>4943</v>
      </c>
      <c r="CO918" s="1" t="s">
        <v>4943</v>
      </c>
      <c r="CP918" s="1" t="s">
        <v>4943</v>
      </c>
      <c r="CQ918" s="1" t="s">
        <v>4943</v>
      </c>
      <c r="CR918" s="1" t="s">
        <v>4943</v>
      </c>
      <c r="CS918" s="1" t="s">
        <v>4943</v>
      </c>
      <c r="CT918" s="1" t="s">
        <v>4943</v>
      </c>
      <c r="CU918" s="1" t="s">
        <v>4943</v>
      </c>
      <c r="CV918" s="1" t="s">
        <v>4943</v>
      </c>
      <c r="CW918" s="1" t="s">
        <v>4943</v>
      </c>
      <c r="CX918" s="1" t="s">
        <v>4943</v>
      </c>
      <c r="CY918" s="1" t="s">
        <v>23</v>
      </c>
      <c r="CZ918" s="1" t="s">
        <v>4943</v>
      </c>
    </row>
    <row r="919" spans="2:104" x14ac:dyDescent="0.25">
      <c r="B919" s="2">
        <v>44411</v>
      </c>
      <c r="C919" s="1">
        <v>0</v>
      </c>
      <c r="D919" s="1">
        <v>1</v>
      </c>
      <c r="E919" s="1">
        <v>0</v>
      </c>
      <c r="F919" s="1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>
        <v>0</v>
      </c>
      <c r="BD919">
        <v>0</v>
      </c>
      <c r="BE919">
        <v>0</v>
      </c>
      <c r="BF919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 t="s">
        <v>4943</v>
      </c>
      <c r="CJ919" s="1" t="s">
        <v>4943</v>
      </c>
      <c r="CK919" s="1" t="s">
        <v>4943</v>
      </c>
      <c r="CL919" s="1" t="s">
        <v>4943</v>
      </c>
      <c r="CM919" s="1" t="s">
        <v>4943</v>
      </c>
      <c r="CN919" s="1" t="s">
        <v>4943</v>
      </c>
      <c r="CO919" s="1" t="s">
        <v>4943</v>
      </c>
      <c r="CP919" s="1" t="s">
        <v>4943</v>
      </c>
      <c r="CQ919" s="1" t="s">
        <v>4943</v>
      </c>
      <c r="CR919" s="1" t="s">
        <v>4943</v>
      </c>
      <c r="CS919" s="1" t="s">
        <v>4943</v>
      </c>
      <c r="CT919" s="1" t="s">
        <v>4943</v>
      </c>
      <c r="CU919" s="1" t="s">
        <v>4943</v>
      </c>
      <c r="CV919" s="1" t="s">
        <v>4943</v>
      </c>
      <c r="CW919" s="1" t="s">
        <v>4943</v>
      </c>
      <c r="CX919" s="1" t="s">
        <v>4943</v>
      </c>
      <c r="CY919" s="1" t="s">
        <v>23</v>
      </c>
      <c r="CZ919" s="1" t="s">
        <v>4943</v>
      </c>
    </row>
    <row r="920" spans="2:104" x14ac:dyDescent="0.25">
      <c r="B920" s="2">
        <v>44411</v>
      </c>
      <c r="C920" s="1">
        <v>0</v>
      </c>
      <c r="D920" s="1">
        <v>1</v>
      </c>
      <c r="E920" s="1">
        <v>0</v>
      </c>
      <c r="F920" s="1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>
        <v>0</v>
      </c>
      <c r="BD920">
        <v>0</v>
      </c>
      <c r="BE920">
        <v>0</v>
      </c>
      <c r="BF920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0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 t="s">
        <v>4943</v>
      </c>
      <c r="CJ920" s="1" t="s">
        <v>4943</v>
      </c>
      <c r="CK920" s="1" t="s">
        <v>4943</v>
      </c>
      <c r="CL920" s="1" t="s">
        <v>4943</v>
      </c>
      <c r="CM920" s="1" t="s">
        <v>4943</v>
      </c>
      <c r="CN920" s="1" t="s">
        <v>4943</v>
      </c>
      <c r="CO920" s="1" t="s">
        <v>4943</v>
      </c>
      <c r="CP920" s="1" t="s">
        <v>4943</v>
      </c>
      <c r="CQ920" s="1" t="s">
        <v>4943</v>
      </c>
      <c r="CR920" s="1" t="s">
        <v>4943</v>
      </c>
      <c r="CS920" s="1" t="s">
        <v>4943</v>
      </c>
      <c r="CT920" s="1" t="s">
        <v>4943</v>
      </c>
      <c r="CU920" s="1" t="s">
        <v>4943</v>
      </c>
      <c r="CV920" s="1" t="s">
        <v>4943</v>
      </c>
      <c r="CW920" s="1" t="s">
        <v>4943</v>
      </c>
      <c r="CX920" s="1" t="s">
        <v>4943</v>
      </c>
      <c r="CY920" s="1" t="s">
        <v>23</v>
      </c>
      <c r="CZ920" s="1" t="s">
        <v>4943</v>
      </c>
    </row>
    <row r="921" spans="2:104" x14ac:dyDescent="0.25">
      <c r="B921" s="2">
        <v>44411</v>
      </c>
      <c r="C921" s="1">
        <v>0</v>
      </c>
      <c r="D921" s="1">
        <v>0</v>
      </c>
      <c r="E921" s="1">
        <v>1</v>
      </c>
      <c r="F921" s="1">
        <v>0</v>
      </c>
      <c r="G921">
        <v>0</v>
      </c>
      <c r="H921">
        <v>0</v>
      </c>
      <c r="I921">
        <v>1</v>
      </c>
      <c r="J921">
        <v>0</v>
      </c>
      <c r="K921">
        <v>1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>
        <v>0</v>
      </c>
      <c r="BD921">
        <v>0</v>
      </c>
      <c r="BE921">
        <v>0</v>
      </c>
      <c r="BF92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0</v>
      </c>
      <c r="BX921" s="1">
        <v>0</v>
      </c>
      <c r="BY921" s="1">
        <v>0</v>
      </c>
      <c r="BZ921" s="1">
        <v>0</v>
      </c>
      <c r="CA921" s="1">
        <v>0</v>
      </c>
      <c r="CB921" s="1">
        <v>0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 t="s">
        <v>4943</v>
      </c>
      <c r="CJ921" s="1" t="s">
        <v>4943</v>
      </c>
      <c r="CK921" s="1" t="s">
        <v>4943</v>
      </c>
      <c r="CL921" s="1" t="s">
        <v>4943</v>
      </c>
      <c r="CM921" s="1" t="s">
        <v>4943</v>
      </c>
      <c r="CN921" s="1" t="s">
        <v>4943</v>
      </c>
      <c r="CO921" s="1" t="s">
        <v>4943</v>
      </c>
      <c r="CP921" s="1" t="s">
        <v>4943</v>
      </c>
      <c r="CQ921" s="1" t="s">
        <v>4943</v>
      </c>
      <c r="CR921" s="1" t="s">
        <v>4943</v>
      </c>
      <c r="CS921" s="1" t="s">
        <v>4943</v>
      </c>
      <c r="CT921" s="1" t="s">
        <v>4947</v>
      </c>
      <c r="CU921" s="1" t="s">
        <v>4943</v>
      </c>
      <c r="CV921" s="1" t="s">
        <v>4947</v>
      </c>
      <c r="CW921" s="1" t="s">
        <v>4943</v>
      </c>
      <c r="CX921" s="1" t="s">
        <v>4943</v>
      </c>
      <c r="CY921" s="1" t="s">
        <v>4943</v>
      </c>
      <c r="CZ921" s="1" t="s">
        <v>23</v>
      </c>
    </row>
    <row r="922" spans="2:104" x14ac:dyDescent="0.25">
      <c r="B922" s="2">
        <v>44411</v>
      </c>
      <c r="C922" s="1">
        <v>0</v>
      </c>
      <c r="D922" s="1">
        <v>0</v>
      </c>
      <c r="E922" s="1">
        <v>1</v>
      </c>
      <c r="F922" s="1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1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>
        <v>0</v>
      </c>
      <c r="BD922">
        <v>0</v>
      </c>
      <c r="BE922">
        <v>0</v>
      </c>
      <c r="BF922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0</v>
      </c>
      <c r="BX922" s="1">
        <v>0</v>
      </c>
      <c r="BY922" s="1">
        <v>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 t="s">
        <v>4943</v>
      </c>
      <c r="CJ922" s="1" t="s">
        <v>4943</v>
      </c>
      <c r="CK922" s="1" t="s">
        <v>4943</v>
      </c>
      <c r="CL922" s="1" t="s">
        <v>4943</v>
      </c>
      <c r="CM922" s="1" t="s">
        <v>4943</v>
      </c>
      <c r="CN922" s="1" t="s">
        <v>4943</v>
      </c>
      <c r="CO922" s="1" t="s">
        <v>4943</v>
      </c>
      <c r="CP922" s="1" t="s">
        <v>4943</v>
      </c>
      <c r="CQ922" s="1" t="s">
        <v>4943</v>
      </c>
      <c r="CR922" s="1" t="s">
        <v>4943</v>
      </c>
      <c r="CS922" s="1" t="s">
        <v>4943</v>
      </c>
      <c r="CT922" s="1" t="s">
        <v>4943</v>
      </c>
      <c r="CU922" s="1" t="s">
        <v>4943</v>
      </c>
      <c r="CV922" s="1" t="s">
        <v>4943</v>
      </c>
      <c r="CW922" s="1" t="s">
        <v>4943</v>
      </c>
      <c r="CX922" s="1" t="s">
        <v>4947</v>
      </c>
      <c r="CY922" s="1" t="s">
        <v>4943</v>
      </c>
      <c r="CZ922" s="1" t="s">
        <v>23</v>
      </c>
    </row>
    <row r="923" spans="2:104" x14ac:dyDescent="0.25">
      <c r="B923" s="2">
        <v>44411</v>
      </c>
      <c r="C923" s="1">
        <v>0</v>
      </c>
      <c r="D923" s="1">
        <v>1</v>
      </c>
      <c r="E923" s="1">
        <v>0</v>
      </c>
      <c r="F923" s="1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>
        <v>0</v>
      </c>
      <c r="BD923">
        <v>0</v>
      </c>
      <c r="BE923">
        <v>0</v>
      </c>
      <c r="BF923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0</v>
      </c>
      <c r="BX923" s="1">
        <v>0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 t="s">
        <v>4943</v>
      </c>
      <c r="CJ923" s="1" t="s">
        <v>4943</v>
      </c>
      <c r="CK923" s="1" t="s">
        <v>4943</v>
      </c>
      <c r="CL923" s="1" t="s">
        <v>4943</v>
      </c>
      <c r="CM923" s="1" t="s">
        <v>4943</v>
      </c>
      <c r="CN923" s="1" t="s">
        <v>4943</v>
      </c>
      <c r="CO923" s="1" t="s">
        <v>4943</v>
      </c>
      <c r="CP923" s="1" t="s">
        <v>4943</v>
      </c>
      <c r="CQ923" s="1" t="s">
        <v>4943</v>
      </c>
      <c r="CR923" s="1" t="s">
        <v>4943</v>
      </c>
      <c r="CS923" s="1" t="s">
        <v>4943</v>
      </c>
      <c r="CT923" s="1" t="s">
        <v>4943</v>
      </c>
      <c r="CU923" s="1" t="s">
        <v>4943</v>
      </c>
      <c r="CV923" s="1" t="s">
        <v>4943</v>
      </c>
      <c r="CW923" s="1" t="s">
        <v>4943</v>
      </c>
      <c r="CX923" s="1" t="s">
        <v>4943</v>
      </c>
      <c r="CY923" s="1" t="s">
        <v>23</v>
      </c>
      <c r="CZ923" s="1" t="s">
        <v>4943</v>
      </c>
    </row>
    <row r="924" spans="2:104" x14ac:dyDescent="0.25">
      <c r="B924" s="2">
        <v>44411</v>
      </c>
      <c r="C924" s="1">
        <v>0</v>
      </c>
      <c r="D924" s="1">
        <v>1</v>
      </c>
      <c r="E924" s="1">
        <v>0</v>
      </c>
      <c r="F924" s="1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>
        <v>0</v>
      </c>
      <c r="BD924">
        <v>0</v>
      </c>
      <c r="BE924">
        <v>0</v>
      </c>
      <c r="BF924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 t="s">
        <v>4943</v>
      </c>
      <c r="CJ924" s="1" t="s">
        <v>4943</v>
      </c>
      <c r="CK924" s="1" t="s">
        <v>4943</v>
      </c>
      <c r="CL924" s="1" t="s">
        <v>4943</v>
      </c>
      <c r="CM924" s="1" t="s">
        <v>4943</v>
      </c>
      <c r="CN924" s="1" t="s">
        <v>4943</v>
      </c>
      <c r="CO924" s="1" t="s">
        <v>4943</v>
      </c>
      <c r="CP924" s="1" t="s">
        <v>4943</v>
      </c>
      <c r="CQ924" s="1" t="s">
        <v>4943</v>
      </c>
      <c r="CR924" s="1" t="s">
        <v>4943</v>
      </c>
      <c r="CS924" s="1" t="s">
        <v>4943</v>
      </c>
      <c r="CT924" s="1" t="s">
        <v>4943</v>
      </c>
      <c r="CU924" s="1" t="s">
        <v>4943</v>
      </c>
      <c r="CV924" s="1" t="s">
        <v>4943</v>
      </c>
      <c r="CW924" s="1" t="s">
        <v>4943</v>
      </c>
      <c r="CX924" s="1" t="s">
        <v>4943</v>
      </c>
      <c r="CY924" s="1" t="s">
        <v>23</v>
      </c>
      <c r="CZ924" s="1" t="s">
        <v>4943</v>
      </c>
    </row>
    <row r="925" spans="2:104" x14ac:dyDescent="0.25">
      <c r="B925" s="2">
        <v>44411</v>
      </c>
      <c r="C925" s="1">
        <v>1</v>
      </c>
      <c r="D925" s="1">
        <v>0</v>
      </c>
      <c r="E925" s="1">
        <v>0</v>
      </c>
      <c r="F925" s="1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>
        <v>0</v>
      </c>
      <c r="BD925">
        <v>0</v>
      </c>
      <c r="BE925">
        <v>0</v>
      </c>
      <c r="BF925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1</v>
      </c>
      <c r="BR925" s="1">
        <v>1</v>
      </c>
      <c r="BS925" s="1">
        <v>0</v>
      </c>
      <c r="BT925" s="1">
        <v>1</v>
      </c>
      <c r="BU925" s="1">
        <v>1</v>
      </c>
      <c r="BV925" s="1">
        <v>1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 t="s">
        <v>4945</v>
      </c>
      <c r="CJ925" s="1" t="s">
        <v>4945</v>
      </c>
      <c r="CK925" s="1" t="s">
        <v>4944</v>
      </c>
      <c r="CL925" s="1" t="s">
        <v>4946</v>
      </c>
      <c r="CM925" s="1" t="s">
        <v>4945</v>
      </c>
      <c r="CN925" s="1" t="s">
        <v>4945</v>
      </c>
      <c r="CO925" s="1" t="s">
        <v>4945</v>
      </c>
      <c r="CP925" s="1" t="s">
        <v>4944</v>
      </c>
      <c r="CQ925" s="1" t="s">
        <v>4945</v>
      </c>
      <c r="CR925" s="1" t="s">
        <v>4945</v>
      </c>
      <c r="CS925" s="1" t="s">
        <v>4944</v>
      </c>
      <c r="CT925" s="1" t="s">
        <v>4943</v>
      </c>
      <c r="CU925" s="1" t="s">
        <v>4943</v>
      </c>
      <c r="CV925" s="1" t="s">
        <v>4943</v>
      </c>
      <c r="CW925" s="1" t="s">
        <v>4943</v>
      </c>
      <c r="CX925" s="1" t="s">
        <v>4943</v>
      </c>
      <c r="CY925" s="1" t="s">
        <v>4943</v>
      </c>
      <c r="CZ925" s="1" t="s">
        <v>4943</v>
      </c>
    </row>
    <row r="926" spans="2:104" x14ac:dyDescent="0.25">
      <c r="B926" s="2">
        <v>44410</v>
      </c>
      <c r="C926" s="1">
        <v>0</v>
      </c>
      <c r="D926" s="1">
        <v>1</v>
      </c>
      <c r="E926" s="1">
        <v>0</v>
      </c>
      <c r="F926" s="1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>
        <v>0</v>
      </c>
      <c r="BD926">
        <v>0</v>
      </c>
      <c r="BE926">
        <v>0</v>
      </c>
      <c r="BF926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 t="s">
        <v>4943</v>
      </c>
      <c r="CJ926" s="1" t="s">
        <v>4943</v>
      </c>
      <c r="CK926" s="1" t="s">
        <v>4943</v>
      </c>
      <c r="CL926" s="1" t="s">
        <v>4943</v>
      </c>
      <c r="CM926" s="1" t="s">
        <v>4943</v>
      </c>
      <c r="CN926" s="1" t="s">
        <v>4943</v>
      </c>
      <c r="CO926" s="1" t="s">
        <v>4943</v>
      </c>
      <c r="CP926" s="1" t="s">
        <v>4943</v>
      </c>
      <c r="CQ926" s="1" t="s">
        <v>4943</v>
      </c>
      <c r="CR926" s="1" t="s">
        <v>4943</v>
      </c>
      <c r="CS926" s="1" t="s">
        <v>4943</v>
      </c>
      <c r="CT926" s="1" t="s">
        <v>4943</v>
      </c>
      <c r="CU926" s="1" t="s">
        <v>4943</v>
      </c>
      <c r="CV926" s="1" t="s">
        <v>4943</v>
      </c>
      <c r="CW926" s="1" t="s">
        <v>4943</v>
      </c>
      <c r="CX926" s="1" t="s">
        <v>4943</v>
      </c>
      <c r="CY926" s="1" t="s">
        <v>23</v>
      </c>
      <c r="CZ926" s="1" t="s">
        <v>4943</v>
      </c>
    </row>
    <row r="927" spans="2:104" x14ac:dyDescent="0.25">
      <c r="B927" s="2">
        <v>44410</v>
      </c>
      <c r="C927" s="1">
        <v>1</v>
      </c>
      <c r="D927" s="1">
        <v>0</v>
      </c>
      <c r="E927" s="1">
        <v>0</v>
      </c>
      <c r="F927" s="1">
        <v>0</v>
      </c>
      <c r="G927">
        <v>1</v>
      </c>
      <c r="H927">
        <v>0</v>
      </c>
      <c r="I927">
        <v>1</v>
      </c>
      <c r="J927">
        <v>1</v>
      </c>
      <c r="K927">
        <v>1</v>
      </c>
      <c r="L927">
        <v>0</v>
      </c>
      <c r="M927">
        <v>0</v>
      </c>
      <c r="N927">
        <v>1</v>
      </c>
      <c r="O927">
        <v>1</v>
      </c>
      <c r="P927">
        <v>0</v>
      </c>
      <c r="Q927">
        <v>1</v>
      </c>
      <c r="R927">
        <v>1</v>
      </c>
      <c r="S927">
        <v>0</v>
      </c>
      <c r="T927">
        <v>1</v>
      </c>
      <c r="U927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1</v>
      </c>
      <c r="AE927" s="1">
        <v>0</v>
      </c>
      <c r="AF927" s="1">
        <v>1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1</v>
      </c>
      <c r="AV927" s="1">
        <v>0</v>
      </c>
      <c r="AW927" s="1">
        <v>0</v>
      </c>
      <c r="AX927" s="1">
        <v>0</v>
      </c>
      <c r="AY927" s="1">
        <v>0</v>
      </c>
      <c r="AZ927" s="1">
        <v>1</v>
      </c>
      <c r="BA927" s="1">
        <v>0</v>
      </c>
      <c r="BB927" s="1">
        <v>0</v>
      </c>
      <c r="BC927">
        <v>1</v>
      </c>
      <c r="BD927">
        <v>1</v>
      </c>
      <c r="BE927">
        <v>0</v>
      </c>
      <c r="BF927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1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 t="s">
        <v>4946</v>
      </c>
      <c r="CJ927" s="1" t="s">
        <v>4944</v>
      </c>
      <c r="CK927" s="1" t="s">
        <v>4946</v>
      </c>
      <c r="CL927" s="1" t="s">
        <v>4946</v>
      </c>
      <c r="CM927" s="1" t="s">
        <v>4944</v>
      </c>
      <c r="CN927" s="1" t="s">
        <v>4944</v>
      </c>
      <c r="CO927" s="1" t="s">
        <v>4944</v>
      </c>
      <c r="CP927" s="1" t="s">
        <v>4944</v>
      </c>
      <c r="CQ927" s="1" t="s">
        <v>4944</v>
      </c>
      <c r="CR927" s="1" t="s">
        <v>4944</v>
      </c>
      <c r="CS927" s="1" t="s">
        <v>4944</v>
      </c>
      <c r="CT927" s="1" t="s">
        <v>4943</v>
      </c>
      <c r="CU927" s="1" t="s">
        <v>4943</v>
      </c>
      <c r="CV927" s="1" t="s">
        <v>4943</v>
      </c>
      <c r="CW927" s="1" t="s">
        <v>4943</v>
      </c>
      <c r="CX927" s="1" t="s">
        <v>4943</v>
      </c>
      <c r="CY927" s="1" t="s">
        <v>4943</v>
      </c>
      <c r="CZ927" s="1" t="s">
        <v>4943</v>
      </c>
    </row>
    <row r="928" spans="2:104" x14ac:dyDescent="0.25">
      <c r="B928" s="2">
        <v>44410</v>
      </c>
      <c r="C928" s="1">
        <v>1</v>
      </c>
      <c r="D928" s="1">
        <v>0</v>
      </c>
      <c r="E928" s="1">
        <v>0</v>
      </c>
      <c r="F928" s="1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>
        <v>0</v>
      </c>
      <c r="BD928">
        <v>0</v>
      </c>
      <c r="BE928">
        <v>0</v>
      </c>
      <c r="BF928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 t="s">
        <v>4946</v>
      </c>
      <c r="CJ928" s="1" t="s">
        <v>4945</v>
      </c>
      <c r="CK928" s="1" t="s">
        <v>4945</v>
      </c>
      <c r="CL928" s="1" t="s">
        <v>4945</v>
      </c>
      <c r="CM928" s="1" t="s">
        <v>4945</v>
      </c>
      <c r="CN928" s="1" t="s">
        <v>4945</v>
      </c>
      <c r="CO928" s="1" t="s">
        <v>4946</v>
      </c>
      <c r="CP928" s="1" t="s">
        <v>4946</v>
      </c>
      <c r="CQ928" s="1" t="s">
        <v>4945</v>
      </c>
      <c r="CR928" s="1" t="s">
        <v>4946</v>
      </c>
      <c r="CS928" s="1" t="s">
        <v>4946</v>
      </c>
      <c r="CT928" s="1" t="s">
        <v>4943</v>
      </c>
      <c r="CU928" s="1" t="s">
        <v>4943</v>
      </c>
      <c r="CV928" s="1" t="s">
        <v>4943</v>
      </c>
      <c r="CW928" s="1" t="s">
        <v>4943</v>
      </c>
      <c r="CX928" s="1" t="s">
        <v>4943</v>
      </c>
      <c r="CY928" s="1" t="s">
        <v>4943</v>
      </c>
      <c r="CZ928" s="1" t="s">
        <v>4943</v>
      </c>
    </row>
    <row r="929" spans="2:104" x14ac:dyDescent="0.25">
      <c r="B929" s="2">
        <v>44410</v>
      </c>
      <c r="C929" s="1">
        <v>0</v>
      </c>
      <c r="D929" s="1">
        <v>1</v>
      </c>
      <c r="E929" s="1">
        <v>0</v>
      </c>
      <c r="F929" s="1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>
        <v>0</v>
      </c>
      <c r="BD929">
        <v>0</v>
      </c>
      <c r="BE929">
        <v>0</v>
      </c>
      <c r="BF929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 t="s">
        <v>4943</v>
      </c>
      <c r="CJ929" s="1" t="s">
        <v>4943</v>
      </c>
      <c r="CK929" s="1" t="s">
        <v>4943</v>
      </c>
      <c r="CL929" s="1" t="s">
        <v>4943</v>
      </c>
      <c r="CM929" s="1" t="s">
        <v>4943</v>
      </c>
      <c r="CN929" s="1" t="s">
        <v>4943</v>
      </c>
      <c r="CO929" s="1" t="s">
        <v>4943</v>
      </c>
      <c r="CP929" s="1" t="s">
        <v>4943</v>
      </c>
      <c r="CQ929" s="1" t="s">
        <v>4943</v>
      </c>
      <c r="CR929" s="1" t="s">
        <v>4943</v>
      </c>
      <c r="CS929" s="1" t="s">
        <v>4943</v>
      </c>
      <c r="CT929" s="1" t="s">
        <v>4943</v>
      </c>
      <c r="CU929" s="1" t="s">
        <v>4943</v>
      </c>
      <c r="CV929" s="1" t="s">
        <v>4943</v>
      </c>
      <c r="CW929" s="1" t="s">
        <v>4943</v>
      </c>
      <c r="CX929" s="1" t="s">
        <v>4943</v>
      </c>
      <c r="CY929" s="1" t="s">
        <v>23</v>
      </c>
      <c r="CZ929" s="1" t="s">
        <v>4943</v>
      </c>
    </row>
    <row r="930" spans="2:104" x14ac:dyDescent="0.25">
      <c r="B930" s="2">
        <v>44410</v>
      </c>
      <c r="C930" s="1">
        <v>0</v>
      </c>
      <c r="D930" s="1">
        <v>1</v>
      </c>
      <c r="E930" s="1">
        <v>0</v>
      </c>
      <c r="F930" s="1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>
        <v>0</v>
      </c>
      <c r="BD930">
        <v>0</v>
      </c>
      <c r="BE930">
        <v>0</v>
      </c>
      <c r="BF930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 t="s">
        <v>4943</v>
      </c>
      <c r="CJ930" s="1" t="s">
        <v>4943</v>
      </c>
      <c r="CK930" s="1" t="s">
        <v>4943</v>
      </c>
      <c r="CL930" s="1" t="s">
        <v>4943</v>
      </c>
      <c r="CM930" s="1" t="s">
        <v>4943</v>
      </c>
      <c r="CN930" s="1" t="s">
        <v>4943</v>
      </c>
      <c r="CO930" s="1" t="s">
        <v>4943</v>
      </c>
      <c r="CP930" s="1" t="s">
        <v>4943</v>
      </c>
      <c r="CQ930" s="1" t="s">
        <v>4943</v>
      </c>
      <c r="CR930" s="1" t="s">
        <v>4943</v>
      </c>
      <c r="CS930" s="1" t="s">
        <v>4943</v>
      </c>
      <c r="CT930" s="1" t="s">
        <v>4943</v>
      </c>
      <c r="CU930" s="1" t="s">
        <v>4943</v>
      </c>
      <c r="CV930" s="1" t="s">
        <v>4943</v>
      </c>
      <c r="CW930" s="1" t="s">
        <v>4943</v>
      </c>
      <c r="CX930" s="1" t="s">
        <v>4943</v>
      </c>
      <c r="CY930" s="1" t="s">
        <v>23</v>
      </c>
      <c r="CZ930" s="1" t="s">
        <v>4943</v>
      </c>
    </row>
    <row r="931" spans="2:104" x14ac:dyDescent="0.25">
      <c r="B931" s="2">
        <v>44410</v>
      </c>
      <c r="C931" s="1">
        <v>0</v>
      </c>
      <c r="D931" s="1">
        <v>1</v>
      </c>
      <c r="E931" s="1">
        <v>0</v>
      </c>
      <c r="F931" s="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>
        <v>0</v>
      </c>
      <c r="BD931">
        <v>0</v>
      </c>
      <c r="BE931">
        <v>0</v>
      </c>
      <c r="BF93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0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 t="s">
        <v>4943</v>
      </c>
      <c r="CJ931" s="1" t="s">
        <v>4943</v>
      </c>
      <c r="CK931" s="1" t="s">
        <v>4943</v>
      </c>
      <c r="CL931" s="1" t="s">
        <v>4943</v>
      </c>
      <c r="CM931" s="1" t="s">
        <v>4943</v>
      </c>
      <c r="CN931" s="1" t="s">
        <v>4943</v>
      </c>
      <c r="CO931" s="1" t="s">
        <v>4943</v>
      </c>
      <c r="CP931" s="1" t="s">
        <v>4943</v>
      </c>
      <c r="CQ931" s="1" t="s">
        <v>4943</v>
      </c>
      <c r="CR931" s="1" t="s">
        <v>4943</v>
      </c>
      <c r="CS931" s="1" t="s">
        <v>4943</v>
      </c>
      <c r="CT931" s="1" t="s">
        <v>4943</v>
      </c>
      <c r="CU931" s="1" t="s">
        <v>4943</v>
      </c>
      <c r="CV931" s="1" t="s">
        <v>4943</v>
      </c>
      <c r="CW931" s="1" t="s">
        <v>4943</v>
      </c>
      <c r="CX931" s="1" t="s">
        <v>4943</v>
      </c>
      <c r="CY931" s="1" t="s">
        <v>23</v>
      </c>
      <c r="CZ931" s="1" t="s">
        <v>4943</v>
      </c>
    </row>
    <row r="932" spans="2:104" x14ac:dyDescent="0.25">
      <c r="B932" s="2">
        <v>44410</v>
      </c>
      <c r="C932" s="1">
        <v>0</v>
      </c>
      <c r="D932" s="1">
        <v>1</v>
      </c>
      <c r="E932" s="1">
        <v>0</v>
      </c>
      <c r="F932" s="1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>
        <v>0</v>
      </c>
      <c r="BD932">
        <v>0</v>
      </c>
      <c r="BE932">
        <v>0</v>
      </c>
      <c r="BF932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 t="s">
        <v>4943</v>
      </c>
      <c r="CJ932" s="1" t="s">
        <v>4943</v>
      </c>
      <c r="CK932" s="1" t="s">
        <v>4943</v>
      </c>
      <c r="CL932" s="1" t="s">
        <v>4943</v>
      </c>
      <c r="CM932" s="1" t="s">
        <v>4943</v>
      </c>
      <c r="CN932" s="1" t="s">
        <v>4943</v>
      </c>
      <c r="CO932" s="1" t="s">
        <v>4943</v>
      </c>
      <c r="CP932" s="1" t="s">
        <v>4943</v>
      </c>
      <c r="CQ932" s="1" t="s">
        <v>4943</v>
      </c>
      <c r="CR932" s="1" t="s">
        <v>4943</v>
      </c>
      <c r="CS932" s="1" t="s">
        <v>4943</v>
      </c>
      <c r="CT932" s="1" t="s">
        <v>4943</v>
      </c>
      <c r="CU932" s="1" t="s">
        <v>4943</v>
      </c>
      <c r="CV932" s="1" t="s">
        <v>4943</v>
      </c>
      <c r="CW932" s="1" t="s">
        <v>4943</v>
      </c>
      <c r="CX932" s="1" t="s">
        <v>4943</v>
      </c>
      <c r="CY932" s="1" t="s">
        <v>23</v>
      </c>
      <c r="CZ932" s="1" t="s">
        <v>4943</v>
      </c>
    </row>
    <row r="933" spans="2:104" x14ac:dyDescent="0.25">
      <c r="B933" s="2">
        <v>44410</v>
      </c>
      <c r="C933" s="1">
        <v>1</v>
      </c>
      <c r="D933" s="1">
        <v>0</v>
      </c>
      <c r="E933" s="1">
        <v>0</v>
      </c>
      <c r="F933" s="1">
        <v>0</v>
      </c>
      <c r="G933">
        <v>1</v>
      </c>
      <c r="H933">
        <v>0</v>
      </c>
      <c r="I933">
        <v>1</v>
      </c>
      <c r="J933">
        <v>1</v>
      </c>
      <c r="K933">
        <v>1</v>
      </c>
      <c r="L933">
        <v>0</v>
      </c>
      <c r="M933">
        <v>0</v>
      </c>
      <c r="N933">
        <v>0</v>
      </c>
      <c r="O933">
        <v>1</v>
      </c>
      <c r="P933">
        <v>1</v>
      </c>
      <c r="Q933">
        <v>0</v>
      </c>
      <c r="R933">
        <v>1</v>
      </c>
      <c r="S933">
        <v>0</v>
      </c>
      <c r="T933">
        <v>1</v>
      </c>
      <c r="U933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1</v>
      </c>
      <c r="AB933" s="1">
        <v>0</v>
      </c>
      <c r="AC933" s="1">
        <v>0</v>
      </c>
      <c r="AD933" s="1">
        <v>0</v>
      </c>
      <c r="AE933" s="1">
        <v>0</v>
      </c>
      <c r="AF933" s="1">
        <v>1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1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1</v>
      </c>
      <c r="AY933" s="1">
        <v>0</v>
      </c>
      <c r="AZ933" s="1">
        <v>1</v>
      </c>
      <c r="BA933" s="1">
        <v>0</v>
      </c>
      <c r="BB933" s="1">
        <v>1</v>
      </c>
      <c r="BC933">
        <v>1</v>
      </c>
      <c r="BD933">
        <v>1</v>
      </c>
      <c r="BE933">
        <v>1</v>
      </c>
      <c r="BF933">
        <v>1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1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 t="s">
        <v>4946</v>
      </c>
      <c r="CJ933" s="1" t="s">
        <v>4946</v>
      </c>
      <c r="CK933" s="1" t="s">
        <v>4946</v>
      </c>
      <c r="CL933" s="1" t="s">
        <v>4946</v>
      </c>
      <c r="CM933" s="1" t="s">
        <v>4946</v>
      </c>
      <c r="CN933" s="1" t="s">
        <v>4945</v>
      </c>
      <c r="CO933" s="1" t="s">
        <v>4945</v>
      </c>
      <c r="CP933" s="1" t="s">
        <v>4945</v>
      </c>
      <c r="CQ933" s="1" t="s">
        <v>4945</v>
      </c>
      <c r="CR933" s="1" t="s">
        <v>4946</v>
      </c>
      <c r="CS933" s="1" t="s">
        <v>4945</v>
      </c>
      <c r="CT933" s="1" t="s">
        <v>4943</v>
      </c>
      <c r="CU933" s="1" t="s">
        <v>4943</v>
      </c>
      <c r="CV933" s="1" t="s">
        <v>4943</v>
      </c>
      <c r="CW933" s="1" t="s">
        <v>4943</v>
      </c>
      <c r="CX933" s="1" t="s">
        <v>4943</v>
      </c>
      <c r="CY933" s="1" t="s">
        <v>4943</v>
      </c>
      <c r="CZ933" s="1" t="s">
        <v>4943</v>
      </c>
    </row>
    <row r="934" spans="2:104" x14ac:dyDescent="0.25">
      <c r="B934" s="2">
        <v>44410</v>
      </c>
      <c r="C934" s="1">
        <v>0</v>
      </c>
      <c r="D934" s="1">
        <v>0</v>
      </c>
      <c r="E934" s="1">
        <v>0</v>
      </c>
      <c r="F934" s="1">
        <v>1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1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>
        <v>0</v>
      </c>
      <c r="BD934">
        <v>0</v>
      </c>
      <c r="BE934">
        <v>0</v>
      </c>
      <c r="BF934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1</v>
      </c>
      <c r="BR934" s="1">
        <v>1</v>
      </c>
      <c r="BS934" s="1">
        <v>1</v>
      </c>
      <c r="BT934" s="1">
        <v>1</v>
      </c>
      <c r="BU934" s="1">
        <v>1</v>
      </c>
      <c r="BV934" s="1">
        <v>1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 t="s">
        <v>4946</v>
      </c>
      <c r="CJ934" s="1" t="s">
        <v>4946</v>
      </c>
      <c r="CK934" s="1" t="s">
        <v>4946</v>
      </c>
      <c r="CL934" s="1" t="s">
        <v>4946</v>
      </c>
      <c r="CM934" s="1" t="s">
        <v>4946</v>
      </c>
      <c r="CN934" s="1" t="s">
        <v>4946</v>
      </c>
      <c r="CO934" s="1" t="s">
        <v>4946</v>
      </c>
      <c r="CP934" s="1" t="s">
        <v>4946</v>
      </c>
      <c r="CQ934" s="1" t="s">
        <v>4946</v>
      </c>
      <c r="CR934" s="1" t="s">
        <v>4946</v>
      </c>
      <c r="CS934" s="1" t="s">
        <v>4946</v>
      </c>
      <c r="CT934" s="1" t="s">
        <v>4943</v>
      </c>
      <c r="CU934" s="1" t="s">
        <v>4943</v>
      </c>
      <c r="CV934" s="1" t="s">
        <v>4943</v>
      </c>
      <c r="CW934" s="1" t="s">
        <v>4943</v>
      </c>
      <c r="CX934" s="1" t="s">
        <v>4943</v>
      </c>
      <c r="CY934" s="1" t="s">
        <v>4943</v>
      </c>
      <c r="CZ934" s="1" t="s">
        <v>4943</v>
      </c>
    </row>
    <row r="935" spans="2:104" x14ac:dyDescent="0.25">
      <c r="B935" s="2">
        <v>44410</v>
      </c>
      <c r="C935" s="1">
        <v>0</v>
      </c>
      <c r="D935" s="1">
        <v>0</v>
      </c>
      <c r="E935" s="1">
        <v>0</v>
      </c>
      <c r="F935" s="1">
        <v>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1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>
        <v>0</v>
      </c>
      <c r="BD935">
        <v>0</v>
      </c>
      <c r="BE935">
        <v>0</v>
      </c>
      <c r="BF935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1</v>
      </c>
      <c r="BR935" s="1">
        <v>1</v>
      </c>
      <c r="BS935" s="1">
        <v>1</v>
      </c>
      <c r="BT935" s="1">
        <v>1</v>
      </c>
      <c r="BU935" s="1">
        <v>1</v>
      </c>
      <c r="BV935" s="1">
        <v>1</v>
      </c>
      <c r="BW935" s="1">
        <v>0</v>
      </c>
      <c r="BX935" s="1">
        <v>0</v>
      </c>
      <c r="BY935" s="1">
        <v>0</v>
      </c>
      <c r="BZ935" s="1">
        <v>1</v>
      </c>
      <c r="CA935" s="1">
        <v>0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 t="s">
        <v>4946</v>
      </c>
      <c r="CJ935" s="1" t="s">
        <v>4946</v>
      </c>
      <c r="CK935" s="1" t="s">
        <v>4946</v>
      </c>
      <c r="CL935" s="1" t="s">
        <v>4946</v>
      </c>
      <c r="CM935" s="1" t="s">
        <v>4946</v>
      </c>
      <c r="CN935" s="1" t="s">
        <v>4946</v>
      </c>
      <c r="CO935" s="1" t="s">
        <v>4946</v>
      </c>
      <c r="CP935" s="1" t="s">
        <v>4946</v>
      </c>
      <c r="CQ935" s="1" t="s">
        <v>4946</v>
      </c>
      <c r="CR935" s="1" t="s">
        <v>4946</v>
      </c>
      <c r="CS935" s="1" t="s">
        <v>4946</v>
      </c>
      <c r="CT935" s="1" t="s">
        <v>4943</v>
      </c>
      <c r="CU935" s="1" t="s">
        <v>4943</v>
      </c>
      <c r="CV935" s="1" t="s">
        <v>4943</v>
      </c>
      <c r="CW935" s="1" t="s">
        <v>4943</v>
      </c>
      <c r="CX935" s="1" t="s">
        <v>4943</v>
      </c>
      <c r="CY935" s="1" t="s">
        <v>4943</v>
      </c>
      <c r="CZ935" s="1" t="s">
        <v>4943</v>
      </c>
    </row>
    <row r="936" spans="2:104" x14ac:dyDescent="0.25">
      <c r="B936" s="2">
        <v>44410</v>
      </c>
      <c r="C936" s="1">
        <v>0</v>
      </c>
      <c r="D936" s="1">
        <v>1</v>
      </c>
      <c r="E936" s="1">
        <v>0</v>
      </c>
      <c r="F936" s="1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>
        <v>0</v>
      </c>
      <c r="BD936">
        <v>0</v>
      </c>
      <c r="BE936">
        <v>0</v>
      </c>
      <c r="BF936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 t="s">
        <v>4943</v>
      </c>
      <c r="CJ936" s="1" t="s">
        <v>4943</v>
      </c>
      <c r="CK936" s="1" t="s">
        <v>4943</v>
      </c>
      <c r="CL936" s="1" t="s">
        <v>4943</v>
      </c>
      <c r="CM936" s="1" t="s">
        <v>4943</v>
      </c>
      <c r="CN936" s="1" t="s">
        <v>4943</v>
      </c>
      <c r="CO936" s="1" t="s">
        <v>4943</v>
      </c>
      <c r="CP936" s="1" t="s">
        <v>4943</v>
      </c>
      <c r="CQ936" s="1" t="s">
        <v>4943</v>
      </c>
      <c r="CR936" s="1" t="s">
        <v>4943</v>
      </c>
      <c r="CS936" s="1" t="s">
        <v>4943</v>
      </c>
      <c r="CT936" s="1" t="s">
        <v>4943</v>
      </c>
      <c r="CU936" s="1" t="s">
        <v>4943</v>
      </c>
      <c r="CV936" s="1" t="s">
        <v>4943</v>
      </c>
      <c r="CW936" s="1" t="s">
        <v>4943</v>
      </c>
      <c r="CX936" s="1" t="s">
        <v>4943</v>
      </c>
      <c r="CY936" s="1" t="s">
        <v>23</v>
      </c>
      <c r="CZ936" s="1" t="s">
        <v>4943</v>
      </c>
    </row>
    <row r="937" spans="2:104" x14ac:dyDescent="0.25">
      <c r="B937" s="2">
        <v>44410</v>
      </c>
      <c r="C937" s="1">
        <v>0</v>
      </c>
      <c r="D937" s="1">
        <v>1</v>
      </c>
      <c r="E937" s="1">
        <v>0</v>
      </c>
      <c r="F937" s="1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>
        <v>0</v>
      </c>
      <c r="BD937">
        <v>0</v>
      </c>
      <c r="BE937">
        <v>0</v>
      </c>
      <c r="BF937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0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 t="s">
        <v>4943</v>
      </c>
      <c r="CJ937" s="1" t="s">
        <v>4943</v>
      </c>
      <c r="CK937" s="1" t="s">
        <v>4943</v>
      </c>
      <c r="CL937" s="1" t="s">
        <v>4943</v>
      </c>
      <c r="CM937" s="1" t="s">
        <v>4943</v>
      </c>
      <c r="CN937" s="1" t="s">
        <v>4943</v>
      </c>
      <c r="CO937" s="1" t="s">
        <v>4943</v>
      </c>
      <c r="CP937" s="1" t="s">
        <v>4943</v>
      </c>
      <c r="CQ937" s="1" t="s">
        <v>4943</v>
      </c>
      <c r="CR937" s="1" t="s">
        <v>4943</v>
      </c>
      <c r="CS937" s="1" t="s">
        <v>4943</v>
      </c>
      <c r="CT937" s="1" t="s">
        <v>4943</v>
      </c>
      <c r="CU937" s="1" t="s">
        <v>4943</v>
      </c>
      <c r="CV937" s="1" t="s">
        <v>4943</v>
      </c>
      <c r="CW937" s="1" t="s">
        <v>4943</v>
      </c>
      <c r="CX937" s="1" t="s">
        <v>4943</v>
      </c>
      <c r="CY937" s="1" t="s">
        <v>23</v>
      </c>
      <c r="CZ937" s="1" t="s">
        <v>4943</v>
      </c>
    </row>
    <row r="938" spans="2:104" x14ac:dyDescent="0.25">
      <c r="B938" s="2">
        <v>44410</v>
      </c>
      <c r="C938" s="1">
        <v>0</v>
      </c>
      <c r="D938" s="1">
        <v>1</v>
      </c>
      <c r="E938" s="1">
        <v>0</v>
      </c>
      <c r="F938" s="1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>
        <v>0</v>
      </c>
      <c r="BD938">
        <v>0</v>
      </c>
      <c r="BE938">
        <v>0</v>
      </c>
      <c r="BF938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 t="s">
        <v>4943</v>
      </c>
      <c r="CJ938" s="1" t="s">
        <v>4943</v>
      </c>
      <c r="CK938" s="1" t="s">
        <v>4943</v>
      </c>
      <c r="CL938" s="1" t="s">
        <v>4943</v>
      </c>
      <c r="CM938" s="1" t="s">
        <v>4943</v>
      </c>
      <c r="CN938" s="1" t="s">
        <v>4943</v>
      </c>
      <c r="CO938" s="1" t="s">
        <v>4943</v>
      </c>
      <c r="CP938" s="1" t="s">
        <v>4943</v>
      </c>
      <c r="CQ938" s="1" t="s">
        <v>4943</v>
      </c>
      <c r="CR938" s="1" t="s">
        <v>4943</v>
      </c>
      <c r="CS938" s="1" t="s">
        <v>4943</v>
      </c>
      <c r="CT938" s="1" t="s">
        <v>4943</v>
      </c>
      <c r="CU938" s="1" t="s">
        <v>4943</v>
      </c>
      <c r="CV938" s="1" t="s">
        <v>4943</v>
      </c>
      <c r="CW938" s="1" t="s">
        <v>4943</v>
      </c>
      <c r="CX938" s="1" t="s">
        <v>4943</v>
      </c>
      <c r="CY938" s="1" t="s">
        <v>23</v>
      </c>
      <c r="CZ938" s="1" t="s">
        <v>4943</v>
      </c>
    </row>
    <row r="939" spans="2:104" x14ac:dyDescent="0.25">
      <c r="B939" s="2">
        <v>44410</v>
      </c>
      <c r="C939" s="1">
        <v>1</v>
      </c>
      <c r="D939" s="1">
        <v>0</v>
      </c>
      <c r="E939" s="1">
        <v>0</v>
      </c>
      <c r="F939" s="1">
        <v>0</v>
      </c>
      <c r="G939">
        <v>0</v>
      </c>
      <c r="H939">
        <v>0</v>
      </c>
      <c r="I939">
        <v>1</v>
      </c>
      <c r="J939">
        <v>1</v>
      </c>
      <c r="K939">
        <v>1</v>
      </c>
      <c r="L939">
        <v>0</v>
      </c>
      <c r="M939">
        <v>1</v>
      </c>
      <c r="N939">
        <v>0</v>
      </c>
      <c r="O939">
        <v>1</v>
      </c>
      <c r="P939">
        <v>0</v>
      </c>
      <c r="Q939">
        <v>1</v>
      </c>
      <c r="R939">
        <v>1</v>
      </c>
      <c r="S939">
        <v>1</v>
      </c>
      <c r="T939">
        <v>1</v>
      </c>
      <c r="U939">
        <v>0</v>
      </c>
      <c r="V939" s="1">
        <v>1</v>
      </c>
      <c r="W939" s="1">
        <v>0</v>
      </c>
      <c r="X939" s="1">
        <v>0</v>
      </c>
      <c r="Y939" s="1">
        <v>0</v>
      </c>
      <c r="Z939" s="1">
        <v>1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1</v>
      </c>
      <c r="AH939" s="1">
        <v>0</v>
      </c>
      <c r="AI939" s="1">
        <v>0</v>
      </c>
      <c r="AJ939" s="1">
        <v>0</v>
      </c>
      <c r="AK939" s="1">
        <v>1</v>
      </c>
      <c r="AL939" s="1">
        <v>1</v>
      </c>
      <c r="AM939" s="1">
        <v>1</v>
      </c>
      <c r="AN939" s="1">
        <v>0</v>
      </c>
      <c r="AO939" s="1">
        <v>0</v>
      </c>
      <c r="AP939" s="1">
        <v>0</v>
      </c>
      <c r="AQ939" s="1">
        <v>1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1</v>
      </c>
      <c r="AX939" s="1">
        <v>1</v>
      </c>
      <c r="AY939" s="1">
        <v>1</v>
      </c>
      <c r="AZ939" s="1">
        <v>1</v>
      </c>
      <c r="BA939" s="1">
        <v>0</v>
      </c>
      <c r="BB939" s="1">
        <v>1</v>
      </c>
      <c r="BC939">
        <v>1</v>
      </c>
      <c r="BD939">
        <v>1</v>
      </c>
      <c r="BE939">
        <v>1</v>
      </c>
      <c r="BF939">
        <v>1</v>
      </c>
      <c r="BG939" s="1">
        <v>1</v>
      </c>
      <c r="BH939" s="1">
        <v>0</v>
      </c>
      <c r="BI939" s="1">
        <v>0</v>
      </c>
      <c r="BJ939" s="1">
        <v>0</v>
      </c>
      <c r="BK939" s="1">
        <v>1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1</v>
      </c>
      <c r="CG939" s="1">
        <v>0</v>
      </c>
      <c r="CH939" s="1">
        <v>0</v>
      </c>
      <c r="CI939" s="1" t="s">
        <v>4946</v>
      </c>
      <c r="CJ939" s="1" t="s">
        <v>4946</v>
      </c>
      <c r="CK939" s="1" t="s">
        <v>4944</v>
      </c>
      <c r="CL939" s="1" t="s">
        <v>4944</v>
      </c>
      <c r="CM939" s="1" t="s">
        <v>4944</v>
      </c>
      <c r="CN939" s="1" t="s">
        <v>4946</v>
      </c>
      <c r="CO939" s="1" t="s">
        <v>4944</v>
      </c>
      <c r="CP939" s="1" t="s">
        <v>4946</v>
      </c>
      <c r="CQ939" s="1" t="s">
        <v>4944</v>
      </c>
      <c r="CR939" s="1" t="s">
        <v>4946</v>
      </c>
      <c r="CS939" s="1" t="s">
        <v>4944</v>
      </c>
      <c r="CT939" s="1" t="s">
        <v>4943</v>
      </c>
      <c r="CU939" s="1" t="s">
        <v>4943</v>
      </c>
      <c r="CV939" s="1" t="s">
        <v>4943</v>
      </c>
      <c r="CW939" s="1" t="s">
        <v>4943</v>
      </c>
      <c r="CX939" s="1" t="s">
        <v>4943</v>
      </c>
      <c r="CY939" s="1" t="s">
        <v>4943</v>
      </c>
      <c r="CZ939" s="1" t="s">
        <v>4943</v>
      </c>
    </row>
    <row r="940" spans="2:104" x14ac:dyDescent="0.25">
      <c r="B940" s="2">
        <v>44410</v>
      </c>
      <c r="C940" s="1">
        <v>0</v>
      </c>
      <c r="D940" s="1">
        <v>0</v>
      </c>
      <c r="E940" s="1">
        <v>0</v>
      </c>
      <c r="F940" s="1">
        <v>1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1</v>
      </c>
      <c r="M940">
        <v>1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>
        <v>0</v>
      </c>
      <c r="BD940">
        <v>0</v>
      </c>
      <c r="BE940">
        <v>0</v>
      </c>
      <c r="BF940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1</v>
      </c>
      <c r="BR940" s="1">
        <v>1</v>
      </c>
      <c r="BS940" s="1">
        <v>1</v>
      </c>
      <c r="BT940" s="1">
        <v>1</v>
      </c>
      <c r="BU940" s="1">
        <v>1</v>
      </c>
      <c r="BV940" s="1">
        <v>1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1</v>
      </c>
      <c r="CG940" s="1">
        <v>0</v>
      </c>
      <c r="CH940" s="1">
        <v>0</v>
      </c>
      <c r="CI940" s="1" t="s">
        <v>4946</v>
      </c>
      <c r="CJ940" s="1" t="s">
        <v>4946</v>
      </c>
      <c r="CK940" s="1" t="s">
        <v>4946</v>
      </c>
      <c r="CL940" s="1" t="s">
        <v>4946</v>
      </c>
      <c r="CM940" s="1" t="s">
        <v>4946</v>
      </c>
      <c r="CN940" s="1" t="s">
        <v>4946</v>
      </c>
      <c r="CO940" s="1" t="s">
        <v>4946</v>
      </c>
      <c r="CP940" s="1" t="s">
        <v>4946</v>
      </c>
      <c r="CQ940" s="1" t="s">
        <v>4946</v>
      </c>
      <c r="CR940" s="1" t="s">
        <v>4946</v>
      </c>
      <c r="CS940" s="1" t="s">
        <v>4946</v>
      </c>
      <c r="CT940" s="1" t="s">
        <v>4943</v>
      </c>
      <c r="CU940" s="1" t="s">
        <v>4943</v>
      </c>
      <c r="CV940" s="1" t="s">
        <v>4943</v>
      </c>
      <c r="CW940" s="1" t="s">
        <v>4943</v>
      </c>
      <c r="CX940" s="1" t="s">
        <v>4943</v>
      </c>
      <c r="CY940" s="1" t="s">
        <v>4943</v>
      </c>
      <c r="CZ940" s="1" t="s">
        <v>4943</v>
      </c>
    </row>
    <row r="941" spans="2:104" x14ac:dyDescent="0.25">
      <c r="B941" s="2">
        <v>44410</v>
      </c>
      <c r="C941" s="1">
        <v>1</v>
      </c>
      <c r="D941" s="1">
        <v>0</v>
      </c>
      <c r="E941" s="1">
        <v>0</v>
      </c>
      <c r="F941" s="1">
        <v>0</v>
      </c>
      <c r="G941">
        <v>1</v>
      </c>
      <c r="H941">
        <v>0</v>
      </c>
      <c r="I941">
        <v>1</v>
      </c>
      <c r="J941">
        <v>0</v>
      </c>
      <c r="K941">
        <v>0</v>
      </c>
      <c r="L941">
        <v>0</v>
      </c>
      <c r="M941">
        <v>1</v>
      </c>
      <c r="N941">
        <v>0</v>
      </c>
      <c r="O941">
        <v>1</v>
      </c>
      <c r="P941">
        <v>0</v>
      </c>
      <c r="Q941">
        <v>0</v>
      </c>
      <c r="R941">
        <v>1</v>
      </c>
      <c r="S941">
        <v>1</v>
      </c>
      <c r="T941">
        <v>1</v>
      </c>
      <c r="U941">
        <v>0</v>
      </c>
      <c r="V941" s="1">
        <v>1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>
        <v>0</v>
      </c>
      <c r="BD941">
        <v>0</v>
      </c>
      <c r="BE941">
        <v>0</v>
      </c>
      <c r="BF94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0</v>
      </c>
      <c r="BX941" s="1">
        <v>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1</v>
      </c>
      <c r="CG941" s="1">
        <v>0</v>
      </c>
      <c r="CH941" s="1">
        <v>0</v>
      </c>
      <c r="CI941" s="1" t="s">
        <v>4946</v>
      </c>
      <c r="CJ941" s="1" t="s">
        <v>4946</v>
      </c>
      <c r="CK941" s="1" t="s">
        <v>4946</v>
      </c>
      <c r="CL941" s="1" t="s">
        <v>4944</v>
      </c>
      <c r="CM941" s="1" t="s">
        <v>4945</v>
      </c>
      <c r="CN941" s="1" t="s">
        <v>4945</v>
      </c>
      <c r="CO941" s="1" t="s">
        <v>4945</v>
      </c>
      <c r="CP941" s="1" t="s">
        <v>4945</v>
      </c>
      <c r="CQ941" s="1" t="s">
        <v>4945</v>
      </c>
      <c r="CR941" s="1" t="s">
        <v>4946</v>
      </c>
      <c r="CS941" s="1" t="s">
        <v>4944</v>
      </c>
      <c r="CT941" s="1" t="s">
        <v>4943</v>
      </c>
      <c r="CU941" s="1" t="s">
        <v>4943</v>
      </c>
      <c r="CV941" s="1" t="s">
        <v>4943</v>
      </c>
      <c r="CW941" s="1" t="s">
        <v>4943</v>
      </c>
      <c r="CX941" s="1" t="s">
        <v>4943</v>
      </c>
      <c r="CY941" s="1" t="s">
        <v>4943</v>
      </c>
      <c r="CZ941" s="1" t="s">
        <v>4943</v>
      </c>
    </row>
    <row r="942" spans="2:104" x14ac:dyDescent="0.25">
      <c r="B942" s="2">
        <v>44410</v>
      </c>
      <c r="C942" s="1">
        <v>0</v>
      </c>
      <c r="D942" s="1">
        <v>1</v>
      </c>
      <c r="E942" s="1">
        <v>0</v>
      </c>
      <c r="F942" s="1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>
        <v>0</v>
      </c>
      <c r="BD942">
        <v>0</v>
      </c>
      <c r="BE942">
        <v>0</v>
      </c>
      <c r="BF942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 t="s">
        <v>4943</v>
      </c>
      <c r="CJ942" s="1" t="s">
        <v>4943</v>
      </c>
      <c r="CK942" s="1" t="s">
        <v>4943</v>
      </c>
      <c r="CL942" s="1" t="s">
        <v>4943</v>
      </c>
      <c r="CM942" s="1" t="s">
        <v>4943</v>
      </c>
      <c r="CN942" s="1" t="s">
        <v>4943</v>
      </c>
      <c r="CO942" s="1" t="s">
        <v>4943</v>
      </c>
      <c r="CP942" s="1" t="s">
        <v>4943</v>
      </c>
      <c r="CQ942" s="1" t="s">
        <v>4943</v>
      </c>
      <c r="CR942" s="1" t="s">
        <v>4943</v>
      </c>
      <c r="CS942" s="1" t="s">
        <v>4943</v>
      </c>
      <c r="CT942" s="1" t="s">
        <v>4943</v>
      </c>
      <c r="CU942" s="1" t="s">
        <v>4943</v>
      </c>
      <c r="CV942" s="1" t="s">
        <v>4943</v>
      </c>
      <c r="CW942" s="1" t="s">
        <v>4943</v>
      </c>
      <c r="CX942" s="1" t="s">
        <v>4943</v>
      </c>
      <c r="CY942" s="1" t="s">
        <v>23</v>
      </c>
      <c r="CZ942" s="1" t="s">
        <v>4943</v>
      </c>
    </row>
    <row r="943" spans="2:104" x14ac:dyDescent="0.25">
      <c r="B943" s="2">
        <v>44410</v>
      </c>
      <c r="C943" s="1">
        <v>1</v>
      </c>
      <c r="D943" s="1">
        <v>0</v>
      </c>
      <c r="E943" s="1">
        <v>0</v>
      </c>
      <c r="F943" s="1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1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>
        <v>0</v>
      </c>
      <c r="BD943">
        <v>0</v>
      </c>
      <c r="BE943">
        <v>0</v>
      </c>
      <c r="BF943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1</v>
      </c>
      <c r="BV943" s="1">
        <v>1</v>
      </c>
      <c r="BW943" s="1">
        <v>1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 t="s">
        <v>4946</v>
      </c>
      <c r="CJ943" s="1" t="s">
        <v>4946</v>
      </c>
      <c r="CK943" s="1" t="s">
        <v>4946</v>
      </c>
      <c r="CL943" s="1" t="s">
        <v>4945</v>
      </c>
      <c r="CM943" s="1" t="s">
        <v>4945</v>
      </c>
      <c r="CN943" s="1" t="s">
        <v>4945</v>
      </c>
      <c r="CO943" s="1" t="s">
        <v>4945</v>
      </c>
      <c r="CP943" s="1" t="s">
        <v>4944</v>
      </c>
      <c r="CQ943" s="1" t="s">
        <v>4945</v>
      </c>
      <c r="CR943" s="1" t="s">
        <v>4945</v>
      </c>
      <c r="CS943" s="1" t="s">
        <v>4945</v>
      </c>
      <c r="CT943" s="1" t="s">
        <v>4943</v>
      </c>
      <c r="CU943" s="1" t="s">
        <v>4943</v>
      </c>
      <c r="CV943" s="1" t="s">
        <v>4943</v>
      </c>
      <c r="CW943" s="1" t="s">
        <v>4943</v>
      </c>
      <c r="CX943" s="1" t="s">
        <v>4943</v>
      </c>
      <c r="CY943" s="1" t="s">
        <v>4943</v>
      </c>
      <c r="CZ943" s="1" t="s">
        <v>4943</v>
      </c>
    </row>
    <row r="944" spans="2:104" x14ac:dyDescent="0.25">
      <c r="B944" s="2">
        <v>44410</v>
      </c>
      <c r="C944" s="1">
        <v>0</v>
      </c>
      <c r="D944" s="1">
        <v>1</v>
      </c>
      <c r="E944" s="1">
        <v>0</v>
      </c>
      <c r="F944" s="1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>
        <v>0</v>
      </c>
      <c r="BD944">
        <v>0</v>
      </c>
      <c r="BE944">
        <v>0</v>
      </c>
      <c r="BF944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0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 t="s">
        <v>4943</v>
      </c>
      <c r="CJ944" s="1" t="s">
        <v>4943</v>
      </c>
      <c r="CK944" s="1" t="s">
        <v>4943</v>
      </c>
      <c r="CL944" s="1" t="s">
        <v>4943</v>
      </c>
      <c r="CM944" s="1" t="s">
        <v>4943</v>
      </c>
      <c r="CN944" s="1" t="s">
        <v>4943</v>
      </c>
      <c r="CO944" s="1" t="s">
        <v>4943</v>
      </c>
      <c r="CP944" s="1" t="s">
        <v>4943</v>
      </c>
      <c r="CQ944" s="1" t="s">
        <v>4943</v>
      </c>
      <c r="CR944" s="1" t="s">
        <v>4943</v>
      </c>
      <c r="CS944" s="1" t="s">
        <v>4943</v>
      </c>
      <c r="CT944" s="1" t="s">
        <v>4943</v>
      </c>
      <c r="CU944" s="1" t="s">
        <v>4943</v>
      </c>
      <c r="CV944" s="1" t="s">
        <v>4943</v>
      </c>
      <c r="CW944" s="1" t="s">
        <v>4943</v>
      </c>
      <c r="CX944" s="1" t="s">
        <v>4943</v>
      </c>
      <c r="CY944" s="1" t="s">
        <v>23</v>
      </c>
      <c r="CZ944" s="1" t="s">
        <v>4943</v>
      </c>
    </row>
    <row r="945" spans="2:104" x14ac:dyDescent="0.25">
      <c r="B945" s="2">
        <v>44410</v>
      </c>
      <c r="C945" s="1">
        <v>0</v>
      </c>
      <c r="D945" s="1">
        <v>1</v>
      </c>
      <c r="E945" s="1">
        <v>0</v>
      </c>
      <c r="F945" s="1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>
        <v>0</v>
      </c>
      <c r="BD945">
        <v>0</v>
      </c>
      <c r="BE945">
        <v>0</v>
      </c>
      <c r="BF945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 t="s">
        <v>4943</v>
      </c>
      <c r="CJ945" s="1" t="s">
        <v>4943</v>
      </c>
      <c r="CK945" s="1" t="s">
        <v>4943</v>
      </c>
      <c r="CL945" s="1" t="s">
        <v>4943</v>
      </c>
      <c r="CM945" s="1" t="s">
        <v>4943</v>
      </c>
      <c r="CN945" s="1" t="s">
        <v>4943</v>
      </c>
      <c r="CO945" s="1" t="s">
        <v>4943</v>
      </c>
      <c r="CP945" s="1" t="s">
        <v>4943</v>
      </c>
      <c r="CQ945" s="1" t="s">
        <v>4943</v>
      </c>
      <c r="CR945" s="1" t="s">
        <v>4943</v>
      </c>
      <c r="CS945" s="1" t="s">
        <v>4943</v>
      </c>
      <c r="CT945" s="1" t="s">
        <v>4943</v>
      </c>
      <c r="CU945" s="1" t="s">
        <v>4943</v>
      </c>
      <c r="CV945" s="1" t="s">
        <v>4943</v>
      </c>
      <c r="CW945" s="1" t="s">
        <v>4943</v>
      </c>
      <c r="CX945" s="1" t="s">
        <v>4943</v>
      </c>
      <c r="CY945" s="1" t="s">
        <v>23</v>
      </c>
      <c r="CZ945" s="1" t="s">
        <v>4943</v>
      </c>
    </row>
    <row r="946" spans="2:104" x14ac:dyDescent="0.25">
      <c r="B946" s="2">
        <v>44410</v>
      </c>
      <c r="C946" s="1">
        <v>1</v>
      </c>
      <c r="D946" s="1">
        <v>0</v>
      </c>
      <c r="E946" s="1">
        <v>0</v>
      </c>
      <c r="F946" s="1">
        <v>0</v>
      </c>
      <c r="G946">
        <v>1</v>
      </c>
      <c r="H946">
        <v>0</v>
      </c>
      <c r="I946">
        <v>1</v>
      </c>
      <c r="J946">
        <v>1</v>
      </c>
      <c r="K946">
        <v>1</v>
      </c>
      <c r="L946">
        <v>0</v>
      </c>
      <c r="M946">
        <v>0</v>
      </c>
      <c r="N946">
        <v>1</v>
      </c>
      <c r="O946">
        <v>1</v>
      </c>
      <c r="P946">
        <v>0</v>
      </c>
      <c r="Q946">
        <v>1</v>
      </c>
      <c r="R946">
        <v>1</v>
      </c>
      <c r="S946">
        <v>0</v>
      </c>
      <c r="T946">
        <v>1</v>
      </c>
      <c r="U946">
        <v>0</v>
      </c>
      <c r="V946" s="1">
        <v>0</v>
      </c>
      <c r="W946" s="1">
        <v>0</v>
      </c>
      <c r="X946" s="1">
        <v>1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1</v>
      </c>
      <c r="AG946" s="1">
        <v>0</v>
      </c>
      <c r="AH946" s="1">
        <v>1</v>
      </c>
      <c r="AI946" s="1">
        <v>1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1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1</v>
      </c>
      <c r="AY946" s="1">
        <v>0</v>
      </c>
      <c r="AZ946" s="1">
        <v>1</v>
      </c>
      <c r="BA946" s="1">
        <v>0</v>
      </c>
      <c r="BB946" s="1">
        <v>1</v>
      </c>
      <c r="BC946">
        <v>1</v>
      </c>
      <c r="BD946">
        <v>1</v>
      </c>
      <c r="BE946">
        <v>0</v>
      </c>
      <c r="BF946">
        <v>1</v>
      </c>
      <c r="BG946" s="1">
        <v>0</v>
      </c>
      <c r="BH946" s="1">
        <v>0</v>
      </c>
      <c r="BI946" s="1">
        <v>1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 t="s">
        <v>4946</v>
      </c>
      <c r="CJ946" s="1" t="s">
        <v>4946</v>
      </c>
      <c r="CK946" s="1" t="s">
        <v>4946</v>
      </c>
      <c r="CL946" s="1" t="s">
        <v>4946</v>
      </c>
      <c r="CM946" s="1" t="s">
        <v>4944</v>
      </c>
      <c r="CN946" s="1" t="s">
        <v>4946</v>
      </c>
      <c r="CO946" s="1" t="s">
        <v>4946</v>
      </c>
      <c r="CP946" s="1" t="s">
        <v>4946</v>
      </c>
      <c r="CQ946" s="1" t="s">
        <v>4944</v>
      </c>
      <c r="CR946" s="1" t="s">
        <v>4946</v>
      </c>
      <c r="CS946" s="1" t="s">
        <v>4944</v>
      </c>
      <c r="CT946" s="1" t="s">
        <v>4943</v>
      </c>
      <c r="CU946" s="1" t="s">
        <v>4943</v>
      </c>
      <c r="CV946" s="1" t="s">
        <v>4943</v>
      </c>
      <c r="CW946" s="1" t="s">
        <v>4943</v>
      </c>
      <c r="CX946" s="1" t="s">
        <v>4943</v>
      </c>
      <c r="CY946" s="1" t="s">
        <v>4943</v>
      </c>
      <c r="CZ946" s="1" t="s">
        <v>4943</v>
      </c>
    </row>
    <row r="947" spans="2:104" x14ac:dyDescent="0.25">
      <c r="B947" s="2">
        <v>44410</v>
      </c>
      <c r="C947" s="1">
        <v>0</v>
      </c>
      <c r="D947" s="1">
        <v>1</v>
      </c>
      <c r="E947" s="1">
        <v>0</v>
      </c>
      <c r="F947" s="1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>
        <v>0</v>
      </c>
      <c r="BD947">
        <v>0</v>
      </c>
      <c r="BE947">
        <v>0</v>
      </c>
      <c r="BF947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0</v>
      </c>
      <c r="BX947" s="1">
        <v>0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 t="s">
        <v>4943</v>
      </c>
      <c r="CJ947" s="1" t="s">
        <v>4943</v>
      </c>
      <c r="CK947" s="1" t="s">
        <v>4943</v>
      </c>
      <c r="CL947" s="1" t="s">
        <v>4943</v>
      </c>
      <c r="CM947" s="1" t="s">
        <v>4943</v>
      </c>
      <c r="CN947" s="1" t="s">
        <v>4943</v>
      </c>
      <c r="CO947" s="1" t="s">
        <v>4943</v>
      </c>
      <c r="CP947" s="1" t="s">
        <v>4943</v>
      </c>
      <c r="CQ947" s="1" t="s">
        <v>4943</v>
      </c>
      <c r="CR947" s="1" t="s">
        <v>4943</v>
      </c>
      <c r="CS947" s="1" t="s">
        <v>4943</v>
      </c>
      <c r="CT947" s="1" t="s">
        <v>4943</v>
      </c>
      <c r="CU947" s="1" t="s">
        <v>4943</v>
      </c>
      <c r="CV947" s="1" t="s">
        <v>4943</v>
      </c>
      <c r="CW947" s="1" t="s">
        <v>4943</v>
      </c>
      <c r="CX947" s="1" t="s">
        <v>4943</v>
      </c>
      <c r="CY947" s="1" t="s">
        <v>23</v>
      </c>
      <c r="CZ947" s="1" t="s">
        <v>4943</v>
      </c>
    </row>
    <row r="948" spans="2:104" x14ac:dyDescent="0.25">
      <c r="B948" s="2">
        <v>44410</v>
      </c>
      <c r="C948" s="1">
        <v>0</v>
      </c>
      <c r="D948" s="1">
        <v>1</v>
      </c>
      <c r="E948" s="1">
        <v>0</v>
      </c>
      <c r="F948" s="1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>
        <v>0</v>
      </c>
      <c r="BD948">
        <v>0</v>
      </c>
      <c r="BE948">
        <v>0</v>
      </c>
      <c r="BF948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 t="s">
        <v>4943</v>
      </c>
      <c r="CJ948" s="1" t="s">
        <v>4943</v>
      </c>
      <c r="CK948" s="1" t="s">
        <v>4943</v>
      </c>
      <c r="CL948" s="1" t="s">
        <v>4943</v>
      </c>
      <c r="CM948" s="1" t="s">
        <v>4943</v>
      </c>
      <c r="CN948" s="1" t="s">
        <v>4943</v>
      </c>
      <c r="CO948" s="1" t="s">
        <v>4943</v>
      </c>
      <c r="CP948" s="1" t="s">
        <v>4943</v>
      </c>
      <c r="CQ948" s="1" t="s">
        <v>4943</v>
      </c>
      <c r="CR948" s="1" t="s">
        <v>4943</v>
      </c>
      <c r="CS948" s="1" t="s">
        <v>4943</v>
      </c>
      <c r="CT948" s="1" t="s">
        <v>4943</v>
      </c>
      <c r="CU948" s="1" t="s">
        <v>4943</v>
      </c>
      <c r="CV948" s="1" t="s">
        <v>4943</v>
      </c>
      <c r="CW948" s="1" t="s">
        <v>4943</v>
      </c>
      <c r="CX948" s="1" t="s">
        <v>4943</v>
      </c>
      <c r="CY948" s="1" t="s">
        <v>23</v>
      </c>
      <c r="CZ948" s="1" t="s">
        <v>4943</v>
      </c>
    </row>
    <row r="949" spans="2:104" x14ac:dyDescent="0.25">
      <c r="B949" s="2">
        <v>44410</v>
      </c>
      <c r="C949" s="1">
        <v>1</v>
      </c>
      <c r="D949" s="1">
        <v>0</v>
      </c>
      <c r="E949" s="1">
        <v>0</v>
      </c>
      <c r="F949" s="1">
        <v>0</v>
      </c>
      <c r="G949">
        <v>0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1</v>
      </c>
      <c r="U949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1</v>
      </c>
      <c r="AD949" s="1">
        <v>0</v>
      </c>
      <c r="AE949" s="1">
        <v>0</v>
      </c>
      <c r="AF949" s="1">
        <v>1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1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>
        <v>0</v>
      </c>
      <c r="BD949">
        <v>0</v>
      </c>
      <c r="BE949">
        <v>0</v>
      </c>
      <c r="BF949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 t="s">
        <v>4944</v>
      </c>
      <c r="CJ949" s="1" t="s">
        <v>4944</v>
      </c>
      <c r="CK949" s="1" t="s">
        <v>4946</v>
      </c>
      <c r="CL949" s="1" t="s">
        <v>4946</v>
      </c>
      <c r="CM949" s="1" t="s">
        <v>4944</v>
      </c>
      <c r="CN949" s="1" t="s">
        <v>4944</v>
      </c>
      <c r="CO949" s="1" t="s">
        <v>4945</v>
      </c>
      <c r="CP949" s="1" t="s">
        <v>4945</v>
      </c>
      <c r="CQ949" s="1" t="s">
        <v>4944</v>
      </c>
      <c r="CR949" s="1" t="s">
        <v>4944</v>
      </c>
      <c r="CS949" s="1" t="s">
        <v>4944</v>
      </c>
      <c r="CT949" s="1" t="s">
        <v>4943</v>
      </c>
      <c r="CU949" s="1" t="s">
        <v>4943</v>
      </c>
      <c r="CV949" s="1" t="s">
        <v>4943</v>
      </c>
      <c r="CW949" s="1" t="s">
        <v>4943</v>
      </c>
      <c r="CX949" s="1" t="s">
        <v>4943</v>
      </c>
      <c r="CY949" s="1" t="s">
        <v>4943</v>
      </c>
      <c r="CZ949" s="1" t="s">
        <v>4943</v>
      </c>
    </row>
    <row r="950" spans="2:104" x14ac:dyDescent="0.25">
      <c r="B950" s="2">
        <v>44410</v>
      </c>
      <c r="C950" s="1">
        <v>1</v>
      </c>
      <c r="D950" s="1">
        <v>0</v>
      </c>
      <c r="E950" s="1">
        <v>0</v>
      </c>
      <c r="F950" s="1">
        <v>0</v>
      </c>
      <c r="G950">
        <v>1</v>
      </c>
      <c r="H950">
        <v>0</v>
      </c>
      <c r="I950">
        <v>1</v>
      </c>
      <c r="J950">
        <v>1</v>
      </c>
      <c r="K950">
        <v>1</v>
      </c>
      <c r="L950">
        <v>0</v>
      </c>
      <c r="M950">
        <v>0</v>
      </c>
      <c r="N950">
        <v>1</v>
      </c>
      <c r="O950">
        <v>1</v>
      </c>
      <c r="P950">
        <v>0</v>
      </c>
      <c r="Q950">
        <v>1</v>
      </c>
      <c r="R950">
        <v>1</v>
      </c>
      <c r="S950">
        <v>0</v>
      </c>
      <c r="T950">
        <v>1</v>
      </c>
      <c r="U950">
        <v>0</v>
      </c>
      <c r="V950" s="1">
        <v>0</v>
      </c>
      <c r="W950" s="1">
        <v>0</v>
      </c>
      <c r="X950" s="1">
        <v>1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1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1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1</v>
      </c>
      <c r="AZ950" s="1">
        <v>1</v>
      </c>
      <c r="BA950" s="1">
        <v>0</v>
      </c>
      <c r="BB950" s="1">
        <v>1</v>
      </c>
      <c r="BC950">
        <v>1</v>
      </c>
      <c r="BD950">
        <v>1</v>
      </c>
      <c r="BE950">
        <v>0</v>
      </c>
      <c r="BF950">
        <v>1</v>
      </c>
      <c r="BG950" s="1">
        <v>0</v>
      </c>
      <c r="BH950" s="1">
        <v>0</v>
      </c>
      <c r="BI950" s="1">
        <v>1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 t="s">
        <v>4946</v>
      </c>
      <c r="CJ950" s="1" t="s">
        <v>4946</v>
      </c>
      <c r="CK950" s="1" t="s">
        <v>4946</v>
      </c>
      <c r="CL950" s="1" t="s">
        <v>4946</v>
      </c>
      <c r="CM950" s="1" t="s">
        <v>4946</v>
      </c>
      <c r="CN950" s="1" t="s">
        <v>4946</v>
      </c>
      <c r="CO950" s="1" t="s">
        <v>4946</v>
      </c>
      <c r="CP950" s="1" t="s">
        <v>4946</v>
      </c>
      <c r="CQ950" s="1" t="s">
        <v>4946</v>
      </c>
      <c r="CR950" s="1" t="s">
        <v>4946</v>
      </c>
      <c r="CS950" s="1" t="s">
        <v>4946</v>
      </c>
      <c r="CT950" s="1" t="s">
        <v>4943</v>
      </c>
      <c r="CU950" s="1" t="s">
        <v>4943</v>
      </c>
      <c r="CV950" s="1" t="s">
        <v>4943</v>
      </c>
      <c r="CW950" s="1" t="s">
        <v>4943</v>
      </c>
      <c r="CX950" s="1" t="s">
        <v>4943</v>
      </c>
      <c r="CY950" s="1" t="s">
        <v>4943</v>
      </c>
      <c r="CZ950" s="1" t="s">
        <v>4943</v>
      </c>
    </row>
    <row r="951" spans="2:104" x14ac:dyDescent="0.25">
      <c r="B951" s="2">
        <v>44410</v>
      </c>
      <c r="C951" s="1">
        <v>1</v>
      </c>
      <c r="D951" s="1">
        <v>0</v>
      </c>
      <c r="E951" s="1">
        <v>0</v>
      </c>
      <c r="F951" s="1">
        <v>0</v>
      </c>
      <c r="G951">
        <v>1</v>
      </c>
      <c r="H951">
        <v>0</v>
      </c>
      <c r="I951">
        <v>1</v>
      </c>
      <c r="J951">
        <v>1</v>
      </c>
      <c r="K951">
        <v>1</v>
      </c>
      <c r="L951">
        <v>0</v>
      </c>
      <c r="M951">
        <v>0</v>
      </c>
      <c r="N951">
        <v>1</v>
      </c>
      <c r="O951">
        <v>1</v>
      </c>
      <c r="P951">
        <v>0</v>
      </c>
      <c r="Q951">
        <v>0</v>
      </c>
      <c r="R951">
        <v>1</v>
      </c>
      <c r="S951">
        <v>0</v>
      </c>
      <c r="T951">
        <v>1</v>
      </c>
      <c r="U951">
        <v>0</v>
      </c>
      <c r="V951" s="1">
        <v>0</v>
      </c>
      <c r="W951" s="1">
        <v>0</v>
      </c>
      <c r="X951" s="1">
        <v>1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1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1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1</v>
      </c>
      <c r="AY951" s="1">
        <v>0</v>
      </c>
      <c r="AZ951" s="1">
        <v>1</v>
      </c>
      <c r="BA951" s="1">
        <v>0</v>
      </c>
      <c r="BB951" s="1">
        <v>1</v>
      </c>
      <c r="BC951">
        <v>1</v>
      </c>
      <c r="BD951">
        <v>1</v>
      </c>
      <c r="BE951">
        <v>0</v>
      </c>
      <c r="BF951">
        <v>1</v>
      </c>
      <c r="BG951" s="1">
        <v>0</v>
      </c>
      <c r="BH951" s="1">
        <v>0</v>
      </c>
      <c r="BI951" s="1">
        <v>1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 t="s">
        <v>4946</v>
      </c>
      <c r="CJ951" s="1" t="s">
        <v>4946</v>
      </c>
      <c r="CK951" s="1" t="s">
        <v>4946</v>
      </c>
      <c r="CL951" s="1" t="s">
        <v>4946</v>
      </c>
      <c r="CM951" s="1" t="s">
        <v>4944</v>
      </c>
      <c r="CN951" s="1" t="s">
        <v>4946</v>
      </c>
      <c r="CO951" s="1" t="s">
        <v>4944</v>
      </c>
      <c r="CP951" s="1" t="s">
        <v>4946</v>
      </c>
      <c r="CQ951" s="1" t="s">
        <v>4946</v>
      </c>
      <c r="CR951" s="1" t="s">
        <v>4946</v>
      </c>
      <c r="CS951" s="1" t="s">
        <v>4946</v>
      </c>
      <c r="CT951" s="1" t="s">
        <v>4943</v>
      </c>
      <c r="CU951" s="1" t="s">
        <v>4943</v>
      </c>
      <c r="CV951" s="1" t="s">
        <v>4943</v>
      </c>
      <c r="CW951" s="1" t="s">
        <v>4943</v>
      </c>
      <c r="CX951" s="1" t="s">
        <v>4943</v>
      </c>
      <c r="CY951" s="1" t="s">
        <v>4943</v>
      </c>
      <c r="CZ951" s="1" t="s">
        <v>4943</v>
      </c>
    </row>
    <row r="952" spans="2:104" x14ac:dyDescent="0.25">
      <c r="B952" s="2">
        <v>44410</v>
      </c>
      <c r="C952" s="1">
        <v>0</v>
      </c>
      <c r="D952" s="1">
        <v>1</v>
      </c>
      <c r="E952" s="1">
        <v>0</v>
      </c>
      <c r="F952" s="1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>
        <v>0</v>
      </c>
      <c r="BD952">
        <v>0</v>
      </c>
      <c r="BE952">
        <v>0</v>
      </c>
      <c r="BF952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 t="s">
        <v>4943</v>
      </c>
      <c r="CJ952" s="1" t="s">
        <v>4943</v>
      </c>
      <c r="CK952" s="1" t="s">
        <v>4943</v>
      </c>
      <c r="CL952" s="1" t="s">
        <v>4943</v>
      </c>
      <c r="CM952" s="1" t="s">
        <v>4943</v>
      </c>
      <c r="CN952" s="1" t="s">
        <v>4943</v>
      </c>
      <c r="CO952" s="1" t="s">
        <v>4943</v>
      </c>
      <c r="CP952" s="1" t="s">
        <v>4943</v>
      </c>
      <c r="CQ952" s="1" t="s">
        <v>4943</v>
      </c>
      <c r="CR952" s="1" t="s">
        <v>4943</v>
      </c>
      <c r="CS952" s="1" t="s">
        <v>4943</v>
      </c>
      <c r="CT952" s="1" t="s">
        <v>4943</v>
      </c>
      <c r="CU952" s="1" t="s">
        <v>4943</v>
      </c>
      <c r="CV952" s="1" t="s">
        <v>4943</v>
      </c>
      <c r="CW952" s="1" t="s">
        <v>4943</v>
      </c>
      <c r="CX952" s="1" t="s">
        <v>4943</v>
      </c>
      <c r="CY952" s="1" t="s">
        <v>23</v>
      </c>
      <c r="CZ952" s="1" t="s">
        <v>4943</v>
      </c>
    </row>
    <row r="953" spans="2:104" x14ac:dyDescent="0.25">
      <c r="B953" s="2">
        <v>44410</v>
      </c>
      <c r="C953" s="1">
        <v>0</v>
      </c>
      <c r="D953" s="1">
        <v>1</v>
      </c>
      <c r="E953" s="1">
        <v>0</v>
      </c>
      <c r="F953" s="1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>
        <v>0</v>
      </c>
      <c r="BD953">
        <v>0</v>
      </c>
      <c r="BE953">
        <v>0</v>
      </c>
      <c r="BF953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 t="s">
        <v>4943</v>
      </c>
      <c r="CJ953" s="1" t="s">
        <v>4943</v>
      </c>
      <c r="CK953" s="1" t="s">
        <v>4943</v>
      </c>
      <c r="CL953" s="1" t="s">
        <v>4943</v>
      </c>
      <c r="CM953" s="1" t="s">
        <v>4943</v>
      </c>
      <c r="CN953" s="1" t="s">
        <v>4943</v>
      </c>
      <c r="CO953" s="1" t="s">
        <v>4943</v>
      </c>
      <c r="CP953" s="1" t="s">
        <v>4943</v>
      </c>
      <c r="CQ953" s="1" t="s">
        <v>4943</v>
      </c>
      <c r="CR953" s="1" t="s">
        <v>4943</v>
      </c>
      <c r="CS953" s="1" t="s">
        <v>4943</v>
      </c>
      <c r="CT953" s="1" t="s">
        <v>4943</v>
      </c>
      <c r="CU953" s="1" t="s">
        <v>4943</v>
      </c>
      <c r="CV953" s="1" t="s">
        <v>4943</v>
      </c>
      <c r="CW953" s="1" t="s">
        <v>4943</v>
      </c>
      <c r="CX953" s="1" t="s">
        <v>4943</v>
      </c>
      <c r="CY953" s="1" t="s">
        <v>23</v>
      </c>
      <c r="CZ953" s="1" t="s">
        <v>4943</v>
      </c>
    </row>
    <row r="954" spans="2:104" x14ac:dyDescent="0.25">
      <c r="B954" s="2">
        <v>44410</v>
      </c>
      <c r="C954" s="1">
        <v>0</v>
      </c>
      <c r="D954" s="1">
        <v>1</v>
      </c>
      <c r="E954" s="1">
        <v>0</v>
      </c>
      <c r="F954" s="1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>
        <v>0</v>
      </c>
      <c r="BD954">
        <v>0</v>
      </c>
      <c r="BE954">
        <v>0</v>
      </c>
      <c r="BF954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 t="s">
        <v>4943</v>
      </c>
      <c r="CJ954" s="1" t="s">
        <v>4943</v>
      </c>
      <c r="CK954" s="1" t="s">
        <v>4943</v>
      </c>
      <c r="CL954" s="1" t="s">
        <v>4943</v>
      </c>
      <c r="CM954" s="1" t="s">
        <v>4943</v>
      </c>
      <c r="CN954" s="1" t="s">
        <v>4943</v>
      </c>
      <c r="CO954" s="1" t="s">
        <v>4943</v>
      </c>
      <c r="CP954" s="1" t="s">
        <v>4943</v>
      </c>
      <c r="CQ954" s="1" t="s">
        <v>4943</v>
      </c>
      <c r="CR954" s="1" t="s">
        <v>4943</v>
      </c>
      <c r="CS954" s="1" t="s">
        <v>4943</v>
      </c>
      <c r="CT954" s="1" t="s">
        <v>4943</v>
      </c>
      <c r="CU954" s="1" t="s">
        <v>4943</v>
      </c>
      <c r="CV954" s="1" t="s">
        <v>4943</v>
      </c>
      <c r="CW954" s="1" t="s">
        <v>4943</v>
      </c>
      <c r="CX954" s="1" t="s">
        <v>4943</v>
      </c>
      <c r="CY954" s="1" t="s">
        <v>23</v>
      </c>
      <c r="CZ954" s="1" t="s">
        <v>4943</v>
      </c>
    </row>
    <row r="955" spans="2:104" x14ac:dyDescent="0.25">
      <c r="B955" s="2">
        <v>44410</v>
      </c>
      <c r="C955" s="1">
        <v>1</v>
      </c>
      <c r="D955" s="1">
        <v>0</v>
      </c>
      <c r="E955" s="1">
        <v>0</v>
      </c>
      <c r="F955" s="1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0</v>
      </c>
      <c r="N955">
        <v>1</v>
      </c>
      <c r="O955">
        <v>1</v>
      </c>
      <c r="P955">
        <v>0</v>
      </c>
      <c r="Q955">
        <v>1</v>
      </c>
      <c r="R955">
        <v>1</v>
      </c>
      <c r="S955">
        <v>0</v>
      </c>
      <c r="T955">
        <v>1</v>
      </c>
      <c r="U955">
        <v>0</v>
      </c>
      <c r="V955" s="1">
        <v>0</v>
      </c>
      <c r="W955" s="1">
        <v>0</v>
      </c>
      <c r="X955" s="1">
        <v>1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1</v>
      </c>
      <c r="AG955" s="1">
        <v>1</v>
      </c>
      <c r="AH955" s="1">
        <v>0</v>
      </c>
      <c r="AI955" s="1">
        <v>0</v>
      </c>
      <c r="AJ955" s="1">
        <v>0</v>
      </c>
      <c r="AK955" s="1">
        <v>1</v>
      </c>
      <c r="AL955" s="1">
        <v>0</v>
      </c>
      <c r="AM955" s="1">
        <v>0</v>
      </c>
      <c r="AN955" s="1">
        <v>0</v>
      </c>
      <c r="AO955" s="1">
        <v>1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>
        <v>0</v>
      </c>
      <c r="BD955">
        <v>0</v>
      </c>
      <c r="BE955">
        <v>0</v>
      </c>
      <c r="BF955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0</v>
      </c>
      <c r="BX955" s="1">
        <v>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 t="s">
        <v>4946</v>
      </c>
      <c r="CJ955" s="1" t="s">
        <v>4946</v>
      </c>
      <c r="CK955" s="1" t="s">
        <v>4946</v>
      </c>
      <c r="CL955" s="1" t="s">
        <v>4946</v>
      </c>
      <c r="CM955" s="1" t="s">
        <v>4945</v>
      </c>
      <c r="CN955" s="1" t="s">
        <v>4945</v>
      </c>
      <c r="CO955" s="1" t="s">
        <v>4945</v>
      </c>
      <c r="CP955" s="1" t="s">
        <v>4945</v>
      </c>
      <c r="CQ955" s="1" t="s">
        <v>4945</v>
      </c>
      <c r="CR955" s="1" t="s">
        <v>4945</v>
      </c>
      <c r="CS955" s="1" t="s">
        <v>4945</v>
      </c>
      <c r="CT955" s="1" t="s">
        <v>4943</v>
      </c>
      <c r="CU955" s="1" t="s">
        <v>4943</v>
      </c>
      <c r="CV955" s="1" t="s">
        <v>4943</v>
      </c>
      <c r="CW955" s="1" t="s">
        <v>4943</v>
      </c>
      <c r="CX955" s="1" t="s">
        <v>4943</v>
      </c>
      <c r="CY955" s="1" t="s">
        <v>4943</v>
      </c>
      <c r="CZ955" s="1" t="s">
        <v>4943</v>
      </c>
    </row>
    <row r="956" spans="2:104" x14ac:dyDescent="0.25">
      <c r="B956" s="2">
        <v>44410</v>
      </c>
      <c r="C956" s="1">
        <v>0</v>
      </c>
      <c r="D956" s="1">
        <v>1</v>
      </c>
      <c r="E956" s="1">
        <v>0</v>
      </c>
      <c r="F956" s="1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>
        <v>0</v>
      </c>
      <c r="BD956">
        <v>0</v>
      </c>
      <c r="BE956">
        <v>0</v>
      </c>
      <c r="BF956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 t="s">
        <v>4943</v>
      </c>
      <c r="CJ956" s="1" t="s">
        <v>4943</v>
      </c>
      <c r="CK956" s="1" t="s">
        <v>4943</v>
      </c>
      <c r="CL956" s="1" t="s">
        <v>4943</v>
      </c>
      <c r="CM956" s="1" t="s">
        <v>4943</v>
      </c>
      <c r="CN956" s="1" t="s">
        <v>4943</v>
      </c>
      <c r="CO956" s="1" t="s">
        <v>4943</v>
      </c>
      <c r="CP956" s="1" t="s">
        <v>4943</v>
      </c>
      <c r="CQ956" s="1" t="s">
        <v>4943</v>
      </c>
      <c r="CR956" s="1" t="s">
        <v>4943</v>
      </c>
      <c r="CS956" s="1" t="s">
        <v>4943</v>
      </c>
      <c r="CT956" s="1" t="s">
        <v>4943</v>
      </c>
      <c r="CU956" s="1" t="s">
        <v>4943</v>
      </c>
      <c r="CV956" s="1" t="s">
        <v>4943</v>
      </c>
      <c r="CW956" s="1" t="s">
        <v>4943</v>
      </c>
      <c r="CX956" s="1" t="s">
        <v>4943</v>
      </c>
      <c r="CY956" s="1" t="s">
        <v>23</v>
      </c>
      <c r="CZ956" s="1" t="s">
        <v>4943</v>
      </c>
    </row>
    <row r="957" spans="2:104" x14ac:dyDescent="0.25">
      <c r="B957" s="2">
        <v>44409</v>
      </c>
      <c r="C957" s="1">
        <v>0</v>
      </c>
      <c r="D957" s="1">
        <v>1</v>
      </c>
      <c r="E957" s="1">
        <v>0</v>
      </c>
      <c r="F957" s="1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>
        <v>0</v>
      </c>
      <c r="BD957">
        <v>0</v>
      </c>
      <c r="BE957">
        <v>0</v>
      </c>
      <c r="BF957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 t="s">
        <v>4943</v>
      </c>
      <c r="CJ957" s="1" t="s">
        <v>4943</v>
      </c>
      <c r="CK957" s="1" t="s">
        <v>4943</v>
      </c>
      <c r="CL957" s="1" t="s">
        <v>4943</v>
      </c>
      <c r="CM957" s="1" t="s">
        <v>4943</v>
      </c>
      <c r="CN957" s="1" t="s">
        <v>4943</v>
      </c>
      <c r="CO957" s="1" t="s">
        <v>4943</v>
      </c>
      <c r="CP957" s="1" t="s">
        <v>4943</v>
      </c>
      <c r="CQ957" s="1" t="s">
        <v>4943</v>
      </c>
      <c r="CR957" s="1" t="s">
        <v>4943</v>
      </c>
      <c r="CS957" s="1" t="s">
        <v>4943</v>
      </c>
      <c r="CT957" s="1" t="s">
        <v>4943</v>
      </c>
      <c r="CU957" s="1" t="s">
        <v>4943</v>
      </c>
      <c r="CV957" s="1" t="s">
        <v>4943</v>
      </c>
      <c r="CW957" s="1" t="s">
        <v>4943</v>
      </c>
      <c r="CX957" s="1" t="s">
        <v>4943</v>
      </c>
      <c r="CY957" s="1" t="s">
        <v>23</v>
      </c>
      <c r="CZ957" s="1" t="s">
        <v>4943</v>
      </c>
    </row>
    <row r="958" spans="2:104" x14ac:dyDescent="0.25">
      <c r="B958" s="2">
        <v>44409</v>
      </c>
      <c r="C958" s="1">
        <v>1</v>
      </c>
      <c r="D958" s="1">
        <v>0</v>
      </c>
      <c r="E958" s="1">
        <v>0</v>
      </c>
      <c r="F958" s="1">
        <v>0</v>
      </c>
      <c r="G958">
        <v>1</v>
      </c>
      <c r="H958">
        <v>0</v>
      </c>
      <c r="I958">
        <v>1</v>
      </c>
      <c r="J958">
        <v>1</v>
      </c>
      <c r="K958">
        <v>1</v>
      </c>
      <c r="L958">
        <v>1</v>
      </c>
      <c r="M958">
        <v>0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1</v>
      </c>
      <c r="U958">
        <v>1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1</v>
      </c>
      <c r="AB958" s="1">
        <v>1</v>
      </c>
      <c r="AC958" s="1">
        <v>0</v>
      </c>
      <c r="AD958" s="1">
        <v>1</v>
      </c>
      <c r="AE958" s="1">
        <v>1</v>
      </c>
      <c r="AF958" s="1">
        <v>1</v>
      </c>
      <c r="AG958" s="1">
        <v>1</v>
      </c>
      <c r="AH958" s="1">
        <v>1</v>
      </c>
      <c r="AI958" s="1">
        <v>1</v>
      </c>
      <c r="AJ958" s="1">
        <v>1</v>
      </c>
      <c r="AK958" s="1">
        <v>1</v>
      </c>
      <c r="AL958" s="1">
        <v>1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1</v>
      </c>
      <c r="AS958" s="1">
        <v>1</v>
      </c>
      <c r="AT958" s="1">
        <v>0</v>
      </c>
      <c r="AU958" s="1">
        <v>1</v>
      </c>
      <c r="AV958" s="1">
        <v>1</v>
      </c>
      <c r="AW958" s="1">
        <v>1</v>
      </c>
      <c r="AX958" s="1">
        <v>1</v>
      </c>
      <c r="AY958" s="1">
        <v>1</v>
      </c>
      <c r="AZ958" s="1">
        <v>1</v>
      </c>
      <c r="BA958" s="1">
        <v>1</v>
      </c>
      <c r="BB958" s="1">
        <v>1</v>
      </c>
      <c r="BC958">
        <v>1</v>
      </c>
      <c r="BD958">
        <v>1</v>
      </c>
      <c r="BE958">
        <v>1</v>
      </c>
      <c r="BF958">
        <v>1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1</v>
      </c>
      <c r="BM958" s="1">
        <v>1</v>
      </c>
      <c r="BN958" s="1">
        <v>0</v>
      </c>
      <c r="BO958" s="1">
        <v>1</v>
      </c>
      <c r="BP958" s="1">
        <v>1</v>
      </c>
      <c r="BQ958" s="1">
        <v>1</v>
      </c>
      <c r="BR958" s="1">
        <v>1</v>
      </c>
      <c r="BS958" s="1">
        <v>1</v>
      </c>
      <c r="BT958" s="1">
        <v>1</v>
      </c>
      <c r="BU958" s="1">
        <v>1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1</v>
      </c>
      <c r="CB958" s="1">
        <v>1</v>
      </c>
      <c r="CC958" s="1">
        <v>0</v>
      </c>
      <c r="CD958" s="1">
        <v>1</v>
      </c>
      <c r="CE958" s="1">
        <v>1</v>
      </c>
      <c r="CF958" s="1">
        <v>0</v>
      </c>
      <c r="CG958" s="1">
        <v>0</v>
      </c>
      <c r="CH958" s="1">
        <v>0</v>
      </c>
      <c r="CI958" s="1" t="s">
        <v>4946</v>
      </c>
      <c r="CJ958" s="1" t="s">
        <v>4946</v>
      </c>
      <c r="CK958" s="1" t="s">
        <v>4946</v>
      </c>
      <c r="CL958" s="1" t="s">
        <v>4946</v>
      </c>
      <c r="CM958" s="1" t="s">
        <v>4946</v>
      </c>
      <c r="CN958" s="1" t="s">
        <v>4946</v>
      </c>
      <c r="CO958" s="1" t="s">
        <v>4946</v>
      </c>
      <c r="CP958" s="1" t="s">
        <v>4946</v>
      </c>
      <c r="CQ958" s="1" t="s">
        <v>4946</v>
      </c>
      <c r="CR958" s="1" t="s">
        <v>4946</v>
      </c>
      <c r="CS958" s="1" t="s">
        <v>4946</v>
      </c>
      <c r="CT958" s="1" t="s">
        <v>4943</v>
      </c>
      <c r="CU958" s="1" t="s">
        <v>4943</v>
      </c>
      <c r="CV958" s="1" t="s">
        <v>4943</v>
      </c>
      <c r="CW958" s="1" t="s">
        <v>4943</v>
      </c>
      <c r="CX958" s="1" t="s">
        <v>4943</v>
      </c>
      <c r="CY958" s="1" t="s">
        <v>4943</v>
      </c>
      <c r="CZ958" s="1" t="s">
        <v>4943</v>
      </c>
    </row>
    <row r="959" spans="2:104" x14ac:dyDescent="0.25">
      <c r="B959" s="2">
        <v>44408</v>
      </c>
      <c r="C959" s="1">
        <v>0</v>
      </c>
      <c r="D959" s="1">
        <v>1</v>
      </c>
      <c r="E959" s="1">
        <v>0</v>
      </c>
      <c r="F959" s="1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>
        <v>0</v>
      </c>
      <c r="BD959">
        <v>0</v>
      </c>
      <c r="BE959">
        <v>0</v>
      </c>
      <c r="BF959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0</v>
      </c>
      <c r="BX959" s="1">
        <v>0</v>
      </c>
      <c r="BY959" s="1">
        <v>0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 t="s">
        <v>4943</v>
      </c>
      <c r="CJ959" s="1" t="s">
        <v>4943</v>
      </c>
      <c r="CK959" s="1" t="s">
        <v>4943</v>
      </c>
      <c r="CL959" s="1" t="s">
        <v>4943</v>
      </c>
      <c r="CM959" s="1" t="s">
        <v>4943</v>
      </c>
      <c r="CN959" s="1" t="s">
        <v>4943</v>
      </c>
      <c r="CO959" s="1" t="s">
        <v>4943</v>
      </c>
      <c r="CP959" s="1" t="s">
        <v>4943</v>
      </c>
      <c r="CQ959" s="1" t="s">
        <v>4943</v>
      </c>
      <c r="CR959" s="1" t="s">
        <v>4943</v>
      </c>
      <c r="CS959" s="1" t="s">
        <v>4943</v>
      </c>
      <c r="CT959" s="1" t="s">
        <v>4943</v>
      </c>
      <c r="CU959" s="1" t="s">
        <v>4943</v>
      </c>
      <c r="CV959" s="1" t="s">
        <v>4943</v>
      </c>
      <c r="CW959" s="1" t="s">
        <v>4943</v>
      </c>
      <c r="CX959" s="1" t="s">
        <v>4943</v>
      </c>
      <c r="CY959" s="1" t="s">
        <v>23</v>
      </c>
      <c r="CZ959" s="1" t="s">
        <v>4943</v>
      </c>
    </row>
    <row r="960" spans="2:104" x14ac:dyDescent="0.25">
      <c r="B960" s="2">
        <v>44408</v>
      </c>
      <c r="C960" s="1">
        <v>0</v>
      </c>
      <c r="D960" s="1">
        <v>0</v>
      </c>
      <c r="E960" s="1">
        <v>1</v>
      </c>
      <c r="F960" s="1">
        <v>0</v>
      </c>
      <c r="G960">
        <v>0</v>
      </c>
      <c r="H960">
        <v>0</v>
      </c>
      <c r="I960">
        <v>1</v>
      </c>
      <c r="J960">
        <v>1</v>
      </c>
      <c r="K960">
        <v>1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>
        <v>0</v>
      </c>
      <c r="BD960">
        <v>0</v>
      </c>
      <c r="BE960">
        <v>0</v>
      </c>
      <c r="BF960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 t="s">
        <v>4945</v>
      </c>
      <c r="CJ960" s="1" t="s">
        <v>4945</v>
      </c>
      <c r="CK960" s="1" t="s">
        <v>4945</v>
      </c>
      <c r="CL960" s="1" t="s">
        <v>4945</v>
      </c>
      <c r="CM960" s="1" t="s">
        <v>4945</v>
      </c>
      <c r="CN960" s="1" t="s">
        <v>4945</v>
      </c>
      <c r="CO960" s="1" t="s">
        <v>4945</v>
      </c>
      <c r="CP960" s="1" t="s">
        <v>4946</v>
      </c>
      <c r="CQ960" s="1" t="s">
        <v>4945</v>
      </c>
      <c r="CR960" s="1" t="s">
        <v>4945</v>
      </c>
      <c r="CS960" s="1" t="s">
        <v>4944</v>
      </c>
      <c r="CT960" s="1" t="s">
        <v>4947</v>
      </c>
      <c r="CU960" s="1" t="s">
        <v>4947</v>
      </c>
      <c r="CV960" s="1" t="s">
        <v>4947</v>
      </c>
      <c r="CW960" s="1" t="s">
        <v>4943</v>
      </c>
      <c r="CX960" s="1" t="s">
        <v>4943</v>
      </c>
      <c r="CY960" s="1" t="s">
        <v>4943</v>
      </c>
      <c r="CZ960" s="1" t="s">
        <v>23</v>
      </c>
    </row>
    <row r="961" spans="2:104" x14ac:dyDescent="0.25">
      <c r="B961" s="2">
        <v>44408</v>
      </c>
      <c r="C961" s="1">
        <v>1</v>
      </c>
      <c r="D961" s="1">
        <v>0</v>
      </c>
      <c r="E961" s="1">
        <v>0</v>
      </c>
      <c r="F961" s="1">
        <v>0</v>
      </c>
      <c r="G961">
        <v>0</v>
      </c>
      <c r="H961">
        <v>0</v>
      </c>
      <c r="I961">
        <v>1</v>
      </c>
      <c r="J961">
        <v>1</v>
      </c>
      <c r="K961">
        <v>1</v>
      </c>
      <c r="L961">
        <v>0</v>
      </c>
      <c r="M961">
        <v>0</v>
      </c>
      <c r="N961">
        <v>0</v>
      </c>
      <c r="O961">
        <v>1</v>
      </c>
      <c r="P961">
        <v>0</v>
      </c>
      <c r="Q961">
        <v>0</v>
      </c>
      <c r="R961">
        <v>0</v>
      </c>
      <c r="S961">
        <v>0</v>
      </c>
      <c r="T961">
        <v>1</v>
      </c>
      <c r="U961">
        <v>0</v>
      </c>
      <c r="V961" s="1">
        <v>0</v>
      </c>
      <c r="W961" s="1">
        <v>1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1</v>
      </c>
      <c r="AG961" s="1">
        <v>0</v>
      </c>
      <c r="AH961" s="1">
        <v>1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1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1</v>
      </c>
      <c r="AY961" s="1">
        <v>0</v>
      </c>
      <c r="AZ961" s="1">
        <v>1</v>
      </c>
      <c r="BA961" s="1">
        <v>0</v>
      </c>
      <c r="BB961" s="1">
        <v>0</v>
      </c>
      <c r="BC961">
        <v>1</v>
      </c>
      <c r="BD961">
        <v>0</v>
      </c>
      <c r="BE961">
        <v>1</v>
      </c>
      <c r="BF961">
        <v>0</v>
      </c>
      <c r="BG961" s="1">
        <v>0</v>
      </c>
      <c r="BH961" s="1">
        <v>1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 t="s">
        <v>4944</v>
      </c>
      <c r="CJ961" s="1" t="s">
        <v>4945</v>
      </c>
      <c r="CK961" s="1" t="s">
        <v>4944</v>
      </c>
      <c r="CL961" s="1" t="s">
        <v>4944</v>
      </c>
      <c r="CM961" s="1" t="s">
        <v>4945</v>
      </c>
      <c r="CN961" s="1" t="s">
        <v>4944</v>
      </c>
      <c r="CO961" s="1" t="s">
        <v>4944</v>
      </c>
      <c r="CP961" s="1" t="s">
        <v>4945</v>
      </c>
      <c r="CQ961" s="1" t="s">
        <v>4945</v>
      </c>
      <c r="CR961" s="1" t="s">
        <v>4945</v>
      </c>
      <c r="CS961" s="1" t="s">
        <v>4945</v>
      </c>
      <c r="CT961" s="1" t="s">
        <v>4943</v>
      </c>
      <c r="CU961" s="1" t="s">
        <v>4943</v>
      </c>
      <c r="CV961" s="1" t="s">
        <v>4943</v>
      </c>
      <c r="CW961" s="1" t="s">
        <v>4943</v>
      </c>
      <c r="CX961" s="1" t="s">
        <v>4943</v>
      </c>
      <c r="CY961" s="1" t="s">
        <v>4943</v>
      </c>
      <c r="CZ961" s="1" t="s">
        <v>4943</v>
      </c>
    </row>
    <row r="962" spans="2:104" x14ac:dyDescent="0.25">
      <c r="B962" s="2">
        <v>44407</v>
      </c>
      <c r="C962" s="1">
        <v>1</v>
      </c>
      <c r="D962" s="1">
        <v>0</v>
      </c>
      <c r="E962" s="1">
        <v>0</v>
      </c>
      <c r="F962" s="1">
        <v>0</v>
      </c>
      <c r="G962">
        <v>0</v>
      </c>
      <c r="H962">
        <v>0</v>
      </c>
      <c r="I962">
        <v>1</v>
      </c>
      <c r="J962">
        <v>1</v>
      </c>
      <c r="K962">
        <v>1</v>
      </c>
      <c r="L962">
        <v>1</v>
      </c>
      <c r="M962">
        <v>1</v>
      </c>
      <c r="N962">
        <v>0</v>
      </c>
      <c r="O962">
        <v>1</v>
      </c>
      <c r="P962">
        <v>1</v>
      </c>
      <c r="Q962">
        <v>0</v>
      </c>
      <c r="R962">
        <v>0</v>
      </c>
      <c r="S962">
        <v>0</v>
      </c>
      <c r="T962">
        <v>1</v>
      </c>
      <c r="U962">
        <v>0</v>
      </c>
      <c r="V962" s="1">
        <v>1</v>
      </c>
      <c r="W962" s="1">
        <v>0</v>
      </c>
      <c r="X962" s="1">
        <v>0</v>
      </c>
      <c r="Y962" s="1">
        <v>0</v>
      </c>
      <c r="Z962" s="1">
        <v>0</v>
      </c>
      <c r="AA962" s="1">
        <v>1</v>
      </c>
      <c r="AB962" s="1">
        <v>0</v>
      </c>
      <c r="AC962" s="1">
        <v>0</v>
      </c>
      <c r="AD962" s="1">
        <v>0</v>
      </c>
      <c r="AE962" s="1">
        <v>0</v>
      </c>
      <c r="AF962" s="1">
        <v>1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1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1</v>
      </c>
      <c r="AZ962" s="1">
        <v>0</v>
      </c>
      <c r="BA962" s="1">
        <v>0</v>
      </c>
      <c r="BB962" s="1">
        <v>0</v>
      </c>
      <c r="BC962">
        <v>0</v>
      </c>
      <c r="BD962">
        <v>0</v>
      </c>
      <c r="BE962">
        <v>1</v>
      </c>
      <c r="BF962">
        <v>0</v>
      </c>
      <c r="BG962" s="1">
        <v>1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1</v>
      </c>
      <c r="BV962" s="1">
        <v>1</v>
      </c>
      <c r="BW962" s="1">
        <v>0</v>
      </c>
      <c r="BX962" s="1">
        <v>0</v>
      </c>
      <c r="BY962" s="1">
        <v>0</v>
      </c>
      <c r="BZ962" s="1">
        <v>0</v>
      </c>
      <c r="CA962" s="1">
        <v>1</v>
      </c>
      <c r="CB962" s="1">
        <v>0</v>
      </c>
      <c r="CC962" s="1">
        <v>0</v>
      </c>
      <c r="CD962" s="1">
        <v>0</v>
      </c>
      <c r="CE962" s="1">
        <v>0</v>
      </c>
      <c r="CF962" s="1">
        <v>1</v>
      </c>
      <c r="CG962" s="1">
        <v>0</v>
      </c>
      <c r="CH962" s="1">
        <v>0</v>
      </c>
      <c r="CI962" s="1" t="s">
        <v>4946</v>
      </c>
      <c r="CJ962" s="1" t="s">
        <v>4946</v>
      </c>
      <c r="CK962" s="1" t="s">
        <v>4946</v>
      </c>
      <c r="CL962" s="1" t="s">
        <v>4946</v>
      </c>
      <c r="CM962" s="1" t="s">
        <v>4946</v>
      </c>
      <c r="CN962" s="1" t="s">
        <v>4946</v>
      </c>
      <c r="CO962" s="1" t="s">
        <v>4946</v>
      </c>
      <c r="CP962" s="1" t="s">
        <v>4946</v>
      </c>
      <c r="CQ962" s="1" t="s">
        <v>4944</v>
      </c>
      <c r="CR962" s="1" t="s">
        <v>4944</v>
      </c>
      <c r="CS962" s="1" t="s">
        <v>4944</v>
      </c>
      <c r="CT962" s="1" t="s">
        <v>4943</v>
      </c>
      <c r="CU962" s="1" t="s">
        <v>4943</v>
      </c>
      <c r="CV962" s="1" t="s">
        <v>4943</v>
      </c>
      <c r="CW962" s="1" t="s">
        <v>4943</v>
      </c>
      <c r="CX962" s="1" t="s">
        <v>4943</v>
      </c>
      <c r="CY962" s="1" t="s">
        <v>4943</v>
      </c>
      <c r="CZ962" s="1" t="s">
        <v>4943</v>
      </c>
    </row>
    <row r="963" spans="2:104" x14ac:dyDescent="0.25">
      <c r="B963" s="2">
        <v>44407</v>
      </c>
      <c r="C963" s="1">
        <v>0</v>
      </c>
      <c r="D963" s="1">
        <v>1</v>
      </c>
      <c r="E963" s="1">
        <v>0</v>
      </c>
      <c r="F963" s="1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>
        <v>0</v>
      </c>
      <c r="BD963">
        <v>0</v>
      </c>
      <c r="BE963">
        <v>0</v>
      </c>
      <c r="BF963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0</v>
      </c>
      <c r="BX963" s="1">
        <v>0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 t="s">
        <v>4943</v>
      </c>
      <c r="CJ963" s="1" t="s">
        <v>4943</v>
      </c>
      <c r="CK963" s="1" t="s">
        <v>4943</v>
      </c>
      <c r="CL963" s="1" t="s">
        <v>4943</v>
      </c>
      <c r="CM963" s="1" t="s">
        <v>4943</v>
      </c>
      <c r="CN963" s="1" t="s">
        <v>4943</v>
      </c>
      <c r="CO963" s="1" t="s">
        <v>4943</v>
      </c>
      <c r="CP963" s="1" t="s">
        <v>4943</v>
      </c>
      <c r="CQ963" s="1" t="s">
        <v>4943</v>
      </c>
      <c r="CR963" s="1" t="s">
        <v>4943</v>
      </c>
      <c r="CS963" s="1" t="s">
        <v>4943</v>
      </c>
      <c r="CT963" s="1" t="s">
        <v>4943</v>
      </c>
      <c r="CU963" s="1" t="s">
        <v>4943</v>
      </c>
      <c r="CV963" s="1" t="s">
        <v>4943</v>
      </c>
      <c r="CW963" s="1" t="s">
        <v>4943</v>
      </c>
      <c r="CX963" s="1" t="s">
        <v>4943</v>
      </c>
      <c r="CY963" s="1" t="s">
        <v>23</v>
      </c>
      <c r="CZ963" s="1" t="s">
        <v>4943</v>
      </c>
    </row>
    <row r="964" spans="2:104" x14ac:dyDescent="0.25">
      <c r="B964" s="2">
        <v>44407</v>
      </c>
      <c r="C964" s="1">
        <v>1</v>
      </c>
      <c r="D964" s="1">
        <v>0</v>
      </c>
      <c r="E964" s="1">
        <v>0</v>
      </c>
      <c r="F964" s="1">
        <v>0</v>
      </c>
      <c r="G964">
        <v>0</v>
      </c>
      <c r="H964">
        <v>0</v>
      </c>
      <c r="I964">
        <v>1</v>
      </c>
      <c r="J964">
        <v>0</v>
      </c>
      <c r="K964">
        <v>1</v>
      </c>
      <c r="L964">
        <v>0</v>
      </c>
      <c r="M964">
        <v>0</v>
      </c>
      <c r="N964">
        <v>1</v>
      </c>
      <c r="O964">
        <v>1</v>
      </c>
      <c r="P964">
        <v>1</v>
      </c>
      <c r="Q964">
        <v>0</v>
      </c>
      <c r="R964">
        <v>1</v>
      </c>
      <c r="S964">
        <v>0</v>
      </c>
      <c r="T964">
        <v>1</v>
      </c>
      <c r="U964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1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1</v>
      </c>
      <c r="AY964" s="1">
        <v>1</v>
      </c>
      <c r="AZ964" s="1">
        <v>1</v>
      </c>
      <c r="BA964" s="1">
        <v>0</v>
      </c>
      <c r="BB964" s="1">
        <v>1</v>
      </c>
      <c r="BC964">
        <v>1</v>
      </c>
      <c r="BD964">
        <v>1</v>
      </c>
      <c r="BE964">
        <v>1</v>
      </c>
      <c r="BF964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1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 t="s">
        <v>4946</v>
      </c>
      <c r="CJ964" s="1" t="s">
        <v>4946</v>
      </c>
      <c r="CK964" s="1" t="s">
        <v>4946</v>
      </c>
      <c r="CL964" s="1" t="s">
        <v>4946</v>
      </c>
      <c r="CM964" s="1" t="s">
        <v>4944</v>
      </c>
      <c r="CN964" s="1" t="s">
        <v>4946</v>
      </c>
      <c r="CO964" s="1" t="s">
        <v>4946</v>
      </c>
      <c r="CP964" s="1" t="s">
        <v>4946</v>
      </c>
      <c r="CQ964" s="1" t="s">
        <v>4946</v>
      </c>
      <c r="CR964" s="1" t="s">
        <v>4946</v>
      </c>
      <c r="CS964" s="1" t="s">
        <v>4946</v>
      </c>
      <c r="CT964" s="1" t="s">
        <v>4943</v>
      </c>
      <c r="CU964" s="1" t="s">
        <v>4943</v>
      </c>
      <c r="CV964" s="1" t="s">
        <v>4943</v>
      </c>
      <c r="CW964" s="1" t="s">
        <v>4943</v>
      </c>
      <c r="CX964" s="1" t="s">
        <v>4943</v>
      </c>
      <c r="CY964" s="1" t="s">
        <v>4943</v>
      </c>
      <c r="CZ964" s="1" t="s">
        <v>4943</v>
      </c>
    </row>
    <row r="965" spans="2:104" x14ac:dyDescent="0.25">
      <c r="B965" s="2">
        <v>44407</v>
      </c>
      <c r="C965" s="1">
        <v>0</v>
      </c>
      <c r="D965" s="1">
        <v>1</v>
      </c>
      <c r="E965" s="1">
        <v>0</v>
      </c>
      <c r="F965" s="1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>
        <v>0</v>
      </c>
      <c r="BD965">
        <v>0</v>
      </c>
      <c r="BE965">
        <v>0</v>
      </c>
      <c r="BF965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 t="s">
        <v>4943</v>
      </c>
      <c r="CJ965" s="1" t="s">
        <v>4943</v>
      </c>
      <c r="CK965" s="1" t="s">
        <v>4943</v>
      </c>
      <c r="CL965" s="1" t="s">
        <v>4943</v>
      </c>
      <c r="CM965" s="1" t="s">
        <v>4943</v>
      </c>
      <c r="CN965" s="1" t="s">
        <v>4943</v>
      </c>
      <c r="CO965" s="1" t="s">
        <v>4943</v>
      </c>
      <c r="CP965" s="1" t="s">
        <v>4943</v>
      </c>
      <c r="CQ965" s="1" t="s">
        <v>4943</v>
      </c>
      <c r="CR965" s="1" t="s">
        <v>4943</v>
      </c>
      <c r="CS965" s="1" t="s">
        <v>4943</v>
      </c>
      <c r="CT965" s="1" t="s">
        <v>4943</v>
      </c>
      <c r="CU965" s="1" t="s">
        <v>4943</v>
      </c>
      <c r="CV965" s="1" t="s">
        <v>4943</v>
      </c>
      <c r="CW965" s="1" t="s">
        <v>4943</v>
      </c>
      <c r="CX965" s="1" t="s">
        <v>4943</v>
      </c>
      <c r="CY965" s="1" t="s">
        <v>23</v>
      </c>
      <c r="CZ965" s="1" t="s">
        <v>4943</v>
      </c>
    </row>
    <row r="966" spans="2:104" x14ac:dyDescent="0.25">
      <c r="B966" s="2">
        <v>44407</v>
      </c>
      <c r="C966" s="1">
        <v>0</v>
      </c>
      <c r="D966" s="1">
        <v>1</v>
      </c>
      <c r="E966" s="1">
        <v>0</v>
      </c>
      <c r="F966" s="1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>
        <v>0</v>
      </c>
      <c r="BD966">
        <v>0</v>
      </c>
      <c r="BE966">
        <v>0</v>
      </c>
      <c r="BF966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 t="s">
        <v>4943</v>
      </c>
      <c r="CJ966" s="1" t="s">
        <v>4943</v>
      </c>
      <c r="CK966" s="1" t="s">
        <v>4943</v>
      </c>
      <c r="CL966" s="1" t="s">
        <v>4943</v>
      </c>
      <c r="CM966" s="1" t="s">
        <v>4943</v>
      </c>
      <c r="CN966" s="1" t="s">
        <v>4943</v>
      </c>
      <c r="CO966" s="1" t="s">
        <v>4943</v>
      </c>
      <c r="CP966" s="1" t="s">
        <v>4943</v>
      </c>
      <c r="CQ966" s="1" t="s">
        <v>4943</v>
      </c>
      <c r="CR966" s="1" t="s">
        <v>4943</v>
      </c>
      <c r="CS966" s="1" t="s">
        <v>4943</v>
      </c>
      <c r="CT966" s="1" t="s">
        <v>4943</v>
      </c>
      <c r="CU966" s="1" t="s">
        <v>4943</v>
      </c>
      <c r="CV966" s="1" t="s">
        <v>4943</v>
      </c>
      <c r="CW966" s="1" t="s">
        <v>4943</v>
      </c>
      <c r="CX966" s="1" t="s">
        <v>4943</v>
      </c>
      <c r="CY966" s="1" t="s">
        <v>23</v>
      </c>
      <c r="CZ966" s="1" t="s">
        <v>4943</v>
      </c>
    </row>
    <row r="967" spans="2:104" x14ac:dyDescent="0.25">
      <c r="B967" s="2">
        <v>44407</v>
      </c>
      <c r="C967" s="1">
        <v>0</v>
      </c>
      <c r="D967" s="1">
        <v>1</v>
      </c>
      <c r="E967" s="1">
        <v>0</v>
      </c>
      <c r="F967" s="1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>
        <v>0</v>
      </c>
      <c r="BD967">
        <v>0</v>
      </c>
      <c r="BE967">
        <v>0</v>
      </c>
      <c r="BF967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 t="s">
        <v>4943</v>
      </c>
      <c r="CJ967" s="1" t="s">
        <v>4943</v>
      </c>
      <c r="CK967" s="1" t="s">
        <v>4943</v>
      </c>
      <c r="CL967" s="1" t="s">
        <v>4943</v>
      </c>
      <c r="CM967" s="1" t="s">
        <v>4943</v>
      </c>
      <c r="CN967" s="1" t="s">
        <v>4943</v>
      </c>
      <c r="CO967" s="1" t="s">
        <v>4943</v>
      </c>
      <c r="CP967" s="1" t="s">
        <v>4943</v>
      </c>
      <c r="CQ967" s="1" t="s">
        <v>4943</v>
      </c>
      <c r="CR967" s="1" t="s">
        <v>4943</v>
      </c>
      <c r="CS967" s="1" t="s">
        <v>4943</v>
      </c>
      <c r="CT967" s="1" t="s">
        <v>4943</v>
      </c>
      <c r="CU967" s="1" t="s">
        <v>4943</v>
      </c>
      <c r="CV967" s="1" t="s">
        <v>4943</v>
      </c>
      <c r="CW967" s="1" t="s">
        <v>4943</v>
      </c>
      <c r="CX967" s="1" t="s">
        <v>4943</v>
      </c>
      <c r="CY967" s="1" t="s">
        <v>23</v>
      </c>
      <c r="CZ967" s="1" t="s">
        <v>4943</v>
      </c>
    </row>
    <row r="968" spans="2:104" x14ac:dyDescent="0.25">
      <c r="B968" s="2">
        <v>44407</v>
      </c>
      <c r="C968" s="1">
        <v>1</v>
      </c>
      <c r="D968" s="1">
        <v>0</v>
      </c>
      <c r="E968" s="1">
        <v>0</v>
      </c>
      <c r="F968" s="1">
        <v>0</v>
      </c>
      <c r="G968">
        <v>0</v>
      </c>
      <c r="H968">
        <v>0</v>
      </c>
      <c r="I968">
        <v>1</v>
      </c>
      <c r="J968">
        <v>1</v>
      </c>
      <c r="K968">
        <v>1</v>
      </c>
      <c r="L968">
        <v>0</v>
      </c>
      <c r="M968">
        <v>0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1</v>
      </c>
      <c r="T968">
        <v>1</v>
      </c>
      <c r="U968">
        <v>1</v>
      </c>
      <c r="V968" s="1">
        <v>1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1</v>
      </c>
      <c r="AH968" s="1">
        <v>0</v>
      </c>
      <c r="AI968" s="1">
        <v>1</v>
      </c>
      <c r="AJ968" s="1">
        <v>1</v>
      </c>
      <c r="AK968" s="1">
        <v>1</v>
      </c>
      <c r="AL968" s="1">
        <v>0</v>
      </c>
      <c r="AM968" s="1">
        <v>1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1</v>
      </c>
      <c r="AY968" s="1">
        <v>0</v>
      </c>
      <c r="AZ968" s="1">
        <v>1</v>
      </c>
      <c r="BA968" s="1">
        <v>1</v>
      </c>
      <c r="BB968" s="1">
        <v>1</v>
      </c>
      <c r="BC968">
        <v>1</v>
      </c>
      <c r="BD968">
        <v>0</v>
      </c>
      <c r="BE968">
        <v>1</v>
      </c>
      <c r="BF968">
        <v>0</v>
      </c>
      <c r="BG968" s="1">
        <v>1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 t="s">
        <v>4946</v>
      </c>
      <c r="CJ968" s="1" t="s">
        <v>4944</v>
      </c>
      <c r="CK968" s="1" t="s">
        <v>4946</v>
      </c>
      <c r="CL968" s="1" t="s">
        <v>4946</v>
      </c>
      <c r="CM968" s="1" t="s">
        <v>4946</v>
      </c>
      <c r="CN968" s="1" t="s">
        <v>4946</v>
      </c>
      <c r="CO968" s="1" t="s">
        <v>4946</v>
      </c>
      <c r="CP968" s="1" t="s">
        <v>4946</v>
      </c>
      <c r="CQ968" s="1" t="s">
        <v>4944</v>
      </c>
      <c r="CR968" s="1" t="s">
        <v>4946</v>
      </c>
      <c r="CS968" s="1" t="s">
        <v>4945</v>
      </c>
      <c r="CT968" s="1" t="s">
        <v>4943</v>
      </c>
      <c r="CU968" s="1" t="s">
        <v>4943</v>
      </c>
      <c r="CV968" s="1" t="s">
        <v>4943</v>
      </c>
      <c r="CW968" s="1" t="s">
        <v>4943</v>
      </c>
      <c r="CX968" s="1" t="s">
        <v>4943</v>
      </c>
      <c r="CY968" s="1" t="s">
        <v>4943</v>
      </c>
      <c r="CZ968" s="1" t="s">
        <v>4943</v>
      </c>
    </row>
    <row r="969" spans="2:104" x14ac:dyDescent="0.25">
      <c r="B969" s="2">
        <v>44407</v>
      </c>
      <c r="C969" s="1">
        <v>0</v>
      </c>
      <c r="D969" s="1">
        <v>1</v>
      </c>
      <c r="E969" s="1">
        <v>0</v>
      </c>
      <c r="F969" s="1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>
        <v>0</v>
      </c>
      <c r="BD969">
        <v>0</v>
      </c>
      <c r="BE969">
        <v>0</v>
      </c>
      <c r="BF969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0</v>
      </c>
      <c r="CA969" s="1">
        <v>0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 t="s">
        <v>4943</v>
      </c>
      <c r="CJ969" s="1" t="s">
        <v>4943</v>
      </c>
      <c r="CK969" s="1" t="s">
        <v>4943</v>
      </c>
      <c r="CL969" s="1" t="s">
        <v>4943</v>
      </c>
      <c r="CM969" s="1" t="s">
        <v>4943</v>
      </c>
      <c r="CN969" s="1" t="s">
        <v>4943</v>
      </c>
      <c r="CO969" s="1" t="s">
        <v>4943</v>
      </c>
      <c r="CP969" s="1" t="s">
        <v>4943</v>
      </c>
      <c r="CQ969" s="1" t="s">
        <v>4943</v>
      </c>
      <c r="CR969" s="1" t="s">
        <v>4943</v>
      </c>
      <c r="CS969" s="1" t="s">
        <v>4943</v>
      </c>
      <c r="CT969" s="1" t="s">
        <v>4943</v>
      </c>
      <c r="CU969" s="1" t="s">
        <v>4943</v>
      </c>
      <c r="CV969" s="1" t="s">
        <v>4943</v>
      </c>
      <c r="CW969" s="1" t="s">
        <v>4943</v>
      </c>
      <c r="CX969" s="1" t="s">
        <v>4943</v>
      </c>
      <c r="CY969" s="1" t="s">
        <v>23</v>
      </c>
      <c r="CZ969" s="1" t="s">
        <v>4943</v>
      </c>
    </row>
    <row r="970" spans="2:104" x14ac:dyDescent="0.25">
      <c r="B970" s="2">
        <v>44407</v>
      </c>
      <c r="C970" s="1">
        <v>0</v>
      </c>
      <c r="D970" s="1">
        <v>1</v>
      </c>
      <c r="E970" s="1">
        <v>0</v>
      </c>
      <c r="F970" s="1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>
        <v>0</v>
      </c>
      <c r="BD970">
        <v>0</v>
      </c>
      <c r="BE970">
        <v>0</v>
      </c>
      <c r="BF970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 t="s">
        <v>4943</v>
      </c>
      <c r="CJ970" s="1" t="s">
        <v>4943</v>
      </c>
      <c r="CK970" s="1" t="s">
        <v>4943</v>
      </c>
      <c r="CL970" s="1" t="s">
        <v>4943</v>
      </c>
      <c r="CM970" s="1" t="s">
        <v>4943</v>
      </c>
      <c r="CN970" s="1" t="s">
        <v>4943</v>
      </c>
      <c r="CO970" s="1" t="s">
        <v>4943</v>
      </c>
      <c r="CP970" s="1" t="s">
        <v>4943</v>
      </c>
      <c r="CQ970" s="1" t="s">
        <v>4943</v>
      </c>
      <c r="CR970" s="1" t="s">
        <v>4943</v>
      </c>
      <c r="CS970" s="1" t="s">
        <v>4943</v>
      </c>
      <c r="CT970" s="1" t="s">
        <v>4943</v>
      </c>
      <c r="CU970" s="1" t="s">
        <v>4943</v>
      </c>
      <c r="CV970" s="1" t="s">
        <v>4943</v>
      </c>
      <c r="CW970" s="1" t="s">
        <v>4943</v>
      </c>
      <c r="CX970" s="1" t="s">
        <v>4943</v>
      </c>
      <c r="CY970" s="1" t="s">
        <v>23</v>
      </c>
      <c r="CZ970" s="1" t="s">
        <v>4943</v>
      </c>
    </row>
    <row r="971" spans="2:104" x14ac:dyDescent="0.25">
      <c r="B971" s="2">
        <v>44407</v>
      </c>
      <c r="C971" s="1">
        <v>0</v>
      </c>
      <c r="D971" s="1">
        <v>1</v>
      </c>
      <c r="E971" s="1">
        <v>0</v>
      </c>
      <c r="F971" s="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>
        <v>0</v>
      </c>
      <c r="BD971">
        <v>0</v>
      </c>
      <c r="BE971">
        <v>0</v>
      </c>
      <c r="BF97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0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 t="s">
        <v>4943</v>
      </c>
      <c r="CJ971" s="1" t="s">
        <v>4943</v>
      </c>
      <c r="CK971" s="1" t="s">
        <v>4943</v>
      </c>
      <c r="CL971" s="1" t="s">
        <v>4943</v>
      </c>
      <c r="CM971" s="1" t="s">
        <v>4943</v>
      </c>
      <c r="CN971" s="1" t="s">
        <v>4943</v>
      </c>
      <c r="CO971" s="1" t="s">
        <v>4943</v>
      </c>
      <c r="CP971" s="1" t="s">
        <v>4943</v>
      </c>
      <c r="CQ971" s="1" t="s">
        <v>4943</v>
      </c>
      <c r="CR971" s="1" t="s">
        <v>4943</v>
      </c>
      <c r="CS971" s="1" t="s">
        <v>4943</v>
      </c>
      <c r="CT971" s="1" t="s">
        <v>4943</v>
      </c>
      <c r="CU971" s="1" t="s">
        <v>4943</v>
      </c>
      <c r="CV971" s="1" t="s">
        <v>4943</v>
      </c>
      <c r="CW971" s="1" t="s">
        <v>4943</v>
      </c>
      <c r="CX971" s="1" t="s">
        <v>4943</v>
      </c>
      <c r="CY971" s="1" t="s">
        <v>23</v>
      </c>
      <c r="CZ971" s="1" t="s">
        <v>4943</v>
      </c>
    </row>
    <row r="972" spans="2:104" x14ac:dyDescent="0.25">
      <c r="B972" s="2">
        <v>44407</v>
      </c>
      <c r="C972" s="1">
        <v>1</v>
      </c>
      <c r="D972" s="1">
        <v>0</v>
      </c>
      <c r="E972" s="1">
        <v>0</v>
      </c>
      <c r="F972" s="1">
        <v>0</v>
      </c>
      <c r="G972">
        <v>1</v>
      </c>
      <c r="H972">
        <v>0</v>
      </c>
      <c r="I972">
        <v>1</v>
      </c>
      <c r="J972">
        <v>1</v>
      </c>
      <c r="K972">
        <v>1</v>
      </c>
      <c r="L972">
        <v>1</v>
      </c>
      <c r="M972">
        <v>0</v>
      </c>
      <c r="N972">
        <v>0</v>
      </c>
      <c r="O972">
        <v>1</v>
      </c>
      <c r="P972">
        <v>0</v>
      </c>
      <c r="Q972">
        <v>0</v>
      </c>
      <c r="R972">
        <v>1</v>
      </c>
      <c r="S972">
        <v>0</v>
      </c>
      <c r="T972">
        <v>1</v>
      </c>
      <c r="U972">
        <v>0</v>
      </c>
      <c r="V972" s="1">
        <v>1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1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1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1</v>
      </c>
      <c r="AY972" s="1">
        <v>0</v>
      </c>
      <c r="AZ972" s="1">
        <v>1</v>
      </c>
      <c r="BA972" s="1">
        <v>0</v>
      </c>
      <c r="BB972" s="1">
        <v>0</v>
      </c>
      <c r="BC972">
        <v>1</v>
      </c>
      <c r="BD972">
        <v>1</v>
      </c>
      <c r="BE972">
        <v>1</v>
      </c>
      <c r="BF972">
        <v>0</v>
      </c>
      <c r="BG972" s="1">
        <v>1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1</v>
      </c>
      <c r="BR972" s="1">
        <v>1</v>
      </c>
      <c r="BS972" s="1">
        <v>0</v>
      </c>
      <c r="BT972" s="1">
        <v>0</v>
      </c>
      <c r="BU972" s="1">
        <v>0</v>
      </c>
      <c r="BV972" s="1">
        <v>1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 t="s">
        <v>4946</v>
      </c>
      <c r="CJ972" s="1" t="s">
        <v>4946</v>
      </c>
      <c r="CK972" s="1" t="s">
        <v>4946</v>
      </c>
      <c r="CL972" s="1" t="s">
        <v>4944</v>
      </c>
      <c r="CM972" s="1" t="s">
        <v>4945</v>
      </c>
      <c r="CN972" s="1" t="s">
        <v>4945</v>
      </c>
      <c r="CO972" s="1" t="s">
        <v>4944</v>
      </c>
      <c r="CP972" s="1" t="s">
        <v>4945</v>
      </c>
      <c r="CQ972" s="1" t="s">
        <v>4945</v>
      </c>
      <c r="CR972" s="1" t="s">
        <v>4944</v>
      </c>
      <c r="CS972" s="1" t="s">
        <v>4944</v>
      </c>
      <c r="CT972" s="1" t="s">
        <v>4943</v>
      </c>
      <c r="CU972" s="1" t="s">
        <v>4943</v>
      </c>
      <c r="CV972" s="1" t="s">
        <v>4943</v>
      </c>
      <c r="CW972" s="1" t="s">
        <v>4943</v>
      </c>
      <c r="CX972" s="1" t="s">
        <v>4943</v>
      </c>
      <c r="CY972" s="1" t="s">
        <v>4943</v>
      </c>
      <c r="CZ972" s="1" t="s">
        <v>4943</v>
      </c>
    </row>
    <row r="973" spans="2:104" x14ac:dyDescent="0.25">
      <c r="B973" s="2">
        <v>44407</v>
      </c>
      <c r="C973" s="1">
        <v>1</v>
      </c>
      <c r="D973" s="1">
        <v>0</v>
      </c>
      <c r="E973" s="1">
        <v>0</v>
      </c>
      <c r="F973" s="1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1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>
        <v>0</v>
      </c>
      <c r="BD973">
        <v>0</v>
      </c>
      <c r="BE973">
        <v>0</v>
      </c>
      <c r="BF973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1</v>
      </c>
      <c r="CG973" s="1">
        <v>0</v>
      </c>
      <c r="CH973" s="1">
        <v>0</v>
      </c>
      <c r="CI973" s="1" t="s">
        <v>4946</v>
      </c>
      <c r="CJ973" s="1" t="s">
        <v>4944</v>
      </c>
      <c r="CK973" s="1" t="s">
        <v>4944</v>
      </c>
      <c r="CL973" s="1" t="s">
        <v>4944</v>
      </c>
      <c r="CM973" s="1" t="s">
        <v>4946</v>
      </c>
      <c r="CN973" s="1" t="s">
        <v>4946</v>
      </c>
      <c r="CO973" s="1" t="s">
        <v>4946</v>
      </c>
      <c r="CP973" s="1" t="s">
        <v>4946</v>
      </c>
      <c r="CQ973" s="1" t="s">
        <v>4944</v>
      </c>
      <c r="CR973" s="1" t="s">
        <v>4944</v>
      </c>
      <c r="CS973" s="1" t="s">
        <v>4944</v>
      </c>
      <c r="CT973" s="1" t="s">
        <v>4943</v>
      </c>
      <c r="CU973" s="1" t="s">
        <v>4943</v>
      </c>
      <c r="CV973" s="1" t="s">
        <v>4943</v>
      </c>
      <c r="CW973" s="1" t="s">
        <v>4943</v>
      </c>
      <c r="CX973" s="1" t="s">
        <v>4943</v>
      </c>
      <c r="CY973" s="1" t="s">
        <v>4943</v>
      </c>
      <c r="CZ973" s="1" t="s">
        <v>4943</v>
      </c>
    </row>
    <row r="974" spans="2:104" x14ac:dyDescent="0.25">
      <c r="B974" s="2">
        <v>44407</v>
      </c>
      <c r="C974" s="1">
        <v>0</v>
      </c>
      <c r="D974" s="1">
        <v>0</v>
      </c>
      <c r="E974" s="1">
        <v>0</v>
      </c>
      <c r="F974" s="1">
        <v>1</v>
      </c>
      <c r="G974">
        <v>0</v>
      </c>
      <c r="H974">
        <v>0</v>
      </c>
      <c r="I974">
        <v>1</v>
      </c>
      <c r="J974">
        <v>1</v>
      </c>
      <c r="K974">
        <v>1</v>
      </c>
      <c r="L974">
        <v>0</v>
      </c>
      <c r="M974">
        <v>1</v>
      </c>
      <c r="N974">
        <v>1</v>
      </c>
      <c r="O974">
        <v>1</v>
      </c>
      <c r="P974">
        <v>0</v>
      </c>
      <c r="Q974">
        <v>0</v>
      </c>
      <c r="R974">
        <v>1</v>
      </c>
      <c r="S974">
        <v>1</v>
      </c>
      <c r="T974">
        <v>1</v>
      </c>
      <c r="U974">
        <v>0</v>
      </c>
      <c r="V974" s="1">
        <v>1</v>
      </c>
      <c r="W974" s="1">
        <v>1</v>
      </c>
      <c r="X974" s="1">
        <v>0</v>
      </c>
      <c r="Y974" s="1">
        <v>1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1</v>
      </c>
      <c r="AG974" s="1">
        <v>1</v>
      </c>
      <c r="AH974" s="1">
        <v>1</v>
      </c>
      <c r="AI974" s="1">
        <v>0</v>
      </c>
      <c r="AJ974" s="1">
        <v>0</v>
      </c>
      <c r="AK974" s="1">
        <v>1</v>
      </c>
      <c r="AL974" s="1">
        <v>1</v>
      </c>
      <c r="AM974" s="1">
        <v>1</v>
      </c>
      <c r="AN974" s="1">
        <v>1</v>
      </c>
      <c r="AO974" s="1">
        <v>0</v>
      </c>
      <c r="AP974" s="1">
        <v>1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1</v>
      </c>
      <c r="AX974" s="1">
        <v>1</v>
      </c>
      <c r="AY974" s="1">
        <v>1</v>
      </c>
      <c r="AZ974" s="1">
        <v>1</v>
      </c>
      <c r="BA974" s="1">
        <v>1</v>
      </c>
      <c r="BB974" s="1">
        <v>1</v>
      </c>
      <c r="BC974">
        <v>1</v>
      </c>
      <c r="BD974">
        <v>1</v>
      </c>
      <c r="BE974">
        <v>1</v>
      </c>
      <c r="BF974">
        <v>0</v>
      </c>
      <c r="BG974" s="1">
        <v>1</v>
      </c>
      <c r="BH974" s="1">
        <v>1</v>
      </c>
      <c r="BI974" s="1">
        <v>0</v>
      </c>
      <c r="BJ974" s="1">
        <v>1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1</v>
      </c>
      <c r="CG974" s="1">
        <v>1</v>
      </c>
      <c r="CH974" s="1">
        <v>1</v>
      </c>
      <c r="CI974" s="1" t="s">
        <v>4944</v>
      </c>
      <c r="CJ974" s="1" t="s">
        <v>4944</v>
      </c>
      <c r="CK974" s="1" t="s">
        <v>4944</v>
      </c>
      <c r="CL974" s="1" t="s">
        <v>4944</v>
      </c>
      <c r="CM974" s="1" t="s">
        <v>4944</v>
      </c>
      <c r="CN974" s="1" t="s">
        <v>4944</v>
      </c>
      <c r="CO974" s="1" t="s">
        <v>4944</v>
      </c>
      <c r="CP974" s="1" t="s">
        <v>4944</v>
      </c>
      <c r="CQ974" s="1" t="s">
        <v>4944</v>
      </c>
      <c r="CR974" s="1" t="s">
        <v>4944</v>
      </c>
      <c r="CS974" s="1" t="s">
        <v>4945</v>
      </c>
      <c r="CT974" s="1" t="s">
        <v>4943</v>
      </c>
      <c r="CU974" s="1" t="s">
        <v>4943</v>
      </c>
      <c r="CV974" s="1" t="s">
        <v>4943</v>
      </c>
      <c r="CW974" s="1" t="s">
        <v>4943</v>
      </c>
      <c r="CX974" s="1" t="s">
        <v>4943</v>
      </c>
      <c r="CY974" s="1" t="s">
        <v>4943</v>
      </c>
      <c r="CZ974" s="1" t="s">
        <v>4943</v>
      </c>
    </row>
    <row r="975" spans="2:104" x14ac:dyDescent="0.25">
      <c r="B975" s="2">
        <v>44407</v>
      </c>
      <c r="C975" s="1">
        <v>0</v>
      </c>
      <c r="D975" s="1">
        <v>1</v>
      </c>
      <c r="E975" s="1">
        <v>0</v>
      </c>
      <c r="F975" s="1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>
        <v>0</v>
      </c>
      <c r="BD975">
        <v>0</v>
      </c>
      <c r="BE975">
        <v>0</v>
      </c>
      <c r="BF975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 t="s">
        <v>4943</v>
      </c>
      <c r="CJ975" s="1" t="s">
        <v>4943</v>
      </c>
      <c r="CK975" s="1" t="s">
        <v>4943</v>
      </c>
      <c r="CL975" s="1" t="s">
        <v>4943</v>
      </c>
      <c r="CM975" s="1" t="s">
        <v>4943</v>
      </c>
      <c r="CN975" s="1" t="s">
        <v>4943</v>
      </c>
      <c r="CO975" s="1" t="s">
        <v>4943</v>
      </c>
      <c r="CP975" s="1" t="s">
        <v>4943</v>
      </c>
      <c r="CQ975" s="1" t="s">
        <v>4943</v>
      </c>
      <c r="CR975" s="1" t="s">
        <v>4943</v>
      </c>
      <c r="CS975" s="1" t="s">
        <v>4943</v>
      </c>
      <c r="CT975" s="1" t="s">
        <v>4943</v>
      </c>
      <c r="CU975" s="1" t="s">
        <v>4943</v>
      </c>
      <c r="CV975" s="1" t="s">
        <v>4943</v>
      </c>
      <c r="CW975" s="1" t="s">
        <v>4943</v>
      </c>
      <c r="CX975" s="1" t="s">
        <v>4943</v>
      </c>
      <c r="CY975" s="1" t="s">
        <v>23</v>
      </c>
      <c r="CZ975" s="1" t="s">
        <v>4943</v>
      </c>
    </row>
    <row r="976" spans="2:104" x14ac:dyDescent="0.25">
      <c r="B976" s="2">
        <v>44407</v>
      </c>
      <c r="C976" s="1">
        <v>0</v>
      </c>
      <c r="D976" s="1">
        <v>1</v>
      </c>
      <c r="E976" s="1">
        <v>0</v>
      </c>
      <c r="F976" s="1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>
        <v>0</v>
      </c>
      <c r="BD976">
        <v>0</v>
      </c>
      <c r="BE976">
        <v>0</v>
      </c>
      <c r="BF976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 t="s">
        <v>4943</v>
      </c>
      <c r="CJ976" s="1" t="s">
        <v>4943</v>
      </c>
      <c r="CK976" s="1" t="s">
        <v>4943</v>
      </c>
      <c r="CL976" s="1" t="s">
        <v>4943</v>
      </c>
      <c r="CM976" s="1" t="s">
        <v>4943</v>
      </c>
      <c r="CN976" s="1" t="s">
        <v>4943</v>
      </c>
      <c r="CO976" s="1" t="s">
        <v>4943</v>
      </c>
      <c r="CP976" s="1" t="s">
        <v>4943</v>
      </c>
      <c r="CQ976" s="1" t="s">
        <v>4943</v>
      </c>
      <c r="CR976" s="1" t="s">
        <v>4943</v>
      </c>
      <c r="CS976" s="1" t="s">
        <v>4943</v>
      </c>
      <c r="CT976" s="1" t="s">
        <v>4943</v>
      </c>
      <c r="CU976" s="1" t="s">
        <v>4943</v>
      </c>
      <c r="CV976" s="1" t="s">
        <v>4943</v>
      </c>
      <c r="CW976" s="1" t="s">
        <v>4943</v>
      </c>
      <c r="CX976" s="1" t="s">
        <v>4943</v>
      </c>
      <c r="CY976" s="1" t="s">
        <v>23</v>
      </c>
      <c r="CZ976" s="1" t="s">
        <v>4943</v>
      </c>
    </row>
    <row r="977" spans="2:104" x14ac:dyDescent="0.25">
      <c r="B977" s="2">
        <v>44407</v>
      </c>
      <c r="C977" s="1">
        <v>1</v>
      </c>
      <c r="D977" s="1">
        <v>0</v>
      </c>
      <c r="E977" s="1">
        <v>0</v>
      </c>
      <c r="F977" s="1">
        <v>0</v>
      </c>
      <c r="G977">
        <v>0</v>
      </c>
      <c r="H977">
        <v>0</v>
      </c>
      <c r="I977">
        <v>1</v>
      </c>
      <c r="J977">
        <v>0</v>
      </c>
      <c r="K977">
        <v>1</v>
      </c>
      <c r="L977">
        <v>0</v>
      </c>
      <c r="M977">
        <v>0</v>
      </c>
      <c r="N977">
        <v>1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 s="1">
        <v>1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1</v>
      </c>
      <c r="AX977" s="1">
        <v>1</v>
      </c>
      <c r="AY977" s="1">
        <v>1</v>
      </c>
      <c r="AZ977" s="1">
        <v>1</v>
      </c>
      <c r="BA977" s="1">
        <v>1</v>
      </c>
      <c r="BB977" s="1">
        <v>1</v>
      </c>
      <c r="BC977">
        <v>1</v>
      </c>
      <c r="BD977">
        <v>1</v>
      </c>
      <c r="BE977">
        <v>1</v>
      </c>
      <c r="BF977">
        <v>0</v>
      </c>
      <c r="BG977" s="1">
        <v>1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 t="s">
        <v>4944</v>
      </c>
      <c r="CJ977" s="1" t="s">
        <v>4944</v>
      </c>
      <c r="CK977" s="1" t="s">
        <v>4944</v>
      </c>
      <c r="CL977" s="1" t="s">
        <v>4945</v>
      </c>
      <c r="CM977" s="1" t="s">
        <v>4945</v>
      </c>
      <c r="CN977" s="1" t="s">
        <v>4945</v>
      </c>
      <c r="CO977" s="1" t="s">
        <v>4945</v>
      </c>
      <c r="CP977" s="1" t="s">
        <v>4944</v>
      </c>
      <c r="CQ977" s="1" t="s">
        <v>4945</v>
      </c>
      <c r="CR977" s="1" t="s">
        <v>4944</v>
      </c>
      <c r="CS977" s="1" t="s">
        <v>4944</v>
      </c>
      <c r="CT977" s="1" t="s">
        <v>4943</v>
      </c>
      <c r="CU977" s="1" t="s">
        <v>4943</v>
      </c>
      <c r="CV977" s="1" t="s">
        <v>4943</v>
      </c>
      <c r="CW977" s="1" t="s">
        <v>4943</v>
      </c>
      <c r="CX977" s="1" t="s">
        <v>4943</v>
      </c>
      <c r="CY977" s="1" t="s">
        <v>4943</v>
      </c>
      <c r="CZ977" s="1" t="s">
        <v>4943</v>
      </c>
    </row>
    <row r="978" spans="2:104" x14ac:dyDescent="0.25">
      <c r="B978" s="2">
        <v>44407</v>
      </c>
      <c r="C978" s="1">
        <v>1</v>
      </c>
      <c r="D978" s="1">
        <v>0</v>
      </c>
      <c r="E978" s="1">
        <v>0</v>
      </c>
      <c r="F978" s="1">
        <v>0</v>
      </c>
      <c r="G978">
        <v>0</v>
      </c>
      <c r="H978">
        <v>0</v>
      </c>
      <c r="I978">
        <v>1</v>
      </c>
      <c r="J978">
        <v>1</v>
      </c>
      <c r="K978">
        <v>1</v>
      </c>
      <c r="L978">
        <v>0</v>
      </c>
      <c r="M978">
        <v>0</v>
      </c>
      <c r="N978">
        <v>1</v>
      </c>
      <c r="O978">
        <v>0</v>
      </c>
      <c r="P978">
        <v>0</v>
      </c>
      <c r="Q978">
        <v>1</v>
      </c>
      <c r="R978">
        <v>0</v>
      </c>
      <c r="S978">
        <v>1</v>
      </c>
      <c r="T978">
        <v>1</v>
      </c>
      <c r="U978">
        <v>0</v>
      </c>
      <c r="V978" s="1">
        <v>1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1</v>
      </c>
      <c r="AH978" s="1">
        <v>0</v>
      </c>
      <c r="AI978" s="1">
        <v>0</v>
      </c>
      <c r="AJ978" s="1">
        <v>0</v>
      </c>
      <c r="AK978" s="1">
        <v>0</v>
      </c>
      <c r="AL978" s="1">
        <v>1</v>
      </c>
      <c r="AM978" s="1">
        <v>1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>
        <v>1</v>
      </c>
      <c r="BD978">
        <v>0</v>
      </c>
      <c r="BE978">
        <v>1</v>
      </c>
      <c r="BF978">
        <v>0</v>
      </c>
      <c r="BG978" s="1">
        <v>1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 t="s">
        <v>4946</v>
      </c>
      <c r="CJ978" s="1" t="s">
        <v>4944</v>
      </c>
      <c r="CK978" s="1" t="s">
        <v>4944</v>
      </c>
      <c r="CL978" s="1" t="s">
        <v>4944</v>
      </c>
      <c r="CM978" s="1" t="s">
        <v>4944</v>
      </c>
      <c r="CN978" s="1" t="s">
        <v>4944</v>
      </c>
      <c r="CO978" s="1" t="s">
        <v>4945</v>
      </c>
      <c r="CP978" s="1" t="s">
        <v>4945</v>
      </c>
      <c r="CQ978" s="1" t="s">
        <v>4944</v>
      </c>
      <c r="CR978" s="1" t="s">
        <v>4944</v>
      </c>
      <c r="CS978" s="1" t="s">
        <v>4944</v>
      </c>
      <c r="CT978" s="1" t="s">
        <v>4943</v>
      </c>
      <c r="CU978" s="1" t="s">
        <v>4943</v>
      </c>
      <c r="CV978" s="1" t="s">
        <v>4943</v>
      </c>
      <c r="CW978" s="1" t="s">
        <v>4943</v>
      </c>
      <c r="CX978" s="1" t="s">
        <v>4943</v>
      </c>
      <c r="CY978" s="1" t="s">
        <v>4943</v>
      </c>
      <c r="CZ978" s="1" t="s">
        <v>4943</v>
      </c>
    </row>
    <row r="979" spans="2:104" x14ac:dyDescent="0.25">
      <c r="B979" s="2">
        <v>44407</v>
      </c>
      <c r="C979" s="1">
        <v>1</v>
      </c>
      <c r="D979" s="1">
        <v>0</v>
      </c>
      <c r="E979" s="1">
        <v>0</v>
      </c>
      <c r="F979" s="1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1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>
        <v>0</v>
      </c>
      <c r="BD979">
        <v>0</v>
      </c>
      <c r="BE979">
        <v>0</v>
      </c>
      <c r="BF979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1</v>
      </c>
      <c r="CG979" s="1">
        <v>0</v>
      </c>
      <c r="CH979" s="1">
        <v>0</v>
      </c>
      <c r="CI979" s="1" t="s">
        <v>4944</v>
      </c>
      <c r="CJ979" s="1" t="s">
        <v>4944</v>
      </c>
      <c r="CK979" s="1" t="s">
        <v>4944</v>
      </c>
      <c r="CL979" s="1" t="s">
        <v>4944</v>
      </c>
      <c r="CM979" s="1" t="s">
        <v>4944</v>
      </c>
      <c r="CN979" s="1" t="s">
        <v>4944</v>
      </c>
      <c r="CO979" s="1" t="s">
        <v>4944</v>
      </c>
      <c r="CP979" s="1" t="s">
        <v>4944</v>
      </c>
      <c r="CQ979" s="1" t="s">
        <v>4944</v>
      </c>
      <c r="CR979" s="1" t="s">
        <v>4944</v>
      </c>
      <c r="CS979" s="1" t="s">
        <v>4944</v>
      </c>
      <c r="CT979" s="1" t="s">
        <v>4943</v>
      </c>
      <c r="CU979" s="1" t="s">
        <v>4943</v>
      </c>
      <c r="CV979" s="1" t="s">
        <v>4943</v>
      </c>
      <c r="CW979" s="1" t="s">
        <v>4943</v>
      </c>
      <c r="CX979" s="1" t="s">
        <v>4943</v>
      </c>
      <c r="CY979" s="1" t="s">
        <v>4943</v>
      </c>
      <c r="CZ979" s="1" t="s">
        <v>4943</v>
      </c>
    </row>
    <row r="980" spans="2:104" x14ac:dyDescent="0.25">
      <c r="B980" s="2">
        <v>44407</v>
      </c>
      <c r="C980" s="1">
        <v>1</v>
      </c>
      <c r="D980" s="1">
        <v>0</v>
      </c>
      <c r="E980" s="1">
        <v>0</v>
      </c>
      <c r="F980" s="1">
        <v>0</v>
      </c>
      <c r="G980">
        <v>0</v>
      </c>
      <c r="H980">
        <v>0</v>
      </c>
      <c r="I980">
        <v>1</v>
      </c>
      <c r="J980">
        <v>1</v>
      </c>
      <c r="K980">
        <v>1</v>
      </c>
      <c r="L980">
        <v>0</v>
      </c>
      <c r="M980">
        <v>0</v>
      </c>
      <c r="N980">
        <v>0</v>
      </c>
      <c r="O980">
        <v>1</v>
      </c>
      <c r="P980">
        <v>0</v>
      </c>
      <c r="Q980">
        <v>0</v>
      </c>
      <c r="R980">
        <v>1</v>
      </c>
      <c r="S980">
        <v>1</v>
      </c>
      <c r="T980">
        <v>1</v>
      </c>
      <c r="U980">
        <v>0</v>
      </c>
      <c r="V980" s="1">
        <v>1</v>
      </c>
      <c r="W980" s="1">
        <v>1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1</v>
      </c>
      <c r="AI980" s="1">
        <v>0</v>
      </c>
      <c r="AJ980" s="1">
        <v>0</v>
      </c>
      <c r="AK980" s="1">
        <v>0</v>
      </c>
      <c r="AL980" s="1">
        <v>0</v>
      </c>
      <c r="AM980" s="1">
        <v>1</v>
      </c>
      <c r="AN980" s="1">
        <v>1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1</v>
      </c>
      <c r="AY980" s="1">
        <v>0</v>
      </c>
      <c r="AZ980" s="1">
        <v>1</v>
      </c>
      <c r="BA980" s="1">
        <v>1</v>
      </c>
      <c r="BB980" s="1">
        <v>0</v>
      </c>
      <c r="BC980">
        <v>1</v>
      </c>
      <c r="BD980">
        <v>0</v>
      </c>
      <c r="BE980">
        <v>1</v>
      </c>
      <c r="BF980">
        <v>1</v>
      </c>
      <c r="BG980" s="1">
        <v>1</v>
      </c>
      <c r="BH980" s="1">
        <v>1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 t="s">
        <v>4946</v>
      </c>
      <c r="CJ980" s="1" t="s">
        <v>4945</v>
      </c>
      <c r="CK980" s="1" t="s">
        <v>4946</v>
      </c>
      <c r="CL980" s="1" t="s">
        <v>4946</v>
      </c>
      <c r="CM980" s="1" t="s">
        <v>4945</v>
      </c>
      <c r="CN980" s="1" t="s">
        <v>4946</v>
      </c>
      <c r="CO980" s="1" t="s">
        <v>4945</v>
      </c>
      <c r="CP980" s="1" t="s">
        <v>4945</v>
      </c>
      <c r="CQ980" s="1" t="s">
        <v>4945</v>
      </c>
      <c r="CR980" s="1" t="s">
        <v>4946</v>
      </c>
      <c r="CS980" s="1" t="s">
        <v>4945</v>
      </c>
      <c r="CT980" s="1" t="s">
        <v>4943</v>
      </c>
      <c r="CU980" s="1" t="s">
        <v>4943</v>
      </c>
      <c r="CV980" s="1" t="s">
        <v>4943</v>
      </c>
      <c r="CW980" s="1" t="s">
        <v>4943</v>
      </c>
      <c r="CX980" s="1" t="s">
        <v>4943</v>
      </c>
      <c r="CY980" s="1" t="s">
        <v>4943</v>
      </c>
      <c r="CZ980" s="1" t="s">
        <v>4943</v>
      </c>
    </row>
    <row r="981" spans="2:104" x14ac:dyDescent="0.25">
      <c r="B981" s="2">
        <v>44407</v>
      </c>
      <c r="C981" s="1">
        <v>0</v>
      </c>
      <c r="D981" s="1">
        <v>1</v>
      </c>
      <c r="E981" s="1">
        <v>0</v>
      </c>
      <c r="F981" s="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>
        <v>0</v>
      </c>
      <c r="BD981">
        <v>0</v>
      </c>
      <c r="BE981">
        <v>0</v>
      </c>
      <c r="BF98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 t="s">
        <v>4943</v>
      </c>
      <c r="CJ981" s="1" t="s">
        <v>4943</v>
      </c>
      <c r="CK981" s="1" t="s">
        <v>4943</v>
      </c>
      <c r="CL981" s="1" t="s">
        <v>4943</v>
      </c>
      <c r="CM981" s="1" t="s">
        <v>4943</v>
      </c>
      <c r="CN981" s="1" t="s">
        <v>4943</v>
      </c>
      <c r="CO981" s="1" t="s">
        <v>4943</v>
      </c>
      <c r="CP981" s="1" t="s">
        <v>4943</v>
      </c>
      <c r="CQ981" s="1" t="s">
        <v>4943</v>
      </c>
      <c r="CR981" s="1" t="s">
        <v>4943</v>
      </c>
      <c r="CS981" s="1" t="s">
        <v>4943</v>
      </c>
      <c r="CT981" s="1" t="s">
        <v>4943</v>
      </c>
      <c r="CU981" s="1" t="s">
        <v>4943</v>
      </c>
      <c r="CV981" s="1" t="s">
        <v>4943</v>
      </c>
      <c r="CW981" s="1" t="s">
        <v>4943</v>
      </c>
      <c r="CX981" s="1" t="s">
        <v>4943</v>
      </c>
      <c r="CY981" s="1" t="s">
        <v>23</v>
      </c>
      <c r="CZ981" s="1" t="s">
        <v>4943</v>
      </c>
    </row>
    <row r="982" spans="2:104" x14ac:dyDescent="0.25">
      <c r="B982" s="2">
        <v>44407</v>
      </c>
      <c r="C982" s="1">
        <v>0</v>
      </c>
      <c r="D982" s="1">
        <v>1</v>
      </c>
      <c r="E982" s="1">
        <v>0</v>
      </c>
      <c r="F982" s="1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>
        <v>0</v>
      </c>
      <c r="BD982">
        <v>0</v>
      </c>
      <c r="BE982">
        <v>0</v>
      </c>
      <c r="BF982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 t="s">
        <v>4943</v>
      </c>
      <c r="CJ982" s="1" t="s">
        <v>4943</v>
      </c>
      <c r="CK982" s="1" t="s">
        <v>4943</v>
      </c>
      <c r="CL982" s="1" t="s">
        <v>4943</v>
      </c>
      <c r="CM982" s="1" t="s">
        <v>4943</v>
      </c>
      <c r="CN982" s="1" t="s">
        <v>4943</v>
      </c>
      <c r="CO982" s="1" t="s">
        <v>4943</v>
      </c>
      <c r="CP982" s="1" t="s">
        <v>4943</v>
      </c>
      <c r="CQ982" s="1" t="s">
        <v>4943</v>
      </c>
      <c r="CR982" s="1" t="s">
        <v>4943</v>
      </c>
      <c r="CS982" s="1" t="s">
        <v>4943</v>
      </c>
      <c r="CT982" s="1" t="s">
        <v>4943</v>
      </c>
      <c r="CU982" s="1" t="s">
        <v>4943</v>
      </c>
      <c r="CV982" s="1" t="s">
        <v>4943</v>
      </c>
      <c r="CW982" s="1" t="s">
        <v>4943</v>
      </c>
      <c r="CX982" s="1" t="s">
        <v>4943</v>
      </c>
      <c r="CY982" s="1" t="s">
        <v>23</v>
      </c>
      <c r="CZ982" s="1" t="s">
        <v>4943</v>
      </c>
    </row>
    <row r="983" spans="2:104" x14ac:dyDescent="0.25">
      <c r="B983" s="2">
        <v>44406</v>
      </c>
      <c r="C983" s="1">
        <v>0</v>
      </c>
      <c r="D983" s="1">
        <v>0</v>
      </c>
      <c r="E983" s="1">
        <v>1</v>
      </c>
      <c r="F983" s="1">
        <v>0</v>
      </c>
      <c r="G983">
        <v>0</v>
      </c>
      <c r="H983">
        <v>0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>
        <v>0</v>
      </c>
      <c r="BD983">
        <v>0</v>
      </c>
      <c r="BE983">
        <v>0</v>
      </c>
      <c r="BF983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 t="s">
        <v>4945</v>
      </c>
      <c r="CJ983" s="1" t="s">
        <v>4945</v>
      </c>
      <c r="CK983" s="1" t="s">
        <v>4945</v>
      </c>
      <c r="CL983" s="1" t="s">
        <v>4945</v>
      </c>
      <c r="CM983" s="1" t="s">
        <v>4945</v>
      </c>
      <c r="CN983" s="1" t="s">
        <v>4945</v>
      </c>
      <c r="CO983" s="1" t="s">
        <v>4945</v>
      </c>
      <c r="CP983" s="1" t="s">
        <v>4945</v>
      </c>
      <c r="CQ983" s="1" t="s">
        <v>4945</v>
      </c>
      <c r="CR983" s="1" t="s">
        <v>4945</v>
      </c>
      <c r="CS983" s="1" t="s">
        <v>4945</v>
      </c>
      <c r="CT983" s="1" t="s">
        <v>4947</v>
      </c>
      <c r="CU983" s="1" t="s">
        <v>4947</v>
      </c>
      <c r="CV983" s="1" t="s">
        <v>4947</v>
      </c>
      <c r="CW983" s="1" t="s">
        <v>4947</v>
      </c>
      <c r="CX983" s="1" t="s">
        <v>4947</v>
      </c>
      <c r="CY983" s="1" t="s">
        <v>4943</v>
      </c>
      <c r="CZ983" s="1" t="s">
        <v>23</v>
      </c>
    </row>
    <row r="984" spans="2:104" x14ac:dyDescent="0.25">
      <c r="B984" s="2">
        <v>44406</v>
      </c>
      <c r="C984" s="1">
        <v>1</v>
      </c>
      <c r="D984" s="1">
        <v>0</v>
      </c>
      <c r="E984" s="1">
        <v>0</v>
      </c>
      <c r="F984" s="1">
        <v>0</v>
      </c>
      <c r="G984">
        <v>0</v>
      </c>
      <c r="H984">
        <v>0</v>
      </c>
      <c r="I984">
        <v>1</v>
      </c>
      <c r="J984">
        <v>1</v>
      </c>
      <c r="K984">
        <v>1</v>
      </c>
      <c r="L984">
        <v>1</v>
      </c>
      <c r="M984">
        <v>1</v>
      </c>
      <c r="N984">
        <v>1</v>
      </c>
      <c r="O984">
        <v>1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 s="1">
        <v>1</v>
      </c>
      <c r="W984" s="1">
        <v>0</v>
      </c>
      <c r="X984" s="1">
        <v>0</v>
      </c>
      <c r="Y984" s="1">
        <v>1</v>
      </c>
      <c r="Z984" s="1">
        <v>0</v>
      </c>
      <c r="AA984" s="1">
        <v>1</v>
      </c>
      <c r="AB984" s="1">
        <v>0</v>
      </c>
      <c r="AC984" s="1">
        <v>0</v>
      </c>
      <c r="AD984" s="1">
        <v>0</v>
      </c>
      <c r="AE984" s="1">
        <v>0</v>
      </c>
      <c r="AF984" s="1">
        <v>1</v>
      </c>
      <c r="AG984" s="1">
        <v>1</v>
      </c>
      <c r="AH984" s="1">
        <v>0</v>
      </c>
      <c r="AI984" s="1">
        <v>1</v>
      </c>
      <c r="AJ984" s="1">
        <v>1</v>
      </c>
      <c r="AK984" s="1">
        <v>1</v>
      </c>
      <c r="AL984" s="1">
        <v>1</v>
      </c>
      <c r="AM984" s="1">
        <v>1</v>
      </c>
      <c r="AN984" s="1">
        <v>0</v>
      </c>
      <c r="AO984" s="1">
        <v>0</v>
      </c>
      <c r="AP984" s="1">
        <v>1</v>
      </c>
      <c r="AQ984" s="1">
        <v>0</v>
      </c>
      <c r="AR984" s="1">
        <v>1</v>
      </c>
      <c r="AS984" s="1">
        <v>0</v>
      </c>
      <c r="AT984" s="1">
        <v>0</v>
      </c>
      <c r="AU984" s="1">
        <v>0</v>
      </c>
      <c r="AV984" s="1">
        <v>0</v>
      </c>
      <c r="AW984" s="1">
        <v>1</v>
      </c>
      <c r="AX984" s="1">
        <v>1</v>
      </c>
      <c r="AY984" s="1">
        <v>1</v>
      </c>
      <c r="AZ984" s="1">
        <v>1</v>
      </c>
      <c r="BA984" s="1">
        <v>0</v>
      </c>
      <c r="BB984" s="1">
        <v>1</v>
      </c>
      <c r="BC984">
        <v>1</v>
      </c>
      <c r="BD984">
        <v>0</v>
      </c>
      <c r="BE984">
        <v>1</v>
      </c>
      <c r="BF984">
        <v>1</v>
      </c>
      <c r="BG984" s="1">
        <v>1</v>
      </c>
      <c r="BH984" s="1">
        <v>0</v>
      </c>
      <c r="BI984" s="1">
        <v>0</v>
      </c>
      <c r="BJ984" s="1">
        <v>1</v>
      </c>
      <c r="BK984" s="1">
        <v>0</v>
      </c>
      <c r="BL984" s="1">
        <v>1</v>
      </c>
      <c r="BM984" s="1">
        <v>0</v>
      </c>
      <c r="BN984" s="1">
        <v>0</v>
      </c>
      <c r="BO984" s="1">
        <v>0</v>
      </c>
      <c r="BP984" s="1">
        <v>0</v>
      </c>
      <c r="BQ984" s="1">
        <v>1</v>
      </c>
      <c r="BR984" s="1">
        <v>0</v>
      </c>
      <c r="BS984" s="1">
        <v>0</v>
      </c>
      <c r="BT984" s="1">
        <v>0</v>
      </c>
      <c r="BU984" s="1">
        <v>0</v>
      </c>
      <c r="BV984" s="1">
        <v>1</v>
      </c>
      <c r="BW984" s="1">
        <v>0</v>
      </c>
      <c r="BX984" s="1">
        <v>0</v>
      </c>
      <c r="BY984" s="1">
        <v>1</v>
      </c>
      <c r="BZ984" s="1">
        <v>0</v>
      </c>
      <c r="CA984" s="1">
        <v>1</v>
      </c>
      <c r="CB984" s="1">
        <v>0</v>
      </c>
      <c r="CC984" s="1">
        <v>0</v>
      </c>
      <c r="CD984" s="1">
        <v>0</v>
      </c>
      <c r="CE984" s="1">
        <v>0</v>
      </c>
      <c r="CF984" s="1">
        <v>1</v>
      </c>
      <c r="CG984" s="1">
        <v>0</v>
      </c>
      <c r="CH984" s="1">
        <v>1</v>
      </c>
      <c r="CI984" s="1" t="s">
        <v>4946</v>
      </c>
      <c r="CJ984" s="1" t="s">
        <v>4946</v>
      </c>
      <c r="CK984" s="1" t="s">
        <v>4944</v>
      </c>
      <c r="CL984" s="1" t="s">
        <v>4944</v>
      </c>
      <c r="CM984" s="1" t="s">
        <v>4946</v>
      </c>
      <c r="CN984" s="1" t="s">
        <v>4946</v>
      </c>
      <c r="CO984" s="1" t="s">
        <v>4944</v>
      </c>
      <c r="CP984" s="1" t="s">
        <v>4944</v>
      </c>
      <c r="CQ984" s="1" t="s">
        <v>4946</v>
      </c>
      <c r="CR984" s="1" t="s">
        <v>4946</v>
      </c>
      <c r="CS984" s="1" t="s">
        <v>4944</v>
      </c>
      <c r="CT984" s="1" t="s">
        <v>4943</v>
      </c>
      <c r="CU984" s="1" t="s">
        <v>4943</v>
      </c>
      <c r="CV984" s="1" t="s">
        <v>4943</v>
      </c>
      <c r="CW984" s="1" t="s">
        <v>4943</v>
      </c>
      <c r="CX984" s="1" t="s">
        <v>4943</v>
      </c>
      <c r="CY984" s="1" t="s">
        <v>4943</v>
      </c>
      <c r="CZ984" s="1" t="s">
        <v>4943</v>
      </c>
    </row>
    <row r="985" spans="2:104" x14ac:dyDescent="0.25">
      <c r="B985" s="2">
        <v>44406</v>
      </c>
      <c r="C985" s="1">
        <v>0</v>
      </c>
      <c r="D985" s="1">
        <v>0</v>
      </c>
      <c r="E985" s="1">
        <v>1</v>
      </c>
      <c r="F985" s="1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>
        <v>0</v>
      </c>
      <c r="BD985">
        <v>0</v>
      </c>
      <c r="BE985">
        <v>0</v>
      </c>
      <c r="BF985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 t="s">
        <v>4943</v>
      </c>
      <c r="CJ985" s="1" t="s">
        <v>4943</v>
      </c>
      <c r="CK985" s="1" t="s">
        <v>4943</v>
      </c>
      <c r="CL985" s="1" t="s">
        <v>4943</v>
      </c>
      <c r="CM985" s="1" t="s">
        <v>4943</v>
      </c>
      <c r="CN985" s="1" t="s">
        <v>4943</v>
      </c>
      <c r="CO985" s="1" t="s">
        <v>4943</v>
      </c>
      <c r="CP985" s="1" t="s">
        <v>4943</v>
      </c>
      <c r="CQ985" s="1" t="s">
        <v>4943</v>
      </c>
      <c r="CR985" s="1" t="s">
        <v>4943</v>
      </c>
      <c r="CS985" s="1" t="s">
        <v>4943</v>
      </c>
      <c r="CT985" s="1" t="s">
        <v>4943</v>
      </c>
      <c r="CU985" s="1" t="s">
        <v>4943</v>
      </c>
      <c r="CV985" s="1" t="s">
        <v>4943</v>
      </c>
      <c r="CW985" s="1" t="s">
        <v>4943</v>
      </c>
      <c r="CX985" s="1" t="s">
        <v>4943</v>
      </c>
      <c r="CY985" s="1" t="s">
        <v>4943</v>
      </c>
      <c r="CZ985" s="1" t="s">
        <v>23</v>
      </c>
    </row>
    <row r="986" spans="2:104" x14ac:dyDescent="0.25">
      <c r="B986" s="2">
        <v>44406</v>
      </c>
      <c r="C986" s="1">
        <v>1</v>
      </c>
      <c r="D986" s="1">
        <v>0</v>
      </c>
      <c r="E986" s="1">
        <v>0</v>
      </c>
      <c r="F986" s="1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1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>
        <v>0</v>
      </c>
      <c r="BD986">
        <v>0</v>
      </c>
      <c r="BE986">
        <v>0</v>
      </c>
      <c r="BF986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 t="s">
        <v>4945</v>
      </c>
      <c r="CJ986" s="1" t="s">
        <v>4945</v>
      </c>
      <c r="CK986" s="1" t="s">
        <v>4946</v>
      </c>
      <c r="CL986" s="1" t="s">
        <v>4946</v>
      </c>
      <c r="CM986" s="1" t="s">
        <v>4946</v>
      </c>
      <c r="CN986" s="1" t="s">
        <v>4945</v>
      </c>
      <c r="CO986" s="1" t="s">
        <v>4945</v>
      </c>
      <c r="CP986" s="1" t="s">
        <v>4946</v>
      </c>
      <c r="CQ986" s="1" t="s">
        <v>4945</v>
      </c>
      <c r="CR986" s="1" t="s">
        <v>4946</v>
      </c>
      <c r="CS986" s="1" t="s">
        <v>4946</v>
      </c>
      <c r="CT986" s="1" t="s">
        <v>4943</v>
      </c>
      <c r="CU986" s="1" t="s">
        <v>4943</v>
      </c>
      <c r="CV986" s="1" t="s">
        <v>4943</v>
      </c>
      <c r="CW986" s="1" t="s">
        <v>4943</v>
      </c>
      <c r="CX986" s="1" t="s">
        <v>4943</v>
      </c>
      <c r="CY986" s="1" t="s">
        <v>4943</v>
      </c>
      <c r="CZ986" s="1" t="s">
        <v>4943</v>
      </c>
    </row>
    <row r="987" spans="2:104" x14ac:dyDescent="0.25">
      <c r="B987" s="2">
        <v>44406</v>
      </c>
      <c r="C987" s="1">
        <v>1</v>
      </c>
      <c r="D987" s="1">
        <v>0</v>
      </c>
      <c r="E987" s="1">
        <v>0</v>
      </c>
      <c r="F987" s="1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1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>
        <v>0</v>
      </c>
      <c r="BD987">
        <v>0</v>
      </c>
      <c r="BE987">
        <v>0</v>
      </c>
      <c r="BF987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1</v>
      </c>
      <c r="BR987" s="1">
        <v>1</v>
      </c>
      <c r="BS987" s="1">
        <v>1</v>
      </c>
      <c r="BT987" s="1">
        <v>1</v>
      </c>
      <c r="BU987" s="1">
        <v>1</v>
      </c>
      <c r="BV987" s="1">
        <v>1</v>
      </c>
      <c r="BW987" s="1">
        <v>0</v>
      </c>
      <c r="BX987" s="1">
        <v>0</v>
      </c>
      <c r="BY987" s="1">
        <v>0</v>
      </c>
      <c r="BZ987" s="1">
        <v>0</v>
      </c>
      <c r="CA987" s="1">
        <v>1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 t="s">
        <v>4945</v>
      </c>
      <c r="CJ987" s="1" t="s">
        <v>4945</v>
      </c>
      <c r="CK987" s="1" t="s">
        <v>4945</v>
      </c>
      <c r="CL987" s="1" t="s">
        <v>4946</v>
      </c>
      <c r="CM987" s="1" t="s">
        <v>4945</v>
      </c>
      <c r="CN987" s="1" t="s">
        <v>4945</v>
      </c>
      <c r="CO987" s="1" t="s">
        <v>4945</v>
      </c>
      <c r="CP987" s="1" t="s">
        <v>4946</v>
      </c>
      <c r="CQ987" s="1" t="s">
        <v>4945</v>
      </c>
      <c r="CR987" s="1" t="s">
        <v>4945</v>
      </c>
      <c r="CS987" s="1" t="s">
        <v>4946</v>
      </c>
      <c r="CT987" s="1" t="s">
        <v>4943</v>
      </c>
      <c r="CU987" s="1" t="s">
        <v>4943</v>
      </c>
      <c r="CV987" s="1" t="s">
        <v>4943</v>
      </c>
      <c r="CW987" s="1" t="s">
        <v>4943</v>
      </c>
      <c r="CX987" s="1" t="s">
        <v>4943</v>
      </c>
      <c r="CY987" s="1" t="s">
        <v>4943</v>
      </c>
      <c r="CZ987" s="1" t="s">
        <v>4943</v>
      </c>
    </row>
    <row r="988" spans="2:104" x14ac:dyDescent="0.25">
      <c r="B988" s="2">
        <v>44406</v>
      </c>
      <c r="C988" s="1">
        <v>1</v>
      </c>
      <c r="D988" s="1">
        <v>0</v>
      </c>
      <c r="E988" s="1">
        <v>0</v>
      </c>
      <c r="F988" s="1">
        <v>0</v>
      </c>
      <c r="G988">
        <v>0</v>
      </c>
      <c r="H988">
        <v>0</v>
      </c>
      <c r="I988">
        <v>1</v>
      </c>
      <c r="J988">
        <v>0</v>
      </c>
      <c r="K988">
        <v>1</v>
      </c>
      <c r="L988">
        <v>0</v>
      </c>
      <c r="M988">
        <v>0</v>
      </c>
      <c r="N988">
        <v>1</v>
      </c>
      <c r="O988">
        <v>1</v>
      </c>
      <c r="P988">
        <v>0</v>
      </c>
      <c r="Q988">
        <v>0</v>
      </c>
      <c r="R988">
        <v>1</v>
      </c>
      <c r="S988">
        <v>1</v>
      </c>
      <c r="T988">
        <v>1</v>
      </c>
      <c r="U988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1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1</v>
      </c>
      <c r="AY988" s="1">
        <v>0</v>
      </c>
      <c r="AZ988" s="1">
        <v>1</v>
      </c>
      <c r="BA988" s="1">
        <v>0</v>
      </c>
      <c r="BB988" s="1">
        <v>0</v>
      </c>
      <c r="BC988">
        <v>1</v>
      </c>
      <c r="BD988">
        <v>0</v>
      </c>
      <c r="BE988">
        <v>1</v>
      </c>
      <c r="BF988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1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 t="s">
        <v>4946</v>
      </c>
      <c r="CJ988" s="1" t="s">
        <v>4945</v>
      </c>
      <c r="CK988" s="1" t="s">
        <v>4944</v>
      </c>
      <c r="CL988" s="1" t="s">
        <v>4944</v>
      </c>
      <c r="CM988" s="1" t="s">
        <v>4945</v>
      </c>
      <c r="CN988" s="1" t="s">
        <v>4945</v>
      </c>
      <c r="CO988" s="1" t="s">
        <v>4945</v>
      </c>
      <c r="CP988" s="1" t="s">
        <v>4945</v>
      </c>
      <c r="CQ988" s="1" t="s">
        <v>4945</v>
      </c>
      <c r="CR988" s="1" t="s">
        <v>4944</v>
      </c>
      <c r="CS988" s="1" t="s">
        <v>4945</v>
      </c>
      <c r="CT988" s="1" t="s">
        <v>4943</v>
      </c>
      <c r="CU988" s="1" t="s">
        <v>4943</v>
      </c>
      <c r="CV988" s="1" t="s">
        <v>4943</v>
      </c>
      <c r="CW988" s="1" t="s">
        <v>4943</v>
      </c>
      <c r="CX988" s="1" t="s">
        <v>4943</v>
      </c>
      <c r="CY988" s="1" t="s">
        <v>4943</v>
      </c>
      <c r="CZ988" s="1" t="s">
        <v>4943</v>
      </c>
    </row>
    <row r="989" spans="2:104" x14ac:dyDescent="0.25">
      <c r="B989" s="2">
        <v>44406</v>
      </c>
      <c r="C989" s="1">
        <v>0</v>
      </c>
      <c r="D989" s="1">
        <v>1</v>
      </c>
      <c r="E989" s="1">
        <v>0</v>
      </c>
      <c r="F989" s="1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>
        <v>0</v>
      </c>
      <c r="BD989">
        <v>0</v>
      </c>
      <c r="BE989">
        <v>0</v>
      </c>
      <c r="BF989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 t="s">
        <v>4943</v>
      </c>
      <c r="CJ989" s="1" t="s">
        <v>4943</v>
      </c>
      <c r="CK989" s="1" t="s">
        <v>4943</v>
      </c>
      <c r="CL989" s="1" t="s">
        <v>4943</v>
      </c>
      <c r="CM989" s="1" t="s">
        <v>4943</v>
      </c>
      <c r="CN989" s="1" t="s">
        <v>4943</v>
      </c>
      <c r="CO989" s="1" t="s">
        <v>4943</v>
      </c>
      <c r="CP989" s="1" t="s">
        <v>4943</v>
      </c>
      <c r="CQ989" s="1" t="s">
        <v>4943</v>
      </c>
      <c r="CR989" s="1" t="s">
        <v>4943</v>
      </c>
      <c r="CS989" s="1" t="s">
        <v>4943</v>
      </c>
      <c r="CT989" s="1" t="s">
        <v>4943</v>
      </c>
      <c r="CU989" s="1" t="s">
        <v>4943</v>
      </c>
      <c r="CV989" s="1" t="s">
        <v>4943</v>
      </c>
      <c r="CW989" s="1" t="s">
        <v>4943</v>
      </c>
      <c r="CX989" s="1" t="s">
        <v>4943</v>
      </c>
      <c r="CY989" s="1" t="s">
        <v>23</v>
      </c>
      <c r="CZ989" s="1" t="s">
        <v>4943</v>
      </c>
    </row>
    <row r="990" spans="2:104" x14ac:dyDescent="0.25">
      <c r="B990" s="2">
        <v>44406</v>
      </c>
      <c r="C990" s="1">
        <v>0</v>
      </c>
      <c r="D990" s="1">
        <v>1</v>
      </c>
      <c r="E990" s="1">
        <v>0</v>
      </c>
      <c r="F990" s="1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>
        <v>0</v>
      </c>
      <c r="BD990">
        <v>0</v>
      </c>
      <c r="BE990">
        <v>0</v>
      </c>
      <c r="BF990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 t="s">
        <v>4943</v>
      </c>
      <c r="CJ990" s="1" t="s">
        <v>4943</v>
      </c>
      <c r="CK990" s="1" t="s">
        <v>4943</v>
      </c>
      <c r="CL990" s="1" t="s">
        <v>4943</v>
      </c>
      <c r="CM990" s="1" t="s">
        <v>4943</v>
      </c>
      <c r="CN990" s="1" t="s">
        <v>4943</v>
      </c>
      <c r="CO990" s="1" t="s">
        <v>4943</v>
      </c>
      <c r="CP990" s="1" t="s">
        <v>4943</v>
      </c>
      <c r="CQ990" s="1" t="s">
        <v>4943</v>
      </c>
      <c r="CR990" s="1" t="s">
        <v>4943</v>
      </c>
      <c r="CS990" s="1" t="s">
        <v>4943</v>
      </c>
      <c r="CT990" s="1" t="s">
        <v>4943</v>
      </c>
      <c r="CU990" s="1" t="s">
        <v>4943</v>
      </c>
      <c r="CV990" s="1" t="s">
        <v>4943</v>
      </c>
      <c r="CW990" s="1" t="s">
        <v>4943</v>
      </c>
      <c r="CX990" s="1" t="s">
        <v>4943</v>
      </c>
      <c r="CY990" s="1" t="s">
        <v>23</v>
      </c>
      <c r="CZ990" s="1" t="s">
        <v>4943</v>
      </c>
    </row>
    <row r="991" spans="2:104" x14ac:dyDescent="0.25">
      <c r="B991" s="2">
        <v>44406</v>
      </c>
      <c r="C991" s="1">
        <v>1</v>
      </c>
      <c r="D991" s="1">
        <v>0</v>
      </c>
      <c r="E991" s="1">
        <v>0</v>
      </c>
      <c r="F991" s="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1</v>
      </c>
      <c r="M991">
        <v>1</v>
      </c>
      <c r="N991">
        <v>0</v>
      </c>
      <c r="O991">
        <v>1</v>
      </c>
      <c r="P991">
        <v>1</v>
      </c>
      <c r="Q991">
        <v>0</v>
      </c>
      <c r="R991">
        <v>1</v>
      </c>
      <c r="S991">
        <v>1</v>
      </c>
      <c r="T991">
        <v>1</v>
      </c>
      <c r="U991">
        <v>0</v>
      </c>
      <c r="V991" s="1">
        <v>1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1</v>
      </c>
      <c r="AG991" s="1">
        <v>0</v>
      </c>
      <c r="AH991" s="1">
        <v>1</v>
      </c>
      <c r="AI991" s="1">
        <v>0</v>
      </c>
      <c r="AJ991" s="1">
        <v>0</v>
      </c>
      <c r="AK991" s="1">
        <v>0</v>
      </c>
      <c r="AL991" s="1">
        <v>0</v>
      </c>
      <c r="AM991" s="1">
        <v>1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>
        <v>0</v>
      </c>
      <c r="BD991">
        <v>0</v>
      </c>
      <c r="BE991">
        <v>0</v>
      </c>
      <c r="BF99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1</v>
      </c>
      <c r="BV991" s="1">
        <v>1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1</v>
      </c>
      <c r="CG991" s="1">
        <v>0</v>
      </c>
      <c r="CH991" s="1">
        <v>0</v>
      </c>
      <c r="CI991" s="1" t="s">
        <v>4944</v>
      </c>
      <c r="CJ991" s="1" t="s">
        <v>4944</v>
      </c>
      <c r="CK991" s="1" t="s">
        <v>4944</v>
      </c>
      <c r="CL991" s="1" t="s">
        <v>4944</v>
      </c>
      <c r="CM991" s="1" t="s">
        <v>4944</v>
      </c>
      <c r="CN991" s="1" t="s">
        <v>4944</v>
      </c>
      <c r="CO991" s="1" t="s">
        <v>4944</v>
      </c>
      <c r="CP991" s="1" t="s">
        <v>4944</v>
      </c>
      <c r="CQ991" s="1" t="s">
        <v>4944</v>
      </c>
      <c r="CR991" s="1" t="s">
        <v>4944</v>
      </c>
      <c r="CS991" s="1" t="s">
        <v>4944</v>
      </c>
      <c r="CT991" s="1" t="s">
        <v>4943</v>
      </c>
      <c r="CU991" s="1" t="s">
        <v>4943</v>
      </c>
      <c r="CV991" s="1" t="s">
        <v>4943</v>
      </c>
      <c r="CW991" s="1" t="s">
        <v>4943</v>
      </c>
      <c r="CX991" s="1" t="s">
        <v>4943</v>
      </c>
      <c r="CY991" s="1" t="s">
        <v>4943</v>
      </c>
      <c r="CZ991" s="1" t="s">
        <v>4943</v>
      </c>
    </row>
    <row r="992" spans="2:104" x14ac:dyDescent="0.25">
      <c r="B992" s="2">
        <v>44406</v>
      </c>
      <c r="C992" s="1">
        <v>0</v>
      </c>
      <c r="D992" s="1">
        <v>0</v>
      </c>
      <c r="E992" s="1">
        <v>1</v>
      </c>
      <c r="F992" s="1">
        <v>0</v>
      </c>
      <c r="G992">
        <v>0</v>
      </c>
      <c r="H992">
        <v>0</v>
      </c>
      <c r="I992">
        <v>1</v>
      </c>
      <c r="J992">
        <v>1</v>
      </c>
      <c r="K992">
        <v>1</v>
      </c>
      <c r="L992">
        <v>1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>
        <v>0</v>
      </c>
      <c r="BD992">
        <v>0</v>
      </c>
      <c r="BE992">
        <v>0</v>
      </c>
      <c r="BF992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 t="s">
        <v>4943</v>
      </c>
      <c r="CJ992" s="1" t="s">
        <v>4943</v>
      </c>
      <c r="CK992" s="1" t="s">
        <v>4943</v>
      </c>
      <c r="CL992" s="1" t="s">
        <v>4943</v>
      </c>
      <c r="CM992" s="1" t="s">
        <v>4943</v>
      </c>
      <c r="CN992" s="1" t="s">
        <v>4943</v>
      </c>
      <c r="CO992" s="1" t="s">
        <v>4943</v>
      </c>
      <c r="CP992" s="1" t="s">
        <v>4943</v>
      </c>
      <c r="CQ992" s="1" t="s">
        <v>4943</v>
      </c>
      <c r="CR992" s="1" t="s">
        <v>4943</v>
      </c>
      <c r="CS992" s="1" t="s">
        <v>4943</v>
      </c>
      <c r="CT992" s="1" t="s">
        <v>4947</v>
      </c>
      <c r="CU992" s="1" t="s">
        <v>4947</v>
      </c>
      <c r="CV992" s="1" t="s">
        <v>4947</v>
      </c>
      <c r="CW992" s="1" t="s">
        <v>4947</v>
      </c>
      <c r="CX992" s="1" t="s">
        <v>4943</v>
      </c>
      <c r="CY992" s="1" t="s">
        <v>4943</v>
      </c>
      <c r="CZ992" s="1" t="s">
        <v>23</v>
      </c>
    </row>
    <row r="993" spans="2:104" x14ac:dyDescent="0.25">
      <c r="B993" s="2">
        <v>44406</v>
      </c>
      <c r="C993" s="1">
        <v>1</v>
      </c>
      <c r="D993" s="1">
        <v>0</v>
      </c>
      <c r="E993" s="1">
        <v>0</v>
      </c>
      <c r="F993" s="1">
        <v>0</v>
      </c>
      <c r="G993">
        <v>0</v>
      </c>
      <c r="H993">
        <v>0</v>
      </c>
      <c r="I993">
        <v>1</v>
      </c>
      <c r="J993">
        <v>1</v>
      </c>
      <c r="K993">
        <v>1</v>
      </c>
      <c r="L993">
        <v>0</v>
      </c>
      <c r="M993">
        <v>1</v>
      </c>
      <c r="N993">
        <v>1</v>
      </c>
      <c r="O993">
        <v>1</v>
      </c>
      <c r="P993">
        <v>1</v>
      </c>
      <c r="Q993">
        <v>0</v>
      </c>
      <c r="R993">
        <v>1</v>
      </c>
      <c r="S993">
        <v>0</v>
      </c>
      <c r="T993">
        <v>1</v>
      </c>
      <c r="U993">
        <v>0</v>
      </c>
      <c r="V993" s="1">
        <v>0</v>
      </c>
      <c r="W993" s="1">
        <v>1</v>
      </c>
      <c r="X993" s="1">
        <v>0</v>
      </c>
      <c r="Y993" s="1">
        <v>1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1</v>
      </c>
      <c r="AM993" s="1">
        <v>0</v>
      </c>
      <c r="AN993" s="1">
        <v>1</v>
      </c>
      <c r="AO993" s="1">
        <v>0</v>
      </c>
      <c r="AP993" s="1">
        <v>1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1</v>
      </c>
      <c r="AX993" s="1">
        <v>1</v>
      </c>
      <c r="AY993" s="1">
        <v>1</v>
      </c>
      <c r="AZ993" s="1">
        <v>1</v>
      </c>
      <c r="BA993" s="1">
        <v>0</v>
      </c>
      <c r="BB993" s="1">
        <v>1</v>
      </c>
      <c r="BC993">
        <v>1</v>
      </c>
      <c r="BD993">
        <v>1</v>
      </c>
      <c r="BE993">
        <v>1</v>
      </c>
      <c r="BF993">
        <v>0</v>
      </c>
      <c r="BG993" s="1">
        <v>0</v>
      </c>
      <c r="BH993" s="1">
        <v>1</v>
      </c>
      <c r="BI993" s="1">
        <v>0</v>
      </c>
      <c r="BJ993" s="1">
        <v>1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1</v>
      </c>
      <c r="CH993" s="1">
        <v>1</v>
      </c>
      <c r="CI993" s="1" t="s">
        <v>4946</v>
      </c>
      <c r="CJ993" s="1" t="s">
        <v>4946</v>
      </c>
      <c r="CK993" s="1" t="s">
        <v>4946</v>
      </c>
      <c r="CL993" s="1" t="s">
        <v>4944</v>
      </c>
      <c r="CM993" s="1" t="s">
        <v>4946</v>
      </c>
      <c r="CN993" s="1" t="s">
        <v>4946</v>
      </c>
      <c r="CO993" s="1" t="s">
        <v>4944</v>
      </c>
      <c r="CP993" s="1" t="s">
        <v>4944</v>
      </c>
      <c r="CQ993" s="1" t="s">
        <v>4946</v>
      </c>
      <c r="CR993" s="1" t="s">
        <v>4946</v>
      </c>
      <c r="CS993" s="1" t="s">
        <v>4946</v>
      </c>
      <c r="CT993" s="1" t="s">
        <v>4943</v>
      </c>
      <c r="CU993" s="1" t="s">
        <v>4943</v>
      </c>
      <c r="CV993" s="1" t="s">
        <v>4943</v>
      </c>
      <c r="CW993" s="1" t="s">
        <v>4943</v>
      </c>
      <c r="CX993" s="1" t="s">
        <v>4943</v>
      </c>
      <c r="CY993" s="1" t="s">
        <v>4943</v>
      </c>
      <c r="CZ993" s="1" t="s">
        <v>4943</v>
      </c>
    </row>
    <row r="994" spans="2:104" x14ac:dyDescent="0.25">
      <c r="B994" s="2">
        <v>44406</v>
      </c>
      <c r="C994" s="1">
        <v>0</v>
      </c>
      <c r="D994" s="1">
        <v>1</v>
      </c>
      <c r="E994" s="1">
        <v>0</v>
      </c>
      <c r="F994" s="1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>
        <v>0</v>
      </c>
      <c r="BD994">
        <v>0</v>
      </c>
      <c r="BE994">
        <v>0</v>
      </c>
      <c r="BF994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0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 t="s">
        <v>4943</v>
      </c>
      <c r="CJ994" s="1" t="s">
        <v>4943</v>
      </c>
      <c r="CK994" s="1" t="s">
        <v>4943</v>
      </c>
      <c r="CL994" s="1" t="s">
        <v>4943</v>
      </c>
      <c r="CM994" s="1" t="s">
        <v>4943</v>
      </c>
      <c r="CN994" s="1" t="s">
        <v>4943</v>
      </c>
      <c r="CO994" s="1" t="s">
        <v>4943</v>
      </c>
      <c r="CP994" s="1" t="s">
        <v>4943</v>
      </c>
      <c r="CQ994" s="1" t="s">
        <v>4943</v>
      </c>
      <c r="CR994" s="1" t="s">
        <v>4943</v>
      </c>
      <c r="CS994" s="1" t="s">
        <v>4943</v>
      </c>
      <c r="CT994" s="1" t="s">
        <v>4943</v>
      </c>
      <c r="CU994" s="1" t="s">
        <v>4943</v>
      </c>
      <c r="CV994" s="1" t="s">
        <v>4943</v>
      </c>
      <c r="CW994" s="1" t="s">
        <v>4943</v>
      </c>
      <c r="CX994" s="1" t="s">
        <v>4943</v>
      </c>
      <c r="CY994" s="1" t="s">
        <v>23</v>
      </c>
      <c r="CZ994" s="1" t="s">
        <v>4943</v>
      </c>
    </row>
    <row r="995" spans="2:104" x14ac:dyDescent="0.25">
      <c r="B995" s="2">
        <v>44406</v>
      </c>
      <c r="C995" s="1">
        <v>0</v>
      </c>
      <c r="D995" s="1">
        <v>1</v>
      </c>
      <c r="E995" s="1">
        <v>0</v>
      </c>
      <c r="F995" s="1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>
        <v>0</v>
      </c>
      <c r="BD995">
        <v>0</v>
      </c>
      <c r="BE995">
        <v>0</v>
      </c>
      <c r="BF995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0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 t="s">
        <v>4943</v>
      </c>
      <c r="CJ995" s="1" t="s">
        <v>4943</v>
      </c>
      <c r="CK995" s="1" t="s">
        <v>4943</v>
      </c>
      <c r="CL995" s="1" t="s">
        <v>4943</v>
      </c>
      <c r="CM995" s="1" t="s">
        <v>4943</v>
      </c>
      <c r="CN995" s="1" t="s">
        <v>4943</v>
      </c>
      <c r="CO995" s="1" t="s">
        <v>4943</v>
      </c>
      <c r="CP995" s="1" t="s">
        <v>4943</v>
      </c>
      <c r="CQ995" s="1" t="s">
        <v>4943</v>
      </c>
      <c r="CR995" s="1" t="s">
        <v>4943</v>
      </c>
      <c r="CS995" s="1" t="s">
        <v>4943</v>
      </c>
      <c r="CT995" s="1" t="s">
        <v>4943</v>
      </c>
      <c r="CU995" s="1" t="s">
        <v>4943</v>
      </c>
      <c r="CV995" s="1" t="s">
        <v>4943</v>
      </c>
      <c r="CW995" s="1" t="s">
        <v>4943</v>
      </c>
      <c r="CX995" s="1" t="s">
        <v>4943</v>
      </c>
      <c r="CY995" s="1" t="s">
        <v>23</v>
      </c>
      <c r="CZ995" s="1" t="s">
        <v>4943</v>
      </c>
    </row>
    <row r="996" spans="2:104" x14ac:dyDescent="0.25">
      <c r="B996" s="2">
        <v>44406</v>
      </c>
      <c r="C996" s="1">
        <v>1</v>
      </c>
      <c r="D996" s="1">
        <v>0</v>
      </c>
      <c r="E996" s="1">
        <v>0</v>
      </c>
      <c r="F996" s="1">
        <v>0</v>
      </c>
      <c r="G996">
        <v>1</v>
      </c>
      <c r="H996">
        <v>0</v>
      </c>
      <c r="I996">
        <v>1</v>
      </c>
      <c r="J996">
        <v>1</v>
      </c>
      <c r="K996">
        <v>1</v>
      </c>
      <c r="L996">
        <v>1</v>
      </c>
      <c r="M996">
        <v>1</v>
      </c>
      <c r="N996">
        <v>1</v>
      </c>
      <c r="O996">
        <v>1</v>
      </c>
      <c r="P996">
        <v>0</v>
      </c>
      <c r="Q996">
        <v>0</v>
      </c>
      <c r="R996">
        <v>1</v>
      </c>
      <c r="S996">
        <v>0</v>
      </c>
      <c r="T996">
        <v>1</v>
      </c>
      <c r="U996">
        <v>0</v>
      </c>
      <c r="V996" s="1">
        <v>1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1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1</v>
      </c>
      <c r="AX996" s="1">
        <v>1</v>
      </c>
      <c r="AY996" s="1">
        <v>1</v>
      </c>
      <c r="AZ996" s="1">
        <v>1</v>
      </c>
      <c r="BA996" s="1">
        <v>0</v>
      </c>
      <c r="BB996" s="1">
        <v>1</v>
      </c>
      <c r="BC996">
        <v>1</v>
      </c>
      <c r="BD996">
        <v>1</v>
      </c>
      <c r="BE996">
        <v>0</v>
      </c>
      <c r="BF996">
        <v>0</v>
      </c>
      <c r="BG996" s="1">
        <v>1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1</v>
      </c>
      <c r="BR996" s="1">
        <v>1</v>
      </c>
      <c r="BS996" s="1">
        <v>0</v>
      </c>
      <c r="BT996" s="1">
        <v>0</v>
      </c>
      <c r="BU996" s="1">
        <v>1</v>
      </c>
      <c r="BV996" s="1">
        <v>1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1</v>
      </c>
      <c r="CG996" s="1">
        <v>0</v>
      </c>
      <c r="CH996" s="1">
        <v>0</v>
      </c>
      <c r="CI996" s="1" t="s">
        <v>4946</v>
      </c>
      <c r="CJ996" s="1" t="s">
        <v>4944</v>
      </c>
      <c r="CK996" s="1" t="s">
        <v>4944</v>
      </c>
      <c r="CL996" s="1" t="s">
        <v>4944</v>
      </c>
      <c r="CM996" s="1" t="s">
        <v>4944</v>
      </c>
      <c r="CN996" s="1" t="s">
        <v>4944</v>
      </c>
      <c r="CO996" s="1" t="s">
        <v>4944</v>
      </c>
      <c r="CP996" s="1" t="s">
        <v>4944</v>
      </c>
      <c r="CQ996" s="1" t="s">
        <v>4944</v>
      </c>
      <c r="CR996" s="1" t="s">
        <v>4946</v>
      </c>
      <c r="CS996" s="1" t="s">
        <v>4944</v>
      </c>
      <c r="CT996" s="1" t="s">
        <v>4943</v>
      </c>
      <c r="CU996" s="1" t="s">
        <v>4943</v>
      </c>
      <c r="CV996" s="1" t="s">
        <v>4943</v>
      </c>
      <c r="CW996" s="1" t="s">
        <v>4943</v>
      </c>
      <c r="CX996" s="1" t="s">
        <v>4943</v>
      </c>
      <c r="CY996" s="1" t="s">
        <v>4943</v>
      </c>
      <c r="CZ996" s="1" t="s">
        <v>4943</v>
      </c>
    </row>
    <row r="997" spans="2:104" x14ac:dyDescent="0.25">
      <c r="B997" s="2">
        <v>44406</v>
      </c>
      <c r="C997" s="1">
        <v>0</v>
      </c>
      <c r="D997" s="1">
        <v>1</v>
      </c>
      <c r="E997" s="1">
        <v>0</v>
      </c>
      <c r="F997" s="1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>
        <v>0</v>
      </c>
      <c r="BD997">
        <v>0</v>
      </c>
      <c r="BE997">
        <v>0</v>
      </c>
      <c r="BF997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 t="s">
        <v>4943</v>
      </c>
      <c r="CJ997" s="1" t="s">
        <v>4943</v>
      </c>
      <c r="CK997" s="1" t="s">
        <v>4943</v>
      </c>
      <c r="CL997" s="1" t="s">
        <v>4943</v>
      </c>
      <c r="CM997" s="1" t="s">
        <v>4943</v>
      </c>
      <c r="CN997" s="1" t="s">
        <v>4943</v>
      </c>
      <c r="CO997" s="1" t="s">
        <v>4943</v>
      </c>
      <c r="CP997" s="1" t="s">
        <v>4943</v>
      </c>
      <c r="CQ997" s="1" t="s">
        <v>4943</v>
      </c>
      <c r="CR997" s="1" t="s">
        <v>4943</v>
      </c>
      <c r="CS997" s="1" t="s">
        <v>4943</v>
      </c>
      <c r="CT997" s="1" t="s">
        <v>4943</v>
      </c>
      <c r="CU997" s="1" t="s">
        <v>4943</v>
      </c>
      <c r="CV997" s="1" t="s">
        <v>4943</v>
      </c>
      <c r="CW997" s="1" t="s">
        <v>4943</v>
      </c>
      <c r="CX997" s="1" t="s">
        <v>4943</v>
      </c>
      <c r="CY997" s="1" t="s">
        <v>23</v>
      </c>
      <c r="CZ997" s="1" t="s">
        <v>4943</v>
      </c>
    </row>
    <row r="998" spans="2:104" x14ac:dyDescent="0.25">
      <c r="B998" s="2">
        <v>44406</v>
      </c>
      <c r="C998" s="1">
        <v>1</v>
      </c>
      <c r="D998" s="1">
        <v>0</v>
      </c>
      <c r="E998" s="1">
        <v>0</v>
      </c>
      <c r="F998" s="1">
        <v>0</v>
      </c>
      <c r="G998">
        <v>0</v>
      </c>
      <c r="H998">
        <v>0</v>
      </c>
      <c r="I998">
        <v>1</v>
      </c>
      <c r="J998">
        <v>1</v>
      </c>
      <c r="K998">
        <v>0</v>
      </c>
      <c r="L998">
        <v>1</v>
      </c>
      <c r="M998">
        <v>1</v>
      </c>
      <c r="N998">
        <v>0</v>
      </c>
      <c r="O998">
        <v>1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0</v>
      </c>
      <c r="V998" s="1">
        <v>1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1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1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>
        <v>0</v>
      </c>
      <c r="BD998">
        <v>0</v>
      </c>
      <c r="BE998">
        <v>0</v>
      </c>
      <c r="BF998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1</v>
      </c>
      <c r="BV998" s="1">
        <v>1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1</v>
      </c>
      <c r="CG998" s="1">
        <v>0</v>
      </c>
      <c r="CH998" s="1">
        <v>0</v>
      </c>
      <c r="CI998" s="1" t="s">
        <v>4944</v>
      </c>
      <c r="CJ998" s="1" t="s">
        <v>4946</v>
      </c>
      <c r="CK998" s="1" t="s">
        <v>4946</v>
      </c>
      <c r="CL998" s="1" t="s">
        <v>4944</v>
      </c>
      <c r="CM998" s="1" t="s">
        <v>4944</v>
      </c>
      <c r="CN998" s="1" t="s">
        <v>4945</v>
      </c>
      <c r="CO998" s="1" t="s">
        <v>4944</v>
      </c>
      <c r="CP998" s="1" t="s">
        <v>4944</v>
      </c>
      <c r="CQ998" s="1" t="s">
        <v>4944</v>
      </c>
      <c r="CR998" s="1" t="s">
        <v>4944</v>
      </c>
      <c r="CS998" s="1" t="s">
        <v>4944</v>
      </c>
      <c r="CT998" s="1" t="s">
        <v>4943</v>
      </c>
      <c r="CU998" s="1" t="s">
        <v>4943</v>
      </c>
      <c r="CV998" s="1" t="s">
        <v>4943</v>
      </c>
      <c r="CW998" s="1" t="s">
        <v>4943</v>
      </c>
      <c r="CX998" s="1" t="s">
        <v>4943</v>
      </c>
      <c r="CY998" s="1" t="s">
        <v>4943</v>
      </c>
      <c r="CZ998" s="1" t="s">
        <v>4943</v>
      </c>
    </row>
    <row r="999" spans="2:104" x14ac:dyDescent="0.25">
      <c r="B999" s="2">
        <v>44406</v>
      </c>
      <c r="C999" s="1">
        <v>0</v>
      </c>
      <c r="D999" s="1">
        <v>1</v>
      </c>
      <c r="E999" s="1">
        <v>0</v>
      </c>
      <c r="F999" s="1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>
        <v>0</v>
      </c>
      <c r="BD999">
        <v>0</v>
      </c>
      <c r="BE999">
        <v>0</v>
      </c>
      <c r="BF999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 t="s">
        <v>4943</v>
      </c>
      <c r="CJ999" s="1" t="s">
        <v>4943</v>
      </c>
      <c r="CK999" s="1" t="s">
        <v>4943</v>
      </c>
      <c r="CL999" s="1" t="s">
        <v>4943</v>
      </c>
      <c r="CM999" s="1" t="s">
        <v>4943</v>
      </c>
      <c r="CN999" s="1" t="s">
        <v>4943</v>
      </c>
      <c r="CO999" s="1" t="s">
        <v>4943</v>
      </c>
      <c r="CP999" s="1" t="s">
        <v>4943</v>
      </c>
      <c r="CQ999" s="1" t="s">
        <v>4943</v>
      </c>
      <c r="CR999" s="1" t="s">
        <v>4943</v>
      </c>
      <c r="CS999" s="1" t="s">
        <v>4943</v>
      </c>
      <c r="CT999" s="1" t="s">
        <v>4943</v>
      </c>
      <c r="CU999" s="1" t="s">
        <v>4943</v>
      </c>
      <c r="CV999" s="1" t="s">
        <v>4943</v>
      </c>
      <c r="CW999" s="1" t="s">
        <v>4943</v>
      </c>
      <c r="CX999" s="1" t="s">
        <v>4943</v>
      </c>
      <c r="CY999" s="1" t="s">
        <v>23</v>
      </c>
      <c r="CZ999" s="1" t="s">
        <v>4943</v>
      </c>
    </row>
    <row r="1000" spans="2:104" x14ac:dyDescent="0.25">
      <c r="B1000" s="2">
        <v>44406</v>
      </c>
      <c r="C1000" s="1">
        <v>1</v>
      </c>
      <c r="D1000" s="1">
        <v>0</v>
      </c>
      <c r="E1000" s="1">
        <v>0</v>
      </c>
      <c r="F1000" s="1">
        <v>0</v>
      </c>
      <c r="G1000">
        <v>0</v>
      </c>
      <c r="H1000">
        <v>0</v>
      </c>
      <c r="I1000">
        <v>1</v>
      </c>
      <c r="J1000">
        <v>0</v>
      </c>
      <c r="K1000">
        <v>1</v>
      </c>
      <c r="L1000">
        <v>1</v>
      </c>
      <c r="M1000">
        <v>0</v>
      </c>
      <c r="N1000">
        <v>1</v>
      </c>
      <c r="O1000">
        <v>1</v>
      </c>
      <c r="P1000">
        <v>0</v>
      </c>
      <c r="Q1000">
        <v>0</v>
      </c>
      <c r="R1000">
        <v>1</v>
      </c>
      <c r="S1000">
        <v>1</v>
      </c>
      <c r="T1000">
        <v>1</v>
      </c>
      <c r="U1000">
        <v>0</v>
      </c>
      <c r="V1000" s="1">
        <v>1</v>
      </c>
      <c r="W1000" s="1">
        <v>0</v>
      </c>
      <c r="X1000" s="1">
        <v>0</v>
      </c>
      <c r="Y1000" s="1">
        <v>0</v>
      </c>
      <c r="Z1000" s="1">
        <v>0</v>
      </c>
      <c r="AA1000" s="1">
        <v>1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1</v>
      </c>
      <c r="AX1000" s="1">
        <v>1</v>
      </c>
      <c r="AY1000" s="1">
        <v>1</v>
      </c>
      <c r="AZ1000" s="1">
        <v>1</v>
      </c>
      <c r="BA1000" s="1">
        <v>0</v>
      </c>
      <c r="BB1000" s="1">
        <v>0</v>
      </c>
      <c r="BC1000">
        <v>1</v>
      </c>
      <c r="BD1000">
        <v>1</v>
      </c>
      <c r="BE1000">
        <v>1</v>
      </c>
      <c r="BF1000">
        <v>0</v>
      </c>
      <c r="BG1000" s="1">
        <v>1</v>
      </c>
      <c r="BH1000" s="1">
        <v>0</v>
      </c>
      <c r="BI1000" s="1">
        <v>0</v>
      </c>
      <c r="BJ1000" s="1">
        <v>0</v>
      </c>
      <c r="BK1000" s="1">
        <v>0</v>
      </c>
      <c r="BL1000" s="1">
        <v>1</v>
      </c>
      <c r="BM1000" s="1">
        <v>0</v>
      </c>
      <c r="BN1000" s="1">
        <v>0</v>
      </c>
      <c r="BO1000" s="1">
        <v>0</v>
      </c>
      <c r="BP1000" s="1">
        <v>0</v>
      </c>
      <c r="BQ1000" s="1">
        <v>1</v>
      </c>
      <c r="BR1000" s="1">
        <v>1</v>
      </c>
      <c r="BS1000" s="1">
        <v>0</v>
      </c>
      <c r="BT1000" s="1">
        <v>0</v>
      </c>
      <c r="BU1000" s="1">
        <v>1</v>
      </c>
      <c r="BV1000" s="1">
        <v>1</v>
      </c>
      <c r="BW1000" s="1">
        <v>0</v>
      </c>
      <c r="BX1000" s="1">
        <v>0</v>
      </c>
      <c r="BY1000" s="1">
        <v>0</v>
      </c>
      <c r="BZ1000" s="1">
        <v>0</v>
      </c>
      <c r="CA1000" s="1">
        <v>1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 t="s">
        <v>4946</v>
      </c>
      <c r="CJ1000" s="1" t="s">
        <v>4946</v>
      </c>
      <c r="CK1000" s="1" t="s">
        <v>4946</v>
      </c>
      <c r="CL1000" s="1" t="s">
        <v>4946</v>
      </c>
      <c r="CM1000" s="1" t="s">
        <v>4946</v>
      </c>
      <c r="CN1000" s="1" t="s">
        <v>4946</v>
      </c>
      <c r="CO1000" s="1" t="s">
        <v>4946</v>
      </c>
      <c r="CP1000" s="1" t="s">
        <v>4946</v>
      </c>
      <c r="CQ1000" s="1" t="s">
        <v>4946</v>
      </c>
      <c r="CR1000" s="1" t="s">
        <v>4946</v>
      </c>
      <c r="CS1000" s="1" t="s">
        <v>4944</v>
      </c>
      <c r="CT1000" s="1" t="s">
        <v>4943</v>
      </c>
      <c r="CU1000" s="1" t="s">
        <v>4943</v>
      </c>
      <c r="CV1000" s="1" t="s">
        <v>4943</v>
      </c>
      <c r="CW1000" s="1" t="s">
        <v>4943</v>
      </c>
      <c r="CX1000" s="1" t="s">
        <v>4943</v>
      </c>
      <c r="CY1000" s="1" t="s">
        <v>4943</v>
      </c>
      <c r="CZ1000" s="1" t="s">
        <v>4943</v>
      </c>
    </row>
    <row r="1001" spans="2:104" x14ac:dyDescent="0.25">
      <c r="B1001" s="2">
        <v>44406</v>
      </c>
      <c r="C1001" s="1">
        <v>0</v>
      </c>
      <c r="D1001" s="1">
        <v>1</v>
      </c>
      <c r="E1001" s="1">
        <v>0</v>
      </c>
      <c r="F1001" s="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>
        <v>0</v>
      </c>
      <c r="BD1001">
        <v>0</v>
      </c>
      <c r="BE1001">
        <v>0</v>
      </c>
      <c r="BF100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0</v>
      </c>
      <c r="BX1001" s="1">
        <v>0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 t="s">
        <v>4943</v>
      </c>
      <c r="CJ1001" s="1" t="s">
        <v>4943</v>
      </c>
      <c r="CK1001" s="1" t="s">
        <v>4943</v>
      </c>
      <c r="CL1001" s="1" t="s">
        <v>4943</v>
      </c>
      <c r="CM1001" s="1" t="s">
        <v>4943</v>
      </c>
      <c r="CN1001" s="1" t="s">
        <v>4943</v>
      </c>
      <c r="CO1001" s="1" t="s">
        <v>4943</v>
      </c>
      <c r="CP1001" s="1" t="s">
        <v>4943</v>
      </c>
      <c r="CQ1001" s="1" t="s">
        <v>4943</v>
      </c>
      <c r="CR1001" s="1" t="s">
        <v>4943</v>
      </c>
      <c r="CS1001" s="1" t="s">
        <v>4943</v>
      </c>
      <c r="CT1001" s="1" t="s">
        <v>4943</v>
      </c>
      <c r="CU1001" s="1" t="s">
        <v>4943</v>
      </c>
      <c r="CV1001" s="1" t="s">
        <v>4943</v>
      </c>
      <c r="CW1001" s="1" t="s">
        <v>4943</v>
      </c>
      <c r="CX1001" s="1" t="s">
        <v>4943</v>
      </c>
      <c r="CY1001" s="1" t="s">
        <v>23</v>
      </c>
      <c r="CZ1001" s="1" t="s">
        <v>4943</v>
      </c>
    </row>
    <row r="1002" spans="2:104" x14ac:dyDescent="0.25">
      <c r="B1002" s="2">
        <v>44406</v>
      </c>
      <c r="C1002" s="1">
        <v>0</v>
      </c>
      <c r="D1002" s="1">
        <v>1</v>
      </c>
      <c r="E1002" s="1">
        <v>0</v>
      </c>
      <c r="F1002" s="1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>
        <v>0</v>
      </c>
      <c r="BD1002">
        <v>0</v>
      </c>
      <c r="BE1002">
        <v>0</v>
      </c>
      <c r="BF1002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 t="s">
        <v>4943</v>
      </c>
      <c r="CJ1002" s="1" t="s">
        <v>4943</v>
      </c>
      <c r="CK1002" s="1" t="s">
        <v>4943</v>
      </c>
      <c r="CL1002" s="1" t="s">
        <v>4943</v>
      </c>
      <c r="CM1002" s="1" t="s">
        <v>4943</v>
      </c>
      <c r="CN1002" s="1" t="s">
        <v>4943</v>
      </c>
      <c r="CO1002" s="1" t="s">
        <v>4943</v>
      </c>
      <c r="CP1002" s="1" t="s">
        <v>4943</v>
      </c>
      <c r="CQ1002" s="1" t="s">
        <v>4943</v>
      </c>
      <c r="CR1002" s="1" t="s">
        <v>4943</v>
      </c>
      <c r="CS1002" s="1" t="s">
        <v>4943</v>
      </c>
      <c r="CT1002" s="1" t="s">
        <v>4943</v>
      </c>
      <c r="CU1002" s="1" t="s">
        <v>4943</v>
      </c>
      <c r="CV1002" s="1" t="s">
        <v>4943</v>
      </c>
      <c r="CW1002" s="1" t="s">
        <v>4943</v>
      </c>
      <c r="CX1002" s="1" t="s">
        <v>4943</v>
      </c>
      <c r="CY1002" s="1" t="s">
        <v>23</v>
      </c>
      <c r="CZ1002" s="1" t="s">
        <v>4943</v>
      </c>
    </row>
    <row r="1003" spans="2:104" x14ac:dyDescent="0.25">
      <c r="B1003" s="2">
        <v>44406</v>
      </c>
      <c r="C1003" s="1">
        <v>0</v>
      </c>
      <c r="D1003" s="1">
        <v>0</v>
      </c>
      <c r="E1003" s="1">
        <v>1</v>
      </c>
      <c r="F1003" s="1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>
        <v>0</v>
      </c>
      <c r="BD1003">
        <v>0</v>
      </c>
      <c r="BE1003">
        <v>0</v>
      </c>
      <c r="BF1003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0</v>
      </c>
      <c r="BX1003" s="1">
        <v>0</v>
      </c>
      <c r="BY1003" s="1">
        <v>0</v>
      </c>
      <c r="BZ1003" s="1">
        <v>0</v>
      </c>
      <c r="CA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 t="s">
        <v>4943</v>
      </c>
      <c r="CJ1003" s="1" t="s">
        <v>4943</v>
      </c>
      <c r="CK1003" s="1" t="s">
        <v>4943</v>
      </c>
      <c r="CL1003" s="1" t="s">
        <v>4943</v>
      </c>
      <c r="CM1003" s="1" t="s">
        <v>4943</v>
      </c>
      <c r="CN1003" s="1" t="s">
        <v>4943</v>
      </c>
      <c r="CO1003" s="1" t="s">
        <v>4943</v>
      </c>
      <c r="CP1003" s="1" t="s">
        <v>4943</v>
      </c>
      <c r="CQ1003" s="1" t="s">
        <v>4943</v>
      </c>
      <c r="CR1003" s="1" t="s">
        <v>4943</v>
      </c>
      <c r="CS1003" s="1" t="s">
        <v>4943</v>
      </c>
      <c r="CT1003" s="1" t="s">
        <v>4943</v>
      </c>
      <c r="CU1003" s="1" t="s">
        <v>4943</v>
      </c>
      <c r="CV1003" s="1" t="s">
        <v>4943</v>
      </c>
      <c r="CW1003" s="1" t="s">
        <v>4943</v>
      </c>
      <c r="CX1003" s="1" t="s">
        <v>4943</v>
      </c>
      <c r="CY1003" s="1" t="s">
        <v>4943</v>
      </c>
      <c r="CZ1003" s="1" t="s">
        <v>23</v>
      </c>
    </row>
    <row r="1004" spans="2:104" x14ac:dyDescent="0.25">
      <c r="B1004" s="2">
        <v>44406</v>
      </c>
      <c r="C1004" s="1">
        <v>1</v>
      </c>
      <c r="D1004" s="1">
        <v>0</v>
      </c>
      <c r="E1004" s="1">
        <v>0</v>
      </c>
      <c r="F1004" s="1">
        <v>0</v>
      </c>
      <c r="G1004">
        <v>0</v>
      </c>
      <c r="H1004">
        <v>0</v>
      </c>
      <c r="I1004">
        <v>1</v>
      </c>
      <c r="J1004">
        <v>1</v>
      </c>
      <c r="K1004">
        <v>1</v>
      </c>
      <c r="L1004">
        <v>1</v>
      </c>
      <c r="M1004">
        <v>1</v>
      </c>
      <c r="N1004">
        <v>1</v>
      </c>
      <c r="O1004">
        <v>1</v>
      </c>
      <c r="P1004">
        <v>1</v>
      </c>
      <c r="Q1004">
        <v>0</v>
      </c>
      <c r="R1004">
        <v>1</v>
      </c>
      <c r="S1004">
        <v>1</v>
      </c>
      <c r="T1004">
        <v>1</v>
      </c>
      <c r="U1004">
        <v>0</v>
      </c>
      <c r="V1004" s="1">
        <v>1</v>
      </c>
      <c r="W1004" s="1">
        <v>1</v>
      </c>
      <c r="X1004" s="1">
        <v>0</v>
      </c>
      <c r="Y1004" s="1">
        <v>0</v>
      </c>
      <c r="Z1004" s="1">
        <v>0</v>
      </c>
      <c r="AA1004" s="1">
        <v>1</v>
      </c>
      <c r="AB1004" s="1">
        <v>0</v>
      </c>
      <c r="AC1004" s="1">
        <v>0</v>
      </c>
      <c r="AD1004" s="1">
        <v>0</v>
      </c>
      <c r="AE1004" s="1">
        <v>0</v>
      </c>
      <c r="AF1004" s="1">
        <v>1</v>
      </c>
      <c r="AG1004" s="1">
        <v>1</v>
      </c>
      <c r="AH1004" s="1">
        <v>1</v>
      </c>
      <c r="AI1004" s="1">
        <v>1</v>
      </c>
      <c r="AJ1004" s="1">
        <v>0</v>
      </c>
      <c r="AK1004" s="1">
        <v>1</v>
      </c>
      <c r="AL1004" s="1">
        <v>1</v>
      </c>
      <c r="AM1004" s="1">
        <v>1</v>
      </c>
      <c r="AN1004" s="1">
        <v>1</v>
      </c>
      <c r="AO1004" s="1">
        <v>0</v>
      </c>
      <c r="AP1004" s="1">
        <v>0</v>
      </c>
      <c r="AQ1004" s="1">
        <v>0</v>
      </c>
      <c r="AR1004" s="1">
        <v>1</v>
      </c>
      <c r="AS1004" s="1">
        <v>0</v>
      </c>
      <c r="AT1004" s="1">
        <v>0</v>
      </c>
      <c r="AU1004" s="1">
        <v>0</v>
      </c>
      <c r="AV1004" s="1">
        <v>0</v>
      </c>
      <c r="AW1004" s="1">
        <v>1</v>
      </c>
      <c r="AX1004" s="1">
        <v>1</v>
      </c>
      <c r="AY1004" s="1">
        <v>1</v>
      </c>
      <c r="AZ1004" s="1">
        <v>1</v>
      </c>
      <c r="BA1004" s="1">
        <v>0</v>
      </c>
      <c r="BB1004" s="1">
        <v>1</v>
      </c>
      <c r="BC1004">
        <v>1</v>
      </c>
      <c r="BD1004">
        <v>1</v>
      </c>
      <c r="BE1004">
        <v>1</v>
      </c>
      <c r="BF1004">
        <v>0</v>
      </c>
      <c r="BG1004" s="1">
        <v>1</v>
      </c>
      <c r="BH1004" s="1">
        <v>1</v>
      </c>
      <c r="BI1004" s="1">
        <v>0</v>
      </c>
      <c r="BJ1004" s="1">
        <v>0</v>
      </c>
      <c r="BK1004" s="1">
        <v>0</v>
      </c>
      <c r="BL1004" s="1">
        <v>1</v>
      </c>
      <c r="BM1004" s="1">
        <v>0</v>
      </c>
      <c r="BN1004" s="1">
        <v>0</v>
      </c>
      <c r="BO1004" s="1">
        <v>0</v>
      </c>
      <c r="BP1004" s="1">
        <v>0</v>
      </c>
      <c r="BQ1004" s="1">
        <v>1</v>
      </c>
      <c r="BR1004" s="1">
        <v>0</v>
      </c>
      <c r="BS1004" s="1">
        <v>0</v>
      </c>
      <c r="BT1004" s="1">
        <v>0</v>
      </c>
      <c r="BU1004" s="1">
        <v>1</v>
      </c>
      <c r="BV1004" s="1">
        <v>1</v>
      </c>
      <c r="BW1004" s="1">
        <v>1</v>
      </c>
      <c r="BX1004" s="1">
        <v>0</v>
      </c>
      <c r="BY1004" s="1">
        <v>0</v>
      </c>
      <c r="BZ1004" s="1">
        <v>0</v>
      </c>
      <c r="CA1004" s="1">
        <v>1</v>
      </c>
      <c r="CB1004" s="1">
        <v>0</v>
      </c>
      <c r="CC1004" s="1">
        <v>0</v>
      </c>
      <c r="CD1004" s="1">
        <v>0</v>
      </c>
      <c r="CE1004" s="1">
        <v>0</v>
      </c>
      <c r="CF1004" s="1">
        <v>1</v>
      </c>
      <c r="CG1004" s="1">
        <v>0</v>
      </c>
      <c r="CH1004" s="1">
        <v>0</v>
      </c>
      <c r="CI1004" s="1" t="s">
        <v>4946</v>
      </c>
      <c r="CJ1004" s="1" t="s">
        <v>4946</v>
      </c>
      <c r="CK1004" s="1" t="s">
        <v>4946</v>
      </c>
      <c r="CL1004" s="1" t="s">
        <v>4946</v>
      </c>
      <c r="CM1004" s="1" t="s">
        <v>4946</v>
      </c>
      <c r="CN1004" s="1" t="s">
        <v>4946</v>
      </c>
      <c r="CO1004" s="1" t="s">
        <v>4946</v>
      </c>
      <c r="CP1004" s="1" t="s">
        <v>4946</v>
      </c>
      <c r="CQ1004" s="1" t="s">
        <v>4946</v>
      </c>
      <c r="CR1004" s="1" t="s">
        <v>4946</v>
      </c>
      <c r="CS1004" s="1" t="s">
        <v>4946</v>
      </c>
      <c r="CT1004" s="1" t="s">
        <v>4943</v>
      </c>
      <c r="CU1004" s="1" t="s">
        <v>4943</v>
      </c>
      <c r="CV1004" s="1" t="s">
        <v>4943</v>
      </c>
      <c r="CW1004" s="1" t="s">
        <v>4943</v>
      </c>
      <c r="CX1004" s="1" t="s">
        <v>4943</v>
      </c>
      <c r="CY1004" s="1" t="s">
        <v>4943</v>
      </c>
      <c r="CZ1004" s="1" t="s">
        <v>4943</v>
      </c>
    </row>
    <row r="1005" spans="2:104" x14ac:dyDescent="0.25">
      <c r="B1005" s="2">
        <v>44406</v>
      </c>
      <c r="C1005" s="1">
        <v>0</v>
      </c>
      <c r="D1005" s="1">
        <v>0</v>
      </c>
      <c r="E1005" s="1">
        <v>1</v>
      </c>
      <c r="F1005" s="1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1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>
        <v>0</v>
      </c>
      <c r="BD1005">
        <v>0</v>
      </c>
      <c r="BE1005">
        <v>0</v>
      </c>
      <c r="BF1005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 t="s">
        <v>4943</v>
      </c>
      <c r="CJ1005" s="1" t="s">
        <v>4943</v>
      </c>
      <c r="CK1005" s="1" t="s">
        <v>4943</v>
      </c>
      <c r="CL1005" s="1" t="s">
        <v>4943</v>
      </c>
      <c r="CM1005" s="1" t="s">
        <v>4943</v>
      </c>
      <c r="CN1005" s="1" t="s">
        <v>4943</v>
      </c>
      <c r="CO1005" s="1" t="s">
        <v>4943</v>
      </c>
      <c r="CP1005" s="1" t="s">
        <v>4943</v>
      </c>
      <c r="CQ1005" s="1" t="s">
        <v>4943</v>
      </c>
      <c r="CR1005" s="1" t="s">
        <v>4943</v>
      </c>
      <c r="CS1005" s="1" t="s">
        <v>4943</v>
      </c>
      <c r="CT1005" s="1" t="s">
        <v>4943</v>
      </c>
      <c r="CU1005" s="1" t="s">
        <v>4943</v>
      </c>
      <c r="CV1005" s="1" t="s">
        <v>4943</v>
      </c>
      <c r="CW1005" s="1" t="s">
        <v>4943</v>
      </c>
      <c r="CX1005" s="1" t="s">
        <v>4947</v>
      </c>
      <c r="CY1005" s="1" t="s">
        <v>4943</v>
      </c>
      <c r="CZ1005" s="1" t="s">
        <v>23</v>
      </c>
    </row>
    <row r="1006" spans="2:104" x14ac:dyDescent="0.25">
      <c r="B1006" s="2">
        <v>44406</v>
      </c>
      <c r="C1006" s="1">
        <v>0</v>
      </c>
      <c r="D1006" s="1">
        <v>1</v>
      </c>
      <c r="E1006" s="1">
        <v>0</v>
      </c>
      <c r="F1006" s="1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>
        <v>0</v>
      </c>
      <c r="BD1006">
        <v>0</v>
      </c>
      <c r="BE1006">
        <v>0</v>
      </c>
      <c r="BF1006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 t="s">
        <v>4943</v>
      </c>
      <c r="CJ1006" s="1" t="s">
        <v>4943</v>
      </c>
      <c r="CK1006" s="1" t="s">
        <v>4943</v>
      </c>
      <c r="CL1006" s="1" t="s">
        <v>4943</v>
      </c>
      <c r="CM1006" s="1" t="s">
        <v>4943</v>
      </c>
      <c r="CN1006" s="1" t="s">
        <v>4943</v>
      </c>
      <c r="CO1006" s="1" t="s">
        <v>4943</v>
      </c>
      <c r="CP1006" s="1" t="s">
        <v>4943</v>
      </c>
      <c r="CQ1006" s="1" t="s">
        <v>4943</v>
      </c>
      <c r="CR1006" s="1" t="s">
        <v>4943</v>
      </c>
      <c r="CS1006" s="1" t="s">
        <v>4943</v>
      </c>
      <c r="CT1006" s="1" t="s">
        <v>4943</v>
      </c>
      <c r="CU1006" s="1" t="s">
        <v>4943</v>
      </c>
      <c r="CV1006" s="1" t="s">
        <v>4943</v>
      </c>
      <c r="CW1006" s="1" t="s">
        <v>4943</v>
      </c>
      <c r="CX1006" s="1" t="s">
        <v>4943</v>
      </c>
      <c r="CY1006" s="1" t="s">
        <v>23</v>
      </c>
      <c r="CZ1006" s="1" t="s">
        <v>4943</v>
      </c>
    </row>
    <row r="1007" spans="2:104" x14ac:dyDescent="0.25">
      <c r="B1007" s="2">
        <v>44406</v>
      </c>
      <c r="C1007" s="1">
        <v>0</v>
      </c>
      <c r="D1007" s="1">
        <v>1</v>
      </c>
      <c r="E1007" s="1">
        <v>0</v>
      </c>
      <c r="F1007" s="1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>
        <v>0</v>
      </c>
      <c r="BD1007">
        <v>0</v>
      </c>
      <c r="BE1007">
        <v>0</v>
      </c>
      <c r="BF1007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 t="s">
        <v>4943</v>
      </c>
      <c r="CJ1007" s="1" t="s">
        <v>4943</v>
      </c>
      <c r="CK1007" s="1" t="s">
        <v>4943</v>
      </c>
      <c r="CL1007" s="1" t="s">
        <v>4943</v>
      </c>
      <c r="CM1007" s="1" t="s">
        <v>4943</v>
      </c>
      <c r="CN1007" s="1" t="s">
        <v>4943</v>
      </c>
      <c r="CO1007" s="1" t="s">
        <v>4943</v>
      </c>
      <c r="CP1007" s="1" t="s">
        <v>4943</v>
      </c>
      <c r="CQ1007" s="1" t="s">
        <v>4943</v>
      </c>
      <c r="CR1007" s="1" t="s">
        <v>4943</v>
      </c>
      <c r="CS1007" s="1" t="s">
        <v>4943</v>
      </c>
      <c r="CT1007" s="1" t="s">
        <v>4943</v>
      </c>
      <c r="CU1007" s="1" t="s">
        <v>4943</v>
      </c>
      <c r="CV1007" s="1" t="s">
        <v>4943</v>
      </c>
      <c r="CW1007" s="1" t="s">
        <v>4943</v>
      </c>
      <c r="CX1007" s="1" t="s">
        <v>4943</v>
      </c>
      <c r="CY1007" s="1" t="s">
        <v>23</v>
      </c>
      <c r="CZ1007" s="1" t="s">
        <v>4943</v>
      </c>
    </row>
    <row r="1008" spans="2:104" x14ac:dyDescent="0.25">
      <c r="B1008" s="2">
        <v>44406</v>
      </c>
      <c r="C1008" s="1">
        <v>0</v>
      </c>
      <c r="D1008" s="1">
        <v>1</v>
      </c>
      <c r="E1008" s="1">
        <v>0</v>
      </c>
      <c r="F1008" s="1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>
        <v>0</v>
      </c>
      <c r="BD1008">
        <v>0</v>
      </c>
      <c r="BE1008">
        <v>0</v>
      </c>
      <c r="BF1008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 t="s">
        <v>4943</v>
      </c>
      <c r="CJ1008" s="1" t="s">
        <v>4943</v>
      </c>
      <c r="CK1008" s="1" t="s">
        <v>4943</v>
      </c>
      <c r="CL1008" s="1" t="s">
        <v>4943</v>
      </c>
      <c r="CM1008" s="1" t="s">
        <v>4943</v>
      </c>
      <c r="CN1008" s="1" t="s">
        <v>4943</v>
      </c>
      <c r="CO1008" s="1" t="s">
        <v>4943</v>
      </c>
      <c r="CP1008" s="1" t="s">
        <v>4943</v>
      </c>
      <c r="CQ1008" s="1" t="s">
        <v>4943</v>
      </c>
      <c r="CR1008" s="1" t="s">
        <v>4943</v>
      </c>
      <c r="CS1008" s="1" t="s">
        <v>4943</v>
      </c>
      <c r="CT1008" s="1" t="s">
        <v>4943</v>
      </c>
      <c r="CU1008" s="1" t="s">
        <v>4943</v>
      </c>
      <c r="CV1008" s="1" t="s">
        <v>4943</v>
      </c>
      <c r="CW1008" s="1" t="s">
        <v>4943</v>
      </c>
      <c r="CX1008" s="1" t="s">
        <v>4943</v>
      </c>
      <c r="CY1008" s="1" t="s">
        <v>23</v>
      </c>
      <c r="CZ1008" s="1" t="s">
        <v>4943</v>
      </c>
    </row>
    <row r="1009" spans="2:104" x14ac:dyDescent="0.25">
      <c r="B1009" s="2">
        <v>44405</v>
      </c>
      <c r="C1009" s="1">
        <v>0</v>
      </c>
      <c r="D1009" s="1">
        <v>1</v>
      </c>
      <c r="E1009" s="1">
        <v>0</v>
      </c>
      <c r="F1009" s="1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>
        <v>0</v>
      </c>
      <c r="BD1009">
        <v>0</v>
      </c>
      <c r="BE1009">
        <v>0</v>
      </c>
      <c r="BF1009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</v>
      </c>
      <c r="BX1009" s="1">
        <v>0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 t="s">
        <v>4943</v>
      </c>
      <c r="CJ1009" s="1" t="s">
        <v>4943</v>
      </c>
      <c r="CK1009" s="1" t="s">
        <v>4943</v>
      </c>
      <c r="CL1009" s="1" t="s">
        <v>4943</v>
      </c>
      <c r="CM1009" s="1" t="s">
        <v>4943</v>
      </c>
      <c r="CN1009" s="1" t="s">
        <v>4943</v>
      </c>
      <c r="CO1009" s="1" t="s">
        <v>4943</v>
      </c>
      <c r="CP1009" s="1" t="s">
        <v>4943</v>
      </c>
      <c r="CQ1009" s="1" t="s">
        <v>4943</v>
      </c>
      <c r="CR1009" s="1" t="s">
        <v>4943</v>
      </c>
      <c r="CS1009" s="1" t="s">
        <v>4943</v>
      </c>
      <c r="CT1009" s="1" t="s">
        <v>4943</v>
      </c>
      <c r="CU1009" s="1" t="s">
        <v>4943</v>
      </c>
      <c r="CV1009" s="1" t="s">
        <v>4943</v>
      </c>
      <c r="CW1009" s="1" t="s">
        <v>4943</v>
      </c>
      <c r="CX1009" s="1" t="s">
        <v>4943</v>
      </c>
      <c r="CY1009" s="1" t="s">
        <v>23</v>
      </c>
      <c r="CZ1009" s="1" t="s">
        <v>4943</v>
      </c>
    </row>
    <row r="1010" spans="2:104" x14ac:dyDescent="0.25">
      <c r="B1010" s="2">
        <v>44405</v>
      </c>
      <c r="C1010" s="1">
        <v>0</v>
      </c>
      <c r="D1010" s="1">
        <v>1</v>
      </c>
      <c r="E1010" s="1">
        <v>0</v>
      </c>
      <c r="F1010" s="1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>
        <v>0</v>
      </c>
      <c r="BD1010">
        <v>0</v>
      </c>
      <c r="BE1010">
        <v>0</v>
      </c>
      <c r="BF1010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 t="s">
        <v>4943</v>
      </c>
      <c r="CJ1010" s="1" t="s">
        <v>4943</v>
      </c>
      <c r="CK1010" s="1" t="s">
        <v>4943</v>
      </c>
      <c r="CL1010" s="1" t="s">
        <v>4943</v>
      </c>
      <c r="CM1010" s="1" t="s">
        <v>4943</v>
      </c>
      <c r="CN1010" s="1" t="s">
        <v>4943</v>
      </c>
      <c r="CO1010" s="1" t="s">
        <v>4943</v>
      </c>
      <c r="CP1010" s="1" t="s">
        <v>4943</v>
      </c>
      <c r="CQ1010" s="1" t="s">
        <v>4943</v>
      </c>
      <c r="CR1010" s="1" t="s">
        <v>4943</v>
      </c>
      <c r="CS1010" s="1" t="s">
        <v>4943</v>
      </c>
      <c r="CT1010" s="1" t="s">
        <v>4943</v>
      </c>
      <c r="CU1010" s="1" t="s">
        <v>4943</v>
      </c>
      <c r="CV1010" s="1" t="s">
        <v>4943</v>
      </c>
      <c r="CW1010" s="1" t="s">
        <v>4943</v>
      </c>
      <c r="CX1010" s="1" t="s">
        <v>4943</v>
      </c>
      <c r="CY1010" s="1" t="s">
        <v>23</v>
      </c>
      <c r="CZ1010" s="1" t="s">
        <v>4943</v>
      </c>
    </row>
    <row r="1011" spans="2:104" x14ac:dyDescent="0.25">
      <c r="B1011" s="2">
        <v>44405</v>
      </c>
      <c r="C1011" s="1">
        <v>0</v>
      </c>
      <c r="D1011" s="1">
        <v>1</v>
      </c>
      <c r="E1011" s="1">
        <v>0</v>
      </c>
      <c r="F1011" s="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>
        <v>0</v>
      </c>
      <c r="BD1011">
        <v>0</v>
      </c>
      <c r="BE1011">
        <v>0</v>
      </c>
      <c r="BF101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 t="s">
        <v>4943</v>
      </c>
      <c r="CJ1011" s="1" t="s">
        <v>4943</v>
      </c>
      <c r="CK1011" s="1" t="s">
        <v>4943</v>
      </c>
      <c r="CL1011" s="1" t="s">
        <v>4943</v>
      </c>
      <c r="CM1011" s="1" t="s">
        <v>4943</v>
      </c>
      <c r="CN1011" s="1" t="s">
        <v>4943</v>
      </c>
      <c r="CO1011" s="1" t="s">
        <v>4943</v>
      </c>
      <c r="CP1011" s="1" t="s">
        <v>4943</v>
      </c>
      <c r="CQ1011" s="1" t="s">
        <v>4943</v>
      </c>
      <c r="CR1011" s="1" t="s">
        <v>4943</v>
      </c>
      <c r="CS1011" s="1" t="s">
        <v>4943</v>
      </c>
      <c r="CT1011" s="1" t="s">
        <v>4943</v>
      </c>
      <c r="CU1011" s="1" t="s">
        <v>4943</v>
      </c>
      <c r="CV1011" s="1" t="s">
        <v>4943</v>
      </c>
      <c r="CW1011" s="1" t="s">
        <v>4943</v>
      </c>
      <c r="CX1011" s="1" t="s">
        <v>4943</v>
      </c>
      <c r="CY1011" s="1" t="s">
        <v>23</v>
      </c>
      <c r="CZ1011" s="1" t="s">
        <v>4943</v>
      </c>
    </row>
    <row r="1012" spans="2:104" x14ac:dyDescent="0.25">
      <c r="B1012" s="2">
        <v>44405</v>
      </c>
      <c r="C1012" s="1">
        <v>0</v>
      </c>
      <c r="D1012" s="1">
        <v>1</v>
      </c>
      <c r="E1012" s="1">
        <v>0</v>
      </c>
      <c r="F1012" s="1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>
        <v>0</v>
      </c>
      <c r="BD1012">
        <v>0</v>
      </c>
      <c r="BE1012">
        <v>0</v>
      </c>
      <c r="BF1012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 t="s">
        <v>4943</v>
      </c>
      <c r="CJ1012" s="1" t="s">
        <v>4943</v>
      </c>
      <c r="CK1012" s="1" t="s">
        <v>4943</v>
      </c>
      <c r="CL1012" s="1" t="s">
        <v>4943</v>
      </c>
      <c r="CM1012" s="1" t="s">
        <v>4943</v>
      </c>
      <c r="CN1012" s="1" t="s">
        <v>4943</v>
      </c>
      <c r="CO1012" s="1" t="s">
        <v>4943</v>
      </c>
      <c r="CP1012" s="1" t="s">
        <v>4943</v>
      </c>
      <c r="CQ1012" s="1" t="s">
        <v>4943</v>
      </c>
      <c r="CR1012" s="1" t="s">
        <v>4943</v>
      </c>
      <c r="CS1012" s="1" t="s">
        <v>4943</v>
      </c>
      <c r="CT1012" s="1" t="s">
        <v>4943</v>
      </c>
      <c r="CU1012" s="1" t="s">
        <v>4943</v>
      </c>
      <c r="CV1012" s="1" t="s">
        <v>4943</v>
      </c>
      <c r="CW1012" s="1" t="s">
        <v>4943</v>
      </c>
      <c r="CX1012" s="1" t="s">
        <v>4943</v>
      </c>
      <c r="CY1012" s="1" t="s">
        <v>23</v>
      </c>
      <c r="CZ1012" s="1" t="s">
        <v>4943</v>
      </c>
    </row>
    <row r="1013" spans="2:104" x14ac:dyDescent="0.25">
      <c r="B1013" s="2">
        <v>44405</v>
      </c>
      <c r="C1013" s="1">
        <v>0</v>
      </c>
      <c r="D1013" s="1">
        <v>1</v>
      </c>
      <c r="E1013" s="1">
        <v>0</v>
      </c>
      <c r="F1013" s="1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>
        <v>0</v>
      </c>
      <c r="BD1013">
        <v>0</v>
      </c>
      <c r="BE1013">
        <v>0</v>
      </c>
      <c r="BF1013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 t="s">
        <v>4943</v>
      </c>
      <c r="CJ1013" s="1" t="s">
        <v>4943</v>
      </c>
      <c r="CK1013" s="1" t="s">
        <v>4943</v>
      </c>
      <c r="CL1013" s="1" t="s">
        <v>4943</v>
      </c>
      <c r="CM1013" s="1" t="s">
        <v>4943</v>
      </c>
      <c r="CN1013" s="1" t="s">
        <v>4943</v>
      </c>
      <c r="CO1013" s="1" t="s">
        <v>4943</v>
      </c>
      <c r="CP1013" s="1" t="s">
        <v>4943</v>
      </c>
      <c r="CQ1013" s="1" t="s">
        <v>4943</v>
      </c>
      <c r="CR1013" s="1" t="s">
        <v>4943</v>
      </c>
      <c r="CS1013" s="1" t="s">
        <v>4943</v>
      </c>
      <c r="CT1013" s="1" t="s">
        <v>4943</v>
      </c>
      <c r="CU1013" s="1" t="s">
        <v>4943</v>
      </c>
      <c r="CV1013" s="1" t="s">
        <v>4943</v>
      </c>
      <c r="CW1013" s="1" t="s">
        <v>4943</v>
      </c>
      <c r="CX1013" s="1" t="s">
        <v>4943</v>
      </c>
      <c r="CY1013" s="1" t="s">
        <v>23</v>
      </c>
      <c r="CZ1013" s="1" t="s">
        <v>4943</v>
      </c>
    </row>
    <row r="1014" spans="2:104" x14ac:dyDescent="0.25">
      <c r="B1014" s="2">
        <v>44405</v>
      </c>
      <c r="C1014" s="1">
        <v>1</v>
      </c>
      <c r="D1014" s="1">
        <v>0</v>
      </c>
      <c r="E1014" s="1">
        <v>0</v>
      </c>
      <c r="F1014" s="1">
        <v>0</v>
      </c>
      <c r="G1014">
        <v>1</v>
      </c>
      <c r="H1014">
        <v>0</v>
      </c>
      <c r="I1014">
        <v>1</v>
      </c>
      <c r="J1014">
        <v>1</v>
      </c>
      <c r="K1014">
        <v>1</v>
      </c>
      <c r="L1014">
        <v>1</v>
      </c>
      <c r="M1014">
        <v>0</v>
      </c>
      <c r="N1014">
        <v>0</v>
      </c>
      <c r="O1014">
        <v>1</v>
      </c>
      <c r="P1014">
        <v>0</v>
      </c>
      <c r="Q1014">
        <v>1</v>
      </c>
      <c r="R1014">
        <v>1</v>
      </c>
      <c r="S1014">
        <v>1</v>
      </c>
      <c r="T1014">
        <v>1</v>
      </c>
      <c r="U1014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1</v>
      </c>
      <c r="AB1014" s="1">
        <v>0</v>
      </c>
      <c r="AC1014" s="1">
        <v>0</v>
      </c>
      <c r="AD1014" s="1">
        <v>1</v>
      </c>
      <c r="AE1014" s="1">
        <v>0</v>
      </c>
      <c r="AF1014" s="1">
        <v>1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1</v>
      </c>
      <c r="AS1014" s="1">
        <v>0</v>
      </c>
      <c r="AT1014" s="1">
        <v>0</v>
      </c>
      <c r="AU1014" s="1">
        <v>1</v>
      </c>
      <c r="AV1014" s="1">
        <v>0</v>
      </c>
      <c r="AW1014" s="1">
        <v>0</v>
      </c>
      <c r="AX1014" s="1">
        <v>1</v>
      </c>
      <c r="AY1014" s="1">
        <v>0</v>
      </c>
      <c r="AZ1014" s="1">
        <v>1</v>
      </c>
      <c r="BA1014" s="1">
        <v>0</v>
      </c>
      <c r="BB1014" s="1">
        <v>1</v>
      </c>
      <c r="BC1014">
        <v>1</v>
      </c>
      <c r="BD1014">
        <v>0</v>
      </c>
      <c r="BE1014">
        <v>1</v>
      </c>
      <c r="BF1014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1</v>
      </c>
      <c r="BM1014" s="1">
        <v>0</v>
      </c>
      <c r="BN1014" s="1">
        <v>0</v>
      </c>
      <c r="BO1014" s="1">
        <v>1</v>
      </c>
      <c r="BP1014" s="1">
        <v>0</v>
      </c>
      <c r="BQ1014" s="1">
        <v>1</v>
      </c>
      <c r="BR1014" s="1">
        <v>1</v>
      </c>
      <c r="BS1014" s="1">
        <v>0</v>
      </c>
      <c r="BT1014" s="1">
        <v>1</v>
      </c>
      <c r="BU1014" s="1">
        <v>1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1</v>
      </c>
      <c r="CB1014" s="1">
        <v>0</v>
      </c>
      <c r="CC1014" s="1">
        <v>0</v>
      </c>
      <c r="CD1014" s="1">
        <v>1</v>
      </c>
      <c r="CE1014" s="1">
        <v>0</v>
      </c>
      <c r="CF1014" s="1">
        <v>0</v>
      </c>
      <c r="CG1014" s="1">
        <v>0</v>
      </c>
      <c r="CH1014" s="1">
        <v>0</v>
      </c>
      <c r="CI1014" s="1" t="s">
        <v>4944</v>
      </c>
      <c r="CJ1014" s="1" t="s">
        <v>4944</v>
      </c>
      <c r="CK1014" s="1" t="s">
        <v>4944</v>
      </c>
      <c r="CL1014" s="1" t="s">
        <v>4944</v>
      </c>
      <c r="CM1014" s="1" t="s">
        <v>4945</v>
      </c>
      <c r="CN1014" s="1" t="s">
        <v>4945</v>
      </c>
      <c r="CO1014" s="1" t="s">
        <v>4945</v>
      </c>
      <c r="CP1014" s="1" t="s">
        <v>4945</v>
      </c>
      <c r="CQ1014" s="1" t="s">
        <v>4945</v>
      </c>
      <c r="CR1014" s="1" t="s">
        <v>4945</v>
      </c>
      <c r="CS1014" s="1" t="s">
        <v>4945</v>
      </c>
      <c r="CT1014" s="1" t="s">
        <v>4943</v>
      </c>
      <c r="CU1014" s="1" t="s">
        <v>4943</v>
      </c>
      <c r="CV1014" s="1" t="s">
        <v>4943</v>
      </c>
      <c r="CW1014" s="1" t="s">
        <v>4943</v>
      </c>
      <c r="CX1014" s="1" t="s">
        <v>4943</v>
      </c>
      <c r="CY1014" s="1" t="s">
        <v>4943</v>
      </c>
      <c r="CZ1014" s="1" t="s">
        <v>4943</v>
      </c>
    </row>
    <row r="1015" spans="2:104" x14ac:dyDescent="0.25">
      <c r="B1015" s="2">
        <v>44405</v>
      </c>
      <c r="C1015" s="1">
        <v>0</v>
      </c>
      <c r="D1015" s="1">
        <v>0</v>
      </c>
      <c r="E1015" s="1">
        <v>0</v>
      </c>
      <c r="F1015" s="1">
        <v>1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>
        <v>0</v>
      </c>
      <c r="BD1015">
        <v>0</v>
      </c>
      <c r="BE1015">
        <v>0</v>
      </c>
      <c r="BF1015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1</v>
      </c>
      <c r="CG1015" s="1">
        <v>0</v>
      </c>
      <c r="CH1015" s="1">
        <v>0</v>
      </c>
      <c r="CI1015" s="1" t="s">
        <v>4944</v>
      </c>
      <c r="CJ1015" s="1" t="s">
        <v>4945</v>
      </c>
      <c r="CK1015" s="1" t="s">
        <v>4944</v>
      </c>
      <c r="CL1015" s="1" t="s">
        <v>4944</v>
      </c>
      <c r="CM1015" s="1" t="s">
        <v>4944</v>
      </c>
      <c r="CN1015" s="1" t="s">
        <v>4944</v>
      </c>
      <c r="CO1015" s="1" t="s">
        <v>4945</v>
      </c>
      <c r="CP1015" s="1" t="s">
        <v>4944</v>
      </c>
      <c r="CQ1015" s="1" t="s">
        <v>4945</v>
      </c>
      <c r="CR1015" s="1" t="s">
        <v>4944</v>
      </c>
      <c r="CS1015" s="1" t="s">
        <v>4945</v>
      </c>
      <c r="CT1015" s="1" t="s">
        <v>4943</v>
      </c>
      <c r="CU1015" s="1" t="s">
        <v>4943</v>
      </c>
      <c r="CV1015" s="1" t="s">
        <v>4943</v>
      </c>
      <c r="CW1015" s="1" t="s">
        <v>4943</v>
      </c>
      <c r="CX1015" s="1" t="s">
        <v>4943</v>
      </c>
      <c r="CY1015" s="1" t="s">
        <v>4943</v>
      </c>
      <c r="CZ1015" s="1" t="s">
        <v>4943</v>
      </c>
    </row>
    <row r="1016" spans="2:104" x14ac:dyDescent="0.25">
      <c r="B1016" s="2">
        <v>44405</v>
      </c>
      <c r="C1016" s="1">
        <v>0</v>
      </c>
      <c r="D1016" s="1">
        <v>1</v>
      </c>
      <c r="E1016" s="1">
        <v>0</v>
      </c>
      <c r="F1016" s="1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>
        <v>0</v>
      </c>
      <c r="BD1016">
        <v>0</v>
      </c>
      <c r="BE1016">
        <v>0</v>
      </c>
      <c r="BF1016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 t="s">
        <v>4943</v>
      </c>
      <c r="CJ1016" s="1" t="s">
        <v>4943</v>
      </c>
      <c r="CK1016" s="1" t="s">
        <v>4943</v>
      </c>
      <c r="CL1016" s="1" t="s">
        <v>4943</v>
      </c>
      <c r="CM1016" s="1" t="s">
        <v>4943</v>
      </c>
      <c r="CN1016" s="1" t="s">
        <v>4943</v>
      </c>
      <c r="CO1016" s="1" t="s">
        <v>4943</v>
      </c>
      <c r="CP1016" s="1" t="s">
        <v>4943</v>
      </c>
      <c r="CQ1016" s="1" t="s">
        <v>4943</v>
      </c>
      <c r="CR1016" s="1" t="s">
        <v>4943</v>
      </c>
      <c r="CS1016" s="1" t="s">
        <v>4943</v>
      </c>
      <c r="CT1016" s="1" t="s">
        <v>4943</v>
      </c>
      <c r="CU1016" s="1" t="s">
        <v>4943</v>
      </c>
      <c r="CV1016" s="1" t="s">
        <v>4943</v>
      </c>
      <c r="CW1016" s="1" t="s">
        <v>4943</v>
      </c>
      <c r="CX1016" s="1" t="s">
        <v>4943</v>
      </c>
      <c r="CY1016" s="1" t="s">
        <v>23</v>
      </c>
      <c r="CZ1016" s="1" t="s">
        <v>4943</v>
      </c>
    </row>
    <row r="1017" spans="2:104" x14ac:dyDescent="0.25">
      <c r="B1017" s="2">
        <v>44405</v>
      </c>
      <c r="C1017" s="1">
        <v>0</v>
      </c>
      <c r="D1017" s="1">
        <v>1</v>
      </c>
      <c r="E1017" s="1">
        <v>0</v>
      </c>
      <c r="F1017" s="1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>
        <v>0</v>
      </c>
      <c r="BD1017">
        <v>0</v>
      </c>
      <c r="BE1017">
        <v>0</v>
      </c>
      <c r="BF1017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0</v>
      </c>
      <c r="BX1017" s="1">
        <v>0</v>
      </c>
      <c r="BY1017" s="1">
        <v>0</v>
      </c>
      <c r="BZ1017" s="1">
        <v>0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 t="s">
        <v>4943</v>
      </c>
      <c r="CJ1017" s="1" t="s">
        <v>4943</v>
      </c>
      <c r="CK1017" s="1" t="s">
        <v>4943</v>
      </c>
      <c r="CL1017" s="1" t="s">
        <v>4943</v>
      </c>
      <c r="CM1017" s="1" t="s">
        <v>4943</v>
      </c>
      <c r="CN1017" s="1" t="s">
        <v>4943</v>
      </c>
      <c r="CO1017" s="1" t="s">
        <v>4943</v>
      </c>
      <c r="CP1017" s="1" t="s">
        <v>4943</v>
      </c>
      <c r="CQ1017" s="1" t="s">
        <v>4943</v>
      </c>
      <c r="CR1017" s="1" t="s">
        <v>4943</v>
      </c>
      <c r="CS1017" s="1" t="s">
        <v>4943</v>
      </c>
      <c r="CT1017" s="1" t="s">
        <v>4943</v>
      </c>
      <c r="CU1017" s="1" t="s">
        <v>4943</v>
      </c>
      <c r="CV1017" s="1" t="s">
        <v>4943</v>
      </c>
      <c r="CW1017" s="1" t="s">
        <v>4943</v>
      </c>
      <c r="CX1017" s="1" t="s">
        <v>4943</v>
      </c>
      <c r="CY1017" s="1" t="s">
        <v>23</v>
      </c>
      <c r="CZ1017" s="1" t="s">
        <v>4943</v>
      </c>
    </row>
    <row r="1018" spans="2:104" x14ac:dyDescent="0.25">
      <c r="B1018" s="2">
        <v>44405</v>
      </c>
      <c r="C1018" s="1">
        <v>0</v>
      </c>
      <c r="D1018" s="1">
        <v>1</v>
      </c>
      <c r="E1018" s="1">
        <v>0</v>
      </c>
      <c r="F1018" s="1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>
        <v>0</v>
      </c>
      <c r="BD1018">
        <v>0</v>
      </c>
      <c r="BE1018">
        <v>0</v>
      </c>
      <c r="BF1018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 t="s">
        <v>4943</v>
      </c>
      <c r="CJ1018" s="1" t="s">
        <v>4943</v>
      </c>
      <c r="CK1018" s="1" t="s">
        <v>4943</v>
      </c>
      <c r="CL1018" s="1" t="s">
        <v>4943</v>
      </c>
      <c r="CM1018" s="1" t="s">
        <v>4943</v>
      </c>
      <c r="CN1018" s="1" t="s">
        <v>4943</v>
      </c>
      <c r="CO1018" s="1" t="s">
        <v>4943</v>
      </c>
      <c r="CP1018" s="1" t="s">
        <v>4943</v>
      </c>
      <c r="CQ1018" s="1" t="s">
        <v>4943</v>
      </c>
      <c r="CR1018" s="1" t="s">
        <v>4943</v>
      </c>
      <c r="CS1018" s="1" t="s">
        <v>4943</v>
      </c>
      <c r="CT1018" s="1" t="s">
        <v>4943</v>
      </c>
      <c r="CU1018" s="1" t="s">
        <v>4943</v>
      </c>
      <c r="CV1018" s="1" t="s">
        <v>4943</v>
      </c>
      <c r="CW1018" s="1" t="s">
        <v>4943</v>
      </c>
      <c r="CX1018" s="1" t="s">
        <v>4943</v>
      </c>
      <c r="CY1018" s="1" t="s">
        <v>23</v>
      </c>
      <c r="CZ1018" s="1" t="s">
        <v>4943</v>
      </c>
    </row>
    <row r="1019" spans="2:104" x14ac:dyDescent="0.25">
      <c r="B1019" s="2">
        <v>44405</v>
      </c>
      <c r="C1019" s="1">
        <v>1</v>
      </c>
      <c r="D1019" s="1">
        <v>0</v>
      </c>
      <c r="E1019" s="1">
        <v>0</v>
      </c>
      <c r="F1019" s="1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>
        <v>0</v>
      </c>
      <c r="BD1019">
        <v>0</v>
      </c>
      <c r="BE1019">
        <v>0</v>
      </c>
      <c r="BF1019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 t="s">
        <v>4946</v>
      </c>
      <c r="CJ1019" s="1" t="s">
        <v>4944</v>
      </c>
      <c r="CK1019" s="1" t="s">
        <v>4946</v>
      </c>
      <c r="CL1019" s="1" t="s">
        <v>4945</v>
      </c>
      <c r="CM1019" s="1" t="s">
        <v>4945</v>
      </c>
      <c r="CN1019" s="1" t="s">
        <v>4945</v>
      </c>
      <c r="CO1019" s="1" t="s">
        <v>4945</v>
      </c>
      <c r="CP1019" s="1" t="s">
        <v>4945</v>
      </c>
      <c r="CQ1019" s="1" t="s">
        <v>4945</v>
      </c>
      <c r="CR1019" s="1" t="s">
        <v>4944</v>
      </c>
      <c r="CS1019" s="1" t="s">
        <v>4944</v>
      </c>
      <c r="CT1019" s="1" t="s">
        <v>4943</v>
      </c>
      <c r="CU1019" s="1" t="s">
        <v>4943</v>
      </c>
      <c r="CV1019" s="1" t="s">
        <v>4943</v>
      </c>
      <c r="CW1019" s="1" t="s">
        <v>4943</v>
      </c>
      <c r="CX1019" s="1" t="s">
        <v>4943</v>
      </c>
      <c r="CY1019" s="1" t="s">
        <v>4943</v>
      </c>
      <c r="CZ1019" s="1" t="s">
        <v>4943</v>
      </c>
    </row>
    <row r="1020" spans="2:104" x14ac:dyDescent="0.25">
      <c r="B1020" s="2">
        <v>44405</v>
      </c>
      <c r="C1020" s="1">
        <v>0</v>
      </c>
      <c r="D1020" s="1">
        <v>1</v>
      </c>
      <c r="E1020" s="1">
        <v>0</v>
      </c>
      <c r="F1020" s="1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>
        <v>0</v>
      </c>
      <c r="BD1020">
        <v>0</v>
      </c>
      <c r="BE1020">
        <v>0</v>
      </c>
      <c r="BF1020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 t="s">
        <v>4943</v>
      </c>
      <c r="CJ1020" s="1" t="s">
        <v>4943</v>
      </c>
      <c r="CK1020" s="1" t="s">
        <v>4943</v>
      </c>
      <c r="CL1020" s="1" t="s">
        <v>4943</v>
      </c>
      <c r="CM1020" s="1" t="s">
        <v>4943</v>
      </c>
      <c r="CN1020" s="1" t="s">
        <v>4943</v>
      </c>
      <c r="CO1020" s="1" t="s">
        <v>4943</v>
      </c>
      <c r="CP1020" s="1" t="s">
        <v>4943</v>
      </c>
      <c r="CQ1020" s="1" t="s">
        <v>4943</v>
      </c>
      <c r="CR1020" s="1" t="s">
        <v>4943</v>
      </c>
      <c r="CS1020" s="1" t="s">
        <v>4943</v>
      </c>
      <c r="CT1020" s="1" t="s">
        <v>4943</v>
      </c>
      <c r="CU1020" s="1" t="s">
        <v>4943</v>
      </c>
      <c r="CV1020" s="1" t="s">
        <v>4943</v>
      </c>
      <c r="CW1020" s="1" t="s">
        <v>4943</v>
      </c>
      <c r="CX1020" s="1" t="s">
        <v>4943</v>
      </c>
      <c r="CY1020" s="1" t="s">
        <v>23</v>
      </c>
      <c r="CZ1020" s="1" t="s">
        <v>4943</v>
      </c>
    </row>
    <row r="1021" spans="2:104" x14ac:dyDescent="0.25">
      <c r="B1021" s="2">
        <v>44405</v>
      </c>
      <c r="C1021" s="1">
        <v>0</v>
      </c>
      <c r="D1021" s="1">
        <v>1</v>
      </c>
      <c r="E1021" s="1">
        <v>0</v>
      </c>
      <c r="F1021" s="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>
        <v>0</v>
      </c>
      <c r="BD1021">
        <v>0</v>
      </c>
      <c r="BE1021">
        <v>0</v>
      </c>
      <c r="BF102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 t="s">
        <v>4943</v>
      </c>
      <c r="CJ1021" s="1" t="s">
        <v>4943</v>
      </c>
      <c r="CK1021" s="1" t="s">
        <v>4943</v>
      </c>
      <c r="CL1021" s="1" t="s">
        <v>4943</v>
      </c>
      <c r="CM1021" s="1" t="s">
        <v>4943</v>
      </c>
      <c r="CN1021" s="1" t="s">
        <v>4943</v>
      </c>
      <c r="CO1021" s="1" t="s">
        <v>4943</v>
      </c>
      <c r="CP1021" s="1" t="s">
        <v>4943</v>
      </c>
      <c r="CQ1021" s="1" t="s">
        <v>4943</v>
      </c>
      <c r="CR1021" s="1" t="s">
        <v>4943</v>
      </c>
      <c r="CS1021" s="1" t="s">
        <v>4943</v>
      </c>
      <c r="CT1021" s="1" t="s">
        <v>4943</v>
      </c>
      <c r="CU1021" s="1" t="s">
        <v>4943</v>
      </c>
      <c r="CV1021" s="1" t="s">
        <v>4943</v>
      </c>
      <c r="CW1021" s="1" t="s">
        <v>4943</v>
      </c>
      <c r="CX1021" s="1" t="s">
        <v>4943</v>
      </c>
      <c r="CY1021" s="1" t="s">
        <v>23</v>
      </c>
      <c r="CZ1021" s="1" t="s">
        <v>4943</v>
      </c>
    </row>
    <row r="1022" spans="2:104" x14ac:dyDescent="0.25">
      <c r="B1022" s="2">
        <v>44405</v>
      </c>
      <c r="C1022" s="1">
        <v>0</v>
      </c>
      <c r="D1022" s="1">
        <v>1</v>
      </c>
      <c r="E1022" s="1">
        <v>0</v>
      </c>
      <c r="F1022" s="1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>
        <v>0</v>
      </c>
      <c r="BD1022">
        <v>0</v>
      </c>
      <c r="BE1022">
        <v>0</v>
      </c>
      <c r="BF1022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 t="s">
        <v>4943</v>
      </c>
      <c r="CJ1022" s="1" t="s">
        <v>4943</v>
      </c>
      <c r="CK1022" s="1" t="s">
        <v>4943</v>
      </c>
      <c r="CL1022" s="1" t="s">
        <v>4943</v>
      </c>
      <c r="CM1022" s="1" t="s">
        <v>4943</v>
      </c>
      <c r="CN1022" s="1" t="s">
        <v>4943</v>
      </c>
      <c r="CO1022" s="1" t="s">
        <v>4943</v>
      </c>
      <c r="CP1022" s="1" t="s">
        <v>4943</v>
      </c>
      <c r="CQ1022" s="1" t="s">
        <v>4943</v>
      </c>
      <c r="CR1022" s="1" t="s">
        <v>4943</v>
      </c>
      <c r="CS1022" s="1" t="s">
        <v>4943</v>
      </c>
      <c r="CT1022" s="1" t="s">
        <v>4943</v>
      </c>
      <c r="CU1022" s="1" t="s">
        <v>4943</v>
      </c>
      <c r="CV1022" s="1" t="s">
        <v>4943</v>
      </c>
      <c r="CW1022" s="1" t="s">
        <v>4943</v>
      </c>
      <c r="CX1022" s="1" t="s">
        <v>4943</v>
      </c>
      <c r="CY1022" s="1" t="s">
        <v>23</v>
      </c>
      <c r="CZ1022" s="1" t="s">
        <v>4943</v>
      </c>
    </row>
    <row r="1023" spans="2:104" x14ac:dyDescent="0.25">
      <c r="B1023" s="2">
        <v>44405</v>
      </c>
      <c r="C1023" s="1">
        <v>0</v>
      </c>
      <c r="D1023" s="1">
        <v>1</v>
      </c>
      <c r="E1023" s="1">
        <v>0</v>
      </c>
      <c r="F1023" s="1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>
        <v>0</v>
      </c>
      <c r="BD1023">
        <v>0</v>
      </c>
      <c r="BE1023">
        <v>0</v>
      </c>
      <c r="BF1023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 t="s">
        <v>4943</v>
      </c>
      <c r="CJ1023" s="1" t="s">
        <v>4943</v>
      </c>
      <c r="CK1023" s="1" t="s">
        <v>4943</v>
      </c>
      <c r="CL1023" s="1" t="s">
        <v>4943</v>
      </c>
      <c r="CM1023" s="1" t="s">
        <v>4943</v>
      </c>
      <c r="CN1023" s="1" t="s">
        <v>4943</v>
      </c>
      <c r="CO1023" s="1" t="s">
        <v>4943</v>
      </c>
      <c r="CP1023" s="1" t="s">
        <v>4943</v>
      </c>
      <c r="CQ1023" s="1" t="s">
        <v>4943</v>
      </c>
      <c r="CR1023" s="1" t="s">
        <v>4943</v>
      </c>
      <c r="CS1023" s="1" t="s">
        <v>4943</v>
      </c>
      <c r="CT1023" s="1" t="s">
        <v>4943</v>
      </c>
      <c r="CU1023" s="1" t="s">
        <v>4943</v>
      </c>
      <c r="CV1023" s="1" t="s">
        <v>4943</v>
      </c>
      <c r="CW1023" s="1" t="s">
        <v>4943</v>
      </c>
      <c r="CX1023" s="1" t="s">
        <v>4943</v>
      </c>
      <c r="CY1023" s="1" t="s">
        <v>23</v>
      </c>
      <c r="CZ1023" s="1" t="s">
        <v>4943</v>
      </c>
    </row>
    <row r="1024" spans="2:104" x14ac:dyDescent="0.25">
      <c r="B1024" s="2">
        <v>44405</v>
      </c>
      <c r="C1024" s="1">
        <v>0</v>
      </c>
      <c r="D1024" s="1">
        <v>1</v>
      </c>
      <c r="E1024" s="1">
        <v>0</v>
      </c>
      <c r="F1024" s="1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>
        <v>0</v>
      </c>
      <c r="BD1024">
        <v>0</v>
      </c>
      <c r="BE1024">
        <v>0</v>
      </c>
      <c r="BF1024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 t="s">
        <v>4943</v>
      </c>
      <c r="CJ1024" s="1" t="s">
        <v>4943</v>
      </c>
      <c r="CK1024" s="1" t="s">
        <v>4943</v>
      </c>
      <c r="CL1024" s="1" t="s">
        <v>4943</v>
      </c>
      <c r="CM1024" s="1" t="s">
        <v>4943</v>
      </c>
      <c r="CN1024" s="1" t="s">
        <v>4943</v>
      </c>
      <c r="CO1024" s="1" t="s">
        <v>4943</v>
      </c>
      <c r="CP1024" s="1" t="s">
        <v>4943</v>
      </c>
      <c r="CQ1024" s="1" t="s">
        <v>4943</v>
      </c>
      <c r="CR1024" s="1" t="s">
        <v>4943</v>
      </c>
      <c r="CS1024" s="1" t="s">
        <v>4943</v>
      </c>
      <c r="CT1024" s="1" t="s">
        <v>4943</v>
      </c>
      <c r="CU1024" s="1" t="s">
        <v>4943</v>
      </c>
      <c r="CV1024" s="1" t="s">
        <v>4943</v>
      </c>
      <c r="CW1024" s="1" t="s">
        <v>4943</v>
      </c>
      <c r="CX1024" s="1" t="s">
        <v>4943</v>
      </c>
      <c r="CY1024" s="1" t="s">
        <v>23</v>
      </c>
      <c r="CZ1024" s="1" t="s">
        <v>4943</v>
      </c>
    </row>
    <row r="1025" spans="2:104" x14ac:dyDescent="0.25">
      <c r="B1025" s="2">
        <v>44405</v>
      </c>
      <c r="C1025" s="1">
        <v>1</v>
      </c>
      <c r="D1025" s="1">
        <v>0</v>
      </c>
      <c r="E1025" s="1">
        <v>0</v>
      </c>
      <c r="F1025" s="1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>
        <v>0</v>
      </c>
      <c r="BD1025">
        <v>0</v>
      </c>
      <c r="BE1025">
        <v>0</v>
      </c>
      <c r="BF1025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 t="s">
        <v>4946</v>
      </c>
      <c r="CJ1025" s="1" t="s">
        <v>4945</v>
      </c>
      <c r="CK1025" s="1" t="s">
        <v>4944</v>
      </c>
      <c r="CL1025" s="1" t="s">
        <v>4944</v>
      </c>
      <c r="CM1025" s="1" t="s">
        <v>4944</v>
      </c>
      <c r="CN1025" s="1" t="s">
        <v>4945</v>
      </c>
      <c r="CO1025" s="1" t="s">
        <v>4946</v>
      </c>
      <c r="CP1025" s="1" t="s">
        <v>4944</v>
      </c>
      <c r="CQ1025" s="1" t="s">
        <v>4945</v>
      </c>
      <c r="CR1025" s="1" t="s">
        <v>4944</v>
      </c>
      <c r="CS1025" s="1" t="s">
        <v>4945</v>
      </c>
      <c r="CT1025" s="1" t="s">
        <v>4943</v>
      </c>
      <c r="CU1025" s="1" t="s">
        <v>4943</v>
      </c>
      <c r="CV1025" s="1" t="s">
        <v>4943</v>
      </c>
      <c r="CW1025" s="1" t="s">
        <v>4943</v>
      </c>
      <c r="CX1025" s="1" t="s">
        <v>4943</v>
      </c>
      <c r="CY1025" s="1" t="s">
        <v>4943</v>
      </c>
      <c r="CZ1025" s="1" t="s">
        <v>4943</v>
      </c>
    </row>
    <row r="1026" spans="2:104" x14ac:dyDescent="0.25">
      <c r="B1026" s="2">
        <v>44405</v>
      </c>
      <c r="C1026" s="1">
        <v>0</v>
      </c>
      <c r="D1026" s="1">
        <v>1</v>
      </c>
      <c r="E1026" s="1">
        <v>0</v>
      </c>
      <c r="F1026" s="1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>
        <v>0</v>
      </c>
      <c r="BD1026">
        <v>0</v>
      </c>
      <c r="BE1026">
        <v>0</v>
      </c>
      <c r="BF1026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 t="s">
        <v>4943</v>
      </c>
      <c r="CJ1026" s="1" t="s">
        <v>4943</v>
      </c>
      <c r="CK1026" s="1" t="s">
        <v>4943</v>
      </c>
      <c r="CL1026" s="1" t="s">
        <v>4943</v>
      </c>
      <c r="CM1026" s="1" t="s">
        <v>4943</v>
      </c>
      <c r="CN1026" s="1" t="s">
        <v>4943</v>
      </c>
      <c r="CO1026" s="1" t="s">
        <v>4943</v>
      </c>
      <c r="CP1026" s="1" t="s">
        <v>4943</v>
      </c>
      <c r="CQ1026" s="1" t="s">
        <v>4943</v>
      </c>
      <c r="CR1026" s="1" t="s">
        <v>4943</v>
      </c>
      <c r="CS1026" s="1" t="s">
        <v>4943</v>
      </c>
      <c r="CT1026" s="1" t="s">
        <v>4943</v>
      </c>
      <c r="CU1026" s="1" t="s">
        <v>4943</v>
      </c>
      <c r="CV1026" s="1" t="s">
        <v>4943</v>
      </c>
      <c r="CW1026" s="1" t="s">
        <v>4943</v>
      </c>
      <c r="CX1026" s="1" t="s">
        <v>4943</v>
      </c>
      <c r="CY1026" s="1" t="s">
        <v>23</v>
      </c>
      <c r="CZ1026" s="1" t="s">
        <v>4943</v>
      </c>
    </row>
    <row r="1027" spans="2:104" x14ac:dyDescent="0.25">
      <c r="B1027" s="2">
        <v>44405</v>
      </c>
      <c r="C1027" s="1">
        <v>0</v>
      </c>
      <c r="D1027" s="1">
        <v>1</v>
      </c>
      <c r="E1027" s="1">
        <v>0</v>
      </c>
      <c r="F1027" s="1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>
        <v>0</v>
      </c>
      <c r="BD1027">
        <v>0</v>
      </c>
      <c r="BE1027">
        <v>0</v>
      </c>
      <c r="BF1027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 t="s">
        <v>4943</v>
      </c>
      <c r="CJ1027" s="1" t="s">
        <v>4943</v>
      </c>
      <c r="CK1027" s="1" t="s">
        <v>4943</v>
      </c>
      <c r="CL1027" s="1" t="s">
        <v>4943</v>
      </c>
      <c r="CM1027" s="1" t="s">
        <v>4943</v>
      </c>
      <c r="CN1027" s="1" t="s">
        <v>4943</v>
      </c>
      <c r="CO1027" s="1" t="s">
        <v>4943</v>
      </c>
      <c r="CP1027" s="1" t="s">
        <v>4943</v>
      </c>
      <c r="CQ1027" s="1" t="s">
        <v>4943</v>
      </c>
      <c r="CR1027" s="1" t="s">
        <v>4943</v>
      </c>
      <c r="CS1027" s="1" t="s">
        <v>4943</v>
      </c>
      <c r="CT1027" s="1" t="s">
        <v>4943</v>
      </c>
      <c r="CU1027" s="1" t="s">
        <v>4943</v>
      </c>
      <c r="CV1027" s="1" t="s">
        <v>4943</v>
      </c>
      <c r="CW1027" s="1" t="s">
        <v>4943</v>
      </c>
      <c r="CX1027" s="1" t="s">
        <v>4943</v>
      </c>
      <c r="CY1027" s="1" t="s">
        <v>23</v>
      </c>
      <c r="CZ1027" s="1" t="s">
        <v>4943</v>
      </c>
    </row>
    <row r="1028" spans="2:104" x14ac:dyDescent="0.25">
      <c r="B1028" s="2">
        <v>44405</v>
      </c>
      <c r="C1028" s="1">
        <v>0</v>
      </c>
      <c r="D1028" s="1">
        <v>1</v>
      </c>
      <c r="E1028" s="1">
        <v>0</v>
      </c>
      <c r="F1028" s="1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>
        <v>0</v>
      </c>
      <c r="BD1028">
        <v>0</v>
      </c>
      <c r="BE1028">
        <v>0</v>
      </c>
      <c r="BF1028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 t="s">
        <v>4943</v>
      </c>
      <c r="CJ1028" s="1" t="s">
        <v>4943</v>
      </c>
      <c r="CK1028" s="1" t="s">
        <v>4943</v>
      </c>
      <c r="CL1028" s="1" t="s">
        <v>4943</v>
      </c>
      <c r="CM1028" s="1" t="s">
        <v>4943</v>
      </c>
      <c r="CN1028" s="1" t="s">
        <v>4943</v>
      </c>
      <c r="CO1028" s="1" t="s">
        <v>4943</v>
      </c>
      <c r="CP1028" s="1" t="s">
        <v>4943</v>
      </c>
      <c r="CQ1028" s="1" t="s">
        <v>4943</v>
      </c>
      <c r="CR1028" s="1" t="s">
        <v>4943</v>
      </c>
      <c r="CS1028" s="1" t="s">
        <v>4943</v>
      </c>
      <c r="CT1028" s="1" t="s">
        <v>4943</v>
      </c>
      <c r="CU1028" s="1" t="s">
        <v>4943</v>
      </c>
      <c r="CV1028" s="1" t="s">
        <v>4943</v>
      </c>
      <c r="CW1028" s="1" t="s">
        <v>4943</v>
      </c>
      <c r="CX1028" s="1" t="s">
        <v>4943</v>
      </c>
      <c r="CY1028" s="1" t="s">
        <v>23</v>
      </c>
      <c r="CZ1028" s="1" t="s">
        <v>4943</v>
      </c>
    </row>
    <row r="1029" spans="2:104" x14ac:dyDescent="0.25">
      <c r="B1029" s="2">
        <v>44405</v>
      </c>
      <c r="C1029" s="1">
        <v>0</v>
      </c>
      <c r="D1029" s="1">
        <v>1</v>
      </c>
      <c r="E1029" s="1">
        <v>0</v>
      </c>
      <c r="F1029" s="1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>
        <v>0</v>
      </c>
      <c r="BD1029">
        <v>0</v>
      </c>
      <c r="BE1029">
        <v>0</v>
      </c>
      <c r="BF1029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 t="s">
        <v>4943</v>
      </c>
      <c r="CJ1029" s="1" t="s">
        <v>4943</v>
      </c>
      <c r="CK1029" s="1" t="s">
        <v>4943</v>
      </c>
      <c r="CL1029" s="1" t="s">
        <v>4943</v>
      </c>
      <c r="CM1029" s="1" t="s">
        <v>4943</v>
      </c>
      <c r="CN1029" s="1" t="s">
        <v>4943</v>
      </c>
      <c r="CO1029" s="1" t="s">
        <v>4943</v>
      </c>
      <c r="CP1029" s="1" t="s">
        <v>4943</v>
      </c>
      <c r="CQ1029" s="1" t="s">
        <v>4943</v>
      </c>
      <c r="CR1029" s="1" t="s">
        <v>4943</v>
      </c>
      <c r="CS1029" s="1" t="s">
        <v>4943</v>
      </c>
      <c r="CT1029" s="1" t="s">
        <v>4943</v>
      </c>
      <c r="CU1029" s="1" t="s">
        <v>4943</v>
      </c>
      <c r="CV1029" s="1" t="s">
        <v>4943</v>
      </c>
      <c r="CW1029" s="1" t="s">
        <v>4943</v>
      </c>
      <c r="CX1029" s="1" t="s">
        <v>4943</v>
      </c>
      <c r="CY1029" s="1" t="s">
        <v>23</v>
      </c>
      <c r="CZ1029" s="1" t="s">
        <v>4943</v>
      </c>
    </row>
    <row r="1030" spans="2:104" x14ac:dyDescent="0.25">
      <c r="B1030" s="2">
        <v>44405</v>
      </c>
      <c r="C1030" s="1">
        <v>1</v>
      </c>
      <c r="D1030" s="1">
        <v>0</v>
      </c>
      <c r="E1030" s="1">
        <v>0</v>
      </c>
      <c r="F1030" s="1">
        <v>0</v>
      </c>
      <c r="G1030">
        <v>0</v>
      </c>
      <c r="H1030">
        <v>0</v>
      </c>
      <c r="I1030">
        <v>1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1</v>
      </c>
      <c r="S1030">
        <v>1</v>
      </c>
      <c r="T1030">
        <v>1</v>
      </c>
      <c r="U1030">
        <v>0</v>
      </c>
      <c r="V1030" s="1">
        <v>1</v>
      </c>
      <c r="W1030" s="1">
        <v>1</v>
      </c>
      <c r="X1030" s="1">
        <v>0</v>
      </c>
      <c r="Y1030" s="1">
        <v>1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>
        <v>0</v>
      </c>
      <c r="BD1030">
        <v>0</v>
      </c>
      <c r="BE1030">
        <v>0</v>
      </c>
      <c r="BF1030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 t="s">
        <v>4946</v>
      </c>
      <c r="CJ1030" s="1" t="s">
        <v>4946</v>
      </c>
      <c r="CK1030" s="1" t="s">
        <v>4946</v>
      </c>
      <c r="CL1030" s="1" t="s">
        <v>4946</v>
      </c>
      <c r="CM1030" s="1" t="s">
        <v>4946</v>
      </c>
      <c r="CN1030" s="1" t="s">
        <v>4946</v>
      </c>
      <c r="CO1030" s="1" t="s">
        <v>4946</v>
      </c>
      <c r="CP1030" s="1" t="s">
        <v>4946</v>
      </c>
      <c r="CQ1030" s="1" t="s">
        <v>4946</v>
      </c>
      <c r="CR1030" s="1" t="s">
        <v>4946</v>
      </c>
      <c r="CS1030" s="1" t="s">
        <v>4946</v>
      </c>
      <c r="CT1030" s="1" t="s">
        <v>4943</v>
      </c>
      <c r="CU1030" s="1" t="s">
        <v>4943</v>
      </c>
      <c r="CV1030" s="1" t="s">
        <v>4943</v>
      </c>
      <c r="CW1030" s="1" t="s">
        <v>4943</v>
      </c>
      <c r="CX1030" s="1" t="s">
        <v>4943</v>
      </c>
      <c r="CY1030" s="1" t="s">
        <v>4943</v>
      </c>
      <c r="CZ1030" s="1" t="s">
        <v>4943</v>
      </c>
    </row>
    <row r="1031" spans="2:104" x14ac:dyDescent="0.25">
      <c r="B1031" s="2">
        <v>44405</v>
      </c>
      <c r="C1031" s="1">
        <v>0</v>
      </c>
      <c r="D1031" s="1">
        <v>1</v>
      </c>
      <c r="E1031" s="1">
        <v>0</v>
      </c>
      <c r="F1031" s="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>
        <v>0</v>
      </c>
      <c r="BD1031">
        <v>0</v>
      </c>
      <c r="BE1031">
        <v>0</v>
      </c>
      <c r="BF103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 t="s">
        <v>4943</v>
      </c>
      <c r="CJ1031" s="1" t="s">
        <v>4943</v>
      </c>
      <c r="CK1031" s="1" t="s">
        <v>4943</v>
      </c>
      <c r="CL1031" s="1" t="s">
        <v>4943</v>
      </c>
      <c r="CM1031" s="1" t="s">
        <v>4943</v>
      </c>
      <c r="CN1031" s="1" t="s">
        <v>4943</v>
      </c>
      <c r="CO1031" s="1" t="s">
        <v>4943</v>
      </c>
      <c r="CP1031" s="1" t="s">
        <v>4943</v>
      </c>
      <c r="CQ1031" s="1" t="s">
        <v>4943</v>
      </c>
      <c r="CR1031" s="1" t="s">
        <v>4943</v>
      </c>
      <c r="CS1031" s="1" t="s">
        <v>4943</v>
      </c>
      <c r="CT1031" s="1" t="s">
        <v>4943</v>
      </c>
      <c r="CU1031" s="1" t="s">
        <v>4943</v>
      </c>
      <c r="CV1031" s="1" t="s">
        <v>4943</v>
      </c>
      <c r="CW1031" s="1" t="s">
        <v>4943</v>
      </c>
      <c r="CX1031" s="1" t="s">
        <v>4943</v>
      </c>
      <c r="CY1031" s="1" t="s">
        <v>23</v>
      </c>
      <c r="CZ1031" s="1" t="s">
        <v>4943</v>
      </c>
    </row>
    <row r="1032" spans="2:104" x14ac:dyDescent="0.25">
      <c r="B1032" s="2">
        <v>44404</v>
      </c>
      <c r="C1032" s="1">
        <v>1</v>
      </c>
      <c r="D1032" s="1">
        <v>0</v>
      </c>
      <c r="E1032" s="1">
        <v>0</v>
      </c>
      <c r="F1032" s="1">
        <v>0</v>
      </c>
      <c r="G1032">
        <v>1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>
        <v>0</v>
      </c>
      <c r="BD1032">
        <v>0</v>
      </c>
      <c r="BE1032">
        <v>0</v>
      </c>
      <c r="BF1032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 t="s">
        <v>4945</v>
      </c>
      <c r="CJ1032" s="1" t="s">
        <v>4945</v>
      </c>
      <c r="CK1032" s="1" t="s">
        <v>4945</v>
      </c>
      <c r="CL1032" s="1" t="s">
        <v>4945</v>
      </c>
      <c r="CM1032" s="1" t="s">
        <v>4945</v>
      </c>
      <c r="CN1032" s="1" t="s">
        <v>4945</v>
      </c>
      <c r="CO1032" s="1" t="s">
        <v>4945</v>
      </c>
      <c r="CP1032" s="1" t="s">
        <v>4945</v>
      </c>
      <c r="CQ1032" s="1" t="s">
        <v>4945</v>
      </c>
      <c r="CR1032" s="1" t="s">
        <v>4945</v>
      </c>
      <c r="CS1032" s="1" t="s">
        <v>4945</v>
      </c>
      <c r="CT1032" s="1" t="s">
        <v>4943</v>
      </c>
      <c r="CU1032" s="1" t="s">
        <v>4943</v>
      </c>
      <c r="CV1032" s="1" t="s">
        <v>4943</v>
      </c>
      <c r="CW1032" s="1" t="s">
        <v>4943</v>
      </c>
      <c r="CX1032" s="1" t="s">
        <v>4943</v>
      </c>
      <c r="CY1032" s="1" t="s">
        <v>4943</v>
      </c>
      <c r="CZ1032" s="1" t="s">
        <v>4943</v>
      </c>
    </row>
    <row r="1033" spans="2:104" x14ac:dyDescent="0.25">
      <c r="B1033" s="2">
        <v>44404</v>
      </c>
      <c r="C1033" s="1">
        <v>1</v>
      </c>
      <c r="D1033" s="1">
        <v>0</v>
      </c>
      <c r="E1033" s="1">
        <v>0</v>
      </c>
      <c r="F1033" s="1">
        <v>0</v>
      </c>
      <c r="G1033">
        <v>1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>
        <v>0</v>
      </c>
      <c r="BD1033">
        <v>0</v>
      </c>
      <c r="BE1033">
        <v>0</v>
      </c>
      <c r="BF1033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 t="s">
        <v>4945</v>
      </c>
      <c r="CJ1033" s="1" t="s">
        <v>4945</v>
      </c>
      <c r="CK1033" s="1" t="s">
        <v>4945</v>
      </c>
      <c r="CL1033" s="1" t="s">
        <v>4945</v>
      </c>
      <c r="CM1033" s="1" t="s">
        <v>4945</v>
      </c>
      <c r="CN1033" s="1" t="s">
        <v>4945</v>
      </c>
      <c r="CO1033" s="1" t="s">
        <v>4945</v>
      </c>
      <c r="CP1033" s="1" t="s">
        <v>4945</v>
      </c>
      <c r="CQ1033" s="1" t="s">
        <v>4945</v>
      </c>
      <c r="CR1033" s="1" t="s">
        <v>4945</v>
      </c>
      <c r="CS1033" s="1" t="s">
        <v>4945</v>
      </c>
      <c r="CT1033" s="1" t="s">
        <v>4943</v>
      </c>
      <c r="CU1033" s="1" t="s">
        <v>4943</v>
      </c>
      <c r="CV1033" s="1" t="s">
        <v>4943</v>
      </c>
      <c r="CW1033" s="1" t="s">
        <v>4943</v>
      </c>
      <c r="CX1033" s="1" t="s">
        <v>4943</v>
      </c>
      <c r="CY1033" s="1" t="s">
        <v>4943</v>
      </c>
      <c r="CZ1033" s="1" t="s">
        <v>4943</v>
      </c>
    </row>
    <row r="1034" spans="2:104" x14ac:dyDescent="0.25">
      <c r="B1034" s="2">
        <v>44404</v>
      </c>
      <c r="C1034" s="1">
        <v>1</v>
      </c>
      <c r="D1034" s="1">
        <v>0</v>
      </c>
      <c r="E1034" s="1">
        <v>0</v>
      </c>
      <c r="F1034" s="1">
        <v>0</v>
      </c>
      <c r="G1034">
        <v>1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>
        <v>0</v>
      </c>
      <c r="BD1034">
        <v>0</v>
      </c>
      <c r="BE1034">
        <v>0</v>
      </c>
      <c r="BF1034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0</v>
      </c>
      <c r="BX1034" s="1">
        <v>0</v>
      </c>
      <c r="BY1034" s="1">
        <v>0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 t="s">
        <v>4945</v>
      </c>
      <c r="CJ1034" s="1" t="s">
        <v>4945</v>
      </c>
      <c r="CK1034" s="1" t="s">
        <v>4945</v>
      </c>
      <c r="CL1034" s="1" t="s">
        <v>4945</v>
      </c>
      <c r="CM1034" s="1" t="s">
        <v>4945</v>
      </c>
      <c r="CN1034" s="1" t="s">
        <v>4945</v>
      </c>
      <c r="CO1034" s="1" t="s">
        <v>4945</v>
      </c>
      <c r="CP1034" s="1" t="s">
        <v>4945</v>
      </c>
      <c r="CQ1034" s="1" t="s">
        <v>4945</v>
      </c>
      <c r="CR1034" s="1" t="s">
        <v>4945</v>
      </c>
      <c r="CS1034" s="1" t="s">
        <v>4945</v>
      </c>
      <c r="CT1034" s="1" t="s">
        <v>4943</v>
      </c>
      <c r="CU1034" s="1" t="s">
        <v>4943</v>
      </c>
      <c r="CV1034" s="1" t="s">
        <v>4943</v>
      </c>
      <c r="CW1034" s="1" t="s">
        <v>4943</v>
      </c>
      <c r="CX1034" s="1" t="s">
        <v>4943</v>
      </c>
      <c r="CY1034" s="1" t="s">
        <v>4943</v>
      </c>
      <c r="CZ1034" s="1" t="s">
        <v>4943</v>
      </c>
    </row>
    <row r="1035" spans="2:104" x14ac:dyDescent="0.25">
      <c r="B1035" s="2">
        <v>44404</v>
      </c>
      <c r="C1035" s="1">
        <v>0</v>
      </c>
      <c r="D1035" s="1">
        <v>1</v>
      </c>
      <c r="E1035" s="1">
        <v>0</v>
      </c>
      <c r="F1035" s="1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>
        <v>0</v>
      </c>
      <c r="BD1035">
        <v>0</v>
      </c>
      <c r="BE1035">
        <v>0</v>
      </c>
      <c r="BF1035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0</v>
      </c>
      <c r="BX1035" s="1">
        <v>0</v>
      </c>
      <c r="BY1035" s="1">
        <v>0</v>
      </c>
      <c r="BZ1035" s="1">
        <v>0</v>
      </c>
      <c r="CA1035" s="1">
        <v>0</v>
      </c>
      <c r="CB1035" s="1">
        <v>0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 t="s">
        <v>4943</v>
      </c>
      <c r="CJ1035" s="1" t="s">
        <v>4943</v>
      </c>
      <c r="CK1035" s="1" t="s">
        <v>4943</v>
      </c>
      <c r="CL1035" s="1" t="s">
        <v>4943</v>
      </c>
      <c r="CM1035" s="1" t="s">
        <v>4943</v>
      </c>
      <c r="CN1035" s="1" t="s">
        <v>4943</v>
      </c>
      <c r="CO1035" s="1" t="s">
        <v>4943</v>
      </c>
      <c r="CP1035" s="1" t="s">
        <v>4943</v>
      </c>
      <c r="CQ1035" s="1" t="s">
        <v>4943</v>
      </c>
      <c r="CR1035" s="1" t="s">
        <v>4943</v>
      </c>
      <c r="CS1035" s="1" t="s">
        <v>4943</v>
      </c>
      <c r="CT1035" s="1" t="s">
        <v>4943</v>
      </c>
      <c r="CU1035" s="1" t="s">
        <v>4943</v>
      </c>
      <c r="CV1035" s="1" t="s">
        <v>4943</v>
      </c>
      <c r="CW1035" s="1" t="s">
        <v>4943</v>
      </c>
      <c r="CX1035" s="1" t="s">
        <v>4943</v>
      </c>
      <c r="CY1035" s="1" t="s">
        <v>23</v>
      </c>
      <c r="CZ1035" s="1" t="s">
        <v>4943</v>
      </c>
    </row>
    <row r="1036" spans="2:104" x14ac:dyDescent="0.25">
      <c r="B1036" s="2">
        <v>44404</v>
      </c>
      <c r="C1036" s="1">
        <v>1</v>
      </c>
      <c r="D1036" s="1">
        <v>0</v>
      </c>
      <c r="E1036" s="1">
        <v>0</v>
      </c>
      <c r="F1036" s="1">
        <v>0</v>
      </c>
      <c r="G1036">
        <v>1</v>
      </c>
      <c r="H1036">
        <v>0</v>
      </c>
      <c r="I1036">
        <v>1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1</v>
      </c>
      <c r="Q1036">
        <v>1</v>
      </c>
      <c r="R1036">
        <v>0</v>
      </c>
      <c r="S1036">
        <v>0</v>
      </c>
      <c r="T1036">
        <v>1</v>
      </c>
      <c r="U1036">
        <v>0</v>
      </c>
      <c r="V1036" s="1">
        <v>1</v>
      </c>
      <c r="W1036" s="1">
        <v>0</v>
      </c>
      <c r="X1036" s="1">
        <v>0</v>
      </c>
      <c r="Y1036" s="1">
        <v>1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>
        <v>0</v>
      </c>
      <c r="BD1036">
        <v>0</v>
      </c>
      <c r="BE1036">
        <v>0</v>
      </c>
      <c r="BF1036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 t="s">
        <v>4946</v>
      </c>
      <c r="CJ1036" s="1" t="s">
        <v>4945</v>
      </c>
      <c r="CK1036" s="1" t="s">
        <v>4946</v>
      </c>
      <c r="CL1036" s="1" t="s">
        <v>4946</v>
      </c>
      <c r="CM1036" s="1" t="s">
        <v>4945</v>
      </c>
      <c r="CN1036" s="1" t="s">
        <v>4945</v>
      </c>
      <c r="CO1036" s="1" t="s">
        <v>4944</v>
      </c>
      <c r="CP1036" s="1" t="s">
        <v>4945</v>
      </c>
      <c r="CQ1036" s="1" t="s">
        <v>4945</v>
      </c>
      <c r="CR1036" s="1" t="s">
        <v>4944</v>
      </c>
      <c r="CS1036" s="1" t="s">
        <v>4944</v>
      </c>
      <c r="CT1036" s="1" t="s">
        <v>4943</v>
      </c>
      <c r="CU1036" s="1" t="s">
        <v>4943</v>
      </c>
      <c r="CV1036" s="1" t="s">
        <v>4943</v>
      </c>
      <c r="CW1036" s="1" t="s">
        <v>4943</v>
      </c>
      <c r="CX1036" s="1" t="s">
        <v>4943</v>
      </c>
      <c r="CY1036" s="1" t="s">
        <v>4943</v>
      </c>
      <c r="CZ1036" s="1" t="s">
        <v>4943</v>
      </c>
    </row>
    <row r="1037" spans="2:104" x14ac:dyDescent="0.25">
      <c r="B1037" s="2">
        <v>44404</v>
      </c>
      <c r="C1037" s="1">
        <v>1</v>
      </c>
      <c r="D1037" s="1">
        <v>0</v>
      </c>
      <c r="E1037" s="1">
        <v>0</v>
      </c>
      <c r="F1037" s="1">
        <v>0</v>
      </c>
      <c r="G1037">
        <v>1</v>
      </c>
      <c r="H1037">
        <v>0</v>
      </c>
      <c r="I1037">
        <v>1</v>
      </c>
      <c r="J1037">
        <v>1</v>
      </c>
      <c r="K1037">
        <v>1</v>
      </c>
      <c r="L1037">
        <v>1</v>
      </c>
      <c r="M1037">
        <v>1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1</v>
      </c>
      <c r="U1037">
        <v>0</v>
      </c>
      <c r="V1037" s="1">
        <v>1</v>
      </c>
      <c r="W1037" s="1">
        <v>0</v>
      </c>
      <c r="X1037" s="1">
        <v>0</v>
      </c>
      <c r="Y1037" s="1">
        <v>0</v>
      </c>
      <c r="Z1037" s="1">
        <v>0</v>
      </c>
      <c r="AA1037" s="1">
        <v>1</v>
      </c>
      <c r="AB1037" s="1">
        <v>0</v>
      </c>
      <c r="AC1037" s="1">
        <v>0</v>
      </c>
      <c r="AD1037" s="1">
        <v>0</v>
      </c>
      <c r="AE1037" s="1">
        <v>0</v>
      </c>
      <c r="AF1037" s="1">
        <v>1</v>
      </c>
      <c r="AG1037" s="1">
        <v>1</v>
      </c>
      <c r="AH1037" s="1">
        <v>1</v>
      </c>
      <c r="AI1037" s="1">
        <v>1</v>
      </c>
      <c r="AJ1037" s="1">
        <v>0</v>
      </c>
      <c r="AK1037" s="1">
        <v>0</v>
      </c>
      <c r="AL1037" s="1">
        <v>1</v>
      </c>
      <c r="AM1037" s="1">
        <v>1</v>
      </c>
      <c r="AN1037" s="1">
        <v>0</v>
      </c>
      <c r="AO1037" s="1">
        <v>0</v>
      </c>
      <c r="AP1037" s="1">
        <v>0</v>
      </c>
      <c r="AQ1037" s="1">
        <v>0</v>
      </c>
      <c r="AR1037" s="1">
        <v>1</v>
      </c>
      <c r="AS1037" s="1">
        <v>0</v>
      </c>
      <c r="AT1037" s="1">
        <v>0</v>
      </c>
      <c r="AU1037" s="1">
        <v>0</v>
      </c>
      <c r="AV1037" s="1">
        <v>0</v>
      </c>
      <c r="AW1037" s="1">
        <v>1</v>
      </c>
      <c r="AX1037" s="1">
        <v>1</v>
      </c>
      <c r="AY1037" s="1">
        <v>1</v>
      </c>
      <c r="AZ1037" s="1">
        <v>1</v>
      </c>
      <c r="BA1037" s="1">
        <v>0</v>
      </c>
      <c r="BB1037" s="1">
        <v>1</v>
      </c>
      <c r="BC1037">
        <v>1</v>
      </c>
      <c r="BD1037">
        <v>0</v>
      </c>
      <c r="BE1037">
        <v>1</v>
      </c>
      <c r="BF1037">
        <v>0</v>
      </c>
      <c r="BG1037" s="1">
        <v>1</v>
      </c>
      <c r="BH1037" s="1">
        <v>0</v>
      </c>
      <c r="BI1037" s="1">
        <v>0</v>
      </c>
      <c r="BJ1037" s="1">
        <v>0</v>
      </c>
      <c r="BK1037" s="1">
        <v>0</v>
      </c>
      <c r="BL1037" s="1">
        <v>1</v>
      </c>
      <c r="BM1037" s="1">
        <v>0</v>
      </c>
      <c r="BN1037" s="1">
        <v>0</v>
      </c>
      <c r="BO1037" s="1">
        <v>0</v>
      </c>
      <c r="BP1037" s="1">
        <v>0</v>
      </c>
      <c r="BQ1037" s="1">
        <v>1</v>
      </c>
      <c r="BR1037" s="1">
        <v>0</v>
      </c>
      <c r="BS1037" s="1">
        <v>0</v>
      </c>
      <c r="BT1037" s="1">
        <v>1</v>
      </c>
      <c r="BU1037" s="1">
        <v>0</v>
      </c>
      <c r="BV1037" s="1">
        <v>1</v>
      </c>
      <c r="BW1037" s="1">
        <v>0</v>
      </c>
      <c r="BX1037" s="1">
        <v>0</v>
      </c>
      <c r="BY1037" s="1">
        <v>0</v>
      </c>
      <c r="BZ1037" s="1">
        <v>0</v>
      </c>
      <c r="CA1037" s="1">
        <v>1</v>
      </c>
      <c r="CB1037" s="1">
        <v>0</v>
      </c>
      <c r="CC1037" s="1">
        <v>0</v>
      </c>
      <c r="CD1037" s="1">
        <v>0</v>
      </c>
      <c r="CE1037" s="1">
        <v>0</v>
      </c>
      <c r="CF1037" s="1">
        <v>1</v>
      </c>
      <c r="CG1037" s="1">
        <v>0</v>
      </c>
      <c r="CH1037" s="1">
        <v>0</v>
      </c>
      <c r="CI1037" s="1" t="s">
        <v>4946</v>
      </c>
      <c r="CJ1037" s="1" t="s">
        <v>4946</v>
      </c>
      <c r="CK1037" s="1" t="s">
        <v>4946</v>
      </c>
      <c r="CL1037" s="1" t="s">
        <v>4946</v>
      </c>
      <c r="CM1037" s="1" t="s">
        <v>4944</v>
      </c>
      <c r="CN1037" s="1" t="s">
        <v>4944</v>
      </c>
      <c r="CO1037" s="1" t="s">
        <v>4944</v>
      </c>
      <c r="CP1037" s="1" t="s">
        <v>4946</v>
      </c>
      <c r="CQ1037" s="1" t="s">
        <v>4944</v>
      </c>
      <c r="CR1037" s="1" t="s">
        <v>4946</v>
      </c>
      <c r="CS1037" s="1" t="s">
        <v>4944</v>
      </c>
      <c r="CT1037" s="1" t="s">
        <v>4943</v>
      </c>
      <c r="CU1037" s="1" t="s">
        <v>4943</v>
      </c>
      <c r="CV1037" s="1" t="s">
        <v>4943</v>
      </c>
      <c r="CW1037" s="1" t="s">
        <v>4943</v>
      </c>
      <c r="CX1037" s="1" t="s">
        <v>4943</v>
      </c>
      <c r="CY1037" s="1" t="s">
        <v>4943</v>
      </c>
      <c r="CZ1037" s="1" t="s">
        <v>4943</v>
      </c>
    </row>
    <row r="1038" spans="2:104" x14ac:dyDescent="0.25">
      <c r="B1038" s="2">
        <v>44404</v>
      </c>
      <c r="C1038" s="1">
        <v>1</v>
      </c>
      <c r="D1038" s="1">
        <v>0</v>
      </c>
      <c r="E1038" s="1">
        <v>0</v>
      </c>
      <c r="F1038" s="1">
        <v>0</v>
      </c>
      <c r="G1038">
        <v>1</v>
      </c>
      <c r="H1038">
        <v>0</v>
      </c>
      <c r="I1038">
        <v>1</v>
      </c>
      <c r="J1038">
        <v>1</v>
      </c>
      <c r="K1038">
        <v>1</v>
      </c>
      <c r="L1038">
        <v>1</v>
      </c>
      <c r="M1038">
        <v>1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 s="1">
        <v>1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1</v>
      </c>
      <c r="AH1038" s="1">
        <v>0</v>
      </c>
      <c r="AI1038" s="1">
        <v>1</v>
      </c>
      <c r="AJ1038" s="1">
        <v>0</v>
      </c>
      <c r="AK1038" s="1">
        <v>0</v>
      </c>
      <c r="AL1038" s="1">
        <v>0</v>
      </c>
      <c r="AM1038" s="1">
        <v>1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1</v>
      </c>
      <c r="BB1038" s="1">
        <v>0</v>
      </c>
      <c r="BC1038">
        <v>1</v>
      </c>
      <c r="BD1038">
        <v>0</v>
      </c>
      <c r="BE1038">
        <v>0</v>
      </c>
      <c r="BF1038">
        <v>0</v>
      </c>
      <c r="BG1038" s="1">
        <v>1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1</v>
      </c>
      <c r="BR1038" s="1">
        <v>1</v>
      </c>
      <c r="BS1038" s="1">
        <v>1</v>
      </c>
      <c r="BT1038" s="1">
        <v>1</v>
      </c>
      <c r="BU1038" s="1">
        <v>0</v>
      </c>
      <c r="BV1038" s="1">
        <v>1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1</v>
      </c>
      <c r="CG1038" s="1">
        <v>0</v>
      </c>
      <c r="CH1038" s="1">
        <v>0</v>
      </c>
      <c r="CI1038" s="1" t="s">
        <v>4946</v>
      </c>
      <c r="CJ1038" s="1" t="s">
        <v>4946</v>
      </c>
      <c r="CK1038" s="1" t="s">
        <v>4946</v>
      </c>
      <c r="CL1038" s="1" t="s">
        <v>4946</v>
      </c>
      <c r="CM1038" s="1" t="s">
        <v>4946</v>
      </c>
      <c r="CN1038" s="1" t="s">
        <v>4946</v>
      </c>
      <c r="CO1038" s="1" t="s">
        <v>4946</v>
      </c>
      <c r="CP1038" s="1" t="s">
        <v>4946</v>
      </c>
      <c r="CQ1038" s="1" t="s">
        <v>4946</v>
      </c>
      <c r="CR1038" s="1" t="s">
        <v>4946</v>
      </c>
      <c r="CS1038" s="1" t="s">
        <v>4946</v>
      </c>
      <c r="CT1038" s="1" t="s">
        <v>4943</v>
      </c>
      <c r="CU1038" s="1" t="s">
        <v>4943</v>
      </c>
      <c r="CV1038" s="1" t="s">
        <v>4943</v>
      </c>
      <c r="CW1038" s="1" t="s">
        <v>4943</v>
      </c>
      <c r="CX1038" s="1" t="s">
        <v>4943</v>
      </c>
      <c r="CY1038" s="1" t="s">
        <v>4943</v>
      </c>
      <c r="CZ1038" s="1" t="s">
        <v>4943</v>
      </c>
    </row>
    <row r="1039" spans="2:104" x14ac:dyDescent="0.25">
      <c r="B1039" s="2">
        <v>44404</v>
      </c>
      <c r="C1039" s="1">
        <v>0</v>
      </c>
      <c r="D1039" s="1">
        <v>1</v>
      </c>
      <c r="E1039" s="1">
        <v>0</v>
      </c>
      <c r="F1039" s="1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>
        <v>0</v>
      </c>
      <c r="BD1039">
        <v>0</v>
      </c>
      <c r="BE1039">
        <v>0</v>
      </c>
      <c r="BF1039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 t="s">
        <v>4943</v>
      </c>
      <c r="CJ1039" s="1" t="s">
        <v>4943</v>
      </c>
      <c r="CK1039" s="1" t="s">
        <v>4943</v>
      </c>
      <c r="CL1039" s="1" t="s">
        <v>4943</v>
      </c>
      <c r="CM1039" s="1" t="s">
        <v>4943</v>
      </c>
      <c r="CN1039" s="1" t="s">
        <v>4943</v>
      </c>
      <c r="CO1039" s="1" t="s">
        <v>4943</v>
      </c>
      <c r="CP1039" s="1" t="s">
        <v>4943</v>
      </c>
      <c r="CQ1039" s="1" t="s">
        <v>4943</v>
      </c>
      <c r="CR1039" s="1" t="s">
        <v>4943</v>
      </c>
      <c r="CS1039" s="1" t="s">
        <v>4943</v>
      </c>
      <c r="CT1039" s="1" t="s">
        <v>4943</v>
      </c>
      <c r="CU1039" s="1" t="s">
        <v>4943</v>
      </c>
      <c r="CV1039" s="1" t="s">
        <v>4943</v>
      </c>
      <c r="CW1039" s="1" t="s">
        <v>4943</v>
      </c>
      <c r="CX1039" s="1" t="s">
        <v>4943</v>
      </c>
      <c r="CY1039" s="1" t="s">
        <v>23</v>
      </c>
      <c r="CZ1039" s="1" t="s">
        <v>4943</v>
      </c>
    </row>
    <row r="1040" spans="2:104" x14ac:dyDescent="0.25">
      <c r="B1040" s="2">
        <v>44404</v>
      </c>
      <c r="C1040" s="1">
        <v>1</v>
      </c>
      <c r="D1040" s="1">
        <v>0</v>
      </c>
      <c r="E1040" s="1">
        <v>0</v>
      </c>
      <c r="F1040" s="1">
        <v>0</v>
      </c>
      <c r="G1040">
        <v>1</v>
      </c>
      <c r="H1040">
        <v>0</v>
      </c>
      <c r="I1040">
        <v>1</v>
      </c>
      <c r="J1040">
        <v>0</v>
      </c>
      <c r="K1040">
        <v>0</v>
      </c>
      <c r="L1040">
        <v>0</v>
      </c>
      <c r="M1040">
        <v>0</v>
      </c>
      <c r="N1040">
        <v>1</v>
      </c>
      <c r="O1040">
        <v>1</v>
      </c>
      <c r="P1040">
        <v>0</v>
      </c>
      <c r="Q1040">
        <v>1</v>
      </c>
      <c r="R1040">
        <v>1</v>
      </c>
      <c r="S1040">
        <v>0</v>
      </c>
      <c r="T1040">
        <v>1</v>
      </c>
      <c r="U1040">
        <v>0</v>
      </c>
      <c r="V1040" s="1">
        <v>0</v>
      </c>
      <c r="W1040" s="1">
        <v>0</v>
      </c>
      <c r="X1040" s="1">
        <v>1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>
        <v>0</v>
      </c>
      <c r="BD1040">
        <v>0</v>
      </c>
      <c r="BE1040">
        <v>0</v>
      </c>
      <c r="BF1040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 t="s">
        <v>4946</v>
      </c>
      <c r="CJ1040" s="1" t="s">
        <v>4946</v>
      </c>
      <c r="CK1040" s="1" t="s">
        <v>4946</v>
      </c>
      <c r="CL1040" s="1" t="s">
        <v>4946</v>
      </c>
      <c r="CM1040" s="1" t="s">
        <v>4946</v>
      </c>
      <c r="CN1040" s="1" t="s">
        <v>4946</v>
      </c>
      <c r="CO1040" s="1" t="s">
        <v>4946</v>
      </c>
      <c r="CP1040" s="1" t="s">
        <v>4946</v>
      </c>
      <c r="CQ1040" s="1" t="s">
        <v>4944</v>
      </c>
      <c r="CR1040" s="1" t="s">
        <v>4944</v>
      </c>
      <c r="CS1040" s="1" t="s">
        <v>4944</v>
      </c>
      <c r="CT1040" s="1" t="s">
        <v>4943</v>
      </c>
      <c r="CU1040" s="1" t="s">
        <v>4943</v>
      </c>
      <c r="CV1040" s="1" t="s">
        <v>4943</v>
      </c>
      <c r="CW1040" s="1" t="s">
        <v>4943</v>
      </c>
      <c r="CX1040" s="1" t="s">
        <v>4943</v>
      </c>
      <c r="CY1040" s="1" t="s">
        <v>4943</v>
      </c>
      <c r="CZ1040" s="1" t="s">
        <v>4943</v>
      </c>
    </row>
    <row r="1041" spans="2:104" x14ac:dyDescent="0.25">
      <c r="B1041" s="2">
        <v>44404</v>
      </c>
      <c r="C1041" s="1">
        <v>1</v>
      </c>
      <c r="D1041" s="1">
        <v>0</v>
      </c>
      <c r="E1041" s="1">
        <v>0</v>
      </c>
      <c r="F1041" s="1">
        <v>0</v>
      </c>
      <c r="G1041">
        <v>1</v>
      </c>
      <c r="H1041">
        <v>0</v>
      </c>
      <c r="I1041">
        <v>1</v>
      </c>
      <c r="J1041">
        <v>1</v>
      </c>
      <c r="K1041">
        <v>1</v>
      </c>
      <c r="L1041">
        <v>1</v>
      </c>
      <c r="M1041">
        <v>1</v>
      </c>
      <c r="N1041">
        <v>1</v>
      </c>
      <c r="O1041">
        <v>1</v>
      </c>
      <c r="P1041">
        <v>0</v>
      </c>
      <c r="Q1041">
        <v>0</v>
      </c>
      <c r="R1041">
        <v>1</v>
      </c>
      <c r="S1041">
        <v>0</v>
      </c>
      <c r="T1041">
        <v>1</v>
      </c>
      <c r="U1041">
        <v>0</v>
      </c>
      <c r="V1041" s="1">
        <v>1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1</v>
      </c>
      <c r="AG1041" s="1">
        <v>0</v>
      </c>
      <c r="AH1041" s="1">
        <v>1</v>
      </c>
      <c r="AI1041" s="1">
        <v>0</v>
      </c>
      <c r="AJ1041" s="1">
        <v>0</v>
      </c>
      <c r="AK1041" s="1">
        <v>1</v>
      </c>
      <c r="AL1041" s="1">
        <v>1</v>
      </c>
      <c r="AM1041" s="1">
        <v>1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1</v>
      </c>
      <c r="AX1041" s="1">
        <v>1</v>
      </c>
      <c r="AY1041" s="1">
        <v>1</v>
      </c>
      <c r="AZ1041" s="1">
        <v>1</v>
      </c>
      <c r="BA1041" s="1">
        <v>1</v>
      </c>
      <c r="BB1041" s="1">
        <v>1</v>
      </c>
      <c r="BC1041">
        <v>1</v>
      </c>
      <c r="BD1041">
        <v>1</v>
      </c>
      <c r="BE1041">
        <v>1</v>
      </c>
      <c r="BF1041">
        <v>1</v>
      </c>
      <c r="BG1041" s="1">
        <v>1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1</v>
      </c>
      <c r="BR1041" s="1">
        <v>1</v>
      </c>
      <c r="BS1041" s="1">
        <v>0</v>
      </c>
      <c r="BT1041" s="1">
        <v>0</v>
      </c>
      <c r="BU1041" s="1">
        <v>1</v>
      </c>
      <c r="BV1041" s="1">
        <v>1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0</v>
      </c>
      <c r="CF1041" s="1">
        <v>1</v>
      </c>
      <c r="CG1041" s="1">
        <v>0</v>
      </c>
      <c r="CH1041" s="1">
        <v>0</v>
      </c>
      <c r="CI1041" s="1" t="s">
        <v>4946</v>
      </c>
      <c r="CJ1041" s="1" t="s">
        <v>4944</v>
      </c>
      <c r="CK1041" s="1" t="s">
        <v>4946</v>
      </c>
      <c r="CL1041" s="1" t="s">
        <v>4944</v>
      </c>
      <c r="CM1041" s="1" t="s">
        <v>4944</v>
      </c>
      <c r="CN1041" s="1" t="s">
        <v>4945</v>
      </c>
      <c r="CO1041" s="1" t="s">
        <v>4946</v>
      </c>
      <c r="CP1041" s="1" t="s">
        <v>4946</v>
      </c>
      <c r="CQ1041" s="1" t="s">
        <v>4945</v>
      </c>
      <c r="CR1041" s="1" t="s">
        <v>4944</v>
      </c>
      <c r="CS1041" s="1" t="s">
        <v>4945</v>
      </c>
      <c r="CT1041" s="1" t="s">
        <v>4943</v>
      </c>
      <c r="CU1041" s="1" t="s">
        <v>4943</v>
      </c>
      <c r="CV1041" s="1" t="s">
        <v>4943</v>
      </c>
      <c r="CW1041" s="1" t="s">
        <v>4943</v>
      </c>
      <c r="CX1041" s="1" t="s">
        <v>4943</v>
      </c>
      <c r="CY1041" s="1" t="s">
        <v>4943</v>
      </c>
      <c r="CZ1041" s="1" t="s">
        <v>4943</v>
      </c>
    </row>
    <row r="1042" spans="2:104" x14ac:dyDescent="0.25">
      <c r="B1042" s="2">
        <v>44404</v>
      </c>
      <c r="C1042" s="1">
        <v>1</v>
      </c>
      <c r="D1042" s="1">
        <v>0</v>
      </c>
      <c r="E1042" s="1">
        <v>0</v>
      </c>
      <c r="F1042" s="1">
        <v>0</v>
      </c>
      <c r="G1042">
        <v>0</v>
      </c>
      <c r="H1042">
        <v>0</v>
      </c>
      <c r="I1042">
        <v>1</v>
      </c>
      <c r="J1042">
        <v>1</v>
      </c>
      <c r="K1042">
        <v>1</v>
      </c>
      <c r="L1042">
        <v>1</v>
      </c>
      <c r="M1042">
        <v>0</v>
      </c>
      <c r="N1042">
        <v>1</v>
      </c>
      <c r="O1042">
        <v>1</v>
      </c>
      <c r="P1042">
        <v>1</v>
      </c>
      <c r="Q1042">
        <v>1</v>
      </c>
      <c r="R1042">
        <v>1</v>
      </c>
      <c r="S1042">
        <v>0</v>
      </c>
      <c r="T1042">
        <v>1</v>
      </c>
      <c r="U1042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1</v>
      </c>
      <c r="AD1042" s="1">
        <v>0</v>
      </c>
      <c r="AE1042" s="1">
        <v>0</v>
      </c>
      <c r="AF1042" s="1">
        <v>1</v>
      </c>
      <c r="AG1042" s="1">
        <v>0</v>
      </c>
      <c r="AH1042" s="1">
        <v>1</v>
      </c>
      <c r="AI1042" s="1">
        <v>0</v>
      </c>
      <c r="AJ1042" s="1">
        <v>0</v>
      </c>
      <c r="AK1042" s="1">
        <v>1</v>
      </c>
      <c r="AL1042" s="1">
        <v>1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1</v>
      </c>
      <c r="AU1042" s="1">
        <v>0</v>
      </c>
      <c r="AV1042" s="1">
        <v>0</v>
      </c>
      <c r="AW1042" s="1">
        <v>0</v>
      </c>
      <c r="AX1042" s="1">
        <v>1</v>
      </c>
      <c r="AY1042" s="1">
        <v>0</v>
      </c>
      <c r="AZ1042" s="1">
        <v>0</v>
      </c>
      <c r="BA1042" s="1">
        <v>0</v>
      </c>
      <c r="BB1042" s="1">
        <v>1</v>
      </c>
      <c r="BC1042">
        <v>1</v>
      </c>
      <c r="BD1042">
        <v>1</v>
      </c>
      <c r="BE1042">
        <v>1</v>
      </c>
      <c r="BF1042">
        <v>1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1</v>
      </c>
      <c r="BO1042" s="1">
        <v>0</v>
      </c>
      <c r="BP1042" s="1">
        <v>0</v>
      </c>
      <c r="BQ1042" s="1">
        <v>1</v>
      </c>
      <c r="BR1042" s="1">
        <v>1</v>
      </c>
      <c r="BS1042" s="1">
        <v>0</v>
      </c>
      <c r="BT1042" s="1">
        <v>0</v>
      </c>
      <c r="BU1042" s="1">
        <v>1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1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 t="s">
        <v>4946</v>
      </c>
      <c r="CJ1042" s="1" t="s">
        <v>4946</v>
      </c>
      <c r="CK1042" s="1" t="s">
        <v>4946</v>
      </c>
      <c r="CL1042" s="1" t="s">
        <v>4946</v>
      </c>
      <c r="CM1042" s="1" t="s">
        <v>4946</v>
      </c>
      <c r="CN1042" s="1" t="s">
        <v>4946</v>
      </c>
      <c r="CO1042" s="1" t="s">
        <v>4946</v>
      </c>
      <c r="CP1042" s="1" t="s">
        <v>4944</v>
      </c>
      <c r="CQ1042" s="1" t="s">
        <v>4946</v>
      </c>
      <c r="CR1042" s="1" t="s">
        <v>4946</v>
      </c>
      <c r="CS1042" s="1" t="s">
        <v>4945</v>
      </c>
      <c r="CT1042" s="1" t="s">
        <v>4943</v>
      </c>
      <c r="CU1042" s="1" t="s">
        <v>4943</v>
      </c>
      <c r="CV1042" s="1" t="s">
        <v>4943</v>
      </c>
      <c r="CW1042" s="1" t="s">
        <v>4943</v>
      </c>
      <c r="CX1042" s="1" t="s">
        <v>4943</v>
      </c>
      <c r="CY1042" s="1" t="s">
        <v>4943</v>
      </c>
      <c r="CZ1042" s="1" t="s">
        <v>4943</v>
      </c>
    </row>
    <row r="1043" spans="2:104" x14ac:dyDescent="0.25">
      <c r="B1043" s="2">
        <v>44404</v>
      </c>
      <c r="C1043" s="1">
        <v>1</v>
      </c>
      <c r="D1043" s="1">
        <v>0</v>
      </c>
      <c r="E1043" s="1">
        <v>0</v>
      </c>
      <c r="F1043" s="1">
        <v>0</v>
      </c>
      <c r="G1043">
        <v>1</v>
      </c>
      <c r="H1043">
        <v>0</v>
      </c>
      <c r="I1043">
        <v>1</v>
      </c>
      <c r="J1043">
        <v>1</v>
      </c>
      <c r="K1043">
        <v>1</v>
      </c>
      <c r="L1043">
        <v>1</v>
      </c>
      <c r="M1043">
        <v>1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 s="1">
        <v>1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1</v>
      </c>
      <c r="AH1043" s="1">
        <v>0</v>
      </c>
      <c r="AI1043" s="1">
        <v>1</v>
      </c>
      <c r="AJ1043" s="1">
        <v>0</v>
      </c>
      <c r="AK1043" s="1">
        <v>1</v>
      </c>
      <c r="AL1043" s="1">
        <v>0</v>
      </c>
      <c r="AM1043" s="1">
        <v>1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1</v>
      </c>
      <c r="BB1043" s="1">
        <v>0</v>
      </c>
      <c r="BC1043">
        <v>1</v>
      </c>
      <c r="BD1043">
        <v>0</v>
      </c>
      <c r="BE1043">
        <v>0</v>
      </c>
      <c r="BF1043">
        <v>0</v>
      </c>
      <c r="BG1043" s="1">
        <v>1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1</v>
      </c>
      <c r="BR1043" s="1">
        <v>1</v>
      </c>
      <c r="BS1043" s="1">
        <v>1</v>
      </c>
      <c r="BT1043" s="1">
        <v>1</v>
      </c>
      <c r="BU1043" s="1">
        <v>0</v>
      </c>
      <c r="BV1043" s="1">
        <v>1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1</v>
      </c>
      <c r="CG1043" s="1">
        <v>0</v>
      </c>
      <c r="CH1043" s="1">
        <v>0</v>
      </c>
      <c r="CI1043" s="1" t="s">
        <v>4946</v>
      </c>
      <c r="CJ1043" s="1" t="s">
        <v>4946</v>
      </c>
      <c r="CK1043" s="1" t="s">
        <v>4946</v>
      </c>
      <c r="CL1043" s="1" t="s">
        <v>4946</v>
      </c>
      <c r="CM1043" s="1" t="s">
        <v>4946</v>
      </c>
      <c r="CN1043" s="1" t="s">
        <v>4946</v>
      </c>
      <c r="CO1043" s="1" t="s">
        <v>4946</v>
      </c>
      <c r="CP1043" s="1" t="s">
        <v>4946</v>
      </c>
      <c r="CQ1043" s="1" t="s">
        <v>4946</v>
      </c>
      <c r="CR1043" s="1" t="s">
        <v>4946</v>
      </c>
      <c r="CS1043" s="1" t="s">
        <v>4946</v>
      </c>
      <c r="CT1043" s="1" t="s">
        <v>4943</v>
      </c>
      <c r="CU1043" s="1" t="s">
        <v>4943</v>
      </c>
      <c r="CV1043" s="1" t="s">
        <v>4943</v>
      </c>
      <c r="CW1043" s="1" t="s">
        <v>4943</v>
      </c>
      <c r="CX1043" s="1" t="s">
        <v>4943</v>
      </c>
      <c r="CY1043" s="1" t="s">
        <v>4943</v>
      </c>
      <c r="CZ1043" s="1" t="s">
        <v>4943</v>
      </c>
    </row>
    <row r="1044" spans="2:104" x14ac:dyDescent="0.25">
      <c r="B1044" s="2">
        <v>44404</v>
      </c>
      <c r="C1044" s="1">
        <v>0</v>
      </c>
      <c r="D1044" s="1">
        <v>1</v>
      </c>
      <c r="E1044" s="1">
        <v>0</v>
      </c>
      <c r="F1044" s="1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>
        <v>0</v>
      </c>
      <c r="BD1044">
        <v>0</v>
      </c>
      <c r="BE1044">
        <v>0</v>
      </c>
      <c r="BF1044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0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 t="s">
        <v>4943</v>
      </c>
      <c r="CJ1044" s="1" t="s">
        <v>4943</v>
      </c>
      <c r="CK1044" s="1" t="s">
        <v>4943</v>
      </c>
      <c r="CL1044" s="1" t="s">
        <v>4943</v>
      </c>
      <c r="CM1044" s="1" t="s">
        <v>4943</v>
      </c>
      <c r="CN1044" s="1" t="s">
        <v>4943</v>
      </c>
      <c r="CO1044" s="1" t="s">
        <v>4943</v>
      </c>
      <c r="CP1044" s="1" t="s">
        <v>4943</v>
      </c>
      <c r="CQ1044" s="1" t="s">
        <v>4943</v>
      </c>
      <c r="CR1044" s="1" t="s">
        <v>4943</v>
      </c>
      <c r="CS1044" s="1" t="s">
        <v>4943</v>
      </c>
      <c r="CT1044" s="1" t="s">
        <v>4943</v>
      </c>
      <c r="CU1044" s="1" t="s">
        <v>4943</v>
      </c>
      <c r="CV1044" s="1" t="s">
        <v>4943</v>
      </c>
      <c r="CW1044" s="1" t="s">
        <v>4943</v>
      </c>
      <c r="CX1044" s="1" t="s">
        <v>4943</v>
      </c>
      <c r="CY1044" s="1" t="s">
        <v>23</v>
      </c>
      <c r="CZ1044" s="1" t="s">
        <v>4943</v>
      </c>
    </row>
    <row r="1045" spans="2:104" x14ac:dyDescent="0.25">
      <c r="B1045" s="2">
        <v>44404</v>
      </c>
      <c r="C1045" s="1">
        <v>0</v>
      </c>
      <c r="D1045" s="1">
        <v>1</v>
      </c>
      <c r="E1045" s="1">
        <v>0</v>
      </c>
      <c r="F1045" s="1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>
        <v>0</v>
      </c>
      <c r="BD1045">
        <v>0</v>
      </c>
      <c r="BE1045">
        <v>0</v>
      </c>
      <c r="BF1045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 t="s">
        <v>4943</v>
      </c>
      <c r="CJ1045" s="1" t="s">
        <v>4943</v>
      </c>
      <c r="CK1045" s="1" t="s">
        <v>4943</v>
      </c>
      <c r="CL1045" s="1" t="s">
        <v>4943</v>
      </c>
      <c r="CM1045" s="1" t="s">
        <v>4943</v>
      </c>
      <c r="CN1045" s="1" t="s">
        <v>4943</v>
      </c>
      <c r="CO1045" s="1" t="s">
        <v>4943</v>
      </c>
      <c r="CP1045" s="1" t="s">
        <v>4943</v>
      </c>
      <c r="CQ1045" s="1" t="s">
        <v>4943</v>
      </c>
      <c r="CR1045" s="1" t="s">
        <v>4943</v>
      </c>
      <c r="CS1045" s="1" t="s">
        <v>4943</v>
      </c>
      <c r="CT1045" s="1" t="s">
        <v>4943</v>
      </c>
      <c r="CU1045" s="1" t="s">
        <v>4943</v>
      </c>
      <c r="CV1045" s="1" t="s">
        <v>4943</v>
      </c>
      <c r="CW1045" s="1" t="s">
        <v>4943</v>
      </c>
      <c r="CX1045" s="1" t="s">
        <v>4943</v>
      </c>
      <c r="CY1045" s="1" t="s">
        <v>23</v>
      </c>
      <c r="CZ1045" s="1" t="s">
        <v>4943</v>
      </c>
    </row>
    <row r="1046" spans="2:104" x14ac:dyDescent="0.25">
      <c r="B1046" s="2">
        <v>44404</v>
      </c>
      <c r="C1046" s="1">
        <v>1</v>
      </c>
      <c r="D1046" s="1">
        <v>0</v>
      </c>
      <c r="E1046" s="1">
        <v>0</v>
      </c>
      <c r="F1046" s="1">
        <v>0</v>
      </c>
      <c r="G1046">
        <v>1</v>
      </c>
      <c r="H1046">
        <v>0</v>
      </c>
      <c r="I1046">
        <v>1</v>
      </c>
      <c r="J1046">
        <v>1</v>
      </c>
      <c r="K1046">
        <v>1</v>
      </c>
      <c r="L1046">
        <v>0</v>
      </c>
      <c r="M1046">
        <v>1</v>
      </c>
      <c r="N1046">
        <v>0</v>
      </c>
      <c r="O1046">
        <v>1</v>
      </c>
      <c r="P1046">
        <v>0</v>
      </c>
      <c r="Q1046">
        <v>0</v>
      </c>
      <c r="R1046">
        <v>1</v>
      </c>
      <c r="S1046">
        <v>0</v>
      </c>
      <c r="T1046">
        <v>1</v>
      </c>
      <c r="U1046">
        <v>0</v>
      </c>
      <c r="V1046" s="1">
        <v>1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1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1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1</v>
      </c>
      <c r="AX1046" s="1">
        <v>1</v>
      </c>
      <c r="AY1046" s="1">
        <v>0</v>
      </c>
      <c r="AZ1046" s="1">
        <v>0</v>
      </c>
      <c r="BA1046" s="1">
        <v>0</v>
      </c>
      <c r="BB1046" s="1">
        <v>0</v>
      </c>
      <c r="BC1046">
        <v>1</v>
      </c>
      <c r="BD1046">
        <v>0</v>
      </c>
      <c r="BE1046">
        <v>1</v>
      </c>
      <c r="BF1046">
        <v>0</v>
      </c>
      <c r="BG1046" s="1">
        <v>1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 t="s">
        <v>4946</v>
      </c>
      <c r="CJ1046" s="1" t="s">
        <v>4944</v>
      </c>
      <c r="CK1046" s="1" t="s">
        <v>4944</v>
      </c>
      <c r="CL1046" s="1" t="s">
        <v>4944</v>
      </c>
      <c r="CM1046" s="1" t="s">
        <v>4944</v>
      </c>
      <c r="CN1046" s="1" t="s">
        <v>4944</v>
      </c>
      <c r="CO1046" s="1" t="s">
        <v>4944</v>
      </c>
      <c r="CP1046" s="1" t="s">
        <v>4944</v>
      </c>
      <c r="CQ1046" s="1" t="s">
        <v>4944</v>
      </c>
      <c r="CR1046" s="1" t="s">
        <v>4944</v>
      </c>
      <c r="CS1046" s="1" t="s">
        <v>4944</v>
      </c>
      <c r="CT1046" s="1" t="s">
        <v>4943</v>
      </c>
      <c r="CU1046" s="1" t="s">
        <v>4943</v>
      </c>
      <c r="CV1046" s="1" t="s">
        <v>4943</v>
      </c>
      <c r="CW1046" s="1" t="s">
        <v>4943</v>
      </c>
      <c r="CX1046" s="1" t="s">
        <v>4943</v>
      </c>
      <c r="CY1046" s="1" t="s">
        <v>4943</v>
      </c>
      <c r="CZ1046" s="1" t="s">
        <v>4943</v>
      </c>
    </row>
    <row r="1047" spans="2:104" x14ac:dyDescent="0.25">
      <c r="B1047" s="2">
        <v>44404</v>
      </c>
      <c r="C1047" s="1">
        <v>0</v>
      </c>
      <c r="D1047" s="1">
        <v>1</v>
      </c>
      <c r="E1047" s="1">
        <v>0</v>
      </c>
      <c r="F1047" s="1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>
        <v>0</v>
      </c>
      <c r="BD1047">
        <v>0</v>
      </c>
      <c r="BE1047">
        <v>0</v>
      </c>
      <c r="BF1047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 t="s">
        <v>4943</v>
      </c>
      <c r="CJ1047" s="1" t="s">
        <v>4943</v>
      </c>
      <c r="CK1047" s="1" t="s">
        <v>4943</v>
      </c>
      <c r="CL1047" s="1" t="s">
        <v>4943</v>
      </c>
      <c r="CM1047" s="1" t="s">
        <v>4943</v>
      </c>
      <c r="CN1047" s="1" t="s">
        <v>4943</v>
      </c>
      <c r="CO1047" s="1" t="s">
        <v>4943</v>
      </c>
      <c r="CP1047" s="1" t="s">
        <v>4943</v>
      </c>
      <c r="CQ1047" s="1" t="s">
        <v>4943</v>
      </c>
      <c r="CR1047" s="1" t="s">
        <v>4943</v>
      </c>
      <c r="CS1047" s="1" t="s">
        <v>4943</v>
      </c>
      <c r="CT1047" s="1" t="s">
        <v>4943</v>
      </c>
      <c r="CU1047" s="1" t="s">
        <v>4943</v>
      </c>
      <c r="CV1047" s="1" t="s">
        <v>4943</v>
      </c>
      <c r="CW1047" s="1" t="s">
        <v>4943</v>
      </c>
      <c r="CX1047" s="1" t="s">
        <v>4943</v>
      </c>
      <c r="CY1047" s="1" t="s">
        <v>23</v>
      </c>
      <c r="CZ1047" s="1" t="s">
        <v>4943</v>
      </c>
    </row>
    <row r="1048" spans="2:104" x14ac:dyDescent="0.25">
      <c r="B1048" s="2">
        <v>44404</v>
      </c>
      <c r="C1048" s="1">
        <v>0</v>
      </c>
      <c r="D1048" s="1">
        <v>1</v>
      </c>
      <c r="E1048" s="1">
        <v>0</v>
      </c>
      <c r="F1048" s="1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>
        <v>0</v>
      </c>
      <c r="BD1048">
        <v>0</v>
      </c>
      <c r="BE1048">
        <v>0</v>
      </c>
      <c r="BF1048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 t="s">
        <v>4943</v>
      </c>
      <c r="CJ1048" s="1" t="s">
        <v>4943</v>
      </c>
      <c r="CK1048" s="1" t="s">
        <v>4943</v>
      </c>
      <c r="CL1048" s="1" t="s">
        <v>4943</v>
      </c>
      <c r="CM1048" s="1" t="s">
        <v>4943</v>
      </c>
      <c r="CN1048" s="1" t="s">
        <v>4943</v>
      </c>
      <c r="CO1048" s="1" t="s">
        <v>4943</v>
      </c>
      <c r="CP1048" s="1" t="s">
        <v>4943</v>
      </c>
      <c r="CQ1048" s="1" t="s">
        <v>4943</v>
      </c>
      <c r="CR1048" s="1" t="s">
        <v>4943</v>
      </c>
      <c r="CS1048" s="1" t="s">
        <v>4943</v>
      </c>
      <c r="CT1048" s="1" t="s">
        <v>4943</v>
      </c>
      <c r="CU1048" s="1" t="s">
        <v>4943</v>
      </c>
      <c r="CV1048" s="1" t="s">
        <v>4943</v>
      </c>
      <c r="CW1048" s="1" t="s">
        <v>4943</v>
      </c>
      <c r="CX1048" s="1" t="s">
        <v>4943</v>
      </c>
      <c r="CY1048" s="1" t="s">
        <v>23</v>
      </c>
      <c r="CZ1048" s="1" t="s">
        <v>4943</v>
      </c>
    </row>
    <row r="1049" spans="2:104" x14ac:dyDescent="0.25">
      <c r="B1049" s="2">
        <v>44404</v>
      </c>
      <c r="C1049" s="1">
        <v>1</v>
      </c>
      <c r="D1049" s="1">
        <v>0</v>
      </c>
      <c r="E1049" s="1">
        <v>0</v>
      </c>
      <c r="F1049" s="1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>
        <v>0</v>
      </c>
      <c r="BD1049">
        <v>0</v>
      </c>
      <c r="BE1049">
        <v>0</v>
      </c>
      <c r="BF1049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 t="s">
        <v>4946</v>
      </c>
      <c r="CJ1049" s="1" t="s">
        <v>4945</v>
      </c>
      <c r="CK1049" s="1" t="s">
        <v>4945</v>
      </c>
      <c r="CL1049" s="1" t="s">
        <v>4945</v>
      </c>
      <c r="CM1049" s="1" t="s">
        <v>4945</v>
      </c>
      <c r="CN1049" s="1" t="s">
        <v>4945</v>
      </c>
      <c r="CO1049" s="1" t="s">
        <v>4944</v>
      </c>
      <c r="CP1049" s="1" t="s">
        <v>4945</v>
      </c>
      <c r="CQ1049" s="1" t="s">
        <v>4945</v>
      </c>
      <c r="CR1049" s="1" t="s">
        <v>4944</v>
      </c>
      <c r="CS1049" s="1" t="s">
        <v>4945</v>
      </c>
      <c r="CT1049" s="1" t="s">
        <v>4943</v>
      </c>
      <c r="CU1049" s="1" t="s">
        <v>4943</v>
      </c>
      <c r="CV1049" s="1" t="s">
        <v>4943</v>
      </c>
      <c r="CW1049" s="1" t="s">
        <v>4943</v>
      </c>
      <c r="CX1049" s="1" t="s">
        <v>4943</v>
      </c>
      <c r="CY1049" s="1" t="s">
        <v>4943</v>
      </c>
      <c r="CZ1049" s="1" t="s">
        <v>4943</v>
      </c>
    </row>
    <row r="1050" spans="2:104" x14ac:dyDescent="0.25">
      <c r="B1050" s="2">
        <v>44404</v>
      </c>
      <c r="C1050" s="1">
        <v>0</v>
      </c>
      <c r="D1050" s="1">
        <v>1</v>
      </c>
      <c r="E1050" s="1">
        <v>0</v>
      </c>
      <c r="F1050" s="1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>
        <v>0</v>
      </c>
      <c r="BD1050">
        <v>0</v>
      </c>
      <c r="BE1050">
        <v>0</v>
      </c>
      <c r="BF1050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 t="s">
        <v>4943</v>
      </c>
      <c r="CJ1050" s="1" t="s">
        <v>4943</v>
      </c>
      <c r="CK1050" s="1" t="s">
        <v>4943</v>
      </c>
      <c r="CL1050" s="1" t="s">
        <v>4943</v>
      </c>
      <c r="CM1050" s="1" t="s">
        <v>4943</v>
      </c>
      <c r="CN1050" s="1" t="s">
        <v>4943</v>
      </c>
      <c r="CO1050" s="1" t="s">
        <v>4943</v>
      </c>
      <c r="CP1050" s="1" t="s">
        <v>4943</v>
      </c>
      <c r="CQ1050" s="1" t="s">
        <v>4943</v>
      </c>
      <c r="CR1050" s="1" t="s">
        <v>4943</v>
      </c>
      <c r="CS1050" s="1" t="s">
        <v>4943</v>
      </c>
      <c r="CT1050" s="1" t="s">
        <v>4943</v>
      </c>
      <c r="CU1050" s="1" t="s">
        <v>4943</v>
      </c>
      <c r="CV1050" s="1" t="s">
        <v>4943</v>
      </c>
      <c r="CW1050" s="1" t="s">
        <v>4943</v>
      </c>
      <c r="CX1050" s="1" t="s">
        <v>4943</v>
      </c>
      <c r="CY1050" s="1" t="s">
        <v>23</v>
      </c>
      <c r="CZ1050" s="1" t="s">
        <v>4943</v>
      </c>
    </row>
    <row r="1051" spans="2:104" x14ac:dyDescent="0.25">
      <c r="B1051" s="2">
        <v>44404</v>
      </c>
      <c r="C1051" s="1">
        <v>0</v>
      </c>
      <c r="D1051" s="1">
        <v>1</v>
      </c>
      <c r="E1051" s="1">
        <v>0</v>
      </c>
      <c r="F1051" s="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>
        <v>0</v>
      </c>
      <c r="BD1051">
        <v>0</v>
      </c>
      <c r="BE1051">
        <v>0</v>
      </c>
      <c r="BF105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 t="s">
        <v>4943</v>
      </c>
      <c r="CJ1051" s="1" t="s">
        <v>4943</v>
      </c>
      <c r="CK1051" s="1" t="s">
        <v>4943</v>
      </c>
      <c r="CL1051" s="1" t="s">
        <v>4943</v>
      </c>
      <c r="CM1051" s="1" t="s">
        <v>4943</v>
      </c>
      <c r="CN1051" s="1" t="s">
        <v>4943</v>
      </c>
      <c r="CO1051" s="1" t="s">
        <v>4943</v>
      </c>
      <c r="CP1051" s="1" t="s">
        <v>4943</v>
      </c>
      <c r="CQ1051" s="1" t="s">
        <v>4943</v>
      </c>
      <c r="CR1051" s="1" t="s">
        <v>4943</v>
      </c>
      <c r="CS1051" s="1" t="s">
        <v>4943</v>
      </c>
      <c r="CT1051" s="1" t="s">
        <v>4943</v>
      </c>
      <c r="CU1051" s="1" t="s">
        <v>4943</v>
      </c>
      <c r="CV1051" s="1" t="s">
        <v>4943</v>
      </c>
      <c r="CW1051" s="1" t="s">
        <v>4943</v>
      </c>
      <c r="CX1051" s="1" t="s">
        <v>4943</v>
      </c>
      <c r="CY1051" s="1" t="s">
        <v>23</v>
      </c>
      <c r="CZ1051" s="1" t="s">
        <v>4943</v>
      </c>
    </row>
    <row r="1052" spans="2:104" x14ac:dyDescent="0.25">
      <c r="B1052" s="2">
        <v>44404</v>
      </c>
      <c r="C1052" s="1">
        <v>1</v>
      </c>
      <c r="D1052" s="1">
        <v>0</v>
      </c>
      <c r="E1052" s="1">
        <v>0</v>
      </c>
      <c r="F1052" s="1">
        <v>0</v>
      </c>
      <c r="G1052">
        <v>0</v>
      </c>
      <c r="H1052">
        <v>0</v>
      </c>
      <c r="I1052">
        <v>1</v>
      </c>
      <c r="J1052">
        <v>0</v>
      </c>
      <c r="K1052">
        <v>1</v>
      </c>
      <c r="L1052">
        <v>0</v>
      </c>
      <c r="M1052">
        <v>1</v>
      </c>
      <c r="N1052">
        <v>0</v>
      </c>
      <c r="O1052">
        <v>1</v>
      </c>
      <c r="P1052">
        <v>0</v>
      </c>
      <c r="Q1052">
        <v>0</v>
      </c>
      <c r="R1052">
        <v>1</v>
      </c>
      <c r="S1052">
        <v>0</v>
      </c>
      <c r="T1052">
        <v>1</v>
      </c>
      <c r="U1052">
        <v>1</v>
      </c>
      <c r="V1052" s="1">
        <v>1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1</v>
      </c>
      <c r="AX1052" s="1">
        <v>1</v>
      </c>
      <c r="AY1052" s="1">
        <v>1</v>
      </c>
      <c r="AZ1052" s="1">
        <v>1</v>
      </c>
      <c r="BA1052" s="1">
        <v>1</v>
      </c>
      <c r="BB1052" s="1">
        <v>1</v>
      </c>
      <c r="BC1052">
        <v>1</v>
      </c>
      <c r="BD1052">
        <v>1</v>
      </c>
      <c r="BE1052">
        <v>1</v>
      </c>
      <c r="BF1052">
        <v>1</v>
      </c>
      <c r="BG1052" s="1">
        <v>1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1</v>
      </c>
      <c r="CG1052" s="1">
        <v>0</v>
      </c>
      <c r="CH1052" s="1">
        <v>0</v>
      </c>
      <c r="CI1052" s="1" t="s">
        <v>4944</v>
      </c>
      <c r="CJ1052" s="1" t="s">
        <v>4946</v>
      </c>
      <c r="CK1052" s="1" t="s">
        <v>4946</v>
      </c>
      <c r="CL1052" s="1" t="s">
        <v>4946</v>
      </c>
      <c r="CM1052" s="1" t="s">
        <v>4946</v>
      </c>
      <c r="CN1052" s="1" t="s">
        <v>4946</v>
      </c>
      <c r="CO1052" s="1" t="s">
        <v>4944</v>
      </c>
      <c r="CP1052" s="1" t="s">
        <v>4946</v>
      </c>
      <c r="CQ1052" s="1" t="s">
        <v>4946</v>
      </c>
      <c r="CR1052" s="1" t="s">
        <v>4946</v>
      </c>
      <c r="CS1052" s="1" t="s">
        <v>4944</v>
      </c>
      <c r="CT1052" s="1" t="s">
        <v>4943</v>
      </c>
      <c r="CU1052" s="1" t="s">
        <v>4943</v>
      </c>
      <c r="CV1052" s="1" t="s">
        <v>4943</v>
      </c>
      <c r="CW1052" s="1" t="s">
        <v>4943</v>
      </c>
      <c r="CX1052" s="1" t="s">
        <v>4943</v>
      </c>
      <c r="CY1052" s="1" t="s">
        <v>4943</v>
      </c>
      <c r="CZ1052" s="1" t="s">
        <v>4943</v>
      </c>
    </row>
    <row r="1053" spans="2:104" x14ac:dyDescent="0.25">
      <c r="B1053" s="2">
        <v>44404</v>
      </c>
      <c r="C1053" s="1">
        <v>0</v>
      </c>
      <c r="D1053" s="1">
        <v>1</v>
      </c>
      <c r="E1053" s="1">
        <v>0</v>
      </c>
      <c r="F1053" s="1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>
        <v>0</v>
      </c>
      <c r="BD1053">
        <v>0</v>
      </c>
      <c r="BE1053">
        <v>0</v>
      </c>
      <c r="BF1053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0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 t="s">
        <v>4943</v>
      </c>
      <c r="CJ1053" s="1" t="s">
        <v>4943</v>
      </c>
      <c r="CK1053" s="1" t="s">
        <v>4943</v>
      </c>
      <c r="CL1053" s="1" t="s">
        <v>4943</v>
      </c>
      <c r="CM1053" s="1" t="s">
        <v>4943</v>
      </c>
      <c r="CN1053" s="1" t="s">
        <v>4943</v>
      </c>
      <c r="CO1053" s="1" t="s">
        <v>4943</v>
      </c>
      <c r="CP1053" s="1" t="s">
        <v>4943</v>
      </c>
      <c r="CQ1053" s="1" t="s">
        <v>4943</v>
      </c>
      <c r="CR1053" s="1" t="s">
        <v>4943</v>
      </c>
      <c r="CS1053" s="1" t="s">
        <v>4943</v>
      </c>
      <c r="CT1053" s="1" t="s">
        <v>4943</v>
      </c>
      <c r="CU1053" s="1" t="s">
        <v>4943</v>
      </c>
      <c r="CV1053" s="1" t="s">
        <v>4943</v>
      </c>
      <c r="CW1053" s="1" t="s">
        <v>4943</v>
      </c>
      <c r="CX1053" s="1" t="s">
        <v>4943</v>
      </c>
      <c r="CY1053" s="1" t="s">
        <v>23</v>
      </c>
      <c r="CZ1053" s="1" t="s">
        <v>4943</v>
      </c>
    </row>
    <row r="1054" spans="2:104" x14ac:dyDescent="0.25">
      <c r="B1054" s="2">
        <v>44404</v>
      </c>
      <c r="C1054" s="1">
        <v>0</v>
      </c>
      <c r="D1054" s="1">
        <v>0</v>
      </c>
      <c r="E1054" s="1">
        <v>1</v>
      </c>
      <c r="F1054" s="1">
        <v>0</v>
      </c>
      <c r="G1054">
        <v>0</v>
      </c>
      <c r="H1054">
        <v>0</v>
      </c>
      <c r="I1054">
        <v>1</v>
      </c>
      <c r="J1054">
        <v>0</v>
      </c>
      <c r="K1054">
        <v>0</v>
      </c>
      <c r="L1054">
        <v>0</v>
      </c>
      <c r="M1054">
        <v>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>
        <v>0</v>
      </c>
      <c r="BD1054">
        <v>0</v>
      </c>
      <c r="BE1054">
        <v>0</v>
      </c>
      <c r="BF1054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 t="s">
        <v>4943</v>
      </c>
      <c r="CJ1054" s="1" t="s">
        <v>4943</v>
      </c>
      <c r="CK1054" s="1" t="s">
        <v>4943</v>
      </c>
      <c r="CL1054" s="1" t="s">
        <v>4943</v>
      </c>
      <c r="CM1054" s="1" t="s">
        <v>4943</v>
      </c>
      <c r="CN1054" s="1" t="s">
        <v>4943</v>
      </c>
      <c r="CO1054" s="1" t="s">
        <v>4943</v>
      </c>
      <c r="CP1054" s="1" t="s">
        <v>4943</v>
      </c>
      <c r="CQ1054" s="1" t="s">
        <v>4943</v>
      </c>
      <c r="CR1054" s="1" t="s">
        <v>4943</v>
      </c>
      <c r="CS1054" s="1" t="s">
        <v>4943</v>
      </c>
      <c r="CT1054" s="1" t="s">
        <v>4947</v>
      </c>
      <c r="CU1054" s="1" t="s">
        <v>4943</v>
      </c>
      <c r="CV1054" s="1" t="s">
        <v>4943</v>
      </c>
      <c r="CW1054" s="1" t="s">
        <v>4943</v>
      </c>
      <c r="CX1054" s="1" t="s">
        <v>4947</v>
      </c>
      <c r="CY1054" s="1" t="s">
        <v>4943</v>
      </c>
      <c r="CZ1054" s="1" t="s">
        <v>23</v>
      </c>
    </row>
    <row r="1055" spans="2:104" x14ac:dyDescent="0.25">
      <c r="B1055" s="2">
        <v>44404</v>
      </c>
      <c r="C1055" s="1">
        <v>1</v>
      </c>
      <c r="D1055" s="1">
        <v>0</v>
      </c>
      <c r="E1055" s="1">
        <v>0</v>
      </c>
      <c r="F1055" s="1">
        <v>0</v>
      </c>
      <c r="G1055">
        <v>0</v>
      </c>
      <c r="H1055">
        <v>0</v>
      </c>
      <c r="I1055">
        <v>1</v>
      </c>
      <c r="J1055">
        <v>1</v>
      </c>
      <c r="K1055">
        <v>1</v>
      </c>
      <c r="L1055">
        <v>1</v>
      </c>
      <c r="M1055">
        <v>1</v>
      </c>
      <c r="N1055">
        <v>0</v>
      </c>
      <c r="O1055">
        <v>1</v>
      </c>
      <c r="P1055">
        <v>1</v>
      </c>
      <c r="Q1055">
        <v>1</v>
      </c>
      <c r="R1055">
        <v>1</v>
      </c>
      <c r="S1055">
        <v>1</v>
      </c>
      <c r="T1055">
        <v>1</v>
      </c>
      <c r="U1055">
        <v>0</v>
      </c>
      <c r="V1055" s="1">
        <v>1</v>
      </c>
      <c r="W1055" s="1">
        <v>1</v>
      </c>
      <c r="X1055" s="1">
        <v>0</v>
      </c>
      <c r="Y1055" s="1">
        <v>1</v>
      </c>
      <c r="Z1055" s="1">
        <v>0</v>
      </c>
      <c r="AA1055" s="1">
        <v>1</v>
      </c>
      <c r="AB1055" s="1">
        <v>0</v>
      </c>
      <c r="AC1055" s="1">
        <v>0</v>
      </c>
      <c r="AD1055" s="1">
        <v>0</v>
      </c>
      <c r="AE1055" s="1">
        <v>0</v>
      </c>
      <c r="AF1055" s="1">
        <v>1</v>
      </c>
      <c r="AG1055" s="1">
        <v>1</v>
      </c>
      <c r="AH1055" s="1">
        <v>1</v>
      </c>
      <c r="AI1055" s="1">
        <v>1</v>
      </c>
      <c r="AJ1055" s="1">
        <v>0</v>
      </c>
      <c r="AK1055" s="1">
        <v>0</v>
      </c>
      <c r="AL1055" s="1">
        <v>0</v>
      </c>
      <c r="AM1055" s="1">
        <v>1</v>
      </c>
      <c r="AN1055" s="1">
        <v>1</v>
      </c>
      <c r="AO1055" s="1">
        <v>0</v>
      </c>
      <c r="AP1055" s="1">
        <v>1</v>
      </c>
      <c r="AQ1055" s="1">
        <v>0</v>
      </c>
      <c r="AR1055" s="1">
        <v>1</v>
      </c>
      <c r="AS1055" s="1">
        <v>0</v>
      </c>
      <c r="AT1055" s="1">
        <v>0</v>
      </c>
      <c r="AU1055" s="1">
        <v>0</v>
      </c>
      <c r="AV1055" s="1">
        <v>0</v>
      </c>
      <c r="AW1055" s="1">
        <v>1</v>
      </c>
      <c r="AX1055" s="1">
        <v>1</v>
      </c>
      <c r="AY1055" s="1">
        <v>1</v>
      </c>
      <c r="AZ1055" s="1">
        <v>1</v>
      </c>
      <c r="BA1055" s="1">
        <v>0</v>
      </c>
      <c r="BB1055" s="1">
        <v>1</v>
      </c>
      <c r="BC1055">
        <v>1</v>
      </c>
      <c r="BD1055">
        <v>1</v>
      </c>
      <c r="BE1055">
        <v>1</v>
      </c>
      <c r="BF1055">
        <v>1</v>
      </c>
      <c r="BG1055" s="1">
        <v>1</v>
      </c>
      <c r="BH1055" s="1">
        <v>1</v>
      </c>
      <c r="BI1055" s="1">
        <v>0</v>
      </c>
      <c r="BJ1055" s="1">
        <v>1</v>
      </c>
      <c r="BK1055" s="1">
        <v>0</v>
      </c>
      <c r="BL1055" s="1">
        <v>1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1</v>
      </c>
      <c r="BU1055" s="1">
        <v>1</v>
      </c>
      <c r="BV1055" s="1">
        <v>1</v>
      </c>
      <c r="BW1055" s="1">
        <v>1</v>
      </c>
      <c r="BX1055" s="1">
        <v>0</v>
      </c>
      <c r="BY1055" s="1">
        <v>1</v>
      </c>
      <c r="BZ1055" s="1">
        <v>0</v>
      </c>
      <c r="CA1055" s="1">
        <v>1</v>
      </c>
      <c r="CB1055" s="1">
        <v>0</v>
      </c>
      <c r="CC1055" s="1">
        <v>0</v>
      </c>
      <c r="CD1055" s="1">
        <v>0</v>
      </c>
      <c r="CE1055" s="1">
        <v>0</v>
      </c>
      <c r="CF1055" s="1">
        <v>1</v>
      </c>
      <c r="CG1055" s="1">
        <v>1</v>
      </c>
      <c r="CH1055" s="1">
        <v>1</v>
      </c>
      <c r="CI1055" s="1" t="s">
        <v>4944</v>
      </c>
      <c r="CJ1055" s="1" t="s">
        <v>4946</v>
      </c>
      <c r="CK1055" s="1" t="s">
        <v>4946</v>
      </c>
      <c r="CL1055" s="1" t="s">
        <v>4946</v>
      </c>
      <c r="CM1055" s="1" t="s">
        <v>4946</v>
      </c>
      <c r="CN1055" s="1" t="s">
        <v>4946</v>
      </c>
      <c r="CO1055" s="1" t="s">
        <v>4946</v>
      </c>
      <c r="CP1055" s="1" t="s">
        <v>4946</v>
      </c>
      <c r="CQ1055" s="1" t="s">
        <v>4946</v>
      </c>
      <c r="CR1055" s="1" t="s">
        <v>4946</v>
      </c>
      <c r="CS1055" s="1" t="s">
        <v>4946</v>
      </c>
      <c r="CT1055" s="1" t="s">
        <v>4943</v>
      </c>
      <c r="CU1055" s="1" t="s">
        <v>4943</v>
      </c>
      <c r="CV1055" s="1" t="s">
        <v>4943</v>
      </c>
      <c r="CW1055" s="1" t="s">
        <v>4943</v>
      </c>
      <c r="CX1055" s="1" t="s">
        <v>4943</v>
      </c>
      <c r="CY1055" s="1" t="s">
        <v>4943</v>
      </c>
      <c r="CZ1055" s="1" t="s">
        <v>4943</v>
      </c>
    </row>
    <row r="1056" spans="2:104" x14ac:dyDescent="0.25">
      <c r="B1056" s="2">
        <v>44404</v>
      </c>
      <c r="C1056" s="1">
        <v>0</v>
      </c>
      <c r="D1056" s="1">
        <v>1</v>
      </c>
      <c r="E1056" s="1">
        <v>0</v>
      </c>
      <c r="F1056" s="1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>
        <v>0</v>
      </c>
      <c r="BD1056">
        <v>0</v>
      </c>
      <c r="BE1056">
        <v>0</v>
      </c>
      <c r="BF1056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 t="s">
        <v>4943</v>
      </c>
      <c r="CJ1056" s="1" t="s">
        <v>4943</v>
      </c>
      <c r="CK1056" s="1" t="s">
        <v>4943</v>
      </c>
      <c r="CL1056" s="1" t="s">
        <v>4943</v>
      </c>
      <c r="CM1056" s="1" t="s">
        <v>4943</v>
      </c>
      <c r="CN1056" s="1" t="s">
        <v>4943</v>
      </c>
      <c r="CO1056" s="1" t="s">
        <v>4943</v>
      </c>
      <c r="CP1056" s="1" t="s">
        <v>4943</v>
      </c>
      <c r="CQ1056" s="1" t="s">
        <v>4943</v>
      </c>
      <c r="CR1056" s="1" t="s">
        <v>4943</v>
      </c>
      <c r="CS1056" s="1" t="s">
        <v>4943</v>
      </c>
      <c r="CT1056" s="1" t="s">
        <v>4943</v>
      </c>
      <c r="CU1056" s="1" t="s">
        <v>4943</v>
      </c>
      <c r="CV1056" s="1" t="s">
        <v>4943</v>
      </c>
      <c r="CW1056" s="1" t="s">
        <v>4943</v>
      </c>
      <c r="CX1056" s="1" t="s">
        <v>4943</v>
      </c>
      <c r="CY1056" s="1" t="s">
        <v>23</v>
      </c>
      <c r="CZ1056" s="1" t="s">
        <v>4943</v>
      </c>
    </row>
    <row r="1057" spans="2:104" x14ac:dyDescent="0.25">
      <c r="B1057" s="2">
        <v>44404</v>
      </c>
      <c r="C1057" s="1">
        <v>0</v>
      </c>
      <c r="D1057" s="1">
        <v>1</v>
      </c>
      <c r="E1057" s="1">
        <v>0</v>
      </c>
      <c r="F1057" s="1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>
        <v>0</v>
      </c>
      <c r="BD1057">
        <v>0</v>
      </c>
      <c r="BE1057">
        <v>0</v>
      </c>
      <c r="BF1057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 t="s">
        <v>4943</v>
      </c>
      <c r="CJ1057" s="1" t="s">
        <v>4943</v>
      </c>
      <c r="CK1057" s="1" t="s">
        <v>4943</v>
      </c>
      <c r="CL1057" s="1" t="s">
        <v>4943</v>
      </c>
      <c r="CM1057" s="1" t="s">
        <v>4943</v>
      </c>
      <c r="CN1057" s="1" t="s">
        <v>4943</v>
      </c>
      <c r="CO1057" s="1" t="s">
        <v>4943</v>
      </c>
      <c r="CP1057" s="1" t="s">
        <v>4943</v>
      </c>
      <c r="CQ1057" s="1" t="s">
        <v>4943</v>
      </c>
      <c r="CR1057" s="1" t="s">
        <v>4943</v>
      </c>
      <c r="CS1057" s="1" t="s">
        <v>4943</v>
      </c>
      <c r="CT1057" s="1" t="s">
        <v>4943</v>
      </c>
      <c r="CU1057" s="1" t="s">
        <v>4943</v>
      </c>
      <c r="CV1057" s="1" t="s">
        <v>4943</v>
      </c>
      <c r="CW1057" s="1" t="s">
        <v>4943</v>
      </c>
      <c r="CX1057" s="1" t="s">
        <v>4943</v>
      </c>
      <c r="CY1057" s="1" t="s">
        <v>23</v>
      </c>
      <c r="CZ1057" s="1" t="s">
        <v>4943</v>
      </c>
    </row>
    <row r="1058" spans="2:104" x14ac:dyDescent="0.25">
      <c r="B1058" s="2">
        <v>44404</v>
      </c>
      <c r="C1058" s="1">
        <v>0</v>
      </c>
      <c r="D1058" s="1">
        <v>1</v>
      </c>
      <c r="E1058" s="1">
        <v>0</v>
      </c>
      <c r="F1058" s="1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>
        <v>0</v>
      </c>
      <c r="BD1058">
        <v>0</v>
      </c>
      <c r="BE1058">
        <v>0</v>
      </c>
      <c r="BF1058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 t="s">
        <v>4943</v>
      </c>
      <c r="CJ1058" s="1" t="s">
        <v>4943</v>
      </c>
      <c r="CK1058" s="1" t="s">
        <v>4943</v>
      </c>
      <c r="CL1058" s="1" t="s">
        <v>4943</v>
      </c>
      <c r="CM1058" s="1" t="s">
        <v>4943</v>
      </c>
      <c r="CN1058" s="1" t="s">
        <v>4943</v>
      </c>
      <c r="CO1058" s="1" t="s">
        <v>4943</v>
      </c>
      <c r="CP1058" s="1" t="s">
        <v>4943</v>
      </c>
      <c r="CQ1058" s="1" t="s">
        <v>4943</v>
      </c>
      <c r="CR1058" s="1" t="s">
        <v>4943</v>
      </c>
      <c r="CS1058" s="1" t="s">
        <v>4943</v>
      </c>
      <c r="CT1058" s="1" t="s">
        <v>4943</v>
      </c>
      <c r="CU1058" s="1" t="s">
        <v>4943</v>
      </c>
      <c r="CV1058" s="1" t="s">
        <v>4943</v>
      </c>
      <c r="CW1058" s="1" t="s">
        <v>4943</v>
      </c>
      <c r="CX1058" s="1" t="s">
        <v>4943</v>
      </c>
      <c r="CY1058" s="1" t="s">
        <v>23</v>
      </c>
      <c r="CZ1058" s="1" t="s">
        <v>4943</v>
      </c>
    </row>
    <row r="1059" spans="2:104" x14ac:dyDescent="0.25">
      <c r="B1059" s="2">
        <v>44403</v>
      </c>
      <c r="C1059" s="1">
        <v>1</v>
      </c>
      <c r="D1059" s="1">
        <v>0</v>
      </c>
      <c r="E1059" s="1">
        <v>0</v>
      </c>
      <c r="F1059" s="1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>
        <v>0</v>
      </c>
      <c r="BD1059">
        <v>0</v>
      </c>
      <c r="BE1059">
        <v>0</v>
      </c>
      <c r="BF1059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 t="s">
        <v>4944</v>
      </c>
      <c r="CJ1059" s="1" t="s">
        <v>4944</v>
      </c>
      <c r="CK1059" s="1" t="s">
        <v>4944</v>
      </c>
      <c r="CL1059" s="1" t="s">
        <v>4944</v>
      </c>
      <c r="CM1059" s="1" t="s">
        <v>4944</v>
      </c>
      <c r="CN1059" s="1" t="s">
        <v>4944</v>
      </c>
      <c r="CO1059" s="1" t="s">
        <v>4944</v>
      </c>
      <c r="CP1059" s="1" t="s">
        <v>4944</v>
      </c>
      <c r="CQ1059" s="1" t="s">
        <v>4945</v>
      </c>
      <c r="CR1059" s="1" t="s">
        <v>4944</v>
      </c>
      <c r="CS1059" s="1" t="s">
        <v>4944</v>
      </c>
      <c r="CT1059" s="1" t="s">
        <v>4943</v>
      </c>
      <c r="CU1059" s="1" t="s">
        <v>4943</v>
      </c>
      <c r="CV1059" s="1" t="s">
        <v>4943</v>
      </c>
      <c r="CW1059" s="1" t="s">
        <v>4943</v>
      </c>
      <c r="CX1059" s="1" t="s">
        <v>4943</v>
      </c>
      <c r="CY1059" s="1" t="s">
        <v>4943</v>
      </c>
      <c r="CZ1059" s="1" t="s">
        <v>4943</v>
      </c>
    </row>
    <row r="1060" spans="2:104" x14ac:dyDescent="0.25">
      <c r="B1060" s="2">
        <v>44403</v>
      </c>
      <c r="C1060" s="1">
        <v>1</v>
      </c>
      <c r="D1060" s="1">
        <v>0</v>
      </c>
      <c r="E1060" s="1">
        <v>0</v>
      </c>
      <c r="F1060" s="1">
        <v>0</v>
      </c>
      <c r="G1060">
        <v>1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0</v>
      </c>
      <c r="N1060">
        <v>0</v>
      </c>
      <c r="O1060">
        <v>1</v>
      </c>
      <c r="P1060">
        <v>0</v>
      </c>
      <c r="Q1060">
        <v>0</v>
      </c>
      <c r="R1060">
        <v>0</v>
      </c>
      <c r="S1060">
        <v>0</v>
      </c>
      <c r="T1060">
        <v>1</v>
      </c>
      <c r="U1060">
        <v>0</v>
      </c>
      <c r="V1060" s="1">
        <v>1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1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1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1</v>
      </c>
      <c r="AY1060" s="1">
        <v>1</v>
      </c>
      <c r="AZ1060" s="1">
        <v>1</v>
      </c>
      <c r="BA1060" s="1">
        <v>0</v>
      </c>
      <c r="BB1060" s="1">
        <v>0</v>
      </c>
      <c r="BC1060">
        <v>1</v>
      </c>
      <c r="BD1060">
        <v>0</v>
      </c>
      <c r="BE1060">
        <v>0</v>
      </c>
      <c r="BF1060">
        <v>0</v>
      </c>
      <c r="BG1060" s="1">
        <v>1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 t="s">
        <v>4944</v>
      </c>
      <c r="CJ1060" s="1" t="s">
        <v>4944</v>
      </c>
      <c r="CK1060" s="1" t="s">
        <v>4944</v>
      </c>
      <c r="CL1060" s="1" t="s">
        <v>4944</v>
      </c>
      <c r="CM1060" s="1" t="s">
        <v>4946</v>
      </c>
      <c r="CN1060" s="1" t="s">
        <v>4945</v>
      </c>
      <c r="CO1060" s="1" t="s">
        <v>4944</v>
      </c>
      <c r="CP1060" s="1" t="s">
        <v>4946</v>
      </c>
      <c r="CQ1060" s="1" t="s">
        <v>4945</v>
      </c>
      <c r="CR1060" s="1" t="s">
        <v>4944</v>
      </c>
      <c r="CS1060" s="1" t="s">
        <v>4944</v>
      </c>
      <c r="CT1060" s="1" t="s">
        <v>4943</v>
      </c>
      <c r="CU1060" s="1" t="s">
        <v>4943</v>
      </c>
      <c r="CV1060" s="1" t="s">
        <v>4943</v>
      </c>
      <c r="CW1060" s="1" t="s">
        <v>4943</v>
      </c>
      <c r="CX1060" s="1" t="s">
        <v>4943</v>
      </c>
      <c r="CY1060" s="1" t="s">
        <v>4943</v>
      </c>
      <c r="CZ1060" s="1" t="s">
        <v>4943</v>
      </c>
    </row>
    <row r="1061" spans="2:104" x14ac:dyDescent="0.25">
      <c r="B1061" s="2">
        <v>44403</v>
      </c>
      <c r="C1061" s="1">
        <v>1</v>
      </c>
      <c r="D1061" s="1">
        <v>0</v>
      </c>
      <c r="E1061" s="1">
        <v>0</v>
      </c>
      <c r="F1061" s="1">
        <v>0</v>
      </c>
      <c r="G1061">
        <v>0</v>
      </c>
      <c r="H1061">
        <v>0</v>
      </c>
      <c r="I1061">
        <v>1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1</v>
      </c>
      <c r="R1061">
        <v>1</v>
      </c>
      <c r="S1061">
        <v>1</v>
      </c>
      <c r="T1061">
        <v>1</v>
      </c>
      <c r="U1061">
        <v>1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1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>
        <v>0</v>
      </c>
      <c r="BD1061">
        <v>0</v>
      </c>
      <c r="BE1061">
        <v>0</v>
      </c>
      <c r="BF106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0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 t="s">
        <v>4946</v>
      </c>
      <c r="CJ1061" s="1" t="s">
        <v>4946</v>
      </c>
      <c r="CK1061" s="1" t="s">
        <v>4946</v>
      </c>
      <c r="CL1061" s="1" t="s">
        <v>4946</v>
      </c>
      <c r="CM1061" s="1" t="s">
        <v>4946</v>
      </c>
      <c r="CN1061" s="1" t="s">
        <v>4946</v>
      </c>
      <c r="CO1061" s="1" t="s">
        <v>4945</v>
      </c>
      <c r="CP1061" s="1" t="s">
        <v>4945</v>
      </c>
      <c r="CQ1061" s="1" t="s">
        <v>4946</v>
      </c>
      <c r="CR1061" s="1" t="s">
        <v>4946</v>
      </c>
      <c r="CS1061" s="1" t="s">
        <v>4944</v>
      </c>
      <c r="CT1061" s="1" t="s">
        <v>4943</v>
      </c>
      <c r="CU1061" s="1" t="s">
        <v>4943</v>
      </c>
      <c r="CV1061" s="1" t="s">
        <v>4943</v>
      </c>
      <c r="CW1061" s="1" t="s">
        <v>4943</v>
      </c>
      <c r="CX1061" s="1" t="s">
        <v>4943</v>
      </c>
      <c r="CY1061" s="1" t="s">
        <v>4943</v>
      </c>
      <c r="CZ1061" s="1" t="s">
        <v>4943</v>
      </c>
    </row>
    <row r="1062" spans="2:104" x14ac:dyDescent="0.25">
      <c r="B1062" s="2">
        <v>44403</v>
      </c>
      <c r="C1062" s="1">
        <v>0</v>
      </c>
      <c r="D1062" s="1">
        <v>1</v>
      </c>
      <c r="E1062" s="1">
        <v>0</v>
      </c>
      <c r="F1062" s="1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>
        <v>0</v>
      </c>
      <c r="BD1062">
        <v>0</v>
      </c>
      <c r="BE1062">
        <v>0</v>
      </c>
      <c r="BF1062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 t="s">
        <v>4943</v>
      </c>
      <c r="CJ1062" s="1" t="s">
        <v>4943</v>
      </c>
      <c r="CK1062" s="1" t="s">
        <v>4943</v>
      </c>
      <c r="CL1062" s="1" t="s">
        <v>4943</v>
      </c>
      <c r="CM1062" s="1" t="s">
        <v>4943</v>
      </c>
      <c r="CN1062" s="1" t="s">
        <v>4943</v>
      </c>
      <c r="CO1062" s="1" t="s">
        <v>4943</v>
      </c>
      <c r="CP1062" s="1" t="s">
        <v>4943</v>
      </c>
      <c r="CQ1062" s="1" t="s">
        <v>4943</v>
      </c>
      <c r="CR1062" s="1" t="s">
        <v>4943</v>
      </c>
      <c r="CS1062" s="1" t="s">
        <v>4943</v>
      </c>
      <c r="CT1062" s="1" t="s">
        <v>4943</v>
      </c>
      <c r="CU1062" s="1" t="s">
        <v>4943</v>
      </c>
      <c r="CV1062" s="1" t="s">
        <v>4943</v>
      </c>
      <c r="CW1062" s="1" t="s">
        <v>4943</v>
      </c>
      <c r="CX1062" s="1" t="s">
        <v>4943</v>
      </c>
      <c r="CY1062" s="1" t="s">
        <v>23</v>
      </c>
      <c r="CZ1062" s="1" t="s">
        <v>4943</v>
      </c>
    </row>
    <row r="1063" spans="2:104" x14ac:dyDescent="0.25">
      <c r="B1063" s="2">
        <v>44403</v>
      </c>
      <c r="C1063" s="1">
        <v>1</v>
      </c>
      <c r="D1063" s="1">
        <v>0</v>
      </c>
      <c r="E1063" s="1">
        <v>0</v>
      </c>
      <c r="F1063" s="1">
        <v>0</v>
      </c>
      <c r="G1063">
        <v>1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>
        <v>0</v>
      </c>
      <c r="BD1063">
        <v>0</v>
      </c>
      <c r="BE1063">
        <v>0</v>
      </c>
      <c r="BF1063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>
        <v>0</v>
      </c>
      <c r="CE1063" s="1">
        <v>0</v>
      </c>
      <c r="CF1063" s="1">
        <v>1</v>
      </c>
      <c r="CG1063" s="1">
        <v>0</v>
      </c>
      <c r="CH1063" s="1">
        <v>0</v>
      </c>
      <c r="CI1063" s="1" t="s">
        <v>4946</v>
      </c>
      <c r="CJ1063" s="1" t="s">
        <v>4946</v>
      </c>
      <c r="CK1063" s="1" t="s">
        <v>4946</v>
      </c>
      <c r="CL1063" s="1" t="s">
        <v>4946</v>
      </c>
      <c r="CM1063" s="1" t="s">
        <v>4946</v>
      </c>
      <c r="CN1063" s="1" t="s">
        <v>4946</v>
      </c>
      <c r="CO1063" s="1" t="s">
        <v>4946</v>
      </c>
      <c r="CP1063" s="1" t="s">
        <v>4946</v>
      </c>
      <c r="CQ1063" s="1" t="s">
        <v>4946</v>
      </c>
      <c r="CR1063" s="1" t="s">
        <v>4946</v>
      </c>
      <c r="CS1063" s="1" t="s">
        <v>4946</v>
      </c>
      <c r="CT1063" s="1" t="s">
        <v>4943</v>
      </c>
      <c r="CU1063" s="1" t="s">
        <v>4943</v>
      </c>
      <c r="CV1063" s="1" t="s">
        <v>4943</v>
      </c>
      <c r="CW1063" s="1" t="s">
        <v>4943</v>
      </c>
      <c r="CX1063" s="1" t="s">
        <v>4943</v>
      </c>
      <c r="CY1063" s="1" t="s">
        <v>4943</v>
      </c>
      <c r="CZ1063" s="1" t="s">
        <v>4943</v>
      </c>
    </row>
    <row r="1064" spans="2:104" x14ac:dyDescent="0.25">
      <c r="B1064" s="2">
        <v>44403</v>
      </c>
      <c r="C1064" s="1">
        <v>1</v>
      </c>
      <c r="D1064" s="1">
        <v>0</v>
      </c>
      <c r="E1064" s="1">
        <v>0</v>
      </c>
      <c r="F1064" s="1">
        <v>0</v>
      </c>
      <c r="G1064">
        <v>0</v>
      </c>
      <c r="H1064">
        <v>0</v>
      </c>
      <c r="I1064">
        <v>1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1</v>
      </c>
      <c r="P1064">
        <v>0</v>
      </c>
      <c r="Q1064">
        <v>0</v>
      </c>
      <c r="R1064">
        <v>0</v>
      </c>
      <c r="S1064">
        <v>0</v>
      </c>
      <c r="T1064">
        <v>1</v>
      </c>
      <c r="U1064">
        <v>0</v>
      </c>
      <c r="V1064" s="1">
        <v>1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>
        <v>0</v>
      </c>
      <c r="BD1064">
        <v>0</v>
      </c>
      <c r="BE1064">
        <v>0</v>
      </c>
      <c r="BF1064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 t="s">
        <v>4946</v>
      </c>
      <c r="CJ1064" s="1" t="s">
        <v>4946</v>
      </c>
      <c r="CK1064" s="1" t="s">
        <v>4944</v>
      </c>
      <c r="CL1064" s="1" t="s">
        <v>4944</v>
      </c>
      <c r="CM1064" s="1" t="s">
        <v>4944</v>
      </c>
      <c r="CN1064" s="1" t="s">
        <v>4944</v>
      </c>
      <c r="CO1064" s="1" t="s">
        <v>4945</v>
      </c>
      <c r="CP1064" s="1" t="s">
        <v>4945</v>
      </c>
      <c r="CQ1064" s="1" t="s">
        <v>4944</v>
      </c>
      <c r="CR1064" s="1" t="s">
        <v>4944</v>
      </c>
      <c r="CS1064" s="1" t="s">
        <v>4945</v>
      </c>
      <c r="CT1064" s="1" t="s">
        <v>4943</v>
      </c>
      <c r="CU1064" s="1" t="s">
        <v>4943</v>
      </c>
      <c r="CV1064" s="1" t="s">
        <v>4943</v>
      </c>
      <c r="CW1064" s="1" t="s">
        <v>4943</v>
      </c>
      <c r="CX1064" s="1" t="s">
        <v>4943</v>
      </c>
      <c r="CY1064" s="1" t="s">
        <v>4943</v>
      </c>
      <c r="CZ1064" s="1" t="s">
        <v>4943</v>
      </c>
    </row>
    <row r="1065" spans="2:104" x14ac:dyDescent="0.25">
      <c r="B1065" s="2">
        <v>44403</v>
      </c>
      <c r="C1065" s="1">
        <v>0</v>
      </c>
      <c r="D1065" s="1">
        <v>1</v>
      </c>
      <c r="E1065" s="1">
        <v>0</v>
      </c>
      <c r="F1065" s="1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>
        <v>0</v>
      </c>
      <c r="BD1065">
        <v>0</v>
      </c>
      <c r="BE1065">
        <v>0</v>
      </c>
      <c r="BF1065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 t="s">
        <v>4943</v>
      </c>
      <c r="CJ1065" s="1" t="s">
        <v>4943</v>
      </c>
      <c r="CK1065" s="1" t="s">
        <v>4943</v>
      </c>
      <c r="CL1065" s="1" t="s">
        <v>4943</v>
      </c>
      <c r="CM1065" s="1" t="s">
        <v>4943</v>
      </c>
      <c r="CN1065" s="1" t="s">
        <v>4943</v>
      </c>
      <c r="CO1065" s="1" t="s">
        <v>4943</v>
      </c>
      <c r="CP1065" s="1" t="s">
        <v>4943</v>
      </c>
      <c r="CQ1065" s="1" t="s">
        <v>4943</v>
      </c>
      <c r="CR1065" s="1" t="s">
        <v>4943</v>
      </c>
      <c r="CS1065" s="1" t="s">
        <v>4943</v>
      </c>
      <c r="CT1065" s="1" t="s">
        <v>4943</v>
      </c>
      <c r="CU1065" s="1" t="s">
        <v>4943</v>
      </c>
      <c r="CV1065" s="1" t="s">
        <v>4943</v>
      </c>
      <c r="CW1065" s="1" t="s">
        <v>4943</v>
      </c>
      <c r="CX1065" s="1" t="s">
        <v>4943</v>
      </c>
      <c r="CY1065" s="1" t="s">
        <v>23</v>
      </c>
      <c r="CZ1065" s="1" t="s">
        <v>4943</v>
      </c>
    </row>
    <row r="1066" spans="2:104" x14ac:dyDescent="0.25">
      <c r="B1066" s="2">
        <v>44403</v>
      </c>
      <c r="C1066" s="1">
        <v>0</v>
      </c>
      <c r="D1066" s="1">
        <v>1</v>
      </c>
      <c r="E1066" s="1">
        <v>0</v>
      </c>
      <c r="F1066" s="1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>
        <v>0</v>
      </c>
      <c r="BD1066">
        <v>0</v>
      </c>
      <c r="BE1066">
        <v>0</v>
      </c>
      <c r="BF1066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 t="s">
        <v>4943</v>
      </c>
      <c r="CJ1066" s="1" t="s">
        <v>4943</v>
      </c>
      <c r="CK1066" s="1" t="s">
        <v>4943</v>
      </c>
      <c r="CL1066" s="1" t="s">
        <v>4943</v>
      </c>
      <c r="CM1066" s="1" t="s">
        <v>4943</v>
      </c>
      <c r="CN1066" s="1" t="s">
        <v>4943</v>
      </c>
      <c r="CO1066" s="1" t="s">
        <v>4943</v>
      </c>
      <c r="CP1066" s="1" t="s">
        <v>4943</v>
      </c>
      <c r="CQ1066" s="1" t="s">
        <v>4943</v>
      </c>
      <c r="CR1066" s="1" t="s">
        <v>4943</v>
      </c>
      <c r="CS1066" s="1" t="s">
        <v>4943</v>
      </c>
      <c r="CT1066" s="1" t="s">
        <v>4943</v>
      </c>
      <c r="CU1066" s="1" t="s">
        <v>4943</v>
      </c>
      <c r="CV1066" s="1" t="s">
        <v>4943</v>
      </c>
      <c r="CW1066" s="1" t="s">
        <v>4943</v>
      </c>
      <c r="CX1066" s="1" t="s">
        <v>4943</v>
      </c>
      <c r="CY1066" s="1" t="s">
        <v>23</v>
      </c>
      <c r="CZ1066" s="1" t="s">
        <v>4943</v>
      </c>
    </row>
    <row r="1067" spans="2:104" x14ac:dyDescent="0.25">
      <c r="B1067" s="2">
        <v>44403</v>
      </c>
      <c r="C1067" s="1">
        <v>0</v>
      </c>
      <c r="D1067" s="1">
        <v>1</v>
      </c>
      <c r="E1067" s="1">
        <v>0</v>
      </c>
      <c r="F1067" s="1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>
        <v>0</v>
      </c>
      <c r="BD1067">
        <v>0</v>
      </c>
      <c r="BE1067">
        <v>0</v>
      </c>
      <c r="BF1067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 t="s">
        <v>4943</v>
      </c>
      <c r="CJ1067" s="1" t="s">
        <v>4943</v>
      </c>
      <c r="CK1067" s="1" t="s">
        <v>4943</v>
      </c>
      <c r="CL1067" s="1" t="s">
        <v>4943</v>
      </c>
      <c r="CM1067" s="1" t="s">
        <v>4943</v>
      </c>
      <c r="CN1067" s="1" t="s">
        <v>4943</v>
      </c>
      <c r="CO1067" s="1" t="s">
        <v>4943</v>
      </c>
      <c r="CP1067" s="1" t="s">
        <v>4943</v>
      </c>
      <c r="CQ1067" s="1" t="s">
        <v>4943</v>
      </c>
      <c r="CR1067" s="1" t="s">
        <v>4943</v>
      </c>
      <c r="CS1067" s="1" t="s">
        <v>4943</v>
      </c>
      <c r="CT1067" s="1" t="s">
        <v>4943</v>
      </c>
      <c r="CU1067" s="1" t="s">
        <v>4943</v>
      </c>
      <c r="CV1067" s="1" t="s">
        <v>4943</v>
      </c>
      <c r="CW1067" s="1" t="s">
        <v>4943</v>
      </c>
      <c r="CX1067" s="1" t="s">
        <v>4943</v>
      </c>
      <c r="CY1067" s="1" t="s">
        <v>23</v>
      </c>
      <c r="CZ1067" s="1" t="s">
        <v>4943</v>
      </c>
    </row>
    <row r="1068" spans="2:104" x14ac:dyDescent="0.25">
      <c r="B1068" s="2">
        <v>44403</v>
      </c>
      <c r="C1068" s="1">
        <v>1</v>
      </c>
      <c r="D1068" s="1">
        <v>0</v>
      </c>
      <c r="E1068" s="1">
        <v>0</v>
      </c>
      <c r="F1068" s="1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1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>
        <v>0</v>
      </c>
      <c r="BD1068">
        <v>0</v>
      </c>
      <c r="BE1068">
        <v>0</v>
      </c>
      <c r="BF1068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1</v>
      </c>
      <c r="CG1068" s="1">
        <v>0</v>
      </c>
      <c r="CH1068" s="1">
        <v>0</v>
      </c>
      <c r="CI1068" s="1" t="s">
        <v>4946</v>
      </c>
      <c r="CJ1068" s="1" t="s">
        <v>4946</v>
      </c>
      <c r="CK1068" s="1" t="s">
        <v>4946</v>
      </c>
      <c r="CL1068" s="1" t="s">
        <v>4946</v>
      </c>
      <c r="CM1068" s="1" t="s">
        <v>4946</v>
      </c>
      <c r="CN1068" s="1" t="s">
        <v>4946</v>
      </c>
      <c r="CO1068" s="1" t="s">
        <v>4946</v>
      </c>
      <c r="CP1068" s="1" t="s">
        <v>4946</v>
      </c>
      <c r="CQ1068" s="1" t="s">
        <v>4946</v>
      </c>
      <c r="CR1068" s="1" t="s">
        <v>4946</v>
      </c>
      <c r="CS1068" s="1" t="s">
        <v>4946</v>
      </c>
      <c r="CT1068" s="1" t="s">
        <v>4943</v>
      </c>
      <c r="CU1068" s="1" t="s">
        <v>4943</v>
      </c>
      <c r="CV1068" s="1" t="s">
        <v>4943</v>
      </c>
      <c r="CW1068" s="1" t="s">
        <v>4943</v>
      </c>
      <c r="CX1068" s="1" t="s">
        <v>4943</v>
      </c>
      <c r="CY1068" s="1" t="s">
        <v>4943</v>
      </c>
      <c r="CZ1068" s="1" t="s">
        <v>4943</v>
      </c>
    </row>
    <row r="1069" spans="2:104" x14ac:dyDescent="0.25">
      <c r="B1069" s="2">
        <v>44403</v>
      </c>
      <c r="C1069" s="1">
        <v>0</v>
      </c>
      <c r="D1069" s="1">
        <v>1</v>
      </c>
      <c r="E1069" s="1">
        <v>0</v>
      </c>
      <c r="F1069" s="1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>
        <v>0</v>
      </c>
      <c r="BD1069">
        <v>0</v>
      </c>
      <c r="BE1069">
        <v>0</v>
      </c>
      <c r="BF1069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 t="s">
        <v>4943</v>
      </c>
      <c r="CJ1069" s="1" t="s">
        <v>4943</v>
      </c>
      <c r="CK1069" s="1" t="s">
        <v>4943</v>
      </c>
      <c r="CL1069" s="1" t="s">
        <v>4943</v>
      </c>
      <c r="CM1069" s="1" t="s">
        <v>4943</v>
      </c>
      <c r="CN1069" s="1" t="s">
        <v>4943</v>
      </c>
      <c r="CO1069" s="1" t="s">
        <v>4943</v>
      </c>
      <c r="CP1069" s="1" t="s">
        <v>4943</v>
      </c>
      <c r="CQ1069" s="1" t="s">
        <v>4943</v>
      </c>
      <c r="CR1069" s="1" t="s">
        <v>4943</v>
      </c>
      <c r="CS1069" s="1" t="s">
        <v>4943</v>
      </c>
      <c r="CT1069" s="1" t="s">
        <v>4943</v>
      </c>
      <c r="CU1069" s="1" t="s">
        <v>4943</v>
      </c>
      <c r="CV1069" s="1" t="s">
        <v>4943</v>
      </c>
      <c r="CW1069" s="1" t="s">
        <v>4943</v>
      </c>
      <c r="CX1069" s="1" t="s">
        <v>4943</v>
      </c>
      <c r="CY1069" s="1" t="s">
        <v>23</v>
      </c>
      <c r="CZ1069" s="1" t="s">
        <v>4943</v>
      </c>
    </row>
    <row r="1070" spans="2:104" x14ac:dyDescent="0.25">
      <c r="B1070" s="2">
        <v>44403</v>
      </c>
      <c r="C1070" s="1">
        <v>1</v>
      </c>
      <c r="D1070" s="1">
        <v>0</v>
      </c>
      <c r="E1070" s="1">
        <v>0</v>
      </c>
      <c r="F1070" s="1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1</v>
      </c>
      <c r="M1070">
        <v>1</v>
      </c>
      <c r="N1070">
        <v>0</v>
      </c>
      <c r="O1070">
        <v>1</v>
      </c>
      <c r="P1070">
        <v>1</v>
      </c>
      <c r="Q1070">
        <v>0</v>
      </c>
      <c r="R1070">
        <v>1</v>
      </c>
      <c r="S1070">
        <v>0</v>
      </c>
      <c r="T1070">
        <v>1</v>
      </c>
      <c r="U1070">
        <v>0</v>
      </c>
      <c r="V1070" s="1">
        <v>0</v>
      </c>
      <c r="W1070" s="1">
        <v>1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1</v>
      </c>
      <c r="AG1070" s="1">
        <v>0</v>
      </c>
      <c r="AH1070" s="1">
        <v>1</v>
      </c>
      <c r="AI1070" s="1">
        <v>0</v>
      </c>
      <c r="AJ1070" s="1">
        <v>0</v>
      </c>
      <c r="AK1070" s="1">
        <v>1</v>
      </c>
      <c r="AL1070" s="1">
        <v>1</v>
      </c>
      <c r="AM1070" s="1">
        <v>0</v>
      </c>
      <c r="AN1070" s="1">
        <v>1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1</v>
      </c>
      <c r="AX1070" s="1">
        <v>1</v>
      </c>
      <c r="AY1070" s="1">
        <v>0</v>
      </c>
      <c r="AZ1070" s="1">
        <v>1</v>
      </c>
      <c r="BA1070" s="1">
        <v>0</v>
      </c>
      <c r="BB1070" s="1">
        <v>1</v>
      </c>
      <c r="BC1070">
        <v>1</v>
      </c>
      <c r="BD1070">
        <v>0</v>
      </c>
      <c r="BE1070">
        <v>1</v>
      </c>
      <c r="BF1070">
        <v>1</v>
      </c>
      <c r="BG1070" s="1">
        <v>0</v>
      </c>
      <c r="BH1070" s="1">
        <v>1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1</v>
      </c>
      <c r="BV1070" s="1">
        <v>0</v>
      </c>
      <c r="BW1070" s="1">
        <v>1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1</v>
      </c>
      <c r="CH1070" s="1">
        <v>0</v>
      </c>
      <c r="CI1070" s="1" t="s">
        <v>4946</v>
      </c>
      <c r="CJ1070" s="1" t="s">
        <v>4946</v>
      </c>
      <c r="CK1070" s="1" t="s">
        <v>4946</v>
      </c>
      <c r="CL1070" s="1" t="s">
        <v>4946</v>
      </c>
      <c r="CM1070" s="1" t="s">
        <v>4944</v>
      </c>
      <c r="CN1070" s="1" t="s">
        <v>4946</v>
      </c>
      <c r="CO1070" s="1" t="s">
        <v>4944</v>
      </c>
      <c r="CP1070" s="1" t="s">
        <v>4944</v>
      </c>
      <c r="CQ1070" s="1" t="s">
        <v>4945</v>
      </c>
      <c r="CR1070" s="1" t="s">
        <v>4944</v>
      </c>
      <c r="CS1070" s="1" t="s">
        <v>4944</v>
      </c>
      <c r="CT1070" s="1" t="s">
        <v>4943</v>
      </c>
      <c r="CU1070" s="1" t="s">
        <v>4943</v>
      </c>
      <c r="CV1070" s="1" t="s">
        <v>4943</v>
      </c>
      <c r="CW1070" s="1" t="s">
        <v>4943</v>
      </c>
      <c r="CX1070" s="1" t="s">
        <v>4943</v>
      </c>
      <c r="CY1070" s="1" t="s">
        <v>4943</v>
      </c>
      <c r="CZ1070" s="1" t="s">
        <v>4943</v>
      </c>
    </row>
    <row r="1071" spans="2:104" x14ac:dyDescent="0.25">
      <c r="B1071" s="2">
        <v>44403</v>
      </c>
      <c r="C1071" s="1">
        <v>0</v>
      </c>
      <c r="D1071" s="1">
        <v>1</v>
      </c>
      <c r="E1071" s="1">
        <v>0</v>
      </c>
      <c r="F1071" s="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>
        <v>0</v>
      </c>
      <c r="BD1071">
        <v>0</v>
      </c>
      <c r="BE1071">
        <v>0</v>
      </c>
      <c r="BF107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 t="s">
        <v>4943</v>
      </c>
      <c r="CJ1071" s="1" t="s">
        <v>4943</v>
      </c>
      <c r="CK1071" s="1" t="s">
        <v>4943</v>
      </c>
      <c r="CL1071" s="1" t="s">
        <v>4943</v>
      </c>
      <c r="CM1071" s="1" t="s">
        <v>4943</v>
      </c>
      <c r="CN1071" s="1" t="s">
        <v>4943</v>
      </c>
      <c r="CO1071" s="1" t="s">
        <v>4943</v>
      </c>
      <c r="CP1071" s="1" t="s">
        <v>4943</v>
      </c>
      <c r="CQ1071" s="1" t="s">
        <v>4943</v>
      </c>
      <c r="CR1071" s="1" t="s">
        <v>4943</v>
      </c>
      <c r="CS1071" s="1" t="s">
        <v>4943</v>
      </c>
      <c r="CT1071" s="1" t="s">
        <v>4943</v>
      </c>
      <c r="CU1071" s="1" t="s">
        <v>4943</v>
      </c>
      <c r="CV1071" s="1" t="s">
        <v>4943</v>
      </c>
      <c r="CW1071" s="1" t="s">
        <v>4943</v>
      </c>
      <c r="CX1071" s="1" t="s">
        <v>4943</v>
      </c>
      <c r="CY1071" s="1" t="s">
        <v>23</v>
      </c>
      <c r="CZ1071" s="1" t="s">
        <v>4943</v>
      </c>
    </row>
    <row r="1072" spans="2:104" x14ac:dyDescent="0.25">
      <c r="B1072" s="2">
        <v>44403</v>
      </c>
      <c r="C1072" s="1">
        <v>0</v>
      </c>
      <c r="D1072" s="1">
        <v>1</v>
      </c>
      <c r="E1072" s="1">
        <v>0</v>
      </c>
      <c r="F1072" s="1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>
        <v>0</v>
      </c>
      <c r="BD1072">
        <v>0</v>
      </c>
      <c r="BE1072">
        <v>0</v>
      </c>
      <c r="BF1072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 t="s">
        <v>4943</v>
      </c>
      <c r="CJ1072" s="1" t="s">
        <v>4943</v>
      </c>
      <c r="CK1072" s="1" t="s">
        <v>4943</v>
      </c>
      <c r="CL1072" s="1" t="s">
        <v>4943</v>
      </c>
      <c r="CM1072" s="1" t="s">
        <v>4943</v>
      </c>
      <c r="CN1072" s="1" t="s">
        <v>4943</v>
      </c>
      <c r="CO1072" s="1" t="s">
        <v>4943</v>
      </c>
      <c r="CP1072" s="1" t="s">
        <v>4943</v>
      </c>
      <c r="CQ1072" s="1" t="s">
        <v>4943</v>
      </c>
      <c r="CR1072" s="1" t="s">
        <v>4943</v>
      </c>
      <c r="CS1072" s="1" t="s">
        <v>4943</v>
      </c>
      <c r="CT1072" s="1" t="s">
        <v>4943</v>
      </c>
      <c r="CU1072" s="1" t="s">
        <v>4943</v>
      </c>
      <c r="CV1072" s="1" t="s">
        <v>4943</v>
      </c>
      <c r="CW1072" s="1" t="s">
        <v>4943</v>
      </c>
      <c r="CX1072" s="1" t="s">
        <v>4943</v>
      </c>
      <c r="CY1072" s="1" t="s">
        <v>23</v>
      </c>
      <c r="CZ1072" s="1" t="s">
        <v>4943</v>
      </c>
    </row>
    <row r="1073" spans="2:104" x14ac:dyDescent="0.25">
      <c r="B1073" s="2">
        <v>44403</v>
      </c>
      <c r="C1073" s="1">
        <v>0</v>
      </c>
      <c r="D1073" s="1">
        <v>1</v>
      </c>
      <c r="E1073" s="1">
        <v>0</v>
      </c>
      <c r="F1073" s="1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>
        <v>0</v>
      </c>
      <c r="BD1073">
        <v>0</v>
      </c>
      <c r="BE1073">
        <v>0</v>
      </c>
      <c r="BF1073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 t="s">
        <v>4943</v>
      </c>
      <c r="CJ1073" s="1" t="s">
        <v>4943</v>
      </c>
      <c r="CK1073" s="1" t="s">
        <v>4943</v>
      </c>
      <c r="CL1073" s="1" t="s">
        <v>4943</v>
      </c>
      <c r="CM1073" s="1" t="s">
        <v>4943</v>
      </c>
      <c r="CN1073" s="1" t="s">
        <v>4943</v>
      </c>
      <c r="CO1073" s="1" t="s">
        <v>4943</v>
      </c>
      <c r="CP1073" s="1" t="s">
        <v>4943</v>
      </c>
      <c r="CQ1073" s="1" t="s">
        <v>4943</v>
      </c>
      <c r="CR1073" s="1" t="s">
        <v>4943</v>
      </c>
      <c r="CS1073" s="1" t="s">
        <v>4943</v>
      </c>
      <c r="CT1073" s="1" t="s">
        <v>4943</v>
      </c>
      <c r="CU1073" s="1" t="s">
        <v>4943</v>
      </c>
      <c r="CV1073" s="1" t="s">
        <v>4943</v>
      </c>
      <c r="CW1073" s="1" t="s">
        <v>4943</v>
      </c>
      <c r="CX1073" s="1" t="s">
        <v>4943</v>
      </c>
      <c r="CY1073" s="1" t="s">
        <v>23</v>
      </c>
      <c r="CZ1073" s="1" t="s">
        <v>4943</v>
      </c>
    </row>
    <row r="1074" spans="2:104" x14ac:dyDescent="0.25">
      <c r="B1074" s="2">
        <v>44403</v>
      </c>
      <c r="C1074" s="1">
        <v>0</v>
      </c>
      <c r="D1074" s="1">
        <v>1</v>
      </c>
      <c r="E1074" s="1">
        <v>0</v>
      </c>
      <c r="F1074" s="1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>
        <v>0</v>
      </c>
      <c r="BD1074">
        <v>0</v>
      </c>
      <c r="BE1074">
        <v>0</v>
      </c>
      <c r="BF1074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 t="s">
        <v>4943</v>
      </c>
      <c r="CJ1074" s="1" t="s">
        <v>4943</v>
      </c>
      <c r="CK1074" s="1" t="s">
        <v>4943</v>
      </c>
      <c r="CL1074" s="1" t="s">
        <v>4943</v>
      </c>
      <c r="CM1074" s="1" t="s">
        <v>4943</v>
      </c>
      <c r="CN1074" s="1" t="s">
        <v>4943</v>
      </c>
      <c r="CO1074" s="1" t="s">
        <v>4943</v>
      </c>
      <c r="CP1074" s="1" t="s">
        <v>4943</v>
      </c>
      <c r="CQ1074" s="1" t="s">
        <v>4943</v>
      </c>
      <c r="CR1074" s="1" t="s">
        <v>4943</v>
      </c>
      <c r="CS1074" s="1" t="s">
        <v>4943</v>
      </c>
      <c r="CT1074" s="1" t="s">
        <v>4943</v>
      </c>
      <c r="CU1074" s="1" t="s">
        <v>4943</v>
      </c>
      <c r="CV1074" s="1" t="s">
        <v>4943</v>
      </c>
      <c r="CW1074" s="1" t="s">
        <v>4943</v>
      </c>
      <c r="CX1074" s="1" t="s">
        <v>4943</v>
      </c>
      <c r="CY1074" s="1" t="s">
        <v>23</v>
      </c>
      <c r="CZ1074" s="1" t="s">
        <v>4943</v>
      </c>
    </row>
    <row r="1075" spans="2:104" x14ac:dyDescent="0.25">
      <c r="B1075" s="2">
        <v>44403</v>
      </c>
      <c r="C1075" s="1">
        <v>0</v>
      </c>
      <c r="D1075" s="1">
        <v>0</v>
      </c>
      <c r="E1075" s="1">
        <v>1</v>
      </c>
      <c r="F1075" s="1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>
        <v>0</v>
      </c>
      <c r="BD1075">
        <v>0</v>
      </c>
      <c r="BE1075">
        <v>0</v>
      </c>
      <c r="BF1075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 t="s">
        <v>4945</v>
      </c>
      <c r="CJ1075" s="1" t="s">
        <v>4945</v>
      </c>
      <c r="CK1075" s="1" t="s">
        <v>4946</v>
      </c>
      <c r="CL1075" s="1" t="s">
        <v>4946</v>
      </c>
      <c r="CM1075" s="1" t="s">
        <v>4945</v>
      </c>
      <c r="CN1075" s="1" t="s">
        <v>4945</v>
      </c>
      <c r="CO1075" s="1" t="s">
        <v>4945</v>
      </c>
      <c r="CP1075" s="1" t="s">
        <v>4946</v>
      </c>
      <c r="CQ1075" s="1" t="s">
        <v>4945</v>
      </c>
      <c r="CR1075" s="1" t="s">
        <v>4946</v>
      </c>
      <c r="CS1075" s="1" t="s">
        <v>4946</v>
      </c>
      <c r="CT1075" s="1" t="s">
        <v>4943</v>
      </c>
      <c r="CU1075" s="1" t="s">
        <v>4943</v>
      </c>
      <c r="CV1075" s="1" t="s">
        <v>4943</v>
      </c>
      <c r="CW1075" s="1" t="s">
        <v>4943</v>
      </c>
      <c r="CX1075" s="1" t="s">
        <v>4943</v>
      </c>
      <c r="CY1075" s="1" t="s">
        <v>4943</v>
      </c>
      <c r="CZ1075" s="1" t="s">
        <v>23</v>
      </c>
    </row>
    <row r="1076" spans="2:104" x14ac:dyDescent="0.25">
      <c r="B1076" s="2">
        <v>44403</v>
      </c>
      <c r="C1076" s="1">
        <v>0</v>
      </c>
      <c r="D1076" s="1">
        <v>0</v>
      </c>
      <c r="E1076" s="1">
        <v>0</v>
      </c>
      <c r="F1076" s="1">
        <v>1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1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>
        <v>0</v>
      </c>
      <c r="BD1076">
        <v>0</v>
      </c>
      <c r="BE1076">
        <v>0</v>
      </c>
      <c r="BF1076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1</v>
      </c>
      <c r="BR1076" s="1">
        <v>1</v>
      </c>
      <c r="BS1076" s="1">
        <v>1</v>
      </c>
      <c r="BT1076" s="1">
        <v>1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1</v>
      </c>
      <c r="CE1076" s="1">
        <v>0</v>
      </c>
      <c r="CF1076" s="1">
        <v>0</v>
      </c>
      <c r="CG1076" s="1">
        <v>0</v>
      </c>
      <c r="CH1076" s="1">
        <v>0</v>
      </c>
      <c r="CI1076" s="1" t="s">
        <v>4944</v>
      </c>
      <c r="CJ1076" s="1" t="s">
        <v>4945</v>
      </c>
      <c r="CK1076" s="1" t="s">
        <v>4946</v>
      </c>
      <c r="CL1076" s="1" t="s">
        <v>4946</v>
      </c>
      <c r="CM1076" s="1" t="s">
        <v>4944</v>
      </c>
      <c r="CN1076" s="1" t="s">
        <v>4944</v>
      </c>
      <c r="CO1076" s="1" t="s">
        <v>4946</v>
      </c>
      <c r="CP1076" s="1" t="s">
        <v>4946</v>
      </c>
      <c r="CQ1076" s="1" t="s">
        <v>4945</v>
      </c>
      <c r="CR1076" s="1" t="s">
        <v>4945</v>
      </c>
      <c r="CS1076" s="1" t="s">
        <v>4945</v>
      </c>
      <c r="CT1076" s="1" t="s">
        <v>4943</v>
      </c>
      <c r="CU1076" s="1" t="s">
        <v>4943</v>
      </c>
      <c r="CV1076" s="1" t="s">
        <v>4943</v>
      </c>
      <c r="CW1076" s="1" t="s">
        <v>4943</v>
      </c>
      <c r="CX1076" s="1" t="s">
        <v>4943</v>
      </c>
      <c r="CY1076" s="1" t="s">
        <v>4943</v>
      </c>
      <c r="CZ1076" s="1" t="s">
        <v>4943</v>
      </c>
    </row>
    <row r="1077" spans="2:104" x14ac:dyDescent="0.25">
      <c r="B1077" s="2">
        <v>44403</v>
      </c>
      <c r="C1077" s="1">
        <v>0</v>
      </c>
      <c r="D1077" s="1">
        <v>0</v>
      </c>
      <c r="E1077" s="1">
        <v>1</v>
      </c>
      <c r="F1077" s="1">
        <v>0</v>
      </c>
      <c r="G1077">
        <v>0</v>
      </c>
      <c r="H1077">
        <v>0</v>
      </c>
      <c r="I1077">
        <v>1</v>
      </c>
      <c r="J1077">
        <v>1</v>
      </c>
      <c r="K1077">
        <v>1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>
        <v>0</v>
      </c>
      <c r="BD1077">
        <v>0</v>
      </c>
      <c r="BE1077">
        <v>0</v>
      </c>
      <c r="BF1077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 t="s">
        <v>4943</v>
      </c>
      <c r="CJ1077" s="1" t="s">
        <v>4943</v>
      </c>
      <c r="CK1077" s="1" t="s">
        <v>4943</v>
      </c>
      <c r="CL1077" s="1" t="s">
        <v>4943</v>
      </c>
      <c r="CM1077" s="1" t="s">
        <v>4943</v>
      </c>
      <c r="CN1077" s="1" t="s">
        <v>4943</v>
      </c>
      <c r="CO1077" s="1" t="s">
        <v>4943</v>
      </c>
      <c r="CP1077" s="1" t="s">
        <v>4943</v>
      </c>
      <c r="CQ1077" s="1" t="s">
        <v>4943</v>
      </c>
      <c r="CR1077" s="1" t="s">
        <v>4943</v>
      </c>
      <c r="CS1077" s="1" t="s">
        <v>4943</v>
      </c>
      <c r="CT1077" s="1" t="s">
        <v>4947</v>
      </c>
      <c r="CU1077" s="1" t="s">
        <v>4947</v>
      </c>
      <c r="CV1077" s="1" t="s">
        <v>4947</v>
      </c>
      <c r="CW1077" s="1" t="s">
        <v>4943</v>
      </c>
      <c r="CX1077" s="1" t="s">
        <v>4943</v>
      </c>
      <c r="CY1077" s="1" t="s">
        <v>4943</v>
      </c>
      <c r="CZ1077" s="1" t="s">
        <v>23</v>
      </c>
    </row>
    <row r="1078" spans="2:104" x14ac:dyDescent="0.25">
      <c r="B1078" s="2">
        <v>44403</v>
      </c>
      <c r="C1078" s="1">
        <v>0</v>
      </c>
      <c r="D1078" s="1">
        <v>0</v>
      </c>
      <c r="E1078" s="1">
        <v>1</v>
      </c>
      <c r="F1078" s="1">
        <v>0</v>
      </c>
      <c r="G1078">
        <v>0</v>
      </c>
      <c r="H1078">
        <v>0</v>
      </c>
      <c r="I1078">
        <v>1</v>
      </c>
      <c r="J1078">
        <v>1</v>
      </c>
      <c r="K1078">
        <v>1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>
        <v>0</v>
      </c>
      <c r="BD1078">
        <v>0</v>
      </c>
      <c r="BE1078">
        <v>0</v>
      </c>
      <c r="BF1078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 t="s">
        <v>4943</v>
      </c>
      <c r="CJ1078" s="1" t="s">
        <v>4943</v>
      </c>
      <c r="CK1078" s="1" t="s">
        <v>4943</v>
      </c>
      <c r="CL1078" s="1" t="s">
        <v>4943</v>
      </c>
      <c r="CM1078" s="1" t="s">
        <v>4943</v>
      </c>
      <c r="CN1078" s="1" t="s">
        <v>4943</v>
      </c>
      <c r="CO1078" s="1" t="s">
        <v>4943</v>
      </c>
      <c r="CP1078" s="1" t="s">
        <v>4943</v>
      </c>
      <c r="CQ1078" s="1" t="s">
        <v>4943</v>
      </c>
      <c r="CR1078" s="1" t="s">
        <v>4943</v>
      </c>
      <c r="CS1078" s="1" t="s">
        <v>4943</v>
      </c>
      <c r="CT1078" s="1" t="s">
        <v>4947</v>
      </c>
      <c r="CU1078" s="1" t="s">
        <v>4947</v>
      </c>
      <c r="CV1078" s="1" t="s">
        <v>4947</v>
      </c>
      <c r="CW1078" s="1" t="s">
        <v>4943</v>
      </c>
      <c r="CX1078" s="1" t="s">
        <v>4943</v>
      </c>
      <c r="CY1078" s="1" t="s">
        <v>4943</v>
      </c>
      <c r="CZ1078" s="1" t="s">
        <v>23</v>
      </c>
    </row>
    <row r="1079" spans="2:104" x14ac:dyDescent="0.25">
      <c r="B1079" s="2">
        <v>44403</v>
      </c>
      <c r="C1079" s="1">
        <v>0</v>
      </c>
      <c r="D1079" s="1">
        <v>1</v>
      </c>
      <c r="E1079" s="1">
        <v>0</v>
      </c>
      <c r="F1079" s="1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>
        <v>0</v>
      </c>
      <c r="BD1079">
        <v>0</v>
      </c>
      <c r="BE1079">
        <v>0</v>
      </c>
      <c r="BF1079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0</v>
      </c>
      <c r="BX1079" s="1">
        <v>0</v>
      </c>
      <c r="BY1079" s="1">
        <v>0</v>
      </c>
      <c r="BZ1079" s="1">
        <v>0</v>
      </c>
      <c r="CA1079" s="1">
        <v>0</v>
      </c>
      <c r="CB1079" s="1">
        <v>0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 t="s">
        <v>4943</v>
      </c>
      <c r="CJ1079" s="1" t="s">
        <v>4943</v>
      </c>
      <c r="CK1079" s="1" t="s">
        <v>4943</v>
      </c>
      <c r="CL1079" s="1" t="s">
        <v>4943</v>
      </c>
      <c r="CM1079" s="1" t="s">
        <v>4943</v>
      </c>
      <c r="CN1079" s="1" t="s">
        <v>4943</v>
      </c>
      <c r="CO1079" s="1" t="s">
        <v>4943</v>
      </c>
      <c r="CP1079" s="1" t="s">
        <v>4943</v>
      </c>
      <c r="CQ1079" s="1" t="s">
        <v>4943</v>
      </c>
      <c r="CR1079" s="1" t="s">
        <v>4943</v>
      </c>
      <c r="CS1079" s="1" t="s">
        <v>4943</v>
      </c>
      <c r="CT1079" s="1" t="s">
        <v>4943</v>
      </c>
      <c r="CU1079" s="1" t="s">
        <v>4943</v>
      </c>
      <c r="CV1079" s="1" t="s">
        <v>4943</v>
      </c>
      <c r="CW1079" s="1" t="s">
        <v>4943</v>
      </c>
      <c r="CX1079" s="1" t="s">
        <v>4943</v>
      </c>
      <c r="CY1079" s="1" t="s">
        <v>23</v>
      </c>
      <c r="CZ1079" s="1" t="s">
        <v>4943</v>
      </c>
    </row>
    <row r="1080" spans="2:104" x14ac:dyDescent="0.25">
      <c r="B1080" s="2">
        <v>44403</v>
      </c>
      <c r="C1080" s="1">
        <v>0</v>
      </c>
      <c r="D1080" s="1">
        <v>0</v>
      </c>
      <c r="E1080" s="1">
        <v>0</v>
      </c>
      <c r="F1080" s="1">
        <v>1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>
        <v>0</v>
      </c>
      <c r="BD1080">
        <v>0</v>
      </c>
      <c r="BE1080">
        <v>0</v>
      </c>
      <c r="BF1080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 t="s">
        <v>4945</v>
      </c>
      <c r="CJ1080" s="1" t="s">
        <v>4945</v>
      </c>
      <c r="CK1080" s="1" t="s">
        <v>4945</v>
      </c>
      <c r="CL1080" s="1" t="s">
        <v>4945</v>
      </c>
      <c r="CM1080" s="1" t="s">
        <v>4945</v>
      </c>
      <c r="CN1080" s="1" t="s">
        <v>4945</v>
      </c>
      <c r="CO1080" s="1" t="s">
        <v>4945</v>
      </c>
      <c r="CP1080" s="1" t="s">
        <v>4945</v>
      </c>
      <c r="CQ1080" s="1" t="s">
        <v>4945</v>
      </c>
      <c r="CR1080" s="1" t="s">
        <v>4945</v>
      </c>
      <c r="CS1080" s="1" t="s">
        <v>4945</v>
      </c>
      <c r="CT1080" s="1" t="s">
        <v>4943</v>
      </c>
      <c r="CU1080" s="1" t="s">
        <v>4943</v>
      </c>
      <c r="CV1080" s="1" t="s">
        <v>4943</v>
      </c>
      <c r="CW1080" s="1" t="s">
        <v>4943</v>
      </c>
      <c r="CX1080" s="1" t="s">
        <v>4943</v>
      </c>
      <c r="CY1080" s="1" t="s">
        <v>4943</v>
      </c>
      <c r="CZ1080" s="1" t="s">
        <v>4943</v>
      </c>
    </row>
    <row r="1081" spans="2:104" x14ac:dyDescent="0.25">
      <c r="B1081" s="2">
        <v>44403</v>
      </c>
      <c r="C1081" s="1">
        <v>1</v>
      </c>
      <c r="D1081" s="1">
        <v>0</v>
      </c>
      <c r="E1081" s="1">
        <v>0</v>
      </c>
      <c r="F1081" s="1">
        <v>0</v>
      </c>
      <c r="G1081">
        <v>1</v>
      </c>
      <c r="H1081">
        <v>0</v>
      </c>
      <c r="I1081">
        <v>1</v>
      </c>
      <c r="J1081">
        <v>1</v>
      </c>
      <c r="K1081">
        <v>1</v>
      </c>
      <c r="L1081">
        <v>1</v>
      </c>
      <c r="M1081">
        <v>1</v>
      </c>
      <c r="N1081">
        <v>1</v>
      </c>
      <c r="O1081">
        <v>1</v>
      </c>
      <c r="P1081">
        <v>0</v>
      </c>
      <c r="Q1081">
        <v>0</v>
      </c>
      <c r="R1081">
        <v>1</v>
      </c>
      <c r="S1081">
        <v>1</v>
      </c>
      <c r="T1081">
        <v>1</v>
      </c>
      <c r="U1081">
        <v>0</v>
      </c>
      <c r="V1081" s="1">
        <v>1</v>
      </c>
      <c r="W1081" s="1">
        <v>0</v>
      </c>
      <c r="X1081" s="1">
        <v>0</v>
      </c>
      <c r="Y1081" s="1">
        <v>0</v>
      </c>
      <c r="Z1081" s="1">
        <v>0</v>
      </c>
      <c r="AA1081" s="1">
        <v>1</v>
      </c>
      <c r="AB1081" s="1">
        <v>0</v>
      </c>
      <c r="AC1081" s="1">
        <v>1</v>
      </c>
      <c r="AD1081" s="1">
        <v>0</v>
      </c>
      <c r="AE1081" s="1">
        <v>0</v>
      </c>
      <c r="AF1081" s="1">
        <v>1</v>
      </c>
      <c r="AG1081" s="1">
        <v>1</v>
      </c>
      <c r="AH1081" s="1">
        <v>1</v>
      </c>
      <c r="AI1081" s="1">
        <v>1</v>
      </c>
      <c r="AJ1081" s="1">
        <v>1</v>
      </c>
      <c r="AK1081" s="1">
        <v>0</v>
      </c>
      <c r="AL1081" s="1">
        <v>1</v>
      </c>
      <c r="AM1081" s="1">
        <v>1</v>
      </c>
      <c r="AN1081" s="1">
        <v>0</v>
      </c>
      <c r="AO1081" s="1">
        <v>0</v>
      </c>
      <c r="AP1081" s="1">
        <v>0</v>
      </c>
      <c r="AQ1081" s="1">
        <v>0</v>
      </c>
      <c r="AR1081" s="1">
        <v>1</v>
      </c>
      <c r="AS1081" s="1">
        <v>0</v>
      </c>
      <c r="AT1081" s="1">
        <v>1</v>
      </c>
      <c r="AU1081" s="1">
        <v>0</v>
      </c>
      <c r="AV1081" s="1">
        <v>0</v>
      </c>
      <c r="AW1081" s="1">
        <v>1</v>
      </c>
      <c r="AX1081" s="1">
        <v>1</v>
      </c>
      <c r="AY1081" s="1">
        <v>1</v>
      </c>
      <c r="AZ1081" s="1">
        <v>1</v>
      </c>
      <c r="BA1081" s="1">
        <v>1</v>
      </c>
      <c r="BB1081" s="1">
        <v>1</v>
      </c>
      <c r="BC1081">
        <v>1</v>
      </c>
      <c r="BD1081">
        <v>1</v>
      </c>
      <c r="BE1081">
        <v>1</v>
      </c>
      <c r="BF1081">
        <v>1</v>
      </c>
      <c r="BG1081" s="1">
        <v>1</v>
      </c>
      <c r="BH1081" s="1">
        <v>0</v>
      </c>
      <c r="BI1081" s="1">
        <v>0</v>
      </c>
      <c r="BJ1081" s="1">
        <v>0</v>
      </c>
      <c r="BK1081" s="1">
        <v>0</v>
      </c>
      <c r="BL1081" s="1">
        <v>1</v>
      </c>
      <c r="BM1081" s="1">
        <v>0</v>
      </c>
      <c r="BN1081" s="1">
        <v>1</v>
      </c>
      <c r="BO1081" s="1">
        <v>0</v>
      </c>
      <c r="BP1081" s="1">
        <v>0</v>
      </c>
      <c r="BQ1081" s="1">
        <v>1</v>
      </c>
      <c r="BR1081" s="1">
        <v>1</v>
      </c>
      <c r="BS1081" s="1">
        <v>1</v>
      </c>
      <c r="BT1081" s="1">
        <v>1</v>
      </c>
      <c r="BU1081" s="1">
        <v>1</v>
      </c>
      <c r="BV1081" s="1">
        <v>1</v>
      </c>
      <c r="BW1081" s="1">
        <v>0</v>
      </c>
      <c r="BX1081" s="1">
        <v>0</v>
      </c>
      <c r="BY1081" s="1">
        <v>0</v>
      </c>
      <c r="BZ1081" s="1">
        <v>0</v>
      </c>
      <c r="CA1081" s="1">
        <v>1</v>
      </c>
      <c r="CB1081" s="1">
        <v>0</v>
      </c>
      <c r="CC1081" s="1">
        <v>1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 t="s">
        <v>4946</v>
      </c>
      <c r="CJ1081" s="1" t="s">
        <v>4945</v>
      </c>
      <c r="CK1081" s="1" t="s">
        <v>4946</v>
      </c>
      <c r="CL1081" s="1" t="s">
        <v>4946</v>
      </c>
      <c r="CM1081" s="1" t="s">
        <v>4944</v>
      </c>
      <c r="CN1081" s="1" t="s">
        <v>4944</v>
      </c>
      <c r="CO1081" s="1" t="s">
        <v>4944</v>
      </c>
      <c r="CP1081" s="1" t="s">
        <v>4944</v>
      </c>
      <c r="CQ1081" s="1" t="s">
        <v>4944</v>
      </c>
      <c r="CR1081" s="1" t="s">
        <v>4946</v>
      </c>
      <c r="CS1081" s="1" t="s">
        <v>4946</v>
      </c>
      <c r="CT1081" s="1" t="s">
        <v>4943</v>
      </c>
      <c r="CU1081" s="1" t="s">
        <v>4943</v>
      </c>
      <c r="CV1081" s="1" t="s">
        <v>4943</v>
      </c>
      <c r="CW1081" s="1" t="s">
        <v>4943</v>
      </c>
      <c r="CX1081" s="1" t="s">
        <v>4943</v>
      </c>
      <c r="CY1081" s="1" t="s">
        <v>4943</v>
      </c>
      <c r="CZ1081" s="1" t="s">
        <v>4943</v>
      </c>
    </row>
    <row r="1082" spans="2:104" x14ac:dyDescent="0.25">
      <c r="B1082" s="2">
        <v>44403</v>
      </c>
      <c r="C1082" s="1">
        <v>0</v>
      </c>
      <c r="D1082" s="1">
        <v>0</v>
      </c>
      <c r="E1082" s="1">
        <v>1</v>
      </c>
      <c r="F1082" s="1">
        <v>0</v>
      </c>
      <c r="G1082">
        <v>0</v>
      </c>
      <c r="H1082">
        <v>0</v>
      </c>
      <c r="I1082">
        <v>1</v>
      </c>
      <c r="J1082">
        <v>1</v>
      </c>
      <c r="K1082">
        <v>1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>
        <v>0</v>
      </c>
      <c r="BD1082">
        <v>0</v>
      </c>
      <c r="BE1082">
        <v>0</v>
      </c>
      <c r="BF1082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 t="s">
        <v>4943</v>
      </c>
      <c r="CJ1082" s="1" t="s">
        <v>4943</v>
      </c>
      <c r="CK1082" s="1" t="s">
        <v>4943</v>
      </c>
      <c r="CL1082" s="1" t="s">
        <v>4943</v>
      </c>
      <c r="CM1082" s="1" t="s">
        <v>4943</v>
      </c>
      <c r="CN1082" s="1" t="s">
        <v>4943</v>
      </c>
      <c r="CO1082" s="1" t="s">
        <v>4943</v>
      </c>
      <c r="CP1082" s="1" t="s">
        <v>4943</v>
      </c>
      <c r="CQ1082" s="1" t="s">
        <v>4943</v>
      </c>
      <c r="CR1082" s="1" t="s">
        <v>4943</v>
      </c>
      <c r="CS1082" s="1" t="s">
        <v>4943</v>
      </c>
      <c r="CT1082" s="1" t="s">
        <v>4947</v>
      </c>
      <c r="CU1082" s="1" t="s">
        <v>4947</v>
      </c>
      <c r="CV1082" s="1" t="s">
        <v>4947</v>
      </c>
      <c r="CW1082" s="1" t="s">
        <v>4943</v>
      </c>
      <c r="CX1082" s="1" t="s">
        <v>4943</v>
      </c>
      <c r="CY1082" s="1" t="s">
        <v>4943</v>
      </c>
      <c r="CZ1082" s="1" t="s">
        <v>23</v>
      </c>
    </row>
    <row r="1083" spans="2:104" x14ac:dyDescent="0.25">
      <c r="B1083" s="2">
        <v>44403</v>
      </c>
      <c r="C1083" s="1">
        <v>1</v>
      </c>
      <c r="D1083" s="1">
        <v>0</v>
      </c>
      <c r="E1083" s="1">
        <v>0</v>
      </c>
      <c r="F1083" s="1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>
        <v>0</v>
      </c>
      <c r="BD1083">
        <v>0</v>
      </c>
      <c r="BE1083">
        <v>0</v>
      </c>
      <c r="BF1083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0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 t="s">
        <v>4944</v>
      </c>
      <c r="CJ1083" s="1" t="s">
        <v>4944</v>
      </c>
      <c r="CK1083" s="1" t="s">
        <v>4944</v>
      </c>
      <c r="CL1083" s="1" t="s">
        <v>4944</v>
      </c>
      <c r="CM1083" s="1" t="s">
        <v>4946</v>
      </c>
      <c r="CN1083" s="1" t="s">
        <v>4945</v>
      </c>
      <c r="CO1083" s="1" t="s">
        <v>4946</v>
      </c>
      <c r="CP1083" s="1" t="s">
        <v>4946</v>
      </c>
      <c r="CQ1083" s="1" t="s">
        <v>4945</v>
      </c>
      <c r="CR1083" s="1" t="s">
        <v>4945</v>
      </c>
      <c r="CS1083" s="1" t="s">
        <v>4946</v>
      </c>
      <c r="CT1083" s="1" t="s">
        <v>4943</v>
      </c>
      <c r="CU1083" s="1" t="s">
        <v>4943</v>
      </c>
      <c r="CV1083" s="1" t="s">
        <v>4943</v>
      </c>
      <c r="CW1083" s="1" t="s">
        <v>4943</v>
      </c>
      <c r="CX1083" s="1" t="s">
        <v>4943</v>
      </c>
      <c r="CY1083" s="1" t="s">
        <v>4943</v>
      </c>
      <c r="CZ1083" s="1" t="s">
        <v>4943</v>
      </c>
    </row>
    <row r="1084" spans="2:104" x14ac:dyDescent="0.25">
      <c r="B1084" s="2">
        <v>44403</v>
      </c>
      <c r="C1084" s="1">
        <v>0</v>
      </c>
      <c r="D1084" s="1">
        <v>1</v>
      </c>
      <c r="E1084" s="1">
        <v>0</v>
      </c>
      <c r="F1084" s="1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>
        <v>0</v>
      </c>
      <c r="BD1084">
        <v>0</v>
      </c>
      <c r="BE1084">
        <v>0</v>
      </c>
      <c r="BF1084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 t="s">
        <v>4943</v>
      </c>
      <c r="CJ1084" s="1" t="s">
        <v>4943</v>
      </c>
      <c r="CK1084" s="1" t="s">
        <v>4943</v>
      </c>
      <c r="CL1084" s="1" t="s">
        <v>4943</v>
      </c>
      <c r="CM1084" s="1" t="s">
        <v>4943</v>
      </c>
      <c r="CN1084" s="1" t="s">
        <v>4943</v>
      </c>
      <c r="CO1084" s="1" t="s">
        <v>4943</v>
      </c>
      <c r="CP1084" s="1" t="s">
        <v>4943</v>
      </c>
      <c r="CQ1084" s="1" t="s">
        <v>4943</v>
      </c>
      <c r="CR1084" s="1" t="s">
        <v>4943</v>
      </c>
      <c r="CS1084" s="1" t="s">
        <v>4943</v>
      </c>
      <c r="CT1084" s="1" t="s">
        <v>4943</v>
      </c>
      <c r="CU1084" s="1" t="s">
        <v>4943</v>
      </c>
      <c r="CV1084" s="1" t="s">
        <v>4943</v>
      </c>
      <c r="CW1084" s="1" t="s">
        <v>4943</v>
      </c>
      <c r="CX1084" s="1" t="s">
        <v>4943</v>
      </c>
      <c r="CY1084" s="1" t="s">
        <v>23</v>
      </c>
      <c r="CZ1084" s="1" t="s">
        <v>4943</v>
      </c>
    </row>
    <row r="1085" spans="2:104" x14ac:dyDescent="0.25">
      <c r="B1085" s="2">
        <v>44403</v>
      </c>
      <c r="C1085" s="1">
        <v>0</v>
      </c>
      <c r="D1085" s="1">
        <v>1</v>
      </c>
      <c r="E1085" s="1">
        <v>0</v>
      </c>
      <c r="F1085" s="1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>
        <v>0</v>
      </c>
      <c r="BD1085">
        <v>0</v>
      </c>
      <c r="BE1085">
        <v>0</v>
      </c>
      <c r="BF1085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 t="s">
        <v>4943</v>
      </c>
      <c r="CJ1085" s="1" t="s">
        <v>4943</v>
      </c>
      <c r="CK1085" s="1" t="s">
        <v>4943</v>
      </c>
      <c r="CL1085" s="1" t="s">
        <v>4943</v>
      </c>
      <c r="CM1085" s="1" t="s">
        <v>4943</v>
      </c>
      <c r="CN1085" s="1" t="s">
        <v>4943</v>
      </c>
      <c r="CO1085" s="1" t="s">
        <v>4943</v>
      </c>
      <c r="CP1085" s="1" t="s">
        <v>4943</v>
      </c>
      <c r="CQ1085" s="1" t="s">
        <v>4943</v>
      </c>
      <c r="CR1085" s="1" t="s">
        <v>4943</v>
      </c>
      <c r="CS1085" s="1" t="s">
        <v>4943</v>
      </c>
      <c r="CT1085" s="1" t="s">
        <v>4943</v>
      </c>
      <c r="CU1085" s="1" t="s">
        <v>4943</v>
      </c>
      <c r="CV1085" s="1" t="s">
        <v>4943</v>
      </c>
      <c r="CW1085" s="1" t="s">
        <v>4943</v>
      </c>
      <c r="CX1085" s="1" t="s">
        <v>4943</v>
      </c>
      <c r="CY1085" s="1" t="s">
        <v>23</v>
      </c>
      <c r="CZ1085" s="1" t="s">
        <v>4943</v>
      </c>
    </row>
    <row r="1086" spans="2:104" x14ac:dyDescent="0.25">
      <c r="B1086" s="2">
        <v>44403</v>
      </c>
      <c r="C1086" s="1">
        <v>0</v>
      </c>
      <c r="D1086" s="1">
        <v>1</v>
      </c>
      <c r="E1086" s="1">
        <v>0</v>
      </c>
      <c r="F1086" s="1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>
        <v>0</v>
      </c>
      <c r="BD1086">
        <v>0</v>
      </c>
      <c r="BE1086">
        <v>0</v>
      </c>
      <c r="BF1086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 t="s">
        <v>4943</v>
      </c>
      <c r="CJ1086" s="1" t="s">
        <v>4943</v>
      </c>
      <c r="CK1086" s="1" t="s">
        <v>4943</v>
      </c>
      <c r="CL1086" s="1" t="s">
        <v>4943</v>
      </c>
      <c r="CM1086" s="1" t="s">
        <v>4943</v>
      </c>
      <c r="CN1086" s="1" t="s">
        <v>4943</v>
      </c>
      <c r="CO1086" s="1" t="s">
        <v>4943</v>
      </c>
      <c r="CP1086" s="1" t="s">
        <v>4943</v>
      </c>
      <c r="CQ1086" s="1" t="s">
        <v>4943</v>
      </c>
      <c r="CR1086" s="1" t="s">
        <v>4943</v>
      </c>
      <c r="CS1086" s="1" t="s">
        <v>4943</v>
      </c>
      <c r="CT1086" s="1" t="s">
        <v>4943</v>
      </c>
      <c r="CU1086" s="1" t="s">
        <v>4943</v>
      </c>
      <c r="CV1086" s="1" t="s">
        <v>4943</v>
      </c>
      <c r="CW1086" s="1" t="s">
        <v>4943</v>
      </c>
      <c r="CX1086" s="1" t="s">
        <v>4943</v>
      </c>
      <c r="CY1086" s="1" t="s">
        <v>23</v>
      </c>
      <c r="CZ1086" s="1" t="s">
        <v>4943</v>
      </c>
    </row>
    <row r="1087" spans="2:104" x14ac:dyDescent="0.25">
      <c r="B1087" s="2">
        <v>44403</v>
      </c>
      <c r="C1087" s="1">
        <v>1</v>
      </c>
      <c r="D1087" s="1">
        <v>0</v>
      </c>
      <c r="E1087" s="1">
        <v>0</v>
      </c>
      <c r="F1087" s="1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>
        <v>0</v>
      </c>
      <c r="BD1087">
        <v>0</v>
      </c>
      <c r="BE1087">
        <v>0</v>
      </c>
      <c r="BF1087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 t="s">
        <v>4945</v>
      </c>
      <c r="CJ1087" s="1" t="s">
        <v>4945</v>
      </c>
      <c r="CK1087" s="1" t="s">
        <v>4946</v>
      </c>
      <c r="CL1087" s="1" t="s">
        <v>4946</v>
      </c>
      <c r="CM1087" s="1" t="s">
        <v>4946</v>
      </c>
      <c r="CN1087" s="1" t="s">
        <v>4945</v>
      </c>
      <c r="CO1087" s="1" t="s">
        <v>4946</v>
      </c>
      <c r="CP1087" s="1" t="s">
        <v>4945</v>
      </c>
      <c r="CQ1087" s="1" t="s">
        <v>4944</v>
      </c>
      <c r="CR1087" s="1" t="s">
        <v>4946</v>
      </c>
      <c r="CS1087" s="1" t="s">
        <v>4946</v>
      </c>
      <c r="CT1087" s="1" t="s">
        <v>4943</v>
      </c>
      <c r="CU1087" s="1" t="s">
        <v>4943</v>
      </c>
      <c r="CV1087" s="1" t="s">
        <v>4943</v>
      </c>
      <c r="CW1087" s="1" t="s">
        <v>4943</v>
      </c>
      <c r="CX1087" s="1" t="s">
        <v>4943</v>
      </c>
      <c r="CY1087" s="1" t="s">
        <v>4943</v>
      </c>
      <c r="CZ1087" s="1" t="s">
        <v>4943</v>
      </c>
    </row>
    <row r="1088" spans="2:104" x14ac:dyDescent="0.25">
      <c r="B1088" s="2">
        <v>44403</v>
      </c>
      <c r="C1088" s="1">
        <v>1</v>
      </c>
      <c r="D1088" s="1">
        <v>0</v>
      </c>
      <c r="E1088" s="1">
        <v>0</v>
      </c>
      <c r="F1088" s="1">
        <v>0</v>
      </c>
      <c r="G1088">
        <v>0</v>
      </c>
      <c r="H1088">
        <v>0</v>
      </c>
      <c r="I1088">
        <v>1</v>
      </c>
      <c r="J1088">
        <v>0</v>
      </c>
      <c r="K1088">
        <v>0</v>
      </c>
      <c r="L1088">
        <v>0</v>
      </c>
      <c r="M1088">
        <v>0</v>
      </c>
      <c r="N1088">
        <v>1</v>
      </c>
      <c r="O1088">
        <v>1</v>
      </c>
      <c r="P1088">
        <v>0</v>
      </c>
      <c r="Q1088">
        <v>0</v>
      </c>
      <c r="R1088">
        <v>1</v>
      </c>
      <c r="S1088">
        <v>1</v>
      </c>
      <c r="T1088">
        <v>1</v>
      </c>
      <c r="U1088">
        <v>0</v>
      </c>
      <c r="V1088" s="1">
        <v>1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>
        <v>0</v>
      </c>
      <c r="BD1088">
        <v>0</v>
      </c>
      <c r="BE1088">
        <v>0</v>
      </c>
      <c r="BF1088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 t="s">
        <v>4944</v>
      </c>
      <c r="CJ1088" s="1" t="s">
        <v>4944</v>
      </c>
      <c r="CK1088" s="1" t="s">
        <v>4944</v>
      </c>
      <c r="CL1088" s="1" t="s">
        <v>4944</v>
      </c>
      <c r="CM1088" s="1" t="s">
        <v>4945</v>
      </c>
      <c r="CN1088" s="1" t="s">
        <v>4945</v>
      </c>
      <c r="CO1088" s="1" t="s">
        <v>4945</v>
      </c>
      <c r="CP1088" s="1" t="s">
        <v>4945</v>
      </c>
      <c r="CQ1088" s="1" t="s">
        <v>4945</v>
      </c>
      <c r="CR1088" s="1" t="s">
        <v>4945</v>
      </c>
      <c r="CS1088" s="1" t="s">
        <v>4945</v>
      </c>
      <c r="CT1088" s="1" t="s">
        <v>4943</v>
      </c>
      <c r="CU1088" s="1" t="s">
        <v>4943</v>
      </c>
      <c r="CV1088" s="1" t="s">
        <v>4943</v>
      </c>
      <c r="CW1088" s="1" t="s">
        <v>4943</v>
      </c>
      <c r="CX1088" s="1" t="s">
        <v>4943</v>
      </c>
      <c r="CY1088" s="1" t="s">
        <v>4943</v>
      </c>
      <c r="CZ1088" s="1" t="s">
        <v>4943</v>
      </c>
    </row>
    <row r="1089" spans="2:104" x14ac:dyDescent="0.25">
      <c r="B1089" s="2">
        <v>44403</v>
      </c>
      <c r="C1089" s="1">
        <v>0</v>
      </c>
      <c r="D1089" s="1">
        <v>1</v>
      </c>
      <c r="E1089" s="1">
        <v>0</v>
      </c>
      <c r="F1089" s="1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>
        <v>0</v>
      </c>
      <c r="BD1089">
        <v>0</v>
      </c>
      <c r="BE1089">
        <v>0</v>
      </c>
      <c r="BF1089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 t="s">
        <v>4943</v>
      </c>
      <c r="CJ1089" s="1" t="s">
        <v>4943</v>
      </c>
      <c r="CK1089" s="1" t="s">
        <v>4943</v>
      </c>
      <c r="CL1089" s="1" t="s">
        <v>4943</v>
      </c>
      <c r="CM1089" s="1" t="s">
        <v>4943</v>
      </c>
      <c r="CN1089" s="1" t="s">
        <v>4943</v>
      </c>
      <c r="CO1089" s="1" t="s">
        <v>4943</v>
      </c>
      <c r="CP1089" s="1" t="s">
        <v>4943</v>
      </c>
      <c r="CQ1089" s="1" t="s">
        <v>4943</v>
      </c>
      <c r="CR1089" s="1" t="s">
        <v>4943</v>
      </c>
      <c r="CS1089" s="1" t="s">
        <v>4943</v>
      </c>
      <c r="CT1089" s="1" t="s">
        <v>4943</v>
      </c>
      <c r="CU1089" s="1" t="s">
        <v>4943</v>
      </c>
      <c r="CV1089" s="1" t="s">
        <v>4943</v>
      </c>
      <c r="CW1089" s="1" t="s">
        <v>4943</v>
      </c>
      <c r="CX1089" s="1" t="s">
        <v>4943</v>
      </c>
      <c r="CY1089" s="1" t="s">
        <v>23</v>
      </c>
      <c r="CZ1089" s="1" t="s">
        <v>4943</v>
      </c>
    </row>
    <row r="1090" spans="2:104" x14ac:dyDescent="0.25">
      <c r="B1090" s="2">
        <v>44403</v>
      </c>
      <c r="C1090" s="1">
        <v>0</v>
      </c>
      <c r="D1090" s="1">
        <v>1</v>
      </c>
      <c r="E1090" s="1">
        <v>0</v>
      </c>
      <c r="F1090" s="1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>
        <v>0</v>
      </c>
      <c r="BD1090">
        <v>0</v>
      </c>
      <c r="BE1090">
        <v>0</v>
      </c>
      <c r="BF1090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 t="s">
        <v>4943</v>
      </c>
      <c r="CJ1090" s="1" t="s">
        <v>4943</v>
      </c>
      <c r="CK1090" s="1" t="s">
        <v>4943</v>
      </c>
      <c r="CL1090" s="1" t="s">
        <v>4943</v>
      </c>
      <c r="CM1090" s="1" t="s">
        <v>4943</v>
      </c>
      <c r="CN1090" s="1" t="s">
        <v>4943</v>
      </c>
      <c r="CO1090" s="1" t="s">
        <v>4943</v>
      </c>
      <c r="CP1090" s="1" t="s">
        <v>4943</v>
      </c>
      <c r="CQ1090" s="1" t="s">
        <v>4943</v>
      </c>
      <c r="CR1090" s="1" t="s">
        <v>4943</v>
      </c>
      <c r="CS1090" s="1" t="s">
        <v>4943</v>
      </c>
      <c r="CT1090" s="1" t="s">
        <v>4943</v>
      </c>
      <c r="CU1090" s="1" t="s">
        <v>4943</v>
      </c>
      <c r="CV1090" s="1" t="s">
        <v>4943</v>
      </c>
      <c r="CW1090" s="1" t="s">
        <v>4943</v>
      </c>
      <c r="CX1090" s="1" t="s">
        <v>4943</v>
      </c>
      <c r="CY1090" s="1" t="s">
        <v>23</v>
      </c>
      <c r="CZ1090" s="1" t="s">
        <v>4943</v>
      </c>
    </row>
    <row r="1091" spans="2:104" x14ac:dyDescent="0.25">
      <c r="B1091" s="2">
        <v>44403</v>
      </c>
      <c r="C1091" s="1">
        <v>1</v>
      </c>
      <c r="D1091" s="1">
        <v>0</v>
      </c>
      <c r="E1091" s="1">
        <v>0</v>
      </c>
      <c r="F1091" s="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1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>
        <v>0</v>
      </c>
      <c r="BD1091">
        <v>0</v>
      </c>
      <c r="BE1091">
        <v>0</v>
      </c>
      <c r="BF109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1</v>
      </c>
      <c r="BR1091" s="1">
        <v>1</v>
      </c>
      <c r="BS1091" s="1">
        <v>1</v>
      </c>
      <c r="BT1091" s="1">
        <v>1</v>
      </c>
      <c r="BU1091" s="1">
        <v>0</v>
      </c>
      <c r="BV1091" s="1">
        <v>0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1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 t="s">
        <v>4945</v>
      </c>
      <c r="CJ1091" s="1" t="s">
        <v>4945</v>
      </c>
      <c r="CK1091" s="1" t="s">
        <v>4946</v>
      </c>
      <c r="CL1091" s="1" t="s">
        <v>4946</v>
      </c>
      <c r="CM1091" s="1" t="s">
        <v>4945</v>
      </c>
      <c r="CN1091" s="1" t="s">
        <v>4945</v>
      </c>
      <c r="CO1091" s="1" t="s">
        <v>4945</v>
      </c>
      <c r="CP1091" s="1" t="s">
        <v>4944</v>
      </c>
      <c r="CQ1091" s="1" t="s">
        <v>4945</v>
      </c>
      <c r="CR1091" s="1" t="s">
        <v>4945</v>
      </c>
      <c r="CS1091" s="1" t="s">
        <v>4944</v>
      </c>
      <c r="CT1091" s="1" t="s">
        <v>4943</v>
      </c>
      <c r="CU1091" s="1" t="s">
        <v>4943</v>
      </c>
      <c r="CV1091" s="1" t="s">
        <v>4943</v>
      </c>
      <c r="CW1091" s="1" t="s">
        <v>4943</v>
      </c>
      <c r="CX1091" s="1" t="s">
        <v>4943</v>
      </c>
      <c r="CY1091" s="1" t="s">
        <v>4943</v>
      </c>
      <c r="CZ1091" s="1" t="s">
        <v>4943</v>
      </c>
    </row>
    <row r="1092" spans="2:104" x14ac:dyDescent="0.25">
      <c r="B1092" s="2">
        <v>44403</v>
      </c>
      <c r="C1092" s="1">
        <v>0</v>
      </c>
      <c r="D1092" s="1">
        <v>1</v>
      </c>
      <c r="E1092" s="1">
        <v>0</v>
      </c>
      <c r="F1092" s="1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>
        <v>0</v>
      </c>
      <c r="BD1092">
        <v>0</v>
      </c>
      <c r="BE1092">
        <v>0</v>
      </c>
      <c r="BF1092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 t="s">
        <v>4943</v>
      </c>
      <c r="CJ1092" s="1" t="s">
        <v>4943</v>
      </c>
      <c r="CK1092" s="1" t="s">
        <v>4943</v>
      </c>
      <c r="CL1092" s="1" t="s">
        <v>4943</v>
      </c>
      <c r="CM1092" s="1" t="s">
        <v>4943</v>
      </c>
      <c r="CN1092" s="1" t="s">
        <v>4943</v>
      </c>
      <c r="CO1092" s="1" t="s">
        <v>4943</v>
      </c>
      <c r="CP1092" s="1" t="s">
        <v>4943</v>
      </c>
      <c r="CQ1092" s="1" t="s">
        <v>4943</v>
      </c>
      <c r="CR1092" s="1" t="s">
        <v>4943</v>
      </c>
      <c r="CS1092" s="1" t="s">
        <v>4943</v>
      </c>
      <c r="CT1092" s="1" t="s">
        <v>4943</v>
      </c>
      <c r="CU1092" s="1" t="s">
        <v>4943</v>
      </c>
      <c r="CV1092" s="1" t="s">
        <v>4943</v>
      </c>
      <c r="CW1092" s="1" t="s">
        <v>4943</v>
      </c>
      <c r="CX1092" s="1" t="s">
        <v>4943</v>
      </c>
      <c r="CY1092" s="1" t="s">
        <v>23</v>
      </c>
      <c r="CZ1092" s="1" t="s">
        <v>4943</v>
      </c>
    </row>
    <row r="1093" spans="2:104" x14ac:dyDescent="0.25">
      <c r="B1093" s="2">
        <v>44403</v>
      </c>
      <c r="C1093" s="1">
        <v>1</v>
      </c>
      <c r="D1093" s="1">
        <v>0</v>
      </c>
      <c r="E1093" s="1">
        <v>0</v>
      </c>
      <c r="F1093" s="1">
        <v>0</v>
      </c>
      <c r="G1093">
        <v>1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1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>
        <v>0</v>
      </c>
      <c r="BD1093">
        <v>0</v>
      </c>
      <c r="BE1093">
        <v>0</v>
      </c>
      <c r="BF1093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1</v>
      </c>
      <c r="CG1093" s="1">
        <v>0</v>
      </c>
      <c r="CH1093" s="1">
        <v>0</v>
      </c>
      <c r="CI1093" s="1" t="s">
        <v>4946</v>
      </c>
      <c r="CJ1093" s="1" t="s">
        <v>4944</v>
      </c>
      <c r="CK1093" s="1" t="s">
        <v>4946</v>
      </c>
      <c r="CL1093" s="1" t="s">
        <v>4945</v>
      </c>
      <c r="CM1093" s="1" t="s">
        <v>4946</v>
      </c>
      <c r="CN1093" s="1" t="s">
        <v>4946</v>
      </c>
      <c r="CO1093" s="1" t="s">
        <v>4946</v>
      </c>
      <c r="CP1093" s="1" t="s">
        <v>4946</v>
      </c>
      <c r="CQ1093" s="1" t="s">
        <v>4946</v>
      </c>
      <c r="CR1093" s="1" t="s">
        <v>4946</v>
      </c>
      <c r="CS1093" s="1" t="s">
        <v>4946</v>
      </c>
      <c r="CT1093" s="1" t="s">
        <v>4943</v>
      </c>
      <c r="CU1093" s="1" t="s">
        <v>4943</v>
      </c>
      <c r="CV1093" s="1" t="s">
        <v>4943</v>
      </c>
      <c r="CW1093" s="1" t="s">
        <v>4943</v>
      </c>
      <c r="CX1093" s="1" t="s">
        <v>4943</v>
      </c>
      <c r="CY1093" s="1" t="s">
        <v>4943</v>
      </c>
      <c r="CZ1093" s="1" t="s">
        <v>4943</v>
      </c>
    </row>
    <row r="1094" spans="2:104" x14ac:dyDescent="0.25">
      <c r="B1094" s="2">
        <v>44403</v>
      </c>
      <c r="C1094" s="1">
        <v>0</v>
      </c>
      <c r="D1094" s="1">
        <v>1</v>
      </c>
      <c r="E1094" s="1">
        <v>0</v>
      </c>
      <c r="F1094" s="1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>
        <v>0</v>
      </c>
      <c r="BD1094">
        <v>0</v>
      </c>
      <c r="BE1094">
        <v>0</v>
      </c>
      <c r="BF1094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 t="s">
        <v>4943</v>
      </c>
      <c r="CJ1094" s="1" t="s">
        <v>4943</v>
      </c>
      <c r="CK1094" s="1" t="s">
        <v>4943</v>
      </c>
      <c r="CL1094" s="1" t="s">
        <v>4943</v>
      </c>
      <c r="CM1094" s="1" t="s">
        <v>4943</v>
      </c>
      <c r="CN1094" s="1" t="s">
        <v>4943</v>
      </c>
      <c r="CO1094" s="1" t="s">
        <v>4943</v>
      </c>
      <c r="CP1094" s="1" t="s">
        <v>4943</v>
      </c>
      <c r="CQ1094" s="1" t="s">
        <v>4943</v>
      </c>
      <c r="CR1094" s="1" t="s">
        <v>4943</v>
      </c>
      <c r="CS1094" s="1" t="s">
        <v>4943</v>
      </c>
      <c r="CT1094" s="1" t="s">
        <v>4943</v>
      </c>
      <c r="CU1094" s="1" t="s">
        <v>4943</v>
      </c>
      <c r="CV1094" s="1" t="s">
        <v>4943</v>
      </c>
      <c r="CW1094" s="1" t="s">
        <v>4943</v>
      </c>
      <c r="CX1094" s="1" t="s">
        <v>4943</v>
      </c>
      <c r="CY1094" s="1" t="s">
        <v>23</v>
      </c>
      <c r="CZ1094" s="1" t="s">
        <v>4943</v>
      </c>
    </row>
    <row r="1095" spans="2:104" x14ac:dyDescent="0.25">
      <c r="B1095" s="2">
        <v>44402</v>
      </c>
      <c r="C1095" s="1">
        <v>0</v>
      </c>
      <c r="D1095" s="1">
        <v>1</v>
      </c>
      <c r="E1095" s="1">
        <v>0</v>
      </c>
      <c r="F1095" s="1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>
        <v>0</v>
      </c>
      <c r="BD1095">
        <v>0</v>
      </c>
      <c r="BE1095">
        <v>0</v>
      </c>
      <c r="BF1095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 t="s">
        <v>4943</v>
      </c>
      <c r="CJ1095" s="1" t="s">
        <v>4943</v>
      </c>
      <c r="CK1095" s="1" t="s">
        <v>4943</v>
      </c>
      <c r="CL1095" s="1" t="s">
        <v>4943</v>
      </c>
      <c r="CM1095" s="1" t="s">
        <v>4943</v>
      </c>
      <c r="CN1095" s="1" t="s">
        <v>4943</v>
      </c>
      <c r="CO1095" s="1" t="s">
        <v>4943</v>
      </c>
      <c r="CP1095" s="1" t="s">
        <v>4943</v>
      </c>
      <c r="CQ1095" s="1" t="s">
        <v>4943</v>
      </c>
      <c r="CR1095" s="1" t="s">
        <v>4943</v>
      </c>
      <c r="CS1095" s="1" t="s">
        <v>4943</v>
      </c>
      <c r="CT1095" s="1" t="s">
        <v>4943</v>
      </c>
      <c r="CU1095" s="1" t="s">
        <v>4943</v>
      </c>
      <c r="CV1095" s="1" t="s">
        <v>4943</v>
      </c>
      <c r="CW1095" s="1" t="s">
        <v>4943</v>
      </c>
      <c r="CX1095" s="1" t="s">
        <v>4943</v>
      </c>
      <c r="CY1095" s="1" t="s">
        <v>23</v>
      </c>
      <c r="CZ1095" s="1" t="s">
        <v>4943</v>
      </c>
    </row>
    <row r="1096" spans="2:104" x14ac:dyDescent="0.25">
      <c r="B1096" s="2">
        <v>44401</v>
      </c>
      <c r="C1096" s="1">
        <v>0</v>
      </c>
      <c r="D1096" s="1">
        <v>0</v>
      </c>
      <c r="E1096" s="1">
        <v>0</v>
      </c>
      <c r="F1096" s="1">
        <v>1</v>
      </c>
      <c r="G1096">
        <v>0</v>
      </c>
      <c r="H1096">
        <v>0</v>
      </c>
      <c r="I1096">
        <v>1</v>
      </c>
      <c r="J1096">
        <v>0</v>
      </c>
      <c r="K1096">
        <v>1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1</v>
      </c>
      <c r="S1096">
        <v>1</v>
      </c>
      <c r="T1096">
        <v>1</v>
      </c>
      <c r="U1096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1</v>
      </c>
      <c r="AX1096" s="1">
        <v>0</v>
      </c>
      <c r="AY1096" s="1">
        <v>1</v>
      </c>
      <c r="AZ1096" s="1">
        <v>1</v>
      </c>
      <c r="BA1096" s="1">
        <v>0</v>
      </c>
      <c r="BB1096" s="1">
        <v>1</v>
      </c>
      <c r="BC1096">
        <v>1</v>
      </c>
      <c r="BD1096">
        <v>1</v>
      </c>
      <c r="BE1096">
        <v>1</v>
      </c>
      <c r="BF1096">
        <v>0</v>
      </c>
      <c r="BG1096" s="1">
        <v>1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 t="s">
        <v>4946</v>
      </c>
      <c r="CJ1096" s="1" t="s">
        <v>4946</v>
      </c>
      <c r="CK1096" s="1" t="s">
        <v>4944</v>
      </c>
      <c r="CL1096" s="1" t="s">
        <v>4944</v>
      </c>
      <c r="CM1096" s="1" t="s">
        <v>4944</v>
      </c>
      <c r="CN1096" s="1" t="s">
        <v>4946</v>
      </c>
      <c r="CO1096" s="1" t="s">
        <v>4946</v>
      </c>
      <c r="CP1096" s="1" t="s">
        <v>4946</v>
      </c>
      <c r="CQ1096" s="1" t="s">
        <v>4945</v>
      </c>
      <c r="CR1096" s="1" t="s">
        <v>4946</v>
      </c>
      <c r="CS1096" s="1" t="s">
        <v>4945</v>
      </c>
      <c r="CT1096" s="1" t="s">
        <v>4943</v>
      </c>
      <c r="CU1096" s="1" t="s">
        <v>4943</v>
      </c>
      <c r="CV1096" s="1" t="s">
        <v>4943</v>
      </c>
      <c r="CW1096" s="1" t="s">
        <v>4943</v>
      </c>
      <c r="CX1096" s="1" t="s">
        <v>4943</v>
      </c>
      <c r="CY1096" s="1" t="s">
        <v>4943</v>
      </c>
      <c r="CZ1096" s="1" t="s">
        <v>4943</v>
      </c>
    </row>
    <row r="1097" spans="2:104" x14ac:dyDescent="0.25">
      <c r="B1097" s="2">
        <v>44400</v>
      </c>
      <c r="C1097" s="1">
        <v>0</v>
      </c>
      <c r="D1097" s="1">
        <v>1</v>
      </c>
      <c r="E1097" s="1">
        <v>0</v>
      </c>
      <c r="F1097" s="1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>
        <v>0</v>
      </c>
      <c r="BD1097">
        <v>0</v>
      </c>
      <c r="BE1097">
        <v>0</v>
      </c>
      <c r="BF1097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 t="s">
        <v>4943</v>
      </c>
      <c r="CJ1097" s="1" t="s">
        <v>4943</v>
      </c>
      <c r="CK1097" s="1" t="s">
        <v>4943</v>
      </c>
      <c r="CL1097" s="1" t="s">
        <v>4943</v>
      </c>
      <c r="CM1097" s="1" t="s">
        <v>4943</v>
      </c>
      <c r="CN1097" s="1" t="s">
        <v>4943</v>
      </c>
      <c r="CO1097" s="1" t="s">
        <v>4943</v>
      </c>
      <c r="CP1097" s="1" t="s">
        <v>4943</v>
      </c>
      <c r="CQ1097" s="1" t="s">
        <v>4943</v>
      </c>
      <c r="CR1097" s="1" t="s">
        <v>4943</v>
      </c>
      <c r="CS1097" s="1" t="s">
        <v>4943</v>
      </c>
      <c r="CT1097" s="1" t="s">
        <v>4943</v>
      </c>
      <c r="CU1097" s="1" t="s">
        <v>4943</v>
      </c>
      <c r="CV1097" s="1" t="s">
        <v>4943</v>
      </c>
      <c r="CW1097" s="1" t="s">
        <v>4943</v>
      </c>
      <c r="CX1097" s="1" t="s">
        <v>4943</v>
      </c>
      <c r="CY1097" s="1" t="s">
        <v>23</v>
      </c>
      <c r="CZ1097" s="1" t="s">
        <v>4943</v>
      </c>
    </row>
    <row r="1098" spans="2:104" x14ac:dyDescent="0.25">
      <c r="B1098" s="2">
        <v>44400</v>
      </c>
      <c r="C1098" s="1">
        <v>1</v>
      </c>
      <c r="D1098" s="1">
        <v>0</v>
      </c>
      <c r="E1098" s="1">
        <v>0</v>
      </c>
      <c r="F1098" s="1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>
        <v>0</v>
      </c>
      <c r="BD1098">
        <v>0</v>
      </c>
      <c r="BE1098">
        <v>0</v>
      </c>
      <c r="BF1098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 t="s">
        <v>4946</v>
      </c>
      <c r="CJ1098" s="1" t="s">
        <v>4945</v>
      </c>
      <c r="CK1098" s="1" t="s">
        <v>4945</v>
      </c>
      <c r="CL1098" s="1" t="s">
        <v>4945</v>
      </c>
      <c r="CM1098" s="1" t="s">
        <v>4945</v>
      </c>
      <c r="CN1098" s="1" t="s">
        <v>4945</v>
      </c>
      <c r="CO1098" s="1" t="s">
        <v>4944</v>
      </c>
      <c r="CP1098" s="1" t="s">
        <v>4945</v>
      </c>
      <c r="CQ1098" s="1" t="s">
        <v>4945</v>
      </c>
      <c r="CR1098" s="1" t="s">
        <v>4945</v>
      </c>
      <c r="CS1098" s="1" t="s">
        <v>4945</v>
      </c>
      <c r="CT1098" s="1" t="s">
        <v>4943</v>
      </c>
      <c r="CU1098" s="1" t="s">
        <v>4943</v>
      </c>
      <c r="CV1098" s="1" t="s">
        <v>4943</v>
      </c>
      <c r="CW1098" s="1" t="s">
        <v>4943</v>
      </c>
      <c r="CX1098" s="1" t="s">
        <v>4943</v>
      </c>
      <c r="CY1098" s="1" t="s">
        <v>4943</v>
      </c>
      <c r="CZ1098" s="1" t="s">
        <v>4943</v>
      </c>
    </row>
    <row r="1099" spans="2:104" x14ac:dyDescent="0.25">
      <c r="B1099" s="2">
        <v>44400</v>
      </c>
      <c r="C1099" s="1">
        <v>0</v>
      </c>
      <c r="D1099" s="1">
        <v>0</v>
      </c>
      <c r="E1099" s="1">
        <v>0</v>
      </c>
      <c r="F1099" s="1">
        <v>1</v>
      </c>
      <c r="G1099">
        <v>0</v>
      </c>
      <c r="H1099">
        <v>0</v>
      </c>
      <c r="I1099">
        <v>0</v>
      </c>
      <c r="J1099">
        <v>1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1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>
        <v>0</v>
      </c>
      <c r="BD1099">
        <v>0</v>
      </c>
      <c r="BE1099">
        <v>0</v>
      </c>
      <c r="BF1099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0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 t="s">
        <v>4944</v>
      </c>
      <c r="CJ1099" s="1" t="s">
        <v>4945</v>
      </c>
      <c r="CK1099" s="1" t="s">
        <v>4944</v>
      </c>
      <c r="CL1099" s="1" t="s">
        <v>4944</v>
      </c>
      <c r="CM1099" s="1" t="s">
        <v>4944</v>
      </c>
      <c r="CN1099" s="1" t="s">
        <v>4945</v>
      </c>
      <c r="CO1099" s="1" t="s">
        <v>4945</v>
      </c>
      <c r="CP1099" s="1" t="s">
        <v>4944</v>
      </c>
      <c r="CQ1099" s="1" t="s">
        <v>4945</v>
      </c>
      <c r="CR1099" s="1" t="s">
        <v>4944</v>
      </c>
      <c r="CS1099" s="1" t="s">
        <v>4945</v>
      </c>
      <c r="CT1099" s="1" t="s">
        <v>4943</v>
      </c>
      <c r="CU1099" s="1" t="s">
        <v>4943</v>
      </c>
      <c r="CV1099" s="1" t="s">
        <v>4943</v>
      </c>
      <c r="CW1099" s="1" t="s">
        <v>4943</v>
      </c>
      <c r="CX1099" s="1" t="s">
        <v>4943</v>
      </c>
      <c r="CY1099" s="1" t="s">
        <v>4943</v>
      </c>
      <c r="CZ1099" s="1" t="s">
        <v>4943</v>
      </c>
    </row>
    <row r="1100" spans="2:104" x14ac:dyDescent="0.25">
      <c r="B1100" s="2">
        <v>44400</v>
      </c>
      <c r="C1100" s="1">
        <v>1</v>
      </c>
      <c r="D1100" s="1">
        <v>0</v>
      </c>
      <c r="E1100" s="1">
        <v>0</v>
      </c>
      <c r="F1100" s="1">
        <v>0</v>
      </c>
      <c r="G1100">
        <v>0</v>
      </c>
      <c r="H1100">
        <v>0</v>
      </c>
      <c r="I1100">
        <v>0</v>
      </c>
      <c r="J1100">
        <v>0</v>
      </c>
      <c r="K1100">
        <v>1</v>
      </c>
      <c r="L1100">
        <v>0</v>
      </c>
      <c r="M1100">
        <v>1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1</v>
      </c>
      <c r="AX1100" s="1">
        <v>1</v>
      </c>
      <c r="AY1100" s="1">
        <v>1</v>
      </c>
      <c r="AZ1100" s="1">
        <v>1</v>
      </c>
      <c r="BA1100" s="1">
        <v>0</v>
      </c>
      <c r="BB1100" s="1">
        <v>0</v>
      </c>
      <c r="BC1100">
        <v>1</v>
      </c>
      <c r="BD1100">
        <v>1</v>
      </c>
      <c r="BE1100">
        <v>1</v>
      </c>
      <c r="BF1100">
        <v>1</v>
      </c>
      <c r="BG1100" s="1">
        <v>1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 t="s">
        <v>4946</v>
      </c>
      <c r="CJ1100" s="1" t="s">
        <v>4946</v>
      </c>
      <c r="CK1100" s="1" t="s">
        <v>4946</v>
      </c>
      <c r="CL1100" s="1" t="s">
        <v>4946</v>
      </c>
      <c r="CM1100" s="1" t="s">
        <v>4946</v>
      </c>
      <c r="CN1100" s="1" t="s">
        <v>4945</v>
      </c>
      <c r="CO1100" s="1" t="s">
        <v>4946</v>
      </c>
      <c r="CP1100" s="1" t="s">
        <v>4944</v>
      </c>
      <c r="CQ1100" s="1" t="s">
        <v>4944</v>
      </c>
      <c r="CR1100" s="1" t="s">
        <v>4944</v>
      </c>
      <c r="CS1100" s="1" t="s">
        <v>4944</v>
      </c>
      <c r="CT1100" s="1" t="s">
        <v>4943</v>
      </c>
      <c r="CU1100" s="1" t="s">
        <v>4943</v>
      </c>
      <c r="CV1100" s="1" t="s">
        <v>4943</v>
      </c>
      <c r="CW1100" s="1" t="s">
        <v>4943</v>
      </c>
      <c r="CX1100" s="1" t="s">
        <v>4943</v>
      </c>
      <c r="CY1100" s="1" t="s">
        <v>4943</v>
      </c>
      <c r="CZ1100" s="1" t="s">
        <v>4943</v>
      </c>
    </row>
    <row r="1101" spans="2:104" x14ac:dyDescent="0.25">
      <c r="B1101" s="2">
        <v>44400</v>
      </c>
      <c r="C1101" s="1">
        <v>0</v>
      </c>
      <c r="D1101" s="1">
        <v>1</v>
      </c>
      <c r="E1101" s="1">
        <v>0</v>
      </c>
      <c r="F1101" s="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>
        <v>0</v>
      </c>
      <c r="BD1101">
        <v>0</v>
      </c>
      <c r="BE1101">
        <v>0</v>
      </c>
      <c r="BF110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 t="s">
        <v>4943</v>
      </c>
      <c r="CJ1101" s="1" t="s">
        <v>4943</v>
      </c>
      <c r="CK1101" s="1" t="s">
        <v>4943</v>
      </c>
      <c r="CL1101" s="1" t="s">
        <v>4943</v>
      </c>
      <c r="CM1101" s="1" t="s">
        <v>4943</v>
      </c>
      <c r="CN1101" s="1" t="s">
        <v>4943</v>
      </c>
      <c r="CO1101" s="1" t="s">
        <v>4943</v>
      </c>
      <c r="CP1101" s="1" t="s">
        <v>4943</v>
      </c>
      <c r="CQ1101" s="1" t="s">
        <v>4943</v>
      </c>
      <c r="CR1101" s="1" t="s">
        <v>4943</v>
      </c>
      <c r="CS1101" s="1" t="s">
        <v>4943</v>
      </c>
      <c r="CT1101" s="1" t="s">
        <v>4943</v>
      </c>
      <c r="CU1101" s="1" t="s">
        <v>4943</v>
      </c>
      <c r="CV1101" s="1" t="s">
        <v>4943</v>
      </c>
      <c r="CW1101" s="1" t="s">
        <v>4943</v>
      </c>
      <c r="CX1101" s="1" t="s">
        <v>4943</v>
      </c>
      <c r="CY1101" s="1" t="s">
        <v>23</v>
      </c>
      <c r="CZ1101" s="1" t="s">
        <v>4943</v>
      </c>
    </row>
    <row r="1102" spans="2:104" x14ac:dyDescent="0.25">
      <c r="B1102" s="2">
        <v>44400</v>
      </c>
      <c r="C1102" s="1">
        <v>0</v>
      </c>
      <c r="D1102" s="1">
        <v>1</v>
      </c>
      <c r="E1102" s="1">
        <v>0</v>
      </c>
      <c r="F1102" s="1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>
        <v>0</v>
      </c>
      <c r="BD1102">
        <v>0</v>
      </c>
      <c r="BE1102">
        <v>0</v>
      </c>
      <c r="BF1102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 t="s">
        <v>4943</v>
      </c>
      <c r="CJ1102" s="1" t="s">
        <v>4943</v>
      </c>
      <c r="CK1102" s="1" t="s">
        <v>4943</v>
      </c>
      <c r="CL1102" s="1" t="s">
        <v>4943</v>
      </c>
      <c r="CM1102" s="1" t="s">
        <v>4943</v>
      </c>
      <c r="CN1102" s="1" t="s">
        <v>4943</v>
      </c>
      <c r="CO1102" s="1" t="s">
        <v>4943</v>
      </c>
      <c r="CP1102" s="1" t="s">
        <v>4943</v>
      </c>
      <c r="CQ1102" s="1" t="s">
        <v>4943</v>
      </c>
      <c r="CR1102" s="1" t="s">
        <v>4943</v>
      </c>
      <c r="CS1102" s="1" t="s">
        <v>4943</v>
      </c>
      <c r="CT1102" s="1" t="s">
        <v>4943</v>
      </c>
      <c r="CU1102" s="1" t="s">
        <v>4943</v>
      </c>
      <c r="CV1102" s="1" t="s">
        <v>4943</v>
      </c>
      <c r="CW1102" s="1" t="s">
        <v>4943</v>
      </c>
      <c r="CX1102" s="1" t="s">
        <v>4943</v>
      </c>
      <c r="CY1102" s="1" t="s">
        <v>23</v>
      </c>
      <c r="CZ1102" s="1" t="s">
        <v>4943</v>
      </c>
    </row>
    <row r="1103" spans="2:104" x14ac:dyDescent="0.25">
      <c r="B1103" s="2">
        <v>44400</v>
      </c>
      <c r="C1103" s="1">
        <v>0</v>
      </c>
      <c r="D1103" s="1">
        <v>0</v>
      </c>
      <c r="E1103" s="1">
        <v>1</v>
      </c>
      <c r="F1103" s="1">
        <v>0</v>
      </c>
      <c r="G1103">
        <v>0</v>
      </c>
      <c r="H1103">
        <v>0</v>
      </c>
      <c r="I1103">
        <v>1</v>
      </c>
      <c r="J1103">
        <v>1</v>
      </c>
      <c r="K1103">
        <v>1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>
        <v>0</v>
      </c>
      <c r="BD1103">
        <v>0</v>
      </c>
      <c r="BE1103">
        <v>0</v>
      </c>
      <c r="BF1103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 t="s">
        <v>4943</v>
      </c>
      <c r="CJ1103" s="1" t="s">
        <v>4943</v>
      </c>
      <c r="CK1103" s="1" t="s">
        <v>4943</v>
      </c>
      <c r="CL1103" s="1" t="s">
        <v>4943</v>
      </c>
      <c r="CM1103" s="1" t="s">
        <v>4943</v>
      </c>
      <c r="CN1103" s="1" t="s">
        <v>4943</v>
      </c>
      <c r="CO1103" s="1" t="s">
        <v>4943</v>
      </c>
      <c r="CP1103" s="1" t="s">
        <v>4943</v>
      </c>
      <c r="CQ1103" s="1" t="s">
        <v>4943</v>
      </c>
      <c r="CR1103" s="1" t="s">
        <v>4943</v>
      </c>
      <c r="CS1103" s="1" t="s">
        <v>4943</v>
      </c>
      <c r="CT1103" s="1" t="s">
        <v>4947</v>
      </c>
      <c r="CU1103" s="1" t="s">
        <v>4947</v>
      </c>
      <c r="CV1103" s="1" t="s">
        <v>4947</v>
      </c>
      <c r="CW1103" s="1" t="s">
        <v>4943</v>
      </c>
      <c r="CX1103" s="1" t="s">
        <v>4943</v>
      </c>
      <c r="CY1103" s="1" t="s">
        <v>4943</v>
      </c>
      <c r="CZ1103" s="1" t="s">
        <v>23</v>
      </c>
    </row>
    <row r="1104" spans="2:104" x14ac:dyDescent="0.25">
      <c r="B1104" s="2">
        <v>44399</v>
      </c>
      <c r="C1104" s="1">
        <v>0</v>
      </c>
      <c r="D1104" s="1">
        <v>1</v>
      </c>
      <c r="E1104" s="1">
        <v>0</v>
      </c>
      <c r="F1104" s="1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>
        <v>0</v>
      </c>
      <c r="BD1104">
        <v>0</v>
      </c>
      <c r="BE1104">
        <v>0</v>
      </c>
      <c r="BF1104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 t="s">
        <v>4943</v>
      </c>
      <c r="CJ1104" s="1" t="s">
        <v>4943</v>
      </c>
      <c r="CK1104" s="1" t="s">
        <v>4943</v>
      </c>
      <c r="CL1104" s="1" t="s">
        <v>4943</v>
      </c>
      <c r="CM1104" s="1" t="s">
        <v>4943</v>
      </c>
      <c r="CN1104" s="1" t="s">
        <v>4943</v>
      </c>
      <c r="CO1104" s="1" t="s">
        <v>4943</v>
      </c>
      <c r="CP1104" s="1" t="s">
        <v>4943</v>
      </c>
      <c r="CQ1104" s="1" t="s">
        <v>4943</v>
      </c>
      <c r="CR1104" s="1" t="s">
        <v>4943</v>
      </c>
      <c r="CS1104" s="1" t="s">
        <v>4943</v>
      </c>
      <c r="CT1104" s="1" t="s">
        <v>4943</v>
      </c>
      <c r="CU1104" s="1" t="s">
        <v>4943</v>
      </c>
      <c r="CV1104" s="1" t="s">
        <v>4943</v>
      </c>
      <c r="CW1104" s="1" t="s">
        <v>4943</v>
      </c>
      <c r="CX1104" s="1" t="s">
        <v>4943</v>
      </c>
      <c r="CY1104" s="1" t="s">
        <v>23</v>
      </c>
      <c r="CZ1104" s="1" t="s">
        <v>4943</v>
      </c>
    </row>
    <row r="1105" spans="2:104" x14ac:dyDescent="0.25">
      <c r="B1105" s="2">
        <v>44399</v>
      </c>
      <c r="C1105" s="1">
        <v>0</v>
      </c>
      <c r="D1105" s="1">
        <v>1</v>
      </c>
      <c r="E1105" s="1">
        <v>0</v>
      </c>
      <c r="F1105" s="1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>
        <v>0</v>
      </c>
      <c r="BD1105">
        <v>0</v>
      </c>
      <c r="BE1105">
        <v>0</v>
      </c>
      <c r="BF1105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 t="s">
        <v>4943</v>
      </c>
      <c r="CJ1105" s="1" t="s">
        <v>4943</v>
      </c>
      <c r="CK1105" s="1" t="s">
        <v>4943</v>
      </c>
      <c r="CL1105" s="1" t="s">
        <v>4943</v>
      </c>
      <c r="CM1105" s="1" t="s">
        <v>4943</v>
      </c>
      <c r="CN1105" s="1" t="s">
        <v>4943</v>
      </c>
      <c r="CO1105" s="1" t="s">
        <v>4943</v>
      </c>
      <c r="CP1105" s="1" t="s">
        <v>4943</v>
      </c>
      <c r="CQ1105" s="1" t="s">
        <v>4943</v>
      </c>
      <c r="CR1105" s="1" t="s">
        <v>4943</v>
      </c>
      <c r="CS1105" s="1" t="s">
        <v>4943</v>
      </c>
      <c r="CT1105" s="1" t="s">
        <v>4943</v>
      </c>
      <c r="CU1105" s="1" t="s">
        <v>4943</v>
      </c>
      <c r="CV1105" s="1" t="s">
        <v>4943</v>
      </c>
      <c r="CW1105" s="1" t="s">
        <v>4943</v>
      </c>
      <c r="CX1105" s="1" t="s">
        <v>4943</v>
      </c>
      <c r="CY1105" s="1" t="s">
        <v>23</v>
      </c>
      <c r="CZ1105" s="1" t="s">
        <v>4943</v>
      </c>
    </row>
    <row r="1106" spans="2:104" x14ac:dyDescent="0.25">
      <c r="B1106" s="2">
        <v>44399</v>
      </c>
      <c r="C1106" s="1">
        <v>0</v>
      </c>
      <c r="D1106" s="1">
        <v>1</v>
      </c>
      <c r="E1106" s="1">
        <v>0</v>
      </c>
      <c r="F1106" s="1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>
        <v>0</v>
      </c>
      <c r="BD1106">
        <v>0</v>
      </c>
      <c r="BE1106">
        <v>0</v>
      </c>
      <c r="BF1106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 t="s">
        <v>4943</v>
      </c>
      <c r="CJ1106" s="1" t="s">
        <v>4943</v>
      </c>
      <c r="CK1106" s="1" t="s">
        <v>4943</v>
      </c>
      <c r="CL1106" s="1" t="s">
        <v>4943</v>
      </c>
      <c r="CM1106" s="1" t="s">
        <v>4943</v>
      </c>
      <c r="CN1106" s="1" t="s">
        <v>4943</v>
      </c>
      <c r="CO1106" s="1" t="s">
        <v>4943</v>
      </c>
      <c r="CP1106" s="1" t="s">
        <v>4943</v>
      </c>
      <c r="CQ1106" s="1" t="s">
        <v>4943</v>
      </c>
      <c r="CR1106" s="1" t="s">
        <v>4943</v>
      </c>
      <c r="CS1106" s="1" t="s">
        <v>4943</v>
      </c>
      <c r="CT1106" s="1" t="s">
        <v>4943</v>
      </c>
      <c r="CU1106" s="1" t="s">
        <v>4943</v>
      </c>
      <c r="CV1106" s="1" t="s">
        <v>4943</v>
      </c>
      <c r="CW1106" s="1" t="s">
        <v>4943</v>
      </c>
      <c r="CX1106" s="1" t="s">
        <v>4943</v>
      </c>
      <c r="CY1106" s="1" t="s">
        <v>23</v>
      </c>
      <c r="CZ1106" s="1" t="s">
        <v>4943</v>
      </c>
    </row>
    <row r="1107" spans="2:104" x14ac:dyDescent="0.25">
      <c r="B1107" s="2">
        <v>44399</v>
      </c>
      <c r="C1107" s="1">
        <v>0</v>
      </c>
      <c r="D1107" s="1">
        <v>1</v>
      </c>
      <c r="E1107" s="1">
        <v>0</v>
      </c>
      <c r="F1107" s="1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>
        <v>0</v>
      </c>
      <c r="BD1107">
        <v>0</v>
      </c>
      <c r="BE1107">
        <v>0</v>
      </c>
      <c r="BF1107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 t="s">
        <v>4943</v>
      </c>
      <c r="CJ1107" s="1" t="s">
        <v>4943</v>
      </c>
      <c r="CK1107" s="1" t="s">
        <v>4943</v>
      </c>
      <c r="CL1107" s="1" t="s">
        <v>4943</v>
      </c>
      <c r="CM1107" s="1" t="s">
        <v>4943</v>
      </c>
      <c r="CN1107" s="1" t="s">
        <v>4943</v>
      </c>
      <c r="CO1107" s="1" t="s">
        <v>4943</v>
      </c>
      <c r="CP1107" s="1" t="s">
        <v>4943</v>
      </c>
      <c r="CQ1107" s="1" t="s">
        <v>4943</v>
      </c>
      <c r="CR1107" s="1" t="s">
        <v>4943</v>
      </c>
      <c r="CS1107" s="1" t="s">
        <v>4943</v>
      </c>
      <c r="CT1107" s="1" t="s">
        <v>4943</v>
      </c>
      <c r="CU1107" s="1" t="s">
        <v>4943</v>
      </c>
      <c r="CV1107" s="1" t="s">
        <v>4943</v>
      </c>
      <c r="CW1107" s="1" t="s">
        <v>4943</v>
      </c>
      <c r="CX1107" s="1" t="s">
        <v>4943</v>
      </c>
      <c r="CY1107" s="1" t="s">
        <v>23</v>
      </c>
      <c r="CZ1107" s="1" t="s">
        <v>4943</v>
      </c>
    </row>
    <row r="1108" spans="2:104" x14ac:dyDescent="0.25">
      <c r="B1108" s="2">
        <v>44399</v>
      </c>
      <c r="C1108" s="1">
        <v>1</v>
      </c>
      <c r="D1108" s="1">
        <v>0</v>
      </c>
      <c r="E1108" s="1">
        <v>0</v>
      </c>
      <c r="F1108" s="1">
        <v>0</v>
      </c>
      <c r="G1108">
        <v>1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1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1</v>
      </c>
      <c r="V1108" s="1">
        <v>1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1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1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1</v>
      </c>
      <c r="AY1108" s="1">
        <v>1</v>
      </c>
      <c r="AZ1108" s="1">
        <v>1</v>
      </c>
      <c r="BA1108" s="1">
        <v>0</v>
      </c>
      <c r="BB1108" s="1">
        <v>1</v>
      </c>
      <c r="BC1108">
        <v>1</v>
      </c>
      <c r="BD1108">
        <v>1</v>
      </c>
      <c r="BE1108">
        <v>0</v>
      </c>
      <c r="BF1108">
        <v>0</v>
      </c>
      <c r="BG1108" s="1">
        <v>1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1</v>
      </c>
      <c r="CG1108" s="1">
        <v>0</v>
      </c>
      <c r="CH1108" s="1">
        <v>0</v>
      </c>
      <c r="CI1108" s="1" t="s">
        <v>4946</v>
      </c>
      <c r="CJ1108" s="1" t="s">
        <v>4945</v>
      </c>
      <c r="CK1108" s="1" t="s">
        <v>4946</v>
      </c>
      <c r="CL1108" s="1" t="s">
        <v>4946</v>
      </c>
      <c r="CM1108" s="1" t="s">
        <v>4946</v>
      </c>
      <c r="CN1108" s="1" t="s">
        <v>4945</v>
      </c>
      <c r="CO1108" s="1" t="s">
        <v>4946</v>
      </c>
      <c r="CP1108" s="1" t="s">
        <v>4945</v>
      </c>
      <c r="CQ1108" s="1" t="s">
        <v>4945</v>
      </c>
      <c r="CR1108" s="1" t="s">
        <v>4946</v>
      </c>
      <c r="CS1108" s="1" t="s">
        <v>4945</v>
      </c>
      <c r="CT1108" s="1" t="s">
        <v>4943</v>
      </c>
      <c r="CU1108" s="1" t="s">
        <v>4943</v>
      </c>
      <c r="CV1108" s="1" t="s">
        <v>4943</v>
      </c>
      <c r="CW1108" s="1" t="s">
        <v>4943</v>
      </c>
      <c r="CX1108" s="1" t="s">
        <v>4943</v>
      </c>
      <c r="CY1108" s="1" t="s">
        <v>4943</v>
      </c>
      <c r="CZ1108" s="1" t="s">
        <v>4943</v>
      </c>
    </row>
    <row r="1109" spans="2:104" x14ac:dyDescent="0.25">
      <c r="B1109" s="2">
        <v>44399</v>
      </c>
      <c r="C1109" s="1">
        <v>1</v>
      </c>
      <c r="D1109" s="1">
        <v>0</v>
      </c>
      <c r="E1109" s="1">
        <v>0</v>
      </c>
      <c r="F1109" s="1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1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>
        <v>0</v>
      </c>
      <c r="BD1109">
        <v>0</v>
      </c>
      <c r="BE1109">
        <v>0</v>
      </c>
      <c r="BF1109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1</v>
      </c>
      <c r="CG1109" s="1">
        <v>0</v>
      </c>
      <c r="CH1109" s="1">
        <v>1</v>
      </c>
      <c r="CI1109" s="1" t="s">
        <v>4946</v>
      </c>
      <c r="CJ1109" s="1" t="s">
        <v>4945</v>
      </c>
      <c r="CK1109" s="1" t="s">
        <v>4945</v>
      </c>
      <c r="CL1109" s="1" t="s">
        <v>4945</v>
      </c>
      <c r="CM1109" s="1" t="s">
        <v>4946</v>
      </c>
      <c r="CN1109" s="1" t="s">
        <v>4946</v>
      </c>
      <c r="CO1109" s="1" t="s">
        <v>4946</v>
      </c>
      <c r="CP1109" s="1" t="s">
        <v>4945</v>
      </c>
      <c r="CQ1109" s="1" t="s">
        <v>4945</v>
      </c>
      <c r="CR1109" s="1" t="s">
        <v>4946</v>
      </c>
      <c r="CS1109" s="1" t="s">
        <v>4945</v>
      </c>
      <c r="CT1109" s="1" t="s">
        <v>4943</v>
      </c>
      <c r="CU1109" s="1" t="s">
        <v>4943</v>
      </c>
      <c r="CV1109" s="1" t="s">
        <v>4943</v>
      </c>
      <c r="CW1109" s="1" t="s">
        <v>4943</v>
      </c>
      <c r="CX1109" s="1" t="s">
        <v>4943</v>
      </c>
      <c r="CY1109" s="1" t="s">
        <v>4943</v>
      </c>
      <c r="CZ1109" s="1" t="s">
        <v>4943</v>
      </c>
    </row>
    <row r="1110" spans="2:104" x14ac:dyDescent="0.25">
      <c r="B1110" s="2">
        <v>44399</v>
      </c>
      <c r="C1110" s="1">
        <v>0</v>
      </c>
      <c r="D1110" s="1">
        <v>1</v>
      </c>
      <c r="E1110" s="1">
        <v>0</v>
      </c>
      <c r="F1110" s="1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>
        <v>0</v>
      </c>
      <c r="BD1110">
        <v>0</v>
      </c>
      <c r="BE1110">
        <v>0</v>
      </c>
      <c r="BF1110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 t="s">
        <v>4943</v>
      </c>
      <c r="CJ1110" s="1" t="s">
        <v>4943</v>
      </c>
      <c r="CK1110" s="1" t="s">
        <v>4943</v>
      </c>
      <c r="CL1110" s="1" t="s">
        <v>4943</v>
      </c>
      <c r="CM1110" s="1" t="s">
        <v>4943</v>
      </c>
      <c r="CN1110" s="1" t="s">
        <v>4943</v>
      </c>
      <c r="CO1110" s="1" t="s">
        <v>4943</v>
      </c>
      <c r="CP1110" s="1" t="s">
        <v>4943</v>
      </c>
      <c r="CQ1110" s="1" t="s">
        <v>4943</v>
      </c>
      <c r="CR1110" s="1" t="s">
        <v>4943</v>
      </c>
      <c r="CS1110" s="1" t="s">
        <v>4943</v>
      </c>
      <c r="CT1110" s="1" t="s">
        <v>4943</v>
      </c>
      <c r="CU1110" s="1" t="s">
        <v>4943</v>
      </c>
      <c r="CV1110" s="1" t="s">
        <v>4943</v>
      </c>
      <c r="CW1110" s="1" t="s">
        <v>4943</v>
      </c>
      <c r="CX1110" s="1" t="s">
        <v>4943</v>
      </c>
      <c r="CY1110" s="1" t="s">
        <v>23</v>
      </c>
      <c r="CZ1110" s="1" t="s">
        <v>4943</v>
      </c>
    </row>
    <row r="1111" spans="2:104" x14ac:dyDescent="0.25">
      <c r="B1111" s="2">
        <v>44399</v>
      </c>
      <c r="C1111" s="1">
        <v>0</v>
      </c>
      <c r="D1111" s="1">
        <v>1</v>
      </c>
      <c r="E1111" s="1">
        <v>0</v>
      </c>
      <c r="F1111" s="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>
        <v>0</v>
      </c>
      <c r="BD1111">
        <v>0</v>
      </c>
      <c r="BE1111">
        <v>0</v>
      </c>
      <c r="BF111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 t="s">
        <v>4943</v>
      </c>
      <c r="CJ1111" s="1" t="s">
        <v>4943</v>
      </c>
      <c r="CK1111" s="1" t="s">
        <v>4943</v>
      </c>
      <c r="CL1111" s="1" t="s">
        <v>4943</v>
      </c>
      <c r="CM1111" s="1" t="s">
        <v>4943</v>
      </c>
      <c r="CN1111" s="1" t="s">
        <v>4943</v>
      </c>
      <c r="CO1111" s="1" t="s">
        <v>4943</v>
      </c>
      <c r="CP1111" s="1" t="s">
        <v>4943</v>
      </c>
      <c r="CQ1111" s="1" t="s">
        <v>4943</v>
      </c>
      <c r="CR1111" s="1" t="s">
        <v>4943</v>
      </c>
      <c r="CS1111" s="1" t="s">
        <v>4943</v>
      </c>
      <c r="CT1111" s="1" t="s">
        <v>4943</v>
      </c>
      <c r="CU1111" s="1" t="s">
        <v>4943</v>
      </c>
      <c r="CV1111" s="1" t="s">
        <v>4943</v>
      </c>
      <c r="CW1111" s="1" t="s">
        <v>4943</v>
      </c>
      <c r="CX1111" s="1" t="s">
        <v>4943</v>
      </c>
      <c r="CY1111" s="1" t="s">
        <v>23</v>
      </c>
      <c r="CZ1111" s="1" t="s">
        <v>4943</v>
      </c>
    </row>
    <row r="1112" spans="2:104" x14ac:dyDescent="0.25">
      <c r="B1112" s="2">
        <v>44399</v>
      </c>
      <c r="C1112" s="1">
        <v>0</v>
      </c>
      <c r="D1112" s="1">
        <v>1</v>
      </c>
      <c r="E1112" s="1">
        <v>0</v>
      </c>
      <c r="F1112" s="1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>
        <v>0</v>
      </c>
      <c r="BD1112">
        <v>0</v>
      </c>
      <c r="BE1112">
        <v>0</v>
      </c>
      <c r="BF1112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 t="s">
        <v>4943</v>
      </c>
      <c r="CJ1112" s="1" t="s">
        <v>4943</v>
      </c>
      <c r="CK1112" s="1" t="s">
        <v>4943</v>
      </c>
      <c r="CL1112" s="1" t="s">
        <v>4943</v>
      </c>
      <c r="CM1112" s="1" t="s">
        <v>4943</v>
      </c>
      <c r="CN1112" s="1" t="s">
        <v>4943</v>
      </c>
      <c r="CO1112" s="1" t="s">
        <v>4943</v>
      </c>
      <c r="CP1112" s="1" t="s">
        <v>4943</v>
      </c>
      <c r="CQ1112" s="1" t="s">
        <v>4943</v>
      </c>
      <c r="CR1112" s="1" t="s">
        <v>4943</v>
      </c>
      <c r="CS1112" s="1" t="s">
        <v>4943</v>
      </c>
      <c r="CT1112" s="1" t="s">
        <v>4943</v>
      </c>
      <c r="CU1112" s="1" t="s">
        <v>4943</v>
      </c>
      <c r="CV1112" s="1" t="s">
        <v>4943</v>
      </c>
      <c r="CW1112" s="1" t="s">
        <v>4943</v>
      </c>
      <c r="CX1112" s="1" t="s">
        <v>4943</v>
      </c>
      <c r="CY1112" s="1" t="s">
        <v>23</v>
      </c>
      <c r="CZ1112" s="1" t="s">
        <v>4943</v>
      </c>
    </row>
    <row r="1113" spans="2:104" x14ac:dyDescent="0.25">
      <c r="B1113" s="2">
        <v>44399</v>
      </c>
      <c r="C1113" s="1">
        <v>0</v>
      </c>
      <c r="D1113" s="1">
        <v>0</v>
      </c>
      <c r="E1113" s="1">
        <v>1</v>
      </c>
      <c r="F1113" s="1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>
        <v>0</v>
      </c>
      <c r="BD1113">
        <v>0</v>
      </c>
      <c r="BE1113">
        <v>0</v>
      </c>
      <c r="BF1113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 t="s">
        <v>4943</v>
      </c>
      <c r="CJ1113" s="1" t="s">
        <v>4943</v>
      </c>
      <c r="CK1113" s="1" t="s">
        <v>4943</v>
      </c>
      <c r="CL1113" s="1" t="s">
        <v>4943</v>
      </c>
      <c r="CM1113" s="1" t="s">
        <v>4943</v>
      </c>
      <c r="CN1113" s="1" t="s">
        <v>4943</v>
      </c>
      <c r="CO1113" s="1" t="s">
        <v>4943</v>
      </c>
      <c r="CP1113" s="1" t="s">
        <v>4943</v>
      </c>
      <c r="CQ1113" s="1" t="s">
        <v>4943</v>
      </c>
      <c r="CR1113" s="1" t="s">
        <v>4943</v>
      </c>
      <c r="CS1113" s="1" t="s">
        <v>4943</v>
      </c>
      <c r="CT1113" s="1" t="s">
        <v>4943</v>
      </c>
      <c r="CU1113" s="1" t="s">
        <v>4943</v>
      </c>
      <c r="CV1113" s="1" t="s">
        <v>4943</v>
      </c>
      <c r="CW1113" s="1" t="s">
        <v>4943</v>
      </c>
      <c r="CX1113" s="1" t="s">
        <v>4943</v>
      </c>
      <c r="CY1113" s="1" t="s">
        <v>4943</v>
      </c>
      <c r="CZ1113" s="1" t="s">
        <v>23</v>
      </c>
    </row>
    <row r="1114" spans="2:104" x14ac:dyDescent="0.25">
      <c r="B1114" s="2">
        <v>44399</v>
      </c>
      <c r="C1114" s="1">
        <v>0</v>
      </c>
      <c r="D1114" s="1">
        <v>1</v>
      </c>
      <c r="E1114" s="1">
        <v>0</v>
      </c>
      <c r="F1114" s="1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>
        <v>0</v>
      </c>
      <c r="BD1114">
        <v>0</v>
      </c>
      <c r="BE1114">
        <v>0</v>
      </c>
      <c r="BF1114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0</v>
      </c>
      <c r="BX1114" s="1">
        <v>0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 t="s">
        <v>4943</v>
      </c>
      <c r="CJ1114" s="1" t="s">
        <v>4943</v>
      </c>
      <c r="CK1114" s="1" t="s">
        <v>4943</v>
      </c>
      <c r="CL1114" s="1" t="s">
        <v>4943</v>
      </c>
      <c r="CM1114" s="1" t="s">
        <v>4943</v>
      </c>
      <c r="CN1114" s="1" t="s">
        <v>4943</v>
      </c>
      <c r="CO1114" s="1" t="s">
        <v>4943</v>
      </c>
      <c r="CP1114" s="1" t="s">
        <v>4943</v>
      </c>
      <c r="CQ1114" s="1" t="s">
        <v>4943</v>
      </c>
      <c r="CR1114" s="1" t="s">
        <v>4943</v>
      </c>
      <c r="CS1114" s="1" t="s">
        <v>4943</v>
      </c>
      <c r="CT1114" s="1" t="s">
        <v>4943</v>
      </c>
      <c r="CU1114" s="1" t="s">
        <v>4943</v>
      </c>
      <c r="CV1114" s="1" t="s">
        <v>4943</v>
      </c>
      <c r="CW1114" s="1" t="s">
        <v>4943</v>
      </c>
      <c r="CX1114" s="1" t="s">
        <v>4943</v>
      </c>
      <c r="CY1114" s="1" t="s">
        <v>23</v>
      </c>
      <c r="CZ1114" s="1" t="s">
        <v>4943</v>
      </c>
    </row>
    <row r="1115" spans="2:104" x14ac:dyDescent="0.25">
      <c r="B1115" s="2">
        <v>44399</v>
      </c>
      <c r="C1115" s="1">
        <v>0</v>
      </c>
      <c r="D1115" s="1">
        <v>1</v>
      </c>
      <c r="E1115" s="1">
        <v>0</v>
      </c>
      <c r="F1115" s="1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>
        <v>0</v>
      </c>
      <c r="BD1115">
        <v>0</v>
      </c>
      <c r="BE1115">
        <v>0</v>
      </c>
      <c r="BF1115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 t="s">
        <v>4943</v>
      </c>
      <c r="CJ1115" s="1" t="s">
        <v>4943</v>
      </c>
      <c r="CK1115" s="1" t="s">
        <v>4943</v>
      </c>
      <c r="CL1115" s="1" t="s">
        <v>4943</v>
      </c>
      <c r="CM1115" s="1" t="s">
        <v>4943</v>
      </c>
      <c r="CN1115" s="1" t="s">
        <v>4943</v>
      </c>
      <c r="CO1115" s="1" t="s">
        <v>4943</v>
      </c>
      <c r="CP1115" s="1" t="s">
        <v>4943</v>
      </c>
      <c r="CQ1115" s="1" t="s">
        <v>4943</v>
      </c>
      <c r="CR1115" s="1" t="s">
        <v>4943</v>
      </c>
      <c r="CS1115" s="1" t="s">
        <v>4943</v>
      </c>
      <c r="CT1115" s="1" t="s">
        <v>4943</v>
      </c>
      <c r="CU1115" s="1" t="s">
        <v>4943</v>
      </c>
      <c r="CV1115" s="1" t="s">
        <v>4943</v>
      </c>
      <c r="CW1115" s="1" t="s">
        <v>4943</v>
      </c>
      <c r="CX1115" s="1" t="s">
        <v>4943</v>
      </c>
      <c r="CY1115" s="1" t="s">
        <v>23</v>
      </c>
      <c r="CZ1115" s="1" t="s">
        <v>4943</v>
      </c>
    </row>
    <row r="1116" spans="2:104" x14ac:dyDescent="0.25">
      <c r="B1116" s="2">
        <v>44399</v>
      </c>
      <c r="C1116" s="1">
        <v>0</v>
      </c>
      <c r="D1116" s="1">
        <v>1</v>
      </c>
      <c r="E1116" s="1">
        <v>0</v>
      </c>
      <c r="F1116" s="1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>
        <v>0</v>
      </c>
      <c r="BD1116">
        <v>0</v>
      </c>
      <c r="BE1116">
        <v>0</v>
      </c>
      <c r="BF1116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 t="s">
        <v>4943</v>
      </c>
      <c r="CJ1116" s="1" t="s">
        <v>4943</v>
      </c>
      <c r="CK1116" s="1" t="s">
        <v>4943</v>
      </c>
      <c r="CL1116" s="1" t="s">
        <v>4943</v>
      </c>
      <c r="CM1116" s="1" t="s">
        <v>4943</v>
      </c>
      <c r="CN1116" s="1" t="s">
        <v>4943</v>
      </c>
      <c r="CO1116" s="1" t="s">
        <v>4943</v>
      </c>
      <c r="CP1116" s="1" t="s">
        <v>4943</v>
      </c>
      <c r="CQ1116" s="1" t="s">
        <v>4943</v>
      </c>
      <c r="CR1116" s="1" t="s">
        <v>4943</v>
      </c>
      <c r="CS1116" s="1" t="s">
        <v>4943</v>
      </c>
      <c r="CT1116" s="1" t="s">
        <v>4943</v>
      </c>
      <c r="CU1116" s="1" t="s">
        <v>4943</v>
      </c>
      <c r="CV1116" s="1" t="s">
        <v>4943</v>
      </c>
      <c r="CW1116" s="1" t="s">
        <v>4943</v>
      </c>
      <c r="CX1116" s="1" t="s">
        <v>4943</v>
      </c>
      <c r="CY1116" s="1" t="s">
        <v>23</v>
      </c>
      <c r="CZ1116" s="1" t="s">
        <v>4943</v>
      </c>
    </row>
    <row r="1117" spans="2:104" x14ac:dyDescent="0.25">
      <c r="B1117" s="2">
        <v>44399</v>
      </c>
      <c r="C1117" s="1">
        <v>1</v>
      </c>
      <c r="D1117" s="1">
        <v>0</v>
      </c>
      <c r="E1117" s="1">
        <v>0</v>
      </c>
      <c r="F1117" s="1">
        <v>0</v>
      </c>
      <c r="G1117">
        <v>1</v>
      </c>
      <c r="H1117">
        <v>0</v>
      </c>
      <c r="I1117">
        <v>1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1</v>
      </c>
      <c r="R1117">
        <v>0</v>
      </c>
      <c r="S1117">
        <v>0</v>
      </c>
      <c r="T1117">
        <v>1</v>
      </c>
      <c r="U1117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1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>
        <v>0</v>
      </c>
      <c r="BD1117">
        <v>0</v>
      </c>
      <c r="BE1117">
        <v>0</v>
      </c>
      <c r="BF1117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 t="s">
        <v>4946</v>
      </c>
      <c r="CJ1117" s="1" t="s">
        <v>4946</v>
      </c>
      <c r="CK1117" s="1" t="s">
        <v>4946</v>
      </c>
      <c r="CL1117" s="1" t="s">
        <v>4946</v>
      </c>
      <c r="CM1117" s="1" t="s">
        <v>4946</v>
      </c>
      <c r="CN1117" s="1" t="s">
        <v>4946</v>
      </c>
      <c r="CO1117" s="1" t="s">
        <v>4945</v>
      </c>
      <c r="CP1117" s="1" t="s">
        <v>4945</v>
      </c>
      <c r="CQ1117" s="1" t="s">
        <v>4945</v>
      </c>
      <c r="CR1117" s="1" t="s">
        <v>4945</v>
      </c>
      <c r="CS1117" s="1" t="s">
        <v>4945</v>
      </c>
      <c r="CT1117" s="1" t="s">
        <v>4943</v>
      </c>
      <c r="CU1117" s="1" t="s">
        <v>4943</v>
      </c>
      <c r="CV1117" s="1" t="s">
        <v>4943</v>
      </c>
      <c r="CW1117" s="1" t="s">
        <v>4943</v>
      </c>
      <c r="CX1117" s="1" t="s">
        <v>4943</v>
      </c>
      <c r="CY1117" s="1" t="s">
        <v>4943</v>
      </c>
      <c r="CZ1117" s="1" t="s">
        <v>4943</v>
      </c>
    </row>
    <row r="1118" spans="2:104" x14ac:dyDescent="0.25">
      <c r="B1118" s="2">
        <v>44399</v>
      </c>
      <c r="C1118" s="1">
        <v>0</v>
      </c>
      <c r="D1118" s="1">
        <v>1</v>
      </c>
      <c r="E1118" s="1">
        <v>0</v>
      </c>
      <c r="F1118" s="1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>
        <v>0</v>
      </c>
      <c r="BD1118">
        <v>0</v>
      </c>
      <c r="BE1118">
        <v>0</v>
      </c>
      <c r="BF1118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 t="s">
        <v>4943</v>
      </c>
      <c r="CJ1118" s="1" t="s">
        <v>4943</v>
      </c>
      <c r="CK1118" s="1" t="s">
        <v>4943</v>
      </c>
      <c r="CL1118" s="1" t="s">
        <v>4943</v>
      </c>
      <c r="CM1118" s="1" t="s">
        <v>4943</v>
      </c>
      <c r="CN1118" s="1" t="s">
        <v>4943</v>
      </c>
      <c r="CO1118" s="1" t="s">
        <v>4943</v>
      </c>
      <c r="CP1118" s="1" t="s">
        <v>4943</v>
      </c>
      <c r="CQ1118" s="1" t="s">
        <v>4943</v>
      </c>
      <c r="CR1118" s="1" t="s">
        <v>4943</v>
      </c>
      <c r="CS1118" s="1" t="s">
        <v>4943</v>
      </c>
      <c r="CT1118" s="1" t="s">
        <v>4943</v>
      </c>
      <c r="CU1118" s="1" t="s">
        <v>4943</v>
      </c>
      <c r="CV1118" s="1" t="s">
        <v>4943</v>
      </c>
      <c r="CW1118" s="1" t="s">
        <v>4943</v>
      </c>
      <c r="CX1118" s="1" t="s">
        <v>4943</v>
      </c>
      <c r="CY1118" s="1" t="s">
        <v>23</v>
      </c>
      <c r="CZ1118" s="1" t="s">
        <v>4943</v>
      </c>
    </row>
    <row r="1119" spans="2:104" x14ac:dyDescent="0.25">
      <c r="B1119" s="2">
        <v>44399</v>
      </c>
      <c r="C1119" s="1">
        <v>0</v>
      </c>
      <c r="D1119" s="1">
        <v>1</v>
      </c>
      <c r="E1119" s="1">
        <v>0</v>
      </c>
      <c r="F1119" s="1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>
        <v>0</v>
      </c>
      <c r="BD1119">
        <v>0</v>
      </c>
      <c r="BE1119">
        <v>0</v>
      </c>
      <c r="BF1119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 t="s">
        <v>4943</v>
      </c>
      <c r="CJ1119" s="1" t="s">
        <v>4943</v>
      </c>
      <c r="CK1119" s="1" t="s">
        <v>4943</v>
      </c>
      <c r="CL1119" s="1" t="s">
        <v>4943</v>
      </c>
      <c r="CM1119" s="1" t="s">
        <v>4943</v>
      </c>
      <c r="CN1119" s="1" t="s">
        <v>4943</v>
      </c>
      <c r="CO1119" s="1" t="s">
        <v>4943</v>
      </c>
      <c r="CP1119" s="1" t="s">
        <v>4943</v>
      </c>
      <c r="CQ1119" s="1" t="s">
        <v>4943</v>
      </c>
      <c r="CR1119" s="1" t="s">
        <v>4943</v>
      </c>
      <c r="CS1119" s="1" t="s">
        <v>4943</v>
      </c>
      <c r="CT1119" s="1" t="s">
        <v>4943</v>
      </c>
      <c r="CU1119" s="1" t="s">
        <v>4943</v>
      </c>
      <c r="CV1119" s="1" t="s">
        <v>4943</v>
      </c>
      <c r="CW1119" s="1" t="s">
        <v>4943</v>
      </c>
      <c r="CX1119" s="1" t="s">
        <v>4943</v>
      </c>
      <c r="CY1119" s="1" t="s">
        <v>23</v>
      </c>
      <c r="CZ1119" s="1" t="s">
        <v>4943</v>
      </c>
    </row>
    <row r="1120" spans="2:104" x14ac:dyDescent="0.25">
      <c r="B1120" s="2">
        <v>44399</v>
      </c>
      <c r="C1120" s="1">
        <v>1</v>
      </c>
      <c r="D1120" s="1">
        <v>0</v>
      </c>
      <c r="E1120" s="1">
        <v>0</v>
      </c>
      <c r="F1120" s="1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0</v>
      </c>
      <c r="N1120">
        <v>1</v>
      </c>
      <c r="O1120">
        <v>1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0</v>
      </c>
      <c r="V1120" s="1">
        <v>1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1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1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>
        <v>0</v>
      </c>
      <c r="BD1120">
        <v>0</v>
      </c>
      <c r="BE1120">
        <v>0</v>
      </c>
      <c r="BF1120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 t="s">
        <v>4944</v>
      </c>
      <c r="CJ1120" s="1" t="s">
        <v>4944</v>
      </c>
      <c r="CK1120" s="1" t="s">
        <v>4944</v>
      </c>
      <c r="CL1120" s="1" t="s">
        <v>4944</v>
      </c>
      <c r="CM1120" s="1" t="s">
        <v>4944</v>
      </c>
      <c r="CN1120" s="1" t="s">
        <v>4944</v>
      </c>
      <c r="CO1120" s="1" t="s">
        <v>4944</v>
      </c>
      <c r="CP1120" s="1" t="s">
        <v>4944</v>
      </c>
      <c r="CQ1120" s="1" t="s">
        <v>4945</v>
      </c>
      <c r="CR1120" s="1" t="s">
        <v>4945</v>
      </c>
      <c r="CS1120" s="1" t="s">
        <v>4945</v>
      </c>
      <c r="CT1120" s="1" t="s">
        <v>4943</v>
      </c>
      <c r="CU1120" s="1" t="s">
        <v>4943</v>
      </c>
      <c r="CV1120" s="1" t="s">
        <v>4943</v>
      </c>
      <c r="CW1120" s="1" t="s">
        <v>4943</v>
      </c>
      <c r="CX1120" s="1" t="s">
        <v>4943</v>
      </c>
      <c r="CY1120" s="1" t="s">
        <v>4943</v>
      </c>
      <c r="CZ1120" s="1" t="s">
        <v>4943</v>
      </c>
    </row>
    <row r="1121" spans="2:104" x14ac:dyDescent="0.25">
      <c r="B1121" s="2">
        <v>44399</v>
      </c>
      <c r="C1121" s="1">
        <v>0</v>
      </c>
      <c r="D1121" s="1">
        <v>0</v>
      </c>
      <c r="E1121" s="1">
        <v>1</v>
      </c>
      <c r="F1121" s="1">
        <v>0</v>
      </c>
      <c r="G1121">
        <v>0</v>
      </c>
      <c r="H1121">
        <v>0</v>
      </c>
      <c r="I1121">
        <v>1</v>
      </c>
      <c r="J1121">
        <v>1</v>
      </c>
      <c r="K1121">
        <v>1</v>
      </c>
      <c r="L1121">
        <v>1</v>
      </c>
      <c r="M1121">
        <v>1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>
        <v>0</v>
      </c>
      <c r="BD1121">
        <v>0</v>
      </c>
      <c r="BE1121">
        <v>0</v>
      </c>
      <c r="BF112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 t="s">
        <v>4943</v>
      </c>
      <c r="CJ1121" s="1" t="s">
        <v>4943</v>
      </c>
      <c r="CK1121" s="1" t="s">
        <v>4943</v>
      </c>
      <c r="CL1121" s="1" t="s">
        <v>4943</v>
      </c>
      <c r="CM1121" s="1" t="s">
        <v>4943</v>
      </c>
      <c r="CN1121" s="1" t="s">
        <v>4943</v>
      </c>
      <c r="CO1121" s="1" t="s">
        <v>4943</v>
      </c>
      <c r="CP1121" s="1" t="s">
        <v>4943</v>
      </c>
      <c r="CQ1121" s="1" t="s">
        <v>4943</v>
      </c>
      <c r="CR1121" s="1" t="s">
        <v>4943</v>
      </c>
      <c r="CS1121" s="1" t="s">
        <v>4943</v>
      </c>
      <c r="CT1121" s="1" t="s">
        <v>4947</v>
      </c>
      <c r="CU1121" s="1" t="s">
        <v>4947</v>
      </c>
      <c r="CV1121" s="1" t="s">
        <v>4947</v>
      </c>
      <c r="CW1121" s="1" t="s">
        <v>4947</v>
      </c>
      <c r="CX1121" s="1" t="s">
        <v>4947</v>
      </c>
      <c r="CY1121" s="1" t="s">
        <v>4943</v>
      </c>
      <c r="CZ1121" s="1" t="s">
        <v>23</v>
      </c>
    </row>
    <row r="1122" spans="2:104" x14ac:dyDescent="0.25">
      <c r="B1122" s="2">
        <v>44399</v>
      </c>
      <c r="C1122" s="1">
        <v>1</v>
      </c>
      <c r="D1122" s="1">
        <v>0</v>
      </c>
      <c r="E1122" s="1">
        <v>0</v>
      </c>
      <c r="F1122" s="1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1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>
        <v>0</v>
      </c>
      <c r="BD1122">
        <v>0</v>
      </c>
      <c r="BE1122">
        <v>0</v>
      </c>
      <c r="BF1122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1</v>
      </c>
      <c r="CG1122" s="1">
        <v>0</v>
      </c>
      <c r="CH1122" s="1">
        <v>0</v>
      </c>
      <c r="CI1122" s="1" t="s">
        <v>4946</v>
      </c>
      <c r="CJ1122" s="1" t="s">
        <v>4945</v>
      </c>
      <c r="CK1122" s="1" t="s">
        <v>4946</v>
      </c>
      <c r="CL1122" s="1" t="s">
        <v>4946</v>
      </c>
      <c r="CM1122" s="1" t="s">
        <v>4946</v>
      </c>
      <c r="CN1122" s="1" t="s">
        <v>4945</v>
      </c>
      <c r="CO1122" s="1" t="s">
        <v>4946</v>
      </c>
      <c r="CP1122" s="1" t="s">
        <v>4945</v>
      </c>
      <c r="CQ1122" s="1" t="s">
        <v>4945</v>
      </c>
      <c r="CR1122" s="1" t="s">
        <v>4946</v>
      </c>
      <c r="CS1122" s="1" t="s">
        <v>4945</v>
      </c>
      <c r="CT1122" s="1" t="s">
        <v>4943</v>
      </c>
      <c r="CU1122" s="1" t="s">
        <v>4943</v>
      </c>
      <c r="CV1122" s="1" t="s">
        <v>4943</v>
      </c>
      <c r="CW1122" s="1" t="s">
        <v>4943</v>
      </c>
      <c r="CX1122" s="1" t="s">
        <v>4943</v>
      </c>
      <c r="CY1122" s="1" t="s">
        <v>4943</v>
      </c>
      <c r="CZ1122" s="1" t="s">
        <v>4943</v>
      </c>
    </row>
    <row r="1123" spans="2:104" x14ac:dyDescent="0.25">
      <c r="B1123" s="2">
        <v>44399</v>
      </c>
      <c r="C1123" s="1">
        <v>1</v>
      </c>
      <c r="D1123" s="1">
        <v>0</v>
      </c>
      <c r="E1123" s="1">
        <v>0</v>
      </c>
      <c r="F1123" s="1">
        <v>0</v>
      </c>
      <c r="G1123">
        <v>1</v>
      </c>
      <c r="H1123">
        <v>0</v>
      </c>
      <c r="I1123">
        <v>1</v>
      </c>
      <c r="J1123">
        <v>1</v>
      </c>
      <c r="K1123">
        <v>1</v>
      </c>
      <c r="L1123">
        <v>1</v>
      </c>
      <c r="M1123">
        <v>0</v>
      </c>
      <c r="N1123">
        <v>1</v>
      </c>
      <c r="O1123">
        <v>1</v>
      </c>
      <c r="P1123">
        <v>1</v>
      </c>
      <c r="Q1123">
        <v>0</v>
      </c>
      <c r="R1123">
        <v>1</v>
      </c>
      <c r="S1123">
        <v>1</v>
      </c>
      <c r="T1123">
        <v>1</v>
      </c>
      <c r="U1123">
        <v>1</v>
      </c>
      <c r="V1123" s="1">
        <v>0</v>
      </c>
      <c r="W1123" s="1">
        <v>0</v>
      </c>
      <c r="X1123" s="1">
        <v>0</v>
      </c>
      <c r="Y1123" s="1">
        <v>0</v>
      </c>
      <c r="Z1123" s="1">
        <v>1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1</v>
      </c>
      <c r="AG1123" s="1">
        <v>1</v>
      </c>
      <c r="AH1123" s="1">
        <v>1</v>
      </c>
      <c r="AI1123" s="1">
        <v>0</v>
      </c>
      <c r="AJ1123" s="1">
        <v>1</v>
      </c>
      <c r="AK1123" s="1">
        <v>0</v>
      </c>
      <c r="AL1123" s="1">
        <v>1</v>
      </c>
      <c r="AM1123" s="1">
        <v>0</v>
      </c>
      <c r="AN1123" s="1">
        <v>0</v>
      </c>
      <c r="AO1123" s="1">
        <v>0</v>
      </c>
      <c r="AP1123" s="1">
        <v>0</v>
      </c>
      <c r="AQ1123" s="1">
        <v>1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1</v>
      </c>
      <c r="AX1123" s="1">
        <v>1</v>
      </c>
      <c r="AY1123" s="1">
        <v>1</v>
      </c>
      <c r="AZ1123" s="1">
        <v>1</v>
      </c>
      <c r="BA1123" s="1">
        <v>1</v>
      </c>
      <c r="BB1123" s="1">
        <v>1</v>
      </c>
      <c r="BC1123">
        <v>1</v>
      </c>
      <c r="BD1123">
        <v>1</v>
      </c>
      <c r="BE1123">
        <v>1</v>
      </c>
      <c r="BF1123">
        <v>1</v>
      </c>
      <c r="BG1123" s="1">
        <v>0</v>
      </c>
      <c r="BH1123" s="1">
        <v>0</v>
      </c>
      <c r="BI1123" s="1">
        <v>0</v>
      </c>
      <c r="BJ1123" s="1">
        <v>0</v>
      </c>
      <c r="BK1123" s="1">
        <v>1</v>
      </c>
      <c r="BL1123" s="1">
        <v>1</v>
      </c>
      <c r="BM1123" s="1">
        <v>0</v>
      </c>
      <c r="BN1123" s="1">
        <v>0</v>
      </c>
      <c r="BO1123" s="1">
        <v>0</v>
      </c>
      <c r="BP1123" s="1">
        <v>0</v>
      </c>
      <c r="BQ1123" s="1">
        <v>1</v>
      </c>
      <c r="BR1123" s="1">
        <v>1</v>
      </c>
      <c r="BS1123" s="1">
        <v>1</v>
      </c>
      <c r="BT1123" s="1">
        <v>1</v>
      </c>
      <c r="BU1123" s="1">
        <v>1</v>
      </c>
      <c r="BV1123" s="1">
        <v>0</v>
      </c>
      <c r="BW1123" s="1">
        <v>0</v>
      </c>
      <c r="BX1123" s="1">
        <v>0</v>
      </c>
      <c r="BY1123" s="1">
        <v>0</v>
      </c>
      <c r="BZ1123" s="1">
        <v>1</v>
      </c>
      <c r="CA1123" s="1">
        <v>1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 t="s">
        <v>4946</v>
      </c>
      <c r="CJ1123" s="1" t="s">
        <v>4946</v>
      </c>
      <c r="CK1123" s="1" t="s">
        <v>4946</v>
      </c>
      <c r="CL1123" s="1" t="s">
        <v>4946</v>
      </c>
      <c r="CM1123" s="1" t="s">
        <v>4946</v>
      </c>
      <c r="CN1123" s="1" t="s">
        <v>4946</v>
      </c>
      <c r="CO1123" s="1" t="s">
        <v>4946</v>
      </c>
      <c r="CP1123" s="1" t="s">
        <v>4946</v>
      </c>
      <c r="CQ1123" s="1" t="s">
        <v>4946</v>
      </c>
      <c r="CR1123" s="1" t="s">
        <v>4946</v>
      </c>
      <c r="CS1123" s="1" t="s">
        <v>4944</v>
      </c>
      <c r="CT1123" s="1" t="s">
        <v>4943</v>
      </c>
      <c r="CU1123" s="1" t="s">
        <v>4943</v>
      </c>
      <c r="CV1123" s="1" t="s">
        <v>4943</v>
      </c>
      <c r="CW1123" s="1" t="s">
        <v>4943</v>
      </c>
      <c r="CX1123" s="1" t="s">
        <v>4943</v>
      </c>
      <c r="CY1123" s="1" t="s">
        <v>4943</v>
      </c>
      <c r="CZ1123" s="1" t="s">
        <v>4943</v>
      </c>
    </row>
    <row r="1124" spans="2:104" x14ac:dyDescent="0.25">
      <c r="B1124" s="2">
        <v>44399</v>
      </c>
      <c r="C1124" s="1">
        <v>0</v>
      </c>
      <c r="D1124" s="1">
        <v>0</v>
      </c>
      <c r="E1124" s="1">
        <v>1</v>
      </c>
      <c r="F1124" s="1">
        <v>0</v>
      </c>
      <c r="G1124">
        <v>0</v>
      </c>
      <c r="H1124">
        <v>0</v>
      </c>
      <c r="I1124">
        <v>1</v>
      </c>
      <c r="J1124">
        <v>1</v>
      </c>
      <c r="K1124">
        <v>1</v>
      </c>
      <c r="L1124">
        <v>1</v>
      </c>
      <c r="M1124">
        <v>1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>
        <v>0</v>
      </c>
      <c r="BD1124">
        <v>0</v>
      </c>
      <c r="BE1124">
        <v>0</v>
      </c>
      <c r="BF1124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0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 t="s">
        <v>4943</v>
      </c>
      <c r="CJ1124" s="1" t="s">
        <v>4943</v>
      </c>
      <c r="CK1124" s="1" t="s">
        <v>4943</v>
      </c>
      <c r="CL1124" s="1" t="s">
        <v>4943</v>
      </c>
      <c r="CM1124" s="1" t="s">
        <v>4943</v>
      </c>
      <c r="CN1124" s="1" t="s">
        <v>4943</v>
      </c>
      <c r="CO1124" s="1" t="s">
        <v>4943</v>
      </c>
      <c r="CP1124" s="1" t="s">
        <v>4943</v>
      </c>
      <c r="CQ1124" s="1" t="s">
        <v>4943</v>
      </c>
      <c r="CR1124" s="1" t="s">
        <v>4943</v>
      </c>
      <c r="CS1124" s="1" t="s">
        <v>4943</v>
      </c>
      <c r="CT1124" s="1" t="s">
        <v>4947</v>
      </c>
      <c r="CU1124" s="1" t="s">
        <v>4947</v>
      </c>
      <c r="CV1124" s="1" t="s">
        <v>4947</v>
      </c>
      <c r="CW1124" s="1" t="s">
        <v>4947</v>
      </c>
      <c r="CX1124" s="1" t="s">
        <v>4947</v>
      </c>
      <c r="CY1124" s="1" t="s">
        <v>4943</v>
      </c>
      <c r="CZ1124" s="1" t="s">
        <v>23</v>
      </c>
    </row>
    <row r="1125" spans="2:104" x14ac:dyDescent="0.25">
      <c r="B1125" s="2">
        <v>44399</v>
      </c>
      <c r="C1125" s="1">
        <v>1</v>
      </c>
      <c r="D1125" s="1">
        <v>0</v>
      </c>
      <c r="E1125" s="1">
        <v>0</v>
      </c>
      <c r="F1125" s="1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>
        <v>0</v>
      </c>
      <c r="BD1125">
        <v>0</v>
      </c>
      <c r="BE1125">
        <v>0</v>
      </c>
      <c r="BF1125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0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 t="s">
        <v>4945</v>
      </c>
      <c r="CJ1125" s="1" t="s">
        <v>4945</v>
      </c>
      <c r="CK1125" s="1" t="s">
        <v>4945</v>
      </c>
      <c r="CL1125" s="1" t="s">
        <v>4945</v>
      </c>
      <c r="CM1125" s="1" t="s">
        <v>4945</v>
      </c>
      <c r="CN1125" s="1" t="s">
        <v>4945</v>
      </c>
      <c r="CO1125" s="1" t="s">
        <v>4945</v>
      </c>
      <c r="CP1125" s="1" t="s">
        <v>4945</v>
      </c>
      <c r="CQ1125" s="1" t="s">
        <v>4945</v>
      </c>
      <c r="CR1125" s="1" t="s">
        <v>4945</v>
      </c>
      <c r="CS1125" s="1" t="s">
        <v>4945</v>
      </c>
      <c r="CT1125" s="1" t="s">
        <v>4943</v>
      </c>
      <c r="CU1125" s="1" t="s">
        <v>4943</v>
      </c>
      <c r="CV1125" s="1" t="s">
        <v>4943</v>
      </c>
      <c r="CW1125" s="1" t="s">
        <v>4943</v>
      </c>
      <c r="CX1125" s="1" t="s">
        <v>4943</v>
      </c>
      <c r="CY1125" s="1" t="s">
        <v>4943</v>
      </c>
      <c r="CZ1125" s="1" t="s">
        <v>4943</v>
      </c>
    </row>
    <row r="1126" spans="2:104" x14ac:dyDescent="0.25">
      <c r="B1126" s="2">
        <v>44398</v>
      </c>
      <c r="C1126" s="1">
        <v>1</v>
      </c>
      <c r="D1126" s="1">
        <v>0</v>
      </c>
      <c r="E1126" s="1">
        <v>0</v>
      </c>
      <c r="F1126" s="1">
        <v>0</v>
      </c>
      <c r="G1126">
        <v>0</v>
      </c>
      <c r="H1126">
        <v>0</v>
      </c>
      <c r="I1126">
        <v>1</v>
      </c>
      <c r="J1126">
        <v>1</v>
      </c>
      <c r="K1126">
        <v>0</v>
      </c>
      <c r="L1126">
        <v>0</v>
      </c>
      <c r="M1126">
        <v>0</v>
      </c>
      <c r="N1126">
        <v>0</v>
      </c>
      <c r="O1126">
        <v>1</v>
      </c>
      <c r="P1126">
        <v>0</v>
      </c>
      <c r="Q1126">
        <v>0</v>
      </c>
      <c r="R1126">
        <v>1</v>
      </c>
      <c r="S1126">
        <v>0</v>
      </c>
      <c r="T1126">
        <v>1</v>
      </c>
      <c r="U1126">
        <v>0</v>
      </c>
      <c r="V1126" s="1">
        <v>1</v>
      </c>
      <c r="W1126" s="1">
        <v>1</v>
      </c>
      <c r="X1126" s="1">
        <v>0</v>
      </c>
      <c r="Y1126" s="1">
        <v>1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1</v>
      </c>
      <c r="AG1126" s="1">
        <v>0</v>
      </c>
      <c r="AH1126" s="1">
        <v>1</v>
      </c>
      <c r="AI1126" s="1">
        <v>0</v>
      </c>
      <c r="AJ1126" s="1">
        <v>0</v>
      </c>
      <c r="AK1126" s="1">
        <v>0</v>
      </c>
      <c r="AL1126" s="1">
        <v>1</v>
      </c>
      <c r="AM1126" s="1">
        <v>1</v>
      </c>
      <c r="AN1126" s="1">
        <v>1</v>
      </c>
      <c r="AO1126" s="1">
        <v>0</v>
      </c>
      <c r="AP1126" s="1">
        <v>1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>
        <v>0</v>
      </c>
      <c r="BD1126">
        <v>0</v>
      </c>
      <c r="BE1126">
        <v>0</v>
      </c>
      <c r="BF1126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 t="s">
        <v>4944</v>
      </c>
      <c r="CJ1126" s="1" t="s">
        <v>4944</v>
      </c>
      <c r="CK1126" s="1" t="s">
        <v>4946</v>
      </c>
      <c r="CL1126" s="1" t="s">
        <v>4946</v>
      </c>
      <c r="CM1126" s="1" t="s">
        <v>4946</v>
      </c>
      <c r="CN1126" s="1" t="s">
        <v>4945</v>
      </c>
      <c r="CO1126" s="1" t="s">
        <v>4944</v>
      </c>
      <c r="CP1126" s="1" t="s">
        <v>4946</v>
      </c>
      <c r="CQ1126" s="1" t="s">
        <v>4944</v>
      </c>
      <c r="CR1126" s="1" t="s">
        <v>4944</v>
      </c>
      <c r="CS1126" s="1" t="s">
        <v>4944</v>
      </c>
      <c r="CT1126" s="1" t="s">
        <v>4943</v>
      </c>
      <c r="CU1126" s="1" t="s">
        <v>4943</v>
      </c>
      <c r="CV1126" s="1" t="s">
        <v>4943</v>
      </c>
      <c r="CW1126" s="1" t="s">
        <v>4943</v>
      </c>
      <c r="CX1126" s="1" t="s">
        <v>4943</v>
      </c>
      <c r="CY1126" s="1" t="s">
        <v>4943</v>
      </c>
      <c r="CZ1126" s="1" t="s">
        <v>4943</v>
      </c>
    </row>
    <row r="1127" spans="2:104" x14ac:dyDescent="0.25">
      <c r="B1127" s="2">
        <v>44398</v>
      </c>
      <c r="C1127" s="1">
        <v>0</v>
      </c>
      <c r="D1127" s="1">
        <v>1</v>
      </c>
      <c r="E1127" s="1">
        <v>0</v>
      </c>
      <c r="F1127" s="1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>
        <v>0</v>
      </c>
      <c r="BD1127">
        <v>0</v>
      </c>
      <c r="BE1127">
        <v>0</v>
      </c>
      <c r="BF1127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 t="s">
        <v>4943</v>
      </c>
      <c r="CJ1127" s="1" t="s">
        <v>4943</v>
      </c>
      <c r="CK1127" s="1" t="s">
        <v>4943</v>
      </c>
      <c r="CL1127" s="1" t="s">
        <v>4943</v>
      </c>
      <c r="CM1127" s="1" t="s">
        <v>4943</v>
      </c>
      <c r="CN1127" s="1" t="s">
        <v>4943</v>
      </c>
      <c r="CO1127" s="1" t="s">
        <v>4943</v>
      </c>
      <c r="CP1127" s="1" t="s">
        <v>4943</v>
      </c>
      <c r="CQ1127" s="1" t="s">
        <v>4943</v>
      </c>
      <c r="CR1127" s="1" t="s">
        <v>4943</v>
      </c>
      <c r="CS1127" s="1" t="s">
        <v>4943</v>
      </c>
      <c r="CT1127" s="1" t="s">
        <v>4943</v>
      </c>
      <c r="CU1127" s="1" t="s">
        <v>4943</v>
      </c>
      <c r="CV1127" s="1" t="s">
        <v>4943</v>
      </c>
      <c r="CW1127" s="1" t="s">
        <v>4943</v>
      </c>
      <c r="CX1127" s="1" t="s">
        <v>4943</v>
      </c>
      <c r="CY1127" s="1" t="s">
        <v>23</v>
      </c>
      <c r="CZ1127" s="1" t="s">
        <v>4943</v>
      </c>
    </row>
    <row r="1128" spans="2:104" x14ac:dyDescent="0.25">
      <c r="B1128" s="2">
        <v>44398</v>
      </c>
      <c r="C1128" s="1">
        <v>0</v>
      </c>
      <c r="D1128" s="1">
        <v>0</v>
      </c>
      <c r="E1128" s="1">
        <v>0</v>
      </c>
      <c r="F1128" s="1">
        <v>1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>
        <v>0</v>
      </c>
      <c r="BD1128">
        <v>0</v>
      </c>
      <c r="BE1128">
        <v>0</v>
      </c>
      <c r="BF1128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 t="s">
        <v>4944</v>
      </c>
      <c r="CJ1128" s="1" t="s">
        <v>4944</v>
      </c>
      <c r="CK1128" s="1" t="s">
        <v>4944</v>
      </c>
      <c r="CL1128" s="1" t="s">
        <v>4944</v>
      </c>
      <c r="CM1128" s="1" t="s">
        <v>4944</v>
      </c>
      <c r="CN1128" s="1" t="s">
        <v>4944</v>
      </c>
      <c r="CO1128" s="1" t="s">
        <v>4944</v>
      </c>
      <c r="CP1128" s="1" t="s">
        <v>4944</v>
      </c>
      <c r="CQ1128" s="1" t="s">
        <v>4944</v>
      </c>
      <c r="CR1128" s="1" t="s">
        <v>4944</v>
      </c>
      <c r="CS1128" s="1" t="s">
        <v>4944</v>
      </c>
      <c r="CT1128" s="1" t="s">
        <v>4943</v>
      </c>
      <c r="CU1128" s="1" t="s">
        <v>4943</v>
      </c>
      <c r="CV1128" s="1" t="s">
        <v>4943</v>
      </c>
      <c r="CW1128" s="1" t="s">
        <v>4943</v>
      </c>
      <c r="CX1128" s="1" t="s">
        <v>4943</v>
      </c>
      <c r="CY1128" s="1" t="s">
        <v>4943</v>
      </c>
      <c r="CZ1128" s="1" t="s">
        <v>4943</v>
      </c>
    </row>
    <row r="1129" spans="2:104" x14ac:dyDescent="0.25">
      <c r="B1129" s="2">
        <v>44398</v>
      </c>
      <c r="C1129" s="1">
        <v>0</v>
      </c>
      <c r="D1129" s="1">
        <v>1</v>
      </c>
      <c r="E1129" s="1">
        <v>0</v>
      </c>
      <c r="F1129" s="1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>
        <v>0</v>
      </c>
      <c r="BD1129">
        <v>0</v>
      </c>
      <c r="BE1129">
        <v>0</v>
      </c>
      <c r="BF1129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 t="s">
        <v>4943</v>
      </c>
      <c r="CJ1129" s="1" t="s">
        <v>4943</v>
      </c>
      <c r="CK1129" s="1" t="s">
        <v>4943</v>
      </c>
      <c r="CL1129" s="1" t="s">
        <v>4943</v>
      </c>
      <c r="CM1129" s="1" t="s">
        <v>4943</v>
      </c>
      <c r="CN1129" s="1" t="s">
        <v>4943</v>
      </c>
      <c r="CO1129" s="1" t="s">
        <v>4943</v>
      </c>
      <c r="CP1129" s="1" t="s">
        <v>4943</v>
      </c>
      <c r="CQ1129" s="1" t="s">
        <v>4943</v>
      </c>
      <c r="CR1129" s="1" t="s">
        <v>4943</v>
      </c>
      <c r="CS1129" s="1" t="s">
        <v>4943</v>
      </c>
      <c r="CT1129" s="1" t="s">
        <v>4943</v>
      </c>
      <c r="CU1129" s="1" t="s">
        <v>4943</v>
      </c>
      <c r="CV1129" s="1" t="s">
        <v>4943</v>
      </c>
      <c r="CW1129" s="1" t="s">
        <v>4943</v>
      </c>
      <c r="CX1129" s="1" t="s">
        <v>4943</v>
      </c>
      <c r="CY1129" s="1" t="s">
        <v>23</v>
      </c>
      <c r="CZ1129" s="1" t="s">
        <v>4943</v>
      </c>
    </row>
    <row r="1130" spans="2:104" x14ac:dyDescent="0.25">
      <c r="B1130" s="2">
        <v>44398</v>
      </c>
      <c r="C1130" s="1">
        <v>1</v>
      </c>
      <c r="D1130" s="1">
        <v>0</v>
      </c>
      <c r="E1130" s="1">
        <v>0</v>
      </c>
      <c r="F1130" s="1">
        <v>0</v>
      </c>
      <c r="G1130">
        <v>0</v>
      </c>
      <c r="H1130">
        <v>0</v>
      </c>
      <c r="I1130">
        <v>1</v>
      </c>
      <c r="J1130">
        <v>0</v>
      </c>
      <c r="K1130">
        <v>0</v>
      </c>
      <c r="L1130">
        <v>0</v>
      </c>
      <c r="M1130">
        <v>0</v>
      </c>
      <c r="N1130">
        <v>1</v>
      </c>
      <c r="O1130">
        <v>0</v>
      </c>
      <c r="P1130">
        <v>0</v>
      </c>
      <c r="Q1130">
        <v>0</v>
      </c>
      <c r="R1130">
        <v>1</v>
      </c>
      <c r="S1130">
        <v>0</v>
      </c>
      <c r="T1130">
        <v>1</v>
      </c>
      <c r="U1130">
        <v>0</v>
      </c>
      <c r="V1130" s="1">
        <v>1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>
        <v>0</v>
      </c>
      <c r="BD1130">
        <v>0</v>
      </c>
      <c r="BE1130">
        <v>0</v>
      </c>
      <c r="BF1130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 t="s">
        <v>4944</v>
      </c>
      <c r="CJ1130" s="1" t="s">
        <v>4944</v>
      </c>
      <c r="CK1130" s="1" t="s">
        <v>4944</v>
      </c>
      <c r="CL1130" s="1" t="s">
        <v>4944</v>
      </c>
      <c r="CM1130" s="1" t="s">
        <v>4944</v>
      </c>
      <c r="CN1130" s="1" t="s">
        <v>4944</v>
      </c>
      <c r="CO1130" s="1" t="s">
        <v>4944</v>
      </c>
      <c r="CP1130" s="1" t="s">
        <v>4944</v>
      </c>
      <c r="CQ1130" s="1" t="s">
        <v>4944</v>
      </c>
      <c r="CR1130" s="1" t="s">
        <v>4944</v>
      </c>
      <c r="CS1130" s="1" t="s">
        <v>4944</v>
      </c>
      <c r="CT1130" s="1" t="s">
        <v>4943</v>
      </c>
      <c r="CU1130" s="1" t="s">
        <v>4943</v>
      </c>
      <c r="CV1130" s="1" t="s">
        <v>4943</v>
      </c>
      <c r="CW1130" s="1" t="s">
        <v>4943</v>
      </c>
      <c r="CX1130" s="1" t="s">
        <v>4943</v>
      </c>
      <c r="CY1130" s="1" t="s">
        <v>4943</v>
      </c>
      <c r="CZ1130" s="1" t="s">
        <v>4943</v>
      </c>
    </row>
    <row r="1131" spans="2:104" x14ac:dyDescent="0.25">
      <c r="B1131" s="2">
        <v>44398</v>
      </c>
      <c r="C1131" s="1">
        <v>0</v>
      </c>
      <c r="D1131" s="1">
        <v>0</v>
      </c>
      <c r="E1131" s="1">
        <v>0</v>
      </c>
      <c r="F1131" s="1">
        <v>1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1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>
        <v>0</v>
      </c>
      <c r="BD1131">
        <v>0</v>
      </c>
      <c r="BE1131">
        <v>0</v>
      </c>
      <c r="BF113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1</v>
      </c>
      <c r="BR1131" s="1">
        <v>1</v>
      </c>
      <c r="BS1131" s="1">
        <v>0</v>
      </c>
      <c r="BT1131" s="1">
        <v>0</v>
      </c>
      <c r="BU1131" s="1">
        <v>1</v>
      </c>
      <c r="BV1131" s="1">
        <v>1</v>
      </c>
      <c r="BW1131" s="1">
        <v>0</v>
      </c>
      <c r="BX1131" s="1">
        <v>0</v>
      </c>
      <c r="BY1131" s="1">
        <v>0</v>
      </c>
      <c r="BZ1131" s="1">
        <v>0</v>
      </c>
      <c r="CA1131" s="1">
        <v>1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 t="s">
        <v>4945</v>
      </c>
      <c r="CJ1131" s="1" t="s">
        <v>4945</v>
      </c>
      <c r="CK1131" s="1" t="s">
        <v>4945</v>
      </c>
      <c r="CL1131" s="1" t="s">
        <v>4944</v>
      </c>
      <c r="CM1131" s="1" t="s">
        <v>4945</v>
      </c>
      <c r="CN1131" s="1" t="s">
        <v>4945</v>
      </c>
      <c r="CO1131" s="1" t="s">
        <v>4945</v>
      </c>
      <c r="CP1131" s="1" t="s">
        <v>4946</v>
      </c>
      <c r="CQ1131" s="1" t="s">
        <v>4945</v>
      </c>
      <c r="CR1131" s="1" t="s">
        <v>4944</v>
      </c>
      <c r="CS1131" s="1" t="s">
        <v>4944</v>
      </c>
      <c r="CT1131" s="1" t="s">
        <v>4943</v>
      </c>
      <c r="CU1131" s="1" t="s">
        <v>4943</v>
      </c>
      <c r="CV1131" s="1" t="s">
        <v>4943</v>
      </c>
      <c r="CW1131" s="1" t="s">
        <v>4943</v>
      </c>
      <c r="CX1131" s="1" t="s">
        <v>4943</v>
      </c>
      <c r="CY1131" s="1" t="s">
        <v>4943</v>
      </c>
      <c r="CZ1131" s="1" t="s">
        <v>4943</v>
      </c>
    </row>
    <row r="1132" spans="2:104" x14ac:dyDescent="0.25">
      <c r="B1132" s="2">
        <v>44398</v>
      </c>
      <c r="C1132" s="1">
        <v>1</v>
      </c>
      <c r="D1132" s="1">
        <v>0</v>
      </c>
      <c r="E1132" s="1">
        <v>0</v>
      </c>
      <c r="F1132" s="1">
        <v>0</v>
      </c>
      <c r="G1132">
        <v>0</v>
      </c>
      <c r="H1132">
        <v>0</v>
      </c>
      <c r="I1132">
        <v>1</v>
      </c>
      <c r="J1132">
        <v>1</v>
      </c>
      <c r="K1132">
        <v>1</v>
      </c>
      <c r="L1132">
        <v>1</v>
      </c>
      <c r="M1132">
        <v>1</v>
      </c>
      <c r="N1132">
        <v>0</v>
      </c>
      <c r="O1132">
        <v>1</v>
      </c>
      <c r="P1132">
        <v>0</v>
      </c>
      <c r="Q1132">
        <v>0</v>
      </c>
      <c r="R1132">
        <v>1</v>
      </c>
      <c r="S1132">
        <v>1</v>
      </c>
      <c r="T1132">
        <v>1</v>
      </c>
      <c r="U1132">
        <v>0</v>
      </c>
      <c r="V1132" s="1">
        <v>1</v>
      </c>
      <c r="W1132" s="1">
        <v>0</v>
      </c>
      <c r="X1132" s="1">
        <v>0</v>
      </c>
      <c r="Y1132" s="1">
        <v>1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1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1</v>
      </c>
      <c r="AN1132" s="1">
        <v>0</v>
      </c>
      <c r="AO1132" s="1">
        <v>0</v>
      </c>
      <c r="AP1132" s="1">
        <v>1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1</v>
      </c>
      <c r="AX1132" s="1">
        <v>1</v>
      </c>
      <c r="AY1132" s="1">
        <v>1</v>
      </c>
      <c r="AZ1132" s="1">
        <v>1</v>
      </c>
      <c r="BA1132" s="1">
        <v>0</v>
      </c>
      <c r="BB1132" s="1">
        <v>1</v>
      </c>
      <c r="BC1132">
        <v>1</v>
      </c>
      <c r="BD1132">
        <v>1</v>
      </c>
      <c r="BE1132">
        <v>1</v>
      </c>
      <c r="BF1132">
        <v>0</v>
      </c>
      <c r="BG1132" s="1">
        <v>1</v>
      </c>
      <c r="BH1132" s="1">
        <v>0</v>
      </c>
      <c r="BI1132" s="1">
        <v>0</v>
      </c>
      <c r="BJ1132" s="1">
        <v>1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1</v>
      </c>
      <c r="BR1132" s="1">
        <v>1</v>
      </c>
      <c r="BS1132" s="1">
        <v>0</v>
      </c>
      <c r="BT1132" s="1">
        <v>0</v>
      </c>
      <c r="BU1132" s="1">
        <v>1</v>
      </c>
      <c r="BV1132" s="1">
        <v>1</v>
      </c>
      <c r="BW1132" s="1">
        <v>0</v>
      </c>
      <c r="BX1132" s="1">
        <v>0</v>
      </c>
      <c r="BY1132" s="1">
        <v>1</v>
      </c>
      <c r="BZ1132" s="1">
        <v>0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 t="s">
        <v>4946</v>
      </c>
      <c r="CJ1132" s="1" t="s">
        <v>4946</v>
      </c>
      <c r="CK1132" s="1" t="s">
        <v>4944</v>
      </c>
      <c r="CL1132" s="1" t="s">
        <v>4944</v>
      </c>
      <c r="CM1132" s="1" t="s">
        <v>4944</v>
      </c>
      <c r="CN1132" s="1" t="s">
        <v>4944</v>
      </c>
      <c r="CO1132" s="1" t="s">
        <v>4946</v>
      </c>
      <c r="CP1132" s="1" t="s">
        <v>4946</v>
      </c>
      <c r="CQ1132" s="1" t="s">
        <v>4944</v>
      </c>
      <c r="CR1132" s="1" t="s">
        <v>4944</v>
      </c>
      <c r="CS1132" s="1" t="s">
        <v>4944</v>
      </c>
      <c r="CT1132" s="1" t="s">
        <v>4943</v>
      </c>
      <c r="CU1132" s="1" t="s">
        <v>4943</v>
      </c>
      <c r="CV1132" s="1" t="s">
        <v>4943</v>
      </c>
      <c r="CW1132" s="1" t="s">
        <v>4943</v>
      </c>
      <c r="CX1132" s="1" t="s">
        <v>4943</v>
      </c>
      <c r="CY1132" s="1" t="s">
        <v>4943</v>
      </c>
      <c r="CZ1132" s="1" t="s">
        <v>4943</v>
      </c>
    </row>
    <row r="1133" spans="2:104" x14ac:dyDescent="0.25">
      <c r="B1133" s="2">
        <v>44398</v>
      </c>
      <c r="C1133" s="1">
        <v>1</v>
      </c>
      <c r="D1133" s="1">
        <v>0</v>
      </c>
      <c r="E1133" s="1">
        <v>0</v>
      </c>
      <c r="F1133" s="1">
        <v>0</v>
      </c>
      <c r="G1133">
        <v>1</v>
      </c>
      <c r="H1133">
        <v>0</v>
      </c>
      <c r="I1133">
        <v>0</v>
      </c>
      <c r="J1133">
        <v>0</v>
      </c>
      <c r="K1133">
        <v>0</v>
      </c>
      <c r="L1133">
        <v>1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>
        <v>0</v>
      </c>
      <c r="BD1133">
        <v>0</v>
      </c>
      <c r="BE1133">
        <v>0</v>
      </c>
      <c r="BF1133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1</v>
      </c>
      <c r="BR1133" s="1">
        <v>1</v>
      </c>
      <c r="BS1133" s="1">
        <v>1</v>
      </c>
      <c r="BT1133" s="1">
        <v>1</v>
      </c>
      <c r="BU1133" s="1">
        <v>1</v>
      </c>
      <c r="BV1133" s="1">
        <v>0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1</v>
      </c>
      <c r="CD1133" s="1">
        <v>1</v>
      </c>
      <c r="CE1133" s="1">
        <v>0</v>
      </c>
      <c r="CF1133" s="1">
        <v>0</v>
      </c>
      <c r="CG1133" s="1">
        <v>0</v>
      </c>
      <c r="CH1133" s="1">
        <v>0</v>
      </c>
      <c r="CI1133" s="1" t="s">
        <v>4946</v>
      </c>
      <c r="CJ1133" s="1" t="s">
        <v>4946</v>
      </c>
      <c r="CK1133" s="1" t="s">
        <v>4946</v>
      </c>
      <c r="CL1133" s="1" t="s">
        <v>4946</v>
      </c>
      <c r="CM1133" s="1" t="s">
        <v>4946</v>
      </c>
      <c r="CN1133" s="1" t="s">
        <v>4946</v>
      </c>
      <c r="CO1133" s="1" t="s">
        <v>4946</v>
      </c>
      <c r="CP1133" s="1" t="s">
        <v>4946</v>
      </c>
      <c r="CQ1133" s="1" t="s">
        <v>4946</v>
      </c>
      <c r="CR1133" s="1" t="s">
        <v>4946</v>
      </c>
      <c r="CS1133" s="1" t="s">
        <v>4946</v>
      </c>
      <c r="CT1133" s="1" t="s">
        <v>4943</v>
      </c>
      <c r="CU1133" s="1" t="s">
        <v>4943</v>
      </c>
      <c r="CV1133" s="1" t="s">
        <v>4943</v>
      </c>
      <c r="CW1133" s="1" t="s">
        <v>4943</v>
      </c>
      <c r="CX1133" s="1" t="s">
        <v>4943</v>
      </c>
      <c r="CY1133" s="1" t="s">
        <v>4943</v>
      </c>
      <c r="CZ1133" s="1" t="s">
        <v>4943</v>
      </c>
    </row>
    <row r="1134" spans="2:104" x14ac:dyDescent="0.25">
      <c r="B1134" s="2">
        <v>44398</v>
      </c>
      <c r="C1134" s="1">
        <v>1</v>
      </c>
      <c r="D1134" s="1">
        <v>0</v>
      </c>
      <c r="E1134" s="1">
        <v>0</v>
      </c>
      <c r="F1134" s="1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1</v>
      </c>
      <c r="M1134">
        <v>1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>
        <v>0</v>
      </c>
      <c r="BD1134">
        <v>0</v>
      </c>
      <c r="BE1134">
        <v>0</v>
      </c>
      <c r="BF1134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1</v>
      </c>
      <c r="BV1134" s="1">
        <v>1</v>
      </c>
      <c r="BW1134" s="1">
        <v>0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1</v>
      </c>
      <c r="CG1134" s="1">
        <v>0</v>
      </c>
      <c r="CH1134" s="1">
        <v>0</v>
      </c>
      <c r="CI1134" s="1" t="s">
        <v>4946</v>
      </c>
      <c r="CJ1134" s="1" t="s">
        <v>4946</v>
      </c>
      <c r="CK1134" s="1" t="s">
        <v>4946</v>
      </c>
      <c r="CL1134" s="1" t="s">
        <v>4946</v>
      </c>
      <c r="CM1134" s="1" t="s">
        <v>4946</v>
      </c>
      <c r="CN1134" s="1" t="s">
        <v>4946</v>
      </c>
      <c r="CO1134" s="1" t="s">
        <v>4946</v>
      </c>
      <c r="CP1134" s="1" t="s">
        <v>4946</v>
      </c>
      <c r="CQ1134" s="1" t="s">
        <v>4946</v>
      </c>
      <c r="CR1134" s="1" t="s">
        <v>4946</v>
      </c>
      <c r="CS1134" s="1" t="s">
        <v>4946</v>
      </c>
      <c r="CT1134" s="1" t="s">
        <v>4943</v>
      </c>
      <c r="CU1134" s="1" t="s">
        <v>4943</v>
      </c>
      <c r="CV1134" s="1" t="s">
        <v>4943</v>
      </c>
      <c r="CW1134" s="1" t="s">
        <v>4943</v>
      </c>
      <c r="CX1134" s="1" t="s">
        <v>4943</v>
      </c>
      <c r="CY1134" s="1" t="s">
        <v>4943</v>
      </c>
      <c r="CZ1134" s="1" t="s">
        <v>4943</v>
      </c>
    </row>
    <row r="1135" spans="2:104" x14ac:dyDescent="0.25">
      <c r="B1135" s="2">
        <v>44398</v>
      </c>
      <c r="C1135" s="1">
        <v>1</v>
      </c>
      <c r="D1135" s="1">
        <v>0</v>
      </c>
      <c r="E1135" s="1">
        <v>0</v>
      </c>
      <c r="F1135" s="1">
        <v>0</v>
      </c>
      <c r="G1135">
        <v>0</v>
      </c>
      <c r="H1135">
        <v>0</v>
      </c>
      <c r="I1135">
        <v>1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1</v>
      </c>
      <c r="S1135">
        <v>0</v>
      </c>
      <c r="T1135">
        <v>1</v>
      </c>
      <c r="U1135">
        <v>0</v>
      </c>
      <c r="V1135" s="1">
        <v>1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>
        <v>0</v>
      </c>
      <c r="BD1135">
        <v>0</v>
      </c>
      <c r="BE1135">
        <v>0</v>
      </c>
      <c r="BF1135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0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 t="s">
        <v>4946</v>
      </c>
      <c r="CJ1135" s="1" t="s">
        <v>4946</v>
      </c>
      <c r="CK1135" s="1" t="s">
        <v>4944</v>
      </c>
      <c r="CL1135" s="1" t="s">
        <v>4944</v>
      </c>
      <c r="CM1135" s="1" t="s">
        <v>4946</v>
      </c>
      <c r="CN1135" s="1" t="s">
        <v>4946</v>
      </c>
      <c r="CO1135" s="1" t="s">
        <v>4946</v>
      </c>
      <c r="CP1135" s="1" t="s">
        <v>4944</v>
      </c>
      <c r="CQ1135" s="1" t="s">
        <v>4944</v>
      </c>
      <c r="CR1135" s="1" t="s">
        <v>4946</v>
      </c>
      <c r="CS1135" s="1" t="s">
        <v>4945</v>
      </c>
      <c r="CT1135" s="1" t="s">
        <v>4943</v>
      </c>
      <c r="CU1135" s="1" t="s">
        <v>4943</v>
      </c>
      <c r="CV1135" s="1" t="s">
        <v>4943</v>
      </c>
      <c r="CW1135" s="1" t="s">
        <v>4943</v>
      </c>
      <c r="CX1135" s="1" t="s">
        <v>4943</v>
      </c>
      <c r="CY1135" s="1" t="s">
        <v>4943</v>
      </c>
      <c r="CZ1135" s="1" t="s">
        <v>4943</v>
      </c>
    </row>
    <row r="1136" spans="2:104" x14ac:dyDescent="0.25">
      <c r="B1136" s="2">
        <v>44398</v>
      </c>
      <c r="C1136" s="1">
        <v>0</v>
      </c>
      <c r="D1136" s="1">
        <v>1</v>
      </c>
      <c r="E1136" s="1">
        <v>0</v>
      </c>
      <c r="F1136" s="1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>
        <v>0</v>
      </c>
      <c r="BD1136">
        <v>0</v>
      </c>
      <c r="BE1136">
        <v>0</v>
      </c>
      <c r="BF1136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 t="s">
        <v>4943</v>
      </c>
      <c r="CJ1136" s="1" t="s">
        <v>4943</v>
      </c>
      <c r="CK1136" s="1" t="s">
        <v>4943</v>
      </c>
      <c r="CL1136" s="1" t="s">
        <v>4943</v>
      </c>
      <c r="CM1136" s="1" t="s">
        <v>4943</v>
      </c>
      <c r="CN1136" s="1" t="s">
        <v>4943</v>
      </c>
      <c r="CO1136" s="1" t="s">
        <v>4943</v>
      </c>
      <c r="CP1136" s="1" t="s">
        <v>4943</v>
      </c>
      <c r="CQ1136" s="1" t="s">
        <v>4943</v>
      </c>
      <c r="CR1136" s="1" t="s">
        <v>4943</v>
      </c>
      <c r="CS1136" s="1" t="s">
        <v>4943</v>
      </c>
      <c r="CT1136" s="1" t="s">
        <v>4943</v>
      </c>
      <c r="CU1136" s="1" t="s">
        <v>4943</v>
      </c>
      <c r="CV1136" s="1" t="s">
        <v>4943</v>
      </c>
      <c r="CW1136" s="1" t="s">
        <v>4943</v>
      </c>
      <c r="CX1136" s="1" t="s">
        <v>4943</v>
      </c>
      <c r="CY1136" s="1" t="s">
        <v>23</v>
      </c>
      <c r="CZ1136" s="1" t="s">
        <v>4943</v>
      </c>
    </row>
    <row r="1137" spans="2:104" x14ac:dyDescent="0.25">
      <c r="B1137" s="2">
        <v>44398</v>
      </c>
      <c r="C1137" s="1">
        <v>1</v>
      </c>
      <c r="D1137" s="1">
        <v>0</v>
      </c>
      <c r="E1137" s="1">
        <v>0</v>
      </c>
      <c r="F1137" s="1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>
        <v>0</v>
      </c>
      <c r="BD1137">
        <v>0</v>
      </c>
      <c r="BE1137">
        <v>0</v>
      </c>
      <c r="BF1137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 t="s">
        <v>4944</v>
      </c>
      <c r="CJ1137" s="1" t="s">
        <v>4945</v>
      </c>
      <c r="CK1137" s="1" t="s">
        <v>4945</v>
      </c>
      <c r="CL1137" s="1" t="s">
        <v>4945</v>
      </c>
      <c r="CM1137" s="1" t="s">
        <v>4945</v>
      </c>
      <c r="CN1137" s="1" t="s">
        <v>4945</v>
      </c>
      <c r="CO1137" s="1" t="s">
        <v>4946</v>
      </c>
      <c r="CP1137" s="1" t="s">
        <v>4944</v>
      </c>
      <c r="CQ1137" s="1" t="s">
        <v>4945</v>
      </c>
      <c r="CR1137" s="1" t="s">
        <v>4944</v>
      </c>
      <c r="CS1137" s="1" t="s">
        <v>4944</v>
      </c>
      <c r="CT1137" s="1" t="s">
        <v>4943</v>
      </c>
      <c r="CU1137" s="1" t="s">
        <v>4943</v>
      </c>
      <c r="CV1137" s="1" t="s">
        <v>4943</v>
      </c>
      <c r="CW1137" s="1" t="s">
        <v>4943</v>
      </c>
      <c r="CX1137" s="1" t="s">
        <v>4943</v>
      </c>
      <c r="CY1137" s="1" t="s">
        <v>4943</v>
      </c>
      <c r="CZ1137" s="1" t="s">
        <v>4943</v>
      </c>
    </row>
    <row r="1138" spans="2:104" x14ac:dyDescent="0.25">
      <c r="B1138" s="2">
        <v>44398</v>
      </c>
      <c r="C1138" s="1">
        <v>1</v>
      </c>
      <c r="D1138" s="1">
        <v>0</v>
      </c>
      <c r="E1138" s="1">
        <v>0</v>
      </c>
      <c r="F1138" s="1">
        <v>0</v>
      </c>
      <c r="G1138">
        <v>1</v>
      </c>
      <c r="H1138">
        <v>0</v>
      </c>
      <c r="I1138">
        <v>1</v>
      </c>
      <c r="J1138">
        <v>1</v>
      </c>
      <c r="K1138">
        <v>1</v>
      </c>
      <c r="L1138">
        <v>1</v>
      </c>
      <c r="M1138">
        <v>1</v>
      </c>
      <c r="N1138">
        <v>1</v>
      </c>
      <c r="O1138">
        <v>1</v>
      </c>
      <c r="P1138">
        <v>1</v>
      </c>
      <c r="Q1138">
        <v>0</v>
      </c>
      <c r="R1138">
        <v>0</v>
      </c>
      <c r="S1138">
        <v>0</v>
      </c>
      <c r="T1138">
        <v>1</v>
      </c>
      <c r="U1138">
        <v>1</v>
      </c>
      <c r="V1138" s="1">
        <v>1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1</v>
      </c>
      <c r="AH1138" s="1">
        <v>0</v>
      </c>
      <c r="AI1138" s="1">
        <v>1</v>
      </c>
      <c r="AJ1138" s="1">
        <v>0</v>
      </c>
      <c r="AK1138" s="1">
        <v>0</v>
      </c>
      <c r="AL1138" s="1">
        <v>0</v>
      </c>
      <c r="AM1138" s="1">
        <v>1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1</v>
      </c>
      <c r="BA1138" s="1">
        <v>0</v>
      </c>
      <c r="BB1138" s="1">
        <v>0</v>
      </c>
      <c r="BC1138">
        <v>1</v>
      </c>
      <c r="BD1138">
        <v>0</v>
      </c>
      <c r="BE1138">
        <v>0</v>
      </c>
      <c r="BF1138">
        <v>1</v>
      </c>
      <c r="BG1138" s="1">
        <v>1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1</v>
      </c>
      <c r="BR1138" s="1">
        <v>0</v>
      </c>
      <c r="BS1138" s="1">
        <v>0</v>
      </c>
      <c r="BT1138" s="1">
        <v>0</v>
      </c>
      <c r="BU1138" s="1">
        <v>1</v>
      </c>
      <c r="BV1138" s="1">
        <v>1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1</v>
      </c>
      <c r="CG1138" s="1">
        <v>0</v>
      </c>
      <c r="CH1138" s="1">
        <v>0</v>
      </c>
      <c r="CI1138" s="1" t="s">
        <v>4946</v>
      </c>
      <c r="CJ1138" s="1" t="s">
        <v>4946</v>
      </c>
      <c r="CK1138" s="1" t="s">
        <v>4946</v>
      </c>
      <c r="CL1138" s="1" t="s">
        <v>4946</v>
      </c>
      <c r="CM1138" s="1" t="s">
        <v>4946</v>
      </c>
      <c r="CN1138" s="1" t="s">
        <v>4946</v>
      </c>
      <c r="CO1138" s="1" t="s">
        <v>4946</v>
      </c>
      <c r="CP1138" s="1" t="s">
        <v>4946</v>
      </c>
      <c r="CQ1138" s="1" t="s">
        <v>4946</v>
      </c>
      <c r="CR1138" s="1" t="s">
        <v>4946</v>
      </c>
      <c r="CS1138" s="1" t="s">
        <v>4946</v>
      </c>
      <c r="CT1138" s="1" t="s">
        <v>4943</v>
      </c>
      <c r="CU1138" s="1" t="s">
        <v>4943</v>
      </c>
      <c r="CV1138" s="1" t="s">
        <v>4943</v>
      </c>
      <c r="CW1138" s="1" t="s">
        <v>4943</v>
      </c>
      <c r="CX1138" s="1" t="s">
        <v>4943</v>
      </c>
      <c r="CY1138" s="1" t="s">
        <v>4943</v>
      </c>
      <c r="CZ1138" s="1" t="s">
        <v>4943</v>
      </c>
    </row>
    <row r="1139" spans="2:104" x14ac:dyDescent="0.25">
      <c r="B1139" s="2">
        <v>44398</v>
      </c>
      <c r="C1139" s="1">
        <v>0</v>
      </c>
      <c r="D1139" s="1">
        <v>1</v>
      </c>
      <c r="E1139" s="1">
        <v>0</v>
      </c>
      <c r="F1139" s="1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>
        <v>0</v>
      </c>
      <c r="BD1139">
        <v>0</v>
      </c>
      <c r="BE1139">
        <v>0</v>
      </c>
      <c r="BF1139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 t="s">
        <v>4943</v>
      </c>
      <c r="CJ1139" s="1" t="s">
        <v>4943</v>
      </c>
      <c r="CK1139" s="1" t="s">
        <v>4943</v>
      </c>
      <c r="CL1139" s="1" t="s">
        <v>4943</v>
      </c>
      <c r="CM1139" s="1" t="s">
        <v>4943</v>
      </c>
      <c r="CN1139" s="1" t="s">
        <v>4943</v>
      </c>
      <c r="CO1139" s="1" t="s">
        <v>4943</v>
      </c>
      <c r="CP1139" s="1" t="s">
        <v>4943</v>
      </c>
      <c r="CQ1139" s="1" t="s">
        <v>4943</v>
      </c>
      <c r="CR1139" s="1" t="s">
        <v>4943</v>
      </c>
      <c r="CS1139" s="1" t="s">
        <v>4943</v>
      </c>
      <c r="CT1139" s="1" t="s">
        <v>4943</v>
      </c>
      <c r="CU1139" s="1" t="s">
        <v>4943</v>
      </c>
      <c r="CV1139" s="1" t="s">
        <v>4943</v>
      </c>
      <c r="CW1139" s="1" t="s">
        <v>4943</v>
      </c>
      <c r="CX1139" s="1" t="s">
        <v>4943</v>
      </c>
      <c r="CY1139" s="1" t="s">
        <v>23</v>
      </c>
      <c r="CZ1139" s="1" t="s">
        <v>4943</v>
      </c>
    </row>
    <row r="1140" spans="2:104" x14ac:dyDescent="0.25">
      <c r="B1140" s="2">
        <v>44398</v>
      </c>
      <c r="C1140" s="1">
        <v>1</v>
      </c>
      <c r="D1140" s="1">
        <v>0</v>
      </c>
      <c r="E1140" s="1">
        <v>0</v>
      </c>
      <c r="F1140" s="1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1</v>
      </c>
      <c r="M1140">
        <v>1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>
        <v>0</v>
      </c>
      <c r="BD1140">
        <v>0</v>
      </c>
      <c r="BE1140">
        <v>0</v>
      </c>
      <c r="BF1140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1</v>
      </c>
      <c r="BR1140" s="1">
        <v>1</v>
      </c>
      <c r="BS1140" s="1">
        <v>1</v>
      </c>
      <c r="BT1140" s="1">
        <v>1</v>
      </c>
      <c r="BU1140" s="1">
        <v>1</v>
      </c>
      <c r="BV1140" s="1">
        <v>1</v>
      </c>
      <c r="BW1140" s="1">
        <v>0</v>
      </c>
      <c r="BX1140" s="1">
        <v>0</v>
      </c>
      <c r="BY1140" s="1">
        <v>0</v>
      </c>
      <c r="BZ1140" s="1">
        <v>0</v>
      </c>
      <c r="CA1140" s="1">
        <v>1</v>
      </c>
      <c r="CB1140" s="1">
        <v>0</v>
      </c>
      <c r="CC1140" s="1">
        <v>0</v>
      </c>
      <c r="CD1140" s="1">
        <v>0</v>
      </c>
      <c r="CE1140" s="1">
        <v>0</v>
      </c>
      <c r="CF1140" s="1">
        <v>1</v>
      </c>
      <c r="CG1140" s="1">
        <v>0</v>
      </c>
      <c r="CH1140" s="1">
        <v>0</v>
      </c>
      <c r="CI1140" s="1" t="s">
        <v>4944</v>
      </c>
      <c r="CJ1140" s="1" t="s">
        <v>4945</v>
      </c>
      <c r="CK1140" s="1" t="s">
        <v>4946</v>
      </c>
      <c r="CL1140" s="1" t="s">
        <v>4944</v>
      </c>
      <c r="CM1140" s="1" t="s">
        <v>4946</v>
      </c>
      <c r="CN1140" s="1" t="s">
        <v>4945</v>
      </c>
      <c r="CO1140" s="1" t="s">
        <v>4944</v>
      </c>
      <c r="CP1140" s="1" t="s">
        <v>4944</v>
      </c>
      <c r="CQ1140" s="1" t="s">
        <v>4945</v>
      </c>
      <c r="CR1140" s="1" t="s">
        <v>4944</v>
      </c>
      <c r="CS1140" s="1" t="s">
        <v>4946</v>
      </c>
      <c r="CT1140" s="1" t="s">
        <v>4943</v>
      </c>
      <c r="CU1140" s="1" t="s">
        <v>4943</v>
      </c>
      <c r="CV1140" s="1" t="s">
        <v>4943</v>
      </c>
      <c r="CW1140" s="1" t="s">
        <v>4943</v>
      </c>
      <c r="CX1140" s="1" t="s">
        <v>4943</v>
      </c>
      <c r="CY1140" s="1" t="s">
        <v>4943</v>
      </c>
      <c r="CZ1140" s="1" t="s">
        <v>4943</v>
      </c>
    </row>
    <row r="1141" spans="2:104" x14ac:dyDescent="0.25">
      <c r="B1141" s="2">
        <v>44398</v>
      </c>
      <c r="C1141" s="1">
        <v>0</v>
      </c>
      <c r="D1141" s="1">
        <v>1</v>
      </c>
      <c r="E1141" s="1">
        <v>0</v>
      </c>
      <c r="F1141" s="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>
        <v>0</v>
      </c>
      <c r="BD1141">
        <v>0</v>
      </c>
      <c r="BE1141">
        <v>0</v>
      </c>
      <c r="BF114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0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 t="s">
        <v>4943</v>
      </c>
      <c r="CJ1141" s="1" t="s">
        <v>4943</v>
      </c>
      <c r="CK1141" s="1" t="s">
        <v>4943</v>
      </c>
      <c r="CL1141" s="1" t="s">
        <v>4943</v>
      </c>
      <c r="CM1141" s="1" t="s">
        <v>4943</v>
      </c>
      <c r="CN1141" s="1" t="s">
        <v>4943</v>
      </c>
      <c r="CO1141" s="1" t="s">
        <v>4943</v>
      </c>
      <c r="CP1141" s="1" t="s">
        <v>4943</v>
      </c>
      <c r="CQ1141" s="1" t="s">
        <v>4943</v>
      </c>
      <c r="CR1141" s="1" t="s">
        <v>4943</v>
      </c>
      <c r="CS1141" s="1" t="s">
        <v>4943</v>
      </c>
      <c r="CT1141" s="1" t="s">
        <v>4943</v>
      </c>
      <c r="CU1141" s="1" t="s">
        <v>4943</v>
      </c>
      <c r="CV1141" s="1" t="s">
        <v>4943</v>
      </c>
      <c r="CW1141" s="1" t="s">
        <v>4943</v>
      </c>
      <c r="CX1141" s="1" t="s">
        <v>4943</v>
      </c>
      <c r="CY1141" s="1" t="s">
        <v>23</v>
      </c>
      <c r="CZ1141" s="1" t="s">
        <v>4943</v>
      </c>
    </row>
    <row r="1142" spans="2:104" x14ac:dyDescent="0.25">
      <c r="B1142" s="2">
        <v>44398</v>
      </c>
      <c r="C1142" s="1">
        <v>0</v>
      </c>
      <c r="D1142" s="1">
        <v>1</v>
      </c>
      <c r="E1142" s="1">
        <v>0</v>
      </c>
      <c r="F1142" s="1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>
        <v>0</v>
      </c>
      <c r="BD1142">
        <v>0</v>
      </c>
      <c r="BE1142">
        <v>0</v>
      </c>
      <c r="BF1142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 t="s">
        <v>4943</v>
      </c>
      <c r="CJ1142" s="1" t="s">
        <v>4943</v>
      </c>
      <c r="CK1142" s="1" t="s">
        <v>4943</v>
      </c>
      <c r="CL1142" s="1" t="s">
        <v>4943</v>
      </c>
      <c r="CM1142" s="1" t="s">
        <v>4943</v>
      </c>
      <c r="CN1142" s="1" t="s">
        <v>4943</v>
      </c>
      <c r="CO1142" s="1" t="s">
        <v>4943</v>
      </c>
      <c r="CP1142" s="1" t="s">
        <v>4943</v>
      </c>
      <c r="CQ1142" s="1" t="s">
        <v>4943</v>
      </c>
      <c r="CR1142" s="1" t="s">
        <v>4943</v>
      </c>
      <c r="CS1142" s="1" t="s">
        <v>4943</v>
      </c>
      <c r="CT1142" s="1" t="s">
        <v>4943</v>
      </c>
      <c r="CU1142" s="1" t="s">
        <v>4943</v>
      </c>
      <c r="CV1142" s="1" t="s">
        <v>4943</v>
      </c>
      <c r="CW1142" s="1" t="s">
        <v>4943</v>
      </c>
      <c r="CX1142" s="1" t="s">
        <v>4943</v>
      </c>
      <c r="CY1142" s="1" t="s">
        <v>23</v>
      </c>
      <c r="CZ1142" s="1" t="s">
        <v>4943</v>
      </c>
    </row>
    <row r="1143" spans="2:104" x14ac:dyDescent="0.25">
      <c r="B1143" s="2">
        <v>44398</v>
      </c>
      <c r="C1143" s="1">
        <v>0</v>
      </c>
      <c r="D1143" s="1">
        <v>1</v>
      </c>
      <c r="E1143" s="1">
        <v>0</v>
      </c>
      <c r="F1143" s="1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>
        <v>0</v>
      </c>
      <c r="BD1143">
        <v>0</v>
      </c>
      <c r="BE1143">
        <v>0</v>
      </c>
      <c r="BF1143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 t="s">
        <v>4943</v>
      </c>
      <c r="CJ1143" s="1" t="s">
        <v>4943</v>
      </c>
      <c r="CK1143" s="1" t="s">
        <v>4943</v>
      </c>
      <c r="CL1143" s="1" t="s">
        <v>4943</v>
      </c>
      <c r="CM1143" s="1" t="s">
        <v>4943</v>
      </c>
      <c r="CN1143" s="1" t="s">
        <v>4943</v>
      </c>
      <c r="CO1143" s="1" t="s">
        <v>4943</v>
      </c>
      <c r="CP1143" s="1" t="s">
        <v>4943</v>
      </c>
      <c r="CQ1143" s="1" t="s">
        <v>4943</v>
      </c>
      <c r="CR1143" s="1" t="s">
        <v>4943</v>
      </c>
      <c r="CS1143" s="1" t="s">
        <v>4943</v>
      </c>
      <c r="CT1143" s="1" t="s">
        <v>4943</v>
      </c>
      <c r="CU1143" s="1" t="s">
        <v>4943</v>
      </c>
      <c r="CV1143" s="1" t="s">
        <v>4943</v>
      </c>
      <c r="CW1143" s="1" t="s">
        <v>4943</v>
      </c>
      <c r="CX1143" s="1" t="s">
        <v>4943</v>
      </c>
      <c r="CY1143" s="1" t="s">
        <v>23</v>
      </c>
      <c r="CZ1143" s="1" t="s">
        <v>4943</v>
      </c>
    </row>
    <row r="1144" spans="2:104" x14ac:dyDescent="0.25">
      <c r="B1144" s="2">
        <v>44398</v>
      </c>
      <c r="C1144" s="1">
        <v>1</v>
      </c>
      <c r="D1144" s="1">
        <v>0</v>
      </c>
      <c r="E1144" s="1">
        <v>0</v>
      </c>
      <c r="F1144" s="1">
        <v>0</v>
      </c>
      <c r="G1144">
        <v>1</v>
      </c>
      <c r="H1144">
        <v>0</v>
      </c>
      <c r="I1144">
        <v>1</v>
      </c>
      <c r="J1144">
        <v>0</v>
      </c>
      <c r="K1144">
        <v>1</v>
      </c>
      <c r="L1144">
        <v>1</v>
      </c>
      <c r="M1144">
        <v>1</v>
      </c>
      <c r="N1144">
        <v>1</v>
      </c>
      <c r="O1144">
        <v>0</v>
      </c>
      <c r="P1144">
        <v>0</v>
      </c>
      <c r="Q1144">
        <v>0</v>
      </c>
      <c r="R1144">
        <v>1</v>
      </c>
      <c r="S1144">
        <v>0</v>
      </c>
      <c r="T1144">
        <v>1</v>
      </c>
      <c r="U1144">
        <v>0</v>
      </c>
      <c r="V1144" s="1">
        <v>1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1</v>
      </c>
      <c r="AX1144" s="1">
        <v>1</v>
      </c>
      <c r="AY1144" s="1">
        <v>0</v>
      </c>
      <c r="AZ1144" s="1">
        <v>1</v>
      </c>
      <c r="BA1144" s="1">
        <v>0</v>
      </c>
      <c r="BB1144" s="1">
        <v>1</v>
      </c>
      <c r="BC1144">
        <v>1</v>
      </c>
      <c r="BD1144">
        <v>1</v>
      </c>
      <c r="BE1144">
        <v>1</v>
      </c>
      <c r="BF1144">
        <v>0</v>
      </c>
      <c r="BG1144" s="1">
        <v>1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1</v>
      </c>
      <c r="BR1144" s="1">
        <v>0</v>
      </c>
      <c r="BS1144" s="1">
        <v>0</v>
      </c>
      <c r="BT1144" s="1">
        <v>0</v>
      </c>
      <c r="BU1144" s="1">
        <v>1</v>
      </c>
      <c r="BV1144" s="1">
        <v>1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1</v>
      </c>
      <c r="CG1144" s="1">
        <v>0</v>
      </c>
      <c r="CH1144" s="1">
        <v>0</v>
      </c>
      <c r="CI1144" s="1" t="s">
        <v>4944</v>
      </c>
      <c r="CJ1144" s="1" t="s">
        <v>4944</v>
      </c>
      <c r="CK1144" s="1" t="s">
        <v>4946</v>
      </c>
      <c r="CL1144" s="1" t="s">
        <v>4946</v>
      </c>
      <c r="CM1144" s="1" t="s">
        <v>4946</v>
      </c>
      <c r="CN1144" s="1" t="s">
        <v>4946</v>
      </c>
      <c r="CO1144" s="1" t="s">
        <v>4944</v>
      </c>
      <c r="CP1144" s="1" t="s">
        <v>4944</v>
      </c>
      <c r="CQ1144" s="1" t="s">
        <v>4945</v>
      </c>
      <c r="CR1144" s="1" t="s">
        <v>4944</v>
      </c>
      <c r="CS1144" s="1" t="s">
        <v>4944</v>
      </c>
      <c r="CT1144" s="1" t="s">
        <v>4943</v>
      </c>
      <c r="CU1144" s="1" t="s">
        <v>4943</v>
      </c>
      <c r="CV1144" s="1" t="s">
        <v>4943</v>
      </c>
      <c r="CW1144" s="1" t="s">
        <v>4943</v>
      </c>
      <c r="CX1144" s="1" t="s">
        <v>4943</v>
      </c>
      <c r="CY1144" s="1" t="s">
        <v>4943</v>
      </c>
      <c r="CZ1144" s="1" t="s">
        <v>4943</v>
      </c>
    </row>
    <row r="1145" spans="2:104" x14ac:dyDescent="0.25">
      <c r="B1145" s="2">
        <v>44398</v>
      </c>
      <c r="C1145" s="1">
        <v>0</v>
      </c>
      <c r="D1145" s="1">
        <v>1</v>
      </c>
      <c r="E1145" s="1">
        <v>0</v>
      </c>
      <c r="F1145" s="1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>
        <v>0</v>
      </c>
      <c r="BD1145">
        <v>0</v>
      </c>
      <c r="BE1145">
        <v>0</v>
      </c>
      <c r="BF1145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 t="s">
        <v>4943</v>
      </c>
      <c r="CJ1145" s="1" t="s">
        <v>4943</v>
      </c>
      <c r="CK1145" s="1" t="s">
        <v>4943</v>
      </c>
      <c r="CL1145" s="1" t="s">
        <v>4943</v>
      </c>
      <c r="CM1145" s="1" t="s">
        <v>4943</v>
      </c>
      <c r="CN1145" s="1" t="s">
        <v>4943</v>
      </c>
      <c r="CO1145" s="1" t="s">
        <v>4943</v>
      </c>
      <c r="CP1145" s="1" t="s">
        <v>4943</v>
      </c>
      <c r="CQ1145" s="1" t="s">
        <v>4943</v>
      </c>
      <c r="CR1145" s="1" t="s">
        <v>4943</v>
      </c>
      <c r="CS1145" s="1" t="s">
        <v>4943</v>
      </c>
      <c r="CT1145" s="1" t="s">
        <v>4943</v>
      </c>
      <c r="CU1145" s="1" t="s">
        <v>4943</v>
      </c>
      <c r="CV1145" s="1" t="s">
        <v>4943</v>
      </c>
      <c r="CW1145" s="1" t="s">
        <v>4943</v>
      </c>
      <c r="CX1145" s="1" t="s">
        <v>4943</v>
      </c>
      <c r="CY1145" s="1" t="s">
        <v>23</v>
      </c>
      <c r="CZ1145" s="1" t="s">
        <v>4943</v>
      </c>
    </row>
    <row r="1146" spans="2:104" x14ac:dyDescent="0.25">
      <c r="B1146" s="2">
        <v>44398</v>
      </c>
      <c r="C1146" s="1">
        <v>1</v>
      </c>
      <c r="D1146" s="1">
        <v>0</v>
      </c>
      <c r="E1146" s="1">
        <v>0</v>
      </c>
      <c r="F1146" s="1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1</v>
      </c>
      <c r="M1146">
        <v>0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1</v>
      </c>
      <c r="U1146">
        <v>1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1</v>
      </c>
      <c r="AB1146" s="1">
        <v>0</v>
      </c>
      <c r="AC1146" s="1">
        <v>0</v>
      </c>
      <c r="AD1146" s="1">
        <v>1</v>
      </c>
      <c r="AE1146" s="1">
        <v>0</v>
      </c>
      <c r="AF1146" s="1">
        <v>1</v>
      </c>
      <c r="AG1146" s="1">
        <v>1</v>
      </c>
      <c r="AH1146" s="1">
        <v>1</v>
      </c>
      <c r="AI1146" s="1">
        <v>1</v>
      </c>
      <c r="AJ1146" s="1">
        <v>1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1</v>
      </c>
      <c r="AS1146" s="1">
        <v>0</v>
      </c>
      <c r="AT1146" s="1">
        <v>0</v>
      </c>
      <c r="AU1146" s="1">
        <v>1</v>
      </c>
      <c r="AV1146" s="1">
        <v>0</v>
      </c>
      <c r="AW1146" s="1">
        <v>0</v>
      </c>
      <c r="AX1146" s="1">
        <v>1</v>
      </c>
      <c r="AY1146" s="1">
        <v>0</v>
      </c>
      <c r="AZ1146" s="1">
        <v>1</v>
      </c>
      <c r="BA1146" s="1">
        <v>0</v>
      </c>
      <c r="BB1146" s="1">
        <v>1</v>
      </c>
      <c r="BC1146">
        <v>1</v>
      </c>
      <c r="BD1146">
        <v>1</v>
      </c>
      <c r="BE1146">
        <v>1</v>
      </c>
      <c r="BF1146">
        <v>1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1</v>
      </c>
      <c r="BM1146" s="1">
        <v>0</v>
      </c>
      <c r="BN1146" s="1">
        <v>0</v>
      </c>
      <c r="BO1146" s="1">
        <v>1</v>
      </c>
      <c r="BP1146" s="1">
        <v>0</v>
      </c>
      <c r="BQ1146" s="1">
        <v>1</v>
      </c>
      <c r="BR1146" s="1">
        <v>1</v>
      </c>
      <c r="BS1146" s="1">
        <v>1</v>
      </c>
      <c r="BT1146" s="1">
        <v>1</v>
      </c>
      <c r="BU1146" s="1">
        <v>1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1</v>
      </c>
      <c r="CB1146" s="1">
        <v>0</v>
      </c>
      <c r="CC1146" s="1">
        <v>0</v>
      </c>
      <c r="CD1146" s="1">
        <v>1</v>
      </c>
      <c r="CE1146" s="1">
        <v>0</v>
      </c>
      <c r="CF1146" s="1">
        <v>0</v>
      </c>
      <c r="CG1146" s="1">
        <v>0</v>
      </c>
      <c r="CH1146" s="1">
        <v>0</v>
      </c>
      <c r="CI1146" s="1" t="s">
        <v>4946</v>
      </c>
      <c r="CJ1146" s="1" t="s">
        <v>4946</v>
      </c>
      <c r="CK1146" s="1" t="s">
        <v>4946</v>
      </c>
      <c r="CL1146" s="1" t="s">
        <v>4946</v>
      </c>
      <c r="CM1146" s="1" t="s">
        <v>4946</v>
      </c>
      <c r="CN1146" s="1" t="s">
        <v>4946</v>
      </c>
      <c r="CO1146" s="1" t="s">
        <v>4944</v>
      </c>
      <c r="CP1146" s="1" t="s">
        <v>4944</v>
      </c>
      <c r="CQ1146" s="1" t="s">
        <v>4946</v>
      </c>
      <c r="CR1146" s="1" t="s">
        <v>4946</v>
      </c>
      <c r="CS1146" s="1" t="s">
        <v>4944</v>
      </c>
      <c r="CT1146" s="1" t="s">
        <v>4943</v>
      </c>
      <c r="CU1146" s="1" t="s">
        <v>4943</v>
      </c>
      <c r="CV1146" s="1" t="s">
        <v>4943</v>
      </c>
      <c r="CW1146" s="1" t="s">
        <v>4943</v>
      </c>
      <c r="CX1146" s="1" t="s">
        <v>4943</v>
      </c>
      <c r="CY1146" s="1" t="s">
        <v>4943</v>
      </c>
      <c r="CZ1146" s="1" t="s">
        <v>4943</v>
      </c>
    </row>
    <row r="1147" spans="2:104" x14ac:dyDescent="0.25">
      <c r="B1147" s="2">
        <v>44398</v>
      </c>
      <c r="C1147" s="1">
        <v>0</v>
      </c>
      <c r="D1147" s="1">
        <v>1</v>
      </c>
      <c r="E1147" s="1">
        <v>0</v>
      </c>
      <c r="F1147" s="1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>
        <v>0</v>
      </c>
      <c r="BD1147">
        <v>0</v>
      </c>
      <c r="BE1147">
        <v>0</v>
      </c>
      <c r="BF1147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 t="s">
        <v>4943</v>
      </c>
      <c r="CJ1147" s="1" t="s">
        <v>4943</v>
      </c>
      <c r="CK1147" s="1" t="s">
        <v>4943</v>
      </c>
      <c r="CL1147" s="1" t="s">
        <v>4943</v>
      </c>
      <c r="CM1147" s="1" t="s">
        <v>4943</v>
      </c>
      <c r="CN1147" s="1" t="s">
        <v>4943</v>
      </c>
      <c r="CO1147" s="1" t="s">
        <v>4943</v>
      </c>
      <c r="CP1147" s="1" t="s">
        <v>4943</v>
      </c>
      <c r="CQ1147" s="1" t="s">
        <v>4943</v>
      </c>
      <c r="CR1147" s="1" t="s">
        <v>4943</v>
      </c>
      <c r="CS1147" s="1" t="s">
        <v>4943</v>
      </c>
      <c r="CT1147" s="1" t="s">
        <v>4943</v>
      </c>
      <c r="CU1147" s="1" t="s">
        <v>4943</v>
      </c>
      <c r="CV1147" s="1" t="s">
        <v>4943</v>
      </c>
      <c r="CW1147" s="1" t="s">
        <v>4943</v>
      </c>
      <c r="CX1147" s="1" t="s">
        <v>4943</v>
      </c>
      <c r="CY1147" s="1" t="s">
        <v>23</v>
      </c>
      <c r="CZ1147" s="1" t="s">
        <v>4943</v>
      </c>
    </row>
    <row r="1148" spans="2:104" x14ac:dyDescent="0.25">
      <c r="B1148" s="2">
        <v>44397</v>
      </c>
      <c r="C1148" s="1">
        <v>0</v>
      </c>
      <c r="D1148" s="1">
        <v>1</v>
      </c>
      <c r="E1148" s="1">
        <v>0</v>
      </c>
      <c r="F1148" s="1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>
        <v>0</v>
      </c>
      <c r="BD1148">
        <v>0</v>
      </c>
      <c r="BE1148">
        <v>0</v>
      </c>
      <c r="BF1148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 t="s">
        <v>4943</v>
      </c>
      <c r="CJ1148" s="1" t="s">
        <v>4943</v>
      </c>
      <c r="CK1148" s="1" t="s">
        <v>4943</v>
      </c>
      <c r="CL1148" s="1" t="s">
        <v>4943</v>
      </c>
      <c r="CM1148" s="1" t="s">
        <v>4943</v>
      </c>
      <c r="CN1148" s="1" t="s">
        <v>4943</v>
      </c>
      <c r="CO1148" s="1" t="s">
        <v>4943</v>
      </c>
      <c r="CP1148" s="1" t="s">
        <v>4943</v>
      </c>
      <c r="CQ1148" s="1" t="s">
        <v>4943</v>
      </c>
      <c r="CR1148" s="1" t="s">
        <v>4943</v>
      </c>
      <c r="CS1148" s="1" t="s">
        <v>4943</v>
      </c>
      <c r="CT1148" s="1" t="s">
        <v>4943</v>
      </c>
      <c r="CU1148" s="1" t="s">
        <v>4943</v>
      </c>
      <c r="CV1148" s="1" t="s">
        <v>4943</v>
      </c>
      <c r="CW1148" s="1" t="s">
        <v>4943</v>
      </c>
      <c r="CX1148" s="1" t="s">
        <v>4943</v>
      </c>
      <c r="CY1148" s="1" t="s">
        <v>23</v>
      </c>
      <c r="CZ1148" s="1" t="s">
        <v>4943</v>
      </c>
    </row>
    <row r="1149" spans="2:104" x14ac:dyDescent="0.25">
      <c r="B1149" s="2">
        <v>44397</v>
      </c>
      <c r="C1149" s="1">
        <v>0</v>
      </c>
      <c r="D1149" s="1">
        <v>1</v>
      </c>
      <c r="E1149" s="1">
        <v>0</v>
      </c>
      <c r="F1149" s="1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>
        <v>0</v>
      </c>
      <c r="BD1149">
        <v>0</v>
      </c>
      <c r="BE1149">
        <v>0</v>
      </c>
      <c r="BF1149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 t="s">
        <v>4943</v>
      </c>
      <c r="CJ1149" s="1" t="s">
        <v>4943</v>
      </c>
      <c r="CK1149" s="1" t="s">
        <v>4943</v>
      </c>
      <c r="CL1149" s="1" t="s">
        <v>4943</v>
      </c>
      <c r="CM1149" s="1" t="s">
        <v>4943</v>
      </c>
      <c r="CN1149" s="1" t="s">
        <v>4943</v>
      </c>
      <c r="CO1149" s="1" t="s">
        <v>4943</v>
      </c>
      <c r="CP1149" s="1" t="s">
        <v>4943</v>
      </c>
      <c r="CQ1149" s="1" t="s">
        <v>4943</v>
      </c>
      <c r="CR1149" s="1" t="s">
        <v>4943</v>
      </c>
      <c r="CS1149" s="1" t="s">
        <v>4943</v>
      </c>
      <c r="CT1149" s="1" t="s">
        <v>4943</v>
      </c>
      <c r="CU1149" s="1" t="s">
        <v>4943</v>
      </c>
      <c r="CV1149" s="1" t="s">
        <v>4943</v>
      </c>
      <c r="CW1149" s="1" t="s">
        <v>4943</v>
      </c>
      <c r="CX1149" s="1" t="s">
        <v>4943</v>
      </c>
      <c r="CY1149" s="1" t="s">
        <v>23</v>
      </c>
      <c r="CZ1149" s="1" t="s">
        <v>4943</v>
      </c>
    </row>
    <row r="1150" spans="2:104" x14ac:dyDescent="0.25">
      <c r="B1150" s="2">
        <v>44397</v>
      </c>
      <c r="C1150" s="1">
        <v>0</v>
      </c>
      <c r="D1150" s="1">
        <v>1</v>
      </c>
      <c r="E1150" s="1">
        <v>0</v>
      </c>
      <c r="F1150" s="1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>
        <v>0</v>
      </c>
      <c r="BD1150">
        <v>0</v>
      </c>
      <c r="BE1150">
        <v>0</v>
      </c>
      <c r="BF1150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 t="s">
        <v>4943</v>
      </c>
      <c r="CJ1150" s="1" t="s">
        <v>4943</v>
      </c>
      <c r="CK1150" s="1" t="s">
        <v>4943</v>
      </c>
      <c r="CL1150" s="1" t="s">
        <v>4943</v>
      </c>
      <c r="CM1150" s="1" t="s">
        <v>4943</v>
      </c>
      <c r="CN1150" s="1" t="s">
        <v>4943</v>
      </c>
      <c r="CO1150" s="1" t="s">
        <v>4943</v>
      </c>
      <c r="CP1150" s="1" t="s">
        <v>4943</v>
      </c>
      <c r="CQ1150" s="1" t="s">
        <v>4943</v>
      </c>
      <c r="CR1150" s="1" t="s">
        <v>4943</v>
      </c>
      <c r="CS1150" s="1" t="s">
        <v>4943</v>
      </c>
      <c r="CT1150" s="1" t="s">
        <v>4943</v>
      </c>
      <c r="CU1150" s="1" t="s">
        <v>4943</v>
      </c>
      <c r="CV1150" s="1" t="s">
        <v>4943</v>
      </c>
      <c r="CW1150" s="1" t="s">
        <v>4943</v>
      </c>
      <c r="CX1150" s="1" t="s">
        <v>4943</v>
      </c>
      <c r="CY1150" s="1" t="s">
        <v>23</v>
      </c>
      <c r="CZ1150" s="1" t="s">
        <v>4943</v>
      </c>
    </row>
    <row r="1151" spans="2:104" x14ac:dyDescent="0.25">
      <c r="B1151" s="2">
        <v>44397</v>
      </c>
      <c r="C1151" s="1">
        <v>0</v>
      </c>
      <c r="D1151" s="1">
        <v>1</v>
      </c>
      <c r="E1151" s="1">
        <v>0</v>
      </c>
      <c r="F1151" s="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>
        <v>0</v>
      </c>
      <c r="BD1151">
        <v>0</v>
      </c>
      <c r="BE1151">
        <v>0</v>
      </c>
      <c r="BF115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 t="s">
        <v>4943</v>
      </c>
      <c r="CJ1151" s="1" t="s">
        <v>4943</v>
      </c>
      <c r="CK1151" s="1" t="s">
        <v>4943</v>
      </c>
      <c r="CL1151" s="1" t="s">
        <v>4943</v>
      </c>
      <c r="CM1151" s="1" t="s">
        <v>4943</v>
      </c>
      <c r="CN1151" s="1" t="s">
        <v>4943</v>
      </c>
      <c r="CO1151" s="1" t="s">
        <v>4943</v>
      </c>
      <c r="CP1151" s="1" t="s">
        <v>4943</v>
      </c>
      <c r="CQ1151" s="1" t="s">
        <v>4943</v>
      </c>
      <c r="CR1151" s="1" t="s">
        <v>4943</v>
      </c>
      <c r="CS1151" s="1" t="s">
        <v>4943</v>
      </c>
      <c r="CT1151" s="1" t="s">
        <v>4943</v>
      </c>
      <c r="CU1151" s="1" t="s">
        <v>4943</v>
      </c>
      <c r="CV1151" s="1" t="s">
        <v>4943</v>
      </c>
      <c r="CW1151" s="1" t="s">
        <v>4943</v>
      </c>
      <c r="CX1151" s="1" t="s">
        <v>4943</v>
      </c>
      <c r="CY1151" s="1" t="s">
        <v>23</v>
      </c>
      <c r="CZ1151" s="1" t="s">
        <v>4943</v>
      </c>
    </row>
    <row r="1152" spans="2:104" x14ac:dyDescent="0.25">
      <c r="B1152" s="2">
        <v>44397</v>
      </c>
      <c r="C1152" s="1">
        <v>0</v>
      </c>
      <c r="D1152" s="1">
        <v>1</v>
      </c>
      <c r="E1152" s="1">
        <v>0</v>
      </c>
      <c r="F1152" s="1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>
        <v>0</v>
      </c>
      <c r="BD1152">
        <v>0</v>
      </c>
      <c r="BE1152">
        <v>0</v>
      </c>
      <c r="BF1152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 t="s">
        <v>4943</v>
      </c>
      <c r="CJ1152" s="1" t="s">
        <v>4943</v>
      </c>
      <c r="CK1152" s="1" t="s">
        <v>4943</v>
      </c>
      <c r="CL1152" s="1" t="s">
        <v>4943</v>
      </c>
      <c r="CM1152" s="1" t="s">
        <v>4943</v>
      </c>
      <c r="CN1152" s="1" t="s">
        <v>4943</v>
      </c>
      <c r="CO1152" s="1" t="s">
        <v>4943</v>
      </c>
      <c r="CP1152" s="1" t="s">
        <v>4943</v>
      </c>
      <c r="CQ1152" s="1" t="s">
        <v>4943</v>
      </c>
      <c r="CR1152" s="1" t="s">
        <v>4943</v>
      </c>
      <c r="CS1152" s="1" t="s">
        <v>4943</v>
      </c>
      <c r="CT1152" s="1" t="s">
        <v>4943</v>
      </c>
      <c r="CU1152" s="1" t="s">
        <v>4943</v>
      </c>
      <c r="CV1152" s="1" t="s">
        <v>4943</v>
      </c>
      <c r="CW1152" s="1" t="s">
        <v>4943</v>
      </c>
      <c r="CX1152" s="1" t="s">
        <v>4943</v>
      </c>
      <c r="CY1152" s="1" t="s">
        <v>23</v>
      </c>
      <c r="CZ1152" s="1" t="s">
        <v>4943</v>
      </c>
    </row>
    <row r="1153" spans="2:104" x14ac:dyDescent="0.25">
      <c r="B1153" s="2">
        <v>44397</v>
      </c>
      <c r="C1153" s="1">
        <v>1</v>
      </c>
      <c r="D1153" s="1">
        <v>0</v>
      </c>
      <c r="E1153" s="1">
        <v>0</v>
      </c>
      <c r="F1153" s="1">
        <v>0</v>
      </c>
      <c r="G1153">
        <v>0</v>
      </c>
      <c r="H1153">
        <v>0</v>
      </c>
      <c r="I1153">
        <v>1</v>
      </c>
      <c r="J1153">
        <v>1</v>
      </c>
      <c r="K1153">
        <v>1</v>
      </c>
      <c r="L1153">
        <v>1</v>
      </c>
      <c r="M1153">
        <v>1</v>
      </c>
      <c r="N1153">
        <v>0</v>
      </c>
      <c r="O1153">
        <v>1</v>
      </c>
      <c r="P1153">
        <v>1</v>
      </c>
      <c r="Q1153">
        <v>0</v>
      </c>
      <c r="R1153">
        <v>1</v>
      </c>
      <c r="S1153">
        <v>1</v>
      </c>
      <c r="T1153">
        <v>1</v>
      </c>
      <c r="U1153">
        <v>1</v>
      </c>
      <c r="V1153" s="1">
        <v>1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1</v>
      </c>
      <c r="AI1153" s="1">
        <v>1</v>
      </c>
      <c r="AJ1153" s="1">
        <v>0</v>
      </c>
      <c r="AK1153" s="1">
        <v>0</v>
      </c>
      <c r="AL1153" s="1">
        <v>0</v>
      </c>
      <c r="AM1153" s="1">
        <v>1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1</v>
      </c>
      <c r="AX1153" s="1">
        <v>0</v>
      </c>
      <c r="AY1153" s="1">
        <v>0</v>
      </c>
      <c r="AZ1153" s="1">
        <v>1</v>
      </c>
      <c r="BA1153" s="1">
        <v>0</v>
      </c>
      <c r="BB1153" s="1">
        <v>0</v>
      </c>
      <c r="BC1153">
        <v>1</v>
      </c>
      <c r="BD1153">
        <v>0</v>
      </c>
      <c r="BE1153">
        <v>0</v>
      </c>
      <c r="BF1153">
        <v>0</v>
      </c>
      <c r="BG1153" s="1">
        <v>1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1</v>
      </c>
      <c r="BR1153" s="1">
        <v>0</v>
      </c>
      <c r="BS1153" s="1">
        <v>0</v>
      </c>
      <c r="BT1153" s="1">
        <v>0</v>
      </c>
      <c r="BU1153" s="1">
        <v>1</v>
      </c>
      <c r="BV1153" s="1">
        <v>1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1</v>
      </c>
      <c r="CG1153" s="1">
        <v>0</v>
      </c>
      <c r="CH1153" s="1">
        <v>0</v>
      </c>
      <c r="CI1153" s="1" t="s">
        <v>4946</v>
      </c>
      <c r="CJ1153" s="1" t="s">
        <v>4946</v>
      </c>
      <c r="CK1153" s="1" t="s">
        <v>4946</v>
      </c>
      <c r="CL1153" s="1" t="s">
        <v>4946</v>
      </c>
      <c r="CM1153" s="1" t="s">
        <v>4944</v>
      </c>
      <c r="CN1153" s="1" t="s">
        <v>4946</v>
      </c>
      <c r="CO1153" s="1" t="s">
        <v>4944</v>
      </c>
      <c r="CP1153" s="1" t="s">
        <v>4944</v>
      </c>
      <c r="CQ1153" s="1" t="s">
        <v>4944</v>
      </c>
      <c r="CR1153" s="1" t="s">
        <v>4944</v>
      </c>
      <c r="CS1153" s="1" t="s">
        <v>4945</v>
      </c>
      <c r="CT1153" s="1" t="s">
        <v>4943</v>
      </c>
      <c r="CU1153" s="1" t="s">
        <v>4943</v>
      </c>
      <c r="CV1153" s="1" t="s">
        <v>4943</v>
      </c>
      <c r="CW1153" s="1" t="s">
        <v>4943</v>
      </c>
      <c r="CX1153" s="1" t="s">
        <v>4943</v>
      </c>
      <c r="CY1153" s="1" t="s">
        <v>4943</v>
      </c>
      <c r="CZ1153" s="1" t="s">
        <v>4943</v>
      </c>
    </row>
    <row r="1154" spans="2:104" x14ac:dyDescent="0.25">
      <c r="B1154" s="2">
        <v>44397</v>
      </c>
      <c r="C1154" s="1">
        <v>0</v>
      </c>
      <c r="D1154" s="1">
        <v>1</v>
      </c>
      <c r="E1154" s="1">
        <v>0</v>
      </c>
      <c r="F1154" s="1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>
        <v>0</v>
      </c>
      <c r="BD1154">
        <v>0</v>
      </c>
      <c r="BE1154">
        <v>0</v>
      </c>
      <c r="BF1154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 t="s">
        <v>4943</v>
      </c>
      <c r="CJ1154" s="1" t="s">
        <v>4943</v>
      </c>
      <c r="CK1154" s="1" t="s">
        <v>4943</v>
      </c>
      <c r="CL1154" s="1" t="s">
        <v>4943</v>
      </c>
      <c r="CM1154" s="1" t="s">
        <v>4943</v>
      </c>
      <c r="CN1154" s="1" t="s">
        <v>4943</v>
      </c>
      <c r="CO1154" s="1" t="s">
        <v>4943</v>
      </c>
      <c r="CP1154" s="1" t="s">
        <v>4943</v>
      </c>
      <c r="CQ1154" s="1" t="s">
        <v>4943</v>
      </c>
      <c r="CR1154" s="1" t="s">
        <v>4943</v>
      </c>
      <c r="CS1154" s="1" t="s">
        <v>4943</v>
      </c>
      <c r="CT1154" s="1" t="s">
        <v>4943</v>
      </c>
      <c r="CU1154" s="1" t="s">
        <v>4943</v>
      </c>
      <c r="CV1154" s="1" t="s">
        <v>4943</v>
      </c>
      <c r="CW1154" s="1" t="s">
        <v>4943</v>
      </c>
      <c r="CX1154" s="1" t="s">
        <v>4943</v>
      </c>
      <c r="CY1154" s="1" t="s">
        <v>23</v>
      </c>
      <c r="CZ1154" s="1" t="s">
        <v>4943</v>
      </c>
    </row>
    <row r="1155" spans="2:104" x14ac:dyDescent="0.25">
      <c r="B1155" s="2">
        <v>44397</v>
      </c>
      <c r="C1155" s="1">
        <v>0</v>
      </c>
      <c r="D1155" s="1">
        <v>1</v>
      </c>
      <c r="E1155" s="1">
        <v>0</v>
      </c>
      <c r="F1155" s="1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>
        <v>0</v>
      </c>
      <c r="BD1155">
        <v>0</v>
      </c>
      <c r="BE1155">
        <v>0</v>
      </c>
      <c r="BF1155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 t="s">
        <v>4943</v>
      </c>
      <c r="CJ1155" s="1" t="s">
        <v>4943</v>
      </c>
      <c r="CK1155" s="1" t="s">
        <v>4943</v>
      </c>
      <c r="CL1155" s="1" t="s">
        <v>4943</v>
      </c>
      <c r="CM1155" s="1" t="s">
        <v>4943</v>
      </c>
      <c r="CN1155" s="1" t="s">
        <v>4943</v>
      </c>
      <c r="CO1155" s="1" t="s">
        <v>4943</v>
      </c>
      <c r="CP1155" s="1" t="s">
        <v>4943</v>
      </c>
      <c r="CQ1155" s="1" t="s">
        <v>4943</v>
      </c>
      <c r="CR1155" s="1" t="s">
        <v>4943</v>
      </c>
      <c r="CS1155" s="1" t="s">
        <v>4943</v>
      </c>
      <c r="CT1155" s="1" t="s">
        <v>4943</v>
      </c>
      <c r="CU1155" s="1" t="s">
        <v>4943</v>
      </c>
      <c r="CV1155" s="1" t="s">
        <v>4943</v>
      </c>
      <c r="CW1155" s="1" t="s">
        <v>4943</v>
      </c>
      <c r="CX1155" s="1" t="s">
        <v>4943</v>
      </c>
      <c r="CY1155" s="1" t="s">
        <v>23</v>
      </c>
      <c r="CZ1155" s="1" t="s">
        <v>4943</v>
      </c>
    </row>
    <row r="1156" spans="2:104" x14ac:dyDescent="0.25">
      <c r="B1156" s="2">
        <v>44397</v>
      </c>
      <c r="C1156" s="1">
        <v>0</v>
      </c>
      <c r="D1156" s="1">
        <v>1</v>
      </c>
      <c r="E1156" s="1">
        <v>0</v>
      </c>
      <c r="F1156" s="1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>
        <v>0</v>
      </c>
      <c r="BD1156">
        <v>0</v>
      </c>
      <c r="BE1156">
        <v>0</v>
      </c>
      <c r="BF1156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 t="s">
        <v>4943</v>
      </c>
      <c r="CJ1156" s="1" t="s">
        <v>4943</v>
      </c>
      <c r="CK1156" s="1" t="s">
        <v>4943</v>
      </c>
      <c r="CL1156" s="1" t="s">
        <v>4943</v>
      </c>
      <c r="CM1156" s="1" t="s">
        <v>4943</v>
      </c>
      <c r="CN1156" s="1" t="s">
        <v>4943</v>
      </c>
      <c r="CO1156" s="1" t="s">
        <v>4943</v>
      </c>
      <c r="CP1156" s="1" t="s">
        <v>4943</v>
      </c>
      <c r="CQ1156" s="1" t="s">
        <v>4943</v>
      </c>
      <c r="CR1156" s="1" t="s">
        <v>4943</v>
      </c>
      <c r="CS1156" s="1" t="s">
        <v>4943</v>
      </c>
      <c r="CT1156" s="1" t="s">
        <v>4943</v>
      </c>
      <c r="CU1156" s="1" t="s">
        <v>4943</v>
      </c>
      <c r="CV1156" s="1" t="s">
        <v>4943</v>
      </c>
      <c r="CW1156" s="1" t="s">
        <v>4943</v>
      </c>
      <c r="CX1156" s="1" t="s">
        <v>4943</v>
      </c>
      <c r="CY1156" s="1" t="s">
        <v>23</v>
      </c>
      <c r="CZ1156" s="1" t="s">
        <v>4943</v>
      </c>
    </row>
    <row r="1157" spans="2:104" x14ac:dyDescent="0.25">
      <c r="B1157" s="2">
        <v>44397</v>
      </c>
      <c r="C1157" s="1">
        <v>0</v>
      </c>
      <c r="D1157" s="1">
        <v>1</v>
      </c>
      <c r="E1157" s="1">
        <v>0</v>
      </c>
      <c r="F1157" s="1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>
        <v>0</v>
      </c>
      <c r="BD1157">
        <v>0</v>
      </c>
      <c r="BE1157">
        <v>0</v>
      </c>
      <c r="BF1157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 t="s">
        <v>4943</v>
      </c>
      <c r="CJ1157" s="1" t="s">
        <v>4943</v>
      </c>
      <c r="CK1157" s="1" t="s">
        <v>4943</v>
      </c>
      <c r="CL1157" s="1" t="s">
        <v>4943</v>
      </c>
      <c r="CM1157" s="1" t="s">
        <v>4943</v>
      </c>
      <c r="CN1157" s="1" t="s">
        <v>4943</v>
      </c>
      <c r="CO1157" s="1" t="s">
        <v>4943</v>
      </c>
      <c r="CP1157" s="1" t="s">
        <v>4943</v>
      </c>
      <c r="CQ1157" s="1" t="s">
        <v>4943</v>
      </c>
      <c r="CR1157" s="1" t="s">
        <v>4943</v>
      </c>
      <c r="CS1157" s="1" t="s">
        <v>4943</v>
      </c>
      <c r="CT1157" s="1" t="s">
        <v>4943</v>
      </c>
      <c r="CU1157" s="1" t="s">
        <v>4943</v>
      </c>
      <c r="CV1157" s="1" t="s">
        <v>4943</v>
      </c>
      <c r="CW1157" s="1" t="s">
        <v>4943</v>
      </c>
      <c r="CX1157" s="1" t="s">
        <v>4943</v>
      </c>
      <c r="CY1157" s="1" t="s">
        <v>23</v>
      </c>
      <c r="CZ1157" s="1" t="s">
        <v>4943</v>
      </c>
    </row>
    <row r="1158" spans="2:104" x14ac:dyDescent="0.25">
      <c r="B1158" s="2">
        <v>44397</v>
      </c>
      <c r="C1158" s="1">
        <v>0</v>
      </c>
      <c r="D1158" s="1">
        <v>1</v>
      </c>
      <c r="E1158" s="1">
        <v>0</v>
      </c>
      <c r="F1158" s="1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>
        <v>0</v>
      </c>
      <c r="BD1158">
        <v>0</v>
      </c>
      <c r="BE1158">
        <v>0</v>
      </c>
      <c r="BF1158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 t="s">
        <v>4943</v>
      </c>
      <c r="CJ1158" s="1" t="s">
        <v>4943</v>
      </c>
      <c r="CK1158" s="1" t="s">
        <v>4943</v>
      </c>
      <c r="CL1158" s="1" t="s">
        <v>4943</v>
      </c>
      <c r="CM1158" s="1" t="s">
        <v>4943</v>
      </c>
      <c r="CN1158" s="1" t="s">
        <v>4943</v>
      </c>
      <c r="CO1158" s="1" t="s">
        <v>4943</v>
      </c>
      <c r="CP1158" s="1" t="s">
        <v>4943</v>
      </c>
      <c r="CQ1158" s="1" t="s">
        <v>4943</v>
      </c>
      <c r="CR1158" s="1" t="s">
        <v>4943</v>
      </c>
      <c r="CS1158" s="1" t="s">
        <v>4943</v>
      </c>
      <c r="CT1158" s="1" t="s">
        <v>4943</v>
      </c>
      <c r="CU1158" s="1" t="s">
        <v>4943</v>
      </c>
      <c r="CV1158" s="1" t="s">
        <v>4943</v>
      </c>
      <c r="CW1158" s="1" t="s">
        <v>4943</v>
      </c>
      <c r="CX1158" s="1" t="s">
        <v>4943</v>
      </c>
      <c r="CY1158" s="1" t="s">
        <v>23</v>
      </c>
      <c r="CZ1158" s="1" t="s">
        <v>4943</v>
      </c>
    </row>
    <row r="1159" spans="2:104" x14ac:dyDescent="0.25">
      <c r="B1159" s="2">
        <v>44397</v>
      </c>
      <c r="C1159" s="1">
        <v>1</v>
      </c>
      <c r="D1159" s="1">
        <v>0</v>
      </c>
      <c r="E1159" s="1">
        <v>0</v>
      </c>
      <c r="F1159" s="1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1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>
        <v>0</v>
      </c>
      <c r="BD1159">
        <v>0</v>
      </c>
      <c r="BE1159">
        <v>0</v>
      </c>
      <c r="BF1159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1</v>
      </c>
      <c r="CH1159" s="1">
        <v>1</v>
      </c>
      <c r="CI1159" s="1" t="s">
        <v>4946</v>
      </c>
      <c r="CJ1159" s="1" t="s">
        <v>4945</v>
      </c>
      <c r="CK1159" s="1" t="s">
        <v>4946</v>
      </c>
      <c r="CL1159" s="1" t="s">
        <v>4946</v>
      </c>
      <c r="CM1159" s="1" t="s">
        <v>4945</v>
      </c>
      <c r="CN1159" s="1" t="s">
        <v>4946</v>
      </c>
      <c r="CO1159" s="1" t="s">
        <v>4945</v>
      </c>
      <c r="CP1159" s="1" t="s">
        <v>4945</v>
      </c>
      <c r="CQ1159" s="1" t="s">
        <v>4944</v>
      </c>
      <c r="CR1159" s="1" t="s">
        <v>4944</v>
      </c>
      <c r="CS1159" s="1" t="s">
        <v>4944</v>
      </c>
      <c r="CT1159" s="1" t="s">
        <v>4943</v>
      </c>
      <c r="CU1159" s="1" t="s">
        <v>4943</v>
      </c>
      <c r="CV1159" s="1" t="s">
        <v>4943</v>
      </c>
      <c r="CW1159" s="1" t="s">
        <v>4943</v>
      </c>
      <c r="CX1159" s="1" t="s">
        <v>4943</v>
      </c>
      <c r="CY1159" s="1" t="s">
        <v>4943</v>
      </c>
      <c r="CZ1159" s="1" t="s">
        <v>4943</v>
      </c>
    </row>
    <row r="1160" spans="2:104" x14ac:dyDescent="0.25">
      <c r="B1160" s="2">
        <v>44397</v>
      </c>
      <c r="C1160" s="1">
        <v>0</v>
      </c>
      <c r="D1160" s="1">
        <v>1</v>
      </c>
      <c r="E1160" s="1">
        <v>0</v>
      </c>
      <c r="F1160" s="1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>
        <v>0</v>
      </c>
      <c r="BD1160">
        <v>0</v>
      </c>
      <c r="BE1160">
        <v>0</v>
      </c>
      <c r="BF1160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 t="s">
        <v>4943</v>
      </c>
      <c r="CJ1160" s="1" t="s">
        <v>4943</v>
      </c>
      <c r="CK1160" s="1" t="s">
        <v>4943</v>
      </c>
      <c r="CL1160" s="1" t="s">
        <v>4943</v>
      </c>
      <c r="CM1160" s="1" t="s">
        <v>4943</v>
      </c>
      <c r="CN1160" s="1" t="s">
        <v>4943</v>
      </c>
      <c r="CO1160" s="1" t="s">
        <v>4943</v>
      </c>
      <c r="CP1160" s="1" t="s">
        <v>4943</v>
      </c>
      <c r="CQ1160" s="1" t="s">
        <v>4943</v>
      </c>
      <c r="CR1160" s="1" t="s">
        <v>4943</v>
      </c>
      <c r="CS1160" s="1" t="s">
        <v>4943</v>
      </c>
      <c r="CT1160" s="1" t="s">
        <v>4943</v>
      </c>
      <c r="CU1160" s="1" t="s">
        <v>4943</v>
      </c>
      <c r="CV1160" s="1" t="s">
        <v>4943</v>
      </c>
      <c r="CW1160" s="1" t="s">
        <v>4943</v>
      </c>
      <c r="CX1160" s="1" t="s">
        <v>4943</v>
      </c>
      <c r="CY1160" s="1" t="s">
        <v>23</v>
      </c>
      <c r="CZ1160" s="1" t="s">
        <v>4943</v>
      </c>
    </row>
    <row r="1161" spans="2:104" x14ac:dyDescent="0.25">
      <c r="B1161" s="2">
        <v>44397</v>
      </c>
      <c r="C1161" s="1">
        <v>0</v>
      </c>
      <c r="D1161" s="1">
        <v>0</v>
      </c>
      <c r="E1161" s="1">
        <v>1</v>
      </c>
      <c r="F1161" s="1">
        <v>0</v>
      </c>
      <c r="G1161">
        <v>0</v>
      </c>
      <c r="H1161">
        <v>0</v>
      </c>
      <c r="I1161">
        <v>1</v>
      </c>
      <c r="J1161">
        <v>1</v>
      </c>
      <c r="K1161">
        <v>1</v>
      </c>
      <c r="L1161">
        <v>0</v>
      </c>
      <c r="M1161">
        <v>1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>
        <v>0</v>
      </c>
      <c r="BD1161">
        <v>0</v>
      </c>
      <c r="BE1161">
        <v>0</v>
      </c>
      <c r="BF116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 t="s">
        <v>4943</v>
      </c>
      <c r="CJ1161" s="1" t="s">
        <v>4943</v>
      </c>
      <c r="CK1161" s="1" t="s">
        <v>4943</v>
      </c>
      <c r="CL1161" s="1" t="s">
        <v>4943</v>
      </c>
      <c r="CM1161" s="1" t="s">
        <v>4943</v>
      </c>
      <c r="CN1161" s="1" t="s">
        <v>4943</v>
      </c>
      <c r="CO1161" s="1" t="s">
        <v>4943</v>
      </c>
      <c r="CP1161" s="1" t="s">
        <v>4943</v>
      </c>
      <c r="CQ1161" s="1" t="s">
        <v>4943</v>
      </c>
      <c r="CR1161" s="1" t="s">
        <v>4943</v>
      </c>
      <c r="CS1161" s="1" t="s">
        <v>4943</v>
      </c>
      <c r="CT1161" s="1" t="s">
        <v>4947</v>
      </c>
      <c r="CU1161" s="1" t="s">
        <v>4947</v>
      </c>
      <c r="CV1161" s="1" t="s">
        <v>4947</v>
      </c>
      <c r="CW1161" s="1" t="s">
        <v>4943</v>
      </c>
      <c r="CX1161" s="1" t="s">
        <v>4947</v>
      </c>
      <c r="CY1161" s="1" t="s">
        <v>4943</v>
      </c>
      <c r="CZ1161" s="1" t="s">
        <v>23</v>
      </c>
    </row>
    <row r="1162" spans="2:104" x14ac:dyDescent="0.25">
      <c r="B1162" s="2">
        <v>44397</v>
      </c>
      <c r="C1162" s="1">
        <v>0</v>
      </c>
      <c r="D1162" s="1">
        <v>1</v>
      </c>
      <c r="E1162" s="1">
        <v>0</v>
      </c>
      <c r="F1162" s="1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>
        <v>0</v>
      </c>
      <c r="BD1162">
        <v>0</v>
      </c>
      <c r="BE1162">
        <v>0</v>
      </c>
      <c r="BF1162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0</v>
      </c>
      <c r="BX1162" s="1">
        <v>0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 t="s">
        <v>4943</v>
      </c>
      <c r="CJ1162" s="1" t="s">
        <v>4943</v>
      </c>
      <c r="CK1162" s="1" t="s">
        <v>4943</v>
      </c>
      <c r="CL1162" s="1" t="s">
        <v>4943</v>
      </c>
      <c r="CM1162" s="1" t="s">
        <v>4943</v>
      </c>
      <c r="CN1162" s="1" t="s">
        <v>4943</v>
      </c>
      <c r="CO1162" s="1" t="s">
        <v>4943</v>
      </c>
      <c r="CP1162" s="1" t="s">
        <v>4943</v>
      </c>
      <c r="CQ1162" s="1" t="s">
        <v>4943</v>
      </c>
      <c r="CR1162" s="1" t="s">
        <v>4943</v>
      </c>
      <c r="CS1162" s="1" t="s">
        <v>4943</v>
      </c>
      <c r="CT1162" s="1" t="s">
        <v>4943</v>
      </c>
      <c r="CU1162" s="1" t="s">
        <v>4943</v>
      </c>
      <c r="CV1162" s="1" t="s">
        <v>4943</v>
      </c>
      <c r="CW1162" s="1" t="s">
        <v>4943</v>
      </c>
      <c r="CX1162" s="1" t="s">
        <v>4943</v>
      </c>
      <c r="CY1162" s="1" t="s">
        <v>23</v>
      </c>
      <c r="CZ1162" s="1" t="s">
        <v>4943</v>
      </c>
    </row>
    <row r="1163" spans="2:104" x14ac:dyDescent="0.25">
      <c r="B1163" s="2">
        <v>44397</v>
      </c>
      <c r="C1163" s="1">
        <v>0</v>
      </c>
      <c r="D1163" s="1">
        <v>1</v>
      </c>
      <c r="E1163" s="1">
        <v>0</v>
      </c>
      <c r="F1163" s="1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>
        <v>0</v>
      </c>
      <c r="BD1163">
        <v>0</v>
      </c>
      <c r="BE1163">
        <v>0</v>
      </c>
      <c r="BF1163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 t="s">
        <v>4943</v>
      </c>
      <c r="CJ1163" s="1" t="s">
        <v>4943</v>
      </c>
      <c r="CK1163" s="1" t="s">
        <v>4943</v>
      </c>
      <c r="CL1163" s="1" t="s">
        <v>4943</v>
      </c>
      <c r="CM1163" s="1" t="s">
        <v>4943</v>
      </c>
      <c r="CN1163" s="1" t="s">
        <v>4943</v>
      </c>
      <c r="CO1163" s="1" t="s">
        <v>4943</v>
      </c>
      <c r="CP1163" s="1" t="s">
        <v>4943</v>
      </c>
      <c r="CQ1163" s="1" t="s">
        <v>4943</v>
      </c>
      <c r="CR1163" s="1" t="s">
        <v>4943</v>
      </c>
      <c r="CS1163" s="1" t="s">
        <v>4943</v>
      </c>
      <c r="CT1163" s="1" t="s">
        <v>4943</v>
      </c>
      <c r="CU1163" s="1" t="s">
        <v>4943</v>
      </c>
      <c r="CV1163" s="1" t="s">
        <v>4943</v>
      </c>
      <c r="CW1163" s="1" t="s">
        <v>4943</v>
      </c>
      <c r="CX1163" s="1" t="s">
        <v>4943</v>
      </c>
      <c r="CY1163" s="1" t="s">
        <v>23</v>
      </c>
      <c r="CZ1163" s="1" t="s">
        <v>4943</v>
      </c>
    </row>
    <row r="1164" spans="2:104" x14ac:dyDescent="0.25">
      <c r="B1164" s="2">
        <v>44397</v>
      </c>
      <c r="C1164" s="1">
        <v>0</v>
      </c>
      <c r="D1164" s="1">
        <v>1</v>
      </c>
      <c r="E1164" s="1">
        <v>0</v>
      </c>
      <c r="F1164" s="1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>
        <v>0</v>
      </c>
      <c r="BD1164">
        <v>0</v>
      </c>
      <c r="BE1164">
        <v>0</v>
      </c>
      <c r="BF1164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 t="s">
        <v>4943</v>
      </c>
      <c r="CJ1164" s="1" t="s">
        <v>4943</v>
      </c>
      <c r="CK1164" s="1" t="s">
        <v>4943</v>
      </c>
      <c r="CL1164" s="1" t="s">
        <v>4943</v>
      </c>
      <c r="CM1164" s="1" t="s">
        <v>4943</v>
      </c>
      <c r="CN1164" s="1" t="s">
        <v>4943</v>
      </c>
      <c r="CO1164" s="1" t="s">
        <v>4943</v>
      </c>
      <c r="CP1164" s="1" t="s">
        <v>4943</v>
      </c>
      <c r="CQ1164" s="1" t="s">
        <v>4943</v>
      </c>
      <c r="CR1164" s="1" t="s">
        <v>4943</v>
      </c>
      <c r="CS1164" s="1" t="s">
        <v>4943</v>
      </c>
      <c r="CT1164" s="1" t="s">
        <v>4943</v>
      </c>
      <c r="CU1164" s="1" t="s">
        <v>4943</v>
      </c>
      <c r="CV1164" s="1" t="s">
        <v>4943</v>
      </c>
      <c r="CW1164" s="1" t="s">
        <v>4943</v>
      </c>
      <c r="CX1164" s="1" t="s">
        <v>4943</v>
      </c>
      <c r="CY1164" s="1" t="s">
        <v>23</v>
      </c>
      <c r="CZ1164" s="1" t="s">
        <v>4943</v>
      </c>
    </row>
    <row r="1165" spans="2:104" x14ac:dyDescent="0.25">
      <c r="B1165" s="2">
        <v>44397</v>
      </c>
      <c r="C1165" s="1">
        <v>1</v>
      </c>
      <c r="D1165" s="1">
        <v>0</v>
      </c>
      <c r="E1165" s="1">
        <v>0</v>
      </c>
      <c r="F1165" s="1">
        <v>0</v>
      </c>
      <c r="G1165">
        <v>1</v>
      </c>
      <c r="H1165">
        <v>0</v>
      </c>
      <c r="I1165">
        <v>1</v>
      </c>
      <c r="J1165">
        <v>1</v>
      </c>
      <c r="K1165">
        <v>1</v>
      </c>
      <c r="L1165">
        <v>0</v>
      </c>
      <c r="M1165">
        <v>1</v>
      </c>
      <c r="N1165">
        <v>1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1</v>
      </c>
      <c r="U1165">
        <v>0</v>
      </c>
      <c r="V1165" s="1">
        <v>1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1</v>
      </c>
      <c r="AG1165" s="1">
        <v>0</v>
      </c>
      <c r="AH1165" s="1">
        <v>1</v>
      </c>
      <c r="AI1165" s="1">
        <v>1</v>
      </c>
      <c r="AJ1165" s="1">
        <v>0</v>
      </c>
      <c r="AK1165" s="1">
        <v>1</v>
      </c>
      <c r="AL1165" s="1">
        <v>1</v>
      </c>
      <c r="AM1165" s="1">
        <v>1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1</v>
      </c>
      <c r="AY1165" s="1">
        <v>0</v>
      </c>
      <c r="AZ1165" s="1">
        <v>1</v>
      </c>
      <c r="BA1165" s="1">
        <v>0</v>
      </c>
      <c r="BB1165" s="1">
        <v>1</v>
      </c>
      <c r="BC1165">
        <v>1</v>
      </c>
      <c r="BD1165">
        <v>0</v>
      </c>
      <c r="BE1165">
        <v>0</v>
      </c>
      <c r="BF1165">
        <v>1</v>
      </c>
      <c r="BG1165" s="1">
        <v>1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1</v>
      </c>
      <c r="CG1165" s="1">
        <v>0</v>
      </c>
      <c r="CH1165" s="1">
        <v>0</v>
      </c>
      <c r="CI1165" s="1" t="s">
        <v>4946</v>
      </c>
      <c r="CJ1165" s="1" t="s">
        <v>4946</v>
      </c>
      <c r="CK1165" s="1" t="s">
        <v>4946</v>
      </c>
      <c r="CL1165" s="1" t="s">
        <v>4944</v>
      </c>
      <c r="CM1165" s="1" t="s">
        <v>4946</v>
      </c>
      <c r="CN1165" s="1" t="s">
        <v>4946</v>
      </c>
      <c r="CO1165" s="1" t="s">
        <v>4944</v>
      </c>
      <c r="CP1165" s="1" t="s">
        <v>4944</v>
      </c>
      <c r="CQ1165" s="1" t="s">
        <v>4946</v>
      </c>
      <c r="CR1165" s="1" t="s">
        <v>4946</v>
      </c>
      <c r="CS1165" s="1" t="s">
        <v>4945</v>
      </c>
      <c r="CT1165" s="1" t="s">
        <v>4943</v>
      </c>
      <c r="CU1165" s="1" t="s">
        <v>4943</v>
      </c>
      <c r="CV1165" s="1" t="s">
        <v>4943</v>
      </c>
      <c r="CW1165" s="1" t="s">
        <v>4943</v>
      </c>
      <c r="CX1165" s="1" t="s">
        <v>4943</v>
      </c>
      <c r="CY1165" s="1" t="s">
        <v>4943</v>
      </c>
      <c r="CZ1165" s="1" t="s">
        <v>4943</v>
      </c>
    </row>
    <row r="1166" spans="2:104" x14ac:dyDescent="0.25">
      <c r="B1166" s="2">
        <v>44397</v>
      </c>
      <c r="C1166" s="1">
        <v>0</v>
      </c>
      <c r="D1166" s="1">
        <v>1</v>
      </c>
      <c r="E1166" s="1">
        <v>0</v>
      </c>
      <c r="F1166" s="1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>
        <v>0</v>
      </c>
      <c r="BD1166">
        <v>0</v>
      </c>
      <c r="BE1166">
        <v>0</v>
      </c>
      <c r="BF1166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0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 t="s">
        <v>4943</v>
      </c>
      <c r="CJ1166" s="1" t="s">
        <v>4943</v>
      </c>
      <c r="CK1166" s="1" t="s">
        <v>4943</v>
      </c>
      <c r="CL1166" s="1" t="s">
        <v>4943</v>
      </c>
      <c r="CM1166" s="1" t="s">
        <v>4943</v>
      </c>
      <c r="CN1166" s="1" t="s">
        <v>4943</v>
      </c>
      <c r="CO1166" s="1" t="s">
        <v>4943</v>
      </c>
      <c r="CP1166" s="1" t="s">
        <v>4943</v>
      </c>
      <c r="CQ1166" s="1" t="s">
        <v>4943</v>
      </c>
      <c r="CR1166" s="1" t="s">
        <v>4943</v>
      </c>
      <c r="CS1166" s="1" t="s">
        <v>4943</v>
      </c>
      <c r="CT1166" s="1" t="s">
        <v>4943</v>
      </c>
      <c r="CU1166" s="1" t="s">
        <v>4943</v>
      </c>
      <c r="CV1166" s="1" t="s">
        <v>4943</v>
      </c>
      <c r="CW1166" s="1" t="s">
        <v>4943</v>
      </c>
      <c r="CX1166" s="1" t="s">
        <v>4943</v>
      </c>
      <c r="CY1166" s="1" t="s">
        <v>23</v>
      </c>
      <c r="CZ1166" s="1" t="s">
        <v>4943</v>
      </c>
    </row>
    <row r="1167" spans="2:104" x14ac:dyDescent="0.25">
      <c r="B1167" s="2">
        <v>44397</v>
      </c>
      <c r="C1167" s="1">
        <v>0</v>
      </c>
      <c r="D1167" s="1">
        <v>1</v>
      </c>
      <c r="E1167" s="1">
        <v>0</v>
      </c>
      <c r="F1167" s="1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>
        <v>0</v>
      </c>
      <c r="BD1167">
        <v>0</v>
      </c>
      <c r="BE1167">
        <v>0</v>
      </c>
      <c r="BF1167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 t="s">
        <v>4943</v>
      </c>
      <c r="CJ1167" s="1" t="s">
        <v>4943</v>
      </c>
      <c r="CK1167" s="1" t="s">
        <v>4943</v>
      </c>
      <c r="CL1167" s="1" t="s">
        <v>4943</v>
      </c>
      <c r="CM1167" s="1" t="s">
        <v>4943</v>
      </c>
      <c r="CN1167" s="1" t="s">
        <v>4943</v>
      </c>
      <c r="CO1167" s="1" t="s">
        <v>4943</v>
      </c>
      <c r="CP1167" s="1" t="s">
        <v>4943</v>
      </c>
      <c r="CQ1167" s="1" t="s">
        <v>4943</v>
      </c>
      <c r="CR1167" s="1" t="s">
        <v>4943</v>
      </c>
      <c r="CS1167" s="1" t="s">
        <v>4943</v>
      </c>
      <c r="CT1167" s="1" t="s">
        <v>4943</v>
      </c>
      <c r="CU1167" s="1" t="s">
        <v>4943</v>
      </c>
      <c r="CV1167" s="1" t="s">
        <v>4943</v>
      </c>
      <c r="CW1167" s="1" t="s">
        <v>4943</v>
      </c>
      <c r="CX1167" s="1" t="s">
        <v>4943</v>
      </c>
      <c r="CY1167" s="1" t="s">
        <v>23</v>
      </c>
      <c r="CZ1167" s="1" t="s">
        <v>4943</v>
      </c>
    </row>
    <row r="1168" spans="2:104" x14ac:dyDescent="0.25">
      <c r="B1168" s="2">
        <v>44397</v>
      </c>
      <c r="C1168" s="1">
        <v>1</v>
      </c>
      <c r="D1168" s="1">
        <v>0</v>
      </c>
      <c r="E1168" s="1">
        <v>0</v>
      </c>
      <c r="F1168" s="1">
        <v>0</v>
      </c>
      <c r="G1168">
        <v>1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1</v>
      </c>
      <c r="R1168">
        <v>1</v>
      </c>
      <c r="S1168">
        <v>0</v>
      </c>
      <c r="T1168">
        <v>1</v>
      </c>
      <c r="U1168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1</v>
      </c>
      <c r="AD1168" s="1">
        <v>0</v>
      </c>
      <c r="AE1168" s="1">
        <v>0</v>
      </c>
      <c r="AF1168" s="1">
        <v>0</v>
      </c>
      <c r="AG1168" s="1">
        <v>0</v>
      </c>
      <c r="AH1168" s="1">
        <v>1</v>
      </c>
      <c r="AI1168" s="1">
        <v>1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1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>
        <v>0</v>
      </c>
      <c r="BD1168">
        <v>0</v>
      </c>
      <c r="BE1168">
        <v>0</v>
      </c>
      <c r="BF1168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 t="s">
        <v>4944</v>
      </c>
      <c r="CJ1168" s="1" t="s">
        <v>4945</v>
      </c>
      <c r="CK1168" s="1" t="s">
        <v>4945</v>
      </c>
      <c r="CL1168" s="1" t="s">
        <v>4945</v>
      </c>
      <c r="CM1168" s="1" t="s">
        <v>4945</v>
      </c>
      <c r="CN1168" s="1" t="s">
        <v>4945</v>
      </c>
      <c r="CO1168" s="1" t="s">
        <v>4945</v>
      </c>
      <c r="CP1168" s="1" t="s">
        <v>4944</v>
      </c>
      <c r="CQ1168" s="1" t="s">
        <v>4945</v>
      </c>
      <c r="CR1168" s="1" t="s">
        <v>4945</v>
      </c>
      <c r="CS1168" s="1" t="s">
        <v>4945</v>
      </c>
      <c r="CT1168" s="1" t="s">
        <v>4943</v>
      </c>
      <c r="CU1168" s="1" t="s">
        <v>4943</v>
      </c>
      <c r="CV1168" s="1" t="s">
        <v>4943</v>
      </c>
      <c r="CW1168" s="1" t="s">
        <v>4943</v>
      </c>
      <c r="CX1168" s="1" t="s">
        <v>4943</v>
      </c>
      <c r="CY1168" s="1" t="s">
        <v>4943</v>
      </c>
      <c r="CZ1168" s="1" t="s">
        <v>4943</v>
      </c>
    </row>
    <row r="1169" spans="2:104" x14ac:dyDescent="0.25">
      <c r="B1169" s="2">
        <v>44396</v>
      </c>
      <c r="C1169" s="1">
        <v>1</v>
      </c>
      <c r="D1169" s="1">
        <v>0</v>
      </c>
      <c r="E1169" s="1">
        <v>0</v>
      </c>
      <c r="F1169" s="1">
        <v>0</v>
      </c>
      <c r="G1169">
        <v>1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0</v>
      </c>
      <c r="N1169">
        <v>0</v>
      </c>
      <c r="O1169">
        <v>1</v>
      </c>
      <c r="P1169">
        <v>0</v>
      </c>
      <c r="Q1169">
        <v>0</v>
      </c>
      <c r="R1169">
        <v>0</v>
      </c>
      <c r="S1169">
        <v>0</v>
      </c>
      <c r="T1169">
        <v>1</v>
      </c>
      <c r="U1169">
        <v>0</v>
      </c>
      <c r="V1169" s="1">
        <v>1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1</v>
      </c>
      <c r="AG1169" s="1">
        <v>0</v>
      </c>
      <c r="AH1169" s="1">
        <v>1</v>
      </c>
      <c r="AI1169" s="1">
        <v>0</v>
      </c>
      <c r="AJ1169" s="1">
        <v>0</v>
      </c>
      <c r="AK1169" s="1">
        <v>1</v>
      </c>
      <c r="AL1169" s="1">
        <v>0</v>
      </c>
      <c r="AM1169" s="1">
        <v>1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1</v>
      </c>
      <c r="AY1169" s="1">
        <v>0</v>
      </c>
      <c r="AZ1169" s="1">
        <v>1</v>
      </c>
      <c r="BA1169" s="1">
        <v>0</v>
      </c>
      <c r="BB1169" s="1">
        <v>0</v>
      </c>
      <c r="BC1169">
        <v>1</v>
      </c>
      <c r="BD1169">
        <v>1</v>
      </c>
      <c r="BE1169">
        <v>1</v>
      </c>
      <c r="BF1169">
        <v>1</v>
      </c>
      <c r="BG1169" s="1">
        <v>1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 t="s">
        <v>4946</v>
      </c>
      <c r="CJ1169" s="1" t="s">
        <v>4945</v>
      </c>
      <c r="CK1169" s="1" t="s">
        <v>4946</v>
      </c>
      <c r="CL1169" s="1" t="s">
        <v>4946</v>
      </c>
      <c r="CM1169" s="1" t="s">
        <v>4946</v>
      </c>
      <c r="CN1169" s="1" t="s">
        <v>4945</v>
      </c>
      <c r="CO1169" s="1" t="s">
        <v>4946</v>
      </c>
      <c r="CP1169" s="1" t="s">
        <v>4946</v>
      </c>
      <c r="CQ1169" s="1" t="s">
        <v>4945</v>
      </c>
      <c r="CR1169" s="1" t="s">
        <v>4946</v>
      </c>
      <c r="CS1169" s="1" t="s">
        <v>4944</v>
      </c>
      <c r="CT1169" s="1" t="s">
        <v>4943</v>
      </c>
      <c r="CU1169" s="1" t="s">
        <v>4943</v>
      </c>
      <c r="CV1169" s="1" t="s">
        <v>4943</v>
      </c>
      <c r="CW1169" s="1" t="s">
        <v>4943</v>
      </c>
      <c r="CX1169" s="1" t="s">
        <v>4943</v>
      </c>
      <c r="CY1169" s="1" t="s">
        <v>4943</v>
      </c>
      <c r="CZ1169" s="1" t="s">
        <v>4943</v>
      </c>
    </row>
    <row r="1170" spans="2:104" x14ac:dyDescent="0.25">
      <c r="B1170" s="2">
        <v>44396</v>
      </c>
      <c r="C1170" s="1">
        <v>0</v>
      </c>
      <c r="D1170" s="1">
        <v>1</v>
      </c>
      <c r="E1170" s="1">
        <v>0</v>
      </c>
      <c r="F1170" s="1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>
        <v>0</v>
      </c>
      <c r="BD1170">
        <v>0</v>
      </c>
      <c r="BE1170">
        <v>0</v>
      </c>
      <c r="BF1170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 t="s">
        <v>4943</v>
      </c>
      <c r="CJ1170" s="1" t="s">
        <v>4943</v>
      </c>
      <c r="CK1170" s="1" t="s">
        <v>4943</v>
      </c>
      <c r="CL1170" s="1" t="s">
        <v>4943</v>
      </c>
      <c r="CM1170" s="1" t="s">
        <v>4943</v>
      </c>
      <c r="CN1170" s="1" t="s">
        <v>4943</v>
      </c>
      <c r="CO1170" s="1" t="s">
        <v>4943</v>
      </c>
      <c r="CP1170" s="1" t="s">
        <v>4943</v>
      </c>
      <c r="CQ1170" s="1" t="s">
        <v>4943</v>
      </c>
      <c r="CR1170" s="1" t="s">
        <v>4943</v>
      </c>
      <c r="CS1170" s="1" t="s">
        <v>4943</v>
      </c>
      <c r="CT1170" s="1" t="s">
        <v>4943</v>
      </c>
      <c r="CU1170" s="1" t="s">
        <v>4943</v>
      </c>
      <c r="CV1170" s="1" t="s">
        <v>4943</v>
      </c>
      <c r="CW1170" s="1" t="s">
        <v>4943</v>
      </c>
      <c r="CX1170" s="1" t="s">
        <v>4943</v>
      </c>
      <c r="CY1170" s="1" t="s">
        <v>23</v>
      </c>
      <c r="CZ1170" s="1" t="s">
        <v>4943</v>
      </c>
    </row>
    <row r="1171" spans="2:104" x14ac:dyDescent="0.25">
      <c r="B1171" s="2">
        <v>44396</v>
      </c>
      <c r="C1171" s="1">
        <v>0</v>
      </c>
      <c r="D1171" s="1">
        <v>0</v>
      </c>
      <c r="E1171" s="1">
        <v>1</v>
      </c>
      <c r="F1171" s="1">
        <v>0</v>
      </c>
      <c r="G1171">
        <v>0</v>
      </c>
      <c r="H1171">
        <v>0</v>
      </c>
      <c r="I1171">
        <v>1</v>
      </c>
      <c r="J1171">
        <v>0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>
        <v>0</v>
      </c>
      <c r="BD1171">
        <v>0</v>
      </c>
      <c r="BE1171">
        <v>0</v>
      </c>
      <c r="BF117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0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 t="s">
        <v>4943</v>
      </c>
      <c r="CJ1171" s="1" t="s">
        <v>4943</v>
      </c>
      <c r="CK1171" s="1" t="s">
        <v>4943</v>
      </c>
      <c r="CL1171" s="1" t="s">
        <v>4943</v>
      </c>
      <c r="CM1171" s="1" t="s">
        <v>4943</v>
      </c>
      <c r="CN1171" s="1" t="s">
        <v>4943</v>
      </c>
      <c r="CO1171" s="1" t="s">
        <v>4943</v>
      </c>
      <c r="CP1171" s="1" t="s">
        <v>4943</v>
      </c>
      <c r="CQ1171" s="1" t="s">
        <v>4943</v>
      </c>
      <c r="CR1171" s="1" t="s">
        <v>4943</v>
      </c>
      <c r="CS1171" s="1" t="s">
        <v>4943</v>
      </c>
      <c r="CT1171" s="1" t="s">
        <v>4947</v>
      </c>
      <c r="CU1171" s="1" t="s">
        <v>4943</v>
      </c>
      <c r="CV1171" s="1" t="s">
        <v>4947</v>
      </c>
      <c r="CW1171" s="1" t="s">
        <v>4943</v>
      </c>
      <c r="CX1171" s="1" t="s">
        <v>4943</v>
      </c>
      <c r="CY1171" s="1" t="s">
        <v>4943</v>
      </c>
      <c r="CZ1171" s="1" t="s">
        <v>23</v>
      </c>
    </row>
    <row r="1172" spans="2:104" x14ac:dyDescent="0.25">
      <c r="B1172" s="2">
        <v>44396</v>
      </c>
      <c r="C1172" s="1">
        <v>1</v>
      </c>
      <c r="D1172" s="1">
        <v>0</v>
      </c>
      <c r="E1172" s="1">
        <v>0</v>
      </c>
      <c r="F1172" s="1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>
        <v>0</v>
      </c>
      <c r="BD1172">
        <v>0</v>
      </c>
      <c r="BE1172">
        <v>0</v>
      </c>
      <c r="BF1172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0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 t="s">
        <v>4946</v>
      </c>
      <c r="CJ1172" s="1" t="s">
        <v>4945</v>
      </c>
      <c r="CK1172" s="1" t="s">
        <v>4945</v>
      </c>
      <c r="CL1172" s="1" t="s">
        <v>4945</v>
      </c>
      <c r="CM1172" s="1" t="s">
        <v>4945</v>
      </c>
      <c r="CN1172" s="1" t="s">
        <v>4945</v>
      </c>
      <c r="CO1172" s="1" t="s">
        <v>4945</v>
      </c>
      <c r="CP1172" s="1" t="s">
        <v>4946</v>
      </c>
      <c r="CQ1172" s="1" t="s">
        <v>4945</v>
      </c>
      <c r="CR1172" s="1" t="s">
        <v>4945</v>
      </c>
      <c r="CS1172" s="1" t="s">
        <v>4945</v>
      </c>
      <c r="CT1172" s="1" t="s">
        <v>4943</v>
      </c>
      <c r="CU1172" s="1" t="s">
        <v>4943</v>
      </c>
      <c r="CV1172" s="1" t="s">
        <v>4943</v>
      </c>
      <c r="CW1172" s="1" t="s">
        <v>4943</v>
      </c>
      <c r="CX1172" s="1" t="s">
        <v>4943</v>
      </c>
      <c r="CY1172" s="1" t="s">
        <v>4943</v>
      </c>
      <c r="CZ1172" s="1" t="s">
        <v>4943</v>
      </c>
    </row>
    <row r="1173" spans="2:104" x14ac:dyDescent="0.25">
      <c r="B1173" s="2">
        <v>44396</v>
      </c>
      <c r="C1173" s="1">
        <v>1</v>
      </c>
      <c r="D1173" s="1">
        <v>0</v>
      </c>
      <c r="E1173" s="1">
        <v>0</v>
      </c>
      <c r="F1173" s="1">
        <v>0</v>
      </c>
      <c r="G1173">
        <v>1</v>
      </c>
      <c r="H1173">
        <v>0</v>
      </c>
      <c r="I1173">
        <v>1</v>
      </c>
      <c r="J1173">
        <v>1</v>
      </c>
      <c r="K1173">
        <v>1</v>
      </c>
      <c r="L1173">
        <v>0</v>
      </c>
      <c r="M1173">
        <v>0</v>
      </c>
      <c r="N1173">
        <v>1</v>
      </c>
      <c r="O1173">
        <v>1</v>
      </c>
      <c r="P1173">
        <v>0</v>
      </c>
      <c r="Q1173">
        <v>1</v>
      </c>
      <c r="R1173">
        <v>1</v>
      </c>
      <c r="S1173">
        <v>0</v>
      </c>
      <c r="T1173">
        <v>1</v>
      </c>
      <c r="U1173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1</v>
      </c>
      <c r="AE1173" s="1">
        <v>0</v>
      </c>
      <c r="AF1173" s="1">
        <v>1</v>
      </c>
      <c r="AG1173" s="1">
        <v>1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1</v>
      </c>
      <c r="AV1173" s="1">
        <v>0</v>
      </c>
      <c r="AW1173" s="1">
        <v>0</v>
      </c>
      <c r="AX1173" s="1">
        <v>1</v>
      </c>
      <c r="AY1173" s="1">
        <v>0</v>
      </c>
      <c r="AZ1173" s="1">
        <v>1</v>
      </c>
      <c r="BA1173" s="1">
        <v>0</v>
      </c>
      <c r="BB1173" s="1">
        <v>1</v>
      </c>
      <c r="BC1173">
        <v>1</v>
      </c>
      <c r="BD1173">
        <v>0</v>
      </c>
      <c r="BE1173">
        <v>1</v>
      </c>
      <c r="BF1173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1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 t="s">
        <v>4946</v>
      </c>
      <c r="CJ1173" s="1" t="s">
        <v>4944</v>
      </c>
      <c r="CK1173" s="1" t="s">
        <v>4946</v>
      </c>
      <c r="CL1173" s="1" t="s">
        <v>4946</v>
      </c>
      <c r="CM1173" s="1" t="s">
        <v>4945</v>
      </c>
      <c r="CN1173" s="1" t="s">
        <v>4944</v>
      </c>
      <c r="CO1173" s="1" t="s">
        <v>4944</v>
      </c>
      <c r="CP1173" s="1" t="s">
        <v>4944</v>
      </c>
      <c r="CQ1173" s="1" t="s">
        <v>4945</v>
      </c>
      <c r="CR1173" s="1" t="s">
        <v>4944</v>
      </c>
      <c r="CS1173" s="1" t="s">
        <v>4945</v>
      </c>
      <c r="CT1173" s="1" t="s">
        <v>4943</v>
      </c>
      <c r="CU1173" s="1" t="s">
        <v>4943</v>
      </c>
      <c r="CV1173" s="1" t="s">
        <v>4943</v>
      </c>
      <c r="CW1173" s="1" t="s">
        <v>4943</v>
      </c>
      <c r="CX1173" s="1" t="s">
        <v>4943</v>
      </c>
      <c r="CY1173" s="1" t="s">
        <v>4943</v>
      </c>
      <c r="CZ1173" s="1" t="s">
        <v>4943</v>
      </c>
    </row>
    <row r="1174" spans="2:104" x14ac:dyDescent="0.25">
      <c r="B1174" s="2">
        <v>44396</v>
      </c>
      <c r="C1174" s="1">
        <v>0</v>
      </c>
      <c r="D1174" s="1">
        <v>1</v>
      </c>
      <c r="E1174" s="1">
        <v>0</v>
      </c>
      <c r="F1174" s="1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>
        <v>0</v>
      </c>
      <c r="BD1174">
        <v>0</v>
      </c>
      <c r="BE1174">
        <v>0</v>
      </c>
      <c r="BF1174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 t="s">
        <v>4943</v>
      </c>
      <c r="CJ1174" s="1" t="s">
        <v>4943</v>
      </c>
      <c r="CK1174" s="1" t="s">
        <v>4943</v>
      </c>
      <c r="CL1174" s="1" t="s">
        <v>4943</v>
      </c>
      <c r="CM1174" s="1" t="s">
        <v>4943</v>
      </c>
      <c r="CN1174" s="1" t="s">
        <v>4943</v>
      </c>
      <c r="CO1174" s="1" t="s">
        <v>4943</v>
      </c>
      <c r="CP1174" s="1" t="s">
        <v>4943</v>
      </c>
      <c r="CQ1174" s="1" t="s">
        <v>4943</v>
      </c>
      <c r="CR1174" s="1" t="s">
        <v>4943</v>
      </c>
      <c r="CS1174" s="1" t="s">
        <v>4943</v>
      </c>
      <c r="CT1174" s="1" t="s">
        <v>4943</v>
      </c>
      <c r="CU1174" s="1" t="s">
        <v>4943</v>
      </c>
      <c r="CV1174" s="1" t="s">
        <v>4943</v>
      </c>
      <c r="CW1174" s="1" t="s">
        <v>4943</v>
      </c>
      <c r="CX1174" s="1" t="s">
        <v>4943</v>
      </c>
      <c r="CY1174" s="1" t="s">
        <v>23</v>
      </c>
      <c r="CZ1174" s="1" t="s">
        <v>4943</v>
      </c>
    </row>
    <row r="1175" spans="2:104" x14ac:dyDescent="0.25">
      <c r="B1175" s="2">
        <v>44396</v>
      </c>
      <c r="C1175" s="1">
        <v>1</v>
      </c>
      <c r="D1175" s="1">
        <v>0</v>
      </c>
      <c r="E1175" s="1">
        <v>0</v>
      </c>
      <c r="F1175" s="1">
        <v>0</v>
      </c>
      <c r="G1175">
        <v>0</v>
      </c>
      <c r="H1175">
        <v>0</v>
      </c>
      <c r="I1175">
        <v>1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1</v>
      </c>
      <c r="S1175">
        <v>1</v>
      </c>
      <c r="T1175">
        <v>1</v>
      </c>
      <c r="U1175">
        <v>0</v>
      </c>
      <c r="V1175" s="1">
        <v>0</v>
      </c>
      <c r="W1175" s="1">
        <v>1</v>
      </c>
      <c r="X1175" s="1">
        <v>0</v>
      </c>
      <c r="Y1175" s="1">
        <v>1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>
        <v>0</v>
      </c>
      <c r="BD1175">
        <v>0</v>
      </c>
      <c r="BE1175">
        <v>0</v>
      </c>
      <c r="BF1175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0</v>
      </c>
      <c r="BX1175" s="1">
        <v>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 t="s">
        <v>4946</v>
      </c>
      <c r="CJ1175" s="1" t="s">
        <v>4946</v>
      </c>
      <c r="CK1175" s="1" t="s">
        <v>4945</v>
      </c>
      <c r="CL1175" s="1" t="s">
        <v>4945</v>
      </c>
      <c r="CM1175" s="1" t="s">
        <v>4946</v>
      </c>
      <c r="CN1175" s="1" t="s">
        <v>4946</v>
      </c>
      <c r="CO1175" s="1" t="s">
        <v>4946</v>
      </c>
      <c r="CP1175" s="1" t="s">
        <v>4945</v>
      </c>
      <c r="CQ1175" s="1" t="s">
        <v>4945</v>
      </c>
      <c r="CR1175" s="1" t="s">
        <v>4945</v>
      </c>
      <c r="CS1175" s="1" t="s">
        <v>4945</v>
      </c>
      <c r="CT1175" s="1" t="s">
        <v>4943</v>
      </c>
      <c r="CU1175" s="1" t="s">
        <v>4943</v>
      </c>
      <c r="CV1175" s="1" t="s">
        <v>4943</v>
      </c>
      <c r="CW1175" s="1" t="s">
        <v>4943</v>
      </c>
      <c r="CX1175" s="1" t="s">
        <v>4943</v>
      </c>
      <c r="CY1175" s="1" t="s">
        <v>4943</v>
      </c>
      <c r="CZ1175" s="1" t="s">
        <v>4943</v>
      </c>
    </row>
    <row r="1176" spans="2:104" x14ac:dyDescent="0.25">
      <c r="B1176" s="2">
        <v>44396</v>
      </c>
      <c r="C1176" s="1">
        <v>0</v>
      </c>
      <c r="D1176" s="1">
        <v>1</v>
      </c>
      <c r="E1176" s="1">
        <v>0</v>
      </c>
      <c r="F1176" s="1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>
        <v>0</v>
      </c>
      <c r="BD1176">
        <v>0</v>
      </c>
      <c r="BE1176">
        <v>0</v>
      </c>
      <c r="BF1176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 t="s">
        <v>4943</v>
      </c>
      <c r="CJ1176" s="1" t="s">
        <v>4943</v>
      </c>
      <c r="CK1176" s="1" t="s">
        <v>4943</v>
      </c>
      <c r="CL1176" s="1" t="s">
        <v>4943</v>
      </c>
      <c r="CM1176" s="1" t="s">
        <v>4943</v>
      </c>
      <c r="CN1176" s="1" t="s">
        <v>4943</v>
      </c>
      <c r="CO1176" s="1" t="s">
        <v>4943</v>
      </c>
      <c r="CP1176" s="1" t="s">
        <v>4943</v>
      </c>
      <c r="CQ1176" s="1" t="s">
        <v>4943</v>
      </c>
      <c r="CR1176" s="1" t="s">
        <v>4943</v>
      </c>
      <c r="CS1176" s="1" t="s">
        <v>4943</v>
      </c>
      <c r="CT1176" s="1" t="s">
        <v>4943</v>
      </c>
      <c r="CU1176" s="1" t="s">
        <v>4943</v>
      </c>
      <c r="CV1176" s="1" t="s">
        <v>4943</v>
      </c>
      <c r="CW1176" s="1" t="s">
        <v>4943</v>
      </c>
      <c r="CX1176" s="1" t="s">
        <v>4943</v>
      </c>
      <c r="CY1176" s="1" t="s">
        <v>23</v>
      </c>
      <c r="CZ1176" s="1" t="s">
        <v>4943</v>
      </c>
    </row>
    <row r="1177" spans="2:104" x14ac:dyDescent="0.25">
      <c r="B1177" s="2">
        <v>44396</v>
      </c>
      <c r="C1177" s="1">
        <v>1</v>
      </c>
      <c r="D1177" s="1">
        <v>0</v>
      </c>
      <c r="E1177" s="1">
        <v>0</v>
      </c>
      <c r="F1177" s="1">
        <v>0</v>
      </c>
      <c r="G1177">
        <v>1</v>
      </c>
      <c r="H1177">
        <v>0</v>
      </c>
      <c r="I1177">
        <v>1</v>
      </c>
      <c r="J1177">
        <v>1</v>
      </c>
      <c r="K1177">
        <v>1</v>
      </c>
      <c r="L1177">
        <v>1</v>
      </c>
      <c r="M1177">
        <v>0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0</v>
      </c>
      <c r="T1177">
        <v>1</v>
      </c>
      <c r="U1177">
        <v>0</v>
      </c>
      <c r="V1177" s="1">
        <v>0</v>
      </c>
      <c r="W1177" s="1">
        <v>0</v>
      </c>
      <c r="X1177" s="1">
        <v>1</v>
      </c>
      <c r="Y1177" s="1">
        <v>0</v>
      </c>
      <c r="Z1177" s="1">
        <v>0</v>
      </c>
      <c r="AA1177" s="1">
        <v>1</v>
      </c>
      <c r="AB1177" s="1">
        <v>0</v>
      </c>
      <c r="AC1177" s="1">
        <v>0</v>
      </c>
      <c r="AD1177" s="1">
        <v>0</v>
      </c>
      <c r="AE1177" s="1">
        <v>0</v>
      </c>
      <c r="AF1177" s="1">
        <v>1</v>
      </c>
      <c r="AG1177" s="1">
        <v>1</v>
      </c>
      <c r="AH1177" s="1">
        <v>0</v>
      </c>
      <c r="AI1177" s="1">
        <v>1</v>
      </c>
      <c r="AJ1177" s="1">
        <v>1</v>
      </c>
      <c r="AK1177" s="1">
        <v>1</v>
      </c>
      <c r="AL1177" s="1">
        <v>1</v>
      </c>
      <c r="AM1177" s="1">
        <v>0</v>
      </c>
      <c r="AN1177" s="1">
        <v>0</v>
      </c>
      <c r="AO1177" s="1">
        <v>1</v>
      </c>
      <c r="AP1177" s="1">
        <v>0</v>
      </c>
      <c r="AQ1177" s="1">
        <v>0</v>
      </c>
      <c r="AR1177" s="1">
        <v>1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1</v>
      </c>
      <c r="AY1177" s="1">
        <v>1</v>
      </c>
      <c r="AZ1177" s="1">
        <v>1</v>
      </c>
      <c r="BA1177" s="1">
        <v>1</v>
      </c>
      <c r="BB1177" s="1">
        <v>1</v>
      </c>
      <c r="BC1177">
        <v>1</v>
      </c>
      <c r="BD1177">
        <v>1</v>
      </c>
      <c r="BE1177">
        <v>1</v>
      </c>
      <c r="BF1177">
        <v>1</v>
      </c>
      <c r="BG1177" s="1">
        <v>0</v>
      </c>
      <c r="BH1177" s="1">
        <v>0</v>
      </c>
      <c r="BI1177" s="1">
        <v>1</v>
      </c>
      <c r="BJ1177" s="1">
        <v>0</v>
      </c>
      <c r="BK1177" s="1">
        <v>0</v>
      </c>
      <c r="BL1177" s="1">
        <v>1</v>
      </c>
      <c r="BM1177" s="1">
        <v>0</v>
      </c>
      <c r="BN1177" s="1">
        <v>0</v>
      </c>
      <c r="BO1177" s="1">
        <v>0</v>
      </c>
      <c r="BP1177" s="1">
        <v>0</v>
      </c>
      <c r="BQ1177" s="1">
        <v>1</v>
      </c>
      <c r="BR1177" s="1">
        <v>1</v>
      </c>
      <c r="BS1177" s="1">
        <v>1</v>
      </c>
      <c r="BT1177" s="1">
        <v>1</v>
      </c>
      <c r="BU1177" s="1">
        <v>1</v>
      </c>
      <c r="BV1177" s="1">
        <v>0</v>
      </c>
      <c r="BW1177" s="1">
        <v>0</v>
      </c>
      <c r="BX1177" s="1">
        <v>1</v>
      </c>
      <c r="BY1177" s="1">
        <v>0</v>
      </c>
      <c r="BZ1177" s="1">
        <v>0</v>
      </c>
      <c r="CA1177" s="1">
        <v>1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 t="s">
        <v>4946</v>
      </c>
      <c r="CJ1177" s="1" t="s">
        <v>4946</v>
      </c>
      <c r="CK1177" s="1" t="s">
        <v>4946</v>
      </c>
      <c r="CL1177" s="1" t="s">
        <v>4946</v>
      </c>
      <c r="CM1177" s="1" t="s">
        <v>4946</v>
      </c>
      <c r="CN1177" s="1" t="s">
        <v>4946</v>
      </c>
      <c r="CO1177" s="1" t="s">
        <v>4946</v>
      </c>
      <c r="CP1177" s="1" t="s">
        <v>4946</v>
      </c>
      <c r="CQ1177" s="1" t="s">
        <v>4946</v>
      </c>
      <c r="CR1177" s="1" t="s">
        <v>4946</v>
      </c>
      <c r="CS1177" s="1" t="s">
        <v>4946</v>
      </c>
      <c r="CT1177" s="1" t="s">
        <v>4943</v>
      </c>
      <c r="CU1177" s="1" t="s">
        <v>4943</v>
      </c>
      <c r="CV1177" s="1" t="s">
        <v>4943</v>
      </c>
      <c r="CW1177" s="1" t="s">
        <v>4943</v>
      </c>
      <c r="CX1177" s="1" t="s">
        <v>4943</v>
      </c>
      <c r="CY1177" s="1" t="s">
        <v>4943</v>
      </c>
      <c r="CZ1177" s="1" t="s">
        <v>4943</v>
      </c>
    </row>
    <row r="1178" spans="2:104" x14ac:dyDescent="0.25">
      <c r="B1178" s="2">
        <v>44396</v>
      </c>
      <c r="C1178" s="1">
        <v>0</v>
      </c>
      <c r="D1178" s="1">
        <v>1</v>
      </c>
      <c r="E1178" s="1">
        <v>0</v>
      </c>
      <c r="F1178" s="1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>
        <v>0</v>
      </c>
      <c r="BD1178">
        <v>0</v>
      </c>
      <c r="BE1178">
        <v>0</v>
      </c>
      <c r="BF1178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 t="s">
        <v>4943</v>
      </c>
      <c r="CJ1178" s="1" t="s">
        <v>4943</v>
      </c>
      <c r="CK1178" s="1" t="s">
        <v>4943</v>
      </c>
      <c r="CL1178" s="1" t="s">
        <v>4943</v>
      </c>
      <c r="CM1178" s="1" t="s">
        <v>4943</v>
      </c>
      <c r="CN1178" s="1" t="s">
        <v>4943</v>
      </c>
      <c r="CO1178" s="1" t="s">
        <v>4943</v>
      </c>
      <c r="CP1178" s="1" t="s">
        <v>4943</v>
      </c>
      <c r="CQ1178" s="1" t="s">
        <v>4943</v>
      </c>
      <c r="CR1178" s="1" t="s">
        <v>4943</v>
      </c>
      <c r="CS1178" s="1" t="s">
        <v>4943</v>
      </c>
      <c r="CT1178" s="1" t="s">
        <v>4943</v>
      </c>
      <c r="CU1178" s="1" t="s">
        <v>4943</v>
      </c>
      <c r="CV1178" s="1" t="s">
        <v>4943</v>
      </c>
      <c r="CW1178" s="1" t="s">
        <v>4943</v>
      </c>
      <c r="CX1178" s="1" t="s">
        <v>4943</v>
      </c>
      <c r="CY1178" s="1" t="s">
        <v>23</v>
      </c>
      <c r="CZ1178" s="1" t="s">
        <v>4943</v>
      </c>
    </row>
    <row r="1179" spans="2:104" x14ac:dyDescent="0.25">
      <c r="B1179" s="2">
        <v>44396</v>
      </c>
      <c r="C1179" s="1">
        <v>1</v>
      </c>
      <c r="D1179" s="1">
        <v>0</v>
      </c>
      <c r="E1179" s="1">
        <v>0</v>
      </c>
      <c r="F1179" s="1">
        <v>0</v>
      </c>
      <c r="G1179">
        <v>0</v>
      </c>
      <c r="H1179">
        <v>0</v>
      </c>
      <c r="I1179">
        <v>1</v>
      </c>
      <c r="J1179">
        <v>0</v>
      </c>
      <c r="K1179">
        <v>0</v>
      </c>
      <c r="L1179">
        <v>0</v>
      </c>
      <c r="M1179">
        <v>0</v>
      </c>
      <c r="N1179">
        <v>1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1</v>
      </c>
      <c r="U1179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1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>
        <v>0</v>
      </c>
      <c r="BD1179">
        <v>0</v>
      </c>
      <c r="BE1179">
        <v>0</v>
      </c>
      <c r="BF1179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0</v>
      </c>
      <c r="BX1179" s="1">
        <v>0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 t="s">
        <v>4946</v>
      </c>
      <c r="CJ1179" s="1" t="s">
        <v>4946</v>
      </c>
      <c r="CK1179" s="1" t="s">
        <v>4946</v>
      </c>
      <c r="CL1179" s="1" t="s">
        <v>4946</v>
      </c>
      <c r="CM1179" s="1" t="s">
        <v>4946</v>
      </c>
      <c r="CN1179" s="1" t="s">
        <v>4946</v>
      </c>
      <c r="CO1179" s="1" t="s">
        <v>4946</v>
      </c>
      <c r="CP1179" s="1" t="s">
        <v>4944</v>
      </c>
      <c r="CQ1179" s="1" t="s">
        <v>4946</v>
      </c>
      <c r="CR1179" s="1" t="s">
        <v>4946</v>
      </c>
      <c r="CS1179" s="1" t="s">
        <v>4946</v>
      </c>
      <c r="CT1179" s="1" t="s">
        <v>4943</v>
      </c>
      <c r="CU1179" s="1" t="s">
        <v>4943</v>
      </c>
      <c r="CV1179" s="1" t="s">
        <v>4943</v>
      </c>
      <c r="CW1179" s="1" t="s">
        <v>4943</v>
      </c>
      <c r="CX1179" s="1" t="s">
        <v>4943</v>
      </c>
      <c r="CY1179" s="1" t="s">
        <v>4943</v>
      </c>
      <c r="CZ1179" s="1" t="s">
        <v>4943</v>
      </c>
    </row>
    <row r="1180" spans="2:104" x14ac:dyDescent="0.25">
      <c r="B1180" s="2">
        <v>44396</v>
      </c>
      <c r="C1180" s="1">
        <v>0</v>
      </c>
      <c r="D1180" s="1">
        <v>1</v>
      </c>
      <c r="E1180" s="1">
        <v>0</v>
      </c>
      <c r="F1180" s="1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>
        <v>0</v>
      </c>
      <c r="BD1180">
        <v>0</v>
      </c>
      <c r="BE1180">
        <v>0</v>
      </c>
      <c r="BF1180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 t="s">
        <v>4943</v>
      </c>
      <c r="CJ1180" s="1" t="s">
        <v>4943</v>
      </c>
      <c r="CK1180" s="1" t="s">
        <v>4943</v>
      </c>
      <c r="CL1180" s="1" t="s">
        <v>4943</v>
      </c>
      <c r="CM1180" s="1" t="s">
        <v>4943</v>
      </c>
      <c r="CN1180" s="1" t="s">
        <v>4943</v>
      </c>
      <c r="CO1180" s="1" t="s">
        <v>4943</v>
      </c>
      <c r="CP1180" s="1" t="s">
        <v>4943</v>
      </c>
      <c r="CQ1180" s="1" t="s">
        <v>4943</v>
      </c>
      <c r="CR1180" s="1" t="s">
        <v>4943</v>
      </c>
      <c r="CS1180" s="1" t="s">
        <v>4943</v>
      </c>
      <c r="CT1180" s="1" t="s">
        <v>4943</v>
      </c>
      <c r="CU1180" s="1" t="s">
        <v>4943</v>
      </c>
      <c r="CV1180" s="1" t="s">
        <v>4943</v>
      </c>
      <c r="CW1180" s="1" t="s">
        <v>4943</v>
      </c>
      <c r="CX1180" s="1" t="s">
        <v>4943</v>
      </c>
      <c r="CY1180" s="1" t="s">
        <v>23</v>
      </c>
      <c r="CZ1180" s="1" t="s">
        <v>4943</v>
      </c>
    </row>
    <row r="1181" spans="2:104" x14ac:dyDescent="0.25">
      <c r="B1181" s="2">
        <v>44396</v>
      </c>
      <c r="C1181" s="1">
        <v>0</v>
      </c>
      <c r="D1181" s="1">
        <v>1</v>
      </c>
      <c r="E1181" s="1">
        <v>0</v>
      </c>
      <c r="F1181" s="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>
        <v>0</v>
      </c>
      <c r="BD1181">
        <v>0</v>
      </c>
      <c r="BE1181">
        <v>0</v>
      </c>
      <c r="BF118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0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 t="s">
        <v>4943</v>
      </c>
      <c r="CJ1181" s="1" t="s">
        <v>4943</v>
      </c>
      <c r="CK1181" s="1" t="s">
        <v>4943</v>
      </c>
      <c r="CL1181" s="1" t="s">
        <v>4943</v>
      </c>
      <c r="CM1181" s="1" t="s">
        <v>4943</v>
      </c>
      <c r="CN1181" s="1" t="s">
        <v>4943</v>
      </c>
      <c r="CO1181" s="1" t="s">
        <v>4943</v>
      </c>
      <c r="CP1181" s="1" t="s">
        <v>4943</v>
      </c>
      <c r="CQ1181" s="1" t="s">
        <v>4943</v>
      </c>
      <c r="CR1181" s="1" t="s">
        <v>4943</v>
      </c>
      <c r="CS1181" s="1" t="s">
        <v>4943</v>
      </c>
      <c r="CT1181" s="1" t="s">
        <v>4943</v>
      </c>
      <c r="CU1181" s="1" t="s">
        <v>4943</v>
      </c>
      <c r="CV1181" s="1" t="s">
        <v>4943</v>
      </c>
      <c r="CW1181" s="1" t="s">
        <v>4943</v>
      </c>
      <c r="CX1181" s="1" t="s">
        <v>4943</v>
      </c>
      <c r="CY1181" s="1" t="s">
        <v>23</v>
      </c>
      <c r="CZ1181" s="1" t="s">
        <v>4943</v>
      </c>
    </row>
    <row r="1182" spans="2:104" x14ac:dyDescent="0.25">
      <c r="B1182" s="2">
        <v>44396</v>
      </c>
      <c r="C1182" s="1">
        <v>0</v>
      </c>
      <c r="D1182" s="1">
        <v>1</v>
      </c>
      <c r="E1182" s="1">
        <v>0</v>
      </c>
      <c r="F1182" s="1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>
        <v>0</v>
      </c>
      <c r="BD1182">
        <v>0</v>
      </c>
      <c r="BE1182">
        <v>0</v>
      </c>
      <c r="BF1182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 t="s">
        <v>4943</v>
      </c>
      <c r="CJ1182" s="1" t="s">
        <v>4943</v>
      </c>
      <c r="CK1182" s="1" t="s">
        <v>4943</v>
      </c>
      <c r="CL1182" s="1" t="s">
        <v>4943</v>
      </c>
      <c r="CM1182" s="1" t="s">
        <v>4943</v>
      </c>
      <c r="CN1182" s="1" t="s">
        <v>4943</v>
      </c>
      <c r="CO1182" s="1" t="s">
        <v>4943</v>
      </c>
      <c r="CP1182" s="1" t="s">
        <v>4943</v>
      </c>
      <c r="CQ1182" s="1" t="s">
        <v>4943</v>
      </c>
      <c r="CR1182" s="1" t="s">
        <v>4943</v>
      </c>
      <c r="CS1182" s="1" t="s">
        <v>4943</v>
      </c>
      <c r="CT1182" s="1" t="s">
        <v>4943</v>
      </c>
      <c r="CU1182" s="1" t="s">
        <v>4943</v>
      </c>
      <c r="CV1182" s="1" t="s">
        <v>4943</v>
      </c>
      <c r="CW1182" s="1" t="s">
        <v>4943</v>
      </c>
      <c r="CX1182" s="1" t="s">
        <v>4943</v>
      </c>
      <c r="CY1182" s="1" t="s">
        <v>23</v>
      </c>
      <c r="CZ1182" s="1" t="s">
        <v>4943</v>
      </c>
    </row>
    <row r="1183" spans="2:104" x14ac:dyDescent="0.25">
      <c r="B1183" s="2">
        <v>44396</v>
      </c>
      <c r="C1183" s="1">
        <v>0</v>
      </c>
      <c r="D1183" s="1">
        <v>1</v>
      </c>
      <c r="E1183" s="1">
        <v>0</v>
      </c>
      <c r="F1183" s="1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>
        <v>0</v>
      </c>
      <c r="BD1183">
        <v>0</v>
      </c>
      <c r="BE1183">
        <v>0</v>
      </c>
      <c r="BF1183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 t="s">
        <v>4943</v>
      </c>
      <c r="CJ1183" s="1" t="s">
        <v>4943</v>
      </c>
      <c r="CK1183" s="1" t="s">
        <v>4943</v>
      </c>
      <c r="CL1183" s="1" t="s">
        <v>4943</v>
      </c>
      <c r="CM1183" s="1" t="s">
        <v>4943</v>
      </c>
      <c r="CN1183" s="1" t="s">
        <v>4943</v>
      </c>
      <c r="CO1183" s="1" t="s">
        <v>4943</v>
      </c>
      <c r="CP1183" s="1" t="s">
        <v>4943</v>
      </c>
      <c r="CQ1183" s="1" t="s">
        <v>4943</v>
      </c>
      <c r="CR1183" s="1" t="s">
        <v>4943</v>
      </c>
      <c r="CS1183" s="1" t="s">
        <v>4943</v>
      </c>
      <c r="CT1183" s="1" t="s">
        <v>4943</v>
      </c>
      <c r="CU1183" s="1" t="s">
        <v>4943</v>
      </c>
      <c r="CV1183" s="1" t="s">
        <v>4943</v>
      </c>
      <c r="CW1183" s="1" t="s">
        <v>4943</v>
      </c>
      <c r="CX1183" s="1" t="s">
        <v>4943</v>
      </c>
      <c r="CY1183" s="1" t="s">
        <v>23</v>
      </c>
      <c r="CZ1183" s="1" t="s">
        <v>4943</v>
      </c>
    </row>
    <row r="1184" spans="2:104" x14ac:dyDescent="0.25">
      <c r="B1184" s="2">
        <v>44396</v>
      </c>
      <c r="C1184" s="1">
        <v>1</v>
      </c>
      <c r="D1184" s="1">
        <v>0</v>
      </c>
      <c r="E1184" s="1">
        <v>0</v>
      </c>
      <c r="F1184" s="1">
        <v>0</v>
      </c>
      <c r="G1184">
        <v>0</v>
      </c>
      <c r="H1184">
        <v>0</v>
      </c>
      <c r="I1184">
        <v>1</v>
      </c>
      <c r="J1184">
        <v>0</v>
      </c>
      <c r="K1184">
        <v>0</v>
      </c>
      <c r="L1184">
        <v>0</v>
      </c>
      <c r="M1184">
        <v>0</v>
      </c>
      <c r="N1184">
        <v>1</v>
      </c>
      <c r="O1184">
        <v>0</v>
      </c>
      <c r="P1184">
        <v>0</v>
      </c>
      <c r="Q1184">
        <v>0</v>
      </c>
      <c r="R1184">
        <v>1</v>
      </c>
      <c r="S1184">
        <v>1</v>
      </c>
      <c r="T1184">
        <v>1</v>
      </c>
      <c r="U1184">
        <v>0</v>
      </c>
      <c r="V1184" s="1">
        <v>1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>
        <v>0</v>
      </c>
      <c r="BD1184">
        <v>0</v>
      </c>
      <c r="BE1184">
        <v>0</v>
      </c>
      <c r="BF1184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 t="s">
        <v>4946</v>
      </c>
      <c r="CJ1184" s="1" t="s">
        <v>4946</v>
      </c>
      <c r="CK1184" s="1" t="s">
        <v>4944</v>
      </c>
      <c r="CL1184" s="1" t="s">
        <v>4944</v>
      </c>
      <c r="CM1184" s="1" t="s">
        <v>4944</v>
      </c>
      <c r="CN1184" s="1" t="s">
        <v>4944</v>
      </c>
      <c r="CO1184" s="1" t="s">
        <v>4946</v>
      </c>
      <c r="CP1184" s="1" t="s">
        <v>4946</v>
      </c>
      <c r="CQ1184" s="1" t="s">
        <v>4944</v>
      </c>
      <c r="CR1184" s="1" t="s">
        <v>4944</v>
      </c>
      <c r="CS1184" s="1" t="s">
        <v>4944</v>
      </c>
      <c r="CT1184" s="1" t="s">
        <v>4943</v>
      </c>
      <c r="CU1184" s="1" t="s">
        <v>4943</v>
      </c>
      <c r="CV1184" s="1" t="s">
        <v>4943</v>
      </c>
      <c r="CW1184" s="1" t="s">
        <v>4943</v>
      </c>
      <c r="CX1184" s="1" t="s">
        <v>4943</v>
      </c>
      <c r="CY1184" s="1" t="s">
        <v>4943</v>
      </c>
      <c r="CZ1184" s="1" t="s">
        <v>4943</v>
      </c>
    </row>
    <row r="1185" spans="2:104" x14ac:dyDescent="0.25">
      <c r="B1185" s="2">
        <v>44396</v>
      </c>
      <c r="C1185" s="1">
        <v>0</v>
      </c>
      <c r="D1185" s="1">
        <v>1</v>
      </c>
      <c r="E1185" s="1">
        <v>0</v>
      </c>
      <c r="F1185" s="1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>
        <v>0</v>
      </c>
      <c r="BD1185">
        <v>0</v>
      </c>
      <c r="BE1185">
        <v>0</v>
      </c>
      <c r="BF1185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0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 t="s">
        <v>4945</v>
      </c>
      <c r="CJ1185" s="1" t="s">
        <v>4945</v>
      </c>
      <c r="CK1185" s="1" t="s">
        <v>4945</v>
      </c>
      <c r="CL1185" s="1" t="s">
        <v>4945</v>
      </c>
      <c r="CM1185" s="1" t="s">
        <v>4945</v>
      </c>
      <c r="CN1185" s="1" t="s">
        <v>4945</v>
      </c>
      <c r="CO1185" s="1" t="s">
        <v>4945</v>
      </c>
      <c r="CP1185" s="1" t="s">
        <v>4945</v>
      </c>
      <c r="CQ1185" s="1" t="s">
        <v>4945</v>
      </c>
      <c r="CR1185" s="1" t="s">
        <v>4945</v>
      </c>
      <c r="CS1185" s="1" t="s">
        <v>4945</v>
      </c>
      <c r="CT1185" s="1" t="s">
        <v>4943</v>
      </c>
      <c r="CU1185" s="1" t="s">
        <v>4943</v>
      </c>
      <c r="CV1185" s="1" t="s">
        <v>4943</v>
      </c>
      <c r="CW1185" s="1" t="s">
        <v>4943</v>
      </c>
      <c r="CX1185" s="1" t="s">
        <v>4943</v>
      </c>
      <c r="CY1185" s="1" t="s">
        <v>23</v>
      </c>
      <c r="CZ1185" s="1" t="s">
        <v>4943</v>
      </c>
    </row>
    <row r="1186" spans="2:104" x14ac:dyDescent="0.25">
      <c r="B1186" s="2">
        <v>44396</v>
      </c>
      <c r="C1186" s="1">
        <v>0</v>
      </c>
      <c r="D1186" s="1">
        <v>1</v>
      </c>
      <c r="E1186" s="1">
        <v>0</v>
      </c>
      <c r="F1186" s="1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>
        <v>0</v>
      </c>
      <c r="BD1186">
        <v>0</v>
      </c>
      <c r="BE1186">
        <v>0</v>
      </c>
      <c r="BF1186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 t="s">
        <v>4945</v>
      </c>
      <c r="CJ1186" s="1" t="s">
        <v>4945</v>
      </c>
      <c r="CK1186" s="1" t="s">
        <v>4945</v>
      </c>
      <c r="CL1186" s="1" t="s">
        <v>4945</v>
      </c>
      <c r="CM1186" s="1" t="s">
        <v>4945</v>
      </c>
      <c r="CN1186" s="1" t="s">
        <v>4945</v>
      </c>
      <c r="CO1186" s="1" t="s">
        <v>4943</v>
      </c>
      <c r="CP1186" s="1" t="s">
        <v>4943</v>
      </c>
      <c r="CQ1186" s="1" t="s">
        <v>4943</v>
      </c>
      <c r="CR1186" s="1" t="s">
        <v>4943</v>
      </c>
      <c r="CS1186" s="1" t="s">
        <v>4943</v>
      </c>
      <c r="CT1186" s="1" t="s">
        <v>4943</v>
      </c>
      <c r="CU1186" s="1" t="s">
        <v>4943</v>
      </c>
      <c r="CV1186" s="1" t="s">
        <v>4943</v>
      </c>
      <c r="CW1186" s="1" t="s">
        <v>4943</v>
      </c>
      <c r="CX1186" s="1" t="s">
        <v>4943</v>
      </c>
      <c r="CY1186" s="1" t="s">
        <v>23</v>
      </c>
      <c r="CZ1186" s="1" t="s">
        <v>4943</v>
      </c>
    </row>
    <row r="1187" spans="2:104" x14ac:dyDescent="0.25">
      <c r="B1187" s="2">
        <v>44396</v>
      </c>
      <c r="C1187" s="1">
        <v>0</v>
      </c>
      <c r="D1187" s="1">
        <v>1</v>
      </c>
      <c r="E1187" s="1">
        <v>0</v>
      </c>
      <c r="F1187" s="1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>
        <v>0</v>
      </c>
      <c r="BD1187">
        <v>0</v>
      </c>
      <c r="BE1187">
        <v>0</v>
      </c>
      <c r="BF1187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 t="s">
        <v>4943</v>
      </c>
      <c r="CJ1187" s="1" t="s">
        <v>4943</v>
      </c>
      <c r="CK1187" s="1" t="s">
        <v>4943</v>
      </c>
      <c r="CL1187" s="1" t="s">
        <v>4943</v>
      </c>
      <c r="CM1187" s="1" t="s">
        <v>4943</v>
      </c>
      <c r="CN1187" s="1" t="s">
        <v>4943</v>
      </c>
      <c r="CO1187" s="1" t="s">
        <v>4943</v>
      </c>
      <c r="CP1187" s="1" t="s">
        <v>4943</v>
      </c>
      <c r="CQ1187" s="1" t="s">
        <v>4943</v>
      </c>
      <c r="CR1187" s="1" t="s">
        <v>4943</v>
      </c>
      <c r="CS1187" s="1" t="s">
        <v>4943</v>
      </c>
      <c r="CT1187" s="1" t="s">
        <v>4943</v>
      </c>
      <c r="CU1187" s="1" t="s">
        <v>4943</v>
      </c>
      <c r="CV1187" s="1" t="s">
        <v>4943</v>
      </c>
      <c r="CW1187" s="1" t="s">
        <v>4943</v>
      </c>
      <c r="CX1187" s="1" t="s">
        <v>4943</v>
      </c>
      <c r="CY1187" s="1" t="s">
        <v>23</v>
      </c>
      <c r="CZ1187" s="1" t="s">
        <v>4943</v>
      </c>
    </row>
    <row r="1188" spans="2:104" x14ac:dyDescent="0.25">
      <c r="B1188" s="2">
        <v>44396</v>
      </c>
      <c r="C1188" s="1">
        <v>0</v>
      </c>
      <c r="D1188" s="1">
        <v>1</v>
      </c>
      <c r="E1188" s="1">
        <v>0</v>
      </c>
      <c r="F1188" s="1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>
        <v>0</v>
      </c>
      <c r="BD1188">
        <v>0</v>
      </c>
      <c r="BE1188">
        <v>0</v>
      </c>
      <c r="BF1188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 t="s">
        <v>4943</v>
      </c>
      <c r="CJ1188" s="1" t="s">
        <v>4943</v>
      </c>
      <c r="CK1188" s="1" t="s">
        <v>4943</v>
      </c>
      <c r="CL1188" s="1" t="s">
        <v>4943</v>
      </c>
      <c r="CM1188" s="1" t="s">
        <v>4943</v>
      </c>
      <c r="CN1188" s="1" t="s">
        <v>4943</v>
      </c>
      <c r="CO1188" s="1" t="s">
        <v>4943</v>
      </c>
      <c r="CP1188" s="1" t="s">
        <v>4943</v>
      </c>
      <c r="CQ1188" s="1" t="s">
        <v>4943</v>
      </c>
      <c r="CR1188" s="1" t="s">
        <v>4943</v>
      </c>
      <c r="CS1188" s="1" t="s">
        <v>4943</v>
      </c>
      <c r="CT1188" s="1" t="s">
        <v>4943</v>
      </c>
      <c r="CU1188" s="1" t="s">
        <v>4943</v>
      </c>
      <c r="CV1188" s="1" t="s">
        <v>4943</v>
      </c>
      <c r="CW1188" s="1" t="s">
        <v>4943</v>
      </c>
      <c r="CX1188" s="1" t="s">
        <v>4943</v>
      </c>
      <c r="CY1188" s="1" t="s">
        <v>23</v>
      </c>
      <c r="CZ1188" s="1" t="s">
        <v>4943</v>
      </c>
    </row>
    <row r="1189" spans="2:104" x14ac:dyDescent="0.25">
      <c r="B1189" s="2">
        <v>44396</v>
      </c>
      <c r="C1189" s="1">
        <v>0</v>
      </c>
      <c r="D1189" s="1">
        <v>1</v>
      </c>
      <c r="E1189" s="1">
        <v>0</v>
      </c>
      <c r="F1189" s="1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>
        <v>0</v>
      </c>
      <c r="BD1189">
        <v>0</v>
      </c>
      <c r="BE1189">
        <v>0</v>
      </c>
      <c r="BF1189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0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 t="s">
        <v>4943</v>
      </c>
      <c r="CJ1189" s="1" t="s">
        <v>4943</v>
      </c>
      <c r="CK1189" s="1" t="s">
        <v>4943</v>
      </c>
      <c r="CL1189" s="1" t="s">
        <v>4943</v>
      </c>
      <c r="CM1189" s="1" t="s">
        <v>4943</v>
      </c>
      <c r="CN1189" s="1" t="s">
        <v>4943</v>
      </c>
      <c r="CO1189" s="1" t="s">
        <v>4943</v>
      </c>
      <c r="CP1189" s="1" t="s">
        <v>4943</v>
      </c>
      <c r="CQ1189" s="1" t="s">
        <v>4943</v>
      </c>
      <c r="CR1189" s="1" t="s">
        <v>4943</v>
      </c>
      <c r="CS1189" s="1" t="s">
        <v>4943</v>
      </c>
      <c r="CT1189" s="1" t="s">
        <v>4943</v>
      </c>
      <c r="CU1189" s="1" t="s">
        <v>4943</v>
      </c>
      <c r="CV1189" s="1" t="s">
        <v>4943</v>
      </c>
      <c r="CW1189" s="1" t="s">
        <v>4943</v>
      </c>
      <c r="CX1189" s="1" t="s">
        <v>4943</v>
      </c>
      <c r="CY1189" s="1" t="s">
        <v>23</v>
      </c>
      <c r="CZ1189" s="1" t="s">
        <v>4943</v>
      </c>
    </row>
    <row r="1190" spans="2:104" x14ac:dyDescent="0.25">
      <c r="B1190" s="2">
        <v>44396</v>
      </c>
      <c r="C1190" s="1">
        <v>1</v>
      </c>
      <c r="D1190" s="1">
        <v>0</v>
      </c>
      <c r="E1190" s="1">
        <v>0</v>
      </c>
      <c r="F1190" s="1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>
        <v>0</v>
      </c>
      <c r="BD1190">
        <v>0</v>
      </c>
      <c r="BE1190">
        <v>0</v>
      </c>
      <c r="BF1190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 t="s">
        <v>4945</v>
      </c>
      <c r="CJ1190" s="1" t="s">
        <v>4945</v>
      </c>
      <c r="CK1190" s="1" t="s">
        <v>4945</v>
      </c>
      <c r="CL1190" s="1" t="s">
        <v>4945</v>
      </c>
      <c r="CM1190" s="1" t="s">
        <v>4945</v>
      </c>
      <c r="CN1190" s="1" t="s">
        <v>4945</v>
      </c>
      <c r="CO1190" s="1" t="s">
        <v>4945</v>
      </c>
      <c r="CP1190" s="1" t="s">
        <v>4945</v>
      </c>
      <c r="CQ1190" s="1" t="s">
        <v>4945</v>
      </c>
      <c r="CR1190" s="1" t="s">
        <v>4945</v>
      </c>
      <c r="CS1190" s="1" t="s">
        <v>4945</v>
      </c>
      <c r="CT1190" s="1" t="s">
        <v>4943</v>
      </c>
      <c r="CU1190" s="1" t="s">
        <v>4943</v>
      </c>
      <c r="CV1190" s="1" t="s">
        <v>4943</v>
      </c>
      <c r="CW1190" s="1" t="s">
        <v>4943</v>
      </c>
      <c r="CX1190" s="1" t="s">
        <v>4943</v>
      </c>
      <c r="CY1190" s="1" t="s">
        <v>4943</v>
      </c>
      <c r="CZ1190" s="1" t="s">
        <v>4943</v>
      </c>
    </row>
    <row r="1191" spans="2:104" x14ac:dyDescent="0.25">
      <c r="B1191" s="2">
        <v>44396</v>
      </c>
      <c r="C1191" s="1">
        <v>1</v>
      </c>
      <c r="D1191" s="1">
        <v>0</v>
      </c>
      <c r="E1191" s="1">
        <v>0</v>
      </c>
      <c r="F1191" s="1">
        <v>0</v>
      </c>
      <c r="G1191">
        <v>0</v>
      </c>
      <c r="H1191">
        <v>0</v>
      </c>
      <c r="I1191">
        <v>1</v>
      </c>
      <c r="J1191">
        <v>1</v>
      </c>
      <c r="K1191">
        <v>1</v>
      </c>
      <c r="L1191">
        <v>1</v>
      </c>
      <c r="M1191">
        <v>1</v>
      </c>
      <c r="N1191">
        <v>1</v>
      </c>
      <c r="O1191">
        <v>1</v>
      </c>
      <c r="P1191">
        <v>0</v>
      </c>
      <c r="Q1191">
        <v>0</v>
      </c>
      <c r="R1191">
        <v>1</v>
      </c>
      <c r="S1191">
        <v>0</v>
      </c>
      <c r="T1191">
        <v>1</v>
      </c>
      <c r="U1191">
        <v>0</v>
      </c>
      <c r="V1191" s="1">
        <v>1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1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1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1</v>
      </c>
      <c r="AY1191" s="1">
        <v>0</v>
      </c>
      <c r="AZ1191" s="1">
        <v>0</v>
      </c>
      <c r="BA1191" s="1">
        <v>0</v>
      </c>
      <c r="BB1191" s="1">
        <v>0</v>
      </c>
      <c r="BC1191">
        <v>1</v>
      </c>
      <c r="BD1191">
        <v>1</v>
      </c>
      <c r="BE1191">
        <v>0</v>
      </c>
      <c r="BF1191">
        <v>0</v>
      </c>
      <c r="BG1191" s="1">
        <v>1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1</v>
      </c>
      <c r="BV1191" s="1">
        <v>1</v>
      </c>
      <c r="BW1191" s="1">
        <v>0</v>
      </c>
      <c r="BX1191" s="1">
        <v>0</v>
      </c>
      <c r="BY1191" s="1">
        <v>0</v>
      </c>
      <c r="BZ1191" s="1">
        <v>0</v>
      </c>
      <c r="CA1191" s="1">
        <v>0</v>
      </c>
      <c r="CB1191" s="1">
        <v>0</v>
      </c>
      <c r="CC1191" s="1">
        <v>0</v>
      </c>
      <c r="CD1191" s="1">
        <v>0</v>
      </c>
      <c r="CE1191" s="1">
        <v>0</v>
      </c>
      <c r="CF1191" s="1">
        <v>1</v>
      </c>
      <c r="CG1191" s="1">
        <v>0</v>
      </c>
      <c r="CH1191" s="1">
        <v>0</v>
      </c>
      <c r="CI1191" s="1" t="s">
        <v>4946</v>
      </c>
      <c r="CJ1191" s="1" t="s">
        <v>4944</v>
      </c>
      <c r="CK1191" s="1" t="s">
        <v>4944</v>
      </c>
      <c r="CL1191" s="1" t="s">
        <v>4944</v>
      </c>
      <c r="CM1191" s="1" t="s">
        <v>4945</v>
      </c>
      <c r="CN1191" s="1" t="s">
        <v>4946</v>
      </c>
      <c r="CO1191" s="1" t="s">
        <v>4944</v>
      </c>
      <c r="CP1191" s="1" t="s">
        <v>4945</v>
      </c>
      <c r="CQ1191" s="1" t="s">
        <v>4945</v>
      </c>
      <c r="CR1191" s="1" t="s">
        <v>4944</v>
      </c>
      <c r="CS1191" s="1" t="s">
        <v>4945</v>
      </c>
      <c r="CT1191" s="1" t="s">
        <v>4943</v>
      </c>
      <c r="CU1191" s="1" t="s">
        <v>4943</v>
      </c>
      <c r="CV1191" s="1" t="s">
        <v>4943</v>
      </c>
      <c r="CW1191" s="1" t="s">
        <v>4943</v>
      </c>
      <c r="CX1191" s="1" t="s">
        <v>4943</v>
      </c>
      <c r="CY1191" s="1" t="s">
        <v>4943</v>
      </c>
      <c r="CZ1191" s="1" t="s">
        <v>4943</v>
      </c>
    </row>
    <row r="1192" spans="2:104" x14ac:dyDescent="0.25">
      <c r="B1192" s="2">
        <v>44396</v>
      </c>
      <c r="C1192" s="1">
        <v>0</v>
      </c>
      <c r="D1192" s="1">
        <v>1</v>
      </c>
      <c r="E1192" s="1">
        <v>0</v>
      </c>
      <c r="F1192" s="1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>
        <v>0</v>
      </c>
      <c r="BD1192">
        <v>0</v>
      </c>
      <c r="BE1192">
        <v>0</v>
      </c>
      <c r="BF1192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 t="s">
        <v>4943</v>
      </c>
      <c r="CJ1192" s="1" t="s">
        <v>4943</v>
      </c>
      <c r="CK1192" s="1" t="s">
        <v>4943</v>
      </c>
      <c r="CL1192" s="1" t="s">
        <v>4943</v>
      </c>
      <c r="CM1192" s="1" t="s">
        <v>4943</v>
      </c>
      <c r="CN1192" s="1" t="s">
        <v>4943</v>
      </c>
      <c r="CO1192" s="1" t="s">
        <v>4943</v>
      </c>
      <c r="CP1192" s="1" t="s">
        <v>4943</v>
      </c>
      <c r="CQ1192" s="1" t="s">
        <v>4943</v>
      </c>
      <c r="CR1192" s="1" t="s">
        <v>4943</v>
      </c>
      <c r="CS1192" s="1" t="s">
        <v>4943</v>
      </c>
      <c r="CT1192" s="1" t="s">
        <v>4943</v>
      </c>
      <c r="CU1192" s="1" t="s">
        <v>4943</v>
      </c>
      <c r="CV1192" s="1" t="s">
        <v>4943</v>
      </c>
      <c r="CW1192" s="1" t="s">
        <v>4943</v>
      </c>
      <c r="CX1192" s="1" t="s">
        <v>4943</v>
      </c>
      <c r="CY1192" s="1" t="s">
        <v>23</v>
      </c>
      <c r="CZ1192" s="1" t="s">
        <v>4943</v>
      </c>
    </row>
    <row r="1193" spans="2:104" x14ac:dyDescent="0.25">
      <c r="B1193" s="2">
        <v>44396</v>
      </c>
      <c r="C1193" s="1">
        <v>0</v>
      </c>
      <c r="D1193" s="1">
        <v>1</v>
      </c>
      <c r="E1193" s="1">
        <v>0</v>
      </c>
      <c r="F1193" s="1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>
        <v>0</v>
      </c>
      <c r="BD1193">
        <v>0</v>
      </c>
      <c r="BE1193">
        <v>0</v>
      </c>
      <c r="BF1193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0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 t="s">
        <v>4943</v>
      </c>
      <c r="CJ1193" s="1" t="s">
        <v>4943</v>
      </c>
      <c r="CK1193" s="1" t="s">
        <v>4943</v>
      </c>
      <c r="CL1193" s="1" t="s">
        <v>4943</v>
      </c>
      <c r="CM1193" s="1" t="s">
        <v>4943</v>
      </c>
      <c r="CN1193" s="1" t="s">
        <v>4943</v>
      </c>
      <c r="CO1193" s="1" t="s">
        <v>4943</v>
      </c>
      <c r="CP1193" s="1" t="s">
        <v>4943</v>
      </c>
      <c r="CQ1193" s="1" t="s">
        <v>4943</v>
      </c>
      <c r="CR1193" s="1" t="s">
        <v>4943</v>
      </c>
      <c r="CS1193" s="1" t="s">
        <v>4943</v>
      </c>
      <c r="CT1193" s="1" t="s">
        <v>4943</v>
      </c>
      <c r="CU1193" s="1" t="s">
        <v>4943</v>
      </c>
      <c r="CV1193" s="1" t="s">
        <v>4943</v>
      </c>
      <c r="CW1193" s="1" t="s">
        <v>4943</v>
      </c>
      <c r="CX1193" s="1" t="s">
        <v>4943</v>
      </c>
      <c r="CY1193" s="1" t="s">
        <v>23</v>
      </c>
      <c r="CZ1193" s="1" t="s">
        <v>4943</v>
      </c>
    </row>
    <row r="1194" spans="2:104" x14ac:dyDescent="0.25">
      <c r="B1194" s="2">
        <v>44396</v>
      </c>
      <c r="C1194" s="1">
        <v>1</v>
      </c>
      <c r="D1194" s="1">
        <v>0</v>
      </c>
      <c r="E1194" s="1">
        <v>0</v>
      </c>
      <c r="F1194" s="1">
        <v>0</v>
      </c>
      <c r="G1194">
        <v>0</v>
      </c>
      <c r="H1194">
        <v>0</v>
      </c>
      <c r="I1194">
        <v>1</v>
      </c>
      <c r="J1194">
        <v>1</v>
      </c>
      <c r="K1194">
        <v>1</v>
      </c>
      <c r="L1194">
        <v>1</v>
      </c>
      <c r="M1194">
        <v>0</v>
      </c>
      <c r="N1194">
        <v>1</v>
      </c>
      <c r="O1194">
        <v>1</v>
      </c>
      <c r="P1194">
        <v>1</v>
      </c>
      <c r="Q1194">
        <v>0</v>
      </c>
      <c r="R1194">
        <v>1</v>
      </c>
      <c r="S1194">
        <v>1</v>
      </c>
      <c r="T1194">
        <v>1</v>
      </c>
      <c r="U1194">
        <v>1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1</v>
      </c>
      <c r="AB1194" s="1">
        <v>1</v>
      </c>
      <c r="AC1194" s="1">
        <v>1</v>
      </c>
      <c r="AD1194" s="1">
        <v>1</v>
      </c>
      <c r="AE1194" s="1">
        <v>0</v>
      </c>
      <c r="AF1194" s="1">
        <v>1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1</v>
      </c>
      <c r="AS1194" s="1">
        <v>1</v>
      </c>
      <c r="AT1194" s="1">
        <v>1</v>
      </c>
      <c r="AU1194" s="1">
        <v>1</v>
      </c>
      <c r="AV1194" s="1">
        <v>0</v>
      </c>
      <c r="AW1194" s="1">
        <v>1</v>
      </c>
      <c r="AX1194" s="1">
        <v>1</v>
      </c>
      <c r="AY1194" s="1">
        <v>1</v>
      </c>
      <c r="AZ1194" s="1">
        <v>1</v>
      </c>
      <c r="BA1194" s="1">
        <v>1</v>
      </c>
      <c r="BB1194" s="1">
        <v>1</v>
      </c>
      <c r="BC1194">
        <v>1</v>
      </c>
      <c r="BD1194">
        <v>1</v>
      </c>
      <c r="BE1194">
        <v>1</v>
      </c>
      <c r="BF1194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1</v>
      </c>
      <c r="BM1194" s="1">
        <v>1</v>
      </c>
      <c r="BN1194" s="1">
        <v>1</v>
      </c>
      <c r="BO1194" s="1">
        <v>1</v>
      </c>
      <c r="BP1194" s="1">
        <v>0</v>
      </c>
      <c r="BQ1194" s="1">
        <v>1</v>
      </c>
      <c r="BR1194" s="1">
        <v>1</v>
      </c>
      <c r="BS1194" s="1">
        <v>1</v>
      </c>
      <c r="BT1194" s="1">
        <v>1</v>
      </c>
      <c r="BU1194" s="1">
        <v>1</v>
      </c>
      <c r="BV1194" s="1">
        <v>0</v>
      </c>
      <c r="BW1194" s="1">
        <v>0</v>
      </c>
      <c r="BX1194" s="1">
        <v>0</v>
      </c>
      <c r="BY1194" s="1">
        <v>0</v>
      </c>
      <c r="BZ1194" s="1">
        <v>0</v>
      </c>
      <c r="CA1194" s="1">
        <v>1</v>
      </c>
      <c r="CB1194" s="1">
        <v>1</v>
      </c>
      <c r="CC1194" s="1">
        <v>1</v>
      </c>
      <c r="CD1194" s="1">
        <v>1</v>
      </c>
      <c r="CE1194" s="1">
        <v>0</v>
      </c>
      <c r="CF1194" s="1">
        <v>0</v>
      </c>
      <c r="CG1194" s="1">
        <v>0</v>
      </c>
      <c r="CH1194" s="1">
        <v>0</v>
      </c>
      <c r="CI1194" s="1" t="s">
        <v>4946</v>
      </c>
      <c r="CJ1194" s="1" t="s">
        <v>4946</v>
      </c>
      <c r="CK1194" s="1" t="s">
        <v>4946</v>
      </c>
      <c r="CL1194" s="1" t="s">
        <v>4946</v>
      </c>
      <c r="CM1194" s="1" t="s">
        <v>4946</v>
      </c>
      <c r="CN1194" s="1" t="s">
        <v>4946</v>
      </c>
      <c r="CO1194" s="1" t="s">
        <v>4946</v>
      </c>
      <c r="CP1194" s="1" t="s">
        <v>4946</v>
      </c>
      <c r="CQ1194" s="1" t="s">
        <v>4946</v>
      </c>
      <c r="CR1194" s="1" t="s">
        <v>4946</v>
      </c>
      <c r="CS1194" s="1" t="s">
        <v>4946</v>
      </c>
      <c r="CT1194" s="1" t="s">
        <v>4943</v>
      </c>
      <c r="CU1194" s="1" t="s">
        <v>4943</v>
      </c>
      <c r="CV1194" s="1" t="s">
        <v>4943</v>
      </c>
      <c r="CW1194" s="1" t="s">
        <v>4943</v>
      </c>
      <c r="CX1194" s="1" t="s">
        <v>4943</v>
      </c>
      <c r="CY1194" s="1" t="s">
        <v>4943</v>
      </c>
      <c r="CZ1194" s="1" t="s">
        <v>4943</v>
      </c>
    </row>
    <row r="1195" spans="2:104" x14ac:dyDescent="0.25">
      <c r="B1195" s="2">
        <v>44396</v>
      </c>
      <c r="C1195" s="1">
        <v>1</v>
      </c>
      <c r="D1195" s="1">
        <v>0</v>
      </c>
      <c r="E1195" s="1">
        <v>0</v>
      </c>
      <c r="F1195" s="1">
        <v>0</v>
      </c>
      <c r="G1195">
        <v>1</v>
      </c>
      <c r="H1195">
        <v>0</v>
      </c>
      <c r="I1195">
        <v>1</v>
      </c>
      <c r="J1195">
        <v>1</v>
      </c>
      <c r="K1195">
        <v>0</v>
      </c>
      <c r="L1195">
        <v>0</v>
      </c>
      <c r="M1195">
        <v>0</v>
      </c>
      <c r="N1195">
        <v>1</v>
      </c>
      <c r="O1195">
        <v>1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 s="1">
        <v>1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1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1</v>
      </c>
      <c r="AM1195" s="1">
        <v>1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>
        <v>0</v>
      </c>
      <c r="BD1195">
        <v>0</v>
      </c>
      <c r="BE1195">
        <v>0</v>
      </c>
      <c r="BF1195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 t="s">
        <v>4946</v>
      </c>
      <c r="CJ1195" s="1" t="s">
        <v>4946</v>
      </c>
      <c r="CK1195" s="1" t="s">
        <v>4946</v>
      </c>
      <c r="CL1195" s="1" t="s">
        <v>4946</v>
      </c>
      <c r="CM1195" s="1" t="s">
        <v>4945</v>
      </c>
      <c r="CN1195" s="1" t="s">
        <v>4946</v>
      </c>
      <c r="CO1195" s="1" t="s">
        <v>4946</v>
      </c>
      <c r="CP1195" s="1" t="s">
        <v>4945</v>
      </c>
      <c r="CQ1195" s="1" t="s">
        <v>4945</v>
      </c>
      <c r="CR1195" s="1" t="s">
        <v>4945</v>
      </c>
      <c r="CS1195" s="1" t="s">
        <v>4945</v>
      </c>
      <c r="CT1195" s="1" t="s">
        <v>4943</v>
      </c>
      <c r="CU1195" s="1" t="s">
        <v>4943</v>
      </c>
      <c r="CV1195" s="1" t="s">
        <v>4943</v>
      </c>
      <c r="CW1195" s="1" t="s">
        <v>4943</v>
      </c>
      <c r="CX1195" s="1" t="s">
        <v>4943</v>
      </c>
      <c r="CY1195" s="1" t="s">
        <v>4943</v>
      </c>
      <c r="CZ1195" s="1" t="s">
        <v>4943</v>
      </c>
    </row>
    <row r="1196" spans="2:104" x14ac:dyDescent="0.25">
      <c r="B1196" s="2">
        <v>44396</v>
      </c>
      <c r="C1196" s="1">
        <v>1</v>
      </c>
      <c r="D1196" s="1">
        <v>0</v>
      </c>
      <c r="E1196" s="1">
        <v>0</v>
      </c>
      <c r="F1196" s="1">
        <v>0</v>
      </c>
      <c r="G1196">
        <v>1</v>
      </c>
      <c r="H1196">
        <v>0</v>
      </c>
      <c r="I1196">
        <v>1</v>
      </c>
      <c r="J1196">
        <v>0</v>
      </c>
      <c r="K1196">
        <v>1</v>
      </c>
      <c r="L1196">
        <v>0</v>
      </c>
      <c r="M1196">
        <v>0</v>
      </c>
      <c r="N1196">
        <v>1</v>
      </c>
      <c r="O1196">
        <v>1</v>
      </c>
      <c r="P1196">
        <v>1</v>
      </c>
      <c r="Q1196">
        <v>0</v>
      </c>
      <c r="R1196">
        <v>1</v>
      </c>
      <c r="S1196">
        <v>0</v>
      </c>
      <c r="T1196">
        <v>1</v>
      </c>
      <c r="U1196">
        <v>0</v>
      </c>
      <c r="V1196" s="1">
        <v>0</v>
      </c>
      <c r="W1196" s="1">
        <v>0</v>
      </c>
      <c r="X1196" s="1">
        <v>1</v>
      </c>
      <c r="Y1196" s="1">
        <v>0</v>
      </c>
      <c r="Z1196" s="1">
        <v>0</v>
      </c>
      <c r="AA1196" s="1">
        <v>1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1</v>
      </c>
      <c r="BA1196" s="1">
        <v>0</v>
      </c>
      <c r="BB1196" s="1">
        <v>1</v>
      </c>
      <c r="BC1196">
        <v>1</v>
      </c>
      <c r="BD1196">
        <v>1</v>
      </c>
      <c r="BE1196">
        <v>0</v>
      </c>
      <c r="BF1196">
        <v>1</v>
      </c>
      <c r="BG1196" s="1">
        <v>0</v>
      </c>
      <c r="BH1196" s="1">
        <v>0</v>
      </c>
      <c r="BI1196" s="1">
        <v>1</v>
      </c>
      <c r="BJ1196" s="1">
        <v>0</v>
      </c>
      <c r="BK1196" s="1">
        <v>0</v>
      </c>
      <c r="BL1196" s="1">
        <v>1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 t="s">
        <v>4946</v>
      </c>
      <c r="CJ1196" s="1" t="s">
        <v>4946</v>
      </c>
      <c r="CK1196" s="1" t="s">
        <v>4946</v>
      </c>
      <c r="CL1196" s="1" t="s">
        <v>4946</v>
      </c>
      <c r="CM1196" s="1" t="s">
        <v>4946</v>
      </c>
      <c r="CN1196" s="1" t="s">
        <v>4946</v>
      </c>
      <c r="CO1196" s="1" t="s">
        <v>4946</v>
      </c>
      <c r="CP1196" s="1" t="s">
        <v>4945</v>
      </c>
      <c r="CQ1196" s="1" t="s">
        <v>4944</v>
      </c>
      <c r="CR1196" s="1" t="s">
        <v>4946</v>
      </c>
      <c r="CS1196" s="1" t="s">
        <v>4945</v>
      </c>
      <c r="CT1196" s="1" t="s">
        <v>4943</v>
      </c>
      <c r="CU1196" s="1" t="s">
        <v>4943</v>
      </c>
      <c r="CV1196" s="1" t="s">
        <v>4943</v>
      </c>
      <c r="CW1196" s="1" t="s">
        <v>4943</v>
      </c>
      <c r="CX1196" s="1" t="s">
        <v>4943</v>
      </c>
      <c r="CY1196" s="1" t="s">
        <v>4943</v>
      </c>
      <c r="CZ1196" s="1" t="s">
        <v>4943</v>
      </c>
    </row>
    <row r="1197" spans="2:104" x14ac:dyDescent="0.25">
      <c r="B1197" s="2">
        <v>44395</v>
      </c>
      <c r="C1197" s="1">
        <v>0</v>
      </c>
      <c r="D1197" s="1">
        <v>1</v>
      </c>
      <c r="E1197" s="1">
        <v>0</v>
      </c>
      <c r="F1197" s="1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>
        <v>0</v>
      </c>
      <c r="BD1197">
        <v>0</v>
      </c>
      <c r="BE1197">
        <v>0</v>
      </c>
      <c r="BF1197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 t="s">
        <v>4943</v>
      </c>
      <c r="CJ1197" s="1" t="s">
        <v>4943</v>
      </c>
      <c r="CK1197" s="1" t="s">
        <v>4943</v>
      </c>
      <c r="CL1197" s="1" t="s">
        <v>4943</v>
      </c>
      <c r="CM1197" s="1" t="s">
        <v>4943</v>
      </c>
      <c r="CN1197" s="1" t="s">
        <v>4943</v>
      </c>
      <c r="CO1197" s="1" t="s">
        <v>4943</v>
      </c>
      <c r="CP1197" s="1" t="s">
        <v>4943</v>
      </c>
      <c r="CQ1197" s="1" t="s">
        <v>4943</v>
      </c>
      <c r="CR1197" s="1" t="s">
        <v>4943</v>
      </c>
      <c r="CS1197" s="1" t="s">
        <v>4943</v>
      </c>
      <c r="CT1197" s="1" t="s">
        <v>4943</v>
      </c>
      <c r="CU1197" s="1" t="s">
        <v>4943</v>
      </c>
      <c r="CV1197" s="1" t="s">
        <v>4943</v>
      </c>
      <c r="CW1197" s="1" t="s">
        <v>4943</v>
      </c>
      <c r="CX1197" s="1" t="s">
        <v>4943</v>
      </c>
      <c r="CY1197" s="1" t="s">
        <v>23</v>
      </c>
      <c r="CZ1197" s="1" t="s">
        <v>4943</v>
      </c>
    </row>
    <row r="1198" spans="2:104" x14ac:dyDescent="0.25">
      <c r="B1198" s="2">
        <v>44395</v>
      </c>
      <c r="C1198" s="1">
        <v>0</v>
      </c>
      <c r="D1198" s="1">
        <v>1</v>
      </c>
      <c r="E1198" s="1">
        <v>0</v>
      </c>
      <c r="F1198" s="1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>
        <v>0</v>
      </c>
      <c r="BD1198">
        <v>0</v>
      </c>
      <c r="BE1198">
        <v>0</v>
      </c>
      <c r="BF1198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 t="s">
        <v>4943</v>
      </c>
      <c r="CJ1198" s="1" t="s">
        <v>4943</v>
      </c>
      <c r="CK1198" s="1" t="s">
        <v>4943</v>
      </c>
      <c r="CL1198" s="1" t="s">
        <v>4943</v>
      </c>
      <c r="CM1198" s="1" t="s">
        <v>4943</v>
      </c>
      <c r="CN1198" s="1" t="s">
        <v>4943</v>
      </c>
      <c r="CO1198" s="1" t="s">
        <v>4943</v>
      </c>
      <c r="CP1198" s="1" t="s">
        <v>4943</v>
      </c>
      <c r="CQ1198" s="1" t="s">
        <v>4943</v>
      </c>
      <c r="CR1198" s="1" t="s">
        <v>4943</v>
      </c>
      <c r="CS1198" s="1" t="s">
        <v>4943</v>
      </c>
      <c r="CT1198" s="1" t="s">
        <v>4943</v>
      </c>
      <c r="CU1198" s="1" t="s">
        <v>4943</v>
      </c>
      <c r="CV1198" s="1" t="s">
        <v>4943</v>
      </c>
      <c r="CW1198" s="1" t="s">
        <v>4943</v>
      </c>
      <c r="CX1198" s="1" t="s">
        <v>4943</v>
      </c>
      <c r="CY1198" s="1" t="s">
        <v>23</v>
      </c>
      <c r="CZ1198" s="1" t="s">
        <v>4943</v>
      </c>
    </row>
    <row r="1199" spans="2:104" x14ac:dyDescent="0.25">
      <c r="B1199" s="2">
        <v>44393</v>
      </c>
      <c r="C1199" s="1">
        <v>0</v>
      </c>
      <c r="D1199" s="1">
        <v>1</v>
      </c>
      <c r="E1199" s="1">
        <v>0</v>
      </c>
      <c r="F1199" s="1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>
        <v>0</v>
      </c>
      <c r="BD1199">
        <v>0</v>
      </c>
      <c r="BE1199">
        <v>0</v>
      </c>
      <c r="BF1199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 t="s">
        <v>4943</v>
      </c>
      <c r="CJ1199" s="1" t="s">
        <v>4943</v>
      </c>
      <c r="CK1199" s="1" t="s">
        <v>4943</v>
      </c>
      <c r="CL1199" s="1" t="s">
        <v>4943</v>
      </c>
      <c r="CM1199" s="1" t="s">
        <v>4943</v>
      </c>
      <c r="CN1199" s="1" t="s">
        <v>4943</v>
      </c>
      <c r="CO1199" s="1" t="s">
        <v>4943</v>
      </c>
      <c r="CP1199" s="1" t="s">
        <v>4943</v>
      </c>
      <c r="CQ1199" s="1" t="s">
        <v>4943</v>
      </c>
      <c r="CR1199" s="1" t="s">
        <v>4943</v>
      </c>
      <c r="CS1199" s="1" t="s">
        <v>4943</v>
      </c>
      <c r="CT1199" s="1" t="s">
        <v>4943</v>
      </c>
      <c r="CU1199" s="1" t="s">
        <v>4943</v>
      </c>
      <c r="CV1199" s="1" t="s">
        <v>4943</v>
      </c>
      <c r="CW1199" s="1" t="s">
        <v>4943</v>
      </c>
      <c r="CX1199" s="1" t="s">
        <v>4943</v>
      </c>
      <c r="CY1199" s="1" t="s">
        <v>23</v>
      </c>
      <c r="CZ1199" s="1" t="s">
        <v>4943</v>
      </c>
    </row>
    <row r="1200" spans="2:104" x14ac:dyDescent="0.25">
      <c r="B1200" s="2">
        <v>44393</v>
      </c>
      <c r="C1200" s="1">
        <v>0</v>
      </c>
      <c r="D1200" s="1">
        <v>1</v>
      </c>
      <c r="E1200" s="1">
        <v>0</v>
      </c>
      <c r="F1200" s="1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>
        <v>0</v>
      </c>
      <c r="BD1200">
        <v>0</v>
      </c>
      <c r="BE1200">
        <v>0</v>
      </c>
      <c r="BF1200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0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 t="s">
        <v>4943</v>
      </c>
      <c r="CJ1200" s="1" t="s">
        <v>4943</v>
      </c>
      <c r="CK1200" s="1" t="s">
        <v>4943</v>
      </c>
      <c r="CL1200" s="1" t="s">
        <v>4943</v>
      </c>
      <c r="CM1200" s="1" t="s">
        <v>4943</v>
      </c>
      <c r="CN1200" s="1" t="s">
        <v>4943</v>
      </c>
      <c r="CO1200" s="1" t="s">
        <v>4943</v>
      </c>
      <c r="CP1200" s="1" t="s">
        <v>4943</v>
      </c>
      <c r="CQ1200" s="1" t="s">
        <v>4943</v>
      </c>
      <c r="CR1200" s="1" t="s">
        <v>4943</v>
      </c>
      <c r="CS1200" s="1" t="s">
        <v>4943</v>
      </c>
      <c r="CT1200" s="1" t="s">
        <v>4943</v>
      </c>
      <c r="CU1200" s="1" t="s">
        <v>4943</v>
      </c>
      <c r="CV1200" s="1" t="s">
        <v>4943</v>
      </c>
      <c r="CW1200" s="1" t="s">
        <v>4943</v>
      </c>
      <c r="CX1200" s="1" t="s">
        <v>4943</v>
      </c>
      <c r="CY1200" s="1" t="s">
        <v>23</v>
      </c>
      <c r="CZ1200" s="1" t="s">
        <v>4943</v>
      </c>
    </row>
    <row r="1201" spans="2:104" x14ac:dyDescent="0.25">
      <c r="B1201" s="2">
        <v>44393</v>
      </c>
      <c r="C1201" s="1">
        <v>1</v>
      </c>
      <c r="D1201" s="1">
        <v>0</v>
      </c>
      <c r="E1201" s="1">
        <v>0</v>
      </c>
      <c r="F1201" s="1">
        <v>0</v>
      </c>
      <c r="G1201">
        <v>0</v>
      </c>
      <c r="H1201">
        <v>0</v>
      </c>
      <c r="I1201">
        <v>1</v>
      </c>
      <c r="J1201">
        <v>1</v>
      </c>
      <c r="K1201">
        <v>1</v>
      </c>
      <c r="L1201">
        <v>1</v>
      </c>
      <c r="M1201">
        <v>1</v>
      </c>
      <c r="N1201">
        <v>1</v>
      </c>
      <c r="O1201">
        <v>1</v>
      </c>
      <c r="P1201">
        <v>1</v>
      </c>
      <c r="Q1201">
        <v>0</v>
      </c>
      <c r="R1201">
        <v>1</v>
      </c>
      <c r="S1201">
        <v>1</v>
      </c>
      <c r="T1201">
        <v>1</v>
      </c>
      <c r="U1201">
        <v>0</v>
      </c>
      <c r="V1201" s="1">
        <v>1</v>
      </c>
      <c r="W1201" s="1">
        <v>0</v>
      </c>
      <c r="X1201" s="1">
        <v>1</v>
      </c>
      <c r="Y1201" s="1">
        <v>1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1</v>
      </c>
      <c r="AG1201" s="1">
        <v>1</v>
      </c>
      <c r="AH1201" s="1">
        <v>1</v>
      </c>
      <c r="AI1201" s="1">
        <v>1</v>
      </c>
      <c r="AJ1201" s="1">
        <v>0</v>
      </c>
      <c r="AK1201" s="1">
        <v>1</v>
      </c>
      <c r="AL1201" s="1">
        <v>1</v>
      </c>
      <c r="AM1201" s="1">
        <v>1</v>
      </c>
      <c r="AN1201" s="1">
        <v>0</v>
      </c>
      <c r="AO1201" s="1">
        <v>1</v>
      </c>
      <c r="AP1201" s="1">
        <v>1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1</v>
      </c>
      <c r="AX1201" s="1">
        <v>1</v>
      </c>
      <c r="AY1201" s="1">
        <v>1</v>
      </c>
      <c r="AZ1201" s="1">
        <v>1</v>
      </c>
      <c r="BA1201" s="1">
        <v>1</v>
      </c>
      <c r="BB1201" s="1">
        <v>1</v>
      </c>
      <c r="BC1201">
        <v>1</v>
      </c>
      <c r="BD1201">
        <v>1</v>
      </c>
      <c r="BE1201">
        <v>1</v>
      </c>
      <c r="BF1201">
        <v>1</v>
      </c>
      <c r="BG1201" s="1">
        <v>1</v>
      </c>
      <c r="BH1201" s="1">
        <v>0</v>
      </c>
      <c r="BI1201" s="1">
        <v>1</v>
      </c>
      <c r="BJ1201" s="1">
        <v>1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1</v>
      </c>
      <c r="BR1201" s="1">
        <v>1</v>
      </c>
      <c r="BS1201" s="1">
        <v>1</v>
      </c>
      <c r="BT1201" s="1">
        <v>0</v>
      </c>
      <c r="BU1201" s="1">
        <v>1</v>
      </c>
      <c r="BV1201" s="1">
        <v>1</v>
      </c>
      <c r="BW1201" s="1">
        <v>0</v>
      </c>
      <c r="BX1201" s="1">
        <v>1</v>
      </c>
      <c r="BY1201" s="1">
        <v>1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1</v>
      </c>
      <c r="CG1201" s="1">
        <v>0</v>
      </c>
      <c r="CH1201" s="1">
        <v>1</v>
      </c>
      <c r="CI1201" s="1" t="s">
        <v>4946</v>
      </c>
      <c r="CJ1201" s="1" t="s">
        <v>4946</v>
      </c>
      <c r="CK1201" s="1" t="s">
        <v>4946</v>
      </c>
      <c r="CL1201" s="1" t="s">
        <v>4946</v>
      </c>
      <c r="CM1201" s="1" t="s">
        <v>4946</v>
      </c>
      <c r="CN1201" s="1" t="s">
        <v>4946</v>
      </c>
      <c r="CO1201" s="1" t="s">
        <v>4946</v>
      </c>
      <c r="CP1201" s="1" t="s">
        <v>4946</v>
      </c>
      <c r="CQ1201" s="1" t="s">
        <v>4946</v>
      </c>
      <c r="CR1201" s="1" t="s">
        <v>4946</v>
      </c>
      <c r="CS1201" s="1" t="s">
        <v>4946</v>
      </c>
      <c r="CT1201" s="1" t="s">
        <v>4943</v>
      </c>
      <c r="CU1201" s="1" t="s">
        <v>4943</v>
      </c>
      <c r="CV1201" s="1" t="s">
        <v>4943</v>
      </c>
      <c r="CW1201" s="1" t="s">
        <v>4943</v>
      </c>
      <c r="CX1201" s="1" t="s">
        <v>4943</v>
      </c>
      <c r="CY1201" s="1" t="s">
        <v>4943</v>
      </c>
      <c r="CZ1201" s="1" t="s">
        <v>4943</v>
      </c>
    </row>
    <row r="1202" spans="2:104" x14ac:dyDescent="0.25">
      <c r="B1202" s="2">
        <v>44393</v>
      </c>
      <c r="C1202" s="1">
        <v>1</v>
      </c>
      <c r="D1202" s="1">
        <v>0</v>
      </c>
      <c r="E1202" s="1">
        <v>0</v>
      </c>
      <c r="F1202" s="1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1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>
        <v>0</v>
      </c>
      <c r="BD1202">
        <v>0</v>
      </c>
      <c r="BE1202">
        <v>0</v>
      </c>
      <c r="BF1202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1</v>
      </c>
      <c r="BR1202" s="1">
        <v>1</v>
      </c>
      <c r="BS1202" s="1">
        <v>1</v>
      </c>
      <c r="BT1202" s="1">
        <v>1</v>
      </c>
      <c r="BU1202" s="1">
        <v>1</v>
      </c>
      <c r="BV1202" s="1">
        <v>1</v>
      </c>
      <c r="BW1202" s="1">
        <v>0</v>
      </c>
      <c r="BX1202" s="1">
        <v>0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 t="s">
        <v>4946</v>
      </c>
      <c r="CJ1202" s="1" t="s">
        <v>4946</v>
      </c>
      <c r="CK1202" s="1" t="s">
        <v>4946</v>
      </c>
      <c r="CL1202" s="1" t="s">
        <v>4946</v>
      </c>
      <c r="CM1202" s="1" t="s">
        <v>4946</v>
      </c>
      <c r="CN1202" s="1" t="s">
        <v>4946</v>
      </c>
      <c r="CO1202" s="1" t="s">
        <v>4946</v>
      </c>
      <c r="CP1202" s="1" t="s">
        <v>4946</v>
      </c>
      <c r="CQ1202" s="1" t="s">
        <v>4946</v>
      </c>
      <c r="CR1202" s="1" t="s">
        <v>4946</v>
      </c>
      <c r="CS1202" s="1" t="s">
        <v>4946</v>
      </c>
      <c r="CT1202" s="1" t="s">
        <v>4943</v>
      </c>
      <c r="CU1202" s="1" t="s">
        <v>4943</v>
      </c>
      <c r="CV1202" s="1" t="s">
        <v>4943</v>
      </c>
      <c r="CW1202" s="1" t="s">
        <v>4943</v>
      </c>
      <c r="CX1202" s="1" t="s">
        <v>4943</v>
      </c>
      <c r="CY1202" s="1" t="s">
        <v>4943</v>
      </c>
      <c r="CZ1202" s="1" t="s">
        <v>4943</v>
      </c>
    </row>
    <row r="1203" spans="2:104" x14ac:dyDescent="0.25">
      <c r="B1203" s="2">
        <v>44392</v>
      </c>
      <c r="C1203" s="1">
        <v>0</v>
      </c>
      <c r="D1203" s="1">
        <v>1</v>
      </c>
      <c r="E1203" s="1">
        <v>0</v>
      </c>
      <c r="F1203" s="1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>
        <v>0</v>
      </c>
      <c r="BD1203">
        <v>0</v>
      </c>
      <c r="BE1203">
        <v>0</v>
      </c>
      <c r="BF1203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0</v>
      </c>
      <c r="BX1203" s="1">
        <v>0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 t="s">
        <v>4943</v>
      </c>
      <c r="CJ1203" s="1" t="s">
        <v>4943</v>
      </c>
      <c r="CK1203" s="1" t="s">
        <v>4943</v>
      </c>
      <c r="CL1203" s="1" t="s">
        <v>4943</v>
      </c>
      <c r="CM1203" s="1" t="s">
        <v>4943</v>
      </c>
      <c r="CN1203" s="1" t="s">
        <v>4943</v>
      </c>
      <c r="CO1203" s="1" t="s">
        <v>4943</v>
      </c>
      <c r="CP1203" s="1" t="s">
        <v>4943</v>
      </c>
      <c r="CQ1203" s="1" t="s">
        <v>4943</v>
      </c>
      <c r="CR1203" s="1" t="s">
        <v>4943</v>
      </c>
      <c r="CS1203" s="1" t="s">
        <v>4943</v>
      </c>
      <c r="CT1203" s="1" t="s">
        <v>4943</v>
      </c>
      <c r="CU1203" s="1" t="s">
        <v>4943</v>
      </c>
      <c r="CV1203" s="1" t="s">
        <v>4943</v>
      </c>
      <c r="CW1203" s="1" t="s">
        <v>4943</v>
      </c>
      <c r="CX1203" s="1" t="s">
        <v>4943</v>
      </c>
      <c r="CY1203" s="1" t="s">
        <v>23</v>
      </c>
      <c r="CZ1203" s="1" t="s">
        <v>4943</v>
      </c>
    </row>
    <row r="1204" spans="2:104" x14ac:dyDescent="0.25">
      <c r="B1204" s="2">
        <v>44392</v>
      </c>
      <c r="C1204" s="1">
        <v>0</v>
      </c>
      <c r="D1204" s="1">
        <v>1</v>
      </c>
      <c r="E1204" s="1">
        <v>0</v>
      </c>
      <c r="F1204" s="1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>
        <v>0</v>
      </c>
      <c r="BD1204">
        <v>0</v>
      </c>
      <c r="BE1204">
        <v>0</v>
      </c>
      <c r="BF1204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 t="s">
        <v>4943</v>
      </c>
      <c r="CJ1204" s="1" t="s">
        <v>4943</v>
      </c>
      <c r="CK1204" s="1" t="s">
        <v>4943</v>
      </c>
      <c r="CL1204" s="1" t="s">
        <v>4943</v>
      </c>
      <c r="CM1204" s="1" t="s">
        <v>4943</v>
      </c>
      <c r="CN1204" s="1" t="s">
        <v>4943</v>
      </c>
      <c r="CO1204" s="1" t="s">
        <v>4943</v>
      </c>
      <c r="CP1204" s="1" t="s">
        <v>4943</v>
      </c>
      <c r="CQ1204" s="1" t="s">
        <v>4943</v>
      </c>
      <c r="CR1204" s="1" t="s">
        <v>4943</v>
      </c>
      <c r="CS1204" s="1" t="s">
        <v>4943</v>
      </c>
      <c r="CT1204" s="1" t="s">
        <v>4943</v>
      </c>
      <c r="CU1204" s="1" t="s">
        <v>4943</v>
      </c>
      <c r="CV1204" s="1" t="s">
        <v>4943</v>
      </c>
      <c r="CW1204" s="1" t="s">
        <v>4943</v>
      </c>
      <c r="CX1204" s="1" t="s">
        <v>4943</v>
      </c>
      <c r="CY1204" s="1" t="s">
        <v>23</v>
      </c>
      <c r="CZ1204" s="1" t="s">
        <v>4943</v>
      </c>
    </row>
    <row r="1205" spans="2:104" x14ac:dyDescent="0.25">
      <c r="B1205" s="2">
        <v>44392</v>
      </c>
      <c r="C1205" s="1">
        <v>0</v>
      </c>
      <c r="D1205" s="1">
        <v>0</v>
      </c>
      <c r="E1205" s="1">
        <v>1</v>
      </c>
      <c r="F1205" s="1">
        <v>0</v>
      </c>
      <c r="G1205">
        <v>0</v>
      </c>
      <c r="H1205">
        <v>0</v>
      </c>
      <c r="I1205">
        <v>1</v>
      </c>
      <c r="J1205">
        <v>1</v>
      </c>
      <c r="K1205">
        <v>1</v>
      </c>
      <c r="L1205">
        <v>1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>
        <v>0</v>
      </c>
      <c r="BD1205">
        <v>0</v>
      </c>
      <c r="BE1205">
        <v>0</v>
      </c>
      <c r="BF1205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0</v>
      </c>
      <c r="BX1205" s="1">
        <v>0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 t="s">
        <v>4943</v>
      </c>
      <c r="CJ1205" s="1" t="s">
        <v>4943</v>
      </c>
      <c r="CK1205" s="1" t="s">
        <v>4943</v>
      </c>
      <c r="CL1205" s="1" t="s">
        <v>4943</v>
      </c>
      <c r="CM1205" s="1" t="s">
        <v>4943</v>
      </c>
      <c r="CN1205" s="1" t="s">
        <v>4943</v>
      </c>
      <c r="CO1205" s="1" t="s">
        <v>4943</v>
      </c>
      <c r="CP1205" s="1" t="s">
        <v>4943</v>
      </c>
      <c r="CQ1205" s="1" t="s">
        <v>4943</v>
      </c>
      <c r="CR1205" s="1" t="s">
        <v>4943</v>
      </c>
      <c r="CS1205" s="1" t="s">
        <v>4943</v>
      </c>
      <c r="CT1205" s="1" t="s">
        <v>4947</v>
      </c>
      <c r="CU1205" s="1" t="s">
        <v>4947</v>
      </c>
      <c r="CV1205" s="1" t="s">
        <v>4947</v>
      </c>
      <c r="CW1205" s="1" t="s">
        <v>4947</v>
      </c>
      <c r="CX1205" s="1" t="s">
        <v>4943</v>
      </c>
      <c r="CY1205" s="1" t="s">
        <v>4943</v>
      </c>
      <c r="CZ1205" s="1" t="s">
        <v>23</v>
      </c>
    </row>
    <row r="1206" spans="2:104" x14ac:dyDescent="0.25">
      <c r="B1206" s="2">
        <v>44392</v>
      </c>
      <c r="C1206" s="1">
        <v>1</v>
      </c>
      <c r="D1206" s="1">
        <v>0</v>
      </c>
      <c r="E1206" s="1">
        <v>0</v>
      </c>
      <c r="F1206" s="1">
        <v>0</v>
      </c>
      <c r="G1206">
        <v>1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0</v>
      </c>
      <c r="N1206">
        <v>1</v>
      </c>
      <c r="O1206">
        <v>1</v>
      </c>
      <c r="P1206">
        <v>0</v>
      </c>
      <c r="Q1206">
        <v>0</v>
      </c>
      <c r="R1206">
        <v>1</v>
      </c>
      <c r="S1206">
        <v>1</v>
      </c>
      <c r="T1206">
        <v>1</v>
      </c>
      <c r="U1206">
        <v>0</v>
      </c>
      <c r="V1206" s="1">
        <v>0</v>
      </c>
      <c r="W1206" s="1">
        <v>1</v>
      </c>
      <c r="X1206" s="1">
        <v>0</v>
      </c>
      <c r="Y1206" s="1">
        <v>1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1</v>
      </c>
      <c r="AG1206" s="1">
        <v>1</v>
      </c>
      <c r="AH1206" s="1">
        <v>1</v>
      </c>
      <c r="AI1206" s="1">
        <v>0</v>
      </c>
      <c r="AJ1206" s="1">
        <v>0</v>
      </c>
      <c r="AK1206" s="1">
        <v>1</v>
      </c>
      <c r="AL1206" s="1">
        <v>1</v>
      </c>
      <c r="AM1206" s="1">
        <v>0</v>
      </c>
      <c r="AN1206" s="1">
        <v>1</v>
      </c>
      <c r="AO1206" s="1">
        <v>0</v>
      </c>
      <c r="AP1206" s="1">
        <v>1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>
        <v>0</v>
      </c>
      <c r="BD1206">
        <v>0</v>
      </c>
      <c r="BE1206">
        <v>0</v>
      </c>
      <c r="BF1206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 t="s">
        <v>4946</v>
      </c>
      <c r="CJ1206" s="1" t="s">
        <v>4946</v>
      </c>
      <c r="CK1206" s="1" t="s">
        <v>4946</v>
      </c>
      <c r="CL1206" s="1" t="s">
        <v>4944</v>
      </c>
      <c r="CM1206" s="1" t="s">
        <v>4944</v>
      </c>
      <c r="CN1206" s="1" t="s">
        <v>4944</v>
      </c>
      <c r="CO1206" s="1" t="s">
        <v>4945</v>
      </c>
      <c r="CP1206" s="1" t="s">
        <v>4945</v>
      </c>
      <c r="CQ1206" s="1" t="s">
        <v>4944</v>
      </c>
      <c r="CR1206" s="1" t="s">
        <v>4946</v>
      </c>
      <c r="CS1206" s="1" t="s">
        <v>4945</v>
      </c>
      <c r="CT1206" s="1" t="s">
        <v>4943</v>
      </c>
      <c r="CU1206" s="1" t="s">
        <v>4943</v>
      </c>
      <c r="CV1206" s="1" t="s">
        <v>4943</v>
      </c>
      <c r="CW1206" s="1" t="s">
        <v>4943</v>
      </c>
      <c r="CX1206" s="1" t="s">
        <v>4943</v>
      </c>
      <c r="CY1206" s="1" t="s">
        <v>4943</v>
      </c>
      <c r="CZ1206" s="1" t="s">
        <v>4943</v>
      </c>
    </row>
    <row r="1207" spans="2:104" x14ac:dyDescent="0.25">
      <c r="B1207" s="2">
        <v>44392</v>
      </c>
      <c r="C1207" s="1">
        <v>0</v>
      </c>
      <c r="D1207" s="1">
        <v>1</v>
      </c>
      <c r="E1207" s="1">
        <v>0</v>
      </c>
      <c r="F1207" s="1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>
        <v>0</v>
      </c>
      <c r="BD1207">
        <v>0</v>
      </c>
      <c r="BE1207">
        <v>0</v>
      </c>
      <c r="BF1207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 t="s">
        <v>4943</v>
      </c>
      <c r="CJ1207" s="1" t="s">
        <v>4943</v>
      </c>
      <c r="CK1207" s="1" t="s">
        <v>4943</v>
      </c>
      <c r="CL1207" s="1" t="s">
        <v>4943</v>
      </c>
      <c r="CM1207" s="1" t="s">
        <v>4943</v>
      </c>
      <c r="CN1207" s="1" t="s">
        <v>4943</v>
      </c>
      <c r="CO1207" s="1" t="s">
        <v>4943</v>
      </c>
      <c r="CP1207" s="1" t="s">
        <v>4943</v>
      </c>
      <c r="CQ1207" s="1" t="s">
        <v>4943</v>
      </c>
      <c r="CR1207" s="1" t="s">
        <v>4943</v>
      </c>
      <c r="CS1207" s="1" t="s">
        <v>4943</v>
      </c>
      <c r="CT1207" s="1" t="s">
        <v>4943</v>
      </c>
      <c r="CU1207" s="1" t="s">
        <v>4943</v>
      </c>
      <c r="CV1207" s="1" t="s">
        <v>4943</v>
      </c>
      <c r="CW1207" s="1" t="s">
        <v>4943</v>
      </c>
      <c r="CX1207" s="1" t="s">
        <v>4943</v>
      </c>
      <c r="CY1207" s="1" t="s">
        <v>23</v>
      </c>
      <c r="CZ1207" s="1" t="s">
        <v>4943</v>
      </c>
    </row>
    <row r="1208" spans="2:104" x14ac:dyDescent="0.25">
      <c r="B1208" s="2">
        <v>44392</v>
      </c>
      <c r="C1208" s="1">
        <v>1</v>
      </c>
      <c r="D1208" s="1">
        <v>0</v>
      </c>
      <c r="E1208" s="1">
        <v>0</v>
      </c>
      <c r="F1208" s="1">
        <v>0</v>
      </c>
      <c r="G1208">
        <v>0</v>
      </c>
      <c r="H1208">
        <v>0</v>
      </c>
      <c r="I1208">
        <v>1</v>
      </c>
      <c r="J1208">
        <v>1</v>
      </c>
      <c r="K1208">
        <v>1</v>
      </c>
      <c r="L1208">
        <v>1</v>
      </c>
      <c r="M1208">
        <v>0</v>
      </c>
      <c r="N1208">
        <v>1</v>
      </c>
      <c r="O1208">
        <v>1</v>
      </c>
      <c r="P1208">
        <v>0</v>
      </c>
      <c r="Q1208">
        <v>0</v>
      </c>
      <c r="R1208">
        <v>1</v>
      </c>
      <c r="S1208">
        <v>1</v>
      </c>
      <c r="T1208">
        <v>1</v>
      </c>
      <c r="U1208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1</v>
      </c>
      <c r="AE1208" s="1">
        <v>0</v>
      </c>
      <c r="AF1208" s="1">
        <v>0</v>
      </c>
      <c r="AG1208" s="1">
        <v>1</v>
      </c>
      <c r="AH1208" s="1">
        <v>0</v>
      </c>
      <c r="AI1208" s="1">
        <v>0</v>
      </c>
      <c r="AJ1208" s="1">
        <v>1</v>
      </c>
      <c r="AK1208" s="1">
        <v>1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1</v>
      </c>
      <c r="AV1208" s="1">
        <v>0</v>
      </c>
      <c r="AW1208" s="1">
        <v>0</v>
      </c>
      <c r="AX1208" s="1">
        <v>1</v>
      </c>
      <c r="AY1208" s="1">
        <v>0</v>
      </c>
      <c r="AZ1208" s="1">
        <v>1</v>
      </c>
      <c r="BA1208" s="1">
        <v>0</v>
      </c>
      <c r="BB1208" s="1">
        <v>1</v>
      </c>
      <c r="BC1208">
        <v>1</v>
      </c>
      <c r="BD1208">
        <v>1</v>
      </c>
      <c r="BE1208">
        <v>1</v>
      </c>
      <c r="BF1208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1</v>
      </c>
      <c r="BP1208" s="1">
        <v>0</v>
      </c>
      <c r="BQ1208" s="1">
        <v>1</v>
      </c>
      <c r="BR1208" s="1">
        <v>1</v>
      </c>
      <c r="BS1208" s="1">
        <v>1</v>
      </c>
      <c r="BT1208" s="1">
        <v>0</v>
      </c>
      <c r="BU1208" s="1">
        <v>1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0</v>
      </c>
      <c r="CD1208" s="1">
        <v>1</v>
      </c>
      <c r="CE1208" s="1">
        <v>0</v>
      </c>
      <c r="CF1208" s="1">
        <v>0</v>
      </c>
      <c r="CG1208" s="1">
        <v>0</v>
      </c>
      <c r="CH1208" s="1">
        <v>0</v>
      </c>
      <c r="CI1208" s="1" t="s">
        <v>4946</v>
      </c>
      <c r="CJ1208" s="1" t="s">
        <v>4944</v>
      </c>
      <c r="CK1208" s="1" t="s">
        <v>4944</v>
      </c>
      <c r="CL1208" s="1" t="s">
        <v>4944</v>
      </c>
      <c r="CM1208" s="1" t="s">
        <v>4944</v>
      </c>
      <c r="CN1208" s="1" t="s">
        <v>4946</v>
      </c>
      <c r="CO1208" s="1" t="s">
        <v>4944</v>
      </c>
      <c r="CP1208" s="1" t="s">
        <v>4945</v>
      </c>
      <c r="CQ1208" s="1" t="s">
        <v>4945</v>
      </c>
      <c r="CR1208" s="1" t="s">
        <v>4945</v>
      </c>
      <c r="CS1208" s="1" t="s">
        <v>4945</v>
      </c>
      <c r="CT1208" s="1" t="s">
        <v>4943</v>
      </c>
      <c r="CU1208" s="1" t="s">
        <v>4943</v>
      </c>
      <c r="CV1208" s="1" t="s">
        <v>4943</v>
      </c>
      <c r="CW1208" s="1" t="s">
        <v>4943</v>
      </c>
      <c r="CX1208" s="1" t="s">
        <v>4943</v>
      </c>
      <c r="CY1208" s="1" t="s">
        <v>4943</v>
      </c>
      <c r="CZ1208" s="1" t="s">
        <v>4943</v>
      </c>
    </row>
    <row r="1209" spans="2:104" x14ac:dyDescent="0.25">
      <c r="B1209" s="2">
        <v>44392</v>
      </c>
      <c r="C1209" s="1">
        <v>0</v>
      </c>
      <c r="D1209" s="1">
        <v>1</v>
      </c>
      <c r="E1209" s="1">
        <v>0</v>
      </c>
      <c r="F1209" s="1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>
        <v>0</v>
      </c>
      <c r="BD1209">
        <v>0</v>
      </c>
      <c r="BE1209">
        <v>0</v>
      </c>
      <c r="BF1209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0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 t="s">
        <v>4943</v>
      </c>
      <c r="CJ1209" s="1" t="s">
        <v>4943</v>
      </c>
      <c r="CK1209" s="1" t="s">
        <v>4943</v>
      </c>
      <c r="CL1209" s="1" t="s">
        <v>4943</v>
      </c>
      <c r="CM1209" s="1" t="s">
        <v>4943</v>
      </c>
      <c r="CN1209" s="1" t="s">
        <v>4943</v>
      </c>
      <c r="CO1209" s="1" t="s">
        <v>4943</v>
      </c>
      <c r="CP1209" s="1" t="s">
        <v>4943</v>
      </c>
      <c r="CQ1209" s="1" t="s">
        <v>4943</v>
      </c>
      <c r="CR1209" s="1" t="s">
        <v>4943</v>
      </c>
      <c r="CS1209" s="1" t="s">
        <v>4943</v>
      </c>
      <c r="CT1209" s="1" t="s">
        <v>4943</v>
      </c>
      <c r="CU1209" s="1" t="s">
        <v>4943</v>
      </c>
      <c r="CV1209" s="1" t="s">
        <v>4943</v>
      </c>
      <c r="CW1209" s="1" t="s">
        <v>4943</v>
      </c>
      <c r="CX1209" s="1" t="s">
        <v>4943</v>
      </c>
      <c r="CY1209" s="1" t="s">
        <v>23</v>
      </c>
      <c r="CZ1209" s="1" t="s">
        <v>4943</v>
      </c>
    </row>
    <row r="1210" spans="2:104" x14ac:dyDescent="0.25">
      <c r="B1210" s="2">
        <v>44392</v>
      </c>
      <c r="C1210" s="1">
        <v>1</v>
      </c>
      <c r="D1210" s="1">
        <v>0</v>
      </c>
      <c r="E1210" s="1">
        <v>0</v>
      </c>
      <c r="F1210" s="1">
        <v>0</v>
      </c>
      <c r="G1210">
        <v>0</v>
      </c>
      <c r="H1210">
        <v>0</v>
      </c>
      <c r="I1210">
        <v>1</v>
      </c>
      <c r="J1210">
        <v>1</v>
      </c>
      <c r="K1210">
        <v>1</v>
      </c>
      <c r="L1210">
        <v>0</v>
      </c>
      <c r="M1210">
        <v>1</v>
      </c>
      <c r="N1210">
        <v>0</v>
      </c>
      <c r="O1210">
        <v>1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 s="1">
        <v>1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1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1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1</v>
      </c>
      <c r="AX1210" s="1">
        <v>1</v>
      </c>
      <c r="AY1210" s="1">
        <v>0</v>
      </c>
      <c r="AZ1210" s="1">
        <v>1</v>
      </c>
      <c r="BA1210" s="1">
        <v>0</v>
      </c>
      <c r="BB1210" s="1">
        <v>0</v>
      </c>
      <c r="BC1210">
        <v>1</v>
      </c>
      <c r="BD1210">
        <v>1</v>
      </c>
      <c r="BE1210">
        <v>1</v>
      </c>
      <c r="BF1210">
        <v>1</v>
      </c>
      <c r="BG1210" s="1">
        <v>1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1</v>
      </c>
      <c r="CG1210" s="1">
        <v>0</v>
      </c>
      <c r="CH1210" s="1">
        <v>0</v>
      </c>
      <c r="CI1210" s="1" t="s">
        <v>4944</v>
      </c>
      <c r="CJ1210" s="1" t="s">
        <v>4944</v>
      </c>
      <c r="CK1210" s="1" t="s">
        <v>4944</v>
      </c>
      <c r="CL1210" s="1" t="s">
        <v>4945</v>
      </c>
      <c r="CM1210" s="1" t="s">
        <v>4946</v>
      </c>
      <c r="CN1210" s="1" t="s">
        <v>4944</v>
      </c>
      <c r="CO1210" s="1" t="s">
        <v>4944</v>
      </c>
      <c r="CP1210" s="1" t="s">
        <v>4946</v>
      </c>
      <c r="CQ1210" s="1" t="s">
        <v>4944</v>
      </c>
      <c r="CR1210" s="1" t="s">
        <v>4946</v>
      </c>
      <c r="CS1210" s="1" t="s">
        <v>4945</v>
      </c>
      <c r="CT1210" s="1" t="s">
        <v>4943</v>
      </c>
      <c r="CU1210" s="1" t="s">
        <v>4943</v>
      </c>
      <c r="CV1210" s="1" t="s">
        <v>4943</v>
      </c>
      <c r="CW1210" s="1" t="s">
        <v>4943</v>
      </c>
      <c r="CX1210" s="1" t="s">
        <v>4943</v>
      </c>
      <c r="CY1210" s="1" t="s">
        <v>4943</v>
      </c>
      <c r="CZ1210" s="1" t="s">
        <v>4943</v>
      </c>
    </row>
    <row r="1211" spans="2:104" x14ac:dyDescent="0.25">
      <c r="B1211" s="2">
        <v>44392</v>
      </c>
      <c r="C1211" s="1">
        <v>0</v>
      </c>
      <c r="D1211" s="1">
        <v>1</v>
      </c>
      <c r="E1211" s="1">
        <v>0</v>
      </c>
      <c r="F1211" s="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>
        <v>0</v>
      </c>
      <c r="BD1211">
        <v>0</v>
      </c>
      <c r="BE1211">
        <v>0</v>
      </c>
      <c r="BF121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0</v>
      </c>
      <c r="BX1211" s="1">
        <v>0</v>
      </c>
      <c r="BY1211" s="1">
        <v>0</v>
      </c>
      <c r="BZ1211" s="1">
        <v>0</v>
      </c>
      <c r="CA1211" s="1">
        <v>0</v>
      </c>
      <c r="CB1211" s="1">
        <v>0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 t="s">
        <v>4943</v>
      </c>
      <c r="CJ1211" s="1" t="s">
        <v>4943</v>
      </c>
      <c r="CK1211" s="1" t="s">
        <v>4943</v>
      </c>
      <c r="CL1211" s="1" t="s">
        <v>4943</v>
      </c>
      <c r="CM1211" s="1" t="s">
        <v>4943</v>
      </c>
      <c r="CN1211" s="1" t="s">
        <v>4943</v>
      </c>
      <c r="CO1211" s="1" t="s">
        <v>4943</v>
      </c>
      <c r="CP1211" s="1" t="s">
        <v>4943</v>
      </c>
      <c r="CQ1211" s="1" t="s">
        <v>4943</v>
      </c>
      <c r="CR1211" s="1" t="s">
        <v>4943</v>
      </c>
      <c r="CS1211" s="1" t="s">
        <v>4943</v>
      </c>
      <c r="CT1211" s="1" t="s">
        <v>4943</v>
      </c>
      <c r="CU1211" s="1" t="s">
        <v>4943</v>
      </c>
      <c r="CV1211" s="1" t="s">
        <v>4943</v>
      </c>
      <c r="CW1211" s="1" t="s">
        <v>4943</v>
      </c>
      <c r="CX1211" s="1" t="s">
        <v>4943</v>
      </c>
      <c r="CY1211" s="1" t="s">
        <v>23</v>
      </c>
      <c r="CZ1211" s="1" t="s">
        <v>4943</v>
      </c>
    </row>
    <row r="1212" spans="2:104" x14ac:dyDescent="0.25">
      <c r="B1212" s="2">
        <v>44392</v>
      </c>
      <c r="C1212" s="1">
        <v>1</v>
      </c>
      <c r="D1212" s="1">
        <v>0</v>
      </c>
      <c r="E1212" s="1">
        <v>0</v>
      </c>
      <c r="F1212" s="1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>
        <v>0</v>
      </c>
      <c r="BD1212">
        <v>0</v>
      </c>
      <c r="BE1212">
        <v>0</v>
      </c>
      <c r="BF1212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 t="s">
        <v>4945</v>
      </c>
      <c r="CJ1212" s="1" t="s">
        <v>4945</v>
      </c>
      <c r="CK1212" s="1" t="s">
        <v>4945</v>
      </c>
      <c r="CL1212" s="1" t="s">
        <v>4945</v>
      </c>
      <c r="CM1212" s="1" t="s">
        <v>4945</v>
      </c>
      <c r="CN1212" s="1" t="s">
        <v>4945</v>
      </c>
      <c r="CO1212" s="1" t="s">
        <v>4945</v>
      </c>
      <c r="CP1212" s="1" t="s">
        <v>4945</v>
      </c>
      <c r="CQ1212" s="1" t="s">
        <v>4945</v>
      </c>
      <c r="CR1212" s="1" t="s">
        <v>4945</v>
      </c>
      <c r="CS1212" s="1" t="s">
        <v>4945</v>
      </c>
      <c r="CT1212" s="1" t="s">
        <v>4943</v>
      </c>
      <c r="CU1212" s="1" t="s">
        <v>4943</v>
      </c>
      <c r="CV1212" s="1" t="s">
        <v>4943</v>
      </c>
      <c r="CW1212" s="1" t="s">
        <v>4943</v>
      </c>
      <c r="CX1212" s="1" t="s">
        <v>4943</v>
      </c>
      <c r="CY1212" s="1" t="s">
        <v>4943</v>
      </c>
      <c r="CZ1212" s="1" t="s">
        <v>4943</v>
      </c>
    </row>
    <row r="1213" spans="2:104" x14ac:dyDescent="0.25">
      <c r="B1213" s="2">
        <v>44392</v>
      </c>
      <c r="C1213" s="1">
        <v>0</v>
      </c>
      <c r="D1213" s="1">
        <v>1</v>
      </c>
      <c r="E1213" s="1">
        <v>0</v>
      </c>
      <c r="F1213" s="1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>
        <v>0</v>
      </c>
      <c r="BD1213">
        <v>0</v>
      </c>
      <c r="BE1213">
        <v>0</v>
      </c>
      <c r="BF1213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0</v>
      </c>
      <c r="BX1213" s="1">
        <v>0</v>
      </c>
      <c r="BY1213" s="1">
        <v>0</v>
      </c>
      <c r="BZ1213" s="1">
        <v>0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 t="s">
        <v>4943</v>
      </c>
      <c r="CJ1213" s="1" t="s">
        <v>4943</v>
      </c>
      <c r="CK1213" s="1" t="s">
        <v>4943</v>
      </c>
      <c r="CL1213" s="1" t="s">
        <v>4943</v>
      </c>
      <c r="CM1213" s="1" t="s">
        <v>4943</v>
      </c>
      <c r="CN1213" s="1" t="s">
        <v>4943</v>
      </c>
      <c r="CO1213" s="1" t="s">
        <v>4943</v>
      </c>
      <c r="CP1213" s="1" t="s">
        <v>4943</v>
      </c>
      <c r="CQ1213" s="1" t="s">
        <v>4943</v>
      </c>
      <c r="CR1213" s="1" t="s">
        <v>4943</v>
      </c>
      <c r="CS1213" s="1" t="s">
        <v>4943</v>
      </c>
      <c r="CT1213" s="1" t="s">
        <v>4943</v>
      </c>
      <c r="CU1213" s="1" t="s">
        <v>4943</v>
      </c>
      <c r="CV1213" s="1" t="s">
        <v>4943</v>
      </c>
      <c r="CW1213" s="1" t="s">
        <v>4943</v>
      </c>
      <c r="CX1213" s="1" t="s">
        <v>4943</v>
      </c>
      <c r="CY1213" s="1" t="s">
        <v>23</v>
      </c>
      <c r="CZ1213" s="1" t="s">
        <v>4943</v>
      </c>
    </row>
    <row r="1214" spans="2:104" x14ac:dyDescent="0.25">
      <c r="B1214" s="2">
        <v>44392</v>
      </c>
      <c r="C1214" s="1">
        <v>0</v>
      </c>
      <c r="D1214" s="1">
        <v>1</v>
      </c>
      <c r="E1214" s="1">
        <v>0</v>
      </c>
      <c r="F1214" s="1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>
        <v>0</v>
      </c>
      <c r="BD1214">
        <v>0</v>
      </c>
      <c r="BE1214">
        <v>0</v>
      </c>
      <c r="BF1214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 t="s">
        <v>4943</v>
      </c>
      <c r="CJ1214" s="1" t="s">
        <v>4943</v>
      </c>
      <c r="CK1214" s="1" t="s">
        <v>4943</v>
      </c>
      <c r="CL1214" s="1" t="s">
        <v>4943</v>
      </c>
      <c r="CM1214" s="1" t="s">
        <v>4943</v>
      </c>
      <c r="CN1214" s="1" t="s">
        <v>4943</v>
      </c>
      <c r="CO1214" s="1" t="s">
        <v>4943</v>
      </c>
      <c r="CP1214" s="1" t="s">
        <v>4943</v>
      </c>
      <c r="CQ1214" s="1" t="s">
        <v>4943</v>
      </c>
      <c r="CR1214" s="1" t="s">
        <v>4943</v>
      </c>
      <c r="CS1214" s="1" t="s">
        <v>4943</v>
      </c>
      <c r="CT1214" s="1" t="s">
        <v>4943</v>
      </c>
      <c r="CU1214" s="1" t="s">
        <v>4943</v>
      </c>
      <c r="CV1214" s="1" t="s">
        <v>4943</v>
      </c>
      <c r="CW1214" s="1" t="s">
        <v>4943</v>
      </c>
      <c r="CX1214" s="1" t="s">
        <v>4943</v>
      </c>
      <c r="CY1214" s="1" t="s">
        <v>23</v>
      </c>
      <c r="CZ1214" s="1" t="s">
        <v>4943</v>
      </c>
    </row>
    <row r="1215" spans="2:104" x14ac:dyDescent="0.25">
      <c r="B1215" s="2">
        <v>44392</v>
      </c>
      <c r="C1215" s="1">
        <v>1</v>
      </c>
      <c r="D1215" s="1">
        <v>0</v>
      </c>
      <c r="E1215" s="1">
        <v>0</v>
      </c>
      <c r="F1215" s="1">
        <v>0</v>
      </c>
      <c r="G1215">
        <v>0</v>
      </c>
      <c r="H1215">
        <v>0</v>
      </c>
      <c r="I1215">
        <v>1</v>
      </c>
      <c r="J1215">
        <v>0</v>
      </c>
      <c r="K1215">
        <v>1</v>
      </c>
      <c r="L1215">
        <v>1</v>
      </c>
      <c r="M1215">
        <v>0</v>
      </c>
      <c r="N1215">
        <v>1</v>
      </c>
      <c r="O1215">
        <v>1</v>
      </c>
      <c r="P1215">
        <v>0</v>
      </c>
      <c r="Q1215">
        <v>0</v>
      </c>
      <c r="R1215">
        <v>1</v>
      </c>
      <c r="S1215">
        <v>1</v>
      </c>
      <c r="T1215">
        <v>1</v>
      </c>
      <c r="U1215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1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1</v>
      </c>
      <c r="AY1215" s="1">
        <v>0</v>
      </c>
      <c r="AZ1215" s="1">
        <v>1</v>
      </c>
      <c r="BA1215" s="1">
        <v>0</v>
      </c>
      <c r="BB1215" s="1">
        <v>1</v>
      </c>
      <c r="BC1215">
        <v>1</v>
      </c>
      <c r="BD1215">
        <v>1</v>
      </c>
      <c r="BE1215">
        <v>1</v>
      </c>
      <c r="BF1215">
        <v>1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1</v>
      </c>
      <c r="BP1215" s="1">
        <v>0</v>
      </c>
      <c r="BQ1215" s="1">
        <v>1</v>
      </c>
      <c r="BR1215" s="1">
        <v>1</v>
      </c>
      <c r="BS1215" s="1">
        <v>1</v>
      </c>
      <c r="BT1215" s="1">
        <v>1</v>
      </c>
      <c r="BU1215" s="1">
        <v>1</v>
      </c>
      <c r="BV1215" s="1">
        <v>0</v>
      </c>
      <c r="BW1215" s="1">
        <v>0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1</v>
      </c>
      <c r="CE1215" s="1">
        <v>0</v>
      </c>
      <c r="CF1215" s="1">
        <v>0</v>
      </c>
      <c r="CG1215" s="1">
        <v>0</v>
      </c>
      <c r="CH1215" s="1">
        <v>0</v>
      </c>
      <c r="CI1215" s="1" t="s">
        <v>4946</v>
      </c>
      <c r="CJ1215" s="1" t="s">
        <v>4946</v>
      </c>
      <c r="CK1215" s="1" t="s">
        <v>4944</v>
      </c>
      <c r="CL1215" s="1" t="s">
        <v>4944</v>
      </c>
      <c r="CM1215" s="1" t="s">
        <v>4944</v>
      </c>
      <c r="CN1215" s="1" t="s">
        <v>4946</v>
      </c>
      <c r="CO1215" s="1" t="s">
        <v>4944</v>
      </c>
      <c r="CP1215" s="1" t="s">
        <v>4944</v>
      </c>
      <c r="CQ1215" s="1" t="s">
        <v>4945</v>
      </c>
      <c r="CR1215" s="1" t="s">
        <v>4946</v>
      </c>
      <c r="CS1215" s="1" t="s">
        <v>4945</v>
      </c>
      <c r="CT1215" s="1" t="s">
        <v>4943</v>
      </c>
      <c r="CU1215" s="1" t="s">
        <v>4943</v>
      </c>
      <c r="CV1215" s="1" t="s">
        <v>4943</v>
      </c>
      <c r="CW1215" s="1" t="s">
        <v>4943</v>
      </c>
      <c r="CX1215" s="1" t="s">
        <v>4943</v>
      </c>
      <c r="CY1215" s="1" t="s">
        <v>4943</v>
      </c>
      <c r="CZ1215" s="1" t="s">
        <v>4943</v>
      </c>
    </row>
    <row r="1216" spans="2:104" x14ac:dyDescent="0.25">
      <c r="B1216" s="2">
        <v>44392</v>
      </c>
      <c r="C1216" s="1">
        <v>0</v>
      </c>
      <c r="D1216" s="1">
        <v>0</v>
      </c>
      <c r="E1216" s="1">
        <v>1</v>
      </c>
      <c r="F1216" s="1">
        <v>0</v>
      </c>
      <c r="G1216">
        <v>0</v>
      </c>
      <c r="H1216">
        <v>0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>
        <v>0</v>
      </c>
      <c r="BD1216">
        <v>0</v>
      </c>
      <c r="BE1216">
        <v>0</v>
      </c>
      <c r="BF1216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 t="s">
        <v>4943</v>
      </c>
      <c r="CJ1216" s="1" t="s">
        <v>4943</v>
      </c>
      <c r="CK1216" s="1" t="s">
        <v>4943</v>
      </c>
      <c r="CL1216" s="1" t="s">
        <v>4943</v>
      </c>
      <c r="CM1216" s="1" t="s">
        <v>4943</v>
      </c>
      <c r="CN1216" s="1" t="s">
        <v>4943</v>
      </c>
      <c r="CO1216" s="1" t="s">
        <v>4943</v>
      </c>
      <c r="CP1216" s="1" t="s">
        <v>4943</v>
      </c>
      <c r="CQ1216" s="1" t="s">
        <v>4943</v>
      </c>
      <c r="CR1216" s="1" t="s">
        <v>4943</v>
      </c>
      <c r="CS1216" s="1" t="s">
        <v>4943</v>
      </c>
      <c r="CT1216" s="1" t="s">
        <v>4947</v>
      </c>
      <c r="CU1216" s="1" t="s">
        <v>4947</v>
      </c>
      <c r="CV1216" s="1" t="s">
        <v>4947</v>
      </c>
      <c r="CW1216" s="1" t="s">
        <v>4947</v>
      </c>
      <c r="CX1216" s="1" t="s">
        <v>4947</v>
      </c>
      <c r="CY1216" s="1" t="s">
        <v>4943</v>
      </c>
      <c r="CZ1216" s="1" t="s">
        <v>23</v>
      </c>
    </row>
    <row r="1217" spans="2:104" x14ac:dyDescent="0.25">
      <c r="B1217" s="2">
        <v>44392</v>
      </c>
      <c r="C1217" s="1">
        <v>0</v>
      </c>
      <c r="D1217" s="1">
        <v>0</v>
      </c>
      <c r="E1217" s="1">
        <v>1</v>
      </c>
      <c r="F1217" s="1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>
        <v>0</v>
      </c>
      <c r="BD1217">
        <v>0</v>
      </c>
      <c r="BE1217">
        <v>0</v>
      </c>
      <c r="BF1217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 t="s">
        <v>4943</v>
      </c>
      <c r="CJ1217" s="1" t="s">
        <v>4943</v>
      </c>
      <c r="CK1217" s="1" t="s">
        <v>4943</v>
      </c>
      <c r="CL1217" s="1" t="s">
        <v>4943</v>
      </c>
      <c r="CM1217" s="1" t="s">
        <v>4943</v>
      </c>
      <c r="CN1217" s="1" t="s">
        <v>4943</v>
      </c>
      <c r="CO1217" s="1" t="s">
        <v>4943</v>
      </c>
      <c r="CP1217" s="1" t="s">
        <v>4943</v>
      </c>
      <c r="CQ1217" s="1" t="s">
        <v>4943</v>
      </c>
      <c r="CR1217" s="1" t="s">
        <v>4943</v>
      </c>
      <c r="CS1217" s="1" t="s">
        <v>4943</v>
      </c>
      <c r="CT1217" s="1" t="s">
        <v>4943</v>
      </c>
      <c r="CU1217" s="1" t="s">
        <v>4943</v>
      </c>
      <c r="CV1217" s="1" t="s">
        <v>4943</v>
      </c>
      <c r="CW1217" s="1" t="s">
        <v>4943</v>
      </c>
      <c r="CX1217" s="1" t="s">
        <v>4943</v>
      </c>
      <c r="CY1217" s="1" t="s">
        <v>4943</v>
      </c>
      <c r="CZ1217" s="1" t="s">
        <v>23</v>
      </c>
    </row>
    <row r="1218" spans="2:104" x14ac:dyDescent="0.25">
      <c r="B1218" s="2">
        <v>44392</v>
      </c>
      <c r="C1218" s="1">
        <v>0</v>
      </c>
      <c r="D1218" s="1">
        <v>0</v>
      </c>
      <c r="E1218" s="1">
        <v>1</v>
      </c>
      <c r="F1218" s="1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1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>
        <v>0</v>
      </c>
      <c r="BD1218">
        <v>0</v>
      </c>
      <c r="BE1218">
        <v>0</v>
      </c>
      <c r="BF1218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0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 t="s">
        <v>4943</v>
      </c>
      <c r="CJ1218" s="1" t="s">
        <v>4943</v>
      </c>
      <c r="CK1218" s="1" t="s">
        <v>4943</v>
      </c>
      <c r="CL1218" s="1" t="s">
        <v>4943</v>
      </c>
      <c r="CM1218" s="1" t="s">
        <v>4943</v>
      </c>
      <c r="CN1218" s="1" t="s">
        <v>4943</v>
      </c>
      <c r="CO1218" s="1" t="s">
        <v>4943</v>
      </c>
      <c r="CP1218" s="1" t="s">
        <v>4943</v>
      </c>
      <c r="CQ1218" s="1" t="s">
        <v>4943</v>
      </c>
      <c r="CR1218" s="1" t="s">
        <v>4943</v>
      </c>
      <c r="CS1218" s="1" t="s">
        <v>4943</v>
      </c>
      <c r="CT1218" s="1" t="s">
        <v>4947</v>
      </c>
      <c r="CU1218" s="1" t="s">
        <v>4947</v>
      </c>
      <c r="CV1218" s="1" t="s">
        <v>4947</v>
      </c>
      <c r="CW1218" s="1" t="s">
        <v>4947</v>
      </c>
      <c r="CX1218" s="1" t="s">
        <v>4943</v>
      </c>
      <c r="CY1218" s="1" t="s">
        <v>4943</v>
      </c>
      <c r="CZ1218" s="1" t="s">
        <v>23</v>
      </c>
    </row>
    <row r="1219" spans="2:104" x14ac:dyDescent="0.25">
      <c r="B1219" s="2">
        <v>44392</v>
      </c>
      <c r="C1219" s="1">
        <v>0</v>
      </c>
      <c r="D1219" s="1">
        <v>1</v>
      </c>
      <c r="E1219" s="1">
        <v>0</v>
      </c>
      <c r="F1219" s="1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>
        <v>0</v>
      </c>
      <c r="BD1219">
        <v>0</v>
      </c>
      <c r="BE1219">
        <v>0</v>
      </c>
      <c r="BF1219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0</v>
      </c>
      <c r="BX1219" s="1">
        <v>0</v>
      </c>
      <c r="BY1219" s="1">
        <v>0</v>
      </c>
      <c r="BZ1219" s="1">
        <v>0</v>
      </c>
      <c r="CA1219" s="1">
        <v>0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 t="s">
        <v>4943</v>
      </c>
      <c r="CJ1219" s="1" t="s">
        <v>4943</v>
      </c>
      <c r="CK1219" s="1" t="s">
        <v>4943</v>
      </c>
      <c r="CL1219" s="1" t="s">
        <v>4943</v>
      </c>
      <c r="CM1219" s="1" t="s">
        <v>4943</v>
      </c>
      <c r="CN1219" s="1" t="s">
        <v>4943</v>
      </c>
      <c r="CO1219" s="1" t="s">
        <v>4943</v>
      </c>
      <c r="CP1219" s="1" t="s">
        <v>4943</v>
      </c>
      <c r="CQ1219" s="1" t="s">
        <v>4943</v>
      </c>
      <c r="CR1219" s="1" t="s">
        <v>4943</v>
      </c>
      <c r="CS1219" s="1" t="s">
        <v>4943</v>
      </c>
      <c r="CT1219" s="1" t="s">
        <v>4943</v>
      </c>
      <c r="CU1219" s="1" t="s">
        <v>4943</v>
      </c>
      <c r="CV1219" s="1" t="s">
        <v>4943</v>
      </c>
      <c r="CW1219" s="1" t="s">
        <v>4943</v>
      </c>
      <c r="CX1219" s="1" t="s">
        <v>4943</v>
      </c>
      <c r="CY1219" s="1" t="s">
        <v>23</v>
      </c>
      <c r="CZ1219" s="1" t="s">
        <v>4943</v>
      </c>
    </row>
    <row r="1220" spans="2:104" x14ac:dyDescent="0.25">
      <c r="B1220" s="2">
        <v>44392</v>
      </c>
      <c r="C1220" s="1">
        <v>1</v>
      </c>
      <c r="D1220" s="1">
        <v>0</v>
      </c>
      <c r="E1220" s="1">
        <v>0</v>
      </c>
      <c r="F1220" s="1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1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>
        <v>0</v>
      </c>
      <c r="BD1220">
        <v>0</v>
      </c>
      <c r="BE1220">
        <v>0</v>
      </c>
      <c r="BF1220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0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1</v>
      </c>
      <c r="CG1220" s="1">
        <v>0</v>
      </c>
      <c r="CH1220" s="1">
        <v>0</v>
      </c>
      <c r="CI1220" s="1" t="s">
        <v>4946</v>
      </c>
      <c r="CJ1220" s="1" t="s">
        <v>4945</v>
      </c>
      <c r="CK1220" s="1" t="s">
        <v>4946</v>
      </c>
      <c r="CL1220" s="1" t="s">
        <v>4946</v>
      </c>
      <c r="CM1220" s="1" t="s">
        <v>4946</v>
      </c>
      <c r="CN1220" s="1" t="s">
        <v>4946</v>
      </c>
      <c r="CO1220" s="1" t="s">
        <v>4946</v>
      </c>
      <c r="CP1220" s="1" t="s">
        <v>4946</v>
      </c>
      <c r="CQ1220" s="1" t="s">
        <v>4945</v>
      </c>
      <c r="CR1220" s="1" t="s">
        <v>4946</v>
      </c>
      <c r="CS1220" s="1" t="s">
        <v>4945</v>
      </c>
      <c r="CT1220" s="1" t="s">
        <v>4943</v>
      </c>
      <c r="CU1220" s="1" t="s">
        <v>4943</v>
      </c>
      <c r="CV1220" s="1" t="s">
        <v>4943</v>
      </c>
      <c r="CW1220" s="1" t="s">
        <v>4943</v>
      </c>
      <c r="CX1220" s="1" t="s">
        <v>4943</v>
      </c>
      <c r="CY1220" s="1" t="s">
        <v>4943</v>
      </c>
      <c r="CZ1220" s="1" t="s">
        <v>4943</v>
      </c>
    </row>
    <row r="1221" spans="2:104" x14ac:dyDescent="0.25">
      <c r="B1221" s="2">
        <v>44392</v>
      </c>
      <c r="C1221" s="1">
        <v>0</v>
      </c>
      <c r="D1221" s="1">
        <v>1</v>
      </c>
      <c r="E1221" s="1">
        <v>0</v>
      </c>
      <c r="F1221" s="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>
        <v>0</v>
      </c>
      <c r="BD1221">
        <v>0</v>
      </c>
      <c r="BE1221">
        <v>0</v>
      </c>
      <c r="BF122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 t="s">
        <v>4943</v>
      </c>
      <c r="CJ1221" s="1" t="s">
        <v>4943</v>
      </c>
      <c r="CK1221" s="1" t="s">
        <v>4943</v>
      </c>
      <c r="CL1221" s="1" t="s">
        <v>4943</v>
      </c>
      <c r="CM1221" s="1" t="s">
        <v>4943</v>
      </c>
      <c r="CN1221" s="1" t="s">
        <v>4943</v>
      </c>
      <c r="CO1221" s="1" t="s">
        <v>4943</v>
      </c>
      <c r="CP1221" s="1" t="s">
        <v>4943</v>
      </c>
      <c r="CQ1221" s="1" t="s">
        <v>4943</v>
      </c>
      <c r="CR1221" s="1" t="s">
        <v>4943</v>
      </c>
      <c r="CS1221" s="1" t="s">
        <v>4943</v>
      </c>
      <c r="CT1221" s="1" t="s">
        <v>4943</v>
      </c>
      <c r="CU1221" s="1" t="s">
        <v>4943</v>
      </c>
      <c r="CV1221" s="1" t="s">
        <v>4943</v>
      </c>
      <c r="CW1221" s="1" t="s">
        <v>4943</v>
      </c>
      <c r="CX1221" s="1" t="s">
        <v>4943</v>
      </c>
      <c r="CY1221" s="1" t="s">
        <v>23</v>
      </c>
      <c r="CZ1221" s="1" t="s">
        <v>4943</v>
      </c>
    </row>
    <row r="1222" spans="2:104" x14ac:dyDescent="0.25">
      <c r="B1222" s="2">
        <v>44392</v>
      </c>
      <c r="C1222" s="1">
        <v>0</v>
      </c>
      <c r="D1222" s="1">
        <v>1</v>
      </c>
      <c r="E1222" s="1">
        <v>0</v>
      </c>
      <c r="F1222" s="1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>
        <v>0</v>
      </c>
      <c r="BD1222">
        <v>0</v>
      </c>
      <c r="BE1222">
        <v>0</v>
      </c>
      <c r="BF1222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0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 t="s">
        <v>4943</v>
      </c>
      <c r="CJ1222" s="1" t="s">
        <v>4943</v>
      </c>
      <c r="CK1222" s="1" t="s">
        <v>4943</v>
      </c>
      <c r="CL1222" s="1" t="s">
        <v>4943</v>
      </c>
      <c r="CM1222" s="1" t="s">
        <v>4943</v>
      </c>
      <c r="CN1222" s="1" t="s">
        <v>4943</v>
      </c>
      <c r="CO1222" s="1" t="s">
        <v>4943</v>
      </c>
      <c r="CP1222" s="1" t="s">
        <v>4943</v>
      </c>
      <c r="CQ1222" s="1" t="s">
        <v>4943</v>
      </c>
      <c r="CR1222" s="1" t="s">
        <v>4943</v>
      </c>
      <c r="CS1222" s="1" t="s">
        <v>4943</v>
      </c>
      <c r="CT1222" s="1" t="s">
        <v>4943</v>
      </c>
      <c r="CU1222" s="1" t="s">
        <v>4943</v>
      </c>
      <c r="CV1222" s="1" t="s">
        <v>4943</v>
      </c>
      <c r="CW1222" s="1" t="s">
        <v>4943</v>
      </c>
      <c r="CX1222" s="1" t="s">
        <v>4943</v>
      </c>
      <c r="CY1222" s="1" t="s">
        <v>23</v>
      </c>
      <c r="CZ1222" s="1" t="s">
        <v>4943</v>
      </c>
    </row>
    <row r="1223" spans="2:104" x14ac:dyDescent="0.25">
      <c r="B1223" s="2">
        <v>44392</v>
      </c>
      <c r="C1223" s="1">
        <v>0</v>
      </c>
      <c r="D1223" s="1">
        <v>1</v>
      </c>
      <c r="E1223" s="1">
        <v>0</v>
      </c>
      <c r="F1223" s="1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>
        <v>0</v>
      </c>
      <c r="BD1223">
        <v>0</v>
      </c>
      <c r="BE1223">
        <v>0</v>
      </c>
      <c r="BF1223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 t="s">
        <v>4943</v>
      </c>
      <c r="CJ1223" s="1" t="s">
        <v>4943</v>
      </c>
      <c r="CK1223" s="1" t="s">
        <v>4943</v>
      </c>
      <c r="CL1223" s="1" t="s">
        <v>4943</v>
      </c>
      <c r="CM1223" s="1" t="s">
        <v>4943</v>
      </c>
      <c r="CN1223" s="1" t="s">
        <v>4943</v>
      </c>
      <c r="CO1223" s="1" t="s">
        <v>4943</v>
      </c>
      <c r="CP1223" s="1" t="s">
        <v>4943</v>
      </c>
      <c r="CQ1223" s="1" t="s">
        <v>4943</v>
      </c>
      <c r="CR1223" s="1" t="s">
        <v>4943</v>
      </c>
      <c r="CS1223" s="1" t="s">
        <v>4943</v>
      </c>
      <c r="CT1223" s="1" t="s">
        <v>4943</v>
      </c>
      <c r="CU1223" s="1" t="s">
        <v>4943</v>
      </c>
      <c r="CV1223" s="1" t="s">
        <v>4943</v>
      </c>
      <c r="CW1223" s="1" t="s">
        <v>4943</v>
      </c>
      <c r="CX1223" s="1" t="s">
        <v>4943</v>
      </c>
      <c r="CY1223" s="1" t="s">
        <v>23</v>
      </c>
      <c r="CZ1223" s="1" t="s">
        <v>4943</v>
      </c>
    </row>
    <row r="1224" spans="2:104" x14ac:dyDescent="0.25">
      <c r="B1224" s="2">
        <v>44392</v>
      </c>
      <c r="C1224" s="1">
        <v>0</v>
      </c>
      <c r="D1224" s="1">
        <v>1</v>
      </c>
      <c r="E1224" s="1">
        <v>0</v>
      </c>
      <c r="F1224" s="1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>
        <v>0</v>
      </c>
      <c r="BD1224">
        <v>0</v>
      </c>
      <c r="BE1224">
        <v>0</v>
      </c>
      <c r="BF1224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0</v>
      </c>
      <c r="BX1224" s="1">
        <v>0</v>
      </c>
      <c r="BY1224" s="1">
        <v>0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 t="s">
        <v>4943</v>
      </c>
      <c r="CJ1224" s="1" t="s">
        <v>4943</v>
      </c>
      <c r="CK1224" s="1" t="s">
        <v>4943</v>
      </c>
      <c r="CL1224" s="1" t="s">
        <v>4943</v>
      </c>
      <c r="CM1224" s="1" t="s">
        <v>4943</v>
      </c>
      <c r="CN1224" s="1" t="s">
        <v>4943</v>
      </c>
      <c r="CO1224" s="1" t="s">
        <v>4943</v>
      </c>
      <c r="CP1224" s="1" t="s">
        <v>4943</v>
      </c>
      <c r="CQ1224" s="1" t="s">
        <v>4943</v>
      </c>
      <c r="CR1224" s="1" t="s">
        <v>4943</v>
      </c>
      <c r="CS1224" s="1" t="s">
        <v>4943</v>
      </c>
      <c r="CT1224" s="1" t="s">
        <v>4943</v>
      </c>
      <c r="CU1224" s="1" t="s">
        <v>4943</v>
      </c>
      <c r="CV1224" s="1" t="s">
        <v>4943</v>
      </c>
      <c r="CW1224" s="1" t="s">
        <v>4943</v>
      </c>
      <c r="CX1224" s="1" t="s">
        <v>4943</v>
      </c>
      <c r="CY1224" s="1" t="s">
        <v>23</v>
      </c>
      <c r="CZ1224" s="1" t="s">
        <v>4943</v>
      </c>
    </row>
    <row r="1225" spans="2:104" x14ac:dyDescent="0.25">
      <c r="B1225" s="2">
        <v>44392</v>
      </c>
      <c r="C1225" s="1">
        <v>0</v>
      </c>
      <c r="D1225" s="1">
        <v>1</v>
      </c>
      <c r="E1225" s="1">
        <v>0</v>
      </c>
      <c r="F1225" s="1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>
        <v>0</v>
      </c>
      <c r="BD1225">
        <v>0</v>
      </c>
      <c r="BE1225">
        <v>0</v>
      </c>
      <c r="BF1225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0</v>
      </c>
      <c r="BX1225" s="1">
        <v>0</v>
      </c>
      <c r="BY1225" s="1">
        <v>0</v>
      </c>
      <c r="BZ1225" s="1">
        <v>0</v>
      </c>
      <c r="CA1225" s="1">
        <v>0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 t="s">
        <v>4943</v>
      </c>
      <c r="CJ1225" s="1" t="s">
        <v>4943</v>
      </c>
      <c r="CK1225" s="1" t="s">
        <v>4943</v>
      </c>
      <c r="CL1225" s="1" t="s">
        <v>4943</v>
      </c>
      <c r="CM1225" s="1" t="s">
        <v>4943</v>
      </c>
      <c r="CN1225" s="1" t="s">
        <v>4943</v>
      </c>
      <c r="CO1225" s="1" t="s">
        <v>4943</v>
      </c>
      <c r="CP1225" s="1" t="s">
        <v>4943</v>
      </c>
      <c r="CQ1225" s="1" t="s">
        <v>4943</v>
      </c>
      <c r="CR1225" s="1" t="s">
        <v>4943</v>
      </c>
      <c r="CS1225" s="1" t="s">
        <v>4943</v>
      </c>
      <c r="CT1225" s="1" t="s">
        <v>4943</v>
      </c>
      <c r="CU1225" s="1" t="s">
        <v>4943</v>
      </c>
      <c r="CV1225" s="1" t="s">
        <v>4943</v>
      </c>
      <c r="CW1225" s="1" t="s">
        <v>4943</v>
      </c>
      <c r="CX1225" s="1" t="s">
        <v>4943</v>
      </c>
      <c r="CY1225" s="1" t="s">
        <v>23</v>
      </c>
      <c r="CZ1225" s="1" t="s">
        <v>4943</v>
      </c>
    </row>
    <row r="1226" spans="2:104" x14ac:dyDescent="0.25">
      <c r="B1226" s="2">
        <v>44392</v>
      </c>
      <c r="C1226" s="1">
        <v>1</v>
      </c>
      <c r="D1226" s="1">
        <v>0</v>
      </c>
      <c r="E1226" s="1">
        <v>0</v>
      </c>
      <c r="F1226" s="1">
        <v>0</v>
      </c>
      <c r="G1226">
        <v>1</v>
      </c>
      <c r="H1226">
        <v>0</v>
      </c>
      <c r="I1226">
        <v>1</v>
      </c>
      <c r="J1226">
        <v>0</v>
      </c>
      <c r="K1226">
        <v>1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1</v>
      </c>
      <c r="S1226">
        <v>1</v>
      </c>
      <c r="T1226">
        <v>1</v>
      </c>
      <c r="U1226">
        <v>0</v>
      </c>
      <c r="V1226" s="1">
        <v>1</v>
      </c>
      <c r="W1226" s="1">
        <v>1</v>
      </c>
      <c r="X1226" s="1">
        <v>1</v>
      </c>
      <c r="Y1226" s="1">
        <v>1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1</v>
      </c>
      <c r="AX1226" s="1">
        <v>1</v>
      </c>
      <c r="AY1226" s="1">
        <v>0</v>
      </c>
      <c r="AZ1226" s="1">
        <v>1</v>
      </c>
      <c r="BA1226" s="1">
        <v>0</v>
      </c>
      <c r="BB1226" s="1">
        <v>1</v>
      </c>
      <c r="BC1226">
        <v>1</v>
      </c>
      <c r="BD1226">
        <v>0</v>
      </c>
      <c r="BE1226">
        <v>1</v>
      </c>
      <c r="BF1226">
        <v>0</v>
      </c>
      <c r="BG1226" s="1">
        <v>1</v>
      </c>
      <c r="BH1226" s="1">
        <v>1</v>
      </c>
      <c r="BI1226" s="1">
        <v>1</v>
      </c>
      <c r="BJ1226" s="1">
        <v>1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 t="s">
        <v>4944</v>
      </c>
      <c r="CJ1226" s="1" t="s">
        <v>4944</v>
      </c>
      <c r="CK1226" s="1" t="s">
        <v>4944</v>
      </c>
      <c r="CL1226" s="1" t="s">
        <v>4944</v>
      </c>
      <c r="CM1226" s="1" t="s">
        <v>4944</v>
      </c>
      <c r="CN1226" s="1" t="s">
        <v>4945</v>
      </c>
      <c r="CO1226" s="1" t="s">
        <v>4944</v>
      </c>
      <c r="CP1226" s="1" t="s">
        <v>4944</v>
      </c>
      <c r="CQ1226" s="1" t="s">
        <v>4945</v>
      </c>
      <c r="CR1226" s="1" t="s">
        <v>4944</v>
      </c>
      <c r="CS1226" s="1" t="s">
        <v>4945</v>
      </c>
      <c r="CT1226" s="1" t="s">
        <v>4943</v>
      </c>
      <c r="CU1226" s="1" t="s">
        <v>4943</v>
      </c>
      <c r="CV1226" s="1" t="s">
        <v>4943</v>
      </c>
      <c r="CW1226" s="1" t="s">
        <v>4943</v>
      </c>
      <c r="CX1226" s="1" t="s">
        <v>4943</v>
      </c>
      <c r="CY1226" s="1" t="s">
        <v>4943</v>
      </c>
      <c r="CZ1226" s="1" t="s">
        <v>4943</v>
      </c>
    </row>
    <row r="1227" spans="2:104" x14ac:dyDescent="0.25">
      <c r="B1227" s="2">
        <v>44392</v>
      </c>
      <c r="C1227" s="1">
        <v>1</v>
      </c>
      <c r="D1227" s="1">
        <v>0</v>
      </c>
      <c r="E1227" s="1">
        <v>0</v>
      </c>
      <c r="F1227" s="1">
        <v>0</v>
      </c>
      <c r="G1227">
        <v>1</v>
      </c>
      <c r="H1227">
        <v>0</v>
      </c>
      <c r="I1227">
        <v>1</v>
      </c>
      <c r="J1227">
        <v>1</v>
      </c>
      <c r="K1227">
        <v>1</v>
      </c>
      <c r="L1227">
        <v>1</v>
      </c>
      <c r="M1227">
        <v>0</v>
      </c>
      <c r="N1227">
        <v>1</v>
      </c>
      <c r="O1227">
        <v>1</v>
      </c>
      <c r="P1227">
        <v>0</v>
      </c>
      <c r="Q1227">
        <v>1</v>
      </c>
      <c r="R1227">
        <v>1</v>
      </c>
      <c r="S1227">
        <v>0</v>
      </c>
      <c r="T1227">
        <v>1</v>
      </c>
      <c r="U1227">
        <v>0</v>
      </c>
      <c r="V1227" s="1">
        <v>0</v>
      </c>
      <c r="W1227" s="1">
        <v>0</v>
      </c>
      <c r="X1227" s="1">
        <v>1</v>
      </c>
      <c r="Y1227" s="1">
        <v>0</v>
      </c>
      <c r="Z1227" s="1">
        <v>0</v>
      </c>
      <c r="AA1227" s="1">
        <v>1</v>
      </c>
      <c r="AB1227" s="1">
        <v>0</v>
      </c>
      <c r="AC1227" s="1">
        <v>0</v>
      </c>
      <c r="AD1227" s="1">
        <v>0</v>
      </c>
      <c r="AE1227" s="1">
        <v>0</v>
      </c>
      <c r="AF1227" s="1">
        <v>1</v>
      </c>
      <c r="AG1227" s="1">
        <v>0</v>
      </c>
      <c r="AH1227" s="1">
        <v>0</v>
      </c>
      <c r="AI1227" s="1">
        <v>1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1</v>
      </c>
      <c r="AP1227" s="1">
        <v>0</v>
      </c>
      <c r="AQ1227" s="1">
        <v>0</v>
      </c>
      <c r="AR1227" s="1">
        <v>1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1</v>
      </c>
      <c r="AY1227" s="1">
        <v>0</v>
      </c>
      <c r="AZ1227" s="1">
        <v>0</v>
      </c>
      <c r="BA1227" s="1">
        <v>0</v>
      </c>
      <c r="BB1227" s="1">
        <v>0</v>
      </c>
      <c r="BC1227">
        <v>1</v>
      </c>
      <c r="BD1227">
        <v>1</v>
      </c>
      <c r="BE1227">
        <v>0</v>
      </c>
      <c r="BF1227">
        <v>0</v>
      </c>
      <c r="BG1227" s="1">
        <v>0</v>
      </c>
      <c r="BH1227" s="1">
        <v>0</v>
      </c>
      <c r="BI1227" s="1">
        <v>1</v>
      </c>
      <c r="BJ1227" s="1">
        <v>0</v>
      </c>
      <c r="BK1227" s="1">
        <v>0</v>
      </c>
      <c r="BL1227" s="1">
        <v>1</v>
      </c>
      <c r="BM1227" s="1">
        <v>0</v>
      </c>
      <c r="BN1227" s="1">
        <v>0</v>
      </c>
      <c r="BO1227" s="1">
        <v>0</v>
      </c>
      <c r="BP1227" s="1">
        <v>0</v>
      </c>
      <c r="BQ1227" s="1">
        <v>1</v>
      </c>
      <c r="BR1227" s="1">
        <v>1</v>
      </c>
      <c r="BS1227" s="1">
        <v>1</v>
      </c>
      <c r="BT1227" s="1">
        <v>0</v>
      </c>
      <c r="BU1227" s="1">
        <v>0</v>
      </c>
      <c r="BV1227" s="1">
        <v>0</v>
      </c>
      <c r="BW1227" s="1">
        <v>0</v>
      </c>
      <c r="BX1227" s="1">
        <v>1</v>
      </c>
      <c r="BY1227" s="1">
        <v>0</v>
      </c>
      <c r="BZ1227" s="1">
        <v>0</v>
      </c>
      <c r="CA1227" s="1">
        <v>1</v>
      </c>
      <c r="CB1227" s="1">
        <v>0</v>
      </c>
      <c r="CC1227" s="1">
        <v>0</v>
      </c>
      <c r="CD1227" s="1">
        <v>1</v>
      </c>
      <c r="CE1227" s="1">
        <v>0</v>
      </c>
      <c r="CF1227" s="1">
        <v>0</v>
      </c>
      <c r="CG1227" s="1">
        <v>0</v>
      </c>
      <c r="CH1227" s="1">
        <v>0</v>
      </c>
      <c r="CI1227" s="1" t="s">
        <v>4946</v>
      </c>
      <c r="CJ1227" s="1" t="s">
        <v>4946</v>
      </c>
      <c r="CK1227" s="1" t="s">
        <v>4946</v>
      </c>
      <c r="CL1227" s="1" t="s">
        <v>4946</v>
      </c>
      <c r="CM1227" s="1" t="s">
        <v>4946</v>
      </c>
      <c r="CN1227" s="1" t="s">
        <v>4946</v>
      </c>
      <c r="CO1227" s="1" t="s">
        <v>4946</v>
      </c>
      <c r="CP1227" s="1" t="s">
        <v>4946</v>
      </c>
      <c r="CQ1227" s="1" t="s">
        <v>4946</v>
      </c>
      <c r="CR1227" s="1" t="s">
        <v>4946</v>
      </c>
      <c r="CS1227" s="1" t="s">
        <v>4946</v>
      </c>
      <c r="CT1227" s="1" t="s">
        <v>4943</v>
      </c>
      <c r="CU1227" s="1" t="s">
        <v>4943</v>
      </c>
      <c r="CV1227" s="1" t="s">
        <v>4943</v>
      </c>
      <c r="CW1227" s="1" t="s">
        <v>4943</v>
      </c>
      <c r="CX1227" s="1" t="s">
        <v>4943</v>
      </c>
      <c r="CY1227" s="1" t="s">
        <v>4943</v>
      </c>
      <c r="CZ1227" s="1" t="s">
        <v>4943</v>
      </c>
    </row>
    <row r="1228" spans="2:104" x14ac:dyDescent="0.25">
      <c r="B1228" s="2">
        <v>44392</v>
      </c>
      <c r="C1228" s="1">
        <v>1</v>
      </c>
      <c r="D1228" s="1">
        <v>0</v>
      </c>
      <c r="E1228" s="1">
        <v>0</v>
      </c>
      <c r="F1228" s="1">
        <v>0</v>
      </c>
      <c r="G1228">
        <v>1</v>
      </c>
      <c r="H1228">
        <v>0</v>
      </c>
      <c r="I1228">
        <v>1</v>
      </c>
      <c r="J1228">
        <v>1</v>
      </c>
      <c r="K1228">
        <v>1</v>
      </c>
      <c r="L1228">
        <v>1</v>
      </c>
      <c r="M1228">
        <v>1</v>
      </c>
      <c r="N1228">
        <v>0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 s="1">
        <v>1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1</v>
      </c>
      <c r="AI1228" s="1">
        <v>1</v>
      </c>
      <c r="AJ1228" s="1">
        <v>0</v>
      </c>
      <c r="AK1228" s="1">
        <v>0</v>
      </c>
      <c r="AL1228" s="1">
        <v>0</v>
      </c>
      <c r="AM1228" s="1">
        <v>1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1</v>
      </c>
      <c r="BB1228" s="1">
        <v>0</v>
      </c>
      <c r="BC1228">
        <v>1</v>
      </c>
      <c r="BD1228">
        <v>0</v>
      </c>
      <c r="BE1228">
        <v>0</v>
      </c>
      <c r="BF1228">
        <v>0</v>
      </c>
      <c r="BG1228" s="1">
        <v>1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1</v>
      </c>
      <c r="BR1228" s="1">
        <v>1</v>
      </c>
      <c r="BS1228" s="1">
        <v>1</v>
      </c>
      <c r="BT1228" s="1">
        <v>1</v>
      </c>
      <c r="BU1228" s="1">
        <v>0</v>
      </c>
      <c r="BV1228" s="1">
        <v>1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1</v>
      </c>
      <c r="CG1228" s="1">
        <v>0</v>
      </c>
      <c r="CH1228" s="1">
        <v>0</v>
      </c>
      <c r="CI1228" s="1" t="s">
        <v>4946</v>
      </c>
      <c r="CJ1228" s="1" t="s">
        <v>4946</v>
      </c>
      <c r="CK1228" s="1" t="s">
        <v>4946</v>
      </c>
      <c r="CL1228" s="1" t="s">
        <v>4946</v>
      </c>
      <c r="CM1228" s="1" t="s">
        <v>4946</v>
      </c>
      <c r="CN1228" s="1" t="s">
        <v>4946</v>
      </c>
      <c r="CO1228" s="1" t="s">
        <v>4946</v>
      </c>
      <c r="CP1228" s="1" t="s">
        <v>4946</v>
      </c>
      <c r="CQ1228" s="1" t="s">
        <v>4946</v>
      </c>
      <c r="CR1228" s="1" t="s">
        <v>4946</v>
      </c>
      <c r="CS1228" s="1" t="s">
        <v>4946</v>
      </c>
      <c r="CT1228" s="1" t="s">
        <v>4943</v>
      </c>
      <c r="CU1228" s="1" t="s">
        <v>4943</v>
      </c>
      <c r="CV1228" s="1" t="s">
        <v>4943</v>
      </c>
      <c r="CW1228" s="1" t="s">
        <v>4943</v>
      </c>
      <c r="CX1228" s="1" t="s">
        <v>4943</v>
      </c>
      <c r="CY1228" s="1" t="s">
        <v>4943</v>
      </c>
      <c r="CZ1228" s="1" t="s">
        <v>4943</v>
      </c>
    </row>
    <row r="1229" spans="2:104" x14ac:dyDescent="0.25">
      <c r="B1229" s="2">
        <v>44391</v>
      </c>
      <c r="C1229" s="1">
        <v>0</v>
      </c>
      <c r="D1229" s="1">
        <v>1</v>
      </c>
      <c r="E1229" s="1">
        <v>0</v>
      </c>
      <c r="F1229" s="1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>
        <v>0</v>
      </c>
      <c r="BD1229">
        <v>0</v>
      </c>
      <c r="BE1229">
        <v>0</v>
      </c>
      <c r="BF1229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 t="s">
        <v>4943</v>
      </c>
      <c r="CJ1229" s="1" t="s">
        <v>4943</v>
      </c>
      <c r="CK1229" s="1" t="s">
        <v>4943</v>
      </c>
      <c r="CL1229" s="1" t="s">
        <v>4943</v>
      </c>
      <c r="CM1229" s="1" t="s">
        <v>4943</v>
      </c>
      <c r="CN1229" s="1" t="s">
        <v>4943</v>
      </c>
      <c r="CO1229" s="1" t="s">
        <v>4943</v>
      </c>
      <c r="CP1229" s="1" t="s">
        <v>4943</v>
      </c>
      <c r="CQ1229" s="1" t="s">
        <v>4943</v>
      </c>
      <c r="CR1229" s="1" t="s">
        <v>4943</v>
      </c>
      <c r="CS1229" s="1" t="s">
        <v>4943</v>
      </c>
      <c r="CT1229" s="1" t="s">
        <v>4943</v>
      </c>
      <c r="CU1229" s="1" t="s">
        <v>4943</v>
      </c>
      <c r="CV1229" s="1" t="s">
        <v>4943</v>
      </c>
      <c r="CW1229" s="1" t="s">
        <v>4943</v>
      </c>
      <c r="CX1229" s="1" t="s">
        <v>4943</v>
      </c>
      <c r="CY1229" s="1" t="s">
        <v>23</v>
      </c>
      <c r="CZ1229" s="1" t="s">
        <v>4943</v>
      </c>
    </row>
    <row r="1230" spans="2:104" x14ac:dyDescent="0.25">
      <c r="B1230" s="2">
        <v>44391</v>
      </c>
      <c r="C1230" s="1">
        <v>1</v>
      </c>
      <c r="D1230" s="1">
        <v>0</v>
      </c>
      <c r="E1230" s="1">
        <v>0</v>
      </c>
      <c r="F1230" s="1">
        <v>0</v>
      </c>
      <c r="G1230">
        <v>1</v>
      </c>
      <c r="H1230">
        <v>1</v>
      </c>
      <c r="I1230">
        <v>1</v>
      </c>
      <c r="J1230">
        <v>1</v>
      </c>
      <c r="K1230">
        <v>1</v>
      </c>
      <c r="L1230">
        <v>1</v>
      </c>
      <c r="M1230">
        <v>1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 s="1">
        <v>1</v>
      </c>
      <c r="W1230" s="1">
        <v>1</v>
      </c>
      <c r="X1230" s="1">
        <v>1</v>
      </c>
      <c r="Y1230" s="1">
        <v>1</v>
      </c>
      <c r="Z1230" s="1">
        <v>1</v>
      </c>
      <c r="AA1230" s="1">
        <v>1</v>
      </c>
      <c r="AB1230" s="1">
        <v>1</v>
      </c>
      <c r="AC1230" s="1">
        <v>1</v>
      </c>
      <c r="AD1230" s="1">
        <v>1</v>
      </c>
      <c r="AE1230" s="1">
        <v>1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1</v>
      </c>
      <c r="AN1230" s="1">
        <v>1</v>
      </c>
      <c r="AO1230" s="1">
        <v>1</v>
      </c>
      <c r="AP1230" s="1">
        <v>1</v>
      </c>
      <c r="AQ1230" s="1">
        <v>1</v>
      </c>
      <c r="AR1230" s="1">
        <v>1</v>
      </c>
      <c r="AS1230" s="1">
        <v>1</v>
      </c>
      <c r="AT1230" s="1">
        <v>1</v>
      </c>
      <c r="AU1230" s="1">
        <v>1</v>
      </c>
      <c r="AV1230" s="1">
        <v>1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>
        <v>0</v>
      </c>
      <c r="BD1230">
        <v>0</v>
      </c>
      <c r="BE1230">
        <v>0</v>
      </c>
      <c r="BF1230">
        <v>0</v>
      </c>
      <c r="BG1230" s="1">
        <v>1</v>
      </c>
      <c r="BH1230" s="1">
        <v>1</v>
      </c>
      <c r="BI1230" s="1">
        <v>1</v>
      </c>
      <c r="BJ1230" s="1">
        <v>1</v>
      </c>
      <c r="BK1230" s="1">
        <v>1</v>
      </c>
      <c r="BL1230" s="1">
        <v>1</v>
      </c>
      <c r="BM1230" s="1">
        <v>1</v>
      </c>
      <c r="BN1230" s="1">
        <v>1</v>
      </c>
      <c r="BO1230" s="1">
        <v>1</v>
      </c>
      <c r="BP1230" s="1">
        <v>1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1</v>
      </c>
      <c r="BW1230" s="1">
        <v>1</v>
      </c>
      <c r="BX1230" s="1">
        <v>1</v>
      </c>
      <c r="BY1230" s="1">
        <v>1</v>
      </c>
      <c r="BZ1230" s="1">
        <v>1</v>
      </c>
      <c r="CA1230" s="1">
        <v>1</v>
      </c>
      <c r="CB1230" s="1">
        <v>1</v>
      </c>
      <c r="CC1230" s="1">
        <v>1</v>
      </c>
      <c r="CD1230" s="1">
        <v>1</v>
      </c>
      <c r="CE1230" s="1">
        <v>1</v>
      </c>
      <c r="CF1230" s="1">
        <v>1</v>
      </c>
      <c r="CG1230" s="1">
        <v>1</v>
      </c>
      <c r="CH1230" s="1">
        <v>1</v>
      </c>
      <c r="CI1230" s="1" t="s">
        <v>4945</v>
      </c>
      <c r="CJ1230" s="1" t="s">
        <v>4945</v>
      </c>
      <c r="CK1230" s="1" t="s">
        <v>4945</v>
      </c>
      <c r="CL1230" s="1" t="s">
        <v>4945</v>
      </c>
      <c r="CM1230" s="1" t="s">
        <v>4945</v>
      </c>
      <c r="CN1230" s="1" t="s">
        <v>4945</v>
      </c>
      <c r="CO1230" s="1" t="s">
        <v>4945</v>
      </c>
      <c r="CP1230" s="1" t="s">
        <v>4945</v>
      </c>
      <c r="CQ1230" s="1" t="s">
        <v>4945</v>
      </c>
      <c r="CR1230" s="1" t="s">
        <v>4945</v>
      </c>
      <c r="CS1230" s="1" t="s">
        <v>4945</v>
      </c>
      <c r="CT1230" s="1" t="s">
        <v>4943</v>
      </c>
      <c r="CU1230" s="1" t="s">
        <v>4943</v>
      </c>
      <c r="CV1230" s="1" t="s">
        <v>4943</v>
      </c>
      <c r="CW1230" s="1" t="s">
        <v>4943</v>
      </c>
      <c r="CX1230" s="1" t="s">
        <v>4943</v>
      </c>
      <c r="CY1230" s="1" t="s">
        <v>4943</v>
      </c>
      <c r="CZ1230" s="1" t="s">
        <v>4943</v>
      </c>
    </row>
    <row r="1231" spans="2:104" x14ac:dyDescent="0.25">
      <c r="B1231" s="2">
        <v>44391</v>
      </c>
      <c r="C1231" s="1">
        <v>0</v>
      </c>
      <c r="D1231" s="1">
        <v>1</v>
      </c>
      <c r="E1231" s="1">
        <v>0</v>
      </c>
      <c r="F1231" s="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>
        <v>0</v>
      </c>
      <c r="BD1231">
        <v>0</v>
      </c>
      <c r="BE1231">
        <v>0</v>
      </c>
      <c r="BF123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 t="s">
        <v>4943</v>
      </c>
      <c r="CJ1231" s="1" t="s">
        <v>4943</v>
      </c>
      <c r="CK1231" s="1" t="s">
        <v>4943</v>
      </c>
      <c r="CL1231" s="1" t="s">
        <v>4943</v>
      </c>
      <c r="CM1231" s="1" t="s">
        <v>4943</v>
      </c>
      <c r="CN1231" s="1" t="s">
        <v>4943</v>
      </c>
      <c r="CO1231" s="1" t="s">
        <v>4943</v>
      </c>
      <c r="CP1231" s="1" t="s">
        <v>4943</v>
      </c>
      <c r="CQ1231" s="1" t="s">
        <v>4943</v>
      </c>
      <c r="CR1231" s="1" t="s">
        <v>4943</v>
      </c>
      <c r="CS1231" s="1" t="s">
        <v>4943</v>
      </c>
      <c r="CT1231" s="1" t="s">
        <v>4943</v>
      </c>
      <c r="CU1231" s="1" t="s">
        <v>4943</v>
      </c>
      <c r="CV1231" s="1" t="s">
        <v>4943</v>
      </c>
      <c r="CW1231" s="1" t="s">
        <v>4943</v>
      </c>
      <c r="CX1231" s="1" t="s">
        <v>4943</v>
      </c>
      <c r="CY1231" s="1" t="s">
        <v>23</v>
      </c>
      <c r="CZ1231" s="1" t="s">
        <v>4943</v>
      </c>
    </row>
    <row r="1232" spans="2:104" x14ac:dyDescent="0.25">
      <c r="B1232" s="2">
        <v>44391</v>
      </c>
      <c r="C1232" s="1">
        <v>1</v>
      </c>
      <c r="D1232" s="1">
        <v>0</v>
      </c>
      <c r="E1232" s="1">
        <v>0</v>
      </c>
      <c r="F1232" s="1">
        <v>0</v>
      </c>
      <c r="G1232">
        <v>1</v>
      </c>
      <c r="H1232">
        <v>0</v>
      </c>
      <c r="I1232">
        <v>1</v>
      </c>
      <c r="J1232">
        <v>0</v>
      </c>
      <c r="K1232">
        <v>1</v>
      </c>
      <c r="L1232">
        <v>0</v>
      </c>
      <c r="M1232">
        <v>0</v>
      </c>
      <c r="N1232">
        <v>1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</v>
      </c>
      <c r="U1232">
        <v>0</v>
      </c>
      <c r="V1232" s="1">
        <v>0</v>
      </c>
      <c r="W1232" s="1">
        <v>0</v>
      </c>
      <c r="X1232" s="1">
        <v>1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1</v>
      </c>
      <c r="AZ1232" s="1">
        <v>1</v>
      </c>
      <c r="BA1232" s="1">
        <v>0</v>
      </c>
      <c r="BB1232" s="1">
        <v>0</v>
      </c>
      <c r="BC1232">
        <v>1</v>
      </c>
      <c r="BD1232">
        <v>1</v>
      </c>
      <c r="BE1232">
        <v>1</v>
      </c>
      <c r="BF1232">
        <v>1</v>
      </c>
      <c r="BG1232" s="1">
        <v>0</v>
      </c>
      <c r="BH1232" s="1">
        <v>0</v>
      </c>
      <c r="BI1232" s="1">
        <v>1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 t="s">
        <v>4946</v>
      </c>
      <c r="CJ1232" s="1" t="s">
        <v>4946</v>
      </c>
      <c r="CK1232" s="1" t="s">
        <v>4944</v>
      </c>
      <c r="CL1232" s="1" t="s">
        <v>4944</v>
      </c>
      <c r="CM1232" s="1" t="s">
        <v>4944</v>
      </c>
      <c r="CN1232" s="1" t="s">
        <v>4944</v>
      </c>
      <c r="CO1232" s="1" t="s">
        <v>4944</v>
      </c>
      <c r="CP1232" s="1" t="s">
        <v>4944</v>
      </c>
      <c r="CQ1232" s="1" t="s">
        <v>4946</v>
      </c>
      <c r="CR1232" s="1" t="s">
        <v>4946</v>
      </c>
      <c r="CS1232" s="1" t="s">
        <v>4945</v>
      </c>
      <c r="CT1232" s="1" t="s">
        <v>4943</v>
      </c>
      <c r="CU1232" s="1" t="s">
        <v>4943</v>
      </c>
      <c r="CV1232" s="1" t="s">
        <v>4943</v>
      </c>
      <c r="CW1232" s="1" t="s">
        <v>4943</v>
      </c>
      <c r="CX1232" s="1" t="s">
        <v>4943</v>
      </c>
      <c r="CY1232" s="1" t="s">
        <v>4943</v>
      </c>
      <c r="CZ1232" s="1" t="s">
        <v>4943</v>
      </c>
    </row>
    <row r="1233" spans="2:104" x14ac:dyDescent="0.25">
      <c r="B1233" s="2">
        <v>44391</v>
      </c>
      <c r="C1233" s="1">
        <v>0</v>
      </c>
      <c r="D1233" s="1">
        <v>1</v>
      </c>
      <c r="E1233" s="1">
        <v>0</v>
      </c>
      <c r="F1233" s="1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>
        <v>0</v>
      </c>
      <c r="BD1233">
        <v>0</v>
      </c>
      <c r="BE1233">
        <v>0</v>
      </c>
      <c r="BF1233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 t="s">
        <v>4943</v>
      </c>
      <c r="CJ1233" s="1" t="s">
        <v>4943</v>
      </c>
      <c r="CK1233" s="1" t="s">
        <v>4943</v>
      </c>
      <c r="CL1233" s="1" t="s">
        <v>4943</v>
      </c>
      <c r="CM1233" s="1" t="s">
        <v>4943</v>
      </c>
      <c r="CN1233" s="1" t="s">
        <v>4943</v>
      </c>
      <c r="CO1233" s="1" t="s">
        <v>4943</v>
      </c>
      <c r="CP1233" s="1" t="s">
        <v>4943</v>
      </c>
      <c r="CQ1233" s="1" t="s">
        <v>4943</v>
      </c>
      <c r="CR1233" s="1" t="s">
        <v>4943</v>
      </c>
      <c r="CS1233" s="1" t="s">
        <v>4943</v>
      </c>
      <c r="CT1233" s="1" t="s">
        <v>4943</v>
      </c>
      <c r="CU1233" s="1" t="s">
        <v>4943</v>
      </c>
      <c r="CV1233" s="1" t="s">
        <v>4943</v>
      </c>
      <c r="CW1233" s="1" t="s">
        <v>4943</v>
      </c>
      <c r="CX1233" s="1" t="s">
        <v>4943</v>
      </c>
      <c r="CY1233" s="1" t="s">
        <v>23</v>
      </c>
      <c r="CZ1233" s="1" t="s">
        <v>4943</v>
      </c>
    </row>
    <row r="1234" spans="2:104" x14ac:dyDescent="0.25">
      <c r="B1234" s="2">
        <v>44391</v>
      </c>
      <c r="C1234" s="1">
        <v>0</v>
      </c>
      <c r="D1234" s="1">
        <v>0</v>
      </c>
      <c r="E1234" s="1">
        <v>1</v>
      </c>
      <c r="F1234" s="1">
        <v>0</v>
      </c>
      <c r="G1234">
        <v>0</v>
      </c>
      <c r="H1234">
        <v>0</v>
      </c>
      <c r="I1234">
        <v>1</v>
      </c>
      <c r="J1234">
        <v>0</v>
      </c>
      <c r="K1234">
        <v>1</v>
      </c>
      <c r="L1234">
        <v>1</v>
      </c>
      <c r="M1234">
        <v>1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>
        <v>0</v>
      </c>
      <c r="BD1234">
        <v>0</v>
      </c>
      <c r="BE1234">
        <v>0</v>
      </c>
      <c r="BF1234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 t="s">
        <v>4943</v>
      </c>
      <c r="CJ1234" s="1" t="s">
        <v>4943</v>
      </c>
      <c r="CK1234" s="1" t="s">
        <v>4943</v>
      </c>
      <c r="CL1234" s="1" t="s">
        <v>4943</v>
      </c>
      <c r="CM1234" s="1" t="s">
        <v>4943</v>
      </c>
      <c r="CN1234" s="1" t="s">
        <v>4943</v>
      </c>
      <c r="CO1234" s="1" t="s">
        <v>4943</v>
      </c>
      <c r="CP1234" s="1" t="s">
        <v>4943</v>
      </c>
      <c r="CQ1234" s="1" t="s">
        <v>4943</v>
      </c>
      <c r="CR1234" s="1" t="s">
        <v>4943</v>
      </c>
      <c r="CS1234" s="1" t="s">
        <v>4943</v>
      </c>
      <c r="CT1234" s="1" t="s">
        <v>4947</v>
      </c>
      <c r="CU1234" s="1" t="s">
        <v>4943</v>
      </c>
      <c r="CV1234" s="1" t="s">
        <v>4947</v>
      </c>
      <c r="CW1234" s="1" t="s">
        <v>4947</v>
      </c>
      <c r="CX1234" s="1" t="s">
        <v>4947</v>
      </c>
      <c r="CY1234" s="1" t="s">
        <v>4943</v>
      </c>
      <c r="CZ1234" s="1" t="s">
        <v>23</v>
      </c>
    </row>
    <row r="1235" spans="2:104" x14ac:dyDescent="0.25">
      <c r="B1235" s="2">
        <v>44391</v>
      </c>
      <c r="C1235" s="1">
        <v>1</v>
      </c>
      <c r="D1235" s="1">
        <v>0</v>
      </c>
      <c r="E1235" s="1">
        <v>0</v>
      </c>
      <c r="F1235" s="1">
        <v>0</v>
      </c>
      <c r="G1235">
        <v>1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1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 s="1">
        <v>1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1</v>
      </c>
      <c r="AG1235" s="1">
        <v>0</v>
      </c>
      <c r="AH1235" s="1">
        <v>1</v>
      </c>
      <c r="AI1235" s="1">
        <v>1</v>
      </c>
      <c r="AJ1235" s="1">
        <v>0</v>
      </c>
      <c r="AK1235" s="1">
        <v>1</v>
      </c>
      <c r="AL1235" s="1">
        <v>0</v>
      </c>
      <c r="AM1235" s="1">
        <v>1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1</v>
      </c>
      <c r="AZ1235" s="1">
        <v>1</v>
      </c>
      <c r="BA1235" s="1">
        <v>0</v>
      </c>
      <c r="BB1235" s="1">
        <v>0</v>
      </c>
      <c r="BC1235">
        <v>1</v>
      </c>
      <c r="BD1235">
        <v>0</v>
      </c>
      <c r="BE1235">
        <v>1</v>
      </c>
      <c r="BF1235">
        <v>0</v>
      </c>
      <c r="BG1235" s="1">
        <v>1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1</v>
      </c>
      <c r="CG1235" s="1">
        <v>0</v>
      </c>
      <c r="CH1235" s="1">
        <v>0</v>
      </c>
      <c r="CI1235" s="1" t="s">
        <v>4946</v>
      </c>
      <c r="CJ1235" s="1" t="s">
        <v>4946</v>
      </c>
      <c r="CK1235" s="1" t="s">
        <v>4946</v>
      </c>
      <c r="CL1235" s="1" t="s">
        <v>4946</v>
      </c>
      <c r="CM1235" s="1" t="s">
        <v>4944</v>
      </c>
      <c r="CN1235" s="1" t="s">
        <v>4944</v>
      </c>
      <c r="CO1235" s="1" t="s">
        <v>4944</v>
      </c>
      <c r="CP1235" s="1" t="s">
        <v>4944</v>
      </c>
      <c r="CQ1235" s="1" t="s">
        <v>4945</v>
      </c>
      <c r="CR1235" s="1" t="s">
        <v>4944</v>
      </c>
      <c r="CS1235" s="1" t="s">
        <v>4945</v>
      </c>
      <c r="CT1235" s="1" t="s">
        <v>4943</v>
      </c>
      <c r="CU1235" s="1" t="s">
        <v>4943</v>
      </c>
      <c r="CV1235" s="1" t="s">
        <v>4943</v>
      </c>
      <c r="CW1235" s="1" t="s">
        <v>4943</v>
      </c>
      <c r="CX1235" s="1" t="s">
        <v>4943</v>
      </c>
      <c r="CY1235" s="1" t="s">
        <v>4943</v>
      </c>
      <c r="CZ1235" s="1" t="s">
        <v>4943</v>
      </c>
    </row>
    <row r="1236" spans="2:104" x14ac:dyDescent="0.25">
      <c r="B1236" s="2">
        <v>44391</v>
      </c>
      <c r="C1236" s="1">
        <v>0</v>
      </c>
      <c r="D1236" s="1">
        <v>1</v>
      </c>
      <c r="E1236" s="1">
        <v>0</v>
      </c>
      <c r="F1236" s="1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>
        <v>0</v>
      </c>
      <c r="BD1236">
        <v>0</v>
      </c>
      <c r="BE1236">
        <v>0</v>
      </c>
      <c r="BF1236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 t="s">
        <v>4943</v>
      </c>
      <c r="CJ1236" s="1" t="s">
        <v>4943</v>
      </c>
      <c r="CK1236" s="1" t="s">
        <v>4943</v>
      </c>
      <c r="CL1236" s="1" t="s">
        <v>4943</v>
      </c>
      <c r="CM1236" s="1" t="s">
        <v>4943</v>
      </c>
      <c r="CN1236" s="1" t="s">
        <v>4943</v>
      </c>
      <c r="CO1236" s="1" t="s">
        <v>4943</v>
      </c>
      <c r="CP1236" s="1" t="s">
        <v>4943</v>
      </c>
      <c r="CQ1236" s="1" t="s">
        <v>4943</v>
      </c>
      <c r="CR1236" s="1" t="s">
        <v>4943</v>
      </c>
      <c r="CS1236" s="1" t="s">
        <v>4943</v>
      </c>
      <c r="CT1236" s="1" t="s">
        <v>4943</v>
      </c>
      <c r="CU1236" s="1" t="s">
        <v>4943</v>
      </c>
      <c r="CV1236" s="1" t="s">
        <v>4943</v>
      </c>
      <c r="CW1236" s="1" t="s">
        <v>4943</v>
      </c>
      <c r="CX1236" s="1" t="s">
        <v>4943</v>
      </c>
      <c r="CY1236" s="1" t="s">
        <v>23</v>
      </c>
      <c r="CZ1236" s="1" t="s">
        <v>4943</v>
      </c>
    </row>
    <row r="1237" spans="2:104" x14ac:dyDescent="0.25">
      <c r="B1237" s="2">
        <v>44391</v>
      </c>
      <c r="C1237" s="1">
        <v>0</v>
      </c>
      <c r="D1237" s="1">
        <v>1</v>
      </c>
      <c r="E1237" s="1">
        <v>0</v>
      </c>
      <c r="F1237" s="1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>
        <v>0</v>
      </c>
      <c r="BD1237">
        <v>0</v>
      </c>
      <c r="BE1237">
        <v>0</v>
      </c>
      <c r="BF1237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 t="s">
        <v>4943</v>
      </c>
      <c r="CJ1237" s="1" t="s">
        <v>4943</v>
      </c>
      <c r="CK1237" s="1" t="s">
        <v>4943</v>
      </c>
      <c r="CL1237" s="1" t="s">
        <v>4943</v>
      </c>
      <c r="CM1237" s="1" t="s">
        <v>4943</v>
      </c>
      <c r="CN1237" s="1" t="s">
        <v>4943</v>
      </c>
      <c r="CO1237" s="1" t="s">
        <v>4943</v>
      </c>
      <c r="CP1237" s="1" t="s">
        <v>4943</v>
      </c>
      <c r="CQ1237" s="1" t="s">
        <v>4943</v>
      </c>
      <c r="CR1237" s="1" t="s">
        <v>4943</v>
      </c>
      <c r="CS1237" s="1" t="s">
        <v>4943</v>
      </c>
      <c r="CT1237" s="1" t="s">
        <v>4943</v>
      </c>
      <c r="CU1237" s="1" t="s">
        <v>4943</v>
      </c>
      <c r="CV1237" s="1" t="s">
        <v>4943</v>
      </c>
      <c r="CW1237" s="1" t="s">
        <v>4943</v>
      </c>
      <c r="CX1237" s="1" t="s">
        <v>4943</v>
      </c>
      <c r="CY1237" s="1" t="s">
        <v>23</v>
      </c>
      <c r="CZ1237" s="1" t="s">
        <v>4943</v>
      </c>
    </row>
    <row r="1238" spans="2:104" x14ac:dyDescent="0.25">
      <c r="B1238" s="2">
        <v>44391</v>
      </c>
      <c r="C1238" s="1">
        <v>0</v>
      </c>
      <c r="D1238" s="1">
        <v>1</v>
      </c>
      <c r="E1238" s="1">
        <v>0</v>
      </c>
      <c r="F1238" s="1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>
        <v>0</v>
      </c>
      <c r="BD1238">
        <v>0</v>
      </c>
      <c r="BE1238">
        <v>0</v>
      </c>
      <c r="BF1238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 t="s">
        <v>4943</v>
      </c>
      <c r="CJ1238" s="1" t="s">
        <v>4943</v>
      </c>
      <c r="CK1238" s="1" t="s">
        <v>4943</v>
      </c>
      <c r="CL1238" s="1" t="s">
        <v>4943</v>
      </c>
      <c r="CM1238" s="1" t="s">
        <v>4943</v>
      </c>
      <c r="CN1238" s="1" t="s">
        <v>4943</v>
      </c>
      <c r="CO1238" s="1" t="s">
        <v>4943</v>
      </c>
      <c r="CP1238" s="1" t="s">
        <v>4943</v>
      </c>
      <c r="CQ1238" s="1" t="s">
        <v>4943</v>
      </c>
      <c r="CR1238" s="1" t="s">
        <v>4943</v>
      </c>
      <c r="CS1238" s="1" t="s">
        <v>4943</v>
      </c>
      <c r="CT1238" s="1" t="s">
        <v>4943</v>
      </c>
      <c r="CU1238" s="1" t="s">
        <v>4943</v>
      </c>
      <c r="CV1238" s="1" t="s">
        <v>4943</v>
      </c>
      <c r="CW1238" s="1" t="s">
        <v>4943</v>
      </c>
      <c r="CX1238" s="1" t="s">
        <v>4943</v>
      </c>
      <c r="CY1238" s="1" t="s">
        <v>23</v>
      </c>
      <c r="CZ1238" s="1" t="s">
        <v>4943</v>
      </c>
    </row>
    <row r="1239" spans="2:104" x14ac:dyDescent="0.25">
      <c r="B1239" s="2">
        <v>44391</v>
      </c>
      <c r="C1239" s="1">
        <v>0</v>
      </c>
      <c r="D1239" s="1">
        <v>0</v>
      </c>
      <c r="E1239" s="1">
        <v>1</v>
      </c>
      <c r="F1239" s="1">
        <v>0</v>
      </c>
      <c r="G1239">
        <v>0</v>
      </c>
      <c r="H1239">
        <v>0</v>
      </c>
      <c r="I1239">
        <v>1</v>
      </c>
      <c r="J1239">
        <v>1</v>
      </c>
      <c r="K1239">
        <v>1</v>
      </c>
      <c r="L1239">
        <v>1</v>
      </c>
      <c r="M1239">
        <v>1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>
        <v>0</v>
      </c>
      <c r="BD1239">
        <v>0</v>
      </c>
      <c r="BE1239">
        <v>0</v>
      </c>
      <c r="BF1239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0</v>
      </c>
      <c r="BY1239" s="1">
        <v>0</v>
      </c>
      <c r="BZ1239" s="1">
        <v>0</v>
      </c>
      <c r="CA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 t="s">
        <v>4943</v>
      </c>
      <c r="CJ1239" s="1" t="s">
        <v>4943</v>
      </c>
      <c r="CK1239" s="1" t="s">
        <v>4943</v>
      </c>
      <c r="CL1239" s="1" t="s">
        <v>4943</v>
      </c>
      <c r="CM1239" s="1" t="s">
        <v>4943</v>
      </c>
      <c r="CN1239" s="1" t="s">
        <v>4943</v>
      </c>
      <c r="CO1239" s="1" t="s">
        <v>4943</v>
      </c>
      <c r="CP1239" s="1" t="s">
        <v>4943</v>
      </c>
      <c r="CQ1239" s="1" t="s">
        <v>4943</v>
      </c>
      <c r="CR1239" s="1" t="s">
        <v>4943</v>
      </c>
      <c r="CS1239" s="1" t="s">
        <v>4943</v>
      </c>
      <c r="CT1239" s="1" t="s">
        <v>4947</v>
      </c>
      <c r="CU1239" s="1" t="s">
        <v>4947</v>
      </c>
      <c r="CV1239" s="1" t="s">
        <v>4947</v>
      </c>
      <c r="CW1239" s="1" t="s">
        <v>4947</v>
      </c>
      <c r="CX1239" s="1" t="s">
        <v>4947</v>
      </c>
      <c r="CY1239" s="1" t="s">
        <v>4943</v>
      </c>
      <c r="CZ1239" s="1" t="s">
        <v>23</v>
      </c>
    </row>
    <row r="1240" spans="2:104" x14ac:dyDescent="0.25">
      <c r="B1240" s="2">
        <v>44391</v>
      </c>
      <c r="C1240" s="1">
        <v>0</v>
      </c>
      <c r="D1240" s="1">
        <v>1</v>
      </c>
      <c r="E1240" s="1">
        <v>0</v>
      </c>
      <c r="F1240" s="1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>
        <v>0</v>
      </c>
      <c r="BD1240">
        <v>0</v>
      </c>
      <c r="BE1240">
        <v>0</v>
      </c>
      <c r="BF1240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 t="s">
        <v>4943</v>
      </c>
      <c r="CJ1240" s="1" t="s">
        <v>4943</v>
      </c>
      <c r="CK1240" s="1" t="s">
        <v>4943</v>
      </c>
      <c r="CL1240" s="1" t="s">
        <v>4943</v>
      </c>
      <c r="CM1240" s="1" t="s">
        <v>4943</v>
      </c>
      <c r="CN1240" s="1" t="s">
        <v>4943</v>
      </c>
      <c r="CO1240" s="1" t="s">
        <v>4943</v>
      </c>
      <c r="CP1240" s="1" t="s">
        <v>4943</v>
      </c>
      <c r="CQ1240" s="1" t="s">
        <v>4943</v>
      </c>
      <c r="CR1240" s="1" t="s">
        <v>4943</v>
      </c>
      <c r="CS1240" s="1" t="s">
        <v>4943</v>
      </c>
      <c r="CT1240" s="1" t="s">
        <v>4943</v>
      </c>
      <c r="CU1240" s="1" t="s">
        <v>4943</v>
      </c>
      <c r="CV1240" s="1" t="s">
        <v>4943</v>
      </c>
      <c r="CW1240" s="1" t="s">
        <v>4943</v>
      </c>
      <c r="CX1240" s="1" t="s">
        <v>4943</v>
      </c>
      <c r="CY1240" s="1" t="s">
        <v>23</v>
      </c>
      <c r="CZ1240" s="1" t="s">
        <v>4943</v>
      </c>
    </row>
    <row r="1241" spans="2:104" x14ac:dyDescent="0.25">
      <c r="B1241" s="2">
        <v>44391</v>
      </c>
      <c r="C1241" s="1">
        <v>0</v>
      </c>
      <c r="D1241" s="1">
        <v>1</v>
      </c>
      <c r="E1241" s="1">
        <v>0</v>
      </c>
      <c r="F1241" s="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>
        <v>0</v>
      </c>
      <c r="BD1241">
        <v>0</v>
      </c>
      <c r="BE1241">
        <v>0</v>
      </c>
      <c r="BF124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0</v>
      </c>
      <c r="BX1241" s="1">
        <v>0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 t="s">
        <v>4943</v>
      </c>
      <c r="CJ1241" s="1" t="s">
        <v>4943</v>
      </c>
      <c r="CK1241" s="1" t="s">
        <v>4943</v>
      </c>
      <c r="CL1241" s="1" t="s">
        <v>4943</v>
      </c>
      <c r="CM1241" s="1" t="s">
        <v>4943</v>
      </c>
      <c r="CN1241" s="1" t="s">
        <v>4943</v>
      </c>
      <c r="CO1241" s="1" t="s">
        <v>4943</v>
      </c>
      <c r="CP1241" s="1" t="s">
        <v>4943</v>
      </c>
      <c r="CQ1241" s="1" t="s">
        <v>4943</v>
      </c>
      <c r="CR1241" s="1" t="s">
        <v>4943</v>
      </c>
      <c r="CS1241" s="1" t="s">
        <v>4943</v>
      </c>
      <c r="CT1241" s="1" t="s">
        <v>4943</v>
      </c>
      <c r="CU1241" s="1" t="s">
        <v>4943</v>
      </c>
      <c r="CV1241" s="1" t="s">
        <v>4943</v>
      </c>
      <c r="CW1241" s="1" t="s">
        <v>4943</v>
      </c>
      <c r="CX1241" s="1" t="s">
        <v>4943</v>
      </c>
      <c r="CY1241" s="1" t="s">
        <v>23</v>
      </c>
      <c r="CZ1241" s="1" t="s">
        <v>4943</v>
      </c>
    </row>
    <row r="1242" spans="2:104" x14ac:dyDescent="0.25">
      <c r="B1242" s="2">
        <v>44391</v>
      </c>
      <c r="C1242" s="1">
        <v>1</v>
      </c>
      <c r="D1242" s="1">
        <v>0</v>
      </c>
      <c r="E1242" s="1">
        <v>0</v>
      </c>
      <c r="F1242" s="1">
        <v>0</v>
      </c>
      <c r="G1242">
        <v>0</v>
      </c>
      <c r="H1242">
        <v>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>
        <v>0</v>
      </c>
      <c r="BD1242">
        <v>0</v>
      </c>
      <c r="BE1242">
        <v>0</v>
      </c>
      <c r="BF1242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 t="s">
        <v>4946</v>
      </c>
      <c r="CJ1242" s="1" t="s">
        <v>4945</v>
      </c>
      <c r="CK1242" s="1" t="s">
        <v>4945</v>
      </c>
      <c r="CL1242" s="1" t="s">
        <v>4945</v>
      </c>
      <c r="CM1242" s="1" t="s">
        <v>4945</v>
      </c>
      <c r="CN1242" s="1" t="s">
        <v>4945</v>
      </c>
      <c r="CO1242" s="1" t="s">
        <v>4944</v>
      </c>
      <c r="CP1242" s="1" t="s">
        <v>4945</v>
      </c>
      <c r="CQ1242" s="1" t="s">
        <v>4945</v>
      </c>
      <c r="CR1242" s="1" t="s">
        <v>4945</v>
      </c>
      <c r="CS1242" s="1" t="s">
        <v>4945</v>
      </c>
      <c r="CT1242" s="1" t="s">
        <v>4943</v>
      </c>
      <c r="CU1242" s="1" t="s">
        <v>4943</v>
      </c>
      <c r="CV1242" s="1" t="s">
        <v>4943</v>
      </c>
      <c r="CW1242" s="1" t="s">
        <v>4943</v>
      </c>
      <c r="CX1242" s="1" t="s">
        <v>4943</v>
      </c>
      <c r="CY1242" s="1" t="s">
        <v>4943</v>
      </c>
      <c r="CZ1242" s="1" t="s">
        <v>4943</v>
      </c>
    </row>
    <row r="1243" spans="2:104" x14ac:dyDescent="0.25">
      <c r="B1243" s="2">
        <v>44391</v>
      </c>
      <c r="C1243" s="1">
        <v>1</v>
      </c>
      <c r="D1243" s="1">
        <v>0</v>
      </c>
      <c r="E1243" s="1">
        <v>0</v>
      </c>
      <c r="F1243" s="1">
        <v>0</v>
      </c>
      <c r="G1243">
        <v>1</v>
      </c>
      <c r="H1243">
        <v>1</v>
      </c>
      <c r="I1243">
        <v>1</v>
      </c>
      <c r="J1243">
        <v>1</v>
      </c>
      <c r="K1243">
        <v>1</v>
      </c>
      <c r="L1243">
        <v>0</v>
      </c>
      <c r="M1243">
        <v>1</v>
      </c>
      <c r="N1243">
        <v>0</v>
      </c>
      <c r="O1243">
        <v>1</v>
      </c>
      <c r="P1243">
        <v>1</v>
      </c>
      <c r="Q1243">
        <v>0</v>
      </c>
      <c r="R1243">
        <v>1</v>
      </c>
      <c r="S1243">
        <v>0</v>
      </c>
      <c r="T1243">
        <v>1</v>
      </c>
      <c r="U1243">
        <v>0</v>
      </c>
      <c r="V1243" s="1">
        <v>1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1</v>
      </c>
      <c r="AG1243" s="1">
        <v>0</v>
      </c>
      <c r="AH1243" s="1">
        <v>1</v>
      </c>
      <c r="AI1243" s="1">
        <v>1</v>
      </c>
      <c r="AJ1243" s="1">
        <v>0</v>
      </c>
      <c r="AK1243" s="1">
        <v>1</v>
      </c>
      <c r="AL1243" s="1">
        <v>1</v>
      </c>
      <c r="AM1243" s="1">
        <v>1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1</v>
      </c>
      <c r="AX1243" s="1">
        <v>1</v>
      </c>
      <c r="AY1243" s="1">
        <v>1</v>
      </c>
      <c r="AZ1243" s="1">
        <v>1</v>
      </c>
      <c r="BA1243" s="1">
        <v>0</v>
      </c>
      <c r="BB1243" s="1">
        <v>1</v>
      </c>
      <c r="BC1243">
        <v>1</v>
      </c>
      <c r="BD1243">
        <v>0</v>
      </c>
      <c r="BE1243">
        <v>1</v>
      </c>
      <c r="BF1243">
        <v>0</v>
      </c>
      <c r="BG1243" s="1">
        <v>1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1</v>
      </c>
      <c r="CG1243" s="1">
        <v>0</v>
      </c>
      <c r="CH1243" s="1">
        <v>0</v>
      </c>
      <c r="CI1243" s="1" t="s">
        <v>4946</v>
      </c>
      <c r="CJ1243" s="1" t="s">
        <v>4944</v>
      </c>
      <c r="CK1243" s="1" t="s">
        <v>4946</v>
      </c>
      <c r="CL1243" s="1" t="s">
        <v>4946</v>
      </c>
      <c r="CM1243" s="1" t="s">
        <v>4945</v>
      </c>
      <c r="CN1243" s="1" t="s">
        <v>4945</v>
      </c>
      <c r="CO1243" s="1" t="s">
        <v>4944</v>
      </c>
      <c r="CP1243" s="1" t="s">
        <v>4945</v>
      </c>
      <c r="CQ1243" s="1" t="s">
        <v>4945</v>
      </c>
      <c r="CR1243" s="1" t="s">
        <v>4946</v>
      </c>
      <c r="CS1243" s="1" t="s">
        <v>4945</v>
      </c>
      <c r="CT1243" s="1" t="s">
        <v>4943</v>
      </c>
      <c r="CU1243" s="1" t="s">
        <v>4943</v>
      </c>
      <c r="CV1243" s="1" t="s">
        <v>4943</v>
      </c>
      <c r="CW1243" s="1" t="s">
        <v>4943</v>
      </c>
      <c r="CX1243" s="1" t="s">
        <v>4943</v>
      </c>
      <c r="CY1243" s="1" t="s">
        <v>4943</v>
      </c>
      <c r="CZ1243" s="1" t="s">
        <v>4943</v>
      </c>
    </row>
    <row r="1244" spans="2:104" x14ac:dyDescent="0.25">
      <c r="B1244" s="2">
        <v>44390</v>
      </c>
      <c r="C1244" s="1">
        <v>0</v>
      </c>
      <c r="D1244" s="1">
        <v>1</v>
      </c>
      <c r="E1244" s="1">
        <v>0</v>
      </c>
      <c r="F1244" s="1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>
        <v>0</v>
      </c>
      <c r="BD1244">
        <v>0</v>
      </c>
      <c r="BE1244">
        <v>0</v>
      </c>
      <c r="BF1244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 t="s">
        <v>4943</v>
      </c>
      <c r="CJ1244" s="1" t="s">
        <v>4943</v>
      </c>
      <c r="CK1244" s="1" t="s">
        <v>4943</v>
      </c>
      <c r="CL1244" s="1" t="s">
        <v>4943</v>
      </c>
      <c r="CM1244" s="1" t="s">
        <v>4943</v>
      </c>
      <c r="CN1244" s="1" t="s">
        <v>4943</v>
      </c>
      <c r="CO1244" s="1" t="s">
        <v>4943</v>
      </c>
      <c r="CP1244" s="1" t="s">
        <v>4943</v>
      </c>
      <c r="CQ1244" s="1" t="s">
        <v>4943</v>
      </c>
      <c r="CR1244" s="1" t="s">
        <v>4943</v>
      </c>
      <c r="CS1244" s="1" t="s">
        <v>4943</v>
      </c>
      <c r="CT1244" s="1" t="s">
        <v>4943</v>
      </c>
      <c r="CU1244" s="1" t="s">
        <v>4943</v>
      </c>
      <c r="CV1244" s="1" t="s">
        <v>4943</v>
      </c>
      <c r="CW1244" s="1" t="s">
        <v>4943</v>
      </c>
      <c r="CX1244" s="1" t="s">
        <v>4943</v>
      </c>
      <c r="CY1244" s="1" t="s">
        <v>23</v>
      </c>
      <c r="CZ1244" s="1" t="s">
        <v>4943</v>
      </c>
    </row>
    <row r="1245" spans="2:104" x14ac:dyDescent="0.25">
      <c r="B1245" s="2">
        <v>44390</v>
      </c>
      <c r="C1245" s="1">
        <v>0</v>
      </c>
      <c r="D1245" s="1">
        <v>1</v>
      </c>
      <c r="E1245" s="1">
        <v>0</v>
      </c>
      <c r="F1245" s="1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>
        <v>0</v>
      </c>
      <c r="BD1245">
        <v>0</v>
      </c>
      <c r="BE1245">
        <v>0</v>
      </c>
      <c r="BF1245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 t="s">
        <v>4943</v>
      </c>
      <c r="CJ1245" s="1" t="s">
        <v>4943</v>
      </c>
      <c r="CK1245" s="1" t="s">
        <v>4943</v>
      </c>
      <c r="CL1245" s="1" t="s">
        <v>4943</v>
      </c>
      <c r="CM1245" s="1" t="s">
        <v>4943</v>
      </c>
      <c r="CN1245" s="1" t="s">
        <v>4943</v>
      </c>
      <c r="CO1245" s="1" t="s">
        <v>4943</v>
      </c>
      <c r="CP1245" s="1" t="s">
        <v>4943</v>
      </c>
      <c r="CQ1245" s="1" t="s">
        <v>4943</v>
      </c>
      <c r="CR1245" s="1" t="s">
        <v>4943</v>
      </c>
      <c r="CS1245" s="1" t="s">
        <v>4943</v>
      </c>
      <c r="CT1245" s="1" t="s">
        <v>4943</v>
      </c>
      <c r="CU1245" s="1" t="s">
        <v>4943</v>
      </c>
      <c r="CV1245" s="1" t="s">
        <v>4943</v>
      </c>
      <c r="CW1245" s="1" t="s">
        <v>4943</v>
      </c>
      <c r="CX1245" s="1" t="s">
        <v>4943</v>
      </c>
      <c r="CY1245" s="1" t="s">
        <v>23</v>
      </c>
      <c r="CZ1245" s="1" t="s">
        <v>4943</v>
      </c>
    </row>
    <row r="1246" spans="2:104" x14ac:dyDescent="0.25">
      <c r="B1246" s="2">
        <v>44390</v>
      </c>
      <c r="C1246" s="1">
        <v>1</v>
      </c>
      <c r="D1246" s="1">
        <v>0</v>
      </c>
      <c r="E1246" s="1">
        <v>0</v>
      </c>
      <c r="F1246" s="1">
        <v>0</v>
      </c>
      <c r="G1246">
        <v>1</v>
      </c>
      <c r="H1246">
        <v>1</v>
      </c>
      <c r="I1246">
        <v>1</v>
      </c>
      <c r="J1246">
        <v>1</v>
      </c>
      <c r="K1246">
        <v>1</v>
      </c>
      <c r="L1246">
        <v>1</v>
      </c>
      <c r="M1246">
        <v>0</v>
      </c>
      <c r="N1246">
        <v>1</v>
      </c>
      <c r="O1246">
        <v>1</v>
      </c>
      <c r="P1246">
        <v>0</v>
      </c>
      <c r="Q1246">
        <v>0</v>
      </c>
      <c r="R1246">
        <v>0</v>
      </c>
      <c r="S1246">
        <v>0</v>
      </c>
      <c r="T1246">
        <v>1</v>
      </c>
      <c r="U1246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1</v>
      </c>
      <c r="AE1246" s="1">
        <v>0</v>
      </c>
      <c r="AF1246" s="1">
        <v>0</v>
      </c>
      <c r="AG1246" s="1">
        <v>0</v>
      </c>
      <c r="AH1246" s="1">
        <v>1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1</v>
      </c>
      <c r="AT1246" s="1">
        <v>0</v>
      </c>
      <c r="AU1246" s="1">
        <v>1</v>
      </c>
      <c r="AV1246" s="1">
        <v>0</v>
      </c>
      <c r="AW1246" s="1">
        <v>0</v>
      </c>
      <c r="AX1246" s="1">
        <v>1</v>
      </c>
      <c r="AY1246" s="1">
        <v>0</v>
      </c>
      <c r="AZ1246" s="1">
        <v>1</v>
      </c>
      <c r="BA1246" s="1">
        <v>0</v>
      </c>
      <c r="BB1246" s="1">
        <v>1</v>
      </c>
      <c r="BC1246">
        <v>1</v>
      </c>
      <c r="BD1246">
        <v>1</v>
      </c>
      <c r="BE1246">
        <v>1</v>
      </c>
      <c r="BF1246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1</v>
      </c>
      <c r="BP1246" s="1">
        <v>0</v>
      </c>
      <c r="BQ1246" s="1">
        <v>1</v>
      </c>
      <c r="BR1246" s="1">
        <v>1</v>
      </c>
      <c r="BS1246" s="1">
        <v>1</v>
      </c>
      <c r="BT1246" s="1">
        <v>1</v>
      </c>
      <c r="BU1246" s="1">
        <v>1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0</v>
      </c>
      <c r="CB1246" s="1">
        <v>1</v>
      </c>
      <c r="CC1246" s="1">
        <v>0</v>
      </c>
      <c r="CD1246" s="1">
        <v>1</v>
      </c>
      <c r="CE1246" s="1">
        <v>0</v>
      </c>
      <c r="CF1246" s="1">
        <v>0</v>
      </c>
      <c r="CG1246" s="1">
        <v>0</v>
      </c>
      <c r="CH1246" s="1">
        <v>0</v>
      </c>
      <c r="CI1246" s="1" t="s">
        <v>4946</v>
      </c>
      <c r="CJ1246" s="1" t="s">
        <v>4946</v>
      </c>
      <c r="CK1246" s="1" t="s">
        <v>4946</v>
      </c>
      <c r="CL1246" s="1" t="s">
        <v>4946</v>
      </c>
      <c r="CM1246" s="1" t="s">
        <v>4944</v>
      </c>
      <c r="CN1246" s="1" t="s">
        <v>4944</v>
      </c>
      <c r="CO1246" s="1" t="s">
        <v>4944</v>
      </c>
      <c r="CP1246" s="1" t="s">
        <v>4944</v>
      </c>
      <c r="CQ1246" s="1" t="s">
        <v>4944</v>
      </c>
      <c r="CR1246" s="1" t="s">
        <v>4946</v>
      </c>
      <c r="CS1246" s="1" t="s">
        <v>4946</v>
      </c>
      <c r="CT1246" s="1" t="s">
        <v>4943</v>
      </c>
      <c r="CU1246" s="1" t="s">
        <v>4943</v>
      </c>
      <c r="CV1246" s="1" t="s">
        <v>4943</v>
      </c>
      <c r="CW1246" s="1" t="s">
        <v>4943</v>
      </c>
      <c r="CX1246" s="1" t="s">
        <v>4943</v>
      </c>
      <c r="CY1246" s="1" t="s">
        <v>4943</v>
      </c>
      <c r="CZ1246" s="1" t="s">
        <v>4943</v>
      </c>
    </row>
    <row r="1247" spans="2:104" x14ac:dyDescent="0.25">
      <c r="B1247" s="2">
        <v>44390</v>
      </c>
      <c r="C1247" s="1">
        <v>1</v>
      </c>
      <c r="D1247" s="1">
        <v>0</v>
      </c>
      <c r="E1247" s="1">
        <v>0</v>
      </c>
      <c r="F1247" s="1">
        <v>0</v>
      </c>
      <c r="G1247">
        <v>1</v>
      </c>
      <c r="H1247">
        <v>1</v>
      </c>
      <c r="I1247">
        <v>1</v>
      </c>
      <c r="J1247">
        <v>1</v>
      </c>
      <c r="K1247">
        <v>0</v>
      </c>
      <c r="L1247">
        <v>0</v>
      </c>
      <c r="M1247">
        <v>1</v>
      </c>
      <c r="N1247">
        <v>1</v>
      </c>
      <c r="O1247">
        <v>1</v>
      </c>
      <c r="P1247">
        <v>0</v>
      </c>
      <c r="Q1247">
        <v>0</v>
      </c>
      <c r="R1247">
        <v>1</v>
      </c>
      <c r="S1247">
        <v>0</v>
      </c>
      <c r="T1247">
        <v>1</v>
      </c>
      <c r="U1247">
        <v>0</v>
      </c>
      <c r="V1247" s="1">
        <v>1</v>
      </c>
      <c r="W1247" s="1">
        <v>1</v>
      </c>
      <c r="X1247" s="1">
        <v>1</v>
      </c>
      <c r="Y1247" s="1">
        <v>1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1</v>
      </c>
      <c r="AG1247" s="1">
        <v>0</v>
      </c>
      <c r="AH1247" s="1">
        <v>0</v>
      </c>
      <c r="AI1247" s="1">
        <v>0</v>
      </c>
      <c r="AJ1247" s="1">
        <v>0</v>
      </c>
      <c r="AK1247" s="1">
        <v>1</v>
      </c>
      <c r="AL1247" s="1">
        <v>0</v>
      </c>
      <c r="AM1247" s="1">
        <v>1</v>
      </c>
      <c r="AN1247" s="1">
        <v>1</v>
      </c>
      <c r="AO1247" s="1">
        <v>1</v>
      </c>
      <c r="AP1247" s="1">
        <v>1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>
        <v>0</v>
      </c>
      <c r="BD1247">
        <v>0</v>
      </c>
      <c r="BE1247">
        <v>0</v>
      </c>
      <c r="BF1247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 t="s">
        <v>4946</v>
      </c>
      <c r="CJ1247" s="1" t="s">
        <v>4946</v>
      </c>
      <c r="CK1247" s="1" t="s">
        <v>4946</v>
      </c>
      <c r="CL1247" s="1" t="s">
        <v>4946</v>
      </c>
      <c r="CM1247" s="1" t="s">
        <v>4946</v>
      </c>
      <c r="CN1247" s="1" t="s">
        <v>4946</v>
      </c>
      <c r="CO1247" s="1" t="s">
        <v>4946</v>
      </c>
      <c r="CP1247" s="1" t="s">
        <v>4946</v>
      </c>
      <c r="CQ1247" s="1" t="s">
        <v>4946</v>
      </c>
      <c r="CR1247" s="1" t="s">
        <v>4946</v>
      </c>
      <c r="CS1247" s="1" t="s">
        <v>4946</v>
      </c>
      <c r="CT1247" s="1" t="s">
        <v>4943</v>
      </c>
      <c r="CU1247" s="1" t="s">
        <v>4943</v>
      </c>
      <c r="CV1247" s="1" t="s">
        <v>4943</v>
      </c>
      <c r="CW1247" s="1" t="s">
        <v>4943</v>
      </c>
      <c r="CX1247" s="1" t="s">
        <v>4943</v>
      </c>
      <c r="CY1247" s="1" t="s">
        <v>4943</v>
      </c>
      <c r="CZ1247" s="1" t="s">
        <v>4943</v>
      </c>
    </row>
    <row r="1248" spans="2:104" x14ac:dyDescent="0.25">
      <c r="B1248" s="2">
        <v>44390</v>
      </c>
      <c r="C1248" s="1">
        <v>0</v>
      </c>
      <c r="D1248" s="1">
        <v>0</v>
      </c>
      <c r="E1248" s="1">
        <v>1</v>
      </c>
      <c r="F1248" s="1">
        <v>0</v>
      </c>
      <c r="G1248">
        <v>0</v>
      </c>
      <c r="H1248">
        <v>0</v>
      </c>
      <c r="I1248">
        <v>1</v>
      </c>
      <c r="J1248">
        <v>1</v>
      </c>
      <c r="K1248">
        <v>1</v>
      </c>
      <c r="L1248">
        <v>1</v>
      </c>
      <c r="M1248">
        <v>1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>
        <v>0</v>
      </c>
      <c r="BD1248">
        <v>0</v>
      </c>
      <c r="BE1248">
        <v>0</v>
      </c>
      <c r="BF1248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 t="s">
        <v>4943</v>
      </c>
      <c r="CJ1248" s="1" t="s">
        <v>4943</v>
      </c>
      <c r="CK1248" s="1" t="s">
        <v>4943</v>
      </c>
      <c r="CL1248" s="1" t="s">
        <v>4943</v>
      </c>
      <c r="CM1248" s="1" t="s">
        <v>4943</v>
      </c>
      <c r="CN1248" s="1" t="s">
        <v>4943</v>
      </c>
      <c r="CO1248" s="1" t="s">
        <v>4943</v>
      </c>
      <c r="CP1248" s="1" t="s">
        <v>4943</v>
      </c>
      <c r="CQ1248" s="1" t="s">
        <v>4943</v>
      </c>
      <c r="CR1248" s="1" t="s">
        <v>4943</v>
      </c>
      <c r="CS1248" s="1" t="s">
        <v>4943</v>
      </c>
      <c r="CT1248" s="1" t="s">
        <v>4947</v>
      </c>
      <c r="CU1248" s="1" t="s">
        <v>4947</v>
      </c>
      <c r="CV1248" s="1" t="s">
        <v>4947</v>
      </c>
      <c r="CW1248" s="1" t="s">
        <v>4947</v>
      </c>
      <c r="CX1248" s="1" t="s">
        <v>4947</v>
      </c>
      <c r="CY1248" s="1" t="s">
        <v>4943</v>
      </c>
      <c r="CZ1248" s="1" t="s">
        <v>23</v>
      </c>
    </row>
    <row r="1249" spans="2:104" x14ac:dyDescent="0.25">
      <c r="B1249" s="2">
        <v>44390</v>
      </c>
      <c r="C1249" s="1">
        <v>0</v>
      </c>
      <c r="D1249" s="1">
        <v>1</v>
      </c>
      <c r="E1249" s="1">
        <v>0</v>
      </c>
      <c r="F1249" s="1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>
        <v>0</v>
      </c>
      <c r="BD1249">
        <v>0</v>
      </c>
      <c r="BE1249">
        <v>0</v>
      </c>
      <c r="BF1249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 t="s">
        <v>4943</v>
      </c>
      <c r="CJ1249" s="1" t="s">
        <v>4943</v>
      </c>
      <c r="CK1249" s="1" t="s">
        <v>4943</v>
      </c>
      <c r="CL1249" s="1" t="s">
        <v>4943</v>
      </c>
      <c r="CM1249" s="1" t="s">
        <v>4943</v>
      </c>
      <c r="CN1249" s="1" t="s">
        <v>4943</v>
      </c>
      <c r="CO1249" s="1" t="s">
        <v>4943</v>
      </c>
      <c r="CP1249" s="1" t="s">
        <v>4943</v>
      </c>
      <c r="CQ1249" s="1" t="s">
        <v>4943</v>
      </c>
      <c r="CR1249" s="1" t="s">
        <v>4943</v>
      </c>
      <c r="CS1249" s="1" t="s">
        <v>4943</v>
      </c>
      <c r="CT1249" s="1" t="s">
        <v>4943</v>
      </c>
      <c r="CU1249" s="1" t="s">
        <v>4943</v>
      </c>
      <c r="CV1249" s="1" t="s">
        <v>4943</v>
      </c>
      <c r="CW1249" s="1" t="s">
        <v>4943</v>
      </c>
      <c r="CX1249" s="1" t="s">
        <v>4943</v>
      </c>
      <c r="CY1249" s="1" t="s">
        <v>23</v>
      </c>
      <c r="CZ1249" s="1" t="s">
        <v>4943</v>
      </c>
    </row>
    <row r="1250" spans="2:104" x14ac:dyDescent="0.25">
      <c r="B1250" s="2">
        <v>44390</v>
      </c>
      <c r="C1250" s="1">
        <v>1</v>
      </c>
      <c r="D1250" s="1">
        <v>0</v>
      </c>
      <c r="E1250" s="1">
        <v>0</v>
      </c>
      <c r="F1250" s="1">
        <v>0</v>
      </c>
      <c r="G1250">
        <v>0</v>
      </c>
      <c r="H1250">
        <v>1</v>
      </c>
      <c r="I1250">
        <v>1</v>
      </c>
      <c r="J1250">
        <v>1</v>
      </c>
      <c r="K1250">
        <v>1</v>
      </c>
      <c r="L1250">
        <v>0</v>
      </c>
      <c r="M1250">
        <v>1</v>
      </c>
      <c r="N1250">
        <v>1</v>
      </c>
      <c r="O1250">
        <v>1</v>
      </c>
      <c r="P1250">
        <v>0</v>
      </c>
      <c r="Q1250">
        <v>0</v>
      </c>
      <c r="R1250">
        <v>1</v>
      </c>
      <c r="S1250">
        <v>0</v>
      </c>
      <c r="T1250">
        <v>1</v>
      </c>
      <c r="U1250">
        <v>0</v>
      </c>
      <c r="V1250" s="1">
        <v>1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1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1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1</v>
      </c>
      <c r="AY1250" s="1">
        <v>1</v>
      </c>
      <c r="AZ1250" s="1">
        <v>1</v>
      </c>
      <c r="BA1250" s="1">
        <v>0</v>
      </c>
      <c r="BB1250" s="1">
        <v>1</v>
      </c>
      <c r="BC1250">
        <v>1</v>
      </c>
      <c r="BD1250">
        <v>1</v>
      </c>
      <c r="BE1250">
        <v>1</v>
      </c>
      <c r="BF1250">
        <v>1</v>
      </c>
      <c r="BG1250" s="1">
        <v>1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0</v>
      </c>
      <c r="CE1250" s="1">
        <v>0</v>
      </c>
      <c r="CF1250" s="1">
        <v>1</v>
      </c>
      <c r="CG1250" s="1">
        <v>0</v>
      </c>
      <c r="CH1250" s="1">
        <v>0</v>
      </c>
      <c r="CI1250" s="1" t="s">
        <v>4946</v>
      </c>
      <c r="CJ1250" s="1" t="s">
        <v>4945</v>
      </c>
      <c r="CK1250" s="1" t="s">
        <v>4946</v>
      </c>
      <c r="CL1250" s="1" t="s">
        <v>4946</v>
      </c>
      <c r="CM1250" s="1" t="s">
        <v>4946</v>
      </c>
      <c r="CN1250" s="1" t="s">
        <v>4945</v>
      </c>
      <c r="CO1250" s="1" t="s">
        <v>4946</v>
      </c>
      <c r="CP1250" s="1" t="s">
        <v>4946</v>
      </c>
      <c r="CQ1250" s="1" t="s">
        <v>4946</v>
      </c>
      <c r="CR1250" s="1" t="s">
        <v>4946</v>
      </c>
      <c r="CS1250" s="1" t="s">
        <v>4945</v>
      </c>
      <c r="CT1250" s="1" t="s">
        <v>4943</v>
      </c>
      <c r="CU1250" s="1" t="s">
        <v>4943</v>
      </c>
      <c r="CV1250" s="1" t="s">
        <v>4943</v>
      </c>
      <c r="CW1250" s="1" t="s">
        <v>4943</v>
      </c>
      <c r="CX1250" s="1" t="s">
        <v>4943</v>
      </c>
      <c r="CY1250" s="1" t="s">
        <v>4943</v>
      </c>
      <c r="CZ1250" s="1" t="s">
        <v>4943</v>
      </c>
    </row>
    <row r="1251" spans="2:104" x14ac:dyDescent="0.25">
      <c r="B1251" s="2">
        <v>44390</v>
      </c>
      <c r="C1251" s="1">
        <v>1</v>
      </c>
      <c r="D1251" s="1">
        <v>0</v>
      </c>
      <c r="E1251" s="1">
        <v>0</v>
      </c>
      <c r="F1251" s="1">
        <v>0</v>
      </c>
      <c r="G1251">
        <v>0</v>
      </c>
      <c r="H1251">
        <v>1</v>
      </c>
      <c r="I1251">
        <v>1</v>
      </c>
      <c r="J1251">
        <v>1</v>
      </c>
      <c r="K1251">
        <v>1</v>
      </c>
      <c r="L1251">
        <v>0</v>
      </c>
      <c r="M1251">
        <v>1</v>
      </c>
      <c r="N1251">
        <v>1</v>
      </c>
      <c r="O1251">
        <v>1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0</v>
      </c>
      <c r="V1251" s="1">
        <v>1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1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1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1</v>
      </c>
      <c r="AY1251" s="1">
        <v>1</v>
      </c>
      <c r="AZ1251" s="1">
        <v>1</v>
      </c>
      <c r="BA1251" s="1">
        <v>0</v>
      </c>
      <c r="BB1251" s="1">
        <v>1</v>
      </c>
      <c r="BC1251">
        <v>1</v>
      </c>
      <c r="BD1251">
        <v>1</v>
      </c>
      <c r="BE1251">
        <v>1</v>
      </c>
      <c r="BF1251">
        <v>1</v>
      </c>
      <c r="BG1251" s="1">
        <v>1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0</v>
      </c>
      <c r="CD1251" s="1">
        <v>0</v>
      </c>
      <c r="CE1251" s="1">
        <v>0</v>
      </c>
      <c r="CF1251" s="1">
        <v>1</v>
      </c>
      <c r="CG1251" s="1">
        <v>0</v>
      </c>
      <c r="CH1251" s="1">
        <v>0</v>
      </c>
      <c r="CI1251" s="1" t="s">
        <v>4946</v>
      </c>
      <c r="CJ1251" s="1" t="s">
        <v>4946</v>
      </c>
      <c r="CK1251" s="1" t="s">
        <v>4946</v>
      </c>
      <c r="CL1251" s="1" t="s">
        <v>4946</v>
      </c>
      <c r="CM1251" s="1" t="s">
        <v>4946</v>
      </c>
      <c r="CN1251" s="1" t="s">
        <v>4945</v>
      </c>
      <c r="CO1251" s="1" t="s">
        <v>4946</v>
      </c>
      <c r="CP1251" s="1" t="s">
        <v>4946</v>
      </c>
      <c r="CQ1251" s="1" t="s">
        <v>4945</v>
      </c>
      <c r="CR1251" s="1" t="s">
        <v>4945</v>
      </c>
      <c r="CS1251" s="1" t="s">
        <v>4945</v>
      </c>
      <c r="CT1251" s="1" t="s">
        <v>4943</v>
      </c>
      <c r="CU1251" s="1" t="s">
        <v>4943</v>
      </c>
      <c r="CV1251" s="1" t="s">
        <v>4943</v>
      </c>
      <c r="CW1251" s="1" t="s">
        <v>4943</v>
      </c>
      <c r="CX1251" s="1" t="s">
        <v>4943</v>
      </c>
      <c r="CY1251" s="1" t="s">
        <v>4943</v>
      </c>
      <c r="CZ1251" s="1" t="s">
        <v>4943</v>
      </c>
    </row>
    <row r="1252" spans="2:104" x14ac:dyDescent="0.25">
      <c r="B1252" s="2">
        <v>44390</v>
      </c>
      <c r="C1252" s="1">
        <v>0</v>
      </c>
      <c r="D1252" s="1">
        <v>1</v>
      </c>
      <c r="E1252" s="1">
        <v>0</v>
      </c>
      <c r="F1252" s="1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>
        <v>0</v>
      </c>
      <c r="BD1252">
        <v>0</v>
      </c>
      <c r="BE1252">
        <v>0</v>
      </c>
      <c r="BF1252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0</v>
      </c>
      <c r="BX1252" s="1">
        <v>0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 t="s">
        <v>4943</v>
      </c>
      <c r="CJ1252" s="1" t="s">
        <v>4943</v>
      </c>
      <c r="CK1252" s="1" t="s">
        <v>4943</v>
      </c>
      <c r="CL1252" s="1" t="s">
        <v>4943</v>
      </c>
      <c r="CM1252" s="1" t="s">
        <v>4943</v>
      </c>
      <c r="CN1252" s="1" t="s">
        <v>4943</v>
      </c>
      <c r="CO1252" s="1" t="s">
        <v>4943</v>
      </c>
      <c r="CP1252" s="1" t="s">
        <v>4943</v>
      </c>
      <c r="CQ1252" s="1" t="s">
        <v>4943</v>
      </c>
      <c r="CR1252" s="1" t="s">
        <v>4943</v>
      </c>
      <c r="CS1252" s="1" t="s">
        <v>4943</v>
      </c>
      <c r="CT1252" s="1" t="s">
        <v>4943</v>
      </c>
      <c r="CU1252" s="1" t="s">
        <v>4943</v>
      </c>
      <c r="CV1252" s="1" t="s">
        <v>4943</v>
      </c>
      <c r="CW1252" s="1" t="s">
        <v>4943</v>
      </c>
      <c r="CX1252" s="1" t="s">
        <v>4943</v>
      </c>
      <c r="CY1252" s="1" t="s">
        <v>23</v>
      </c>
      <c r="CZ1252" s="1" t="s">
        <v>4943</v>
      </c>
    </row>
    <row r="1253" spans="2:104" x14ac:dyDescent="0.25">
      <c r="B1253" s="2">
        <v>44390</v>
      </c>
      <c r="C1253" s="1">
        <v>0</v>
      </c>
      <c r="D1253" s="1">
        <v>0</v>
      </c>
      <c r="E1253" s="1">
        <v>1</v>
      </c>
      <c r="F1253" s="1">
        <v>0</v>
      </c>
      <c r="G1253">
        <v>0</v>
      </c>
      <c r="H1253">
        <v>0</v>
      </c>
      <c r="I1253">
        <v>1</v>
      </c>
      <c r="J1253">
        <v>1</v>
      </c>
      <c r="K1253">
        <v>1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>
        <v>0</v>
      </c>
      <c r="BD1253">
        <v>0</v>
      </c>
      <c r="BE1253">
        <v>0</v>
      </c>
      <c r="BF1253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 t="s">
        <v>4943</v>
      </c>
      <c r="CJ1253" s="1" t="s">
        <v>4943</v>
      </c>
      <c r="CK1253" s="1" t="s">
        <v>4943</v>
      </c>
      <c r="CL1253" s="1" t="s">
        <v>4943</v>
      </c>
      <c r="CM1253" s="1" t="s">
        <v>4943</v>
      </c>
      <c r="CN1253" s="1" t="s">
        <v>4943</v>
      </c>
      <c r="CO1253" s="1" t="s">
        <v>4943</v>
      </c>
      <c r="CP1253" s="1" t="s">
        <v>4943</v>
      </c>
      <c r="CQ1253" s="1" t="s">
        <v>4943</v>
      </c>
      <c r="CR1253" s="1" t="s">
        <v>4943</v>
      </c>
      <c r="CS1253" s="1" t="s">
        <v>4943</v>
      </c>
      <c r="CT1253" s="1" t="s">
        <v>4947</v>
      </c>
      <c r="CU1253" s="1" t="s">
        <v>4947</v>
      </c>
      <c r="CV1253" s="1" t="s">
        <v>4947</v>
      </c>
      <c r="CW1253" s="1" t="s">
        <v>4943</v>
      </c>
      <c r="CX1253" s="1" t="s">
        <v>4943</v>
      </c>
      <c r="CY1253" s="1" t="s">
        <v>4943</v>
      </c>
      <c r="CZ1253" s="1" t="s">
        <v>23</v>
      </c>
    </row>
    <row r="1254" spans="2:104" x14ac:dyDescent="0.25">
      <c r="B1254" s="2">
        <v>44390</v>
      </c>
      <c r="C1254" s="1">
        <v>0</v>
      </c>
      <c r="D1254" s="1">
        <v>1</v>
      </c>
      <c r="E1254" s="1">
        <v>0</v>
      </c>
      <c r="F1254" s="1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>
        <v>0</v>
      </c>
      <c r="BD1254">
        <v>0</v>
      </c>
      <c r="BE1254">
        <v>0</v>
      </c>
      <c r="BF1254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 t="s">
        <v>4943</v>
      </c>
      <c r="CJ1254" s="1" t="s">
        <v>4943</v>
      </c>
      <c r="CK1254" s="1" t="s">
        <v>4943</v>
      </c>
      <c r="CL1254" s="1" t="s">
        <v>4943</v>
      </c>
      <c r="CM1254" s="1" t="s">
        <v>4943</v>
      </c>
      <c r="CN1254" s="1" t="s">
        <v>4943</v>
      </c>
      <c r="CO1254" s="1" t="s">
        <v>4943</v>
      </c>
      <c r="CP1254" s="1" t="s">
        <v>4943</v>
      </c>
      <c r="CQ1254" s="1" t="s">
        <v>4943</v>
      </c>
      <c r="CR1254" s="1" t="s">
        <v>4943</v>
      </c>
      <c r="CS1254" s="1" t="s">
        <v>4943</v>
      </c>
      <c r="CT1254" s="1" t="s">
        <v>4943</v>
      </c>
      <c r="CU1254" s="1" t="s">
        <v>4943</v>
      </c>
      <c r="CV1254" s="1" t="s">
        <v>4943</v>
      </c>
      <c r="CW1254" s="1" t="s">
        <v>4943</v>
      </c>
      <c r="CX1254" s="1" t="s">
        <v>4943</v>
      </c>
      <c r="CY1254" s="1" t="s">
        <v>23</v>
      </c>
      <c r="CZ1254" s="1" t="s">
        <v>4943</v>
      </c>
    </row>
    <row r="1255" spans="2:104" x14ac:dyDescent="0.25">
      <c r="B1255" s="2">
        <v>44390</v>
      </c>
      <c r="C1255" s="1">
        <v>1</v>
      </c>
      <c r="D1255" s="1">
        <v>0</v>
      </c>
      <c r="E1255" s="1">
        <v>0</v>
      </c>
      <c r="F1255" s="1">
        <v>0</v>
      </c>
      <c r="G1255">
        <v>0</v>
      </c>
      <c r="H1255">
        <v>1</v>
      </c>
      <c r="I1255">
        <v>0</v>
      </c>
      <c r="J1255">
        <v>0</v>
      </c>
      <c r="K1255">
        <v>0</v>
      </c>
      <c r="L1255">
        <v>0</v>
      </c>
      <c r="M1255">
        <v>1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>
        <v>0</v>
      </c>
      <c r="BD1255">
        <v>0</v>
      </c>
      <c r="BE1255">
        <v>0</v>
      </c>
      <c r="BF1255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1</v>
      </c>
      <c r="CG1255" s="1">
        <v>0</v>
      </c>
      <c r="CH1255" s="1">
        <v>0</v>
      </c>
      <c r="CI1255" s="1" t="s">
        <v>4946</v>
      </c>
      <c r="CJ1255" s="1" t="s">
        <v>4946</v>
      </c>
      <c r="CK1255" s="1" t="s">
        <v>4946</v>
      </c>
      <c r="CL1255" s="1" t="s">
        <v>4946</v>
      </c>
      <c r="CM1255" s="1" t="s">
        <v>4946</v>
      </c>
      <c r="CN1255" s="1" t="s">
        <v>4946</v>
      </c>
      <c r="CO1255" s="1" t="s">
        <v>4946</v>
      </c>
      <c r="CP1255" s="1" t="s">
        <v>4945</v>
      </c>
      <c r="CQ1255" s="1" t="s">
        <v>4945</v>
      </c>
      <c r="CR1255" s="1" t="s">
        <v>4945</v>
      </c>
      <c r="CS1255" s="1" t="s">
        <v>4945</v>
      </c>
      <c r="CT1255" s="1" t="s">
        <v>4943</v>
      </c>
      <c r="CU1255" s="1" t="s">
        <v>4943</v>
      </c>
      <c r="CV1255" s="1" t="s">
        <v>4943</v>
      </c>
      <c r="CW1255" s="1" t="s">
        <v>4943</v>
      </c>
      <c r="CX1255" s="1" t="s">
        <v>4943</v>
      </c>
      <c r="CY1255" s="1" t="s">
        <v>4943</v>
      </c>
      <c r="CZ1255" s="1" t="s">
        <v>4943</v>
      </c>
    </row>
    <row r="1256" spans="2:104" x14ac:dyDescent="0.25">
      <c r="B1256" s="2">
        <v>44390</v>
      </c>
      <c r="C1256" s="1">
        <v>1</v>
      </c>
      <c r="D1256" s="1">
        <v>0</v>
      </c>
      <c r="E1256" s="1">
        <v>0</v>
      </c>
      <c r="F1256" s="1">
        <v>0</v>
      </c>
      <c r="G1256">
        <v>1</v>
      </c>
      <c r="H1256">
        <v>1</v>
      </c>
      <c r="I1256">
        <v>1</v>
      </c>
      <c r="J1256">
        <v>0</v>
      </c>
      <c r="K1256">
        <v>1</v>
      </c>
      <c r="L1256">
        <v>1</v>
      </c>
      <c r="M1256">
        <v>0</v>
      </c>
      <c r="N1256">
        <v>1</v>
      </c>
      <c r="O1256">
        <v>1</v>
      </c>
      <c r="P1256">
        <v>1</v>
      </c>
      <c r="Q1256">
        <v>0</v>
      </c>
      <c r="R1256">
        <v>1</v>
      </c>
      <c r="S1256">
        <v>0</v>
      </c>
      <c r="T1256">
        <v>1</v>
      </c>
      <c r="U1256">
        <v>1</v>
      </c>
      <c r="V1256" s="1">
        <v>0</v>
      </c>
      <c r="W1256" s="1">
        <v>0</v>
      </c>
      <c r="X1256" s="1">
        <v>1</v>
      </c>
      <c r="Y1256" s="1">
        <v>0</v>
      </c>
      <c r="Z1256" s="1">
        <v>0</v>
      </c>
      <c r="AA1256" s="1">
        <v>1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1</v>
      </c>
      <c r="AY1256" s="1">
        <v>1</v>
      </c>
      <c r="AZ1256" s="1">
        <v>1</v>
      </c>
      <c r="BA1256" s="1">
        <v>0</v>
      </c>
      <c r="BB1256" s="1">
        <v>0</v>
      </c>
      <c r="BC1256">
        <v>0</v>
      </c>
      <c r="BD1256">
        <v>0</v>
      </c>
      <c r="BE1256">
        <v>1</v>
      </c>
      <c r="BF1256">
        <v>1</v>
      </c>
      <c r="BG1256" s="1">
        <v>0</v>
      </c>
      <c r="BH1256" s="1">
        <v>0</v>
      </c>
      <c r="BI1256" s="1">
        <v>1</v>
      </c>
      <c r="BJ1256" s="1">
        <v>0</v>
      </c>
      <c r="BK1256" s="1">
        <v>0</v>
      </c>
      <c r="BL1256" s="1">
        <v>1</v>
      </c>
      <c r="BM1256" s="1">
        <v>0</v>
      </c>
      <c r="BN1256" s="1">
        <v>0</v>
      </c>
      <c r="BO1256" s="1">
        <v>0</v>
      </c>
      <c r="BP1256" s="1">
        <v>0</v>
      </c>
      <c r="BQ1256" s="1">
        <v>1</v>
      </c>
      <c r="BR1256" s="1">
        <v>1</v>
      </c>
      <c r="BS1256" s="1">
        <v>1</v>
      </c>
      <c r="BT1256" s="1">
        <v>1</v>
      </c>
      <c r="BU1256" s="1">
        <v>0</v>
      </c>
      <c r="BV1256" s="1">
        <v>0</v>
      </c>
      <c r="BW1256" s="1">
        <v>0</v>
      </c>
      <c r="BX1256" s="1">
        <v>1</v>
      </c>
      <c r="BY1256" s="1">
        <v>0</v>
      </c>
      <c r="BZ1256" s="1">
        <v>0</v>
      </c>
      <c r="CA1256" s="1">
        <v>1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 t="s">
        <v>4944</v>
      </c>
      <c r="CJ1256" s="1" t="s">
        <v>4944</v>
      </c>
      <c r="CK1256" s="1" t="s">
        <v>4946</v>
      </c>
      <c r="CL1256" s="1" t="s">
        <v>4946</v>
      </c>
      <c r="CM1256" s="1" t="s">
        <v>4945</v>
      </c>
      <c r="CN1256" s="1" t="s">
        <v>4945</v>
      </c>
      <c r="CO1256" s="1" t="s">
        <v>4945</v>
      </c>
      <c r="CP1256" s="1" t="s">
        <v>4945</v>
      </c>
      <c r="CQ1256" s="1" t="s">
        <v>4945</v>
      </c>
      <c r="CR1256" s="1" t="s">
        <v>4945</v>
      </c>
      <c r="CS1256" s="1" t="s">
        <v>4945</v>
      </c>
      <c r="CT1256" s="1" t="s">
        <v>4943</v>
      </c>
      <c r="CU1256" s="1" t="s">
        <v>4943</v>
      </c>
      <c r="CV1256" s="1" t="s">
        <v>4943</v>
      </c>
      <c r="CW1256" s="1" t="s">
        <v>4943</v>
      </c>
      <c r="CX1256" s="1" t="s">
        <v>4943</v>
      </c>
      <c r="CY1256" s="1" t="s">
        <v>4943</v>
      </c>
      <c r="CZ1256" s="1" t="s">
        <v>4943</v>
      </c>
    </row>
    <row r="1257" spans="2:104" x14ac:dyDescent="0.25">
      <c r="B1257" s="2">
        <v>44390</v>
      </c>
      <c r="C1257" s="1">
        <v>0</v>
      </c>
      <c r="D1257" s="1">
        <v>1</v>
      </c>
      <c r="E1257" s="1">
        <v>0</v>
      </c>
      <c r="F1257" s="1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>
        <v>0</v>
      </c>
      <c r="BD1257">
        <v>0</v>
      </c>
      <c r="BE1257">
        <v>0</v>
      </c>
      <c r="BF1257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 t="s">
        <v>4943</v>
      </c>
      <c r="CJ1257" s="1" t="s">
        <v>4943</v>
      </c>
      <c r="CK1257" s="1" t="s">
        <v>4943</v>
      </c>
      <c r="CL1257" s="1" t="s">
        <v>4943</v>
      </c>
      <c r="CM1257" s="1" t="s">
        <v>4943</v>
      </c>
      <c r="CN1257" s="1" t="s">
        <v>4943</v>
      </c>
      <c r="CO1257" s="1" t="s">
        <v>4943</v>
      </c>
      <c r="CP1257" s="1" t="s">
        <v>4943</v>
      </c>
      <c r="CQ1257" s="1" t="s">
        <v>4943</v>
      </c>
      <c r="CR1257" s="1" t="s">
        <v>4943</v>
      </c>
      <c r="CS1257" s="1" t="s">
        <v>4943</v>
      </c>
      <c r="CT1257" s="1" t="s">
        <v>4943</v>
      </c>
      <c r="CU1257" s="1" t="s">
        <v>4943</v>
      </c>
      <c r="CV1257" s="1" t="s">
        <v>4943</v>
      </c>
      <c r="CW1257" s="1" t="s">
        <v>4943</v>
      </c>
      <c r="CX1257" s="1" t="s">
        <v>4943</v>
      </c>
      <c r="CY1257" s="1" t="s">
        <v>23</v>
      </c>
      <c r="CZ1257" s="1" t="s">
        <v>4943</v>
      </c>
    </row>
    <row r="1258" spans="2:104" x14ac:dyDescent="0.25">
      <c r="B1258" s="2">
        <v>44390</v>
      </c>
      <c r="C1258" s="1">
        <v>1</v>
      </c>
      <c r="D1258" s="1">
        <v>0</v>
      </c>
      <c r="E1258" s="1">
        <v>0</v>
      </c>
      <c r="F1258" s="1">
        <v>0</v>
      </c>
      <c r="G1258">
        <v>0</v>
      </c>
      <c r="H1258">
        <v>1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>
        <v>0</v>
      </c>
      <c r="BD1258">
        <v>0</v>
      </c>
      <c r="BE1258">
        <v>0</v>
      </c>
      <c r="BF1258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 t="s">
        <v>4944</v>
      </c>
      <c r="CJ1258" s="1" t="s">
        <v>4946</v>
      </c>
      <c r="CK1258" s="1" t="s">
        <v>4944</v>
      </c>
      <c r="CL1258" s="1" t="s">
        <v>4946</v>
      </c>
      <c r="CM1258" s="1" t="s">
        <v>4946</v>
      </c>
      <c r="CN1258" s="1" t="s">
        <v>4945</v>
      </c>
      <c r="CO1258" s="1" t="s">
        <v>4946</v>
      </c>
      <c r="CP1258" s="1" t="s">
        <v>4946</v>
      </c>
      <c r="CQ1258" s="1" t="s">
        <v>4945</v>
      </c>
      <c r="CR1258" s="1" t="s">
        <v>4946</v>
      </c>
      <c r="CS1258" s="1" t="s">
        <v>4944</v>
      </c>
      <c r="CT1258" s="1" t="s">
        <v>4943</v>
      </c>
      <c r="CU1258" s="1" t="s">
        <v>4943</v>
      </c>
      <c r="CV1258" s="1" t="s">
        <v>4943</v>
      </c>
      <c r="CW1258" s="1" t="s">
        <v>4943</v>
      </c>
      <c r="CX1258" s="1" t="s">
        <v>4943</v>
      </c>
      <c r="CY1258" s="1" t="s">
        <v>4943</v>
      </c>
      <c r="CZ1258" s="1" t="s">
        <v>4943</v>
      </c>
    </row>
    <row r="1259" spans="2:104" x14ac:dyDescent="0.25">
      <c r="B1259" s="2">
        <v>44390</v>
      </c>
      <c r="C1259" s="1">
        <v>0</v>
      </c>
      <c r="D1259" s="1">
        <v>1</v>
      </c>
      <c r="E1259" s="1">
        <v>0</v>
      </c>
      <c r="F1259" s="1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>
        <v>0</v>
      </c>
      <c r="BD1259">
        <v>0</v>
      </c>
      <c r="BE1259">
        <v>0</v>
      </c>
      <c r="BF1259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 t="s">
        <v>4943</v>
      </c>
      <c r="CJ1259" s="1" t="s">
        <v>4943</v>
      </c>
      <c r="CK1259" s="1" t="s">
        <v>4943</v>
      </c>
      <c r="CL1259" s="1" t="s">
        <v>4943</v>
      </c>
      <c r="CM1259" s="1" t="s">
        <v>4943</v>
      </c>
      <c r="CN1259" s="1" t="s">
        <v>4943</v>
      </c>
      <c r="CO1259" s="1" t="s">
        <v>4943</v>
      </c>
      <c r="CP1259" s="1" t="s">
        <v>4943</v>
      </c>
      <c r="CQ1259" s="1" t="s">
        <v>4943</v>
      </c>
      <c r="CR1259" s="1" t="s">
        <v>4943</v>
      </c>
      <c r="CS1259" s="1" t="s">
        <v>4943</v>
      </c>
      <c r="CT1259" s="1" t="s">
        <v>4943</v>
      </c>
      <c r="CU1259" s="1" t="s">
        <v>4943</v>
      </c>
      <c r="CV1259" s="1" t="s">
        <v>4943</v>
      </c>
      <c r="CW1259" s="1" t="s">
        <v>4943</v>
      </c>
      <c r="CX1259" s="1" t="s">
        <v>4943</v>
      </c>
      <c r="CY1259" s="1" t="s">
        <v>23</v>
      </c>
      <c r="CZ1259" s="1" t="s">
        <v>4943</v>
      </c>
    </row>
    <row r="1260" spans="2:104" x14ac:dyDescent="0.25">
      <c r="B1260" s="2">
        <v>44390</v>
      </c>
      <c r="C1260" s="1">
        <v>0</v>
      </c>
      <c r="D1260" s="1">
        <v>1</v>
      </c>
      <c r="E1260" s="1">
        <v>0</v>
      </c>
      <c r="F1260" s="1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>
        <v>0</v>
      </c>
      <c r="BD1260">
        <v>0</v>
      </c>
      <c r="BE1260">
        <v>0</v>
      </c>
      <c r="BF1260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 t="s">
        <v>4943</v>
      </c>
      <c r="CJ1260" s="1" t="s">
        <v>4943</v>
      </c>
      <c r="CK1260" s="1" t="s">
        <v>4943</v>
      </c>
      <c r="CL1260" s="1" t="s">
        <v>4943</v>
      </c>
      <c r="CM1260" s="1" t="s">
        <v>4943</v>
      </c>
      <c r="CN1260" s="1" t="s">
        <v>4943</v>
      </c>
      <c r="CO1260" s="1" t="s">
        <v>4943</v>
      </c>
      <c r="CP1260" s="1" t="s">
        <v>4943</v>
      </c>
      <c r="CQ1260" s="1" t="s">
        <v>4943</v>
      </c>
      <c r="CR1260" s="1" t="s">
        <v>4943</v>
      </c>
      <c r="CS1260" s="1" t="s">
        <v>4943</v>
      </c>
      <c r="CT1260" s="1" t="s">
        <v>4943</v>
      </c>
      <c r="CU1260" s="1" t="s">
        <v>4943</v>
      </c>
      <c r="CV1260" s="1" t="s">
        <v>4943</v>
      </c>
      <c r="CW1260" s="1" t="s">
        <v>4943</v>
      </c>
      <c r="CX1260" s="1" t="s">
        <v>4943</v>
      </c>
      <c r="CY1260" s="1" t="s">
        <v>23</v>
      </c>
      <c r="CZ1260" s="1" t="s">
        <v>4943</v>
      </c>
    </row>
    <row r="1261" spans="2:104" x14ac:dyDescent="0.25">
      <c r="B1261" s="2">
        <v>44390</v>
      </c>
      <c r="C1261" s="1">
        <v>1</v>
      </c>
      <c r="D1261" s="1">
        <v>0</v>
      </c>
      <c r="E1261" s="1">
        <v>0</v>
      </c>
      <c r="F1261" s="1">
        <v>0</v>
      </c>
      <c r="G1261">
        <v>1</v>
      </c>
      <c r="H1261">
        <v>1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>
        <v>0</v>
      </c>
      <c r="BD1261">
        <v>0</v>
      </c>
      <c r="BE1261">
        <v>0</v>
      </c>
      <c r="BF126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 t="s">
        <v>4945</v>
      </c>
      <c r="CJ1261" s="1" t="s">
        <v>4945</v>
      </c>
      <c r="CK1261" s="1" t="s">
        <v>4946</v>
      </c>
      <c r="CL1261" s="1" t="s">
        <v>4946</v>
      </c>
      <c r="CM1261" s="1" t="s">
        <v>4944</v>
      </c>
      <c r="CN1261" s="1" t="s">
        <v>4945</v>
      </c>
      <c r="CO1261" s="1" t="s">
        <v>4946</v>
      </c>
      <c r="CP1261" s="1" t="s">
        <v>4946</v>
      </c>
      <c r="CQ1261" s="1" t="s">
        <v>4945</v>
      </c>
      <c r="CR1261" s="1" t="s">
        <v>4944</v>
      </c>
      <c r="CS1261" s="1" t="s">
        <v>4944</v>
      </c>
      <c r="CT1261" s="1" t="s">
        <v>4943</v>
      </c>
      <c r="CU1261" s="1" t="s">
        <v>4943</v>
      </c>
      <c r="CV1261" s="1" t="s">
        <v>4943</v>
      </c>
      <c r="CW1261" s="1" t="s">
        <v>4943</v>
      </c>
      <c r="CX1261" s="1" t="s">
        <v>4943</v>
      </c>
      <c r="CY1261" s="1" t="s">
        <v>4943</v>
      </c>
      <c r="CZ1261" s="1" t="s">
        <v>4943</v>
      </c>
    </row>
    <row r="1262" spans="2:104" x14ac:dyDescent="0.25">
      <c r="B1262" s="2">
        <v>44390</v>
      </c>
      <c r="C1262" s="1">
        <v>1</v>
      </c>
      <c r="D1262" s="1">
        <v>0</v>
      </c>
      <c r="E1262" s="1">
        <v>0</v>
      </c>
      <c r="F1262" s="1">
        <v>0</v>
      </c>
      <c r="G1262">
        <v>0</v>
      </c>
      <c r="H1262">
        <v>1</v>
      </c>
      <c r="I1262">
        <v>0</v>
      </c>
      <c r="J1262">
        <v>0</v>
      </c>
      <c r="K1262">
        <v>0</v>
      </c>
      <c r="L1262">
        <v>1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>
        <v>0</v>
      </c>
      <c r="BD1262">
        <v>0</v>
      </c>
      <c r="BE1262">
        <v>0</v>
      </c>
      <c r="BF1262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1</v>
      </c>
      <c r="BR1262" s="1">
        <v>1</v>
      </c>
      <c r="BS1262" s="1">
        <v>1</v>
      </c>
      <c r="BT1262" s="1">
        <v>1</v>
      </c>
      <c r="BU1262" s="1">
        <v>1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1</v>
      </c>
      <c r="CC1262" s="1">
        <v>0</v>
      </c>
      <c r="CD1262" s="1">
        <v>1</v>
      </c>
      <c r="CE1262" s="1">
        <v>0</v>
      </c>
      <c r="CF1262" s="1">
        <v>0</v>
      </c>
      <c r="CG1262" s="1">
        <v>0</v>
      </c>
      <c r="CH1262" s="1">
        <v>0</v>
      </c>
      <c r="CI1262" s="1" t="s">
        <v>4944</v>
      </c>
      <c r="CJ1262" s="1" t="s">
        <v>4946</v>
      </c>
      <c r="CK1262" s="1" t="s">
        <v>4946</v>
      </c>
      <c r="CL1262" s="1" t="s">
        <v>4946</v>
      </c>
      <c r="CM1262" s="1" t="s">
        <v>4946</v>
      </c>
      <c r="CN1262" s="1" t="s">
        <v>4945</v>
      </c>
      <c r="CO1262" s="1" t="s">
        <v>4946</v>
      </c>
      <c r="CP1262" s="1" t="s">
        <v>4946</v>
      </c>
      <c r="CQ1262" s="1" t="s">
        <v>4945</v>
      </c>
      <c r="CR1262" s="1" t="s">
        <v>4945</v>
      </c>
      <c r="CS1262" s="1" t="s">
        <v>4945</v>
      </c>
      <c r="CT1262" s="1" t="s">
        <v>4943</v>
      </c>
      <c r="CU1262" s="1" t="s">
        <v>4943</v>
      </c>
      <c r="CV1262" s="1" t="s">
        <v>4943</v>
      </c>
      <c r="CW1262" s="1" t="s">
        <v>4943</v>
      </c>
      <c r="CX1262" s="1" t="s">
        <v>4943</v>
      </c>
      <c r="CY1262" s="1" t="s">
        <v>4943</v>
      </c>
      <c r="CZ1262" s="1" t="s">
        <v>4943</v>
      </c>
    </row>
    <row r="1263" spans="2:104" x14ac:dyDescent="0.25">
      <c r="B1263" s="2">
        <v>44390</v>
      </c>
      <c r="C1263" s="1">
        <v>0</v>
      </c>
      <c r="D1263" s="1">
        <v>0</v>
      </c>
      <c r="E1263" s="1">
        <v>1</v>
      </c>
      <c r="F1263" s="1">
        <v>0</v>
      </c>
      <c r="G1263">
        <v>0</v>
      </c>
      <c r="H1263">
        <v>0</v>
      </c>
      <c r="I1263">
        <v>1</v>
      </c>
      <c r="J1263">
        <v>1</v>
      </c>
      <c r="K1263">
        <v>1</v>
      </c>
      <c r="L1263">
        <v>1</v>
      </c>
      <c r="M1263">
        <v>1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>
        <v>0</v>
      </c>
      <c r="BD1263">
        <v>0</v>
      </c>
      <c r="BE1263">
        <v>0</v>
      </c>
      <c r="BF1263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 t="s">
        <v>4943</v>
      </c>
      <c r="CJ1263" s="1" t="s">
        <v>4943</v>
      </c>
      <c r="CK1263" s="1" t="s">
        <v>4943</v>
      </c>
      <c r="CL1263" s="1" t="s">
        <v>4943</v>
      </c>
      <c r="CM1263" s="1" t="s">
        <v>4943</v>
      </c>
      <c r="CN1263" s="1" t="s">
        <v>4943</v>
      </c>
      <c r="CO1263" s="1" t="s">
        <v>4943</v>
      </c>
      <c r="CP1263" s="1" t="s">
        <v>4943</v>
      </c>
      <c r="CQ1263" s="1" t="s">
        <v>4943</v>
      </c>
      <c r="CR1263" s="1" t="s">
        <v>4943</v>
      </c>
      <c r="CS1263" s="1" t="s">
        <v>4943</v>
      </c>
      <c r="CT1263" s="1" t="s">
        <v>4947</v>
      </c>
      <c r="CU1263" s="1" t="s">
        <v>4947</v>
      </c>
      <c r="CV1263" s="1" t="s">
        <v>4947</v>
      </c>
      <c r="CW1263" s="1" t="s">
        <v>4947</v>
      </c>
      <c r="CX1263" s="1" t="s">
        <v>4947</v>
      </c>
      <c r="CY1263" s="1" t="s">
        <v>4943</v>
      </c>
      <c r="CZ1263" s="1" t="s">
        <v>23</v>
      </c>
    </row>
    <row r="1264" spans="2:104" x14ac:dyDescent="0.25">
      <c r="B1264" s="2">
        <v>44390</v>
      </c>
      <c r="C1264" s="1">
        <v>0</v>
      </c>
      <c r="D1264" s="1">
        <v>1</v>
      </c>
      <c r="E1264" s="1">
        <v>0</v>
      </c>
      <c r="F1264" s="1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>
        <v>0</v>
      </c>
      <c r="BD1264">
        <v>0</v>
      </c>
      <c r="BE1264">
        <v>0</v>
      </c>
      <c r="BF1264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 t="s">
        <v>4943</v>
      </c>
      <c r="CJ1264" s="1" t="s">
        <v>4943</v>
      </c>
      <c r="CK1264" s="1" t="s">
        <v>4943</v>
      </c>
      <c r="CL1264" s="1" t="s">
        <v>4943</v>
      </c>
      <c r="CM1264" s="1" t="s">
        <v>4943</v>
      </c>
      <c r="CN1264" s="1" t="s">
        <v>4943</v>
      </c>
      <c r="CO1264" s="1" t="s">
        <v>4943</v>
      </c>
      <c r="CP1264" s="1" t="s">
        <v>4943</v>
      </c>
      <c r="CQ1264" s="1" t="s">
        <v>4943</v>
      </c>
      <c r="CR1264" s="1" t="s">
        <v>4943</v>
      </c>
      <c r="CS1264" s="1" t="s">
        <v>4943</v>
      </c>
      <c r="CT1264" s="1" t="s">
        <v>4943</v>
      </c>
      <c r="CU1264" s="1" t="s">
        <v>4943</v>
      </c>
      <c r="CV1264" s="1" t="s">
        <v>4943</v>
      </c>
      <c r="CW1264" s="1" t="s">
        <v>4943</v>
      </c>
      <c r="CX1264" s="1" t="s">
        <v>4943</v>
      </c>
      <c r="CY1264" s="1" t="s">
        <v>23</v>
      </c>
      <c r="CZ1264" s="1" t="s">
        <v>4943</v>
      </c>
    </row>
    <row r="1265" spans="2:104" x14ac:dyDescent="0.25">
      <c r="B1265" s="2">
        <v>44389</v>
      </c>
      <c r="C1265" s="1">
        <v>1</v>
      </c>
      <c r="D1265" s="1">
        <v>0</v>
      </c>
      <c r="E1265" s="1">
        <v>0</v>
      </c>
      <c r="F1265" s="1">
        <v>0</v>
      </c>
      <c r="G1265">
        <v>1</v>
      </c>
      <c r="H1265">
        <v>1</v>
      </c>
      <c r="I1265">
        <v>1</v>
      </c>
      <c r="J1265">
        <v>1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1</v>
      </c>
      <c r="R1265">
        <v>1</v>
      </c>
      <c r="S1265">
        <v>0</v>
      </c>
      <c r="T1265">
        <v>0</v>
      </c>
      <c r="U1265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1</v>
      </c>
      <c r="AD1265" s="1">
        <v>0</v>
      </c>
      <c r="AE1265" s="1">
        <v>0</v>
      </c>
      <c r="AF1265" s="1">
        <v>1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1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>
        <v>0</v>
      </c>
      <c r="BD1265">
        <v>0</v>
      </c>
      <c r="BE1265">
        <v>0</v>
      </c>
      <c r="BF1265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 t="s">
        <v>4946</v>
      </c>
      <c r="CJ1265" s="1" t="s">
        <v>4946</v>
      </c>
      <c r="CK1265" s="1" t="s">
        <v>4946</v>
      </c>
      <c r="CL1265" s="1" t="s">
        <v>4946</v>
      </c>
      <c r="CM1265" s="1" t="s">
        <v>4944</v>
      </c>
      <c r="CN1265" s="1" t="s">
        <v>4944</v>
      </c>
      <c r="CO1265" s="1" t="s">
        <v>4944</v>
      </c>
      <c r="CP1265" s="1" t="s">
        <v>4944</v>
      </c>
      <c r="CQ1265" s="1" t="s">
        <v>4945</v>
      </c>
      <c r="CR1265" s="1" t="s">
        <v>4946</v>
      </c>
      <c r="CS1265" s="1" t="s">
        <v>4945</v>
      </c>
      <c r="CT1265" s="1" t="s">
        <v>4943</v>
      </c>
      <c r="CU1265" s="1" t="s">
        <v>4943</v>
      </c>
      <c r="CV1265" s="1" t="s">
        <v>4943</v>
      </c>
      <c r="CW1265" s="1" t="s">
        <v>4943</v>
      </c>
      <c r="CX1265" s="1" t="s">
        <v>4943</v>
      </c>
      <c r="CY1265" s="1" t="s">
        <v>4943</v>
      </c>
      <c r="CZ1265" s="1" t="s">
        <v>4943</v>
      </c>
    </row>
    <row r="1266" spans="2:104" x14ac:dyDescent="0.25">
      <c r="B1266" s="2">
        <v>44389</v>
      </c>
      <c r="C1266" s="1">
        <v>1</v>
      </c>
      <c r="D1266" s="1">
        <v>0</v>
      </c>
      <c r="E1266" s="1">
        <v>0</v>
      </c>
      <c r="F1266" s="1">
        <v>0</v>
      </c>
      <c r="G1266">
        <v>0</v>
      </c>
      <c r="H1266">
        <v>1</v>
      </c>
      <c r="I1266">
        <v>0</v>
      </c>
      <c r="J1266">
        <v>0</v>
      </c>
      <c r="K1266">
        <v>1</v>
      </c>
      <c r="L1266">
        <v>1</v>
      </c>
      <c r="M1266">
        <v>1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1</v>
      </c>
      <c r="U1266">
        <v>1</v>
      </c>
      <c r="V1266" s="1">
        <v>1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1</v>
      </c>
      <c r="AG1266" s="1">
        <v>1</v>
      </c>
      <c r="AH1266" s="1">
        <v>1</v>
      </c>
      <c r="AI1266" s="1">
        <v>1</v>
      </c>
      <c r="AJ1266" s="1">
        <v>1</v>
      </c>
      <c r="AK1266" s="1">
        <v>1</v>
      </c>
      <c r="AL1266" s="1">
        <v>1</v>
      </c>
      <c r="AM1266" s="1">
        <v>1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1</v>
      </c>
      <c r="AX1266" s="1">
        <v>1</v>
      </c>
      <c r="AY1266" s="1">
        <v>1</v>
      </c>
      <c r="AZ1266" s="1">
        <v>1</v>
      </c>
      <c r="BA1266" s="1">
        <v>1</v>
      </c>
      <c r="BB1266" s="1">
        <v>1</v>
      </c>
      <c r="BC1266">
        <v>1</v>
      </c>
      <c r="BD1266">
        <v>1</v>
      </c>
      <c r="BE1266">
        <v>1</v>
      </c>
      <c r="BF1266">
        <v>1</v>
      </c>
      <c r="BG1266" s="1">
        <v>1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1</v>
      </c>
      <c r="BR1266" s="1">
        <v>1</v>
      </c>
      <c r="BS1266" s="1">
        <v>1</v>
      </c>
      <c r="BT1266" s="1">
        <v>1</v>
      </c>
      <c r="BU1266" s="1">
        <v>1</v>
      </c>
      <c r="BV1266" s="1">
        <v>1</v>
      </c>
      <c r="BW1266" s="1">
        <v>0</v>
      </c>
      <c r="BX1266" s="1">
        <v>0</v>
      </c>
      <c r="BY1266" s="1">
        <v>0</v>
      </c>
      <c r="BZ1266" s="1">
        <v>0</v>
      </c>
      <c r="CA1266" s="1">
        <v>0</v>
      </c>
      <c r="CB1266" s="1">
        <v>0</v>
      </c>
      <c r="CC1266" s="1">
        <v>0</v>
      </c>
      <c r="CD1266" s="1">
        <v>0</v>
      </c>
      <c r="CE1266" s="1">
        <v>0</v>
      </c>
      <c r="CF1266" s="1">
        <v>1</v>
      </c>
      <c r="CG1266" s="1">
        <v>0</v>
      </c>
      <c r="CH1266" s="1">
        <v>0</v>
      </c>
      <c r="CI1266" s="1" t="s">
        <v>4946</v>
      </c>
      <c r="CJ1266" s="1" t="s">
        <v>4946</v>
      </c>
      <c r="CK1266" s="1" t="s">
        <v>4946</v>
      </c>
      <c r="CL1266" s="1" t="s">
        <v>4946</v>
      </c>
      <c r="CM1266" s="1" t="s">
        <v>4946</v>
      </c>
      <c r="CN1266" s="1" t="s">
        <v>4946</v>
      </c>
      <c r="CO1266" s="1" t="s">
        <v>4946</v>
      </c>
      <c r="CP1266" s="1" t="s">
        <v>4946</v>
      </c>
      <c r="CQ1266" s="1" t="s">
        <v>4946</v>
      </c>
      <c r="CR1266" s="1" t="s">
        <v>4946</v>
      </c>
      <c r="CS1266" s="1" t="s">
        <v>4946</v>
      </c>
      <c r="CT1266" s="1" t="s">
        <v>4943</v>
      </c>
      <c r="CU1266" s="1" t="s">
        <v>4943</v>
      </c>
      <c r="CV1266" s="1" t="s">
        <v>4943</v>
      </c>
      <c r="CW1266" s="1" t="s">
        <v>4943</v>
      </c>
      <c r="CX1266" s="1" t="s">
        <v>4943</v>
      </c>
      <c r="CY1266" s="1" t="s">
        <v>4943</v>
      </c>
      <c r="CZ1266" s="1" t="s">
        <v>4943</v>
      </c>
    </row>
    <row r="1267" spans="2:104" x14ac:dyDescent="0.25">
      <c r="B1267" s="2">
        <v>44389</v>
      </c>
      <c r="C1267" s="1">
        <v>1</v>
      </c>
      <c r="D1267" s="1">
        <v>0</v>
      </c>
      <c r="E1267" s="1">
        <v>0</v>
      </c>
      <c r="F1267" s="1">
        <v>0</v>
      </c>
      <c r="G1267">
        <v>0</v>
      </c>
      <c r="H1267">
        <v>1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1</v>
      </c>
      <c r="O1267">
        <v>1</v>
      </c>
      <c r="P1267">
        <v>1</v>
      </c>
      <c r="Q1267">
        <v>0</v>
      </c>
      <c r="R1267">
        <v>1</v>
      </c>
      <c r="S1267">
        <v>1</v>
      </c>
      <c r="T1267">
        <v>1</v>
      </c>
      <c r="U1267">
        <v>0</v>
      </c>
      <c r="V1267" s="1">
        <v>1</v>
      </c>
      <c r="W1267" s="1">
        <v>0</v>
      </c>
      <c r="X1267" s="1">
        <v>0</v>
      </c>
      <c r="Y1267" s="1">
        <v>0</v>
      </c>
      <c r="Z1267" s="1">
        <v>0</v>
      </c>
      <c r="AA1267" s="1">
        <v>1</v>
      </c>
      <c r="AB1267" s="1">
        <v>0</v>
      </c>
      <c r="AC1267" s="1">
        <v>0</v>
      </c>
      <c r="AD1267" s="1">
        <v>0</v>
      </c>
      <c r="AE1267" s="1">
        <v>0</v>
      </c>
      <c r="AF1267" s="1">
        <v>1</v>
      </c>
      <c r="AG1267" s="1">
        <v>0</v>
      </c>
      <c r="AH1267" s="1">
        <v>1</v>
      </c>
      <c r="AI1267" s="1">
        <v>0</v>
      </c>
      <c r="AJ1267" s="1">
        <v>1</v>
      </c>
      <c r="AK1267" s="1">
        <v>1</v>
      </c>
      <c r="AL1267" s="1">
        <v>1</v>
      </c>
      <c r="AM1267" s="1">
        <v>1</v>
      </c>
      <c r="AN1267" s="1">
        <v>0</v>
      </c>
      <c r="AO1267" s="1">
        <v>0</v>
      </c>
      <c r="AP1267" s="1">
        <v>0</v>
      </c>
      <c r="AQ1267" s="1">
        <v>0</v>
      </c>
      <c r="AR1267" s="1">
        <v>1</v>
      </c>
      <c r="AS1267" s="1">
        <v>0</v>
      </c>
      <c r="AT1267" s="1">
        <v>0</v>
      </c>
      <c r="AU1267" s="1">
        <v>0</v>
      </c>
      <c r="AV1267" s="1">
        <v>0</v>
      </c>
      <c r="AW1267" s="1">
        <v>1</v>
      </c>
      <c r="AX1267" s="1">
        <v>1</v>
      </c>
      <c r="AY1267" s="1">
        <v>0</v>
      </c>
      <c r="AZ1267" s="1">
        <v>1</v>
      </c>
      <c r="BA1267" s="1">
        <v>1</v>
      </c>
      <c r="BB1267" s="1">
        <v>1</v>
      </c>
      <c r="BC1267">
        <v>1</v>
      </c>
      <c r="BD1267">
        <v>1</v>
      </c>
      <c r="BE1267">
        <v>1</v>
      </c>
      <c r="BF1267">
        <v>0</v>
      </c>
      <c r="BG1267" s="1">
        <v>1</v>
      </c>
      <c r="BH1267" s="1">
        <v>0</v>
      </c>
      <c r="BI1267" s="1">
        <v>0</v>
      </c>
      <c r="BJ1267" s="1">
        <v>0</v>
      </c>
      <c r="BK1267" s="1">
        <v>0</v>
      </c>
      <c r="BL1267" s="1">
        <v>1</v>
      </c>
      <c r="BM1267" s="1">
        <v>0</v>
      </c>
      <c r="BN1267" s="1">
        <v>0</v>
      </c>
      <c r="BO1267" s="1">
        <v>0</v>
      </c>
      <c r="BP1267" s="1">
        <v>0</v>
      </c>
      <c r="BQ1267" s="1">
        <v>1</v>
      </c>
      <c r="BR1267" s="1">
        <v>1</v>
      </c>
      <c r="BS1267" s="1">
        <v>0</v>
      </c>
      <c r="BT1267" s="1">
        <v>0</v>
      </c>
      <c r="BU1267" s="1">
        <v>1</v>
      </c>
      <c r="BV1267" s="1">
        <v>1</v>
      </c>
      <c r="BW1267" s="1">
        <v>0</v>
      </c>
      <c r="BX1267" s="1">
        <v>0</v>
      </c>
      <c r="BY1267" s="1">
        <v>0</v>
      </c>
      <c r="BZ1267" s="1">
        <v>0</v>
      </c>
      <c r="CA1267" s="1">
        <v>1</v>
      </c>
      <c r="CB1267" s="1">
        <v>0</v>
      </c>
      <c r="CC1267" s="1">
        <v>0</v>
      </c>
      <c r="CD1267" s="1">
        <v>0</v>
      </c>
      <c r="CE1267" s="1">
        <v>0</v>
      </c>
      <c r="CF1267" s="1">
        <v>1</v>
      </c>
      <c r="CG1267" s="1">
        <v>0</v>
      </c>
      <c r="CH1267" s="1">
        <v>0</v>
      </c>
      <c r="CI1267" s="1" t="s">
        <v>4946</v>
      </c>
      <c r="CJ1267" s="1" t="s">
        <v>4946</v>
      </c>
      <c r="CK1267" s="1" t="s">
        <v>4946</v>
      </c>
      <c r="CL1267" s="1" t="s">
        <v>4946</v>
      </c>
      <c r="CM1267" s="1" t="s">
        <v>4946</v>
      </c>
      <c r="CN1267" s="1" t="s">
        <v>4946</v>
      </c>
      <c r="CO1267" s="1" t="s">
        <v>4946</v>
      </c>
      <c r="CP1267" s="1" t="s">
        <v>4946</v>
      </c>
      <c r="CQ1267" s="1" t="s">
        <v>4946</v>
      </c>
      <c r="CR1267" s="1" t="s">
        <v>4946</v>
      </c>
      <c r="CS1267" s="1" t="s">
        <v>4946</v>
      </c>
      <c r="CT1267" s="1" t="s">
        <v>4943</v>
      </c>
      <c r="CU1267" s="1" t="s">
        <v>4943</v>
      </c>
      <c r="CV1267" s="1" t="s">
        <v>4943</v>
      </c>
      <c r="CW1267" s="1" t="s">
        <v>4943</v>
      </c>
      <c r="CX1267" s="1" t="s">
        <v>4943</v>
      </c>
      <c r="CY1267" s="1" t="s">
        <v>4943</v>
      </c>
      <c r="CZ1267" s="1" t="s">
        <v>4943</v>
      </c>
    </row>
    <row r="1268" spans="2:104" x14ac:dyDescent="0.25">
      <c r="B1268" s="2">
        <v>44389</v>
      </c>
      <c r="C1268" s="1">
        <v>0</v>
      </c>
      <c r="D1268" s="1">
        <v>1</v>
      </c>
      <c r="E1268" s="1">
        <v>0</v>
      </c>
      <c r="F1268" s="1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>
        <v>0</v>
      </c>
      <c r="BD1268">
        <v>0</v>
      </c>
      <c r="BE1268">
        <v>0</v>
      </c>
      <c r="BF1268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0</v>
      </c>
      <c r="BX1268" s="1">
        <v>0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 t="s">
        <v>4943</v>
      </c>
      <c r="CJ1268" s="1" t="s">
        <v>4943</v>
      </c>
      <c r="CK1268" s="1" t="s">
        <v>4943</v>
      </c>
      <c r="CL1268" s="1" t="s">
        <v>4943</v>
      </c>
      <c r="CM1268" s="1" t="s">
        <v>4943</v>
      </c>
      <c r="CN1268" s="1" t="s">
        <v>4943</v>
      </c>
      <c r="CO1268" s="1" t="s">
        <v>4943</v>
      </c>
      <c r="CP1268" s="1" t="s">
        <v>4943</v>
      </c>
      <c r="CQ1268" s="1" t="s">
        <v>4943</v>
      </c>
      <c r="CR1268" s="1" t="s">
        <v>4943</v>
      </c>
      <c r="CS1268" s="1" t="s">
        <v>4943</v>
      </c>
      <c r="CT1268" s="1" t="s">
        <v>4943</v>
      </c>
      <c r="CU1268" s="1" t="s">
        <v>4943</v>
      </c>
      <c r="CV1268" s="1" t="s">
        <v>4943</v>
      </c>
      <c r="CW1268" s="1" t="s">
        <v>4943</v>
      </c>
      <c r="CX1268" s="1" t="s">
        <v>4943</v>
      </c>
      <c r="CY1268" s="1" t="s">
        <v>23</v>
      </c>
      <c r="CZ1268" s="1" t="s">
        <v>4943</v>
      </c>
    </row>
    <row r="1269" spans="2:104" x14ac:dyDescent="0.25">
      <c r="B1269" s="2">
        <v>44389</v>
      </c>
      <c r="C1269" s="1">
        <v>0</v>
      </c>
      <c r="D1269" s="1">
        <v>0</v>
      </c>
      <c r="E1269" s="1">
        <v>0</v>
      </c>
      <c r="F1269" s="1">
        <v>1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>
        <v>0</v>
      </c>
      <c r="BD1269">
        <v>0</v>
      </c>
      <c r="BE1269">
        <v>0</v>
      </c>
      <c r="BF1269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0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 t="s">
        <v>4946</v>
      </c>
      <c r="CJ1269" s="1" t="s">
        <v>4945</v>
      </c>
      <c r="CK1269" s="1" t="s">
        <v>4945</v>
      </c>
      <c r="CL1269" s="1" t="s">
        <v>4945</v>
      </c>
      <c r="CM1269" s="1" t="s">
        <v>4946</v>
      </c>
      <c r="CN1269" s="1" t="s">
        <v>4945</v>
      </c>
      <c r="CO1269" s="1" t="s">
        <v>4945</v>
      </c>
      <c r="CP1269" s="1" t="s">
        <v>4946</v>
      </c>
      <c r="CQ1269" s="1" t="s">
        <v>4945</v>
      </c>
      <c r="CR1269" s="1" t="s">
        <v>4946</v>
      </c>
      <c r="CS1269" s="1" t="s">
        <v>4946</v>
      </c>
      <c r="CT1269" s="1" t="s">
        <v>4943</v>
      </c>
      <c r="CU1269" s="1" t="s">
        <v>4943</v>
      </c>
      <c r="CV1269" s="1" t="s">
        <v>4943</v>
      </c>
      <c r="CW1269" s="1" t="s">
        <v>4943</v>
      </c>
      <c r="CX1269" s="1" t="s">
        <v>4943</v>
      </c>
      <c r="CY1269" s="1" t="s">
        <v>4943</v>
      </c>
      <c r="CZ1269" s="1" t="s">
        <v>4943</v>
      </c>
    </row>
    <row r="1270" spans="2:104" x14ac:dyDescent="0.25">
      <c r="B1270" s="2">
        <v>44389</v>
      </c>
      <c r="C1270" s="1">
        <v>1</v>
      </c>
      <c r="D1270" s="1">
        <v>0</v>
      </c>
      <c r="E1270" s="1">
        <v>0</v>
      </c>
      <c r="F1270" s="1">
        <v>0</v>
      </c>
      <c r="G1270">
        <v>0</v>
      </c>
      <c r="H1270">
        <v>1</v>
      </c>
      <c r="I1270">
        <v>0</v>
      </c>
      <c r="J1270">
        <v>0</v>
      </c>
      <c r="K1270">
        <v>0</v>
      </c>
      <c r="L1270">
        <v>0</v>
      </c>
      <c r="M1270">
        <v>1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>
        <v>0</v>
      </c>
      <c r="BD1270">
        <v>0</v>
      </c>
      <c r="BE1270">
        <v>0</v>
      </c>
      <c r="BF1270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1</v>
      </c>
      <c r="CG1270" s="1">
        <v>0</v>
      </c>
      <c r="CH1270" s="1">
        <v>0</v>
      </c>
      <c r="CI1270" s="1" t="s">
        <v>4946</v>
      </c>
      <c r="CJ1270" s="1" t="s">
        <v>4946</v>
      </c>
      <c r="CK1270" s="1" t="s">
        <v>4944</v>
      </c>
      <c r="CL1270" s="1" t="s">
        <v>4944</v>
      </c>
      <c r="CM1270" s="1" t="s">
        <v>4946</v>
      </c>
      <c r="CN1270" s="1" t="s">
        <v>4944</v>
      </c>
      <c r="CO1270" s="1" t="s">
        <v>4946</v>
      </c>
      <c r="CP1270" s="1" t="s">
        <v>4944</v>
      </c>
      <c r="CQ1270" s="1" t="s">
        <v>4945</v>
      </c>
      <c r="CR1270" s="1" t="s">
        <v>4946</v>
      </c>
      <c r="CS1270" s="1" t="s">
        <v>4946</v>
      </c>
      <c r="CT1270" s="1" t="s">
        <v>4943</v>
      </c>
      <c r="CU1270" s="1" t="s">
        <v>4943</v>
      </c>
      <c r="CV1270" s="1" t="s">
        <v>4943</v>
      </c>
      <c r="CW1270" s="1" t="s">
        <v>4943</v>
      </c>
      <c r="CX1270" s="1" t="s">
        <v>4943</v>
      </c>
      <c r="CY1270" s="1" t="s">
        <v>4943</v>
      </c>
      <c r="CZ1270" s="1" t="s">
        <v>4943</v>
      </c>
    </row>
    <row r="1271" spans="2:104" x14ac:dyDescent="0.25">
      <c r="B1271" s="2">
        <v>44389</v>
      </c>
      <c r="C1271" s="1">
        <v>1</v>
      </c>
      <c r="D1271" s="1">
        <v>0</v>
      </c>
      <c r="E1271" s="1">
        <v>0</v>
      </c>
      <c r="F1271" s="1">
        <v>0</v>
      </c>
      <c r="G1271">
        <v>1</v>
      </c>
      <c r="H1271">
        <v>1</v>
      </c>
      <c r="I1271">
        <v>1</v>
      </c>
      <c r="J1271">
        <v>1</v>
      </c>
      <c r="K1271">
        <v>1</v>
      </c>
      <c r="L1271">
        <v>1</v>
      </c>
      <c r="M1271">
        <v>0</v>
      </c>
      <c r="N1271">
        <v>1</v>
      </c>
      <c r="O1271">
        <v>1</v>
      </c>
      <c r="P1271">
        <v>0</v>
      </c>
      <c r="Q1271">
        <v>1</v>
      </c>
      <c r="R1271">
        <v>1</v>
      </c>
      <c r="S1271">
        <v>0</v>
      </c>
      <c r="T1271">
        <v>1</v>
      </c>
      <c r="U1271">
        <v>0</v>
      </c>
      <c r="V1271" s="1">
        <v>0</v>
      </c>
      <c r="W1271" s="1">
        <v>0</v>
      </c>
      <c r="X1271" s="1">
        <v>1</v>
      </c>
      <c r="Y1271" s="1">
        <v>0</v>
      </c>
      <c r="Z1271" s="1">
        <v>0</v>
      </c>
      <c r="AA1271" s="1">
        <v>1</v>
      </c>
      <c r="AB1271" s="1">
        <v>0</v>
      </c>
      <c r="AC1271" s="1">
        <v>0</v>
      </c>
      <c r="AD1271" s="1">
        <v>1</v>
      </c>
      <c r="AE1271" s="1">
        <v>0</v>
      </c>
      <c r="AF1271" s="1">
        <v>1</v>
      </c>
      <c r="AG1271" s="1">
        <v>1</v>
      </c>
      <c r="AH1271" s="1">
        <v>1</v>
      </c>
      <c r="AI1271" s="1">
        <v>1</v>
      </c>
      <c r="AJ1271" s="1">
        <v>1</v>
      </c>
      <c r="AK1271" s="1">
        <v>1</v>
      </c>
      <c r="AL1271" s="1">
        <v>1</v>
      </c>
      <c r="AM1271" s="1">
        <v>0</v>
      </c>
      <c r="AN1271" s="1">
        <v>0</v>
      </c>
      <c r="AO1271" s="1">
        <v>1</v>
      </c>
      <c r="AP1271" s="1">
        <v>0</v>
      </c>
      <c r="AQ1271" s="1">
        <v>0</v>
      </c>
      <c r="AR1271" s="1">
        <v>1</v>
      </c>
      <c r="AS1271" s="1">
        <v>0</v>
      </c>
      <c r="AT1271" s="1">
        <v>0</v>
      </c>
      <c r="AU1271" s="1">
        <v>1</v>
      </c>
      <c r="AV1271" s="1">
        <v>0</v>
      </c>
      <c r="AW1271" s="1">
        <v>0</v>
      </c>
      <c r="AX1271" s="1">
        <v>1</v>
      </c>
      <c r="AY1271" s="1">
        <v>1</v>
      </c>
      <c r="AZ1271" s="1">
        <v>1</v>
      </c>
      <c r="BA1271" s="1">
        <v>0</v>
      </c>
      <c r="BB1271" s="1">
        <v>1</v>
      </c>
      <c r="BC1271">
        <v>1</v>
      </c>
      <c r="BD1271">
        <v>1</v>
      </c>
      <c r="BE1271">
        <v>1</v>
      </c>
      <c r="BF1271">
        <v>1</v>
      </c>
      <c r="BG1271" s="1">
        <v>0</v>
      </c>
      <c r="BH1271" s="1">
        <v>0</v>
      </c>
      <c r="BI1271" s="1">
        <v>1</v>
      </c>
      <c r="BJ1271" s="1">
        <v>0</v>
      </c>
      <c r="BK1271" s="1">
        <v>0</v>
      </c>
      <c r="BL1271" s="1">
        <v>1</v>
      </c>
      <c r="BM1271" s="1">
        <v>0</v>
      </c>
      <c r="BN1271" s="1">
        <v>0</v>
      </c>
      <c r="BO1271" s="1">
        <v>1</v>
      </c>
      <c r="BP1271" s="1">
        <v>0</v>
      </c>
      <c r="BQ1271" s="1">
        <v>1</v>
      </c>
      <c r="BR1271" s="1">
        <v>1</v>
      </c>
      <c r="BS1271" s="1">
        <v>1</v>
      </c>
      <c r="BT1271" s="1">
        <v>1</v>
      </c>
      <c r="BU1271" s="1">
        <v>1</v>
      </c>
      <c r="BV1271" s="1">
        <v>0</v>
      </c>
      <c r="BW1271" s="1">
        <v>0</v>
      </c>
      <c r="BX1271" s="1">
        <v>1</v>
      </c>
      <c r="BY1271" s="1">
        <v>0</v>
      </c>
      <c r="BZ1271" s="1">
        <v>0</v>
      </c>
      <c r="CA1271" s="1">
        <v>1</v>
      </c>
      <c r="CB1271" s="1">
        <v>0</v>
      </c>
      <c r="CC1271" s="1">
        <v>0</v>
      </c>
      <c r="CD1271" s="1">
        <v>1</v>
      </c>
      <c r="CE1271" s="1">
        <v>0</v>
      </c>
      <c r="CF1271" s="1">
        <v>0</v>
      </c>
      <c r="CG1271" s="1">
        <v>0</v>
      </c>
      <c r="CH1271" s="1">
        <v>0</v>
      </c>
      <c r="CI1271" s="1" t="s">
        <v>4946</v>
      </c>
      <c r="CJ1271" s="1" t="s">
        <v>4946</v>
      </c>
      <c r="CK1271" s="1" t="s">
        <v>4946</v>
      </c>
      <c r="CL1271" s="1" t="s">
        <v>4946</v>
      </c>
      <c r="CM1271" s="1" t="s">
        <v>4946</v>
      </c>
      <c r="CN1271" s="1" t="s">
        <v>4946</v>
      </c>
      <c r="CO1271" s="1" t="s">
        <v>4946</v>
      </c>
      <c r="CP1271" s="1" t="s">
        <v>4946</v>
      </c>
      <c r="CQ1271" s="1" t="s">
        <v>4946</v>
      </c>
      <c r="CR1271" s="1" t="s">
        <v>4946</v>
      </c>
      <c r="CS1271" s="1" t="s">
        <v>4946</v>
      </c>
      <c r="CT1271" s="1" t="s">
        <v>4943</v>
      </c>
      <c r="CU1271" s="1" t="s">
        <v>4943</v>
      </c>
      <c r="CV1271" s="1" t="s">
        <v>4943</v>
      </c>
      <c r="CW1271" s="1" t="s">
        <v>4943</v>
      </c>
      <c r="CX1271" s="1" t="s">
        <v>4943</v>
      </c>
      <c r="CY1271" s="1" t="s">
        <v>4943</v>
      </c>
      <c r="CZ1271" s="1" t="s">
        <v>4943</v>
      </c>
    </row>
    <row r="1272" spans="2:104" x14ac:dyDescent="0.25">
      <c r="B1272" s="2">
        <v>44389</v>
      </c>
      <c r="C1272" s="1">
        <v>0</v>
      </c>
      <c r="D1272" s="1">
        <v>1</v>
      </c>
      <c r="E1272" s="1">
        <v>0</v>
      </c>
      <c r="F1272" s="1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>
        <v>0</v>
      </c>
      <c r="BD1272">
        <v>0</v>
      </c>
      <c r="BE1272">
        <v>0</v>
      </c>
      <c r="BF1272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 t="s">
        <v>4943</v>
      </c>
      <c r="CJ1272" s="1" t="s">
        <v>4943</v>
      </c>
      <c r="CK1272" s="1" t="s">
        <v>4943</v>
      </c>
      <c r="CL1272" s="1" t="s">
        <v>4943</v>
      </c>
      <c r="CM1272" s="1" t="s">
        <v>4943</v>
      </c>
      <c r="CN1272" s="1" t="s">
        <v>4943</v>
      </c>
      <c r="CO1272" s="1" t="s">
        <v>4943</v>
      </c>
      <c r="CP1272" s="1" t="s">
        <v>4943</v>
      </c>
      <c r="CQ1272" s="1" t="s">
        <v>4943</v>
      </c>
      <c r="CR1272" s="1" t="s">
        <v>4943</v>
      </c>
      <c r="CS1272" s="1" t="s">
        <v>4943</v>
      </c>
      <c r="CT1272" s="1" t="s">
        <v>4943</v>
      </c>
      <c r="CU1272" s="1" t="s">
        <v>4943</v>
      </c>
      <c r="CV1272" s="1" t="s">
        <v>4943</v>
      </c>
      <c r="CW1272" s="1" t="s">
        <v>4943</v>
      </c>
      <c r="CX1272" s="1" t="s">
        <v>4943</v>
      </c>
      <c r="CY1272" s="1" t="s">
        <v>23</v>
      </c>
      <c r="CZ1272" s="1" t="s">
        <v>4943</v>
      </c>
    </row>
    <row r="1273" spans="2:104" x14ac:dyDescent="0.25">
      <c r="B1273" s="2">
        <v>44389</v>
      </c>
      <c r="C1273" s="1">
        <v>0</v>
      </c>
      <c r="D1273" s="1">
        <v>1</v>
      </c>
      <c r="E1273" s="1">
        <v>0</v>
      </c>
      <c r="F1273" s="1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>
        <v>0</v>
      </c>
      <c r="BD1273">
        <v>0</v>
      </c>
      <c r="BE1273">
        <v>0</v>
      </c>
      <c r="BF1273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 t="s">
        <v>4943</v>
      </c>
      <c r="CJ1273" s="1" t="s">
        <v>4943</v>
      </c>
      <c r="CK1273" s="1" t="s">
        <v>4943</v>
      </c>
      <c r="CL1273" s="1" t="s">
        <v>4943</v>
      </c>
      <c r="CM1273" s="1" t="s">
        <v>4943</v>
      </c>
      <c r="CN1273" s="1" t="s">
        <v>4943</v>
      </c>
      <c r="CO1273" s="1" t="s">
        <v>4943</v>
      </c>
      <c r="CP1273" s="1" t="s">
        <v>4943</v>
      </c>
      <c r="CQ1273" s="1" t="s">
        <v>4943</v>
      </c>
      <c r="CR1273" s="1" t="s">
        <v>4943</v>
      </c>
      <c r="CS1273" s="1" t="s">
        <v>4943</v>
      </c>
      <c r="CT1273" s="1" t="s">
        <v>4943</v>
      </c>
      <c r="CU1273" s="1" t="s">
        <v>4943</v>
      </c>
      <c r="CV1273" s="1" t="s">
        <v>4943</v>
      </c>
      <c r="CW1273" s="1" t="s">
        <v>4943</v>
      </c>
      <c r="CX1273" s="1" t="s">
        <v>4943</v>
      </c>
      <c r="CY1273" s="1" t="s">
        <v>23</v>
      </c>
      <c r="CZ1273" s="1" t="s">
        <v>4943</v>
      </c>
    </row>
    <row r="1274" spans="2:104" x14ac:dyDescent="0.25">
      <c r="B1274" s="2">
        <v>44389</v>
      </c>
      <c r="C1274" s="1">
        <v>0</v>
      </c>
      <c r="D1274" s="1">
        <v>0</v>
      </c>
      <c r="E1274" s="1">
        <v>1</v>
      </c>
      <c r="F1274" s="1">
        <v>0</v>
      </c>
      <c r="G1274">
        <v>0</v>
      </c>
      <c r="H1274">
        <v>0</v>
      </c>
      <c r="I1274">
        <v>1</v>
      </c>
      <c r="J1274">
        <v>1</v>
      </c>
      <c r="K1274">
        <v>1</v>
      </c>
      <c r="L1274">
        <v>0</v>
      </c>
      <c r="M1274">
        <v>1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>
        <v>0</v>
      </c>
      <c r="BD1274">
        <v>0</v>
      </c>
      <c r="BE1274">
        <v>0</v>
      </c>
      <c r="BF1274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 t="s">
        <v>4943</v>
      </c>
      <c r="CJ1274" s="1" t="s">
        <v>4943</v>
      </c>
      <c r="CK1274" s="1" t="s">
        <v>4943</v>
      </c>
      <c r="CL1274" s="1" t="s">
        <v>4943</v>
      </c>
      <c r="CM1274" s="1" t="s">
        <v>4943</v>
      </c>
      <c r="CN1274" s="1" t="s">
        <v>4943</v>
      </c>
      <c r="CO1274" s="1" t="s">
        <v>4943</v>
      </c>
      <c r="CP1274" s="1" t="s">
        <v>4943</v>
      </c>
      <c r="CQ1274" s="1" t="s">
        <v>4943</v>
      </c>
      <c r="CR1274" s="1" t="s">
        <v>4943</v>
      </c>
      <c r="CS1274" s="1" t="s">
        <v>4943</v>
      </c>
      <c r="CT1274" s="1" t="s">
        <v>4947</v>
      </c>
      <c r="CU1274" s="1" t="s">
        <v>4947</v>
      </c>
      <c r="CV1274" s="1" t="s">
        <v>4947</v>
      </c>
      <c r="CW1274" s="1" t="s">
        <v>4943</v>
      </c>
      <c r="CX1274" s="1" t="s">
        <v>4947</v>
      </c>
      <c r="CY1274" s="1" t="s">
        <v>4943</v>
      </c>
      <c r="CZ1274" s="1" t="s">
        <v>23</v>
      </c>
    </row>
    <row r="1275" spans="2:104" x14ac:dyDescent="0.25">
      <c r="B1275" s="2">
        <v>44389</v>
      </c>
      <c r="C1275" s="1">
        <v>0</v>
      </c>
      <c r="D1275" s="1">
        <v>1</v>
      </c>
      <c r="E1275" s="1">
        <v>0</v>
      </c>
      <c r="F1275" s="1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>
        <v>0</v>
      </c>
      <c r="BD1275">
        <v>0</v>
      </c>
      <c r="BE1275">
        <v>0</v>
      </c>
      <c r="BF1275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 t="s">
        <v>4943</v>
      </c>
      <c r="CJ1275" s="1" t="s">
        <v>4943</v>
      </c>
      <c r="CK1275" s="1" t="s">
        <v>4943</v>
      </c>
      <c r="CL1275" s="1" t="s">
        <v>4943</v>
      </c>
      <c r="CM1275" s="1" t="s">
        <v>4943</v>
      </c>
      <c r="CN1275" s="1" t="s">
        <v>4943</v>
      </c>
      <c r="CO1275" s="1" t="s">
        <v>4943</v>
      </c>
      <c r="CP1275" s="1" t="s">
        <v>4943</v>
      </c>
      <c r="CQ1275" s="1" t="s">
        <v>4943</v>
      </c>
      <c r="CR1275" s="1" t="s">
        <v>4943</v>
      </c>
      <c r="CS1275" s="1" t="s">
        <v>4943</v>
      </c>
      <c r="CT1275" s="1" t="s">
        <v>4943</v>
      </c>
      <c r="CU1275" s="1" t="s">
        <v>4943</v>
      </c>
      <c r="CV1275" s="1" t="s">
        <v>4943</v>
      </c>
      <c r="CW1275" s="1" t="s">
        <v>4943</v>
      </c>
      <c r="CX1275" s="1" t="s">
        <v>4943</v>
      </c>
      <c r="CY1275" s="1" t="s">
        <v>23</v>
      </c>
      <c r="CZ1275" s="1" t="s">
        <v>4943</v>
      </c>
    </row>
    <row r="1276" spans="2:104" x14ac:dyDescent="0.25">
      <c r="B1276" s="2">
        <v>44389</v>
      </c>
      <c r="C1276" s="1">
        <v>0</v>
      </c>
      <c r="D1276" s="1">
        <v>0</v>
      </c>
      <c r="E1276" s="1">
        <v>1</v>
      </c>
      <c r="F1276" s="1">
        <v>0</v>
      </c>
      <c r="G1276">
        <v>0</v>
      </c>
      <c r="H1276">
        <v>0</v>
      </c>
      <c r="I1276">
        <v>1</v>
      </c>
      <c r="J1276">
        <v>1</v>
      </c>
      <c r="K1276">
        <v>1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>
        <v>0</v>
      </c>
      <c r="BD1276">
        <v>0</v>
      </c>
      <c r="BE1276">
        <v>0</v>
      </c>
      <c r="BF1276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 t="s">
        <v>4943</v>
      </c>
      <c r="CJ1276" s="1" t="s">
        <v>4943</v>
      </c>
      <c r="CK1276" s="1" t="s">
        <v>4943</v>
      </c>
      <c r="CL1276" s="1" t="s">
        <v>4943</v>
      </c>
      <c r="CM1276" s="1" t="s">
        <v>4943</v>
      </c>
      <c r="CN1276" s="1" t="s">
        <v>4943</v>
      </c>
      <c r="CO1276" s="1" t="s">
        <v>4943</v>
      </c>
      <c r="CP1276" s="1" t="s">
        <v>4943</v>
      </c>
      <c r="CQ1276" s="1" t="s">
        <v>4943</v>
      </c>
      <c r="CR1276" s="1" t="s">
        <v>4943</v>
      </c>
      <c r="CS1276" s="1" t="s">
        <v>4943</v>
      </c>
      <c r="CT1276" s="1" t="s">
        <v>4948</v>
      </c>
      <c r="CU1276" s="1" t="s">
        <v>4948</v>
      </c>
      <c r="CV1276" s="1" t="s">
        <v>4948</v>
      </c>
      <c r="CW1276" s="1" t="s">
        <v>4943</v>
      </c>
      <c r="CX1276" s="1" t="s">
        <v>4943</v>
      </c>
      <c r="CY1276" s="1" t="s">
        <v>4943</v>
      </c>
      <c r="CZ1276" s="1" t="s">
        <v>23</v>
      </c>
    </row>
    <row r="1277" spans="2:104" x14ac:dyDescent="0.25">
      <c r="B1277" s="2">
        <v>44389</v>
      </c>
      <c r="C1277" s="1">
        <v>0</v>
      </c>
      <c r="D1277" s="1">
        <v>0</v>
      </c>
      <c r="E1277" s="1">
        <v>1</v>
      </c>
      <c r="F1277" s="1">
        <v>0</v>
      </c>
      <c r="G1277">
        <v>0</v>
      </c>
      <c r="H1277">
        <v>0</v>
      </c>
      <c r="I1277">
        <v>1</v>
      </c>
      <c r="J1277">
        <v>1</v>
      </c>
      <c r="K1277">
        <v>1</v>
      </c>
      <c r="L1277">
        <v>1</v>
      </c>
      <c r="M1277">
        <v>1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>
        <v>0</v>
      </c>
      <c r="BD1277">
        <v>0</v>
      </c>
      <c r="BE1277">
        <v>0</v>
      </c>
      <c r="BF1277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 t="s">
        <v>4943</v>
      </c>
      <c r="CJ1277" s="1" t="s">
        <v>4943</v>
      </c>
      <c r="CK1277" s="1" t="s">
        <v>4943</v>
      </c>
      <c r="CL1277" s="1" t="s">
        <v>4943</v>
      </c>
      <c r="CM1277" s="1" t="s">
        <v>4943</v>
      </c>
      <c r="CN1277" s="1" t="s">
        <v>4943</v>
      </c>
      <c r="CO1277" s="1" t="s">
        <v>4943</v>
      </c>
      <c r="CP1277" s="1" t="s">
        <v>4943</v>
      </c>
      <c r="CQ1277" s="1" t="s">
        <v>4943</v>
      </c>
      <c r="CR1277" s="1" t="s">
        <v>4943</v>
      </c>
      <c r="CS1277" s="1" t="s">
        <v>4943</v>
      </c>
      <c r="CT1277" s="1" t="s">
        <v>4947</v>
      </c>
      <c r="CU1277" s="1" t="s">
        <v>4947</v>
      </c>
      <c r="CV1277" s="1" t="s">
        <v>4947</v>
      </c>
      <c r="CW1277" s="1" t="s">
        <v>4947</v>
      </c>
      <c r="CX1277" s="1" t="s">
        <v>4947</v>
      </c>
      <c r="CY1277" s="1" t="s">
        <v>4943</v>
      </c>
      <c r="CZ1277" s="1" t="s">
        <v>23</v>
      </c>
    </row>
    <row r="1278" spans="2:104" x14ac:dyDescent="0.25">
      <c r="B1278" s="2">
        <v>44389</v>
      </c>
      <c r="C1278" s="1">
        <v>1</v>
      </c>
      <c r="D1278" s="1">
        <v>0</v>
      </c>
      <c r="E1278" s="1">
        <v>0</v>
      </c>
      <c r="F1278" s="1">
        <v>0</v>
      </c>
      <c r="G1278">
        <v>0</v>
      </c>
      <c r="H1278">
        <v>1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1</v>
      </c>
      <c r="O1278">
        <v>1</v>
      </c>
      <c r="P1278">
        <v>0</v>
      </c>
      <c r="Q1278">
        <v>0</v>
      </c>
      <c r="R1278">
        <v>1</v>
      </c>
      <c r="S1278">
        <v>1</v>
      </c>
      <c r="T1278">
        <v>1</v>
      </c>
      <c r="U1278">
        <v>1</v>
      </c>
      <c r="V1278" s="1">
        <v>1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1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1</v>
      </c>
      <c r="AM1278" s="1">
        <v>1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1</v>
      </c>
      <c r="AX1278" s="1">
        <v>1</v>
      </c>
      <c r="AY1278" s="1">
        <v>1</v>
      </c>
      <c r="AZ1278" s="1">
        <v>1</v>
      </c>
      <c r="BA1278" s="1">
        <v>0</v>
      </c>
      <c r="BB1278" s="1">
        <v>0</v>
      </c>
      <c r="BC1278">
        <v>1</v>
      </c>
      <c r="BD1278">
        <v>1</v>
      </c>
      <c r="BE1278">
        <v>1</v>
      </c>
      <c r="BF1278">
        <v>1</v>
      </c>
      <c r="BG1278" s="1">
        <v>1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1</v>
      </c>
      <c r="BR1278" s="1">
        <v>1</v>
      </c>
      <c r="BS1278" s="1">
        <v>0</v>
      </c>
      <c r="BT1278" s="1">
        <v>0</v>
      </c>
      <c r="BU1278" s="1">
        <v>1</v>
      </c>
      <c r="BV1278" s="1">
        <v>1</v>
      </c>
      <c r="BW1278" s="1">
        <v>0</v>
      </c>
      <c r="BX1278" s="1">
        <v>0</v>
      </c>
      <c r="BY1278" s="1">
        <v>0</v>
      </c>
      <c r="BZ1278" s="1">
        <v>1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1</v>
      </c>
      <c r="CG1278" s="1">
        <v>0</v>
      </c>
      <c r="CH1278" s="1">
        <v>0</v>
      </c>
      <c r="CI1278" s="1" t="s">
        <v>4944</v>
      </c>
      <c r="CJ1278" s="1" t="s">
        <v>4944</v>
      </c>
      <c r="CK1278" s="1" t="s">
        <v>4944</v>
      </c>
      <c r="CL1278" s="1" t="s">
        <v>4944</v>
      </c>
      <c r="CM1278" s="1" t="s">
        <v>4944</v>
      </c>
      <c r="CN1278" s="1" t="s">
        <v>4944</v>
      </c>
      <c r="CO1278" s="1" t="s">
        <v>4944</v>
      </c>
      <c r="CP1278" s="1" t="s">
        <v>4944</v>
      </c>
      <c r="CQ1278" s="1" t="s">
        <v>4944</v>
      </c>
      <c r="CR1278" s="1" t="s">
        <v>4944</v>
      </c>
      <c r="CS1278" s="1" t="s">
        <v>4945</v>
      </c>
      <c r="CT1278" s="1" t="s">
        <v>4943</v>
      </c>
      <c r="CU1278" s="1" t="s">
        <v>4943</v>
      </c>
      <c r="CV1278" s="1" t="s">
        <v>4943</v>
      </c>
      <c r="CW1278" s="1" t="s">
        <v>4943</v>
      </c>
      <c r="CX1278" s="1" t="s">
        <v>4943</v>
      </c>
      <c r="CY1278" s="1" t="s">
        <v>4943</v>
      </c>
      <c r="CZ1278" s="1" t="s">
        <v>4943</v>
      </c>
    </row>
    <row r="1279" spans="2:104" x14ac:dyDescent="0.25">
      <c r="B1279" s="2">
        <v>44389</v>
      </c>
      <c r="C1279" s="1">
        <v>0</v>
      </c>
      <c r="D1279" s="1">
        <v>1</v>
      </c>
      <c r="E1279" s="1">
        <v>0</v>
      </c>
      <c r="F1279" s="1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>
        <v>0</v>
      </c>
      <c r="BD1279">
        <v>0</v>
      </c>
      <c r="BE1279">
        <v>0</v>
      </c>
      <c r="BF1279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 t="s">
        <v>4943</v>
      </c>
      <c r="CJ1279" s="1" t="s">
        <v>4943</v>
      </c>
      <c r="CK1279" s="1" t="s">
        <v>4943</v>
      </c>
      <c r="CL1279" s="1" t="s">
        <v>4943</v>
      </c>
      <c r="CM1279" s="1" t="s">
        <v>4943</v>
      </c>
      <c r="CN1279" s="1" t="s">
        <v>4943</v>
      </c>
      <c r="CO1279" s="1" t="s">
        <v>4943</v>
      </c>
      <c r="CP1279" s="1" t="s">
        <v>4943</v>
      </c>
      <c r="CQ1279" s="1" t="s">
        <v>4943</v>
      </c>
      <c r="CR1279" s="1" t="s">
        <v>4943</v>
      </c>
      <c r="CS1279" s="1" t="s">
        <v>4943</v>
      </c>
      <c r="CT1279" s="1" t="s">
        <v>4943</v>
      </c>
      <c r="CU1279" s="1" t="s">
        <v>4943</v>
      </c>
      <c r="CV1279" s="1" t="s">
        <v>4943</v>
      </c>
      <c r="CW1279" s="1" t="s">
        <v>4943</v>
      </c>
      <c r="CX1279" s="1" t="s">
        <v>4943</v>
      </c>
      <c r="CY1279" s="1" t="s">
        <v>23</v>
      </c>
      <c r="CZ1279" s="1" t="s">
        <v>4943</v>
      </c>
    </row>
    <row r="1280" spans="2:104" x14ac:dyDescent="0.25">
      <c r="B1280" s="2">
        <v>44389</v>
      </c>
      <c r="C1280" s="1">
        <v>1</v>
      </c>
      <c r="D1280" s="1">
        <v>0</v>
      </c>
      <c r="E1280" s="1">
        <v>0</v>
      </c>
      <c r="F1280" s="1">
        <v>0</v>
      </c>
      <c r="G1280">
        <v>1</v>
      </c>
      <c r="H1280">
        <v>0</v>
      </c>
      <c r="I1280">
        <v>1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1</v>
      </c>
      <c r="U1280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1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>
        <v>0</v>
      </c>
      <c r="BD1280">
        <v>0</v>
      </c>
      <c r="BE1280">
        <v>0</v>
      </c>
      <c r="BF1280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 t="s">
        <v>4945</v>
      </c>
      <c r="CJ1280" s="1" t="s">
        <v>4945</v>
      </c>
      <c r="CK1280" s="1" t="s">
        <v>4946</v>
      </c>
      <c r="CL1280" s="1" t="s">
        <v>4946</v>
      </c>
      <c r="CM1280" s="1" t="s">
        <v>4945</v>
      </c>
      <c r="CN1280" s="1" t="s">
        <v>4945</v>
      </c>
      <c r="CO1280" s="1" t="s">
        <v>4945</v>
      </c>
      <c r="CP1280" s="1" t="s">
        <v>4945</v>
      </c>
      <c r="CQ1280" s="1" t="s">
        <v>4945</v>
      </c>
      <c r="CR1280" s="1" t="s">
        <v>4945</v>
      </c>
      <c r="CS1280" s="1" t="s">
        <v>4945</v>
      </c>
      <c r="CT1280" s="1" t="s">
        <v>4943</v>
      </c>
      <c r="CU1280" s="1" t="s">
        <v>4943</v>
      </c>
      <c r="CV1280" s="1" t="s">
        <v>4943</v>
      </c>
      <c r="CW1280" s="1" t="s">
        <v>4943</v>
      </c>
      <c r="CX1280" s="1" t="s">
        <v>4943</v>
      </c>
      <c r="CY1280" s="1" t="s">
        <v>4943</v>
      </c>
      <c r="CZ1280" s="1" t="s">
        <v>4943</v>
      </c>
    </row>
    <row r="1281" spans="2:104" x14ac:dyDescent="0.25">
      <c r="B1281" s="2">
        <v>44389</v>
      </c>
      <c r="C1281" s="1">
        <v>1</v>
      </c>
      <c r="D1281" s="1">
        <v>0</v>
      </c>
      <c r="E1281" s="1">
        <v>0</v>
      </c>
      <c r="F1281" s="1">
        <v>0</v>
      </c>
      <c r="G1281">
        <v>1</v>
      </c>
      <c r="H1281">
        <v>1</v>
      </c>
      <c r="I1281">
        <v>1</v>
      </c>
      <c r="J1281">
        <v>1</v>
      </c>
      <c r="K1281">
        <v>1</v>
      </c>
      <c r="L1281">
        <v>1</v>
      </c>
      <c r="M1281">
        <v>1</v>
      </c>
      <c r="N1281">
        <v>1</v>
      </c>
      <c r="O1281">
        <v>1</v>
      </c>
      <c r="P1281">
        <v>1</v>
      </c>
      <c r="Q1281">
        <v>0</v>
      </c>
      <c r="R1281">
        <v>1</v>
      </c>
      <c r="S1281">
        <v>0</v>
      </c>
      <c r="T1281">
        <v>1</v>
      </c>
      <c r="U1281">
        <v>0</v>
      </c>
      <c r="V1281" s="1">
        <v>1</v>
      </c>
      <c r="W1281" s="1">
        <v>0</v>
      </c>
      <c r="X1281" s="1">
        <v>0</v>
      </c>
      <c r="Y1281" s="1">
        <v>0</v>
      </c>
      <c r="Z1281" s="1">
        <v>0</v>
      </c>
      <c r="AA1281" s="1">
        <v>1</v>
      </c>
      <c r="AB1281" s="1">
        <v>0</v>
      </c>
      <c r="AC1281" s="1">
        <v>0</v>
      </c>
      <c r="AD1281" s="1">
        <v>0</v>
      </c>
      <c r="AE1281" s="1">
        <v>0</v>
      </c>
      <c r="AF1281" s="1">
        <v>1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1</v>
      </c>
      <c r="AM1281" s="1">
        <v>1</v>
      </c>
      <c r="AN1281" s="1">
        <v>0</v>
      </c>
      <c r="AO1281" s="1">
        <v>0</v>
      </c>
      <c r="AP1281" s="1">
        <v>0</v>
      </c>
      <c r="AQ1281" s="1">
        <v>0</v>
      </c>
      <c r="AR1281" s="1">
        <v>1</v>
      </c>
      <c r="AS1281" s="1">
        <v>0</v>
      </c>
      <c r="AT1281" s="1">
        <v>0</v>
      </c>
      <c r="AU1281" s="1">
        <v>0</v>
      </c>
      <c r="AV1281" s="1">
        <v>0</v>
      </c>
      <c r="AW1281" s="1">
        <v>1</v>
      </c>
      <c r="AX1281" s="1">
        <v>1</v>
      </c>
      <c r="AY1281" s="1">
        <v>1</v>
      </c>
      <c r="AZ1281" s="1">
        <v>1</v>
      </c>
      <c r="BA1281" s="1">
        <v>0</v>
      </c>
      <c r="BB1281" s="1">
        <v>0</v>
      </c>
      <c r="BC1281">
        <v>1</v>
      </c>
      <c r="BD1281">
        <v>1</v>
      </c>
      <c r="BE1281">
        <v>1</v>
      </c>
      <c r="BF1281">
        <v>0</v>
      </c>
      <c r="BG1281" s="1">
        <v>1</v>
      </c>
      <c r="BH1281" s="1">
        <v>0</v>
      </c>
      <c r="BI1281" s="1">
        <v>0</v>
      </c>
      <c r="BJ1281" s="1">
        <v>0</v>
      </c>
      <c r="BK1281" s="1">
        <v>0</v>
      </c>
      <c r="BL1281" s="1">
        <v>1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1</v>
      </c>
      <c r="BT1281" s="1">
        <v>1</v>
      </c>
      <c r="BU1281" s="1">
        <v>1</v>
      </c>
      <c r="BV1281" s="1">
        <v>1</v>
      </c>
      <c r="BW1281" s="1">
        <v>0</v>
      </c>
      <c r="BX1281" s="1">
        <v>0</v>
      </c>
      <c r="BY1281" s="1">
        <v>0</v>
      </c>
      <c r="BZ1281" s="1">
        <v>0</v>
      </c>
      <c r="CA1281" s="1">
        <v>1</v>
      </c>
      <c r="CB1281" s="1">
        <v>0</v>
      </c>
      <c r="CC1281" s="1">
        <v>0</v>
      </c>
      <c r="CD1281" s="1">
        <v>0</v>
      </c>
      <c r="CE1281" s="1">
        <v>0</v>
      </c>
      <c r="CF1281" s="1">
        <v>1</v>
      </c>
      <c r="CG1281" s="1">
        <v>0</v>
      </c>
      <c r="CH1281" s="1">
        <v>0</v>
      </c>
      <c r="CI1281" s="1" t="s">
        <v>4944</v>
      </c>
      <c r="CJ1281" s="1" t="s">
        <v>4944</v>
      </c>
      <c r="CK1281" s="1" t="s">
        <v>4944</v>
      </c>
      <c r="CL1281" s="1" t="s">
        <v>4944</v>
      </c>
      <c r="CM1281" s="1" t="s">
        <v>4944</v>
      </c>
      <c r="CN1281" s="1" t="s">
        <v>4944</v>
      </c>
      <c r="CO1281" s="1" t="s">
        <v>4944</v>
      </c>
      <c r="CP1281" s="1" t="s">
        <v>4944</v>
      </c>
      <c r="CQ1281" s="1" t="s">
        <v>4944</v>
      </c>
      <c r="CR1281" s="1" t="s">
        <v>4944</v>
      </c>
      <c r="CS1281" s="1" t="s">
        <v>4944</v>
      </c>
      <c r="CT1281" s="1" t="s">
        <v>4943</v>
      </c>
      <c r="CU1281" s="1" t="s">
        <v>4943</v>
      </c>
      <c r="CV1281" s="1" t="s">
        <v>4943</v>
      </c>
      <c r="CW1281" s="1" t="s">
        <v>4943</v>
      </c>
      <c r="CX1281" s="1" t="s">
        <v>4943</v>
      </c>
      <c r="CY1281" s="1" t="s">
        <v>4943</v>
      </c>
      <c r="CZ1281" s="1" t="s">
        <v>4943</v>
      </c>
    </row>
    <row r="1282" spans="2:104" x14ac:dyDescent="0.25">
      <c r="B1282" s="2">
        <v>44389</v>
      </c>
      <c r="C1282" s="1">
        <v>0</v>
      </c>
      <c r="D1282" s="1">
        <v>1</v>
      </c>
      <c r="E1282" s="1">
        <v>0</v>
      </c>
      <c r="F1282" s="1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>
        <v>0</v>
      </c>
      <c r="BD1282">
        <v>0</v>
      </c>
      <c r="BE1282">
        <v>0</v>
      </c>
      <c r="BF1282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0</v>
      </c>
      <c r="BX1282" s="1">
        <v>0</v>
      </c>
      <c r="BY1282" s="1">
        <v>0</v>
      </c>
      <c r="BZ1282" s="1">
        <v>0</v>
      </c>
      <c r="CA1282" s="1">
        <v>0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 t="s">
        <v>4943</v>
      </c>
      <c r="CJ1282" s="1" t="s">
        <v>4943</v>
      </c>
      <c r="CK1282" s="1" t="s">
        <v>4943</v>
      </c>
      <c r="CL1282" s="1" t="s">
        <v>4943</v>
      </c>
      <c r="CM1282" s="1" t="s">
        <v>4943</v>
      </c>
      <c r="CN1282" s="1" t="s">
        <v>4943</v>
      </c>
      <c r="CO1282" s="1" t="s">
        <v>4943</v>
      </c>
      <c r="CP1282" s="1" t="s">
        <v>4943</v>
      </c>
      <c r="CQ1282" s="1" t="s">
        <v>4943</v>
      </c>
      <c r="CR1282" s="1" t="s">
        <v>4943</v>
      </c>
      <c r="CS1282" s="1" t="s">
        <v>4943</v>
      </c>
      <c r="CT1282" s="1" t="s">
        <v>4943</v>
      </c>
      <c r="CU1282" s="1" t="s">
        <v>4943</v>
      </c>
      <c r="CV1282" s="1" t="s">
        <v>4943</v>
      </c>
      <c r="CW1282" s="1" t="s">
        <v>4943</v>
      </c>
      <c r="CX1282" s="1" t="s">
        <v>4943</v>
      </c>
      <c r="CY1282" s="1" t="s">
        <v>23</v>
      </c>
      <c r="CZ1282" s="1" t="s">
        <v>4943</v>
      </c>
    </row>
    <row r="1283" spans="2:104" x14ac:dyDescent="0.25">
      <c r="B1283" s="2">
        <v>44389</v>
      </c>
      <c r="C1283" s="1">
        <v>1</v>
      </c>
      <c r="D1283" s="1">
        <v>0</v>
      </c>
      <c r="E1283" s="1">
        <v>0</v>
      </c>
      <c r="F1283" s="1">
        <v>0</v>
      </c>
      <c r="G1283">
        <v>0</v>
      </c>
      <c r="H1283">
        <v>1</v>
      </c>
      <c r="I1283">
        <v>1</v>
      </c>
      <c r="J1283">
        <v>1</v>
      </c>
      <c r="K1283">
        <v>1</v>
      </c>
      <c r="L1283">
        <v>0</v>
      </c>
      <c r="M1283">
        <v>1</v>
      </c>
      <c r="N1283">
        <v>1</v>
      </c>
      <c r="O1283">
        <v>1</v>
      </c>
      <c r="P1283">
        <v>0</v>
      </c>
      <c r="Q1283">
        <v>0</v>
      </c>
      <c r="R1283">
        <v>1</v>
      </c>
      <c r="S1283">
        <v>0</v>
      </c>
      <c r="T1283">
        <v>1</v>
      </c>
      <c r="U1283">
        <v>0</v>
      </c>
      <c r="V1283" s="1">
        <v>1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1</v>
      </c>
      <c r="AG1283" s="1">
        <v>0</v>
      </c>
      <c r="AH1283" s="1">
        <v>1</v>
      </c>
      <c r="AI1283" s="1">
        <v>0</v>
      </c>
      <c r="AJ1283" s="1">
        <v>0</v>
      </c>
      <c r="AK1283" s="1">
        <v>1</v>
      </c>
      <c r="AL1283" s="1">
        <v>1</v>
      </c>
      <c r="AM1283" s="1">
        <v>1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1</v>
      </c>
      <c r="AY1283" s="1">
        <v>0</v>
      </c>
      <c r="AZ1283" s="1">
        <v>1</v>
      </c>
      <c r="BA1283" s="1">
        <v>0</v>
      </c>
      <c r="BB1283" s="1">
        <v>1</v>
      </c>
      <c r="BC1283">
        <v>0</v>
      </c>
      <c r="BD1283">
        <v>0</v>
      </c>
      <c r="BE1283">
        <v>1</v>
      </c>
      <c r="BF1283">
        <v>1</v>
      </c>
      <c r="BG1283" s="1">
        <v>1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0</v>
      </c>
      <c r="BX1283" s="1">
        <v>0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1</v>
      </c>
      <c r="CG1283" s="1">
        <v>0</v>
      </c>
      <c r="CH1283" s="1">
        <v>0</v>
      </c>
      <c r="CI1283" s="1" t="s">
        <v>4946</v>
      </c>
      <c r="CJ1283" s="1" t="s">
        <v>4944</v>
      </c>
      <c r="CK1283" s="1" t="s">
        <v>4946</v>
      </c>
      <c r="CL1283" s="1" t="s">
        <v>4946</v>
      </c>
      <c r="CM1283" s="1" t="s">
        <v>4946</v>
      </c>
      <c r="CN1283" s="1" t="s">
        <v>4946</v>
      </c>
      <c r="CO1283" s="1" t="s">
        <v>4946</v>
      </c>
      <c r="CP1283" s="1" t="s">
        <v>4944</v>
      </c>
      <c r="CQ1283" s="1" t="s">
        <v>4944</v>
      </c>
      <c r="CR1283" s="1" t="s">
        <v>4944</v>
      </c>
      <c r="CS1283" s="1" t="s">
        <v>4946</v>
      </c>
      <c r="CT1283" s="1" t="s">
        <v>4943</v>
      </c>
      <c r="CU1283" s="1" t="s">
        <v>4943</v>
      </c>
      <c r="CV1283" s="1" t="s">
        <v>4943</v>
      </c>
      <c r="CW1283" s="1" t="s">
        <v>4943</v>
      </c>
      <c r="CX1283" s="1" t="s">
        <v>4943</v>
      </c>
      <c r="CY1283" s="1" t="s">
        <v>4943</v>
      </c>
      <c r="CZ1283" s="1" t="s">
        <v>4943</v>
      </c>
    </row>
    <row r="1284" spans="2:104" x14ac:dyDescent="0.25">
      <c r="B1284" s="2">
        <v>44389</v>
      </c>
      <c r="C1284" s="1">
        <v>0</v>
      </c>
      <c r="D1284" s="1">
        <v>1</v>
      </c>
      <c r="E1284" s="1">
        <v>0</v>
      </c>
      <c r="F1284" s="1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>
        <v>0</v>
      </c>
      <c r="BD1284">
        <v>0</v>
      </c>
      <c r="BE1284">
        <v>0</v>
      </c>
      <c r="BF1284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 t="s">
        <v>4943</v>
      </c>
      <c r="CJ1284" s="1" t="s">
        <v>4943</v>
      </c>
      <c r="CK1284" s="1" t="s">
        <v>4943</v>
      </c>
      <c r="CL1284" s="1" t="s">
        <v>4943</v>
      </c>
      <c r="CM1284" s="1" t="s">
        <v>4943</v>
      </c>
      <c r="CN1284" s="1" t="s">
        <v>4943</v>
      </c>
      <c r="CO1284" s="1" t="s">
        <v>4943</v>
      </c>
      <c r="CP1284" s="1" t="s">
        <v>4943</v>
      </c>
      <c r="CQ1284" s="1" t="s">
        <v>4943</v>
      </c>
      <c r="CR1284" s="1" t="s">
        <v>4943</v>
      </c>
      <c r="CS1284" s="1" t="s">
        <v>4943</v>
      </c>
      <c r="CT1284" s="1" t="s">
        <v>4943</v>
      </c>
      <c r="CU1284" s="1" t="s">
        <v>4943</v>
      </c>
      <c r="CV1284" s="1" t="s">
        <v>4943</v>
      </c>
      <c r="CW1284" s="1" t="s">
        <v>4943</v>
      </c>
      <c r="CX1284" s="1" t="s">
        <v>4943</v>
      </c>
      <c r="CY1284" s="1" t="s">
        <v>23</v>
      </c>
      <c r="CZ1284" s="1" t="s">
        <v>4943</v>
      </c>
    </row>
    <row r="1285" spans="2:104" x14ac:dyDescent="0.25">
      <c r="B1285" s="2">
        <v>44389</v>
      </c>
      <c r="C1285" s="1">
        <v>1</v>
      </c>
      <c r="D1285" s="1">
        <v>0</v>
      </c>
      <c r="E1285" s="1">
        <v>0</v>
      </c>
      <c r="F1285" s="1">
        <v>0</v>
      </c>
      <c r="G1285">
        <v>1</v>
      </c>
      <c r="H1285">
        <v>1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1</v>
      </c>
      <c r="O1285">
        <v>0</v>
      </c>
      <c r="P1285">
        <v>0</v>
      </c>
      <c r="Q1285">
        <v>0</v>
      </c>
      <c r="R1285">
        <v>1</v>
      </c>
      <c r="S1285">
        <v>1</v>
      </c>
      <c r="T1285">
        <v>1</v>
      </c>
      <c r="U1285">
        <v>0</v>
      </c>
      <c r="V1285" s="1">
        <v>1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1</v>
      </c>
      <c r="AG1285" s="1">
        <v>0</v>
      </c>
      <c r="AH1285" s="1">
        <v>1</v>
      </c>
      <c r="AI1285" s="1">
        <v>0</v>
      </c>
      <c r="AJ1285" s="1">
        <v>0</v>
      </c>
      <c r="AK1285" s="1">
        <v>1</v>
      </c>
      <c r="AL1285" s="1">
        <v>1</v>
      </c>
      <c r="AM1285" s="1">
        <v>1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1</v>
      </c>
      <c r="AY1285" s="1">
        <v>0</v>
      </c>
      <c r="AZ1285" s="1">
        <v>1</v>
      </c>
      <c r="BA1285" s="1">
        <v>0</v>
      </c>
      <c r="BB1285" s="1">
        <v>1</v>
      </c>
      <c r="BC1285">
        <v>1</v>
      </c>
      <c r="BD1285">
        <v>1</v>
      </c>
      <c r="BE1285">
        <v>1</v>
      </c>
      <c r="BF1285">
        <v>0</v>
      </c>
      <c r="BG1285" s="1">
        <v>1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1</v>
      </c>
      <c r="BV1285" s="1">
        <v>1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1</v>
      </c>
      <c r="CG1285" s="1">
        <v>0</v>
      </c>
      <c r="CH1285" s="1">
        <v>0</v>
      </c>
      <c r="CI1285" s="1" t="s">
        <v>4944</v>
      </c>
      <c r="CJ1285" s="1" t="s">
        <v>4945</v>
      </c>
      <c r="CK1285" s="1" t="s">
        <v>4946</v>
      </c>
      <c r="CL1285" s="1" t="s">
        <v>4944</v>
      </c>
      <c r="CM1285" s="1" t="s">
        <v>4946</v>
      </c>
      <c r="CN1285" s="1" t="s">
        <v>4946</v>
      </c>
      <c r="CO1285" s="1" t="s">
        <v>4944</v>
      </c>
      <c r="CP1285" s="1" t="s">
        <v>4946</v>
      </c>
      <c r="CQ1285" s="1" t="s">
        <v>4946</v>
      </c>
      <c r="CR1285" s="1" t="s">
        <v>4946</v>
      </c>
      <c r="CS1285" s="1" t="s">
        <v>4945</v>
      </c>
      <c r="CT1285" s="1" t="s">
        <v>4943</v>
      </c>
      <c r="CU1285" s="1" t="s">
        <v>4943</v>
      </c>
      <c r="CV1285" s="1" t="s">
        <v>4943</v>
      </c>
      <c r="CW1285" s="1" t="s">
        <v>4943</v>
      </c>
      <c r="CX1285" s="1" t="s">
        <v>4943</v>
      </c>
      <c r="CY1285" s="1" t="s">
        <v>4943</v>
      </c>
      <c r="CZ1285" s="1" t="s">
        <v>4943</v>
      </c>
    </row>
    <row r="1286" spans="2:104" x14ac:dyDescent="0.25">
      <c r="B1286" s="2">
        <v>44389</v>
      </c>
      <c r="C1286" s="1">
        <v>0</v>
      </c>
      <c r="D1286" s="1">
        <v>1</v>
      </c>
      <c r="E1286" s="1">
        <v>0</v>
      </c>
      <c r="F1286" s="1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>
        <v>0</v>
      </c>
      <c r="BD1286">
        <v>0</v>
      </c>
      <c r="BE1286">
        <v>0</v>
      </c>
      <c r="BF1286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 t="s">
        <v>4943</v>
      </c>
      <c r="CJ1286" s="1" t="s">
        <v>4943</v>
      </c>
      <c r="CK1286" s="1" t="s">
        <v>4943</v>
      </c>
      <c r="CL1286" s="1" t="s">
        <v>4943</v>
      </c>
      <c r="CM1286" s="1" t="s">
        <v>4943</v>
      </c>
      <c r="CN1286" s="1" t="s">
        <v>4943</v>
      </c>
      <c r="CO1286" s="1" t="s">
        <v>4943</v>
      </c>
      <c r="CP1286" s="1" t="s">
        <v>4943</v>
      </c>
      <c r="CQ1286" s="1" t="s">
        <v>4943</v>
      </c>
      <c r="CR1286" s="1" t="s">
        <v>4943</v>
      </c>
      <c r="CS1286" s="1" t="s">
        <v>4943</v>
      </c>
      <c r="CT1286" s="1" t="s">
        <v>4943</v>
      </c>
      <c r="CU1286" s="1" t="s">
        <v>4943</v>
      </c>
      <c r="CV1286" s="1" t="s">
        <v>4943</v>
      </c>
      <c r="CW1286" s="1" t="s">
        <v>4943</v>
      </c>
      <c r="CX1286" s="1" t="s">
        <v>4943</v>
      </c>
      <c r="CY1286" s="1" t="s">
        <v>23</v>
      </c>
      <c r="CZ1286" s="1" t="s">
        <v>4943</v>
      </c>
    </row>
    <row r="1287" spans="2:104" x14ac:dyDescent="0.25">
      <c r="B1287" s="2">
        <v>44389</v>
      </c>
      <c r="C1287" s="1">
        <v>1</v>
      </c>
      <c r="D1287" s="1">
        <v>0</v>
      </c>
      <c r="E1287" s="1">
        <v>0</v>
      </c>
      <c r="F1287" s="1">
        <v>0</v>
      </c>
      <c r="G1287">
        <v>0</v>
      </c>
      <c r="H1287">
        <v>1</v>
      </c>
      <c r="I1287">
        <v>1</v>
      </c>
      <c r="J1287">
        <v>0</v>
      </c>
      <c r="K1287">
        <v>1</v>
      </c>
      <c r="L1287">
        <v>1</v>
      </c>
      <c r="M1287">
        <v>1</v>
      </c>
      <c r="N1287">
        <v>0</v>
      </c>
      <c r="O1287">
        <v>1</v>
      </c>
      <c r="P1287">
        <v>0</v>
      </c>
      <c r="Q1287">
        <v>0</v>
      </c>
      <c r="R1287">
        <v>1</v>
      </c>
      <c r="S1287">
        <v>0</v>
      </c>
      <c r="T1287">
        <v>1</v>
      </c>
      <c r="U1287">
        <v>0</v>
      </c>
      <c r="V1287" s="1">
        <v>1</v>
      </c>
      <c r="W1287" s="1">
        <v>1</v>
      </c>
      <c r="X1287" s="1">
        <v>0</v>
      </c>
      <c r="Y1287" s="1">
        <v>1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1</v>
      </c>
      <c r="AZ1287" s="1">
        <v>1</v>
      </c>
      <c r="BA1287" s="1">
        <v>0</v>
      </c>
      <c r="BB1287" s="1">
        <v>0</v>
      </c>
      <c r="BC1287">
        <v>1</v>
      </c>
      <c r="BD1287">
        <v>1</v>
      </c>
      <c r="BE1287">
        <v>1</v>
      </c>
      <c r="BF1287">
        <v>0</v>
      </c>
      <c r="BG1287" s="1">
        <v>1</v>
      </c>
      <c r="BH1287" s="1">
        <v>1</v>
      </c>
      <c r="BI1287" s="1">
        <v>0</v>
      </c>
      <c r="BJ1287" s="1">
        <v>1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1</v>
      </c>
      <c r="BR1287" s="1">
        <v>1</v>
      </c>
      <c r="BS1287" s="1">
        <v>0</v>
      </c>
      <c r="BT1287" s="1">
        <v>0</v>
      </c>
      <c r="BU1287" s="1">
        <v>1</v>
      </c>
      <c r="BV1287" s="1">
        <v>1</v>
      </c>
      <c r="BW1287" s="1">
        <v>1</v>
      </c>
      <c r="BX1287" s="1">
        <v>0</v>
      </c>
      <c r="BY1287" s="1">
        <v>1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1</v>
      </c>
      <c r="CG1287" s="1">
        <v>1</v>
      </c>
      <c r="CH1287" s="1">
        <v>1</v>
      </c>
      <c r="CI1287" s="1" t="s">
        <v>4946</v>
      </c>
      <c r="CJ1287" s="1" t="s">
        <v>4944</v>
      </c>
      <c r="CK1287" s="1" t="s">
        <v>4946</v>
      </c>
      <c r="CL1287" s="1" t="s">
        <v>4946</v>
      </c>
      <c r="CM1287" s="1" t="s">
        <v>4946</v>
      </c>
      <c r="CN1287" s="1" t="s">
        <v>4946</v>
      </c>
      <c r="CO1287" s="1" t="s">
        <v>4946</v>
      </c>
      <c r="CP1287" s="1" t="s">
        <v>4946</v>
      </c>
      <c r="CQ1287" s="1" t="s">
        <v>4946</v>
      </c>
      <c r="CR1287" s="1" t="s">
        <v>4946</v>
      </c>
      <c r="CS1287" s="1" t="s">
        <v>4946</v>
      </c>
      <c r="CT1287" s="1" t="s">
        <v>4943</v>
      </c>
      <c r="CU1287" s="1" t="s">
        <v>4943</v>
      </c>
      <c r="CV1287" s="1" t="s">
        <v>4943</v>
      </c>
      <c r="CW1287" s="1" t="s">
        <v>4943</v>
      </c>
      <c r="CX1287" s="1" t="s">
        <v>4943</v>
      </c>
      <c r="CY1287" s="1" t="s">
        <v>4943</v>
      </c>
      <c r="CZ1287" s="1" t="s">
        <v>4943</v>
      </c>
    </row>
    <row r="1288" spans="2:104" x14ac:dyDescent="0.25">
      <c r="B1288" s="2">
        <v>44388</v>
      </c>
      <c r="C1288" s="1">
        <v>0</v>
      </c>
      <c r="D1288" s="1">
        <v>1</v>
      </c>
      <c r="E1288" s="1">
        <v>0</v>
      </c>
      <c r="F1288" s="1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>
        <v>0</v>
      </c>
      <c r="BD1288">
        <v>0</v>
      </c>
      <c r="BE1288">
        <v>0</v>
      </c>
      <c r="BF1288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 t="s">
        <v>4943</v>
      </c>
      <c r="CJ1288" s="1" t="s">
        <v>4943</v>
      </c>
      <c r="CK1288" s="1" t="s">
        <v>4943</v>
      </c>
      <c r="CL1288" s="1" t="s">
        <v>4943</v>
      </c>
      <c r="CM1288" s="1" t="s">
        <v>4943</v>
      </c>
      <c r="CN1288" s="1" t="s">
        <v>4943</v>
      </c>
      <c r="CO1288" s="1" t="s">
        <v>4943</v>
      </c>
      <c r="CP1288" s="1" t="s">
        <v>4943</v>
      </c>
      <c r="CQ1288" s="1" t="s">
        <v>4943</v>
      </c>
      <c r="CR1288" s="1" t="s">
        <v>4943</v>
      </c>
      <c r="CS1288" s="1" t="s">
        <v>4943</v>
      </c>
      <c r="CT1288" s="1" t="s">
        <v>4943</v>
      </c>
      <c r="CU1288" s="1" t="s">
        <v>4943</v>
      </c>
      <c r="CV1288" s="1" t="s">
        <v>4943</v>
      </c>
      <c r="CW1288" s="1" t="s">
        <v>4943</v>
      </c>
      <c r="CX1288" s="1" t="s">
        <v>4943</v>
      </c>
      <c r="CY1288" s="1" t="s">
        <v>23</v>
      </c>
      <c r="CZ1288" s="1" t="s">
        <v>4943</v>
      </c>
    </row>
    <row r="1289" spans="2:104" x14ac:dyDescent="0.25">
      <c r="B1289" s="2">
        <v>44386</v>
      </c>
      <c r="C1289" s="1">
        <v>1</v>
      </c>
      <c r="D1289" s="1">
        <v>0</v>
      </c>
      <c r="E1289" s="1">
        <v>0</v>
      </c>
      <c r="F1289" s="1">
        <v>0</v>
      </c>
      <c r="G1289">
        <v>0</v>
      </c>
      <c r="H1289">
        <v>1</v>
      </c>
      <c r="I1289">
        <v>1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1</v>
      </c>
      <c r="R1289">
        <v>1</v>
      </c>
      <c r="S1289">
        <v>0</v>
      </c>
      <c r="T1289">
        <v>0</v>
      </c>
      <c r="U1289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1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>
        <v>0</v>
      </c>
      <c r="BD1289">
        <v>0</v>
      </c>
      <c r="BE1289">
        <v>0</v>
      </c>
      <c r="BF1289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0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 t="s">
        <v>4946</v>
      </c>
      <c r="CJ1289" s="1" t="s">
        <v>4946</v>
      </c>
      <c r="CK1289" s="1" t="s">
        <v>4946</v>
      </c>
      <c r="CL1289" s="1" t="s">
        <v>4946</v>
      </c>
      <c r="CM1289" s="1" t="s">
        <v>4944</v>
      </c>
      <c r="CN1289" s="1" t="s">
        <v>4944</v>
      </c>
      <c r="CO1289" s="1" t="s">
        <v>4946</v>
      </c>
      <c r="CP1289" s="1" t="s">
        <v>4945</v>
      </c>
      <c r="CQ1289" s="1" t="s">
        <v>4944</v>
      </c>
      <c r="CR1289" s="1" t="s">
        <v>4946</v>
      </c>
      <c r="CS1289" s="1" t="s">
        <v>4944</v>
      </c>
      <c r="CT1289" s="1" t="s">
        <v>4943</v>
      </c>
      <c r="CU1289" s="1" t="s">
        <v>4943</v>
      </c>
      <c r="CV1289" s="1" t="s">
        <v>4943</v>
      </c>
      <c r="CW1289" s="1" t="s">
        <v>4943</v>
      </c>
      <c r="CX1289" s="1" t="s">
        <v>4943</v>
      </c>
      <c r="CY1289" s="1" t="s">
        <v>4943</v>
      </c>
      <c r="CZ1289" s="1" t="s">
        <v>4943</v>
      </c>
    </row>
    <row r="1290" spans="2:104" x14ac:dyDescent="0.25">
      <c r="B1290" s="2">
        <v>44386</v>
      </c>
      <c r="C1290" s="1">
        <v>0</v>
      </c>
      <c r="D1290" s="1">
        <v>1</v>
      </c>
      <c r="E1290" s="1">
        <v>0</v>
      </c>
      <c r="F1290" s="1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>
        <v>0</v>
      </c>
      <c r="BD1290">
        <v>0</v>
      </c>
      <c r="BE1290">
        <v>0</v>
      </c>
      <c r="BF1290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 t="s">
        <v>4943</v>
      </c>
      <c r="CJ1290" s="1" t="s">
        <v>4943</v>
      </c>
      <c r="CK1290" s="1" t="s">
        <v>4943</v>
      </c>
      <c r="CL1290" s="1" t="s">
        <v>4943</v>
      </c>
      <c r="CM1290" s="1" t="s">
        <v>4943</v>
      </c>
      <c r="CN1290" s="1" t="s">
        <v>4943</v>
      </c>
      <c r="CO1290" s="1" t="s">
        <v>4943</v>
      </c>
      <c r="CP1290" s="1" t="s">
        <v>4943</v>
      </c>
      <c r="CQ1290" s="1" t="s">
        <v>4943</v>
      </c>
      <c r="CR1290" s="1" t="s">
        <v>4943</v>
      </c>
      <c r="CS1290" s="1" t="s">
        <v>4943</v>
      </c>
      <c r="CT1290" s="1" t="s">
        <v>4943</v>
      </c>
      <c r="CU1290" s="1" t="s">
        <v>4943</v>
      </c>
      <c r="CV1290" s="1" t="s">
        <v>4943</v>
      </c>
      <c r="CW1290" s="1" t="s">
        <v>4943</v>
      </c>
      <c r="CX1290" s="1" t="s">
        <v>4943</v>
      </c>
      <c r="CY1290" s="1" t="s">
        <v>23</v>
      </c>
      <c r="CZ1290" s="1" t="s">
        <v>4943</v>
      </c>
    </row>
    <row r="1291" spans="2:104" x14ac:dyDescent="0.25">
      <c r="B1291" s="2">
        <v>44386</v>
      </c>
      <c r="C1291" s="1">
        <v>0</v>
      </c>
      <c r="D1291" s="1">
        <v>1</v>
      </c>
      <c r="E1291" s="1">
        <v>0</v>
      </c>
      <c r="F1291" s="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>
        <v>0</v>
      </c>
      <c r="BD1291">
        <v>0</v>
      </c>
      <c r="BE1291">
        <v>0</v>
      </c>
      <c r="BF129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 t="s">
        <v>4943</v>
      </c>
      <c r="CJ1291" s="1" t="s">
        <v>4943</v>
      </c>
      <c r="CK1291" s="1" t="s">
        <v>4943</v>
      </c>
      <c r="CL1291" s="1" t="s">
        <v>4943</v>
      </c>
      <c r="CM1291" s="1" t="s">
        <v>4943</v>
      </c>
      <c r="CN1291" s="1" t="s">
        <v>4943</v>
      </c>
      <c r="CO1291" s="1" t="s">
        <v>4943</v>
      </c>
      <c r="CP1291" s="1" t="s">
        <v>4943</v>
      </c>
      <c r="CQ1291" s="1" t="s">
        <v>4943</v>
      </c>
      <c r="CR1291" s="1" t="s">
        <v>4943</v>
      </c>
      <c r="CS1291" s="1" t="s">
        <v>4943</v>
      </c>
      <c r="CT1291" s="1" t="s">
        <v>4943</v>
      </c>
      <c r="CU1291" s="1" t="s">
        <v>4943</v>
      </c>
      <c r="CV1291" s="1" t="s">
        <v>4943</v>
      </c>
      <c r="CW1291" s="1" t="s">
        <v>4943</v>
      </c>
      <c r="CX1291" s="1" t="s">
        <v>4943</v>
      </c>
      <c r="CY1291" s="1" t="s">
        <v>23</v>
      </c>
      <c r="CZ1291" s="1" t="s">
        <v>4943</v>
      </c>
    </row>
    <row r="1292" spans="2:104" x14ac:dyDescent="0.25">
      <c r="B1292" s="2">
        <v>44386</v>
      </c>
      <c r="C1292" s="1">
        <v>1</v>
      </c>
      <c r="D1292" s="1">
        <v>0</v>
      </c>
      <c r="E1292" s="1">
        <v>0</v>
      </c>
      <c r="F1292" s="1">
        <v>0</v>
      </c>
      <c r="G1292">
        <v>1</v>
      </c>
      <c r="H1292">
        <v>0</v>
      </c>
      <c r="I1292">
        <v>1</v>
      </c>
      <c r="J1292">
        <v>1</v>
      </c>
      <c r="K1292">
        <v>1</v>
      </c>
      <c r="L1292">
        <v>1</v>
      </c>
      <c r="M1292">
        <v>0</v>
      </c>
      <c r="N1292">
        <v>1</v>
      </c>
      <c r="O1292">
        <v>1</v>
      </c>
      <c r="P1292">
        <v>0</v>
      </c>
      <c r="Q1292">
        <v>1</v>
      </c>
      <c r="R1292">
        <v>0</v>
      </c>
      <c r="S1292">
        <v>0</v>
      </c>
      <c r="T1292">
        <v>1</v>
      </c>
      <c r="U1292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1</v>
      </c>
      <c r="AE1292" s="1">
        <v>0</v>
      </c>
      <c r="AF1292" s="1">
        <v>1</v>
      </c>
      <c r="AG1292" s="1">
        <v>0</v>
      </c>
      <c r="AH1292" s="1">
        <v>1</v>
      </c>
      <c r="AI1292" s="1">
        <v>0</v>
      </c>
      <c r="AJ1292" s="1">
        <v>0</v>
      </c>
      <c r="AK1292" s="1">
        <v>1</v>
      </c>
      <c r="AL1292" s="1">
        <v>1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1</v>
      </c>
      <c r="AV1292" s="1">
        <v>0</v>
      </c>
      <c r="AW1292" s="1">
        <v>0</v>
      </c>
      <c r="AX1292" s="1">
        <v>1</v>
      </c>
      <c r="AY1292" s="1">
        <v>1</v>
      </c>
      <c r="AZ1292" s="1">
        <v>0</v>
      </c>
      <c r="BA1292" s="1">
        <v>1</v>
      </c>
      <c r="BB1292" s="1">
        <v>0</v>
      </c>
      <c r="BC1292">
        <v>0</v>
      </c>
      <c r="BD1292">
        <v>0</v>
      </c>
      <c r="BE1292">
        <v>1</v>
      </c>
      <c r="BF1292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1</v>
      </c>
      <c r="BP1292" s="1">
        <v>0</v>
      </c>
      <c r="BQ1292" s="1">
        <v>1</v>
      </c>
      <c r="BR1292" s="1">
        <v>0</v>
      </c>
      <c r="BS1292" s="1">
        <v>0</v>
      </c>
      <c r="BT1292" s="1">
        <v>0</v>
      </c>
      <c r="BU1292" s="1">
        <v>1</v>
      </c>
      <c r="BV1292" s="1">
        <v>0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>
        <v>1</v>
      </c>
      <c r="CE1292" s="1">
        <v>0</v>
      </c>
      <c r="CF1292" s="1">
        <v>0</v>
      </c>
      <c r="CG1292" s="1">
        <v>0</v>
      </c>
      <c r="CH1292" s="1">
        <v>0</v>
      </c>
      <c r="CI1292" s="1" t="s">
        <v>4946</v>
      </c>
      <c r="CJ1292" s="1" t="s">
        <v>4945</v>
      </c>
      <c r="CK1292" s="1" t="s">
        <v>4944</v>
      </c>
      <c r="CL1292" s="1" t="s">
        <v>4946</v>
      </c>
      <c r="CM1292" s="1" t="s">
        <v>4946</v>
      </c>
      <c r="CN1292" s="1" t="s">
        <v>4946</v>
      </c>
      <c r="CO1292" s="1" t="s">
        <v>4944</v>
      </c>
      <c r="CP1292" s="1" t="s">
        <v>4944</v>
      </c>
      <c r="CQ1292" s="1" t="s">
        <v>4945</v>
      </c>
      <c r="CR1292" s="1" t="s">
        <v>4945</v>
      </c>
      <c r="CS1292" s="1" t="s">
        <v>4944</v>
      </c>
      <c r="CT1292" s="1" t="s">
        <v>4943</v>
      </c>
      <c r="CU1292" s="1" t="s">
        <v>4943</v>
      </c>
      <c r="CV1292" s="1" t="s">
        <v>4943</v>
      </c>
      <c r="CW1292" s="1" t="s">
        <v>4943</v>
      </c>
      <c r="CX1292" s="1" t="s">
        <v>4943</v>
      </c>
      <c r="CY1292" s="1" t="s">
        <v>4943</v>
      </c>
      <c r="CZ1292" s="1" t="s">
        <v>4943</v>
      </c>
    </row>
    <row r="1293" spans="2:104" x14ac:dyDescent="0.25">
      <c r="B1293" s="2">
        <v>44386</v>
      </c>
      <c r="C1293" s="1">
        <v>1</v>
      </c>
      <c r="D1293" s="1">
        <v>0</v>
      </c>
      <c r="E1293" s="1">
        <v>0</v>
      </c>
      <c r="F1293" s="1">
        <v>0</v>
      </c>
      <c r="G1293">
        <v>0</v>
      </c>
      <c r="H1293">
        <v>1</v>
      </c>
      <c r="I1293">
        <v>1</v>
      </c>
      <c r="J1293">
        <v>0</v>
      </c>
      <c r="K1293">
        <v>0</v>
      </c>
      <c r="L1293">
        <v>0</v>
      </c>
      <c r="M1293">
        <v>0</v>
      </c>
      <c r="N1293">
        <v>1</v>
      </c>
      <c r="O1293">
        <v>0</v>
      </c>
      <c r="P1293">
        <v>0</v>
      </c>
      <c r="Q1293">
        <v>1</v>
      </c>
      <c r="R1293">
        <v>1</v>
      </c>
      <c r="S1293">
        <v>0</v>
      </c>
      <c r="T1293">
        <v>0</v>
      </c>
      <c r="U1293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1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>
        <v>0</v>
      </c>
      <c r="BD1293">
        <v>0</v>
      </c>
      <c r="BE1293">
        <v>0</v>
      </c>
      <c r="BF1293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 t="s">
        <v>4946</v>
      </c>
      <c r="CJ1293" s="1" t="s">
        <v>4946</v>
      </c>
      <c r="CK1293" s="1" t="s">
        <v>4946</v>
      </c>
      <c r="CL1293" s="1" t="s">
        <v>4946</v>
      </c>
      <c r="CM1293" s="1" t="s">
        <v>4944</v>
      </c>
      <c r="CN1293" s="1" t="s">
        <v>4944</v>
      </c>
      <c r="CO1293" s="1" t="s">
        <v>4944</v>
      </c>
      <c r="CP1293" s="1" t="s">
        <v>4944</v>
      </c>
      <c r="CQ1293" s="1" t="s">
        <v>4944</v>
      </c>
      <c r="CR1293" s="1" t="s">
        <v>4944</v>
      </c>
      <c r="CS1293" s="1" t="s">
        <v>4944</v>
      </c>
      <c r="CT1293" s="1" t="s">
        <v>4943</v>
      </c>
      <c r="CU1293" s="1" t="s">
        <v>4943</v>
      </c>
      <c r="CV1293" s="1" t="s">
        <v>4943</v>
      </c>
      <c r="CW1293" s="1" t="s">
        <v>4943</v>
      </c>
      <c r="CX1293" s="1" t="s">
        <v>4943</v>
      </c>
      <c r="CY1293" s="1" t="s">
        <v>4943</v>
      </c>
      <c r="CZ1293" s="1" t="s">
        <v>4943</v>
      </c>
    </row>
    <row r="1294" spans="2:104" x14ac:dyDescent="0.25">
      <c r="B1294" s="2">
        <v>44386</v>
      </c>
      <c r="C1294" s="1">
        <v>1</v>
      </c>
      <c r="D1294" s="1">
        <v>0</v>
      </c>
      <c r="E1294" s="1">
        <v>0</v>
      </c>
      <c r="F1294" s="1">
        <v>0</v>
      </c>
      <c r="G1294">
        <v>0</v>
      </c>
      <c r="H1294">
        <v>1</v>
      </c>
      <c r="I1294">
        <v>1</v>
      </c>
      <c r="J1294">
        <v>1</v>
      </c>
      <c r="K1294">
        <v>1</v>
      </c>
      <c r="L1294">
        <v>1</v>
      </c>
      <c r="M1294">
        <v>0</v>
      </c>
      <c r="N1294">
        <v>1</v>
      </c>
      <c r="O1294">
        <v>1</v>
      </c>
      <c r="P1294">
        <v>1</v>
      </c>
      <c r="Q1294">
        <v>0</v>
      </c>
      <c r="R1294">
        <v>1</v>
      </c>
      <c r="S1294">
        <v>1</v>
      </c>
      <c r="T1294">
        <v>1</v>
      </c>
      <c r="U1294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1</v>
      </c>
      <c r="AB1294" s="1">
        <v>0</v>
      </c>
      <c r="AC1294" s="1">
        <v>0</v>
      </c>
      <c r="AD1294" s="1">
        <v>0</v>
      </c>
      <c r="AE1294" s="1">
        <v>0</v>
      </c>
      <c r="AF1294" s="1">
        <v>1</v>
      </c>
      <c r="AG1294" s="1">
        <v>1</v>
      </c>
      <c r="AH1294" s="1">
        <v>1</v>
      </c>
      <c r="AI1294" s="1">
        <v>1</v>
      </c>
      <c r="AJ1294" s="1">
        <v>1</v>
      </c>
      <c r="AK1294" s="1">
        <v>0</v>
      </c>
      <c r="AL1294" s="1">
        <v>1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1</v>
      </c>
      <c r="AS1294" s="1">
        <v>0</v>
      </c>
      <c r="AT1294" s="1">
        <v>0</v>
      </c>
      <c r="AU1294" s="1">
        <v>0</v>
      </c>
      <c r="AV1294" s="1">
        <v>0</v>
      </c>
      <c r="AW1294" s="1">
        <v>1</v>
      </c>
      <c r="AX1294" s="1">
        <v>1</v>
      </c>
      <c r="AY1294" s="1">
        <v>0</v>
      </c>
      <c r="AZ1294" s="1">
        <v>1</v>
      </c>
      <c r="BA1294" s="1">
        <v>1</v>
      </c>
      <c r="BB1294" s="1">
        <v>1</v>
      </c>
      <c r="BC1294">
        <v>1</v>
      </c>
      <c r="BD1294">
        <v>1</v>
      </c>
      <c r="BE1294">
        <v>1</v>
      </c>
      <c r="BF1294">
        <v>1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1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1</v>
      </c>
      <c r="BT1294" s="1">
        <v>0</v>
      </c>
      <c r="BU1294" s="1">
        <v>1</v>
      </c>
      <c r="BV1294" s="1">
        <v>0</v>
      </c>
      <c r="BW1294" s="1">
        <v>0</v>
      </c>
      <c r="BX1294" s="1">
        <v>0</v>
      </c>
      <c r="BY1294" s="1">
        <v>0</v>
      </c>
      <c r="BZ1294" s="1">
        <v>0</v>
      </c>
      <c r="CA1294" s="1">
        <v>1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 t="s">
        <v>4946</v>
      </c>
      <c r="CJ1294" s="1" t="s">
        <v>4946</v>
      </c>
      <c r="CK1294" s="1" t="s">
        <v>4946</v>
      </c>
      <c r="CL1294" s="1" t="s">
        <v>4946</v>
      </c>
      <c r="CM1294" s="1" t="s">
        <v>4945</v>
      </c>
      <c r="CN1294" s="1" t="s">
        <v>4946</v>
      </c>
      <c r="CO1294" s="1" t="s">
        <v>4946</v>
      </c>
      <c r="CP1294" s="1" t="s">
        <v>4946</v>
      </c>
      <c r="CQ1294" s="1" t="s">
        <v>4946</v>
      </c>
      <c r="CR1294" s="1" t="s">
        <v>4946</v>
      </c>
      <c r="CS1294" s="1" t="s">
        <v>4946</v>
      </c>
      <c r="CT1294" s="1" t="s">
        <v>4943</v>
      </c>
      <c r="CU1294" s="1" t="s">
        <v>4943</v>
      </c>
      <c r="CV1294" s="1" t="s">
        <v>4943</v>
      </c>
      <c r="CW1294" s="1" t="s">
        <v>4943</v>
      </c>
      <c r="CX1294" s="1" t="s">
        <v>4943</v>
      </c>
      <c r="CY1294" s="1" t="s">
        <v>4943</v>
      </c>
      <c r="CZ1294" s="1" t="s">
        <v>4943</v>
      </c>
    </row>
    <row r="1295" spans="2:104" x14ac:dyDescent="0.25">
      <c r="B1295" s="2">
        <v>44386</v>
      </c>
      <c r="C1295" s="1">
        <v>0</v>
      </c>
      <c r="D1295" s="1">
        <v>1</v>
      </c>
      <c r="E1295" s="1">
        <v>0</v>
      </c>
      <c r="F1295" s="1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>
        <v>0</v>
      </c>
      <c r="BD1295">
        <v>0</v>
      </c>
      <c r="BE1295">
        <v>0</v>
      </c>
      <c r="BF1295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 t="s">
        <v>4943</v>
      </c>
      <c r="CJ1295" s="1" t="s">
        <v>4943</v>
      </c>
      <c r="CK1295" s="1" t="s">
        <v>4943</v>
      </c>
      <c r="CL1295" s="1" t="s">
        <v>4943</v>
      </c>
      <c r="CM1295" s="1" t="s">
        <v>4943</v>
      </c>
      <c r="CN1295" s="1" t="s">
        <v>4943</v>
      </c>
      <c r="CO1295" s="1" t="s">
        <v>4943</v>
      </c>
      <c r="CP1295" s="1" t="s">
        <v>4943</v>
      </c>
      <c r="CQ1295" s="1" t="s">
        <v>4943</v>
      </c>
      <c r="CR1295" s="1" t="s">
        <v>4943</v>
      </c>
      <c r="CS1295" s="1" t="s">
        <v>4943</v>
      </c>
      <c r="CT1295" s="1" t="s">
        <v>4943</v>
      </c>
      <c r="CU1295" s="1" t="s">
        <v>4943</v>
      </c>
      <c r="CV1295" s="1" t="s">
        <v>4943</v>
      </c>
      <c r="CW1295" s="1" t="s">
        <v>4943</v>
      </c>
      <c r="CX1295" s="1" t="s">
        <v>4943</v>
      </c>
      <c r="CY1295" s="1" t="s">
        <v>23</v>
      </c>
      <c r="CZ1295" s="1" t="s">
        <v>4943</v>
      </c>
    </row>
    <row r="1296" spans="2:104" x14ac:dyDescent="0.25">
      <c r="B1296" s="2">
        <v>44385</v>
      </c>
      <c r="C1296" s="1">
        <v>0</v>
      </c>
      <c r="D1296" s="1">
        <v>1</v>
      </c>
      <c r="E1296" s="1">
        <v>0</v>
      </c>
      <c r="F1296" s="1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>
        <v>0</v>
      </c>
      <c r="BD1296">
        <v>0</v>
      </c>
      <c r="BE1296">
        <v>0</v>
      </c>
      <c r="BF1296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 t="s">
        <v>4943</v>
      </c>
      <c r="CJ1296" s="1" t="s">
        <v>4943</v>
      </c>
      <c r="CK1296" s="1" t="s">
        <v>4943</v>
      </c>
      <c r="CL1296" s="1" t="s">
        <v>4943</v>
      </c>
      <c r="CM1296" s="1" t="s">
        <v>4943</v>
      </c>
      <c r="CN1296" s="1" t="s">
        <v>4943</v>
      </c>
      <c r="CO1296" s="1" t="s">
        <v>4943</v>
      </c>
      <c r="CP1296" s="1" t="s">
        <v>4943</v>
      </c>
      <c r="CQ1296" s="1" t="s">
        <v>4943</v>
      </c>
      <c r="CR1296" s="1" t="s">
        <v>4943</v>
      </c>
      <c r="CS1296" s="1" t="s">
        <v>4943</v>
      </c>
      <c r="CT1296" s="1" t="s">
        <v>4943</v>
      </c>
      <c r="CU1296" s="1" t="s">
        <v>4943</v>
      </c>
      <c r="CV1296" s="1" t="s">
        <v>4943</v>
      </c>
      <c r="CW1296" s="1" t="s">
        <v>4943</v>
      </c>
      <c r="CX1296" s="1" t="s">
        <v>4943</v>
      </c>
      <c r="CY1296" s="1" t="s">
        <v>23</v>
      </c>
      <c r="CZ1296" s="1" t="s">
        <v>4943</v>
      </c>
    </row>
    <row r="1297" spans="2:104" x14ac:dyDescent="0.25">
      <c r="B1297" s="2">
        <v>44385</v>
      </c>
      <c r="C1297" s="1">
        <v>0</v>
      </c>
      <c r="D1297" s="1">
        <v>1</v>
      </c>
      <c r="E1297" s="1">
        <v>0</v>
      </c>
      <c r="F1297" s="1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>
        <v>0</v>
      </c>
      <c r="BD1297">
        <v>0</v>
      </c>
      <c r="BE1297">
        <v>0</v>
      </c>
      <c r="BF1297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0</v>
      </c>
      <c r="BX1297" s="1">
        <v>0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 t="s">
        <v>4943</v>
      </c>
      <c r="CJ1297" s="1" t="s">
        <v>4943</v>
      </c>
      <c r="CK1297" s="1" t="s">
        <v>4943</v>
      </c>
      <c r="CL1297" s="1" t="s">
        <v>4943</v>
      </c>
      <c r="CM1297" s="1" t="s">
        <v>4943</v>
      </c>
      <c r="CN1297" s="1" t="s">
        <v>4943</v>
      </c>
      <c r="CO1297" s="1" t="s">
        <v>4943</v>
      </c>
      <c r="CP1297" s="1" t="s">
        <v>4943</v>
      </c>
      <c r="CQ1297" s="1" t="s">
        <v>4943</v>
      </c>
      <c r="CR1297" s="1" t="s">
        <v>4943</v>
      </c>
      <c r="CS1297" s="1" t="s">
        <v>4943</v>
      </c>
      <c r="CT1297" s="1" t="s">
        <v>4943</v>
      </c>
      <c r="CU1297" s="1" t="s">
        <v>4943</v>
      </c>
      <c r="CV1297" s="1" t="s">
        <v>4943</v>
      </c>
      <c r="CW1297" s="1" t="s">
        <v>4943</v>
      </c>
      <c r="CX1297" s="1" t="s">
        <v>4943</v>
      </c>
      <c r="CY1297" s="1" t="s">
        <v>23</v>
      </c>
      <c r="CZ1297" s="1" t="s">
        <v>4943</v>
      </c>
    </row>
    <row r="1298" spans="2:104" x14ac:dyDescent="0.25">
      <c r="B1298" s="2">
        <v>44385</v>
      </c>
      <c r="C1298" s="1">
        <v>0</v>
      </c>
      <c r="D1298" s="1">
        <v>1</v>
      </c>
      <c r="E1298" s="1">
        <v>0</v>
      </c>
      <c r="F1298" s="1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>
        <v>0</v>
      </c>
      <c r="BD1298">
        <v>0</v>
      </c>
      <c r="BE1298">
        <v>0</v>
      </c>
      <c r="BF1298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 t="s">
        <v>4943</v>
      </c>
      <c r="CJ1298" s="1" t="s">
        <v>4943</v>
      </c>
      <c r="CK1298" s="1" t="s">
        <v>4943</v>
      </c>
      <c r="CL1298" s="1" t="s">
        <v>4943</v>
      </c>
      <c r="CM1298" s="1" t="s">
        <v>4943</v>
      </c>
      <c r="CN1298" s="1" t="s">
        <v>4943</v>
      </c>
      <c r="CO1298" s="1" t="s">
        <v>4943</v>
      </c>
      <c r="CP1298" s="1" t="s">
        <v>4943</v>
      </c>
      <c r="CQ1298" s="1" t="s">
        <v>4943</v>
      </c>
      <c r="CR1298" s="1" t="s">
        <v>4943</v>
      </c>
      <c r="CS1298" s="1" t="s">
        <v>4943</v>
      </c>
      <c r="CT1298" s="1" t="s">
        <v>4943</v>
      </c>
      <c r="CU1298" s="1" t="s">
        <v>4943</v>
      </c>
      <c r="CV1298" s="1" t="s">
        <v>4943</v>
      </c>
      <c r="CW1298" s="1" t="s">
        <v>4943</v>
      </c>
      <c r="CX1298" s="1" t="s">
        <v>4943</v>
      </c>
      <c r="CY1298" s="1" t="s">
        <v>23</v>
      </c>
      <c r="CZ1298" s="1" t="s">
        <v>4943</v>
      </c>
    </row>
    <row r="1299" spans="2:104" x14ac:dyDescent="0.25">
      <c r="B1299" s="2">
        <v>44385</v>
      </c>
      <c r="C1299" s="1">
        <v>1</v>
      </c>
      <c r="D1299" s="1">
        <v>0</v>
      </c>
      <c r="E1299" s="1">
        <v>0</v>
      </c>
      <c r="F1299" s="1">
        <v>0</v>
      </c>
      <c r="G1299">
        <v>0</v>
      </c>
      <c r="H1299">
        <v>1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1</v>
      </c>
      <c r="O1299">
        <v>0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0</v>
      </c>
      <c r="V1299" s="1">
        <v>1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1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1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>
        <v>0</v>
      </c>
      <c r="BD1299">
        <v>0</v>
      </c>
      <c r="BE1299">
        <v>0</v>
      </c>
      <c r="BF1299">
        <v>0</v>
      </c>
      <c r="BG1299" s="1">
        <v>1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1</v>
      </c>
      <c r="CG1299" s="1">
        <v>0</v>
      </c>
      <c r="CH1299" s="1">
        <v>0</v>
      </c>
      <c r="CI1299" s="1" t="s">
        <v>4944</v>
      </c>
      <c r="CJ1299" s="1" t="s">
        <v>4944</v>
      </c>
      <c r="CK1299" s="1" t="s">
        <v>4945</v>
      </c>
      <c r="CL1299" s="1" t="s">
        <v>4945</v>
      </c>
      <c r="CM1299" s="1" t="s">
        <v>4945</v>
      </c>
      <c r="CN1299" s="1" t="s">
        <v>4944</v>
      </c>
      <c r="CO1299" s="1" t="s">
        <v>4944</v>
      </c>
      <c r="CP1299" s="1" t="s">
        <v>4944</v>
      </c>
      <c r="CQ1299" s="1" t="s">
        <v>4945</v>
      </c>
      <c r="CR1299" s="1" t="s">
        <v>4944</v>
      </c>
      <c r="CS1299" s="1" t="s">
        <v>4944</v>
      </c>
      <c r="CT1299" s="1" t="s">
        <v>4943</v>
      </c>
      <c r="CU1299" s="1" t="s">
        <v>4943</v>
      </c>
      <c r="CV1299" s="1" t="s">
        <v>4943</v>
      </c>
      <c r="CW1299" s="1" t="s">
        <v>4943</v>
      </c>
      <c r="CX1299" s="1" t="s">
        <v>4943</v>
      </c>
      <c r="CY1299" s="1" t="s">
        <v>4943</v>
      </c>
      <c r="CZ1299" s="1" t="s">
        <v>4943</v>
      </c>
    </row>
    <row r="1300" spans="2:104" x14ac:dyDescent="0.25">
      <c r="B1300" s="2">
        <v>44385</v>
      </c>
      <c r="C1300" s="1">
        <v>0</v>
      </c>
      <c r="D1300" s="1">
        <v>1</v>
      </c>
      <c r="E1300" s="1">
        <v>0</v>
      </c>
      <c r="F1300" s="1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>
        <v>0</v>
      </c>
      <c r="BD1300">
        <v>0</v>
      </c>
      <c r="BE1300">
        <v>0</v>
      </c>
      <c r="BF1300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0</v>
      </c>
      <c r="BX1300" s="1">
        <v>0</v>
      </c>
      <c r="BY1300" s="1">
        <v>0</v>
      </c>
      <c r="BZ1300" s="1">
        <v>0</v>
      </c>
      <c r="CA1300" s="1">
        <v>0</v>
      </c>
      <c r="CB1300" s="1">
        <v>0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 t="s">
        <v>4943</v>
      </c>
      <c r="CJ1300" s="1" t="s">
        <v>4943</v>
      </c>
      <c r="CK1300" s="1" t="s">
        <v>4943</v>
      </c>
      <c r="CL1300" s="1" t="s">
        <v>4943</v>
      </c>
      <c r="CM1300" s="1" t="s">
        <v>4943</v>
      </c>
      <c r="CN1300" s="1" t="s">
        <v>4943</v>
      </c>
      <c r="CO1300" s="1" t="s">
        <v>4943</v>
      </c>
      <c r="CP1300" s="1" t="s">
        <v>4943</v>
      </c>
      <c r="CQ1300" s="1" t="s">
        <v>4943</v>
      </c>
      <c r="CR1300" s="1" t="s">
        <v>4943</v>
      </c>
      <c r="CS1300" s="1" t="s">
        <v>4943</v>
      </c>
      <c r="CT1300" s="1" t="s">
        <v>4943</v>
      </c>
      <c r="CU1300" s="1" t="s">
        <v>4943</v>
      </c>
      <c r="CV1300" s="1" t="s">
        <v>4943</v>
      </c>
      <c r="CW1300" s="1" t="s">
        <v>4943</v>
      </c>
      <c r="CX1300" s="1" t="s">
        <v>4943</v>
      </c>
      <c r="CY1300" s="1" t="s">
        <v>23</v>
      </c>
      <c r="CZ1300" s="1" t="s">
        <v>4943</v>
      </c>
    </row>
    <row r="1301" spans="2:104" x14ac:dyDescent="0.25">
      <c r="B1301" s="2">
        <v>44385</v>
      </c>
      <c r="C1301" s="1">
        <v>0</v>
      </c>
      <c r="D1301" s="1">
        <v>0</v>
      </c>
      <c r="E1301" s="1">
        <v>1</v>
      </c>
      <c r="F1301" s="1">
        <v>0</v>
      </c>
      <c r="G1301">
        <v>0</v>
      </c>
      <c r="H1301">
        <v>0</v>
      </c>
      <c r="I1301">
        <v>1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>
        <v>0</v>
      </c>
      <c r="BD1301">
        <v>0</v>
      </c>
      <c r="BE1301">
        <v>0</v>
      </c>
      <c r="BF130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 t="s">
        <v>4943</v>
      </c>
      <c r="CJ1301" s="1" t="s">
        <v>4943</v>
      </c>
      <c r="CK1301" s="1" t="s">
        <v>4943</v>
      </c>
      <c r="CL1301" s="1" t="s">
        <v>4943</v>
      </c>
      <c r="CM1301" s="1" t="s">
        <v>4943</v>
      </c>
      <c r="CN1301" s="1" t="s">
        <v>4943</v>
      </c>
      <c r="CO1301" s="1" t="s">
        <v>4943</v>
      </c>
      <c r="CP1301" s="1" t="s">
        <v>4943</v>
      </c>
      <c r="CQ1301" s="1" t="s">
        <v>4943</v>
      </c>
      <c r="CR1301" s="1" t="s">
        <v>4943</v>
      </c>
      <c r="CS1301" s="1" t="s">
        <v>4943</v>
      </c>
      <c r="CT1301" s="1" t="s">
        <v>4947</v>
      </c>
      <c r="CU1301" s="1" t="s">
        <v>4943</v>
      </c>
      <c r="CV1301" s="1" t="s">
        <v>4943</v>
      </c>
      <c r="CW1301" s="1" t="s">
        <v>4943</v>
      </c>
      <c r="CX1301" s="1" t="s">
        <v>4943</v>
      </c>
      <c r="CY1301" s="1" t="s">
        <v>4943</v>
      </c>
      <c r="CZ1301" s="1" t="s">
        <v>23</v>
      </c>
    </row>
    <row r="1302" spans="2:104" x14ac:dyDescent="0.25">
      <c r="B1302" s="2">
        <v>44385</v>
      </c>
      <c r="C1302" s="1">
        <v>0</v>
      </c>
      <c r="D1302" s="1">
        <v>0</v>
      </c>
      <c r="E1302" s="1">
        <v>0</v>
      </c>
      <c r="F1302" s="1">
        <v>1</v>
      </c>
      <c r="G1302">
        <v>0</v>
      </c>
      <c r="H1302">
        <v>0</v>
      </c>
      <c r="I1302">
        <v>1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1</v>
      </c>
      <c r="S1302">
        <v>0</v>
      </c>
      <c r="T1302">
        <v>1</v>
      </c>
      <c r="U1302">
        <v>0</v>
      </c>
      <c r="V1302" s="1">
        <v>1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>
        <v>0</v>
      </c>
      <c r="BD1302">
        <v>0</v>
      </c>
      <c r="BE1302">
        <v>0</v>
      </c>
      <c r="BF1302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0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 t="s">
        <v>4946</v>
      </c>
      <c r="CJ1302" s="1" t="s">
        <v>4946</v>
      </c>
      <c r="CK1302" s="1" t="s">
        <v>4946</v>
      </c>
      <c r="CL1302" s="1" t="s">
        <v>4946</v>
      </c>
      <c r="CM1302" s="1" t="s">
        <v>4946</v>
      </c>
      <c r="CN1302" s="1" t="s">
        <v>4944</v>
      </c>
      <c r="CO1302" s="1" t="s">
        <v>4944</v>
      </c>
      <c r="CP1302" s="1" t="s">
        <v>4944</v>
      </c>
      <c r="CQ1302" s="1" t="s">
        <v>4944</v>
      </c>
      <c r="CR1302" s="1" t="s">
        <v>4944</v>
      </c>
      <c r="CS1302" s="1" t="s">
        <v>4944</v>
      </c>
      <c r="CT1302" s="1" t="s">
        <v>4943</v>
      </c>
      <c r="CU1302" s="1" t="s">
        <v>4943</v>
      </c>
      <c r="CV1302" s="1" t="s">
        <v>4943</v>
      </c>
      <c r="CW1302" s="1" t="s">
        <v>4943</v>
      </c>
      <c r="CX1302" s="1" t="s">
        <v>4943</v>
      </c>
      <c r="CY1302" s="1" t="s">
        <v>4943</v>
      </c>
      <c r="CZ1302" s="1" t="s">
        <v>4943</v>
      </c>
    </row>
    <row r="1303" spans="2:104" x14ac:dyDescent="0.25">
      <c r="B1303" s="2">
        <v>44385</v>
      </c>
      <c r="C1303" s="1">
        <v>1</v>
      </c>
      <c r="D1303" s="1">
        <v>0</v>
      </c>
      <c r="E1303" s="1">
        <v>0</v>
      </c>
      <c r="F1303" s="1">
        <v>0</v>
      </c>
      <c r="G1303">
        <v>1</v>
      </c>
      <c r="H1303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>
        <v>0</v>
      </c>
      <c r="BD1303">
        <v>0</v>
      </c>
      <c r="BE1303">
        <v>0</v>
      </c>
      <c r="BF1303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0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 t="s">
        <v>4946</v>
      </c>
      <c r="CJ1303" s="1" t="s">
        <v>4946</v>
      </c>
      <c r="CK1303" s="1" t="s">
        <v>4946</v>
      </c>
      <c r="CL1303" s="1" t="s">
        <v>4946</v>
      </c>
      <c r="CM1303" s="1" t="s">
        <v>4946</v>
      </c>
      <c r="CN1303" s="1" t="s">
        <v>4945</v>
      </c>
      <c r="CO1303" s="1" t="s">
        <v>4946</v>
      </c>
      <c r="CP1303" s="1" t="s">
        <v>4946</v>
      </c>
      <c r="CQ1303" s="1" t="s">
        <v>4946</v>
      </c>
      <c r="CR1303" s="1" t="s">
        <v>4946</v>
      </c>
      <c r="CS1303" s="1" t="s">
        <v>4946</v>
      </c>
      <c r="CT1303" s="1" t="s">
        <v>4943</v>
      </c>
      <c r="CU1303" s="1" t="s">
        <v>4943</v>
      </c>
      <c r="CV1303" s="1" t="s">
        <v>4943</v>
      </c>
      <c r="CW1303" s="1" t="s">
        <v>4943</v>
      </c>
      <c r="CX1303" s="1" t="s">
        <v>4943</v>
      </c>
      <c r="CY1303" s="1" t="s">
        <v>4943</v>
      </c>
      <c r="CZ1303" s="1" t="s">
        <v>4943</v>
      </c>
    </row>
    <row r="1304" spans="2:104" x14ac:dyDescent="0.25">
      <c r="B1304" s="2">
        <v>44385</v>
      </c>
      <c r="C1304" s="1">
        <v>1</v>
      </c>
      <c r="D1304" s="1">
        <v>0</v>
      </c>
      <c r="E1304" s="1">
        <v>0</v>
      </c>
      <c r="F1304" s="1">
        <v>0</v>
      </c>
      <c r="G1304">
        <v>0</v>
      </c>
      <c r="H1304">
        <v>1</v>
      </c>
      <c r="I1304">
        <v>1</v>
      </c>
      <c r="J1304">
        <v>0</v>
      </c>
      <c r="K1304">
        <v>0</v>
      </c>
      <c r="L1304">
        <v>0</v>
      </c>
      <c r="M1304">
        <v>0</v>
      </c>
      <c r="N1304">
        <v>1</v>
      </c>
      <c r="O1304">
        <v>1</v>
      </c>
      <c r="P1304">
        <v>1</v>
      </c>
      <c r="Q1304">
        <v>1</v>
      </c>
      <c r="R1304">
        <v>1</v>
      </c>
      <c r="S1304">
        <v>1</v>
      </c>
      <c r="T1304">
        <v>1</v>
      </c>
      <c r="U1304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>
        <v>0</v>
      </c>
      <c r="BD1304">
        <v>0</v>
      </c>
      <c r="BE1304">
        <v>0</v>
      </c>
      <c r="BF1304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 t="s">
        <v>4946</v>
      </c>
      <c r="CJ1304" s="1" t="s">
        <v>4946</v>
      </c>
      <c r="CK1304" s="1" t="s">
        <v>4946</v>
      </c>
      <c r="CL1304" s="1" t="s">
        <v>4946</v>
      </c>
      <c r="CM1304" s="1" t="s">
        <v>4946</v>
      </c>
      <c r="CN1304" s="1" t="s">
        <v>4946</v>
      </c>
      <c r="CO1304" s="1" t="s">
        <v>4946</v>
      </c>
      <c r="CP1304" s="1" t="s">
        <v>4945</v>
      </c>
      <c r="CQ1304" s="1" t="s">
        <v>4946</v>
      </c>
      <c r="CR1304" s="1" t="s">
        <v>4946</v>
      </c>
      <c r="CS1304" s="1" t="s">
        <v>4946</v>
      </c>
      <c r="CT1304" s="1" t="s">
        <v>4943</v>
      </c>
      <c r="CU1304" s="1" t="s">
        <v>4943</v>
      </c>
      <c r="CV1304" s="1" t="s">
        <v>4943</v>
      </c>
      <c r="CW1304" s="1" t="s">
        <v>4943</v>
      </c>
      <c r="CX1304" s="1" t="s">
        <v>4943</v>
      </c>
      <c r="CY1304" s="1" t="s">
        <v>4943</v>
      </c>
      <c r="CZ1304" s="1" t="s">
        <v>4943</v>
      </c>
    </row>
    <row r="1305" spans="2:104" x14ac:dyDescent="0.25">
      <c r="B1305" s="2">
        <v>44385</v>
      </c>
      <c r="C1305" s="1">
        <v>1</v>
      </c>
      <c r="D1305" s="1">
        <v>0</v>
      </c>
      <c r="E1305" s="1">
        <v>0</v>
      </c>
      <c r="F1305" s="1">
        <v>0</v>
      </c>
      <c r="G1305">
        <v>0</v>
      </c>
      <c r="H1305">
        <v>1</v>
      </c>
      <c r="I1305">
        <v>1</v>
      </c>
      <c r="J1305">
        <v>0</v>
      </c>
      <c r="K1305">
        <v>0</v>
      </c>
      <c r="L1305">
        <v>0</v>
      </c>
      <c r="M1305">
        <v>0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1</v>
      </c>
      <c r="U1305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1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>
        <v>0</v>
      </c>
      <c r="BD1305">
        <v>0</v>
      </c>
      <c r="BE1305">
        <v>0</v>
      </c>
      <c r="BF1305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 t="s">
        <v>4946</v>
      </c>
      <c r="CJ1305" s="1" t="s">
        <v>4946</v>
      </c>
      <c r="CK1305" s="1" t="s">
        <v>4946</v>
      </c>
      <c r="CL1305" s="1" t="s">
        <v>4946</v>
      </c>
      <c r="CM1305" s="1" t="s">
        <v>4946</v>
      </c>
      <c r="CN1305" s="1" t="s">
        <v>4946</v>
      </c>
      <c r="CO1305" s="1" t="s">
        <v>4946</v>
      </c>
      <c r="CP1305" s="1" t="s">
        <v>4945</v>
      </c>
      <c r="CQ1305" s="1" t="s">
        <v>4946</v>
      </c>
      <c r="CR1305" s="1" t="s">
        <v>4946</v>
      </c>
      <c r="CS1305" s="1" t="s">
        <v>4946</v>
      </c>
      <c r="CT1305" s="1" t="s">
        <v>4943</v>
      </c>
      <c r="CU1305" s="1" t="s">
        <v>4943</v>
      </c>
      <c r="CV1305" s="1" t="s">
        <v>4943</v>
      </c>
      <c r="CW1305" s="1" t="s">
        <v>4943</v>
      </c>
      <c r="CX1305" s="1" t="s">
        <v>4943</v>
      </c>
      <c r="CY1305" s="1" t="s">
        <v>4943</v>
      </c>
      <c r="CZ1305" s="1" t="s">
        <v>4943</v>
      </c>
    </row>
    <row r="1306" spans="2:104" x14ac:dyDescent="0.25">
      <c r="B1306" s="2">
        <v>44385</v>
      </c>
      <c r="C1306" s="1">
        <v>0</v>
      </c>
      <c r="D1306" s="1">
        <v>1</v>
      </c>
      <c r="E1306" s="1">
        <v>0</v>
      </c>
      <c r="F1306" s="1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>
        <v>0</v>
      </c>
      <c r="BD1306">
        <v>0</v>
      </c>
      <c r="BE1306">
        <v>0</v>
      </c>
      <c r="BF1306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 t="s">
        <v>4943</v>
      </c>
      <c r="CJ1306" s="1" t="s">
        <v>4943</v>
      </c>
      <c r="CK1306" s="1" t="s">
        <v>4943</v>
      </c>
      <c r="CL1306" s="1" t="s">
        <v>4943</v>
      </c>
      <c r="CM1306" s="1" t="s">
        <v>4943</v>
      </c>
      <c r="CN1306" s="1" t="s">
        <v>4943</v>
      </c>
      <c r="CO1306" s="1" t="s">
        <v>4943</v>
      </c>
      <c r="CP1306" s="1" t="s">
        <v>4943</v>
      </c>
      <c r="CQ1306" s="1" t="s">
        <v>4943</v>
      </c>
      <c r="CR1306" s="1" t="s">
        <v>4943</v>
      </c>
      <c r="CS1306" s="1" t="s">
        <v>4943</v>
      </c>
      <c r="CT1306" s="1" t="s">
        <v>4943</v>
      </c>
      <c r="CU1306" s="1" t="s">
        <v>4943</v>
      </c>
      <c r="CV1306" s="1" t="s">
        <v>4943</v>
      </c>
      <c r="CW1306" s="1" t="s">
        <v>4943</v>
      </c>
      <c r="CX1306" s="1" t="s">
        <v>4943</v>
      </c>
      <c r="CY1306" s="1" t="s">
        <v>23</v>
      </c>
      <c r="CZ1306" s="1" t="s">
        <v>4943</v>
      </c>
    </row>
    <row r="1307" spans="2:104" x14ac:dyDescent="0.25">
      <c r="B1307" s="2">
        <v>44385</v>
      </c>
      <c r="C1307" s="1">
        <v>1</v>
      </c>
      <c r="D1307" s="1">
        <v>0</v>
      </c>
      <c r="E1307" s="1">
        <v>0</v>
      </c>
      <c r="F1307" s="1">
        <v>0</v>
      </c>
      <c r="G1307">
        <v>0</v>
      </c>
      <c r="H1307">
        <v>1</v>
      </c>
      <c r="I1307">
        <v>1</v>
      </c>
      <c r="J1307">
        <v>0</v>
      </c>
      <c r="K1307">
        <v>0</v>
      </c>
      <c r="L1307">
        <v>0</v>
      </c>
      <c r="M1307">
        <v>0</v>
      </c>
      <c r="N1307">
        <v>1</v>
      </c>
      <c r="O1307">
        <v>1</v>
      </c>
      <c r="P1307">
        <v>1</v>
      </c>
      <c r="Q1307">
        <v>1</v>
      </c>
      <c r="R1307">
        <v>1</v>
      </c>
      <c r="S1307">
        <v>1</v>
      </c>
      <c r="T1307">
        <v>1</v>
      </c>
      <c r="U1307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1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>
        <v>0</v>
      </c>
      <c r="BD1307">
        <v>0</v>
      </c>
      <c r="BE1307">
        <v>0</v>
      </c>
      <c r="BF1307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0</v>
      </c>
      <c r="BX1307" s="1">
        <v>0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 t="s">
        <v>4946</v>
      </c>
      <c r="CJ1307" s="1" t="s">
        <v>4946</v>
      </c>
      <c r="CK1307" s="1" t="s">
        <v>4946</v>
      </c>
      <c r="CL1307" s="1" t="s">
        <v>4946</v>
      </c>
      <c r="CM1307" s="1" t="s">
        <v>4946</v>
      </c>
      <c r="CN1307" s="1" t="s">
        <v>4946</v>
      </c>
      <c r="CO1307" s="1" t="s">
        <v>4946</v>
      </c>
      <c r="CP1307" s="1" t="s">
        <v>4945</v>
      </c>
      <c r="CQ1307" s="1" t="s">
        <v>4946</v>
      </c>
      <c r="CR1307" s="1" t="s">
        <v>4946</v>
      </c>
      <c r="CS1307" s="1" t="s">
        <v>4946</v>
      </c>
      <c r="CT1307" s="1" t="s">
        <v>4943</v>
      </c>
      <c r="CU1307" s="1" t="s">
        <v>4943</v>
      </c>
      <c r="CV1307" s="1" t="s">
        <v>4943</v>
      </c>
      <c r="CW1307" s="1" t="s">
        <v>4943</v>
      </c>
      <c r="CX1307" s="1" t="s">
        <v>4943</v>
      </c>
      <c r="CY1307" s="1" t="s">
        <v>4943</v>
      </c>
      <c r="CZ1307" s="1" t="s">
        <v>4943</v>
      </c>
    </row>
    <row r="1308" spans="2:104" x14ac:dyDescent="0.25">
      <c r="B1308" s="2">
        <v>44385</v>
      </c>
      <c r="C1308" s="1">
        <v>1</v>
      </c>
      <c r="D1308" s="1">
        <v>0</v>
      </c>
      <c r="E1308" s="1">
        <v>0</v>
      </c>
      <c r="F1308" s="1">
        <v>0</v>
      </c>
      <c r="G1308">
        <v>0</v>
      </c>
      <c r="H1308">
        <v>1</v>
      </c>
      <c r="I1308">
        <v>1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</v>
      </c>
      <c r="P1308">
        <v>0</v>
      </c>
      <c r="Q1308">
        <v>1</v>
      </c>
      <c r="R1308">
        <v>1</v>
      </c>
      <c r="S1308">
        <v>1</v>
      </c>
      <c r="T1308">
        <v>1</v>
      </c>
      <c r="U1308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1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>
        <v>0</v>
      </c>
      <c r="BD1308">
        <v>0</v>
      </c>
      <c r="BE1308">
        <v>0</v>
      </c>
      <c r="BF1308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 t="s">
        <v>4946</v>
      </c>
      <c r="CJ1308" s="1" t="s">
        <v>4946</v>
      </c>
      <c r="CK1308" s="1" t="s">
        <v>4946</v>
      </c>
      <c r="CL1308" s="1" t="s">
        <v>4946</v>
      </c>
      <c r="CM1308" s="1" t="s">
        <v>4946</v>
      </c>
      <c r="CN1308" s="1" t="s">
        <v>4946</v>
      </c>
      <c r="CO1308" s="1" t="s">
        <v>4946</v>
      </c>
      <c r="CP1308" s="1" t="s">
        <v>4945</v>
      </c>
      <c r="CQ1308" s="1" t="s">
        <v>4946</v>
      </c>
      <c r="CR1308" s="1" t="s">
        <v>4946</v>
      </c>
      <c r="CS1308" s="1" t="s">
        <v>4946</v>
      </c>
      <c r="CT1308" s="1" t="s">
        <v>4943</v>
      </c>
      <c r="CU1308" s="1" t="s">
        <v>4943</v>
      </c>
      <c r="CV1308" s="1" t="s">
        <v>4943</v>
      </c>
      <c r="CW1308" s="1" t="s">
        <v>4943</v>
      </c>
      <c r="CX1308" s="1" t="s">
        <v>4943</v>
      </c>
      <c r="CY1308" s="1" t="s">
        <v>4943</v>
      </c>
      <c r="CZ1308" s="1" t="s">
        <v>4943</v>
      </c>
    </row>
    <row r="1309" spans="2:104" x14ac:dyDescent="0.25">
      <c r="B1309" s="2">
        <v>44385</v>
      </c>
      <c r="C1309" s="1">
        <v>1</v>
      </c>
      <c r="D1309" s="1">
        <v>0</v>
      </c>
      <c r="E1309" s="1">
        <v>0</v>
      </c>
      <c r="F1309" s="1">
        <v>0</v>
      </c>
      <c r="G1309">
        <v>1</v>
      </c>
      <c r="H1309">
        <v>1</v>
      </c>
      <c r="I1309">
        <v>1</v>
      </c>
      <c r="J1309">
        <v>1</v>
      </c>
      <c r="K1309">
        <v>1</v>
      </c>
      <c r="L1309">
        <v>1</v>
      </c>
      <c r="M1309">
        <v>0</v>
      </c>
      <c r="N1309">
        <v>1</v>
      </c>
      <c r="O1309">
        <v>1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0</v>
      </c>
      <c r="V1309" s="1">
        <v>1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1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>
        <v>1</v>
      </c>
      <c r="BD1309">
        <v>1</v>
      </c>
      <c r="BE1309">
        <v>1</v>
      </c>
      <c r="BF1309">
        <v>0</v>
      </c>
      <c r="BG1309" s="1">
        <v>1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1</v>
      </c>
      <c r="BR1309" s="1">
        <v>1</v>
      </c>
      <c r="BS1309" s="1">
        <v>0</v>
      </c>
      <c r="BT1309" s="1">
        <v>0</v>
      </c>
      <c r="BU1309" s="1">
        <v>1</v>
      </c>
      <c r="BV1309" s="1">
        <v>1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 t="s">
        <v>4946</v>
      </c>
      <c r="CJ1309" s="1" t="s">
        <v>4945</v>
      </c>
      <c r="CK1309" s="1" t="s">
        <v>4946</v>
      </c>
      <c r="CL1309" s="1" t="s">
        <v>4946</v>
      </c>
      <c r="CM1309" s="1" t="s">
        <v>4945</v>
      </c>
      <c r="CN1309" s="1" t="s">
        <v>4945</v>
      </c>
      <c r="CO1309" s="1" t="s">
        <v>4945</v>
      </c>
      <c r="CP1309" s="1" t="s">
        <v>4945</v>
      </c>
      <c r="CQ1309" s="1" t="s">
        <v>4945</v>
      </c>
      <c r="CR1309" s="1" t="s">
        <v>4945</v>
      </c>
      <c r="CS1309" s="1" t="s">
        <v>4945</v>
      </c>
      <c r="CT1309" s="1" t="s">
        <v>4943</v>
      </c>
      <c r="CU1309" s="1" t="s">
        <v>4943</v>
      </c>
      <c r="CV1309" s="1" t="s">
        <v>4943</v>
      </c>
      <c r="CW1309" s="1" t="s">
        <v>4943</v>
      </c>
      <c r="CX1309" s="1" t="s">
        <v>4943</v>
      </c>
      <c r="CY1309" s="1" t="s">
        <v>4943</v>
      </c>
      <c r="CZ1309" s="1" t="s">
        <v>4943</v>
      </c>
    </row>
    <row r="1310" spans="2:104" x14ac:dyDescent="0.25">
      <c r="B1310" s="2">
        <v>44385</v>
      </c>
      <c r="C1310" s="1">
        <v>1</v>
      </c>
      <c r="D1310" s="1">
        <v>0</v>
      </c>
      <c r="E1310" s="1">
        <v>0</v>
      </c>
      <c r="F1310" s="1">
        <v>0</v>
      </c>
      <c r="G1310">
        <v>0</v>
      </c>
      <c r="H1310">
        <v>1</v>
      </c>
      <c r="I1310">
        <v>1</v>
      </c>
      <c r="J1310">
        <v>1</v>
      </c>
      <c r="K1310">
        <v>1</v>
      </c>
      <c r="L1310">
        <v>0</v>
      </c>
      <c r="M1310">
        <v>0</v>
      </c>
      <c r="N1310">
        <v>0</v>
      </c>
      <c r="O1310">
        <v>1</v>
      </c>
      <c r="P1310">
        <v>0</v>
      </c>
      <c r="Q1310">
        <v>0</v>
      </c>
      <c r="R1310">
        <v>0</v>
      </c>
      <c r="S1310">
        <v>0</v>
      </c>
      <c r="T1310">
        <v>1</v>
      </c>
      <c r="U1310">
        <v>0</v>
      </c>
      <c r="V1310" s="1">
        <v>1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1</v>
      </c>
      <c r="AG1310" s="1">
        <v>0</v>
      </c>
      <c r="AH1310" s="1">
        <v>0</v>
      </c>
      <c r="AI1310" s="1">
        <v>0</v>
      </c>
      <c r="AJ1310" s="1">
        <v>0</v>
      </c>
      <c r="AK1310" s="1">
        <v>1</v>
      </c>
      <c r="AL1310" s="1">
        <v>1</v>
      </c>
      <c r="AM1310" s="1">
        <v>1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1</v>
      </c>
      <c r="AY1310" s="1">
        <v>0</v>
      </c>
      <c r="AZ1310" s="1">
        <v>0</v>
      </c>
      <c r="BA1310" s="1">
        <v>0</v>
      </c>
      <c r="BB1310" s="1">
        <v>0</v>
      </c>
      <c r="BC1310">
        <v>0</v>
      </c>
      <c r="BD1310">
        <v>0</v>
      </c>
      <c r="BE1310">
        <v>1</v>
      </c>
      <c r="BF1310">
        <v>0</v>
      </c>
      <c r="BG1310" s="1">
        <v>1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0</v>
      </c>
      <c r="BX1310" s="1">
        <v>0</v>
      </c>
      <c r="BY1310" s="1">
        <v>0</v>
      </c>
      <c r="BZ1310" s="1">
        <v>0</v>
      </c>
      <c r="CA1310" s="1">
        <v>0</v>
      </c>
      <c r="CB1310" s="1">
        <v>0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 t="s">
        <v>4944</v>
      </c>
      <c r="CJ1310" s="1" t="s">
        <v>4944</v>
      </c>
      <c r="CK1310" s="1" t="s">
        <v>4944</v>
      </c>
      <c r="CL1310" s="1" t="s">
        <v>4944</v>
      </c>
      <c r="CM1310" s="1" t="s">
        <v>4944</v>
      </c>
      <c r="CN1310" s="1" t="s">
        <v>4944</v>
      </c>
      <c r="CO1310" s="1" t="s">
        <v>4944</v>
      </c>
      <c r="CP1310" s="1" t="s">
        <v>4944</v>
      </c>
      <c r="CQ1310" s="1" t="s">
        <v>4944</v>
      </c>
      <c r="CR1310" s="1" t="s">
        <v>4944</v>
      </c>
      <c r="CS1310" s="1" t="s">
        <v>4944</v>
      </c>
      <c r="CT1310" s="1" t="s">
        <v>4943</v>
      </c>
      <c r="CU1310" s="1" t="s">
        <v>4943</v>
      </c>
      <c r="CV1310" s="1" t="s">
        <v>4943</v>
      </c>
      <c r="CW1310" s="1" t="s">
        <v>4943</v>
      </c>
      <c r="CX1310" s="1" t="s">
        <v>4943</v>
      </c>
      <c r="CY1310" s="1" t="s">
        <v>4943</v>
      </c>
      <c r="CZ1310" s="1" t="s">
        <v>4943</v>
      </c>
    </row>
    <row r="1311" spans="2:104" x14ac:dyDescent="0.25">
      <c r="B1311" s="2">
        <v>44385</v>
      </c>
      <c r="C1311" s="1">
        <v>1</v>
      </c>
      <c r="D1311" s="1">
        <v>0</v>
      </c>
      <c r="E1311" s="1">
        <v>0</v>
      </c>
      <c r="F1311" s="1">
        <v>0</v>
      </c>
      <c r="G1311">
        <v>1</v>
      </c>
      <c r="H1311">
        <v>1</v>
      </c>
      <c r="I1311">
        <v>1</v>
      </c>
      <c r="J1311">
        <v>0</v>
      </c>
      <c r="K1311">
        <v>1</v>
      </c>
      <c r="L1311">
        <v>0</v>
      </c>
      <c r="M1311">
        <v>1</v>
      </c>
      <c r="N1311">
        <v>0</v>
      </c>
      <c r="O1311">
        <v>1</v>
      </c>
      <c r="P1311">
        <v>0</v>
      </c>
      <c r="Q1311">
        <v>0</v>
      </c>
      <c r="R1311">
        <v>1</v>
      </c>
      <c r="S1311">
        <v>1</v>
      </c>
      <c r="T1311">
        <v>1</v>
      </c>
      <c r="U1311">
        <v>0</v>
      </c>
      <c r="V1311" s="1">
        <v>1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1</v>
      </c>
      <c r="AX1311" s="1">
        <v>1</v>
      </c>
      <c r="AY1311" s="1">
        <v>1</v>
      </c>
      <c r="AZ1311" s="1">
        <v>1</v>
      </c>
      <c r="BA1311" s="1">
        <v>0</v>
      </c>
      <c r="BB1311" s="1">
        <v>1</v>
      </c>
      <c r="BC1311">
        <v>1</v>
      </c>
      <c r="BD1311">
        <v>1</v>
      </c>
      <c r="BE1311">
        <v>1</v>
      </c>
      <c r="BF1311">
        <v>0</v>
      </c>
      <c r="BG1311" s="1">
        <v>1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1</v>
      </c>
      <c r="CG1311" s="1">
        <v>0</v>
      </c>
      <c r="CH1311" s="1">
        <v>0</v>
      </c>
      <c r="CI1311" s="1" t="s">
        <v>4946</v>
      </c>
      <c r="CJ1311" s="1" t="s">
        <v>4946</v>
      </c>
      <c r="CK1311" s="1" t="s">
        <v>4946</v>
      </c>
      <c r="CL1311" s="1" t="s">
        <v>4946</v>
      </c>
      <c r="CM1311" s="1" t="s">
        <v>4946</v>
      </c>
      <c r="CN1311" s="1" t="s">
        <v>4946</v>
      </c>
      <c r="CO1311" s="1" t="s">
        <v>4946</v>
      </c>
      <c r="CP1311" s="1" t="s">
        <v>4946</v>
      </c>
      <c r="CQ1311" s="1" t="s">
        <v>4946</v>
      </c>
      <c r="CR1311" s="1" t="s">
        <v>4946</v>
      </c>
      <c r="CS1311" s="1" t="s">
        <v>4946</v>
      </c>
      <c r="CT1311" s="1" t="s">
        <v>4943</v>
      </c>
      <c r="CU1311" s="1" t="s">
        <v>4943</v>
      </c>
      <c r="CV1311" s="1" t="s">
        <v>4943</v>
      </c>
      <c r="CW1311" s="1" t="s">
        <v>4943</v>
      </c>
      <c r="CX1311" s="1" t="s">
        <v>4943</v>
      </c>
      <c r="CY1311" s="1" t="s">
        <v>4943</v>
      </c>
      <c r="CZ1311" s="1" t="s">
        <v>4943</v>
      </c>
    </row>
    <row r="1312" spans="2:104" x14ac:dyDescent="0.25">
      <c r="B1312" s="2">
        <v>44385</v>
      </c>
      <c r="C1312" s="1">
        <v>0</v>
      </c>
      <c r="D1312" s="1">
        <v>1</v>
      </c>
      <c r="E1312" s="1">
        <v>0</v>
      </c>
      <c r="F1312" s="1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>
        <v>0</v>
      </c>
      <c r="BD1312">
        <v>0</v>
      </c>
      <c r="BE1312">
        <v>0</v>
      </c>
      <c r="BF1312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0</v>
      </c>
      <c r="BX1312" s="1">
        <v>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 t="s">
        <v>4943</v>
      </c>
      <c r="CJ1312" s="1" t="s">
        <v>4943</v>
      </c>
      <c r="CK1312" s="1" t="s">
        <v>4943</v>
      </c>
      <c r="CL1312" s="1" t="s">
        <v>4943</v>
      </c>
      <c r="CM1312" s="1" t="s">
        <v>4943</v>
      </c>
      <c r="CN1312" s="1" t="s">
        <v>4943</v>
      </c>
      <c r="CO1312" s="1" t="s">
        <v>4943</v>
      </c>
      <c r="CP1312" s="1" t="s">
        <v>4943</v>
      </c>
      <c r="CQ1312" s="1" t="s">
        <v>4943</v>
      </c>
      <c r="CR1312" s="1" t="s">
        <v>4943</v>
      </c>
      <c r="CS1312" s="1" t="s">
        <v>4943</v>
      </c>
      <c r="CT1312" s="1" t="s">
        <v>4943</v>
      </c>
      <c r="CU1312" s="1" t="s">
        <v>4943</v>
      </c>
      <c r="CV1312" s="1" t="s">
        <v>4943</v>
      </c>
      <c r="CW1312" s="1" t="s">
        <v>4943</v>
      </c>
      <c r="CX1312" s="1" t="s">
        <v>4943</v>
      </c>
      <c r="CY1312" s="1" t="s">
        <v>23</v>
      </c>
      <c r="CZ1312" s="1" t="s">
        <v>4943</v>
      </c>
    </row>
    <row r="1313" spans="2:104" x14ac:dyDescent="0.25">
      <c r="B1313" s="2">
        <v>44384</v>
      </c>
      <c r="C1313" s="1">
        <v>1</v>
      </c>
      <c r="D1313" s="1">
        <v>0</v>
      </c>
      <c r="E1313" s="1">
        <v>0</v>
      </c>
      <c r="F1313" s="1">
        <v>0</v>
      </c>
      <c r="G1313">
        <v>0</v>
      </c>
      <c r="H1313">
        <v>1</v>
      </c>
      <c r="I1313">
        <v>0</v>
      </c>
      <c r="J1313">
        <v>0</v>
      </c>
      <c r="K1313">
        <v>0</v>
      </c>
      <c r="L1313">
        <v>0</v>
      </c>
      <c r="M1313">
        <v>1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>
        <v>0</v>
      </c>
      <c r="BD1313">
        <v>0</v>
      </c>
      <c r="BE1313">
        <v>0</v>
      </c>
      <c r="BF1313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1</v>
      </c>
      <c r="CG1313" s="1">
        <v>0</v>
      </c>
      <c r="CH1313" s="1">
        <v>0</v>
      </c>
      <c r="CI1313" s="1" t="s">
        <v>4946</v>
      </c>
      <c r="CJ1313" s="1" t="s">
        <v>4946</v>
      </c>
      <c r="CK1313" s="1" t="s">
        <v>4944</v>
      </c>
      <c r="CL1313" s="1" t="s">
        <v>4944</v>
      </c>
      <c r="CM1313" s="1" t="s">
        <v>4945</v>
      </c>
      <c r="CN1313" s="1" t="s">
        <v>4944</v>
      </c>
      <c r="CO1313" s="1" t="s">
        <v>4945</v>
      </c>
      <c r="CP1313" s="1" t="s">
        <v>4945</v>
      </c>
      <c r="CQ1313" s="1" t="s">
        <v>4945</v>
      </c>
      <c r="CR1313" s="1" t="s">
        <v>4946</v>
      </c>
      <c r="CS1313" s="1" t="s">
        <v>4945</v>
      </c>
      <c r="CT1313" s="1" t="s">
        <v>4943</v>
      </c>
      <c r="CU1313" s="1" t="s">
        <v>4943</v>
      </c>
      <c r="CV1313" s="1" t="s">
        <v>4943</v>
      </c>
      <c r="CW1313" s="1" t="s">
        <v>4943</v>
      </c>
      <c r="CX1313" s="1" t="s">
        <v>4943</v>
      </c>
      <c r="CY1313" s="1" t="s">
        <v>4943</v>
      </c>
      <c r="CZ1313" s="1" t="s">
        <v>4943</v>
      </c>
    </row>
    <row r="1314" spans="2:104" x14ac:dyDescent="0.25">
      <c r="B1314" s="2">
        <v>44384</v>
      </c>
      <c r="C1314" s="1">
        <v>0</v>
      </c>
      <c r="D1314" s="1">
        <v>1</v>
      </c>
      <c r="E1314" s="1">
        <v>0</v>
      </c>
      <c r="F1314" s="1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>
        <v>0</v>
      </c>
      <c r="BD1314">
        <v>0</v>
      </c>
      <c r="BE1314">
        <v>0</v>
      </c>
      <c r="BF1314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0</v>
      </c>
      <c r="BX1314" s="1">
        <v>0</v>
      </c>
      <c r="BY1314" s="1">
        <v>0</v>
      </c>
      <c r="BZ1314" s="1">
        <v>0</v>
      </c>
      <c r="CA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 t="s">
        <v>4943</v>
      </c>
      <c r="CJ1314" s="1" t="s">
        <v>4943</v>
      </c>
      <c r="CK1314" s="1" t="s">
        <v>4943</v>
      </c>
      <c r="CL1314" s="1" t="s">
        <v>4943</v>
      </c>
      <c r="CM1314" s="1" t="s">
        <v>4943</v>
      </c>
      <c r="CN1314" s="1" t="s">
        <v>4943</v>
      </c>
      <c r="CO1314" s="1" t="s">
        <v>4943</v>
      </c>
      <c r="CP1314" s="1" t="s">
        <v>4943</v>
      </c>
      <c r="CQ1314" s="1" t="s">
        <v>4943</v>
      </c>
      <c r="CR1314" s="1" t="s">
        <v>4943</v>
      </c>
      <c r="CS1314" s="1" t="s">
        <v>4943</v>
      </c>
      <c r="CT1314" s="1" t="s">
        <v>4943</v>
      </c>
      <c r="CU1314" s="1" t="s">
        <v>4943</v>
      </c>
      <c r="CV1314" s="1" t="s">
        <v>4943</v>
      </c>
      <c r="CW1314" s="1" t="s">
        <v>4943</v>
      </c>
      <c r="CX1314" s="1" t="s">
        <v>4943</v>
      </c>
      <c r="CY1314" s="1" t="s">
        <v>23</v>
      </c>
      <c r="CZ1314" s="1" t="s">
        <v>4943</v>
      </c>
    </row>
    <row r="1315" spans="2:104" x14ac:dyDescent="0.25">
      <c r="B1315" s="2">
        <v>44384</v>
      </c>
      <c r="C1315" s="1">
        <v>0</v>
      </c>
      <c r="D1315" s="1">
        <v>1</v>
      </c>
      <c r="E1315" s="1">
        <v>0</v>
      </c>
      <c r="F1315" s="1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>
        <v>0</v>
      </c>
      <c r="BD1315">
        <v>0</v>
      </c>
      <c r="BE1315">
        <v>0</v>
      </c>
      <c r="BF1315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0</v>
      </c>
      <c r="BX1315" s="1">
        <v>0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 t="s">
        <v>4943</v>
      </c>
      <c r="CJ1315" s="1" t="s">
        <v>4943</v>
      </c>
      <c r="CK1315" s="1" t="s">
        <v>4943</v>
      </c>
      <c r="CL1315" s="1" t="s">
        <v>4943</v>
      </c>
      <c r="CM1315" s="1" t="s">
        <v>4943</v>
      </c>
      <c r="CN1315" s="1" t="s">
        <v>4943</v>
      </c>
      <c r="CO1315" s="1" t="s">
        <v>4943</v>
      </c>
      <c r="CP1315" s="1" t="s">
        <v>4943</v>
      </c>
      <c r="CQ1315" s="1" t="s">
        <v>4943</v>
      </c>
      <c r="CR1315" s="1" t="s">
        <v>4943</v>
      </c>
      <c r="CS1315" s="1" t="s">
        <v>4943</v>
      </c>
      <c r="CT1315" s="1" t="s">
        <v>4943</v>
      </c>
      <c r="CU1315" s="1" t="s">
        <v>4943</v>
      </c>
      <c r="CV1315" s="1" t="s">
        <v>4943</v>
      </c>
      <c r="CW1315" s="1" t="s">
        <v>4943</v>
      </c>
      <c r="CX1315" s="1" t="s">
        <v>4943</v>
      </c>
      <c r="CY1315" s="1" t="s">
        <v>23</v>
      </c>
      <c r="CZ1315" s="1" t="s">
        <v>4943</v>
      </c>
    </row>
    <row r="1316" spans="2:104" x14ac:dyDescent="0.25">
      <c r="B1316" s="2">
        <v>44384</v>
      </c>
      <c r="C1316" s="1">
        <v>1</v>
      </c>
      <c r="D1316" s="1">
        <v>0</v>
      </c>
      <c r="E1316" s="1">
        <v>0</v>
      </c>
      <c r="F1316" s="1">
        <v>0</v>
      </c>
      <c r="G1316">
        <v>1</v>
      </c>
      <c r="H1316">
        <v>1</v>
      </c>
      <c r="I1316">
        <v>1</v>
      </c>
      <c r="J1316">
        <v>0</v>
      </c>
      <c r="K1316">
        <v>1</v>
      </c>
      <c r="L1316">
        <v>0</v>
      </c>
      <c r="M1316">
        <v>0</v>
      </c>
      <c r="N1316">
        <v>1</v>
      </c>
      <c r="O1316">
        <v>1</v>
      </c>
      <c r="P1316">
        <v>0</v>
      </c>
      <c r="Q1316">
        <v>0</v>
      </c>
      <c r="R1316">
        <v>1</v>
      </c>
      <c r="S1316">
        <v>0</v>
      </c>
      <c r="T1316">
        <v>1</v>
      </c>
      <c r="U1316">
        <v>0</v>
      </c>
      <c r="V1316" s="1">
        <v>0</v>
      </c>
      <c r="W1316" s="1">
        <v>0</v>
      </c>
      <c r="X1316" s="1">
        <v>1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1</v>
      </c>
      <c r="AX1316" s="1">
        <v>1</v>
      </c>
      <c r="AY1316" s="1">
        <v>1</v>
      </c>
      <c r="AZ1316" s="1">
        <v>1</v>
      </c>
      <c r="BA1316" s="1">
        <v>0</v>
      </c>
      <c r="BB1316" s="1">
        <v>1</v>
      </c>
      <c r="BC1316">
        <v>1</v>
      </c>
      <c r="BD1316">
        <v>1</v>
      </c>
      <c r="BE1316">
        <v>1</v>
      </c>
      <c r="BF1316">
        <v>0</v>
      </c>
      <c r="BG1316" s="1">
        <v>0</v>
      </c>
      <c r="BH1316" s="1">
        <v>0</v>
      </c>
      <c r="BI1316" s="1">
        <v>1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 t="s">
        <v>4946</v>
      </c>
      <c r="CJ1316" s="1" t="s">
        <v>4946</v>
      </c>
      <c r="CK1316" s="1" t="s">
        <v>4946</v>
      </c>
      <c r="CL1316" s="1" t="s">
        <v>4946</v>
      </c>
      <c r="CM1316" s="1" t="s">
        <v>4946</v>
      </c>
      <c r="CN1316" s="1" t="s">
        <v>4945</v>
      </c>
      <c r="CO1316" s="1" t="s">
        <v>4945</v>
      </c>
      <c r="CP1316" s="1" t="s">
        <v>4945</v>
      </c>
      <c r="CQ1316" s="1" t="s">
        <v>4944</v>
      </c>
      <c r="CR1316" s="1" t="s">
        <v>4946</v>
      </c>
      <c r="CS1316" s="1" t="s">
        <v>4946</v>
      </c>
      <c r="CT1316" s="1" t="s">
        <v>4943</v>
      </c>
      <c r="CU1316" s="1" t="s">
        <v>4943</v>
      </c>
      <c r="CV1316" s="1" t="s">
        <v>4943</v>
      </c>
      <c r="CW1316" s="1" t="s">
        <v>4943</v>
      </c>
      <c r="CX1316" s="1" t="s">
        <v>4943</v>
      </c>
      <c r="CY1316" s="1" t="s">
        <v>4943</v>
      </c>
      <c r="CZ1316" s="1" t="s">
        <v>4943</v>
      </c>
    </row>
    <row r="1317" spans="2:104" x14ac:dyDescent="0.25">
      <c r="B1317" s="2">
        <v>44384</v>
      </c>
      <c r="C1317" s="1">
        <v>1</v>
      </c>
      <c r="D1317" s="1">
        <v>0</v>
      </c>
      <c r="E1317" s="1">
        <v>0</v>
      </c>
      <c r="F1317" s="1">
        <v>0</v>
      </c>
      <c r="G1317">
        <v>1</v>
      </c>
      <c r="H1317">
        <v>1</v>
      </c>
      <c r="I1317">
        <v>0</v>
      </c>
      <c r="J1317">
        <v>0</v>
      </c>
      <c r="K1317">
        <v>0</v>
      </c>
      <c r="L1317">
        <v>1</v>
      </c>
      <c r="M1317">
        <v>1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>
        <v>0</v>
      </c>
      <c r="BD1317">
        <v>0</v>
      </c>
      <c r="BE1317">
        <v>0</v>
      </c>
      <c r="BF1317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1</v>
      </c>
      <c r="BR1317" s="1">
        <v>1</v>
      </c>
      <c r="BS1317" s="1">
        <v>0</v>
      </c>
      <c r="BT1317" s="1">
        <v>0</v>
      </c>
      <c r="BU1317" s="1">
        <v>1</v>
      </c>
      <c r="BV1317" s="1">
        <v>1</v>
      </c>
      <c r="BW1317" s="1">
        <v>0</v>
      </c>
      <c r="BX1317" s="1">
        <v>0</v>
      </c>
      <c r="BY1317" s="1">
        <v>0</v>
      </c>
      <c r="BZ1317" s="1">
        <v>1</v>
      </c>
      <c r="CA1317" s="1">
        <v>0</v>
      </c>
      <c r="CB1317" s="1">
        <v>0</v>
      </c>
      <c r="CC1317" s="1">
        <v>0</v>
      </c>
      <c r="CD1317" s="1">
        <v>0</v>
      </c>
      <c r="CE1317" s="1">
        <v>0</v>
      </c>
      <c r="CF1317" s="1">
        <v>1</v>
      </c>
      <c r="CG1317" s="1">
        <v>0</v>
      </c>
      <c r="CH1317" s="1">
        <v>0</v>
      </c>
      <c r="CI1317" s="1" t="s">
        <v>4946</v>
      </c>
      <c r="CJ1317" s="1" t="s">
        <v>4944</v>
      </c>
      <c r="CK1317" s="1" t="s">
        <v>4946</v>
      </c>
      <c r="CL1317" s="1" t="s">
        <v>4946</v>
      </c>
      <c r="CM1317" s="1" t="s">
        <v>4946</v>
      </c>
      <c r="CN1317" s="1" t="s">
        <v>4946</v>
      </c>
      <c r="CO1317" s="1" t="s">
        <v>4945</v>
      </c>
      <c r="CP1317" s="1" t="s">
        <v>4944</v>
      </c>
      <c r="CQ1317" s="1" t="s">
        <v>4944</v>
      </c>
      <c r="CR1317" s="1" t="s">
        <v>4944</v>
      </c>
      <c r="CS1317" s="1" t="s">
        <v>4944</v>
      </c>
      <c r="CT1317" s="1" t="s">
        <v>4943</v>
      </c>
      <c r="CU1317" s="1" t="s">
        <v>4943</v>
      </c>
      <c r="CV1317" s="1" t="s">
        <v>4943</v>
      </c>
      <c r="CW1317" s="1" t="s">
        <v>4943</v>
      </c>
      <c r="CX1317" s="1" t="s">
        <v>4943</v>
      </c>
      <c r="CY1317" s="1" t="s">
        <v>4943</v>
      </c>
      <c r="CZ1317" s="1" t="s">
        <v>4943</v>
      </c>
    </row>
    <row r="1318" spans="2:104" x14ac:dyDescent="0.25">
      <c r="B1318" s="2">
        <v>44384</v>
      </c>
      <c r="C1318" s="1">
        <v>1</v>
      </c>
      <c r="D1318" s="1">
        <v>0</v>
      </c>
      <c r="E1318" s="1">
        <v>0</v>
      </c>
      <c r="F1318" s="1">
        <v>0</v>
      </c>
      <c r="G1318">
        <v>0</v>
      </c>
      <c r="H1318">
        <v>1</v>
      </c>
      <c r="I1318">
        <v>1</v>
      </c>
      <c r="J1318">
        <v>1</v>
      </c>
      <c r="K1318">
        <v>0</v>
      </c>
      <c r="L1318">
        <v>1</v>
      </c>
      <c r="M1318">
        <v>0</v>
      </c>
      <c r="N1318">
        <v>1</v>
      </c>
      <c r="O1318">
        <v>0</v>
      </c>
      <c r="P1318">
        <v>0</v>
      </c>
      <c r="Q1318">
        <v>0</v>
      </c>
      <c r="R1318">
        <v>1</v>
      </c>
      <c r="S1318">
        <v>1</v>
      </c>
      <c r="T1318">
        <v>1</v>
      </c>
      <c r="U1318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1</v>
      </c>
      <c r="AB1318" s="1">
        <v>0</v>
      </c>
      <c r="AC1318" s="1">
        <v>0</v>
      </c>
      <c r="AD1318" s="1">
        <v>0</v>
      </c>
      <c r="AE1318" s="1">
        <v>0</v>
      </c>
      <c r="AF1318" s="1">
        <v>1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1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>
        <v>0</v>
      </c>
      <c r="BD1318">
        <v>0</v>
      </c>
      <c r="BE1318">
        <v>0</v>
      </c>
      <c r="BF1318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1</v>
      </c>
      <c r="BR1318" s="1">
        <v>1</v>
      </c>
      <c r="BS1318" s="1">
        <v>1</v>
      </c>
      <c r="BT1318" s="1">
        <v>1</v>
      </c>
      <c r="BU1318" s="1">
        <v>1</v>
      </c>
      <c r="BV1318" s="1">
        <v>1</v>
      </c>
      <c r="BW1318" s="1">
        <v>0</v>
      </c>
      <c r="BX1318" s="1">
        <v>0</v>
      </c>
      <c r="BY1318" s="1">
        <v>0</v>
      </c>
      <c r="BZ1318" s="1">
        <v>0</v>
      </c>
      <c r="CA1318" s="1">
        <v>1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 t="s">
        <v>4946</v>
      </c>
      <c r="CJ1318" s="1" t="s">
        <v>4946</v>
      </c>
      <c r="CK1318" s="1" t="s">
        <v>4944</v>
      </c>
      <c r="CL1318" s="1" t="s">
        <v>4944</v>
      </c>
      <c r="CM1318" s="1" t="s">
        <v>4946</v>
      </c>
      <c r="CN1318" s="1" t="s">
        <v>4946</v>
      </c>
      <c r="CO1318" s="1" t="s">
        <v>4946</v>
      </c>
      <c r="CP1318" s="1" t="s">
        <v>4946</v>
      </c>
      <c r="CQ1318" s="1" t="s">
        <v>4944</v>
      </c>
      <c r="CR1318" s="1" t="s">
        <v>4946</v>
      </c>
      <c r="CS1318" s="1" t="s">
        <v>4946</v>
      </c>
      <c r="CT1318" s="1" t="s">
        <v>4943</v>
      </c>
      <c r="CU1318" s="1" t="s">
        <v>4943</v>
      </c>
      <c r="CV1318" s="1" t="s">
        <v>4943</v>
      </c>
      <c r="CW1318" s="1" t="s">
        <v>4943</v>
      </c>
      <c r="CX1318" s="1" t="s">
        <v>4943</v>
      </c>
      <c r="CY1318" s="1" t="s">
        <v>4943</v>
      </c>
      <c r="CZ1318" s="1" t="s">
        <v>4943</v>
      </c>
    </row>
    <row r="1319" spans="2:104" x14ac:dyDescent="0.25">
      <c r="B1319" s="2">
        <v>44384</v>
      </c>
      <c r="C1319" s="1">
        <v>1</v>
      </c>
      <c r="D1319" s="1">
        <v>0</v>
      </c>
      <c r="E1319" s="1">
        <v>0</v>
      </c>
      <c r="F1319" s="1">
        <v>0</v>
      </c>
      <c r="G1319">
        <v>1</v>
      </c>
      <c r="H1319">
        <v>1</v>
      </c>
      <c r="I1319">
        <v>1</v>
      </c>
      <c r="J1319">
        <v>1</v>
      </c>
      <c r="K1319">
        <v>1</v>
      </c>
      <c r="L1319">
        <v>0</v>
      </c>
      <c r="M1319">
        <v>0</v>
      </c>
      <c r="N1319">
        <v>0</v>
      </c>
      <c r="O1319">
        <v>1</v>
      </c>
      <c r="P1319">
        <v>0</v>
      </c>
      <c r="Q1319">
        <v>0</v>
      </c>
      <c r="R1319">
        <v>1</v>
      </c>
      <c r="S1319">
        <v>0</v>
      </c>
      <c r="T1319">
        <v>1</v>
      </c>
      <c r="U1319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1</v>
      </c>
      <c r="AB1319" s="1">
        <v>0</v>
      </c>
      <c r="AC1319" s="1">
        <v>1</v>
      </c>
      <c r="AD1319" s="1">
        <v>0</v>
      </c>
      <c r="AE1319" s="1">
        <v>0</v>
      </c>
      <c r="AF1319" s="1">
        <v>1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1</v>
      </c>
      <c r="AS1319" s="1">
        <v>0</v>
      </c>
      <c r="AT1319" s="1">
        <v>1</v>
      </c>
      <c r="AU1319" s="1">
        <v>0</v>
      </c>
      <c r="AV1319" s="1">
        <v>0</v>
      </c>
      <c r="AW1319" s="1">
        <v>0</v>
      </c>
      <c r="AX1319" s="1">
        <v>1</v>
      </c>
      <c r="AY1319" s="1">
        <v>1</v>
      </c>
      <c r="AZ1319" s="1">
        <v>1</v>
      </c>
      <c r="BA1319" s="1">
        <v>1</v>
      </c>
      <c r="BB1319" s="1">
        <v>1</v>
      </c>
      <c r="BC1319">
        <v>1</v>
      </c>
      <c r="BD1319">
        <v>1</v>
      </c>
      <c r="BE1319">
        <v>1</v>
      </c>
      <c r="BF1319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1</v>
      </c>
      <c r="BM1319" s="1">
        <v>0</v>
      </c>
      <c r="BN1319" s="1">
        <v>1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 t="s">
        <v>4946</v>
      </c>
      <c r="CJ1319" s="1" t="s">
        <v>4946</v>
      </c>
      <c r="CK1319" s="1" t="s">
        <v>4946</v>
      </c>
      <c r="CL1319" s="1" t="s">
        <v>4946</v>
      </c>
      <c r="CM1319" s="1" t="s">
        <v>4946</v>
      </c>
      <c r="CN1319" s="1" t="s">
        <v>4946</v>
      </c>
      <c r="CO1319" s="1" t="s">
        <v>4946</v>
      </c>
      <c r="CP1319" s="1" t="s">
        <v>4944</v>
      </c>
      <c r="CQ1319" s="1" t="s">
        <v>4944</v>
      </c>
      <c r="CR1319" s="1" t="s">
        <v>4946</v>
      </c>
      <c r="CS1319" s="1" t="s">
        <v>4946</v>
      </c>
      <c r="CT1319" s="1" t="s">
        <v>4943</v>
      </c>
      <c r="CU1319" s="1" t="s">
        <v>4943</v>
      </c>
      <c r="CV1319" s="1" t="s">
        <v>4943</v>
      </c>
      <c r="CW1319" s="1" t="s">
        <v>4943</v>
      </c>
      <c r="CX1319" s="1" t="s">
        <v>4943</v>
      </c>
      <c r="CY1319" s="1" t="s">
        <v>4943</v>
      </c>
      <c r="CZ1319" s="1" t="s">
        <v>4943</v>
      </c>
    </row>
    <row r="1320" spans="2:104" x14ac:dyDescent="0.25">
      <c r="B1320" s="2">
        <v>44384</v>
      </c>
      <c r="C1320" s="1">
        <v>1</v>
      </c>
      <c r="D1320" s="1">
        <v>0</v>
      </c>
      <c r="E1320" s="1">
        <v>0</v>
      </c>
      <c r="F1320" s="1">
        <v>0</v>
      </c>
      <c r="G1320">
        <v>1</v>
      </c>
      <c r="H1320">
        <v>1</v>
      </c>
      <c r="I1320">
        <v>1</v>
      </c>
      <c r="J1320">
        <v>1</v>
      </c>
      <c r="K1320">
        <v>1</v>
      </c>
      <c r="L1320">
        <v>0</v>
      </c>
      <c r="M1320">
        <v>0</v>
      </c>
      <c r="N1320">
        <v>1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 s="1">
        <v>1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1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1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1</v>
      </c>
      <c r="AZ1320" s="1">
        <v>0</v>
      </c>
      <c r="BA1320" s="1">
        <v>0</v>
      </c>
      <c r="BB1320" s="1">
        <v>0</v>
      </c>
      <c r="BC1320">
        <v>0</v>
      </c>
      <c r="BD1320">
        <v>0</v>
      </c>
      <c r="BE1320">
        <v>0</v>
      </c>
      <c r="BF1320">
        <v>1</v>
      </c>
      <c r="BG1320" s="1">
        <v>1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 t="s">
        <v>4944</v>
      </c>
      <c r="CJ1320" s="1" t="s">
        <v>4944</v>
      </c>
      <c r="CK1320" s="1" t="s">
        <v>4944</v>
      </c>
      <c r="CL1320" s="1" t="s">
        <v>4945</v>
      </c>
      <c r="CM1320" s="1" t="s">
        <v>4945</v>
      </c>
      <c r="CN1320" s="1" t="s">
        <v>4945</v>
      </c>
      <c r="CO1320" s="1" t="s">
        <v>4945</v>
      </c>
      <c r="CP1320" s="1" t="s">
        <v>4945</v>
      </c>
      <c r="CQ1320" s="1" t="s">
        <v>4945</v>
      </c>
      <c r="CR1320" s="1" t="s">
        <v>4945</v>
      </c>
      <c r="CS1320" s="1" t="s">
        <v>4945</v>
      </c>
      <c r="CT1320" s="1" t="s">
        <v>4943</v>
      </c>
      <c r="CU1320" s="1" t="s">
        <v>4943</v>
      </c>
      <c r="CV1320" s="1" t="s">
        <v>4943</v>
      </c>
      <c r="CW1320" s="1" t="s">
        <v>4943</v>
      </c>
      <c r="CX1320" s="1" t="s">
        <v>4943</v>
      </c>
      <c r="CY1320" s="1" t="s">
        <v>4943</v>
      </c>
      <c r="CZ1320" s="1" t="s">
        <v>4943</v>
      </c>
    </row>
    <row r="1321" spans="2:104" x14ac:dyDescent="0.25">
      <c r="B1321" s="2">
        <v>44384</v>
      </c>
      <c r="C1321" s="1">
        <v>1</v>
      </c>
      <c r="D1321" s="1">
        <v>0</v>
      </c>
      <c r="E1321" s="1">
        <v>0</v>
      </c>
      <c r="F1321" s="1">
        <v>0</v>
      </c>
      <c r="G1321">
        <v>1</v>
      </c>
      <c r="H1321">
        <v>1</v>
      </c>
      <c r="I1321">
        <v>1</v>
      </c>
      <c r="J1321">
        <v>1</v>
      </c>
      <c r="K1321">
        <v>1</v>
      </c>
      <c r="L1321">
        <v>1</v>
      </c>
      <c r="M1321">
        <v>1</v>
      </c>
      <c r="N1321">
        <v>1</v>
      </c>
      <c r="O1321">
        <v>1</v>
      </c>
      <c r="P1321">
        <v>0</v>
      </c>
      <c r="Q1321">
        <v>0</v>
      </c>
      <c r="R1321">
        <v>1</v>
      </c>
      <c r="S1321">
        <v>1</v>
      </c>
      <c r="T1321">
        <v>1</v>
      </c>
      <c r="U1321">
        <v>0</v>
      </c>
      <c r="V1321" s="1">
        <v>1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1</v>
      </c>
      <c r="AG1321" s="1">
        <v>0</v>
      </c>
      <c r="AH1321" s="1">
        <v>1</v>
      </c>
      <c r="AI1321" s="1">
        <v>1</v>
      </c>
      <c r="AJ1321" s="1">
        <v>0</v>
      </c>
      <c r="AK1321" s="1">
        <v>0</v>
      </c>
      <c r="AL1321" s="1">
        <v>0</v>
      </c>
      <c r="AM1321" s="1">
        <v>1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1</v>
      </c>
      <c r="AX1321" s="1">
        <v>1</v>
      </c>
      <c r="AY1321" s="1">
        <v>1</v>
      </c>
      <c r="AZ1321" s="1">
        <v>1</v>
      </c>
      <c r="BA1321" s="1">
        <v>1</v>
      </c>
      <c r="BB1321" s="1">
        <v>1</v>
      </c>
      <c r="BC1321">
        <v>1</v>
      </c>
      <c r="BD1321">
        <v>1</v>
      </c>
      <c r="BE1321">
        <v>1</v>
      </c>
      <c r="BF1321">
        <v>1</v>
      </c>
      <c r="BG1321" s="1">
        <v>1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1</v>
      </c>
      <c r="BR1321" s="1">
        <v>1</v>
      </c>
      <c r="BS1321" s="1">
        <v>1</v>
      </c>
      <c r="BT1321" s="1">
        <v>1</v>
      </c>
      <c r="BU1321" s="1">
        <v>1</v>
      </c>
      <c r="BV1321" s="1">
        <v>1</v>
      </c>
      <c r="BW1321" s="1">
        <v>0</v>
      </c>
      <c r="BX1321" s="1">
        <v>0</v>
      </c>
      <c r="BY1321" s="1">
        <v>0</v>
      </c>
      <c r="BZ1321" s="1">
        <v>0</v>
      </c>
      <c r="CA1321" s="1">
        <v>1</v>
      </c>
      <c r="CB1321" s="1">
        <v>0</v>
      </c>
      <c r="CC1321" s="1">
        <v>0</v>
      </c>
      <c r="CD1321" s="1">
        <v>0</v>
      </c>
      <c r="CE1321" s="1">
        <v>0</v>
      </c>
      <c r="CF1321" s="1">
        <v>1</v>
      </c>
      <c r="CG1321" s="1">
        <v>0</v>
      </c>
      <c r="CH1321" s="1">
        <v>0</v>
      </c>
      <c r="CI1321" s="1" t="s">
        <v>4946</v>
      </c>
      <c r="CJ1321" s="1" t="s">
        <v>4946</v>
      </c>
      <c r="CK1321" s="1" t="s">
        <v>4946</v>
      </c>
      <c r="CL1321" s="1" t="s">
        <v>4946</v>
      </c>
      <c r="CM1321" s="1" t="s">
        <v>4946</v>
      </c>
      <c r="CN1321" s="1" t="s">
        <v>4946</v>
      </c>
      <c r="CO1321" s="1" t="s">
        <v>4946</v>
      </c>
      <c r="CP1321" s="1" t="s">
        <v>4946</v>
      </c>
      <c r="CQ1321" s="1" t="s">
        <v>4946</v>
      </c>
      <c r="CR1321" s="1" t="s">
        <v>4946</v>
      </c>
      <c r="CS1321" s="1" t="s">
        <v>4946</v>
      </c>
      <c r="CT1321" s="1" t="s">
        <v>4943</v>
      </c>
      <c r="CU1321" s="1" t="s">
        <v>4943</v>
      </c>
      <c r="CV1321" s="1" t="s">
        <v>4943</v>
      </c>
      <c r="CW1321" s="1" t="s">
        <v>4943</v>
      </c>
      <c r="CX1321" s="1" t="s">
        <v>4943</v>
      </c>
      <c r="CY1321" s="1" t="s">
        <v>4943</v>
      </c>
      <c r="CZ1321" s="1" t="s">
        <v>4943</v>
      </c>
    </row>
    <row r="1322" spans="2:104" x14ac:dyDescent="0.25">
      <c r="B1322" s="2">
        <v>44384</v>
      </c>
      <c r="C1322" s="1">
        <v>0</v>
      </c>
      <c r="D1322" s="1">
        <v>1</v>
      </c>
      <c r="E1322" s="1">
        <v>0</v>
      </c>
      <c r="F1322" s="1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>
        <v>0</v>
      </c>
      <c r="BD1322">
        <v>0</v>
      </c>
      <c r="BE1322">
        <v>0</v>
      </c>
      <c r="BF1322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 t="s">
        <v>4943</v>
      </c>
      <c r="CJ1322" s="1" t="s">
        <v>4943</v>
      </c>
      <c r="CK1322" s="1" t="s">
        <v>4943</v>
      </c>
      <c r="CL1322" s="1" t="s">
        <v>4943</v>
      </c>
      <c r="CM1322" s="1" t="s">
        <v>4943</v>
      </c>
      <c r="CN1322" s="1" t="s">
        <v>4943</v>
      </c>
      <c r="CO1322" s="1" t="s">
        <v>4943</v>
      </c>
      <c r="CP1322" s="1" t="s">
        <v>4943</v>
      </c>
      <c r="CQ1322" s="1" t="s">
        <v>4943</v>
      </c>
      <c r="CR1322" s="1" t="s">
        <v>4943</v>
      </c>
      <c r="CS1322" s="1" t="s">
        <v>4943</v>
      </c>
      <c r="CT1322" s="1" t="s">
        <v>4943</v>
      </c>
      <c r="CU1322" s="1" t="s">
        <v>4943</v>
      </c>
      <c r="CV1322" s="1" t="s">
        <v>4943</v>
      </c>
      <c r="CW1322" s="1" t="s">
        <v>4943</v>
      </c>
      <c r="CX1322" s="1" t="s">
        <v>4943</v>
      </c>
      <c r="CY1322" s="1" t="s">
        <v>23</v>
      </c>
      <c r="CZ1322" s="1" t="s">
        <v>4943</v>
      </c>
    </row>
    <row r="1323" spans="2:104" x14ac:dyDescent="0.25">
      <c r="B1323" s="2">
        <v>44384</v>
      </c>
      <c r="C1323" s="1">
        <v>0</v>
      </c>
      <c r="D1323" s="1">
        <v>1</v>
      </c>
      <c r="E1323" s="1">
        <v>0</v>
      </c>
      <c r="F1323" s="1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>
        <v>0</v>
      </c>
      <c r="BD1323">
        <v>0</v>
      </c>
      <c r="BE1323">
        <v>0</v>
      </c>
      <c r="BF1323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 t="s">
        <v>4943</v>
      </c>
      <c r="CJ1323" s="1" t="s">
        <v>4943</v>
      </c>
      <c r="CK1323" s="1" t="s">
        <v>4943</v>
      </c>
      <c r="CL1323" s="1" t="s">
        <v>4943</v>
      </c>
      <c r="CM1323" s="1" t="s">
        <v>4943</v>
      </c>
      <c r="CN1323" s="1" t="s">
        <v>4943</v>
      </c>
      <c r="CO1323" s="1" t="s">
        <v>4943</v>
      </c>
      <c r="CP1323" s="1" t="s">
        <v>4943</v>
      </c>
      <c r="CQ1323" s="1" t="s">
        <v>4943</v>
      </c>
      <c r="CR1323" s="1" t="s">
        <v>4943</v>
      </c>
      <c r="CS1323" s="1" t="s">
        <v>4943</v>
      </c>
      <c r="CT1323" s="1" t="s">
        <v>4943</v>
      </c>
      <c r="CU1323" s="1" t="s">
        <v>4943</v>
      </c>
      <c r="CV1323" s="1" t="s">
        <v>4943</v>
      </c>
      <c r="CW1323" s="1" t="s">
        <v>4943</v>
      </c>
      <c r="CX1323" s="1" t="s">
        <v>4943</v>
      </c>
      <c r="CY1323" s="1" t="s">
        <v>23</v>
      </c>
      <c r="CZ1323" s="1" t="s">
        <v>4943</v>
      </c>
    </row>
    <row r="1324" spans="2:104" x14ac:dyDescent="0.25">
      <c r="B1324" s="2">
        <v>44384</v>
      </c>
      <c r="C1324" s="1">
        <v>0</v>
      </c>
      <c r="D1324" s="1">
        <v>1</v>
      </c>
      <c r="E1324" s="1">
        <v>0</v>
      </c>
      <c r="F1324" s="1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>
        <v>0</v>
      </c>
      <c r="BD1324">
        <v>0</v>
      </c>
      <c r="BE1324">
        <v>0</v>
      </c>
      <c r="BF1324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 t="s">
        <v>4943</v>
      </c>
      <c r="CJ1324" s="1" t="s">
        <v>4943</v>
      </c>
      <c r="CK1324" s="1" t="s">
        <v>4943</v>
      </c>
      <c r="CL1324" s="1" t="s">
        <v>4943</v>
      </c>
      <c r="CM1324" s="1" t="s">
        <v>4943</v>
      </c>
      <c r="CN1324" s="1" t="s">
        <v>4943</v>
      </c>
      <c r="CO1324" s="1" t="s">
        <v>4943</v>
      </c>
      <c r="CP1324" s="1" t="s">
        <v>4943</v>
      </c>
      <c r="CQ1324" s="1" t="s">
        <v>4943</v>
      </c>
      <c r="CR1324" s="1" t="s">
        <v>4943</v>
      </c>
      <c r="CS1324" s="1" t="s">
        <v>4943</v>
      </c>
      <c r="CT1324" s="1" t="s">
        <v>4943</v>
      </c>
      <c r="CU1324" s="1" t="s">
        <v>4943</v>
      </c>
      <c r="CV1324" s="1" t="s">
        <v>4943</v>
      </c>
      <c r="CW1324" s="1" t="s">
        <v>4943</v>
      </c>
      <c r="CX1324" s="1" t="s">
        <v>4943</v>
      </c>
      <c r="CY1324" s="1" t="s">
        <v>23</v>
      </c>
      <c r="CZ1324" s="1" t="s">
        <v>4943</v>
      </c>
    </row>
    <row r="1325" spans="2:104" x14ac:dyDescent="0.25">
      <c r="B1325" s="2">
        <v>44383</v>
      </c>
      <c r="C1325" s="1">
        <v>1</v>
      </c>
      <c r="D1325" s="1">
        <v>0</v>
      </c>
      <c r="E1325" s="1">
        <v>0</v>
      </c>
      <c r="F1325" s="1">
        <v>0</v>
      </c>
      <c r="G1325">
        <v>1</v>
      </c>
      <c r="H1325">
        <v>0</v>
      </c>
      <c r="I1325">
        <v>1</v>
      </c>
      <c r="J1325">
        <v>1</v>
      </c>
      <c r="K1325">
        <v>1</v>
      </c>
      <c r="L1325">
        <v>0</v>
      </c>
      <c r="M1325">
        <v>0</v>
      </c>
      <c r="N1325">
        <v>1</v>
      </c>
      <c r="O1325">
        <v>1</v>
      </c>
      <c r="P1325">
        <v>0</v>
      </c>
      <c r="Q1325">
        <v>0</v>
      </c>
      <c r="R1325">
        <v>0</v>
      </c>
      <c r="S1325">
        <v>0</v>
      </c>
      <c r="T1325">
        <v>1</v>
      </c>
      <c r="U1325">
        <v>0</v>
      </c>
      <c r="V1325" s="1">
        <v>0</v>
      </c>
      <c r="W1325" s="1">
        <v>0</v>
      </c>
      <c r="X1325" s="1">
        <v>1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1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1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1</v>
      </c>
      <c r="AX1325" s="1">
        <v>1</v>
      </c>
      <c r="AY1325" s="1">
        <v>1</v>
      </c>
      <c r="AZ1325" s="1">
        <v>1</v>
      </c>
      <c r="BA1325" s="1">
        <v>0</v>
      </c>
      <c r="BB1325" s="1">
        <v>0</v>
      </c>
      <c r="BC1325">
        <v>1</v>
      </c>
      <c r="BD1325">
        <v>0</v>
      </c>
      <c r="BE1325">
        <v>1</v>
      </c>
      <c r="BF1325">
        <v>1</v>
      </c>
      <c r="BG1325" s="1">
        <v>0</v>
      </c>
      <c r="BH1325" s="1">
        <v>0</v>
      </c>
      <c r="BI1325" s="1">
        <v>1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 t="s">
        <v>4944</v>
      </c>
      <c r="CJ1325" s="1" t="s">
        <v>4946</v>
      </c>
      <c r="CK1325" s="1" t="s">
        <v>4946</v>
      </c>
      <c r="CL1325" s="1" t="s">
        <v>4946</v>
      </c>
      <c r="CM1325" s="1" t="s">
        <v>4946</v>
      </c>
      <c r="CN1325" s="1" t="s">
        <v>4946</v>
      </c>
      <c r="CO1325" s="1" t="s">
        <v>4944</v>
      </c>
      <c r="CP1325" s="1" t="s">
        <v>4944</v>
      </c>
      <c r="CQ1325" s="1" t="s">
        <v>4944</v>
      </c>
      <c r="CR1325" s="1" t="s">
        <v>4944</v>
      </c>
      <c r="CS1325" s="1" t="s">
        <v>4944</v>
      </c>
      <c r="CT1325" s="1" t="s">
        <v>4943</v>
      </c>
      <c r="CU1325" s="1" t="s">
        <v>4943</v>
      </c>
      <c r="CV1325" s="1" t="s">
        <v>4943</v>
      </c>
      <c r="CW1325" s="1" t="s">
        <v>4943</v>
      </c>
      <c r="CX1325" s="1" t="s">
        <v>4943</v>
      </c>
      <c r="CY1325" s="1" t="s">
        <v>4943</v>
      </c>
      <c r="CZ1325" s="1" t="s">
        <v>4943</v>
      </c>
    </row>
    <row r="1326" spans="2:104" x14ac:dyDescent="0.25">
      <c r="B1326" s="2">
        <v>44383</v>
      </c>
      <c r="C1326" s="1">
        <v>0</v>
      </c>
      <c r="D1326" s="1">
        <v>1</v>
      </c>
      <c r="E1326" s="1">
        <v>0</v>
      </c>
      <c r="F1326" s="1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>
        <v>0</v>
      </c>
      <c r="BD1326">
        <v>0</v>
      </c>
      <c r="BE1326">
        <v>0</v>
      </c>
      <c r="BF1326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0</v>
      </c>
      <c r="BX1326" s="1">
        <v>0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 t="s">
        <v>4943</v>
      </c>
      <c r="CJ1326" s="1" t="s">
        <v>4943</v>
      </c>
      <c r="CK1326" s="1" t="s">
        <v>4943</v>
      </c>
      <c r="CL1326" s="1" t="s">
        <v>4943</v>
      </c>
      <c r="CM1326" s="1" t="s">
        <v>4943</v>
      </c>
      <c r="CN1326" s="1" t="s">
        <v>4943</v>
      </c>
      <c r="CO1326" s="1" t="s">
        <v>4943</v>
      </c>
      <c r="CP1326" s="1" t="s">
        <v>4943</v>
      </c>
      <c r="CQ1326" s="1" t="s">
        <v>4943</v>
      </c>
      <c r="CR1326" s="1" t="s">
        <v>4943</v>
      </c>
      <c r="CS1326" s="1" t="s">
        <v>4943</v>
      </c>
      <c r="CT1326" s="1" t="s">
        <v>4943</v>
      </c>
      <c r="CU1326" s="1" t="s">
        <v>4943</v>
      </c>
      <c r="CV1326" s="1" t="s">
        <v>4943</v>
      </c>
      <c r="CW1326" s="1" t="s">
        <v>4943</v>
      </c>
      <c r="CX1326" s="1" t="s">
        <v>4943</v>
      </c>
      <c r="CY1326" s="1" t="s">
        <v>23</v>
      </c>
      <c r="CZ1326" s="1" t="s">
        <v>4943</v>
      </c>
    </row>
    <row r="1327" spans="2:104" x14ac:dyDescent="0.25">
      <c r="B1327" s="2">
        <v>44383</v>
      </c>
      <c r="C1327" s="1">
        <v>1</v>
      </c>
      <c r="D1327" s="1">
        <v>0</v>
      </c>
      <c r="E1327" s="1">
        <v>0</v>
      </c>
      <c r="F1327" s="1">
        <v>0</v>
      </c>
      <c r="G1327">
        <v>1</v>
      </c>
      <c r="H1327">
        <v>0</v>
      </c>
      <c r="I1327">
        <v>1</v>
      </c>
      <c r="J1327">
        <v>1</v>
      </c>
      <c r="K1327">
        <v>1</v>
      </c>
      <c r="L1327">
        <v>1</v>
      </c>
      <c r="M1327">
        <v>0</v>
      </c>
      <c r="N1327">
        <v>0</v>
      </c>
      <c r="O1327">
        <v>1</v>
      </c>
      <c r="P1327">
        <v>0</v>
      </c>
      <c r="Q1327">
        <v>1</v>
      </c>
      <c r="R1327">
        <v>1</v>
      </c>
      <c r="S1327">
        <v>0</v>
      </c>
      <c r="T1327">
        <v>1</v>
      </c>
      <c r="U1327">
        <v>0</v>
      </c>
      <c r="V1327" s="1">
        <v>0</v>
      </c>
      <c r="W1327" s="1">
        <v>0</v>
      </c>
      <c r="X1327" s="1">
        <v>1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1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1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1</v>
      </c>
      <c r="AZ1327" s="1">
        <v>1</v>
      </c>
      <c r="BA1327" s="1">
        <v>0</v>
      </c>
      <c r="BB1327" s="1">
        <v>1</v>
      </c>
      <c r="BC1327">
        <v>1</v>
      </c>
      <c r="BD1327">
        <v>1</v>
      </c>
      <c r="BE1327">
        <v>0</v>
      </c>
      <c r="BF1327">
        <v>0</v>
      </c>
      <c r="BG1327" s="1">
        <v>0</v>
      </c>
      <c r="BH1327" s="1">
        <v>0</v>
      </c>
      <c r="BI1327" s="1">
        <v>1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1</v>
      </c>
      <c r="BR1327" s="1">
        <v>1</v>
      </c>
      <c r="BS1327" s="1">
        <v>0</v>
      </c>
      <c r="BT1327" s="1">
        <v>0</v>
      </c>
      <c r="BU1327" s="1">
        <v>1</v>
      </c>
      <c r="BV1327" s="1">
        <v>0</v>
      </c>
      <c r="BW1327" s="1">
        <v>0</v>
      </c>
      <c r="BX1327" s="1">
        <v>1</v>
      </c>
      <c r="BY1327" s="1">
        <v>0</v>
      </c>
      <c r="BZ1327" s="1">
        <v>0</v>
      </c>
      <c r="CA1327" s="1">
        <v>0</v>
      </c>
      <c r="CB1327" s="1">
        <v>0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 t="s">
        <v>4946</v>
      </c>
      <c r="CJ1327" s="1" t="s">
        <v>4946</v>
      </c>
      <c r="CK1327" s="1" t="s">
        <v>4946</v>
      </c>
      <c r="CL1327" s="1" t="s">
        <v>4946</v>
      </c>
      <c r="CM1327" s="1" t="s">
        <v>4946</v>
      </c>
      <c r="CN1327" s="1" t="s">
        <v>4946</v>
      </c>
      <c r="CO1327" s="1" t="s">
        <v>4946</v>
      </c>
      <c r="CP1327" s="1" t="s">
        <v>4946</v>
      </c>
      <c r="CQ1327" s="1" t="s">
        <v>4946</v>
      </c>
      <c r="CR1327" s="1" t="s">
        <v>4946</v>
      </c>
      <c r="CS1327" s="1" t="s">
        <v>4946</v>
      </c>
      <c r="CT1327" s="1" t="s">
        <v>4943</v>
      </c>
      <c r="CU1327" s="1" t="s">
        <v>4943</v>
      </c>
      <c r="CV1327" s="1" t="s">
        <v>4943</v>
      </c>
      <c r="CW1327" s="1" t="s">
        <v>4943</v>
      </c>
      <c r="CX1327" s="1" t="s">
        <v>4943</v>
      </c>
      <c r="CY1327" s="1" t="s">
        <v>4943</v>
      </c>
      <c r="CZ1327" s="1" t="s">
        <v>4943</v>
      </c>
    </row>
    <row r="1328" spans="2:104" x14ac:dyDescent="0.25">
      <c r="B1328" s="2">
        <v>44383</v>
      </c>
      <c r="C1328" s="1">
        <v>1</v>
      </c>
      <c r="D1328" s="1">
        <v>0</v>
      </c>
      <c r="E1328" s="1">
        <v>0</v>
      </c>
      <c r="F1328" s="1">
        <v>0</v>
      </c>
      <c r="G1328">
        <v>1</v>
      </c>
      <c r="H1328">
        <v>0</v>
      </c>
      <c r="I1328">
        <v>1</v>
      </c>
      <c r="J1328">
        <v>1</v>
      </c>
      <c r="K1328">
        <v>1</v>
      </c>
      <c r="L1328">
        <v>1</v>
      </c>
      <c r="M1328">
        <v>0</v>
      </c>
      <c r="N1328">
        <v>1</v>
      </c>
      <c r="O1328">
        <v>1</v>
      </c>
      <c r="P1328">
        <v>0</v>
      </c>
      <c r="Q1328">
        <v>0</v>
      </c>
      <c r="R1328">
        <v>0</v>
      </c>
      <c r="S1328">
        <v>0</v>
      </c>
      <c r="T1328">
        <v>1</v>
      </c>
      <c r="U1328">
        <v>0</v>
      </c>
      <c r="V1328" s="1">
        <v>1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1</v>
      </c>
      <c r="AI1328" s="1">
        <v>0</v>
      </c>
      <c r="AJ1328" s="1">
        <v>0</v>
      </c>
      <c r="AK1328" s="1">
        <v>0</v>
      </c>
      <c r="AL1328" s="1">
        <v>0</v>
      </c>
      <c r="AM1328" s="1">
        <v>1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1</v>
      </c>
      <c r="BA1328" s="1">
        <v>0</v>
      </c>
      <c r="BB1328" s="1">
        <v>1</v>
      </c>
      <c r="BC1328">
        <v>1</v>
      </c>
      <c r="BD1328">
        <v>1</v>
      </c>
      <c r="BE1328">
        <v>1</v>
      </c>
      <c r="BF1328">
        <v>1</v>
      </c>
      <c r="BG1328" s="1">
        <v>1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1</v>
      </c>
      <c r="BR1328" s="1">
        <v>1</v>
      </c>
      <c r="BS1328" s="1">
        <v>0</v>
      </c>
      <c r="BT1328" s="1">
        <v>0</v>
      </c>
      <c r="BU1328" s="1">
        <v>1</v>
      </c>
      <c r="BV1328" s="1">
        <v>1</v>
      </c>
      <c r="BW1328" s="1">
        <v>0</v>
      </c>
      <c r="BX1328" s="1">
        <v>0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 t="s">
        <v>4944</v>
      </c>
      <c r="CJ1328" s="1" t="s">
        <v>4945</v>
      </c>
      <c r="CK1328" s="1" t="s">
        <v>4945</v>
      </c>
      <c r="CL1328" s="1" t="s">
        <v>4945</v>
      </c>
      <c r="CM1328" s="1" t="s">
        <v>4945</v>
      </c>
      <c r="CN1328" s="1" t="s">
        <v>4945</v>
      </c>
      <c r="CO1328" s="1" t="s">
        <v>4944</v>
      </c>
      <c r="CP1328" s="1" t="s">
        <v>4945</v>
      </c>
      <c r="CQ1328" s="1" t="s">
        <v>4945</v>
      </c>
      <c r="CR1328" s="1" t="s">
        <v>4944</v>
      </c>
      <c r="CS1328" s="1" t="s">
        <v>4945</v>
      </c>
      <c r="CT1328" s="1" t="s">
        <v>4943</v>
      </c>
      <c r="CU1328" s="1" t="s">
        <v>4943</v>
      </c>
      <c r="CV1328" s="1" t="s">
        <v>4943</v>
      </c>
      <c r="CW1328" s="1" t="s">
        <v>4943</v>
      </c>
      <c r="CX1328" s="1" t="s">
        <v>4943</v>
      </c>
      <c r="CY1328" s="1" t="s">
        <v>4943</v>
      </c>
      <c r="CZ1328" s="1" t="s">
        <v>4943</v>
      </c>
    </row>
    <row r="1329" spans="2:104" x14ac:dyDescent="0.25">
      <c r="B1329" s="2">
        <v>44383</v>
      </c>
      <c r="C1329" s="1">
        <v>0</v>
      </c>
      <c r="D1329" s="1">
        <v>1</v>
      </c>
      <c r="E1329" s="1">
        <v>0</v>
      </c>
      <c r="F1329" s="1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>
        <v>0</v>
      </c>
      <c r="BD1329">
        <v>0</v>
      </c>
      <c r="BE1329">
        <v>0</v>
      </c>
      <c r="BF1329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 t="s">
        <v>4943</v>
      </c>
      <c r="CJ1329" s="1" t="s">
        <v>4943</v>
      </c>
      <c r="CK1329" s="1" t="s">
        <v>4943</v>
      </c>
      <c r="CL1329" s="1" t="s">
        <v>4943</v>
      </c>
      <c r="CM1329" s="1" t="s">
        <v>4943</v>
      </c>
      <c r="CN1329" s="1" t="s">
        <v>4943</v>
      </c>
      <c r="CO1329" s="1" t="s">
        <v>4943</v>
      </c>
      <c r="CP1329" s="1" t="s">
        <v>4943</v>
      </c>
      <c r="CQ1329" s="1" t="s">
        <v>4943</v>
      </c>
      <c r="CR1329" s="1" t="s">
        <v>4943</v>
      </c>
      <c r="CS1329" s="1" t="s">
        <v>4943</v>
      </c>
      <c r="CT1329" s="1" t="s">
        <v>4943</v>
      </c>
      <c r="CU1329" s="1" t="s">
        <v>4943</v>
      </c>
      <c r="CV1329" s="1" t="s">
        <v>4943</v>
      </c>
      <c r="CW1329" s="1" t="s">
        <v>4943</v>
      </c>
      <c r="CX1329" s="1" t="s">
        <v>4943</v>
      </c>
      <c r="CY1329" s="1" t="s">
        <v>23</v>
      </c>
      <c r="CZ1329" s="1" t="s">
        <v>4943</v>
      </c>
    </row>
    <row r="1330" spans="2:104" x14ac:dyDescent="0.25">
      <c r="B1330" s="2">
        <v>44383</v>
      </c>
      <c r="C1330" s="1">
        <v>1</v>
      </c>
      <c r="D1330" s="1">
        <v>0</v>
      </c>
      <c r="E1330" s="1">
        <v>0</v>
      </c>
      <c r="F1330" s="1">
        <v>0</v>
      </c>
      <c r="G1330">
        <v>1</v>
      </c>
      <c r="H1330">
        <v>0</v>
      </c>
      <c r="I1330">
        <v>1</v>
      </c>
      <c r="J1330">
        <v>1</v>
      </c>
      <c r="K1330">
        <v>1</v>
      </c>
      <c r="L1330">
        <v>0</v>
      </c>
      <c r="M1330">
        <v>0</v>
      </c>
      <c r="N1330">
        <v>1</v>
      </c>
      <c r="O1330">
        <v>1</v>
      </c>
      <c r="P1330">
        <v>0</v>
      </c>
      <c r="Q1330">
        <v>0</v>
      </c>
      <c r="R1330">
        <v>1</v>
      </c>
      <c r="S1330">
        <v>0</v>
      </c>
      <c r="T1330">
        <v>1</v>
      </c>
      <c r="U1330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1</v>
      </c>
      <c r="AD1330" s="1">
        <v>0</v>
      </c>
      <c r="AE1330" s="1">
        <v>0</v>
      </c>
      <c r="AF1330" s="1">
        <v>0</v>
      </c>
      <c r="AG1330" s="1">
        <v>1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1</v>
      </c>
      <c r="AU1330" s="1">
        <v>0</v>
      </c>
      <c r="AV1330" s="1">
        <v>0</v>
      </c>
      <c r="AW1330" s="1">
        <v>0</v>
      </c>
      <c r="AX1330" s="1">
        <v>1</v>
      </c>
      <c r="AY1330" s="1">
        <v>0</v>
      </c>
      <c r="AZ1330" s="1">
        <v>0</v>
      </c>
      <c r="BA1330" s="1">
        <v>0</v>
      </c>
      <c r="BB1330" s="1">
        <v>0</v>
      </c>
      <c r="BC1330">
        <v>0</v>
      </c>
      <c r="BD1330">
        <v>1</v>
      </c>
      <c r="BE1330">
        <v>1</v>
      </c>
      <c r="BF1330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1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 t="s">
        <v>4946</v>
      </c>
      <c r="CJ1330" s="1" t="s">
        <v>4945</v>
      </c>
      <c r="CK1330" s="1" t="s">
        <v>4945</v>
      </c>
      <c r="CL1330" s="1" t="s">
        <v>4945</v>
      </c>
      <c r="CM1330" s="1" t="s">
        <v>4945</v>
      </c>
      <c r="CN1330" s="1" t="s">
        <v>4945</v>
      </c>
      <c r="CO1330" s="1" t="s">
        <v>4945</v>
      </c>
      <c r="CP1330" s="1" t="s">
        <v>4945</v>
      </c>
      <c r="CQ1330" s="1" t="s">
        <v>4945</v>
      </c>
      <c r="CR1330" s="1" t="s">
        <v>4945</v>
      </c>
      <c r="CS1330" s="1" t="s">
        <v>4945</v>
      </c>
      <c r="CT1330" s="1" t="s">
        <v>4943</v>
      </c>
      <c r="CU1330" s="1" t="s">
        <v>4943</v>
      </c>
      <c r="CV1330" s="1" t="s">
        <v>4943</v>
      </c>
      <c r="CW1330" s="1" t="s">
        <v>4943</v>
      </c>
      <c r="CX1330" s="1" t="s">
        <v>4943</v>
      </c>
      <c r="CY1330" s="1" t="s">
        <v>4943</v>
      </c>
      <c r="CZ1330" s="1" t="s">
        <v>4943</v>
      </c>
    </row>
    <row r="1331" spans="2:104" x14ac:dyDescent="0.25">
      <c r="B1331" s="2">
        <v>44383</v>
      </c>
      <c r="C1331" s="1">
        <v>0</v>
      </c>
      <c r="D1331" s="1">
        <v>1</v>
      </c>
      <c r="E1331" s="1">
        <v>0</v>
      </c>
      <c r="F1331" s="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>
        <v>0</v>
      </c>
      <c r="BD1331">
        <v>0</v>
      </c>
      <c r="BE1331">
        <v>0</v>
      </c>
      <c r="BF133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 t="s">
        <v>4943</v>
      </c>
      <c r="CJ1331" s="1" t="s">
        <v>4943</v>
      </c>
      <c r="CK1331" s="1" t="s">
        <v>4943</v>
      </c>
      <c r="CL1331" s="1" t="s">
        <v>4943</v>
      </c>
      <c r="CM1331" s="1" t="s">
        <v>4943</v>
      </c>
      <c r="CN1331" s="1" t="s">
        <v>4943</v>
      </c>
      <c r="CO1331" s="1" t="s">
        <v>4943</v>
      </c>
      <c r="CP1331" s="1" t="s">
        <v>4943</v>
      </c>
      <c r="CQ1331" s="1" t="s">
        <v>4943</v>
      </c>
      <c r="CR1331" s="1" t="s">
        <v>4943</v>
      </c>
      <c r="CS1331" s="1" t="s">
        <v>4943</v>
      </c>
      <c r="CT1331" s="1" t="s">
        <v>4943</v>
      </c>
      <c r="CU1331" s="1" t="s">
        <v>4943</v>
      </c>
      <c r="CV1331" s="1" t="s">
        <v>4943</v>
      </c>
      <c r="CW1331" s="1" t="s">
        <v>4943</v>
      </c>
      <c r="CX1331" s="1" t="s">
        <v>4943</v>
      </c>
      <c r="CY1331" s="1" t="s">
        <v>23</v>
      </c>
      <c r="CZ1331" s="1" t="s">
        <v>4943</v>
      </c>
    </row>
    <row r="1332" spans="2:104" x14ac:dyDescent="0.25">
      <c r="B1332" s="2">
        <v>44383</v>
      </c>
      <c r="C1332" s="1">
        <v>0</v>
      </c>
      <c r="D1332" s="1">
        <v>1</v>
      </c>
      <c r="E1332" s="1">
        <v>0</v>
      </c>
      <c r="F1332" s="1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>
        <v>0</v>
      </c>
      <c r="BD1332">
        <v>0</v>
      </c>
      <c r="BE1332">
        <v>0</v>
      </c>
      <c r="BF1332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 t="s">
        <v>4943</v>
      </c>
      <c r="CJ1332" s="1" t="s">
        <v>4943</v>
      </c>
      <c r="CK1332" s="1" t="s">
        <v>4943</v>
      </c>
      <c r="CL1332" s="1" t="s">
        <v>4943</v>
      </c>
      <c r="CM1332" s="1" t="s">
        <v>4943</v>
      </c>
      <c r="CN1332" s="1" t="s">
        <v>4943</v>
      </c>
      <c r="CO1332" s="1" t="s">
        <v>4943</v>
      </c>
      <c r="CP1332" s="1" t="s">
        <v>4943</v>
      </c>
      <c r="CQ1332" s="1" t="s">
        <v>4943</v>
      </c>
      <c r="CR1332" s="1" t="s">
        <v>4943</v>
      </c>
      <c r="CS1332" s="1" t="s">
        <v>4943</v>
      </c>
      <c r="CT1332" s="1" t="s">
        <v>4943</v>
      </c>
      <c r="CU1332" s="1" t="s">
        <v>4943</v>
      </c>
      <c r="CV1332" s="1" t="s">
        <v>4943</v>
      </c>
      <c r="CW1332" s="1" t="s">
        <v>4943</v>
      </c>
      <c r="CX1332" s="1" t="s">
        <v>4943</v>
      </c>
      <c r="CY1332" s="1" t="s">
        <v>23</v>
      </c>
      <c r="CZ1332" s="1" t="s">
        <v>4943</v>
      </c>
    </row>
    <row r="1333" spans="2:104" x14ac:dyDescent="0.25">
      <c r="B1333" s="2">
        <v>44383</v>
      </c>
      <c r="C1333" s="1">
        <v>0</v>
      </c>
      <c r="D1333" s="1">
        <v>1</v>
      </c>
      <c r="E1333" s="1">
        <v>0</v>
      </c>
      <c r="F1333" s="1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>
        <v>0</v>
      </c>
      <c r="BD1333">
        <v>0</v>
      </c>
      <c r="BE1333">
        <v>0</v>
      </c>
      <c r="BF1333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 t="s">
        <v>4943</v>
      </c>
      <c r="CJ1333" s="1" t="s">
        <v>4943</v>
      </c>
      <c r="CK1333" s="1" t="s">
        <v>4943</v>
      </c>
      <c r="CL1333" s="1" t="s">
        <v>4943</v>
      </c>
      <c r="CM1333" s="1" t="s">
        <v>4943</v>
      </c>
      <c r="CN1333" s="1" t="s">
        <v>4943</v>
      </c>
      <c r="CO1333" s="1" t="s">
        <v>4943</v>
      </c>
      <c r="CP1333" s="1" t="s">
        <v>4943</v>
      </c>
      <c r="CQ1333" s="1" t="s">
        <v>4943</v>
      </c>
      <c r="CR1333" s="1" t="s">
        <v>4943</v>
      </c>
      <c r="CS1333" s="1" t="s">
        <v>4943</v>
      </c>
      <c r="CT1333" s="1" t="s">
        <v>4943</v>
      </c>
      <c r="CU1333" s="1" t="s">
        <v>4943</v>
      </c>
      <c r="CV1333" s="1" t="s">
        <v>4943</v>
      </c>
      <c r="CW1333" s="1" t="s">
        <v>4943</v>
      </c>
      <c r="CX1333" s="1" t="s">
        <v>4943</v>
      </c>
      <c r="CY1333" s="1" t="s">
        <v>23</v>
      </c>
      <c r="CZ1333" s="1" t="s">
        <v>4943</v>
      </c>
    </row>
    <row r="1334" spans="2:104" x14ac:dyDescent="0.25">
      <c r="B1334" s="2">
        <v>44383</v>
      </c>
      <c r="C1334" s="1">
        <v>0</v>
      </c>
      <c r="D1334" s="1">
        <v>1</v>
      </c>
      <c r="E1334" s="1">
        <v>0</v>
      </c>
      <c r="F1334" s="1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>
        <v>0</v>
      </c>
      <c r="BD1334">
        <v>0</v>
      </c>
      <c r="BE1334">
        <v>0</v>
      </c>
      <c r="BF1334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 t="s">
        <v>4943</v>
      </c>
      <c r="CJ1334" s="1" t="s">
        <v>4943</v>
      </c>
      <c r="CK1334" s="1" t="s">
        <v>4943</v>
      </c>
      <c r="CL1334" s="1" t="s">
        <v>4943</v>
      </c>
      <c r="CM1334" s="1" t="s">
        <v>4943</v>
      </c>
      <c r="CN1334" s="1" t="s">
        <v>4943</v>
      </c>
      <c r="CO1334" s="1" t="s">
        <v>4943</v>
      </c>
      <c r="CP1334" s="1" t="s">
        <v>4943</v>
      </c>
      <c r="CQ1334" s="1" t="s">
        <v>4943</v>
      </c>
      <c r="CR1334" s="1" t="s">
        <v>4943</v>
      </c>
      <c r="CS1334" s="1" t="s">
        <v>4943</v>
      </c>
      <c r="CT1334" s="1" t="s">
        <v>4943</v>
      </c>
      <c r="CU1334" s="1" t="s">
        <v>4943</v>
      </c>
      <c r="CV1334" s="1" t="s">
        <v>4943</v>
      </c>
      <c r="CW1334" s="1" t="s">
        <v>4943</v>
      </c>
      <c r="CX1334" s="1" t="s">
        <v>4943</v>
      </c>
      <c r="CY1334" s="1" t="s">
        <v>23</v>
      </c>
      <c r="CZ1334" s="1" t="s">
        <v>4943</v>
      </c>
    </row>
    <row r="1335" spans="2:104" x14ac:dyDescent="0.25">
      <c r="B1335" s="2">
        <v>44383</v>
      </c>
      <c r="C1335" s="1">
        <v>1</v>
      </c>
      <c r="D1335" s="1">
        <v>0</v>
      </c>
      <c r="E1335" s="1">
        <v>0</v>
      </c>
      <c r="F1335" s="1">
        <v>0</v>
      </c>
      <c r="G1335">
        <v>0</v>
      </c>
      <c r="H1335">
        <v>1</v>
      </c>
      <c r="I1335">
        <v>0</v>
      </c>
      <c r="J1335">
        <v>0</v>
      </c>
      <c r="K1335">
        <v>0</v>
      </c>
      <c r="L1335">
        <v>0</v>
      </c>
      <c r="M1335">
        <v>1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>
        <v>0</v>
      </c>
      <c r="BD1335">
        <v>0</v>
      </c>
      <c r="BE1335">
        <v>0</v>
      </c>
      <c r="BF1335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1</v>
      </c>
      <c r="CG1335" s="1">
        <v>0</v>
      </c>
      <c r="CH1335" s="1">
        <v>0</v>
      </c>
      <c r="CI1335" s="1" t="s">
        <v>4945</v>
      </c>
      <c r="CJ1335" s="1" t="s">
        <v>4945</v>
      </c>
      <c r="CK1335" s="1" t="s">
        <v>4945</v>
      </c>
      <c r="CL1335" s="1" t="s">
        <v>4945</v>
      </c>
      <c r="CM1335" s="1" t="s">
        <v>4944</v>
      </c>
      <c r="CN1335" s="1" t="s">
        <v>4945</v>
      </c>
      <c r="CO1335" s="1" t="s">
        <v>4945</v>
      </c>
      <c r="CP1335" s="1" t="s">
        <v>4945</v>
      </c>
      <c r="CQ1335" s="1" t="s">
        <v>4945</v>
      </c>
      <c r="CR1335" s="1" t="s">
        <v>4945</v>
      </c>
      <c r="CS1335" s="1" t="s">
        <v>4945</v>
      </c>
      <c r="CT1335" s="1" t="s">
        <v>4943</v>
      </c>
      <c r="CU1335" s="1" t="s">
        <v>4943</v>
      </c>
      <c r="CV1335" s="1" t="s">
        <v>4943</v>
      </c>
      <c r="CW1335" s="1" t="s">
        <v>4943</v>
      </c>
      <c r="CX1335" s="1" t="s">
        <v>4943</v>
      </c>
      <c r="CY1335" s="1" t="s">
        <v>4943</v>
      </c>
      <c r="CZ1335" s="1" t="s">
        <v>4943</v>
      </c>
    </row>
    <row r="1336" spans="2:104" x14ac:dyDescent="0.25">
      <c r="B1336" s="2">
        <v>44383</v>
      </c>
      <c r="C1336" s="1">
        <v>1</v>
      </c>
      <c r="D1336" s="1">
        <v>0</v>
      </c>
      <c r="E1336" s="1">
        <v>0</v>
      </c>
      <c r="F1336" s="1">
        <v>0</v>
      </c>
      <c r="G1336">
        <v>1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1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>
        <v>0</v>
      </c>
      <c r="BD1336">
        <v>0</v>
      </c>
      <c r="BE1336">
        <v>0</v>
      </c>
      <c r="BF1336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0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>
        <v>0</v>
      </c>
      <c r="CE1336" s="1">
        <v>0</v>
      </c>
      <c r="CF1336" s="1">
        <v>1</v>
      </c>
      <c r="CG1336" s="1">
        <v>0</v>
      </c>
      <c r="CH1336" s="1">
        <v>0</v>
      </c>
      <c r="CI1336" s="1" t="s">
        <v>4944</v>
      </c>
      <c r="CJ1336" s="1" t="s">
        <v>4945</v>
      </c>
      <c r="CK1336" s="1" t="s">
        <v>4944</v>
      </c>
      <c r="CL1336" s="1" t="s">
        <v>4945</v>
      </c>
      <c r="CM1336" s="1" t="s">
        <v>4946</v>
      </c>
      <c r="CN1336" s="1" t="s">
        <v>4944</v>
      </c>
      <c r="CO1336" s="1" t="s">
        <v>4945</v>
      </c>
      <c r="CP1336" s="1" t="s">
        <v>4944</v>
      </c>
      <c r="CQ1336" s="1" t="s">
        <v>4945</v>
      </c>
      <c r="CR1336" s="1" t="s">
        <v>4946</v>
      </c>
      <c r="CS1336" s="1" t="s">
        <v>4944</v>
      </c>
      <c r="CT1336" s="1" t="s">
        <v>4943</v>
      </c>
      <c r="CU1336" s="1" t="s">
        <v>4943</v>
      </c>
      <c r="CV1336" s="1" t="s">
        <v>4943</v>
      </c>
      <c r="CW1336" s="1" t="s">
        <v>4943</v>
      </c>
      <c r="CX1336" s="1" t="s">
        <v>4943</v>
      </c>
      <c r="CY1336" s="1" t="s">
        <v>4943</v>
      </c>
      <c r="CZ1336" s="1" t="s">
        <v>4943</v>
      </c>
    </row>
    <row r="1337" spans="2:104" x14ac:dyDescent="0.25">
      <c r="B1337" s="2">
        <v>44383</v>
      </c>
      <c r="C1337" s="1">
        <v>1</v>
      </c>
      <c r="D1337" s="1">
        <v>0</v>
      </c>
      <c r="E1337" s="1">
        <v>0</v>
      </c>
      <c r="F1337" s="1">
        <v>0</v>
      </c>
      <c r="G1337">
        <v>1</v>
      </c>
      <c r="H1337">
        <v>0</v>
      </c>
      <c r="I1337">
        <v>1</v>
      </c>
      <c r="J1337">
        <v>0</v>
      </c>
      <c r="K1337">
        <v>0</v>
      </c>
      <c r="L1337">
        <v>0</v>
      </c>
      <c r="M1337">
        <v>0</v>
      </c>
      <c r="N1337">
        <v>1</v>
      </c>
      <c r="O1337">
        <v>1</v>
      </c>
      <c r="P1337">
        <v>1</v>
      </c>
      <c r="Q1337">
        <v>1</v>
      </c>
      <c r="R1337">
        <v>1</v>
      </c>
      <c r="S1337">
        <v>1</v>
      </c>
      <c r="T1337">
        <v>1</v>
      </c>
      <c r="U1337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1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>
        <v>0</v>
      </c>
      <c r="BD1337">
        <v>0</v>
      </c>
      <c r="BE1337">
        <v>0</v>
      </c>
      <c r="BF1337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 t="s">
        <v>4946</v>
      </c>
      <c r="CJ1337" s="1" t="s">
        <v>4946</v>
      </c>
      <c r="CK1337" s="1" t="s">
        <v>4946</v>
      </c>
      <c r="CL1337" s="1" t="s">
        <v>4946</v>
      </c>
      <c r="CM1337" s="1" t="s">
        <v>4946</v>
      </c>
      <c r="CN1337" s="1" t="s">
        <v>4946</v>
      </c>
      <c r="CO1337" s="1" t="s">
        <v>4946</v>
      </c>
      <c r="CP1337" s="1" t="s">
        <v>4946</v>
      </c>
      <c r="CQ1337" s="1" t="s">
        <v>4946</v>
      </c>
      <c r="CR1337" s="1" t="s">
        <v>4946</v>
      </c>
      <c r="CS1337" s="1" t="s">
        <v>4946</v>
      </c>
      <c r="CT1337" s="1" t="s">
        <v>4943</v>
      </c>
      <c r="CU1337" s="1" t="s">
        <v>4943</v>
      </c>
      <c r="CV1337" s="1" t="s">
        <v>4943</v>
      </c>
      <c r="CW1337" s="1" t="s">
        <v>4943</v>
      </c>
      <c r="CX1337" s="1" t="s">
        <v>4943</v>
      </c>
      <c r="CY1337" s="1" t="s">
        <v>4943</v>
      </c>
      <c r="CZ1337" s="1" t="s">
        <v>4943</v>
      </c>
    </row>
    <row r="1338" spans="2:104" x14ac:dyDescent="0.25">
      <c r="B1338" s="2">
        <v>44382</v>
      </c>
      <c r="C1338" s="1">
        <v>1</v>
      </c>
      <c r="D1338" s="1">
        <v>0</v>
      </c>
      <c r="E1338" s="1">
        <v>0</v>
      </c>
      <c r="F1338" s="1">
        <v>0</v>
      </c>
      <c r="G1338">
        <v>0</v>
      </c>
      <c r="H1338">
        <v>1</v>
      </c>
      <c r="I1338">
        <v>1</v>
      </c>
      <c r="J1338">
        <v>1</v>
      </c>
      <c r="K1338">
        <v>0</v>
      </c>
      <c r="L1338">
        <v>0</v>
      </c>
      <c r="M1338">
        <v>0</v>
      </c>
      <c r="N1338">
        <v>1</v>
      </c>
      <c r="O1338">
        <v>1</v>
      </c>
      <c r="P1338">
        <v>0</v>
      </c>
      <c r="Q1338">
        <v>0</v>
      </c>
      <c r="R1338">
        <v>1</v>
      </c>
      <c r="S1338">
        <v>1</v>
      </c>
      <c r="T1338">
        <v>1</v>
      </c>
      <c r="U1338">
        <v>0</v>
      </c>
      <c r="V1338" s="1">
        <v>1</v>
      </c>
      <c r="W1338" s="1">
        <v>0</v>
      </c>
      <c r="X1338" s="1">
        <v>1</v>
      </c>
      <c r="Y1338" s="1">
        <v>0</v>
      </c>
      <c r="Z1338" s="1">
        <v>1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1</v>
      </c>
      <c r="AH1338" s="1">
        <v>0</v>
      </c>
      <c r="AI1338" s="1">
        <v>0</v>
      </c>
      <c r="AJ1338" s="1">
        <v>0</v>
      </c>
      <c r="AK1338" s="1">
        <v>1</v>
      </c>
      <c r="AL1338" s="1">
        <v>1</v>
      </c>
      <c r="AM1338" s="1">
        <v>0</v>
      </c>
      <c r="AN1338" s="1">
        <v>0</v>
      </c>
      <c r="AO1338" s="1">
        <v>1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>
        <v>0</v>
      </c>
      <c r="BD1338">
        <v>0</v>
      </c>
      <c r="BE1338">
        <v>0</v>
      </c>
      <c r="BF1338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0</v>
      </c>
      <c r="BX1338" s="1">
        <v>0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 t="s">
        <v>4946</v>
      </c>
      <c r="CJ1338" s="1" t="s">
        <v>4946</v>
      </c>
      <c r="CK1338" s="1" t="s">
        <v>4946</v>
      </c>
      <c r="CL1338" s="1" t="s">
        <v>4946</v>
      </c>
      <c r="CM1338" s="1" t="s">
        <v>4946</v>
      </c>
      <c r="CN1338" s="1" t="s">
        <v>4946</v>
      </c>
      <c r="CO1338" s="1" t="s">
        <v>4946</v>
      </c>
      <c r="CP1338" s="1" t="s">
        <v>4946</v>
      </c>
      <c r="CQ1338" s="1" t="s">
        <v>4946</v>
      </c>
      <c r="CR1338" s="1" t="s">
        <v>4946</v>
      </c>
      <c r="CS1338" s="1" t="s">
        <v>4946</v>
      </c>
      <c r="CT1338" s="1" t="s">
        <v>4943</v>
      </c>
      <c r="CU1338" s="1" t="s">
        <v>4943</v>
      </c>
      <c r="CV1338" s="1" t="s">
        <v>4943</v>
      </c>
      <c r="CW1338" s="1" t="s">
        <v>4943</v>
      </c>
      <c r="CX1338" s="1" t="s">
        <v>4943</v>
      </c>
      <c r="CY1338" s="1" t="s">
        <v>4943</v>
      </c>
      <c r="CZ1338" s="1" t="s">
        <v>4943</v>
      </c>
    </row>
    <row r="1339" spans="2:104" x14ac:dyDescent="0.25">
      <c r="B1339" s="2">
        <v>44382</v>
      </c>
      <c r="C1339" s="1">
        <v>1</v>
      </c>
      <c r="D1339" s="1">
        <v>0</v>
      </c>
      <c r="E1339" s="1">
        <v>0</v>
      </c>
      <c r="F1339" s="1">
        <v>0</v>
      </c>
      <c r="G1339">
        <v>1</v>
      </c>
      <c r="H1339">
        <v>0</v>
      </c>
      <c r="I1339">
        <v>1</v>
      </c>
      <c r="J1339">
        <v>0</v>
      </c>
      <c r="K1339">
        <v>1</v>
      </c>
      <c r="L1339">
        <v>0</v>
      </c>
      <c r="M1339">
        <v>0</v>
      </c>
      <c r="N1339">
        <v>1</v>
      </c>
      <c r="O1339">
        <v>1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 s="1">
        <v>0</v>
      </c>
      <c r="W1339" s="1">
        <v>0</v>
      </c>
      <c r="X1339" s="1">
        <v>1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1</v>
      </c>
      <c r="AY1339" s="1">
        <v>1</v>
      </c>
      <c r="AZ1339" s="1">
        <v>0</v>
      </c>
      <c r="BA1339" s="1">
        <v>0</v>
      </c>
      <c r="BB1339" s="1">
        <v>1</v>
      </c>
      <c r="BC1339">
        <v>1</v>
      </c>
      <c r="BD1339">
        <v>1</v>
      </c>
      <c r="BE1339">
        <v>1</v>
      </c>
      <c r="BF1339">
        <v>0</v>
      </c>
      <c r="BG1339" s="1">
        <v>0</v>
      </c>
      <c r="BH1339" s="1">
        <v>0</v>
      </c>
      <c r="BI1339" s="1">
        <v>1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 t="s">
        <v>4944</v>
      </c>
      <c r="CJ1339" s="1" t="s">
        <v>4944</v>
      </c>
      <c r="CK1339" s="1" t="s">
        <v>4946</v>
      </c>
      <c r="CL1339" s="1" t="s">
        <v>4946</v>
      </c>
      <c r="CM1339" s="1" t="s">
        <v>4945</v>
      </c>
      <c r="CN1339" s="1" t="s">
        <v>4945</v>
      </c>
      <c r="CO1339" s="1" t="s">
        <v>4945</v>
      </c>
      <c r="CP1339" s="1" t="s">
        <v>4945</v>
      </c>
      <c r="CQ1339" s="1" t="s">
        <v>4945</v>
      </c>
      <c r="CR1339" s="1" t="s">
        <v>4945</v>
      </c>
      <c r="CS1339" s="1" t="s">
        <v>4945</v>
      </c>
      <c r="CT1339" s="1" t="s">
        <v>4943</v>
      </c>
      <c r="CU1339" s="1" t="s">
        <v>4943</v>
      </c>
      <c r="CV1339" s="1" t="s">
        <v>4943</v>
      </c>
      <c r="CW1339" s="1" t="s">
        <v>4943</v>
      </c>
      <c r="CX1339" s="1" t="s">
        <v>4943</v>
      </c>
      <c r="CY1339" s="1" t="s">
        <v>4943</v>
      </c>
      <c r="CZ1339" s="1" t="s">
        <v>4943</v>
      </c>
    </row>
    <row r="1340" spans="2:104" x14ac:dyDescent="0.25">
      <c r="B1340" s="2">
        <v>44382</v>
      </c>
      <c r="C1340" s="1">
        <v>0</v>
      </c>
      <c r="D1340" s="1">
        <v>1</v>
      </c>
      <c r="E1340" s="1">
        <v>0</v>
      </c>
      <c r="F1340" s="1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>
        <v>0</v>
      </c>
      <c r="BD1340">
        <v>0</v>
      </c>
      <c r="BE1340">
        <v>0</v>
      </c>
      <c r="BF1340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 t="s">
        <v>4943</v>
      </c>
      <c r="CJ1340" s="1" t="s">
        <v>4943</v>
      </c>
      <c r="CK1340" s="1" t="s">
        <v>4943</v>
      </c>
      <c r="CL1340" s="1" t="s">
        <v>4943</v>
      </c>
      <c r="CM1340" s="1" t="s">
        <v>4943</v>
      </c>
      <c r="CN1340" s="1" t="s">
        <v>4943</v>
      </c>
      <c r="CO1340" s="1" t="s">
        <v>4943</v>
      </c>
      <c r="CP1340" s="1" t="s">
        <v>4943</v>
      </c>
      <c r="CQ1340" s="1" t="s">
        <v>4943</v>
      </c>
      <c r="CR1340" s="1" t="s">
        <v>4943</v>
      </c>
      <c r="CS1340" s="1" t="s">
        <v>4943</v>
      </c>
      <c r="CT1340" s="1" t="s">
        <v>4943</v>
      </c>
      <c r="CU1340" s="1" t="s">
        <v>4943</v>
      </c>
      <c r="CV1340" s="1" t="s">
        <v>4943</v>
      </c>
      <c r="CW1340" s="1" t="s">
        <v>4943</v>
      </c>
      <c r="CX1340" s="1" t="s">
        <v>4943</v>
      </c>
      <c r="CY1340" s="1" t="s">
        <v>23</v>
      </c>
      <c r="CZ1340" s="1" t="s">
        <v>4943</v>
      </c>
    </row>
    <row r="1341" spans="2:104" x14ac:dyDescent="0.25">
      <c r="B1341" s="2">
        <v>44380</v>
      </c>
      <c r="C1341" s="1">
        <v>1</v>
      </c>
      <c r="D1341" s="1">
        <v>0</v>
      </c>
      <c r="E1341" s="1">
        <v>0</v>
      </c>
      <c r="F1341" s="1">
        <v>0</v>
      </c>
      <c r="G1341">
        <v>1</v>
      </c>
      <c r="H1341">
        <v>1</v>
      </c>
      <c r="I1341">
        <v>1</v>
      </c>
      <c r="J1341">
        <v>1</v>
      </c>
      <c r="K1341">
        <v>1</v>
      </c>
      <c r="L1341">
        <v>0</v>
      </c>
      <c r="M1341">
        <v>0</v>
      </c>
      <c r="N1341">
        <v>1</v>
      </c>
      <c r="O1341">
        <v>0</v>
      </c>
      <c r="P1341">
        <v>0</v>
      </c>
      <c r="Q1341">
        <v>1</v>
      </c>
      <c r="R1341">
        <v>0</v>
      </c>
      <c r="S1341">
        <v>0</v>
      </c>
      <c r="T1341">
        <v>1</v>
      </c>
      <c r="U1341">
        <v>0</v>
      </c>
      <c r="V1341" s="1">
        <v>0</v>
      </c>
      <c r="W1341" s="1">
        <v>0</v>
      </c>
      <c r="X1341" s="1">
        <v>1</v>
      </c>
      <c r="Y1341" s="1">
        <v>0</v>
      </c>
      <c r="Z1341" s="1">
        <v>0</v>
      </c>
      <c r="AA1341" s="1">
        <v>1</v>
      </c>
      <c r="AB1341" s="1">
        <v>0</v>
      </c>
      <c r="AC1341" s="1">
        <v>0</v>
      </c>
      <c r="AD1341" s="1">
        <v>0</v>
      </c>
      <c r="AE1341" s="1">
        <v>0</v>
      </c>
      <c r="AF1341" s="1">
        <v>1</v>
      </c>
      <c r="AG1341" s="1">
        <v>0</v>
      </c>
      <c r="AH1341" s="1">
        <v>0</v>
      </c>
      <c r="AI1341" s="1">
        <v>1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1</v>
      </c>
      <c r="AP1341" s="1">
        <v>0</v>
      </c>
      <c r="AQ1341" s="1">
        <v>0</v>
      </c>
      <c r="AR1341" s="1">
        <v>1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1</v>
      </c>
      <c r="BA1341" s="1">
        <v>0</v>
      </c>
      <c r="BB1341" s="1">
        <v>0</v>
      </c>
      <c r="BC1341">
        <v>1</v>
      </c>
      <c r="BD1341">
        <v>0</v>
      </c>
      <c r="BE1341">
        <v>1</v>
      </c>
      <c r="BF1341">
        <v>0</v>
      </c>
      <c r="BG1341" s="1">
        <v>0</v>
      </c>
      <c r="BH1341" s="1">
        <v>0</v>
      </c>
      <c r="BI1341" s="1">
        <v>1</v>
      </c>
      <c r="BJ1341" s="1">
        <v>0</v>
      </c>
      <c r="BK1341" s="1">
        <v>0</v>
      </c>
      <c r="BL1341" s="1">
        <v>1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0</v>
      </c>
      <c r="BZ1341" s="1">
        <v>0</v>
      </c>
      <c r="CA1341" s="1">
        <v>0</v>
      </c>
      <c r="CB1341" s="1">
        <v>0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 t="s">
        <v>4946</v>
      </c>
      <c r="CJ1341" s="1" t="s">
        <v>4946</v>
      </c>
      <c r="CK1341" s="1" t="s">
        <v>4946</v>
      </c>
      <c r="CL1341" s="1" t="s">
        <v>4946</v>
      </c>
      <c r="CM1341" s="1" t="s">
        <v>4946</v>
      </c>
      <c r="CN1341" s="1" t="s">
        <v>4946</v>
      </c>
      <c r="CO1341" s="1" t="s">
        <v>4945</v>
      </c>
      <c r="CP1341" s="1" t="s">
        <v>4945</v>
      </c>
      <c r="CQ1341" s="1" t="s">
        <v>4945</v>
      </c>
      <c r="CR1341" s="1" t="s">
        <v>4946</v>
      </c>
      <c r="CS1341" s="1" t="s">
        <v>4945</v>
      </c>
      <c r="CT1341" s="1" t="s">
        <v>4943</v>
      </c>
      <c r="CU1341" s="1" t="s">
        <v>4943</v>
      </c>
      <c r="CV1341" s="1" t="s">
        <v>4943</v>
      </c>
      <c r="CW1341" s="1" t="s">
        <v>4943</v>
      </c>
      <c r="CX1341" s="1" t="s">
        <v>4943</v>
      </c>
      <c r="CY1341" s="1" t="s">
        <v>4943</v>
      </c>
      <c r="CZ1341" s="1" t="s">
        <v>4943</v>
      </c>
    </row>
    <row r="1342" spans="2:104" x14ac:dyDescent="0.25">
      <c r="B1342" s="2">
        <v>44379</v>
      </c>
      <c r="C1342" s="1">
        <v>1</v>
      </c>
      <c r="D1342" s="1">
        <v>0</v>
      </c>
      <c r="E1342" s="1">
        <v>0</v>
      </c>
      <c r="F1342" s="1">
        <v>0</v>
      </c>
      <c r="G1342">
        <v>0</v>
      </c>
      <c r="H1342">
        <v>1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>
        <v>0</v>
      </c>
      <c r="BD1342">
        <v>0</v>
      </c>
      <c r="BE1342">
        <v>0</v>
      </c>
      <c r="BF1342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 t="s">
        <v>4946</v>
      </c>
      <c r="CJ1342" s="1" t="s">
        <v>4945</v>
      </c>
      <c r="CK1342" s="1" t="s">
        <v>4945</v>
      </c>
      <c r="CL1342" s="1" t="s">
        <v>4945</v>
      </c>
      <c r="CM1342" s="1" t="s">
        <v>4945</v>
      </c>
      <c r="CN1342" s="1" t="s">
        <v>4945</v>
      </c>
      <c r="CO1342" s="1" t="s">
        <v>4945</v>
      </c>
      <c r="CP1342" s="1" t="s">
        <v>4945</v>
      </c>
      <c r="CQ1342" s="1" t="s">
        <v>4946</v>
      </c>
      <c r="CR1342" s="1" t="s">
        <v>4946</v>
      </c>
      <c r="CS1342" s="1" t="s">
        <v>4945</v>
      </c>
      <c r="CT1342" s="1" t="s">
        <v>4943</v>
      </c>
      <c r="CU1342" s="1" t="s">
        <v>4943</v>
      </c>
      <c r="CV1342" s="1" t="s">
        <v>4943</v>
      </c>
      <c r="CW1342" s="1" t="s">
        <v>4943</v>
      </c>
      <c r="CX1342" s="1" t="s">
        <v>4943</v>
      </c>
      <c r="CY1342" s="1" t="s">
        <v>4943</v>
      </c>
      <c r="CZ1342" s="1" t="s">
        <v>4943</v>
      </c>
    </row>
    <row r="1343" spans="2:104" x14ac:dyDescent="0.25">
      <c r="B1343" s="2">
        <v>44379</v>
      </c>
      <c r="C1343" s="1">
        <v>0</v>
      </c>
      <c r="D1343" s="1">
        <v>0</v>
      </c>
      <c r="E1343" s="1">
        <v>1</v>
      </c>
      <c r="F1343" s="1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1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>
        <v>0</v>
      </c>
      <c r="BD1343">
        <v>0</v>
      </c>
      <c r="BE1343">
        <v>0</v>
      </c>
      <c r="BF1343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 t="s">
        <v>4943</v>
      </c>
      <c r="CJ1343" s="1" t="s">
        <v>4943</v>
      </c>
      <c r="CK1343" s="1" t="s">
        <v>4943</v>
      </c>
      <c r="CL1343" s="1" t="s">
        <v>4943</v>
      </c>
      <c r="CM1343" s="1" t="s">
        <v>4943</v>
      </c>
      <c r="CN1343" s="1" t="s">
        <v>4943</v>
      </c>
      <c r="CO1343" s="1" t="s">
        <v>4943</v>
      </c>
      <c r="CP1343" s="1" t="s">
        <v>4943</v>
      </c>
      <c r="CQ1343" s="1" t="s">
        <v>4943</v>
      </c>
      <c r="CR1343" s="1" t="s">
        <v>4943</v>
      </c>
      <c r="CS1343" s="1" t="s">
        <v>4943</v>
      </c>
      <c r="CT1343" s="1" t="s">
        <v>4943</v>
      </c>
      <c r="CU1343" s="1" t="s">
        <v>4943</v>
      </c>
      <c r="CV1343" s="1" t="s">
        <v>4943</v>
      </c>
      <c r="CW1343" s="1" t="s">
        <v>4943</v>
      </c>
      <c r="CX1343" s="1" t="s">
        <v>4948</v>
      </c>
      <c r="CY1343" s="1" t="s">
        <v>4943</v>
      </c>
      <c r="CZ1343" s="1" t="s">
        <v>23</v>
      </c>
    </row>
    <row r="1344" spans="2:104" x14ac:dyDescent="0.25">
      <c r="B1344" s="2">
        <v>44379</v>
      </c>
      <c r="C1344" s="1">
        <v>1</v>
      </c>
      <c r="D1344" s="1">
        <v>0</v>
      </c>
      <c r="E1344" s="1">
        <v>0</v>
      </c>
      <c r="F1344" s="1">
        <v>0</v>
      </c>
      <c r="G1344">
        <v>1</v>
      </c>
      <c r="H1344">
        <v>1</v>
      </c>
      <c r="I1344">
        <v>0</v>
      </c>
      <c r="J1344">
        <v>0</v>
      </c>
      <c r="K1344">
        <v>0</v>
      </c>
      <c r="L1344">
        <v>1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>
        <v>0</v>
      </c>
      <c r="BD1344">
        <v>0</v>
      </c>
      <c r="BE1344">
        <v>0</v>
      </c>
      <c r="BF1344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1</v>
      </c>
      <c r="BR1344" s="1">
        <v>1</v>
      </c>
      <c r="BS1344" s="1">
        <v>1</v>
      </c>
      <c r="BT1344" s="1">
        <v>1</v>
      </c>
      <c r="BU1344" s="1">
        <v>1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1</v>
      </c>
      <c r="CE1344" s="1">
        <v>0</v>
      </c>
      <c r="CF1344" s="1">
        <v>0</v>
      </c>
      <c r="CG1344" s="1">
        <v>0</v>
      </c>
      <c r="CH1344" s="1">
        <v>0</v>
      </c>
      <c r="CI1344" s="1" t="s">
        <v>4946</v>
      </c>
      <c r="CJ1344" s="1" t="s">
        <v>4946</v>
      </c>
      <c r="CK1344" s="1" t="s">
        <v>4945</v>
      </c>
      <c r="CL1344" s="1" t="s">
        <v>4945</v>
      </c>
      <c r="CM1344" s="1" t="s">
        <v>4946</v>
      </c>
      <c r="CN1344" s="1" t="s">
        <v>4946</v>
      </c>
      <c r="CO1344" s="1" t="s">
        <v>4946</v>
      </c>
      <c r="CP1344" s="1" t="s">
        <v>4946</v>
      </c>
      <c r="CQ1344" s="1" t="s">
        <v>4946</v>
      </c>
      <c r="CR1344" s="1" t="s">
        <v>4946</v>
      </c>
      <c r="CS1344" s="1" t="s">
        <v>4946</v>
      </c>
      <c r="CT1344" s="1" t="s">
        <v>4943</v>
      </c>
      <c r="CU1344" s="1" t="s">
        <v>4943</v>
      </c>
      <c r="CV1344" s="1" t="s">
        <v>4943</v>
      </c>
      <c r="CW1344" s="1" t="s">
        <v>4943</v>
      </c>
      <c r="CX1344" s="1" t="s">
        <v>4943</v>
      </c>
      <c r="CY1344" s="1" t="s">
        <v>4943</v>
      </c>
      <c r="CZ1344" s="1" t="s">
        <v>4943</v>
      </c>
    </row>
    <row r="1345" spans="2:104" x14ac:dyDescent="0.25">
      <c r="B1345" s="2">
        <v>44379</v>
      </c>
      <c r="C1345" s="1">
        <v>1</v>
      </c>
      <c r="D1345" s="1">
        <v>0</v>
      </c>
      <c r="E1345" s="1">
        <v>0</v>
      </c>
      <c r="F1345" s="1">
        <v>0</v>
      </c>
      <c r="G1345">
        <v>1</v>
      </c>
      <c r="H1345">
        <v>1</v>
      </c>
      <c r="I1345">
        <v>1</v>
      </c>
      <c r="J1345">
        <v>1</v>
      </c>
      <c r="K1345">
        <v>1</v>
      </c>
      <c r="L1345">
        <v>1</v>
      </c>
      <c r="M1345">
        <v>0</v>
      </c>
      <c r="N1345">
        <v>1</v>
      </c>
      <c r="O1345">
        <v>0</v>
      </c>
      <c r="P1345">
        <v>0</v>
      </c>
      <c r="Q1345">
        <v>1</v>
      </c>
      <c r="R1345">
        <v>1</v>
      </c>
      <c r="S1345">
        <v>1</v>
      </c>
      <c r="T1345">
        <v>1</v>
      </c>
      <c r="U1345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1</v>
      </c>
      <c r="AE1345" s="1">
        <v>1</v>
      </c>
      <c r="AF1345" s="1">
        <v>1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1</v>
      </c>
      <c r="AV1345" s="1">
        <v>1</v>
      </c>
      <c r="AW1345" s="1">
        <v>0</v>
      </c>
      <c r="AX1345" s="1">
        <v>1</v>
      </c>
      <c r="AY1345" s="1">
        <v>0</v>
      </c>
      <c r="AZ1345" s="1">
        <v>0</v>
      </c>
      <c r="BA1345" s="1">
        <v>0</v>
      </c>
      <c r="BB1345" s="1">
        <v>0</v>
      </c>
      <c r="BC1345">
        <v>1</v>
      </c>
      <c r="BD1345">
        <v>1</v>
      </c>
      <c r="BE1345">
        <v>1</v>
      </c>
      <c r="BF1345">
        <v>1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1</v>
      </c>
      <c r="BP1345" s="1">
        <v>1</v>
      </c>
      <c r="BQ1345" s="1">
        <v>1</v>
      </c>
      <c r="BR1345" s="1">
        <v>1</v>
      </c>
      <c r="BS1345" s="1">
        <v>0</v>
      </c>
      <c r="BT1345" s="1">
        <v>0</v>
      </c>
      <c r="BU1345" s="1">
        <v>1</v>
      </c>
      <c r="BV1345" s="1">
        <v>0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1</v>
      </c>
      <c r="CC1345" s="1">
        <v>0</v>
      </c>
      <c r="CD1345" s="1">
        <v>1</v>
      </c>
      <c r="CE1345" s="1">
        <v>1</v>
      </c>
      <c r="CF1345" s="1">
        <v>0</v>
      </c>
      <c r="CG1345" s="1">
        <v>0</v>
      </c>
      <c r="CH1345" s="1">
        <v>0</v>
      </c>
      <c r="CI1345" s="1" t="s">
        <v>4946</v>
      </c>
      <c r="CJ1345" s="1" t="s">
        <v>4946</v>
      </c>
      <c r="CK1345" s="1" t="s">
        <v>4946</v>
      </c>
      <c r="CL1345" s="1" t="s">
        <v>4946</v>
      </c>
      <c r="CM1345" s="1" t="s">
        <v>4946</v>
      </c>
      <c r="CN1345" s="1" t="s">
        <v>4946</v>
      </c>
      <c r="CO1345" s="1" t="s">
        <v>4946</v>
      </c>
      <c r="CP1345" s="1" t="s">
        <v>4946</v>
      </c>
      <c r="CQ1345" s="1" t="s">
        <v>4946</v>
      </c>
      <c r="CR1345" s="1" t="s">
        <v>4946</v>
      </c>
      <c r="CS1345" s="1" t="s">
        <v>4946</v>
      </c>
      <c r="CT1345" s="1" t="s">
        <v>4943</v>
      </c>
      <c r="CU1345" s="1" t="s">
        <v>4943</v>
      </c>
      <c r="CV1345" s="1" t="s">
        <v>4943</v>
      </c>
      <c r="CW1345" s="1" t="s">
        <v>4943</v>
      </c>
      <c r="CX1345" s="1" t="s">
        <v>4943</v>
      </c>
      <c r="CY1345" s="1" t="s">
        <v>4943</v>
      </c>
      <c r="CZ1345" s="1" t="s">
        <v>4943</v>
      </c>
    </row>
    <row r="1346" spans="2:104" x14ac:dyDescent="0.25">
      <c r="B1346" s="2">
        <v>44378</v>
      </c>
      <c r="C1346" s="1">
        <v>0</v>
      </c>
      <c r="D1346" s="1">
        <v>1</v>
      </c>
      <c r="E1346" s="1">
        <v>0</v>
      </c>
      <c r="F1346" s="1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>
        <v>0</v>
      </c>
      <c r="BD1346">
        <v>0</v>
      </c>
      <c r="BE1346">
        <v>0</v>
      </c>
      <c r="BF1346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 t="s">
        <v>4943</v>
      </c>
      <c r="CJ1346" s="1" t="s">
        <v>4943</v>
      </c>
      <c r="CK1346" s="1" t="s">
        <v>4943</v>
      </c>
      <c r="CL1346" s="1" t="s">
        <v>4943</v>
      </c>
      <c r="CM1346" s="1" t="s">
        <v>4943</v>
      </c>
      <c r="CN1346" s="1" t="s">
        <v>4943</v>
      </c>
      <c r="CO1346" s="1" t="s">
        <v>4943</v>
      </c>
      <c r="CP1346" s="1" t="s">
        <v>4943</v>
      </c>
      <c r="CQ1346" s="1" t="s">
        <v>4943</v>
      </c>
      <c r="CR1346" s="1" t="s">
        <v>4943</v>
      </c>
      <c r="CS1346" s="1" t="s">
        <v>4943</v>
      </c>
      <c r="CT1346" s="1" t="s">
        <v>4943</v>
      </c>
      <c r="CU1346" s="1" t="s">
        <v>4943</v>
      </c>
      <c r="CV1346" s="1" t="s">
        <v>4943</v>
      </c>
      <c r="CW1346" s="1" t="s">
        <v>4943</v>
      </c>
      <c r="CX1346" s="1" t="s">
        <v>4943</v>
      </c>
      <c r="CY1346" s="1" t="s">
        <v>23</v>
      </c>
      <c r="CZ1346" s="1" t="s">
        <v>4943</v>
      </c>
    </row>
    <row r="1347" spans="2:104" x14ac:dyDescent="0.25">
      <c r="B1347" s="2">
        <v>44378</v>
      </c>
      <c r="C1347" s="1">
        <v>0</v>
      </c>
      <c r="D1347" s="1">
        <v>0</v>
      </c>
      <c r="E1347" s="1">
        <v>1</v>
      </c>
      <c r="F1347" s="1">
        <v>0</v>
      </c>
      <c r="G1347">
        <v>0</v>
      </c>
      <c r="H1347">
        <v>0</v>
      </c>
      <c r="I1347">
        <v>1</v>
      </c>
      <c r="J1347">
        <v>1</v>
      </c>
      <c r="K1347">
        <v>1</v>
      </c>
      <c r="L1347">
        <v>1</v>
      </c>
      <c r="M1347">
        <v>1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>
        <v>0</v>
      </c>
      <c r="BD1347">
        <v>0</v>
      </c>
      <c r="BE1347">
        <v>0</v>
      </c>
      <c r="BF1347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 t="s">
        <v>4943</v>
      </c>
      <c r="CJ1347" s="1" t="s">
        <v>4943</v>
      </c>
      <c r="CK1347" s="1" t="s">
        <v>4943</v>
      </c>
      <c r="CL1347" s="1" t="s">
        <v>4943</v>
      </c>
      <c r="CM1347" s="1" t="s">
        <v>4943</v>
      </c>
      <c r="CN1347" s="1" t="s">
        <v>4943</v>
      </c>
      <c r="CO1347" s="1" t="s">
        <v>4943</v>
      </c>
      <c r="CP1347" s="1" t="s">
        <v>4943</v>
      </c>
      <c r="CQ1347" s="1" t="s">
        <v>4943</v>
      </c>
      <c r="CR1347" s="1" t="s">
        <v>4943</v>
      </c>
      <c r="CS1347" s="1" t="s">
        <v>4943</v>
      </c>
      <c r="CT1347" s="1" t="s">
        <v>4947</v>
      </c>
      <c r="CU1347" s="1" t="s">
        <v>4947</v>
      </c>
      <c r="CV1347" s="1" t="s">
        <v>4947</v>
      </c>
      <c r="CW1347" s="1" t="s">
        <v>4947</v>
      </c>
      <c r="CX1347" s="1" t="s">
        <v>4947</v>
      </c>
      <c r="CY1347" s="1" t="s">
        <v>4943</v>
      </c>
      <c r="CZ1347" s="1" t="s">
        <v>23</v>
      </c>
    </row>
    <row r="1348" spans="2:104" x14ac:dyDescent="0.25">
      <c r="B1348" s="2">
        <v>44378</v>
      </c>
      <c r="C1348" s="1">
        <v>1</v>
      </c>
      <c r="D1348" s="1">
        <v>0</v>
      </c>
      <c r="E1348" s="1">
        <v>0</v>
      </c>
      <c r="F1348" s="1">
        <v>0</v>
      </c>
      <c r="G1348">
        <v>1</v>
      </c>
      <c r="H1348">
        <v>1</v>
      </c>
      <c r="I1348">
        <v>0</v>
      </c>
      <c r="J1348">
        <v>0</v>
      </c>
      <c r="K1348">
        <v>0</v>
      </c>
      <c r="L1348">
        <v>1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>
        <v>0</v>
      </c>
      <c r="BD1348">
        <v>0</v>
      </c>
      <c r="BE1348">
        <v>0</v>
      </c>
      <c r="BF1348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1</v>
      </c>
      <c r="BR1348" s="1">
        <v>1</v>
      </c>
      <c r="BS1348" s="1">
        <v>1</v>
      </c>
      <c r="BT1348" s="1">
        <v>1</v>
      </c>
      <c r="BU1348" s="1">
        <v>1</v>
      </c>
      <c r="BV1348" s="1">
        <v>1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 t="s">
        <v>4945</v>
      </c>
      <c r="CJ1348" s="1" t="s">
        <v>4945</v>
      </c>
      <c r="CK1348" s="1" t="s">
        <v>4946</v>
      </c>
      <c r="CL1348" s="1" t="s">
        <v>4946</v>
      </c>
      <c r="CM1348" s="1" t="s">
        <v>4945</v>
      </c>
      <c r="CN1348" s="1" t="s">
        <v>4945</v>
      </c>
      <c r="CO1348" s="1" t="s">
        <v>4945</v>
      </c>
      <c r="CP1348" s="1" t="s">
        <v>4946</v>
      </c>
      <c r="CQ1348" s="1" t="s">
        <v>4945</v>
      </c>
      <c r="CR1348" s="1" t="s">
        <v>4946</v>
      </c>
      <c r="CS1348" s="1" t="s">
        <v>4946</v>
      </c>
      <c r="CT1348" s="1" t="s">
        <v>4943</v>
      </c>
      <c r="CU1348" s="1" t="s">
        <v>4943</v>
      </c>
      <c r="CV1348" s="1" t="s">
        <v>4943</v>
      </c>
      <c r="CW1348" s="1" t="s">
        <v>4943</v>
      </c>
      <c r="CX1348" s="1" t="s">
        <v>4943</v>
      </c>
      <c r="CY1348" s="1" t="s">
        <v>4943</v>
      </c>
      <c r="CZ1348" s="1" t="s">
        <v>4943</v>
      </c>
    </row>
    <row r="1349" spans="2:104" x14ac:dyDescent="0.25">
      <c r="B1349" s="2">
        <v>44378</v>
      </c>
      <c r="C1349" s="1">
        <v>0</v>
      </c>
      <c r="D1349" s="1">
        <v>0</v>
      </c>
      <c r="E1349" s="1">
        <v>1</v>
      </c>
      <c r="F1349" s="1">
        <v>0</v>
      </c>
      <c r="G1349">
        <v>0</v>
      </c>
      <c r="H1349">
        <v>0</v>
      </c>
      <c r="I1349">
        <v>1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>
        <v>0</v>
      </c>
      <c r="BD1349">
        <v>0</v>
      </c>
      <c r="BE1349">
        <v>0</v>
      </c>
      <c r="BF1349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 t="s">
        <v>4943</v>
      </c>
      <c r="CJ1349" s="1" t="s">
        <v>4943</v>
      </c>
      <c r="CK1349" s="1" t="s">
        <v>4943</v>
      </c>
      <c r="CL1349" s="1" t="s">
        <v>4943</v>
      </c>
      <c r="CM1349" s="1" t="s">
        <v>4943</v>
      </c>
      <c r="CN1349" s="1" t="s">
        <v>4943</v>
      </c>
      <c r="CO1349" s="1" t="s">
        <v>4943</v>
      </c>
      <c r="CP1349" s="1" t="s">
        <v>4943</v>
      </c>
      <c r="CQ1349" s="1" t="s">
        <v>4943</v>
      </c>
      <c r="CR1349" s="1" t="s">
        <v>4943</v>
      </c>
      <c r="CS1349" s="1" t="s">
        <v>4943</v>
      </c>
      <c r="CT1349" s="1" t="s">
        <v>4947</v>
      </c>
      <c r="CU1349" s="1" t="s">
        <v>4943</v>
      </c>
      <c r="CV1349" s="1" t="s">
        <v>4943</v>
      </c>
      <c r="CW1349" s="1" t="s">
        <v>4943</v>
      </c>
      <c r="CX1349" s="1" t="s">
        <v>4943</v>
      </c>
      <c r="CY1349" s="1" t="s">
        <v>4943</v>
      </c>
      <c r="CZ1349" s="1" t="s">
        <v>23</v>
      </c>
    </row>
    <row r="1350" spans="2:104" x14ac:dyDescent="0.25">
      <c r="B1350" s="2">
        <v>44378</v>
      </c>
      <c r="C1350" s="1">
        <v>0</v>
      </c>
      <c r="D1350" s="1">
        <v>1</v>
      </c>
      <c r="E1350" s="1">
        <v>0</v>
      </c>
      <c r="F1350" s="1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>
        <v>0</v>
      </c>
      <c r="BD1350">
        <v>0</v>
      </c>
      <c r="BE1350">
        <v>0</v>
      </c>
      <c r="BF1350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 t="s">
        <v>4943</v>
      </c>
      <c r="CJ1350" s="1" t="s">
        <v>4943</v>
      </c>
      <c r="CK1350" s="1" t="s">
        <v>4943</v>
      </c>
      <c r="CL1350" s="1" t="s">
        <v>4943</v>
      </c>
      <c r="CM1350" s="1" t="s">
        <v>4943</v>
      </c>
      <c r="CN1350" s="1" t="s">
        <v>4943</v>
      </c>
      <c r="CO1350" s="1" t="s">
        <v>4943</v>
      </c>
      <c r="CP1350" s="1" t="s">
        <v>4943</v>
      </c>
      <c r="CQ1350" s="1" t="s">
        <v>4943</v>
      </c>
      <c r="CR1350" s="1" t="s">
        <v>4943</v>
      </c>
      <c r="CS1350" s="1" t="s">
        <v>4943</v>
      </c>
      <c r="CT1350" s="1" t="s">
        <v>4943</v>
      </c>
      <c r="CU1350" s="1" t="s">
        <v>4943</v>
      </c>
      <c r="CV1350" s="1" t="s">
        <v>4943</v>
      </c>
      <c r="CW1350" s="1" t="s">
        <v>4943</v>
      </c>
      <c r="CX1350" s="1" t="s">
        <v>4943</v>
      </c>
      <c r="CY1350" s="1" t="s">
        <v>23</v>
      </c>
      <c r="CZ1350" s="1" t="s">
        <v>4943</v>
      </c>
    </row>
    <row r="1351" spans="2:104" x14ac:dyDescent="0.25">
      <c r="B1351" s="2">
        <v>44378</v>
      </c>
      <c r="C1351" s="1">
        <v>0</v>
      </c>
      <c r="D1351" s="1">
        <v>1</v>
      </c>
      <c r="E1351" s="1">
        <v>0</v>
      </c>
      <c r="F1351" s="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>
        <v>0</v>
      </c>
      <c r="BD1351">
        <v>0</v>
      </c>
      <c r="BE1351">
        <v>0</v>
      </c>
      <c r="BF135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 t="s">
        <v>4943</v>
      </c>
      <c r="CJ1351" s="1" t="s">
        <v>4943</v>
      </c>
      <c r="CK1351" s="1" t="s">
        <v>4943</v>
      </c>
      <c r="CL1351" s="1" t="s">
        <v>4943</v>
      </c>
      <c r="CM1351" s="1" t="s">
        <v>4943</v>
      </c>
      <c r="CN1351" s="1" t="s">
        <v>4943</v>
      </c>
      <c r="CO1351" s="1" t="s">
        <v>4943</v>
      </c>
      <c r="CP1351" s="1" t="s">
        <v>4943</v>
      </c>
      <c r="CQ1351" s="1" t="s">
        <v>4943</v>
      </c>
      <c r="CR1351" s="1" t="s">
        <v>4943</v>
      </c>
      <c r="CS1351" s="1" t="s">
        <v>4943</v>
      </c>
      <c r="CT1351" s="1" t="s">
        <v>4943</v>
      </c>
      <c r="CU1351" s="1" t="s">
        <v>4943</v>
      </c>
      <c r="CV1351" s="1" t="s">
        <v>4943</v>
      </c>
      <c r="CW1351" s="1" t="s">
        <v>4943</v>
      </c>
      <c r="CX1351" s="1" t="s">
        <v>4943</v>
      </c>
      <c r="CY1351" s="1" t="s">
        <v>23</v>
      </c>
      <c r="CZ1351" s="1" t="s">
        <v>4943</v>
      </c>
    </row>
    <row r="1352" spans="2:104" x14ac:dyDescent="0.25">
      <c r="B1352" s="2">
        <v>44378</v>
      </c>
      <c r="C1352" s="1">
        <v>0</v>
      </c>
      <c r="D1352" s="1">
        <v>0</v>
      </c>
      <c r="E1352" s="1">
        <v>1</v>
      </c>
      <c r="F1352" s="1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1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>
        <v>0</v>
      </c>
      <c r="BD1352">
        <v>0</v>
      </c>
      <c r="BE1352">
        <v>0</v>
      </c>
      <c r="BF1352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0</v>
      </c>
      <c r="BX1352" s="1">
        <v>0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 t="s">
        <v>4943</v>
      </c>
      <c r="CJ1352" s="1" t="s">
        <v>4943</v>
      </c>
      <c r="CK1352" s="1" t="s">
        <v>4943</v>
      </c>
      <c r="CL1352" s="1" t="s">
        <v>4943</v>
      </c>
      <c r="CM1352" s="1" t="s">
        <v>4943</v>
      </c>
      <c r="CN1352" s="1" t="s">
        <v>4943</v>
      </c>
      <c r="CO1352" s="1" t="s">
        <v>4943</v>
      </c>
      <c r="CP1352" s="1" t="s">
        <v>4943</v>
      </c>
      <c r="CQ1352" s="1" t="s">
        <v>4943</v>
      </c>
      <c r="CR1352" s="1" t="s">
        <v>4943</v>
      </c>
      <c r="CS1352" s="1" t="s">
        <v>4943</v>
      </c>
      <c r="CT1352" s="1" t="s">
        <v>4943</v>
      </c>
      <c r="CU1352" s="1" t="s">
        <v>4943</v>
      </c>
      <c r="CV1352" s="1" t="s">
        <v>4943</v>
      </c>
      <c r="CW1352" s="1" t="s">
        <v>4943</v>
      </c>
      <c r="CX1352" s="1" t="s">
        <v>4949</v>
      </c>
      <c r="CY1352" s="1" t="s">
        <v>4943</v>
      </c>
      <c r="CZ1352" s="1" t="s">
        <v>23</v>
      </c>
    </row>
    <row r="1353" spans="2:104" x14ac:dyDescent="0.25">
      <c r="B1353" s="2">
        <v>44378</v>
      </c>
      <c r="C1353" s="1">
        <v>1</v>
      </c>
      <c r="D1353" s="1">
        <v>0</v>
      </c>
      <c r="E1353" s="1">
        <v>0</v>
      </c>
      <c r="F1353" s="1">
        <v>0</v>
      </c>
      <c r="G1353">
        <v>0</v>
      </c>
      <c r="H1353">
        <v>1</v>
      </c>
      <c r="I1353">
        <v>0</v>
      </c>
      <c r="J1353">
        <v>0</v>
      </c>
      <c r="K1353">
        <v>0</v>
      </c>
      <c r="L1353">
        <v>0</v>
      </c>
      <c r="M1353">
        <v>1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>
        <v>0</v>
      </c>
      <c r="BD1353">
        <v>0</v>
      </c>
      <c r="BE1353">
        <v>0</v>
      </c>
      <c r="BF1353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1</v>
      </c>
      <c r="CH1353" s="1">
        <v>0</v>
      </c>
      <c r="CI1353" s="1" t="s">
        <v>4944</v>
      </c>
      <c r="CJ1353" s="1" t="s">
        <v>4945</v>
      </c>
      <c r="CK1353" s="1" t="s">
        <v>4944</v>
      </c>
      <c r="CL1353" s="1" t="s">
        <v>4944</v>
      </c>
      <c r="CM1353" s="1" t="s">
        <v>4946</v>
      </c>
      <c r="CN1353" s="1" t="s">
        <v>4946</v>
      </c>
      <c r="CO1353" s="1" t="s">
        <v>4944</v>
      </c>
      <c r="CP1353" s="1" t="s">
        <v>4944</v>
      </c>
      <c r="CQ1353" s="1" t="s">
        <v>4945</v>
      </c>
      <c r="CR1353" s="1" t="s">
        <v>4944</v>
      </c>
      <c r="CS1353" s="1" t="s">
        <v>4944</v>
      </c>
      <c r="CT1353" s="1" t="s">
        <v>4943</v>
      </c>
      <c r="CU1353" s="1" t="s">
        <v>4943</v>
      </c>
      <c r="CV1353" s="1" t="s">
        <v>4943</v>
      </c>
      <c r="CW1353" s="1" t="s">
        <v>4943</v>
      </c>
      <c r="CX1353" s="1" t="s">
        <v>4943</v>
      </c>
      <c r="CY1353" s="1" t="s">
        <v>4943</v>
      </c>
      <c r="CZ1353" s="1" t="s">
        <v>4943</v>
      </c>
    </row>
    <row r="1354" spans="2:104" x14ac:dyDescent="0.25">
      <c r="B1354" s="2">
        <v>44378</v>
      </c>
      <c r="C1354" s="1">
        <v>0</v>
      </c>
      <c r="D1354" s="1">
        <v>0</v>
      </c>
      <c r="E1354" s="1">
        <v>1</v>
      </c>
      <c r="F1354" s="1">
        <v>0</v>
      </c>
      <c r="G1354">
        <v>0</v>
      </c>
      <c r="H1354">
        <v>0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>
        <v>0</v>
      </c>
      <c r="BD1354">
        <v>0</v>
      </c>
      <c r="BE1354">
        <v>0</v>
      </c>
      <c r="BF1354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 t="s">
        <v>4943</v>
      </c>
      <c r="CJ1354" s="1" t="s">
        <v>4943</v>
      </c>
      <c r="CK1354" s="1" t="s">
        <v>4943</v>
      </c>
      <c r="CL1354" s="1" t="s">
        <v>4943</v>
      </c>
      <c r="CM1354" s="1" t="s">
        <v>4943</v>
      </c>
      <c r="CN1354" s="1" t="s">
        <v>4943</v>
      </c>
      <c r="CO1354" s="1" t="s">
        <v>4943</v>
      </c>
      <c r="CP1354" s="1" t="s">
        <v>4943</v>
      </c>
      <c r="CQ1354" s="1" t="s">
        <v>4943</v>
      </c>
      <c r="CR1354" s="1" t="s">
        <v>4943</v>
      </c>
      <c r="CS1354" s="1" t="s">
        <v>4943</v>
      </c>
      <c r="CT1354" s="1" t="s">
        <v>4947</v>
      </c>
      <c r="CU1354" s="1" t="s">
        <v>4947</v>
      </c>
      <c r="CV1354" s="1" t="s">
        <v>4947</v>
      </c>
      <c r="CW1354" s="1" t="s">
        <v>4947</v>
      </c>
      <c r="CX1354" s="1" t="s">
        <v>4947</v>
      </c>
      <c r="CY1354" s="1" t="s">
        <v>4943</v>
      </c>
      <c r="CZ1354" s="1" t="s">
        <v>23</v>
      </c>
    </row>
    <row r="1355" spans="2:104" x14ac:dyDescent="0.25">
      <c r="B1355" s="2">
        <v>44378</v>
      </c>
      <c r="C1355" s="1">
        <v>1</v>
      </c>
      <c r="D1355" s="1">
        <v>0</v>
      </c>
      <c r="E1355" s="1">
        <v>0</v>
      </c>
      <c r="F1355" s="1">
        <v>0</v>
      </c>
      <c r="G1355">
        <v>1</v>
      </c>
      <c r="H1355">
        <v>1</v>
      </c>
      <c r="I1355">
        <v>1</v>
      </c>
      <c r="J1355">
        <v>1</v>
      </c>
      <c r="K1355">
        <v>1</v>
      </c>
      <c r="L1355">
        <v>0</v>
      </c>
      <c r="M1355">
        <v>0</v>
      </c>
      <c r="N1355">
        <v>1</v>
      </c>
      <c r="O1355">
        <v>1</v>
      </c>
      <c r="P1355">
        <v>0</v>
      </c>
      <c r="Q1355">
        <v>0</v>
      </c>
      <c r="R1355">
        <v>1</v>
      </c>
      <c r="S1355">
        <v>1</v>
      </c>
      <c r="T1355">
        <v>1</v>
      </c>
      <c r="U1355">
        <v>0</v>
      </c>
      <c r="V1355" s="1">
        <v>1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1</v>
      </c>
      <c r="AG1355" s="1">
        <v>0</v>
      </c>
      <c r="AH1355" s="1">
        <v>1</v>
      </c>
      <c r="AI1355" s="1">
        <v>1</v>
      </c>
      <c r="AJ1355" s="1">
        <v>0</v>
      </c>
      <c r="AK1355" s="1">
        <v>1</v>
      </c>
      <c r="AL1355" s="1">
        <v>1</v>
      </c>
      <c r="AM1355" s="1">
        <v>1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1</v>
      </c>
      <c r="AY1355" s="1">
        <v>1</v>
      </c>
      <c r="AZ1355" s="1">
        <v>1</v>
      </c>
      <c r="BA1355" s="1">
        <v>0</v>
      </c>
      <c r="BB1355" s="1">
        <v>1</v>
      </c>
      <c r="BC1355">
        <v>1</v>
      </c>
      <c r="BD1355">
        <v>1</v>
      </c>
      <c r="BE1355">
        <v>1</v>
      </c>
      <c r="BF1355">
        <v>1</v>
      </c>
      <c r="BG1355" s="1">
        <v>1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 t="s">
        <v>4946</v>
      </c>
      <c r="CJ1355" s="1" t="s">
        <v>4946</v>
      </c>
      <c r="CK1355" s="1" t="s">
        <v>4946</v>
      </c>
      <c r="CL1355" s="1" t="s">
        <v>4946</v>
      </c>
      <c r="CM1355" s="1" t="s">
        <v>4946</v>
      </c>
      <c r="CN1355" s="1" t="s">
        <v>4946</v>
      </c>
      <c r="CO1355" s="1" t="s">
        <v>4944</v>
      </c>
      <c r="CP1355" s="1" t="s">
        <v>4946</v>
      </c>
      <c r="CQ1355" s="1" t="s">
        <v>4946</v>
      </c>
      <c r="CR1355" s="1" t="s">
        <v>4946</v>
      </c>
      <c r="CS1355" s="1" t="s">
        <v>4946</v>
      </c>
      <c r="CT1355" s="1" t="s">
        <v>4943</v>
      </c>
      <c r="CU1355" s="1" t="s">
        <v>4943</v>
      </c>
      <c r="CV1355" s="1" t="s">
        <v>4943</v>
      </c>
      <c r="CW1355" s="1" t="s">
        <v>4943</v>
      </c>
      <c r="CX1355" s="1" t="s">
        <v>4943</v>
      </c>
      <c r="CY1355" s="1" t="s">
        <v>4943</v>
      </c>
      <c r="CZ1355" s="1" t="s">
        <v>4943</v>
      </c>
    </row>
    <row r="1356" spans="2:104" x14ac:dyDescent="0.25">
      <c r="B1356" s="2">
        <v>44378</v>
      </c>
      <c r="C1356" s="1">
        <v>0</v>
      </c>
      <c r="D1356" s="1">
        <v>1</v>
      </c>
      <c r="E1356" s="1">
        <v>0</v>
      </c>
      <c r="F1356" s="1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>
        <v>0</v>
      </c>
      <c r="BD1356">
        <v>0</v>
      </c>
      <c r="BE1356">
        <v>0</v>
      </c>
      <c r="BF1356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 t="s">
        <v>4943</v>
      </c>
      <c r="CJ1356" s="1" t="s">
        <v>4943</v>
      </c>
      <c r="CK1356" s="1" t="s">
        <v>4943</v>
      </c>
      <c r="CL1356" s="1" t="s">
        <v>4943</v>
      </c>
      <c r="CM1356" s="1" t="s">
        <v>4943</v>
      </c>
      <c r="CN1356" s="1" t="s">
        <v>4943</v>
      </c>
      <c r="CO1356" s="1" t="s">
        <v>4943</v>
      </c>
      <c r="CP1356" s="1" t="s">
        <v>4943</v>
      </c>
      <c r="CQ1356" s="1" t="s">
        <v>4943</v>
      </c>
      <c r="CR1356" s="1" t="s">
        <v>4943</v>
      </c>
      <c r="CS1356" s="1" t="s">
        <v>4943</v>
      </c>
      <c r="CT1356" s="1" t="s">
        <v>4943</v>
      </c>
      <c r="CU1356" s="1" t="s">
        <v>4943</v>
      </c>
      <c r="CV1356" s="1" t="s">
        <v>4943</v>
      </c>
      <c r="CW1356" s="1" t="s">
        <v>4943</v>
      </c>
      <c r="CX1356" s="1" t="s">
        <v>4943</v>
      </c>
      <c r="CY1356" s="1" t="s">
        <v>23</v>
      </c>
      <c r="CZ1356" s="1" t="s">
        <v>4943</v>
      </c>
    </row>
    <row r="1357" spans="2:104" x14ac:dyDescent="0.25">
      <c r="B1357" s="2">
        <v>44378</v>
      </c>
      <c r="C1357" s="1">
        <v>1</v>
      </c>
      <c r="D1357" s="1">
        <v>0</v>
      </c>
      <c r="E1357" s="1">
        <v>0</v>
      </c>
      <c r="F1357" s="1">
        <v>0</v>
      </c>
      <c r="G1357">
        <v>1</v>
      </c>
      <c r="H1357">
        <v>1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1</v>
      </c>
      <c r="O1357">
        <v>1</v>
      </c>
      <c r="P1357">
        <v>0</v>
      </c>
      <c r="Q1357">
        <v>0</v>
      </c>
      <c r="R1357">
        <v>0</v>
      </c>
      <c r="S1357">
        <v>1</v>
      </c>
      <c r="T1357">
        <v>1</v>
      </c>
      <c r="U1357">
        <v>1</v>
      </c>
      <c r="V1357" s="1">
        <v>1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1</v>
      </c>
      <c r="AG1357" s="1">
        <v>1</v>
      </c>
      <c r="AH1357" s="1">
        <v>0</v>
      </c>
      <c r="AI1357" s="1">
        <v>0</v>
      </c>
      <c r="AJ1357" s="1">
        <v>0</v>
      </c>
      <c r="AK1357" s="1">
        <v>1</v>
      </c>
      <c r="AL1357" s="1">
        <v>0</v>
      </c>
      <c r="AM1357" s="1">
        <v>1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1</v>
      </c>
      <c r="BA1357" s="1">
        <v>0</v>
      </c>
      <c r="BB1357" s="1">
        <v>1</v>
      </c>
      <c r="BC1357">
        <v>1</v>
      </c>
      <c r="BD1357">
        <v>1</v>
      </c>
      <c r="BE1357">
        <v>0</v>
      </c>
      <c r="BF1357">
        <v>0</v>
      </c>
      <c r="BG1357" s="1">
        <v>1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1</v>
      </c>
      <c r="CG1357" s="1">
        <v>0</v>
      </c>
      <c r="CH1357" s="1">
        <v>0</v>
      </c>
      <c r="CI1357" s="1" t="s">
        <v>4946</v>
      </c>
      <c r="CJ1357" s="1" t="s">
        <v>4946</v>
      </c>
      <c r="CK1357" s="1" t="s">
        <v>4946</v>
      </c>
      <c r="CL1357" s="1" t="s">
        <v>4946</v>
      </c>
      <c r="CM1357" s="1" t="s">
        <v>4946</v>
      </c>
      <c r="CN1357" s="1" t="s">
        <v>4945</v>
      </c>
      <c r="CO1357" s="1" t="s">
        <v>4946</v>
      </c>
      <c r="CP1357" s="1" t="s">
        <v>4946</v>
      </c>
      <c r="CQ1357" s="1" t="s">
        <v>4946</v>
      </c>
      <c r="CR1357" s="1" t="s">
        <v>4946</v>
      </c>
      <c r="CS1357" s="1" t="s">
        <v>4946</v>
      </c>
      <c r="CT1357" s="1" t="s">
        <v>4943</v>
      </c>
      <c r="CU1357" s="1" t="s">
        <v>4943</v>
      </c>
      <c r="CV1357" s="1" t="s">
        <v>4943</v>
      </c>
      <c r="CW1357" s="1" t="s">
        <v>4943</v>
      </c>
      <c r="CX1357" s="1" t="s">
        <v>4943</v>
      </c>
      <c r="CY1357" s="1" t="s">
        <v>4943</v>
      </c>
      <c r="CZ1357" s="1" t="s">
        <v>4943</v>
      </c>
    </row>
    <row r="1358" spans="2:104" x14ac:dyDescent="0.25">
      <c r="B1358" s="2">
        <v>44378</v>
      </c>
      <c r="C1358" s="1">
        <v>1</v>
      </c>
      <c r="D1358" s="1">
        <v>0</v>
      </c>
      <c r="E1358" s="1">
        <v>0</v>
      </c>
      <c r="F1358" s="1">
        <v>0</v>
      </c>
      <c r="G1358">
        <v>0</v>
      </c>
      <c r="H1358">
        <v>1</v>
      </c>
      <c r="I1358">
        <v>1</v>
      </c>
      <c r="J1358">
        <v>1</v>
      </c>
      <c r="K1358">
        <v>1</v>
      </c>
      <c r="L1358">
        <v>0</v>
      </c>
      <c r="M1358">
        <v>1</v>
      </c>
      <c r="N1358">
        <v>1</v>
      </c>
      <c r="O1358">
        <v>1</v>
      </c>
      <c r="P1358">
        <v>0</v>
      </c>
      <c r="Q1358">
        <v>0</v>
      </c>
      <c r="R1358">
        <v>1</v>
      </c>
      <c r="S1358">
        <v>0</v>
      </c>
      <c r="T1358">
        <v>1</v>
      </c>
      <c r="U1358">
        <v>0</v>
      </c>
      <c r="V1358" s="1">
        <v>1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1</v>
      </c>
      <c r="AG1358" s="1">
        <v>0</v>
      </c>
      <c r="AH1358" s="1">
        <v>1</v>
      </c>
      <c r="AI1358" s="1">
        <v>0</v>
      </c>
      <c r="AJ1358" s="1">
        <v>0</v>
      </c>
      <c r="AK1358" s="1">
        <v>1</v>
      </c>
      <c r="AL1358" s="1">
        <v>1</v>
      </c>
      <c r="AM1358" s="1">
        <v>1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1</v>
      </c>
      <c r="AY1358" s="1">
        <v>0</v>
      </c>
      <c r="AZ1358" s="1">
        <v>1</v>
      </c>
      <c r="BA1358" s="1">
        <v>0</v>
      </c>
      <c r="BB1358" s="1">
        <v>1</v>
      </c>
      <c r="BC1358">
        <v>0</v>
      </c>
      <c r="BD1358">
        <v>0</v>
      </c>
      <c r="BE1358">
        <v>1</v>
      </c>
      <c r="BF1358">
        <v>1</v>
      </c>
      <c r="BG1358" s="1">
        <v>1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1</v>
      </c>
      <c r="CG1358" s="1">
        <v>0</v>
      </c>
      <c r="CH1358" s="1">
        <v>0</v>
      </c>
      <c r="CI1358" s="1" t="s">
        <v>4946</v>
      </c>
      <c r="CJ1358" s="1" t="s">
        <v>4944</v>
      </c>
      <c r="CK1358" s="1" t="s">
        <v>4946</v>
      </c>
      <c r="CL1358" s="1" t="s">
        <v>4946</v>
      </c>
      <c r="CM1358" s="1" t="s">
        <v>4946</v>
      </c>
      <c r="CN1358" s="1" t="s">
        <v>4946</v>
      </c>
      <c r="CO1358" s="1" t="s">
        <v>4946</v>
      </c>
      <c r="CP1358" s="1" t="s">
        <v>4944</v>
      </c>
      <c r="CQ1358" s="1" t="s">
        <v>4944</v>
      </c>
      <c r="CR1358" s="1" t="s">
        <v>4944</v>
      </c>
      <c r="CS1358" s="1" t="s">
        <v>4946</v>
      </c>
      <c r="CT1358" s="1" t="s">
        <v>4943</v>
      </c>
      <c r="CU1358" s="1" t="s">
        <v>4943</v>
      </c>
      <c r="CV1358" s="1" t="s">
        <v>4943</v>
      </c>
      <c r="CW1358" s="1" t="s">
        <v>4943</v>
      </c>
      <c r="CX1358" s="1" t="s">
        <v>4943</v>
      </c>
      <c r="CY1358" s="1" t="s">
        <v>4943</v>
      </c>
      <c r="CZ1358" s="1" t="s">
        <v>4943</v>
      </c>
    </row>
    <row r="1359" spans="2:104" x14ac:dyDescent="0.25">
      <c r="B1359" s="2">
        <v>44378</v>
      </c>
      <c r="C1359" s="1">
        <v>0</v>
      </c>
      <c r="D1359" s="1">
        <v>1</v>
      </c>
      <c r="E1359" s="1">
        <v>0</v>
      </c>
      <c r="F1359" s="1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>
        <v>0</v>
      </c>
      <c r="BD1359">
        <v>0</v>
      </c>
      <c r="BE1359">
        <v>0</v>
      </c>
      <c r="BF1359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 t="s">
        <v>4943</v>
      </c>
      <c r="CJ1359" s="1" t="s">
        <v>4943</v>
      </c>
      <c r="CK1359" s="1" t="s">
        <v>4943</v>
      </c>
      <c r="CL1359" s="1" t="s">
        <v>4943</v>
      </c>
      <c r="CM1359" s="1" t="s">
        <v>4943</v>
      </c>
      <c r="CN1359" s="1" t="s">
        <v>4943</v>
      </c>
      <c r="CO1359" s="1" t="s">
        <v>4943</v>
      </c>
      <c r="CP1359" s="1" t="s">
        <v>4943</v>
      </c>
      <c r="CQ1359" s="1" t="s">
        <v>4943</v>
      </c>
      <c r="CR1359" s="1" t="s">
        <v>4943</v>
      </c>
      <c r="CS1359" s="1" t="s">
        <v>4943</v>
      </c>
      <c r="CT1359" s="1" t="s">
        <v>4943</v>
      </c>
      <c r="CU1359" s="1" t="s">
        <v>4943</v>
      </c>
      <c r="CV1359" s="1" t="s">
        <v>4943</v>
      </c>
      <c r="CW1359" s="1" t="s">
        <v>4943</v>
      </c>
      <c r="CX1359" s="1" t="s">
        <v>4943</v>
      </c>
      <c r="CY1359" s="1" t="s">
        <v>23</v>
      </c>
      <c r="CZ1359" s="1" t="s">
        <v>4943</v>
      </c>
    </row>
    <row r="1360" spans="2:104" x14ac:dyDescent="0.25">
      <c r="B1360" s="2">
        <v>44378</v>
      </c>
      <c r="C1360" s="1">
        <v>1</v>
      </c>
      <c r="D1360" s="1">
        <v>0</v>
      </c>
      <c r="E1360" s="1">
        <v>0</v>
      </c>
      <c r="F1360" s="1">
        <v>0</v>
      </c>
      <c r="G1360">
        <v>1</v>
      </c>
      <c r="H1360">
        <v>1</v>
      </c>
      <c r="I1360">
        <v>1</v>
      </c>
      <c r="J1360">
        <v>1</v>
      </c>
      <c r="K1360">
        <v>1</v>
      </c>
      <c r="L1360">
        <v>0</v>
      </c>
      <c r="M1360">
        <v>0</v>
      </c>
      <c r="N1360">
        <v>1</v>
      </c>
      <c r="O1360">
        <v>1</v>
      </c>
      <c r="P1360">
        <v>0</v>
      </c>
      <c r="Q1360">
        <v>0</v>
      </c>
      <c r="R1360">
        <v>1</v>
      </c>
      <c r="S1360">
        <v>0</v>
      </c>
      <c r="T1360">
        <v>1</v>
      </c>
      <c r="U1360">
        <v>0</v>
      </c>
      <c r="V1360" s="1">
        <v>0</v>
      </c>
      <c r="W1360" s="1">
        <v>0</v>
      </c>
      <c r="X1360" s="1">
        <v>1</v>
      </c>
      <c r="Y1360" s="1">
        <v>0</v>
      </c>
      <c r="Z1360" s="1">
        <v>0</v>
      </c>
      <c r="AA1360" s="1">
        <v>1</v>
      </c>
      <c r="AB1360" s="1">
        <v>0</v>
      </c>
      <c r="AC1360" s="1">
        <v>0</v>
      </c>
      <c r="AD1360" s="1">
        <v>0</v>
      </c>
      <c r="AE1360" s="1">
        <v>0</v>
      </c>
      <c r="AF1360" s="1">
        <v>1</v>
      </c>
      <c r="AG1360" s="1">
        <v>0</v>
      </c>
      <c r="AH1360" s="1">
        <v>1</v>
      </c>
      <c r="AI1360" s="1">
        <v>1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1</v>
      </c>
      <c r="AP1360" s="1">
        <v>0</v>
      </c>
      <c r="AQ1360" s="1">
        <v>0</v>
      </c>
      <c r="AR1360" s="1">
        <v>1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1</v>
      </c>
      <c r="AY1360" s="1">
        <v>0</v>
      </c>
      <c r="AZ1360" s="1">
        <v>1</v>
      </c>
      <c r="BA1360" s="1">
        <v>0</v>
      </c>
      <c r="BB1360" s="1">
        <v>0</v>
      </c>
      <c r="BC1360">
        <v>1</v>
      </c>
      <c r="BD1360">
        <v>0</v>
      </c>
      <c r="BE1360">
        <v>1</v>
      </c>
      <c r="BF1360">
        <v>1</v>
      </c>
      <c r="BG1360" s="1">
        <v>0</v>
      </c>
      <c r="BH1360" s="1">
        <v>0</v>
      </c>
      <c r="BI1360" s="1">
        <v>1</v>
      </c>
      <c r="BJ1360" s="1">
        <v>0</v>
      </c>
      <c r="BK1360" s="1">
        <v>0</v>
      </c>
      <c r="BL1360" s="1">
        <v>1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 t="s">
        <v>4946</v>
      </c>
      <c r="CJ1360" s="1" t="s">
        <v>4946</v>
      </c>
      <c r="CK1360" s="1" t="s">
        <v>4946</v>
      </c>
      <c r="CL1360" s="1" t="s">
        <v>4946</v>
      </c>
      <c r="CM1360" s="1" t="s">
        <v>4944</v>
      </c>
      <c r="CN1360" s="1" t="s">
        <v>4944</v>
      </c>
      <c r="CO1360" s="1" t="s">
        <v>4944</v>
      </c>
      <c r="CP1360" s="1" t="s">
        <v>4945</v>
      </c>
      <c r="CQ1360" s="1" t="s">
        <v>4944</v>
      </c>
      <c r="CR1360" s="1" t="s">
        <v>4946</v>
      </c>
      <c r="CS1360" s="1" t="s">
        <v>4946</v>
      </c>
      <c r="CT1360" s="1" t="s">
        <v>4943</v>
      </c>
      <c r="CU1360" s="1" t="s">
        <v>4943</v>
      </c>
      <c r="CV1360" s="1" t="s">
        <v>4943</v>
      </c>
      <c r="CW1360" s="1" t="s">
        <v>4943</v>
      </c>
      <c r="CX1360" s="1" t="s">
        <v>4943</v>
      </c>
      <c r="CY1360" s="1" t="s">
        <v>4943</v>
      </c>
      <c r="CZ1360" s="1" t="s">
        <v>4943</v>
      </c>
    </row>
    <row r="1361" spans="2:104" x14ac:dyDescent="0.25">
      <c r="B1361" s="2">
        <v>44378</v>
      </c>
      <c r="C1361" s="1">
        <v>0</v>
      </c>
      <c r="D1361" s="1">
        <v>0</v>
      </c>
      <c r="E1361" s="1">
        <v>1</v>
      </c>
      <c r="F1361" s="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1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>
        <v>0</v>
      </c>
      <c r="BD1361">
        <v>0</v>
      </c>
      <c r="BE1361">
        <v>0</v>
      </c>
      <c r="BF136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 t="s">
        <v>4943</v>
      </c>
      <c r="CJ1361" s="1" t="s">
        <v>4943</v>
      </c>
      <c r="CK1361" s="1" t="s">
        <v>4943</v>
      </c>
      <c r="CL1361" s="1" t="s">
        <v>4943</v>
      </c>
      <c r="CM1361" s="1" t="s">
        <v>4943</v>
      </c>
      <c r="CN1361" s="1" t="s">
        <v>4943</v>
      </c>
      <c r="CO1361" s="1" t="s">
        <v>4943</v>
      </c>
      <c r="CP1361" s="1" t="s">
        <v>4943</v>
      </c>
      <c r="CQ1361" s="1" t="s">
        <v>4943</v>
      </c>
      <c r="CR1361" s="1" t="s">
        <v>4943</v>
      </c>
      <c r="CS1361" s="1" t="s">
        <v>4943</v>
      </c>
      <c r="CT1361" s="1" t="s">
        <v>4947</v>
      </c>
      <c r="CU1361" s="1" t="s">
        <v>4947</v>
      </c>
      <c r="CV1361" s="1" t="s">
        <v>4947</v>
      </c>
      <c r="CW1361" s="1" t="s">
        <v>4947</v>
      </c>
      <c r="CX1361" s="1" t="s">
        <v>4943</v>
      </c>
      <c r="CY1361" s="1" t="s">
        <v>4943</v>
      </c>
      <c r="CZ1361" s="1" t="s">
        <v>23</v>
      </c>
    </row>
    <row r="1362" spans="2:104" x14ac:dyDescent="0.25">
      <c r="B1362" s="2">
        <v>44378</v>
      </c>
      <c r="C1362" s="1">
        <v>1</v>
      </c>
      <c r="D1362" s="1">
        <v>0</v>
      </c>
      <c r="E1362" s="1">
        <v>0</v>
      </c>
      <c r="F1362" s="1">
        <v>0</v>
      </c>
      <c r="G1362">
        <v>1</v>
      </c>
      <c r="H1362">
        <v>0</v>
      </c>
      <c r="I1362">
        <v>1</v>
      </c>
      <c r="J1362">
        <v>1</v>
      </c>
      <c r="K1362">
        <v>1</v>
      </c>
      <c r="L1362">
        <v>1</v>
      </c>
      <c r="M1362">
        <v>0</v>
      </c>
      <c r="N1362">
        <v>0</v>
      </c>
      <c r="O1362">
        <v>1</v>
      </c>
      <c r="P1362">
        <v>1</v>
      </c>
      <c r="Q1362">
        <v>1</v>
      </c>
      <c r="R1362">
        <v>1</v>
      </c>
      <c r="S1362">
        <v>1</v>
      </c>
      <c r="T1362">
        <v>0</v>
      </c>
      <c r="U1362">
        <v>0</v>
      </c>
      <c r="V1362" s="1">
        <v>0</v>
      </c>
      <c r="W1362" s="1">
        <v>0</v>
      </c>
      <c r="X1362" s="1">
        <v>1</v>
      </c>
      <c r="Y1362" s="1">
        <v>0</v>
      </c>
      <c r="Z1362" s="1">
        <v>0</v>
      </c>
      <c r="AA1362" s="1">
        <v>1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1</v>
      </c>
      <c r="AH1362" s="1">
        <v>0</v>
      </c>
      <c r="AI1362" s="1">
        <v>1</v>
      </c>
      <c r="AJ1362" s="1">
        <v>1</v>
      </c>
      <c r="AK1362" s="1">
        <v>0</v>
      </c>
      <c r="AL1362" s="1">
        <v>1</v>
      </c>
      <c r="AM1362" s="1">
        <v>0</v>
      </c>
      <c r="AN1362" s="1">
        <v>0</v>
      </c>
      <c r="AO1362" s="1">
        <v>1</v>
      </c>
      <c r="AP1362" s="1">
        <v>0</v>
      </c>
      <c r="AQ1362" s="1">
        <v>0</v>
      </c>
      <c r="AR1362" s="1">
        <v>1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1</v>
      </c>
      <c r="AY1362" s="1">
        <v>1</v>
      </c>
      <c r="AZ1362" s="1">
        <v>1</v>
      </c>
      <c r="BA1362" s="1">
        <v>0</v>
      </c>
      <c r="BB1362" s="1">
        <v>1</v>
      </c>
      <c r="BC1362">
        <v>1</v>
      </c>
      <c r="BD1362">
        <v>1</v>
      </c>
      <c r="BE1362">
        <v>1</v>
      </c>
      <c r="BF1362">
        <v>1</v>
      </c>
      <c r="BG1362" s="1">
        <v>0</v>
      </c>
      <c r="BH1362" s="1">
        <v>0</v>
      </c>
      <c r="BI1362" s="1">
        <v>1</v>
      </c>
      <c r="BJ1362" s="1">
        <v>0</v>
      </c>
      <c r="BK1362" s="1">
        <v>0</v>
      </c>
      <c r="BL1362" s="1">
        <v>1</v>
      </c>
      <c r="BM1362" s="1">
        <v>0</v>
      </c>
      <c r="BN1362" s="1">
        <v>0</v>
      </c>
      <c r="BO1362" s="1">
        <v>0</v>
      </c>
      <c r="BP1362" s="1">
        <v>0</v>
      </c>
      <c r="BQ1362" s="1">
        <v>1</v>
      </c>
      <c r="BR1362" s="1">
        <v>0</v>
      </c>
      <c r="BS1362" s="1">
        <v>0</v>
      </c>
      <c r="BT1362" s="1">
        <v>0</v>
      </c>
      <c r="BU1362" s="1">
        <v>1</v>
      </c>
      <c r="BV1362" s="1">
        <v>0</v>
      </c>
      <c r="BW1362" s="1">
        <v>0</v>
      </c>
      <c r="BX1362" s="1">
        <v>1</v>
      </c>
      <c r="BY1362" s="1">
        <v>0</v>
      </c>
      <c r="BZ1362" s="1">
        <v>0</v>
      </c>
      <c r="CA1362" s="1">
        <v>1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 t="s">
        <v>4946</v>
      </c>
      <c r="CJ1362" s="1" t="s">
        <v>4946</v>
      </c>
      <c r="CK1362" s="1" t="s">
        <v>4946</v>
      </c>
      <c r="CL1362" s="1" t="s">
        <v>4946</v>
      </c>
      <c r="CM1362" s="1" t="s">
        <v>4946</v>
      </c>
      <c r="CN1362" s="1" t="s">
        <v>4946</v>
      </c>
      <c r="CO1362" s="1" t="s">
        <v>4944</v>
      </c>
      <c r="CP1362" s="1" t="s">
        <v>4944</v>
      </c>
      <c r="CQ1362" s="1" t="s">
        <v>4944</v>
      </c>
      <c r="CR1362" s="1" t="s">
        <v>4946</v>
      </c>
      <c r="CS1362" s="1" t="s">
        <v>4944</v>
      </c>
      <c r="CT1362" s="1" t="s">
        <v>4943</v>
      </c>
      <c r="CU1362" s="1" t="s">
        <v>4943</v>
      </c>
      <c r="CV1362" s="1" t="s">
        <v>4943</v>
      </c>
      <c r="CW1362" s="1" t="s">
        <v>4943</v>
      </c>
      <c r="CX1362" s="1" t="s">
        <v>4943</v>
      </c>
      <c r="CY1362" s="1" t="s">
        <v>4943</v>
      </c>
      <c r="CZ1362" s="1" t="s">
        <v>4943</v>
      </c>
    </row>
    <row r="1363" spans="2:104" x14ac:dyDescent="0.25">
      <c r="B1363" s="2">
        <v>44378</v>
      </c>
      <c r="C1363" s="1">
        <v>0</v>
      </c>
      <c r="D1363" s="1">
        <v>1</v>
      </c>
      <c r="E1363" s="1">
        <v>0</v>
      </c>
      <c r="F1363" s="1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>
        <v>0</v>
      </c>
      <c r="BD1363">
        <v>0</v>
      </c>
      <c r="BE1363">
        <v>0</v>
      </c>
      <c r="BF1363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0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 t="s">
        <v>4943</v>
      </c>
      <c r="CJ1363" s="1" t="s">
        <v>4943</v>
      </c>
      <c r="CK1363" s="1" t="s">
        <v>4943</v>
      </c>
      <c r="CL1363" s="1" t="s">
        <v>4943</v>
      </c>
      <c r="CM1363" s="1" t="s">
        <v>4943</v>
      </c>
      <c r="CN1363" s="1" t="s">
        <v>4943</v>
      </c>
      <c r="CO1363" s="1" t="s">
        <v>4943</v>
      </c>
      <c r="CP1363" s="1" t="s">
        <v>4943</v>
      </c>
      <c r="CQ1363" s="1" t="s">
        <v>4943</v>
      </c>
      <c r="CR1363" s="1" t="s">
        <v>4943</v>
      </c>
      <c r="CS1363" s="1" t="s">
        <v>4943</v>
      </c>
      <c r="CT1363" s="1" t="s">
        <v>4943</v>
      </c>
      <c r="CU1363" s="1" t="s">
        <v>4943</v>
      </c>
      <c r="CV1363" s="1" t="s">
        <v>4943</v>
      </c>
      <c r="CW1363" s="1" t="s">
        <v>4943</v>
      </c>
      <c r="CX1363" s="1" t="s">
        <v>4943</v>
      </c>
      <c r="CY1363" s="1" t="s">
        <v>23</v>
      </c>
      <c r="CZ1363" s="1" t="s">
        <v>4943</v>
      </c>
    </row>
    <row r="1364" spans="2:104" x14ac:dyDescent="0.25">
      <c r="B1364" s="2">
        <v>44378</v>
      </c>
      <c r="C1364" s="1">
        <v>0</v>
      </c>
      <c r="D1364" s="1">
        <v>1</v>
      </c>
      <c r="E1364" s="1">
        <v>0</v>
      </c>
      <c r="F1364" s="1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>
        <v>0</v>
      </c>
      <c r="BD1364">
        <v>0</v>
      </c>
      <c r="BE1364">
        <v>0</v>
      </c>
      <c r="BF1364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 t="s">
        <v>4943</v>
      </c>
      <c r="CJ1364" s="1" t="s">
        <v>4943</v>
      </c>
      <c r="CK1364" s="1" t="s">
        <v>4943</v>
      </c>
      <c r="CL1364" s="1" t="s">
        <v>4943</v>
      </c>
      <c r="CM1364" s="1" t="s">
        <v>4943</v>
      </c>
      <c r="CN1364" s="1" t="s">
        <v>4943</v>
      </c>
      <c r="CO1364" s="1" t="s">
        <v>4943</v>
      </c>
      <c r="CP1364" s="1" t="s">
        <v>4943</v>
      </c>
      <c r="CQ1364" s="1" t="s">
        <v>4943</v>
      </c>
      <c r="CR1364" s="1" t="s">
        <v>4943</v>
      </c>
      <c r="CS1364" s="1" t="s">
        <v>4943</v>
      </c>
      <c r="CT1364" s="1" t="s">
        <v>4943</v>
      </c>
      <c r="CU1364" s="1" t="s">
        <v>4943</v>
      </c>
      <c r="CV1364" s="1" t="s">
        <v>4943</v>
      </c>
      <c r="CW1364" s="1" t="s">
        <v>4943</v>
      </c>
      <c r="CX1364" s="1" t="s">
        <v>4943</v>
      </c>
      <c r="CY1364" s="1" t="s">
        <v>23</v>
      </c>
      <c r="CZ1364" s="1" t="s">
        <v>4943</v>
      </c>
    </row>
    <row r="1365" spans="2:104" x14ac:dyDescent="0.25">
      <c r="B1365" s="2">
        <v>44378</v>
      </c>
      <c r="C1365" s="1">
        <v>0</v>
      </c>
      <c r="D1365" s="1">
        <v>1</v>
      </c>
      <c r="E1365" s="1">
        <v>0</v>
      </c>
      <c r="F1365" s="1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>
        <v>0</v>
      </c>
      <c r="BD1365">
        <v>0</v>
      </c>
      <c r="BE1365">
        <v>0</v>
      </c>
      <c r="BF1365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 t="s">
        <v>4943</v>
      </c>
      <c r="CJ1365" s="1" t="s">
        <v>4943</v>
      </c>
      <c r="CK1365" s="1" t="s">
        <v>4943</v>
      </c>
      <c r="CL1365" s="1" t="s">
        <v>4943</v>
      </c>
      <c r="CM1365" s="1" t="s">
        <v>4943</v>
      </c>
      <c r="CN1365" s="1" t="s">
        <v>4943</v>
      </c>
      <c r="CO1365" s="1" t="s">
        <v>4943</v>
      </c>
      <c r="CP1365" s="1" t="s">
        <v>4943</v>
      </c>
      <c r="CQ1365" s="1" t="s">
        <v>4943</v>
      </c>
      <c r="CR1365" s="1" t="s">
        <v>4943</v>
      </c>
      <c r="CS1365" s="1" t="s">
        <v>4943</v>
      </c>
      <c r="CT1365" s="1" t="s">
        <v>4943</v>
      </c>
      <c r="CU1365" s="1" t="s">
        <v>4943</v>
      </c>
      <c r="CV1365" s="1" t="s">
        <v>4943</v>
      </c>
      <c r="CW1365" s="1" t="s">
        <v>4943</v>
      </c>
      <c r="CX1365" s="1" t="s">
        <v>4943</v>
      </c>
      <c r="CY1365" s="1" t="s">
        <v>23</v>
      </c>
      <c r="CZ1365" s="1" t="s">
        <v>4943</v>
      </c>
    </row>
    <row r="1366" spans="2:104" x14ac:dyDescent="0.25">
      <c r="B1366" s="2">
        <v>44378</v>
      </c>
      <c r="C1366" s="1">
        <v>1</v>
      </c>
      <c r="D1366" s="1">
        <v>0</v>
      </c>
      <c r="E1366" s="1">
        <v>0</v>
      </c>
      <c r="F1366" s="1">
        <v>0</v>
      </c>
      <c r="G1366">
        <v>0</v>
      </c>
      <c r="H1366">
        <v>1</v>
      </c>
      <c r="I1366">
        <v>0</v>
      </c>
      <c r="J1366">
        <v>0</v>
      </c>
      <c r="K1366">
        <v>0</v>
      </c>
      <c r="L1366">
        <v>0</v>
      </c>
      <c r="M1366">
        <v>1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>
        <v>0</v>
      </c>
      <c r="BD1366">
        <v>0</v>
      </c>
      <c r="BE1366">
        <v>0</v>
      </c>
      <c r="BF1366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1</v>
      </c>
      <c r="CG1366" s="1">
        <v>0</v>
      </c>
      <c r="CH1366" s="1">
        <v>0</v>
      </c>
      <c r="CI1366" s="1" t="s">
        <v>4946</v>
      </c>
      <c r="CJ1366" s="1" t="s">
        <v>4945</v>
      </c>
      <c r="CK1366" s="1" t="s">
        <v>4946</v>
      </c>
      <c r="CL1366" s="1" t="s">
        <v>4946</v>
      </c>
      <c r="CM1366" s="1" t="s">
        <v>4946</v>
      </c>
      <c r="CN1366" s="1" t="s">
        <v>4945</v>
      </c>
      <c r="CO1366" s="1" t="s">
        <v>4945</v>
      </c>
      <c r="CP1366" s="1" t="s">
        <v>4945</v>
      </c>
      <c r="CQ1366" s="1" t="s">
        <v>4945</v>
      </c>
      <c r="CR1366" s="1" t="s">
        <v>4945</v>
      </c>
      <c r="CS1366" s="1" t="s">
        <v>4945</v>
      </c>
      <c r="CT1366" s="1" t="s">
        <v>4943</v>
      </c>
      <c r="CU1366" s="1" t="s">
        <v>4943</v>
      </c>
      <c r="CV1366" s="1" t="s">
        <v>4943</v>
      </c>
      <c r="CW1366" s="1" t="s">
        <v>4943</v>
      </c>
      <c r="CX1366" s="1" t="s">
        <v>4943</v>
      </c>
      <c r="CY1366" s="1" t="s">
        <v>4943</v>
      </c>
      <c r="CZ1366" s="1" t="s">
        <v>4943</v>
      </c>
    </row>
    <row r="1367" spans="2:104" x14ac:dyDescent="0.25">
      <c r="B1367" s="2">
        <v>44378</v>
      </c>
      <c r="C1367" s="1">
        <v>0</v>
      </c>
      <c r="D1367" s="1">
        <v>1</v>
      </c>
      <c r="E1367" s="1">
        <v>0</v>
      </c>
      <c r="F1367" s="1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>
        <v>0</v>
      </c>
      <c r="BD1367">
        <v>0</v>
      </c>
      <c r="BE1367">
        <v>0</v>
      </c>
      <c r="BF1367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0</v>
      </c>
      <c r="BX1367" s="1">
        <v>0</v>
      </c>
      <c r="BY1367" s="1">
        <v>0</v>
      </c>
      <c r="BZ1367" s="1">
        <v>0</v>
      </c>
      <c r="CA1367" s="1">
        <v>0</v>
      </c>
      <c r="CB1367" s="1">
        <v>0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 t="s">
        <v>4943</v>
      </c>
      <c r="CJ1367" s="1" t="s">
        <v>4943</v>
      </c>
      <c r="CK1367" s="1" t="s">
        <v>4943</v>
      </c>
      <c r="CL1367" s="1" t="s">
        <v>4943</v>
      </c>
      <c r="CM1367" s="1" t="s">
        <v>4943</v>
      </c>
      <c r="CN1367" s="1" t="s">
        <v>4943</v>
      </c>
      <c r="CO1367" s="1" t="s">
        <v>4943</v>
      </c>
      <c r="CP1367" s="1" t="s">
        <v>4943</v>
      </c>
      <c r="CQ1367" s="1" t="s">
        <v>4943</v>
      </c>
      <c r="CR1367" s="1" t="s">
        <v>4943</v>
      </c>
      <c r="CS1367" s="1" t="s">
        <v>4943</v>
      </c>
      <c r="CT1367" s="1" t="s">
        <v>4943</v>
      </c>
      <c r="CU1367" s="1" t="s">
        <v>4943</v>
      </c>
      <c r="CV1367" s="1" t="s">
        <v>4943</v>
      </c>
      <c r="CW1367" s="1" t="s">
        <v>4943</v>
      </c>
      <c r="CX1367" s="1" t="s">
        <v>4943</v>
      </c>
      <c r="CY1367" s="1" t="s">
        <v>23</v>
      </c>
      <c r="CZ1367" s="1" t="s">
        <v>4943</v>
      </c>
    </row>
    <row r="1368" spans="2:104" x14ac:dyDescent="0.25">
      <c r="B1368" s="2">
        <v>44377</v>
      </c>
      <c r="C1368" s="1">
        <v>1</v>
      </c>
      <c r="D1368" s="1">
        <v>0</v>
      </c>
      <c r="E1368" s="1">
        <v>0</v>
      </c>
      <c r="F1368" s="1">
        <v>0</v>
      </c>
      <c r="G1368">
        <v>0</v>
      </c>
      <c r="H1368">
        <v>1</v>
      </c>
      <c r="I1368">
        <v>1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0</v>
      </c>
      <c r="V1368" s="1">
        <v>1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>
        <v>0</v>
      </c>
      <c r="BD1368">
        <v>0</v>
      </c>
      <c r="BE1368">
        <v>0</v>
      </c>
      <c r="BF1368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 t="s">
        <v>4946</v>
      </c>
      <c r="CJ1368" s="1" t="s">
        <v>4945</v>
      </c>
      <c r="CK1368" s="1" t="s">
        <v>4944</v>
      </c>
      <c r="CL1368" s="1" t="s">
        <v>4944</v>
      </c>
      <c r="CM1368" s="1" t="s">
        <v>4945</v>
      </c>
      <c r="CN1368" s="1" t="s">
        <v>4945</v>
      </c>
      <c r="CO1368" s="1" t="s">
        <v>4945</v>
      </c>
      <c r="CP1368" s="1" t="s">
        <v>4945</v>
      </c>
      <c r="CQ1368" s="1" t="s">
        <v>4945</v>
      </c>
      <c r="CR1368" s="1" t="s">
        <v>4946</v>
      </c>
      <c r="CS1368" s="1" t="s">
        <v>4946</v>
      </c>
      <c r="CT1368" s="1" t="s">
        <v>4943</v>
      </c>
      <c r="CU1368" s="1" t="s">
        <v>4943</v>
      </c>
      <c r="CV1368" s="1" t="s">
        <v>4943</v>
      </c>
      <c r="CW1368" s="1" t="s">
        <v>4943</v>
      </c>
      <c r="CX1368" s="1" t="s">
        <v>4943</v>
      </c>
      <c r="CY1368" s="1" t="s">
        <v>4943</v>
      </c>
      <c r="CZ1368" s="1" t="s">
        <v>4943</v>
      </c>
    </row>
    <row r="1369" spans="2:104" x14ac:dyDescent="0.25">
      <c r="B1369" s="2">
        <v>44377</v>
      </c>
      <c r="C1369" s="1">
        <v>0</v>
      </c>
      <c r="D1369" s="1">
        <v>1</v>
      </c>
      <c r="E1369" s="1">
        <v>0</v>
      </c>
      <c r="F1369" s="1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>
        <v>0</v>
      </c>
      <c r="BD1369">
        <v>0</v>
      </c>
      <c r="BE1369">
        <v>0</v>
      </c>
      <c r="BF1369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0</v>
      </c>
      <c r="BX1369" s="1">
        <v>0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 t="s">
        <v>4943</v>
      </c>
      <c r="CJ1369" s="1" t="s">
        <v>4943</v>
      </c>
      <c r="CK1369" s="1" t="s">
        <v>4943</v>
      </c>
      <c r="CL1369" s="1" t="s">
        <v>4943</v>
      </c>
      <c r="CM1369" s="1" t="s">
        <v>4943</v>
      </c>
      <c r="CN1369" s="1" t="s">
        <v>4943</v>
      </c>
      <c r="CO1369" s="1" t="s">
        <v>4943</v>
      </c>
      <c r="CP1369" s="1" t="s">
        <v>4943</v>
      </c>
      <c r="CQ1369" s="1" t="s">
        <v>4943</v>
      </c>
      <c r="CR1369" s="1" t="s">
        <v>4943</v>
      </c>
      <c r="CS1369" s="1" t="s">
        <v>4943</v>
      </c>
      <c r="CT1369" s="1" t="s">
        <v>4943</v>
      </c>
      <c r="CU1369" s="1" t="s">
        <v>4943</v>
      </c>
      <c r="CV1369" s="1" t="s">
        <v>4943</v>
      </c>
      <c r="CW1369" s="1" t="s">
        <v>4943</v>
      </c>
      <c r="CX1369" s="1" t="s">
        <v>4943</v>
      </c>
      <c r="CY1369" s="1" t="s">
        <v>23</v>
      </c>
      <c r="CZ1369" s="1" t="s">
        <v>4943</v>
      </c>
    </row>
    <row r="1370" spans="2:104" x14ac:dyDescent="0.25">
      <c r="B1370" s="2">
        <v>44377</v>
      </c>
      <c r="C1370" s="1">
        <v>0</v>
      </c>
      <c r="D1370" s="1">
        <v>1</v>
      </c>
      <c r="E1370" s="1">
        <v>0</v>
      </c>
      <c r="F1370" s="1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>
        <v>0</v>
      </c>
      <c r="BD1370">
        <v>0</v>
      </c>
      <c r="BE1370">
        <v>0</v>
      </c>
      <c r="BF1370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 t="s">
        <v>4943</v>
      </c>
      <c r="CJ1370" s="1" t="s">
        <v>4943</v>
      </c>
      <c r="CK1370" s="1" t="s">
        <v>4943</v>
      </c>
      <c r="CL1370" s="1" t="s">
        <v>4943</v>
      </c>
      <c r="CM1370" s="1" t="s">
        <v>4943</v>
      </c>
      <c r="CN1370" s="1" t="s">
        <v>4943</v>
      </c>
      <c r="CO1370" s="1" t="s">
        <v>4943</v>
      </c>
      <c r="CP1370" s="1" t="s">
        <v>4943</v>
      </c>
      <c r="CQ1370" s="1" t="s">
        <v>4943</v>
      </c>
      <c r="CR1370" s="1" t="s">
        <v>4943</v>
      </c>
      <c r="CS1370" s="1" t="s">
        <v>4943</v>
      </c>
      <c r="CT1370" s="1" t="s">
        <v>4943</v>
      </c>
      <c r="CU1370" s="1" t="s">
        <v>4943</v>
      </c>
      <c r="CV1370" s="1" t="s">
        <v>4943</v>
      </c>
      <c r="CW1370" s="1" t="s">
        <v>4943</v>
      </c>
      <c r="CX1370" s="1" t="s">
        <v>4943</v>
      </c>
      <c r="CY1370" s="1" t="s">
        <v>23</v>
      </c>
      <c r="CZ1370" s="1" t="s">
        <v>4943</v>
      </c>
    </row>
    <row r="1371" spans="2:104" x14ac:dyDescent="0.25">
      <c r="B1371" s="2">
        <v>44377</v>
      </c>
      <c r="C1371" s="1">
        <v>0</v>
      </c>
      <c r="D1371" s="1">
        <v>1</v>
      </c>
      <c r="E1371" s="1">
        <v>0</v>
      </c>
      <c r="F1371" s="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>
        <v>0</v>
      </c>
      <c r="BD1371">
        <v>0</v>
      </c>
      <c r="BE1371">
        <v>0</v>
      </c>
      <c r="BF137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 t="s">
        <v>4943</v>
      </c>
      <c r="CJ1371" s="1" t="s">
        <v>4943</v>
      </c>
      <c r="CK1371" s="1" t="s">
        <v>4943</v>
      </c>
      <c r="CL1371" s="1" t="s">
        <v>4943</v>
      </c>
      <c r="CM1371" s="1" t="s">
        <v>4943</v>
      </c>
      <c r="CN1371" s="1" t="s">
        <v>4943</v>
      </c>
      <c r="CO1371" s="1" t="s">
        <v>4943</v>
      </c>
      <c r="CP1371" s="1" t="s">
        <v>4943</v>
      </c>
      <c r="CQ1371" s="1" t="s">
        <v>4943</v>
      </c>
      <c r="CR1371" s="1" t="s">
        <v>4943</v>
      </c>
      <c r="CS1371" s="1" t="s">
        <v>4943</v>
      </c>
      <c r="CT1371" s="1" t="s">
        <v>4943</v>
      </c>
      <c r="CU1371" s="1" t="s">
        <v>4943</v>
      </c>
      <c r="CV1371" s="1" t="s">
        <v>4943</v>
      </c>
      <c r="CW1371" s="1" t="s">
        <v>4943</v>
      </c>
      <c r="CX1371" s="1" t="s">
        <v>4943</v>
      </c>
      <c r="CY1371" s="1" t="s">
        <v>23</v>
      </c>
      <c r="CZ1371" s="1" t="s">
        <v>4943</v>
      </c>
    </row>
    <row r="1372" spans="2:104" x14ac:dyDescent="0.25">
      <c r="B1372" s="2">
        <v>44377</v>
      </c>
      <c r="C1372" s="1">
        <v>1</v>
      </c>
      <c r="D1372" s="1">
        <v>0</v>
      </c>
      <c r="E1372" s="1">
        <v>0</v>
      </c>
      <c r="F1372" s="1">
        <v>0</v>
      </c>
      <c r="G1372">
        <v>0</v>
      </c>
      <c r="H1372">
        <v>1</v>
      </c>
      <c r="I1372">
        <v>1</v>
      </c>
      <c r="J1372">
        <v>0</v>
      </c>
      <c r="K1372">
        <v>1</v>
      </c>
      <c r="L1372">
        <v>0</v>
      </c>
      <c r="M1372">
        <v>0</v>
      </c>
      <c r="N1372">
        <v>0</v>
      </c>
      <c r="O1372">
        <v>1</v>
      </c>
      <c r="P1372">
        <v>0</v>
      </c>
      <c r="Q1372">
        <v>0</v>
      </c>
      <c r="R1372">
        <v>0</v>
      </c>
      <c r="S1372">
        <v>0</v>
      </c>
      <c r="T1372">
        <v>1</v>
      </c>
      <c r="U1372">
        <v>0</v>
      </c>
      <c r="V1372" s="1">
        <v>1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1</v>
      </c>
      <c r="AY1372" s="1">
        <v>0</v>
      </c>
      <c r="AZ1372" s="1">
        <v>0</v>
      </c>
      <c r="BA1372" s="1">
        <v>0</v>
      </c>
      <c r="BB1372" s="1">
        <v>0</v>
      </c>
      <c r="BC1372">
        <v>0</v>
      </c>
      <c r="BD1372">
        <v>0</v>
      </c>
      <c r="BE1372">
        <v>1</v>
      </c>
      <c r="BF1372">
        <v>0</v>
      </c>
      <c r="BG1372" s="1">
        <v>1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 t="s">
        <v>4944</v>
      </c>
      <c r="CJ1372" s="1" t="s">
        <v>4945</v>
      </c>
      <c r="CK1372" s="1" t="s">
        <v>4944</v>
      </c>
      <c r="CL1372" s="1" t="s">
        <v>4944</v>
      </c>
      <c r="CM1372" s="1" t="s">
        <v>4945</v>
      </c>
      <c r="CN1372" s="1" t="s">
        <v>4945</v>
      </c>
      <c r="CO1372" s="1" t="s">
        <v>4945</v>
      </c>
      <c r="CP1372" s="1" t="s">
        <v>4945</v>
      </c>
      <c r="CQ1372" s="1" t="s">
        <v>4944</v>
      </c>
      <c r="CR1372" s="1" t="s">
        <v>4945</v>
      </c>
      <c r="CS1372" s="1" t="s">
        <v>4945</v>
      </c>
      <c r="CT1372" s="1" t="s">
        <v>4943</v>
      </c>
      <c r="CU1372" s="1" t="s">
        <v>4943</v>
      </c>
      <c r="CV1372" s="1" t="s">
        <v>4943</v>
      </c>
      <c r="CW1372" s="1" t="s">
        <v>4943</v>
      </c>
      <c r="CX1372" s="1" t="s">
        <v>4943</v>
      </c>
      <c r="CY1372" s="1" t="s">
        <v>4943</v>
      </c>
      <c r="CZ1372" s="1" t="s">
        <v>4943</v>
      </c>
    </row>
    <row r="1373" spans="2:104" x14ac:dyDescent="0.25">
      <c r="B1373" s="2">
        <v>44377</v>
      </c>
      <c r="C1373" s="1">
        <v>1</v>
      </c>
      <c r="D1373" s="1">
        <v>0</v>
      </c>
      <c r="E1373" s="1">
        <v>0</v>
      </c>
      <c r="F1373" s="1">
        <v>0</v>
      </c>
      <c r="G1373">
        <v>0</v>
      </c>
      <c r="H1373">
        <v>1</v>
      </c>
      <c r="I1373">
        <v>0</v>
      </c>
      <c r="J1373">
        <v>0</v>
      </c>
      <c r="K1373">
        <v>0</v>
      </c>
      <c r="L1373">
        <v>0</v>
      </c>
      <c r="M1373">
        <v>1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>
        <v>0</v>
      </c>
      <c r="BD1373">
        <v>0</v>
      </c>
      <c r="BE1373">
        <v>0</v>
      </c>
      <c r="BF1373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1</v>
      </c>
      <c r="CH1373" s="1">
        <v>0</v>
      </c>
      <c r="CI1373" s="1" t="s">
        <v>4944</v>
      </c>
      <c r="CJ1373" s="1" t="s">
        <v>4944</v>
      </c>
      <c r="CK1373" s="1" t="s">
        <v>4944</v>
      </c>
      <c r="CL1373" s="1" t="s">
        <v>4944</v>
      </c>
      <c r="CM1373" s="1" t="s">
        <v>4944</v>
      </c>
      <c r="CN1373" s="1" t="s">
        <v>4944</v>
      </c>
      <c r="CO1373" s="1" t="s">
        <v>4944</v>
      </c>
      <c r="CP1373" s="1" t="s">
        <v>4944</v>
      </c>
      <c r="CQ1373" s="1" t="s">
        <v>4944</v>
      </c>
      <c r="CR1373" s="1" t="s">
        <v>4944</v>
      </c>
      <c r="CS1373" s="1" t="s">
        <v>4944</v>
      </c>
      <c r="CT1373" s="1" t="s">
        <v>4943</v>
      </c>
      <c r="CU1373" s="1" t="s">
        <v>4943</v>
      </c>
      <c r="CV1373" s="1" t="s">
        <v>4943</v>
      </c>
      <c r="CW1373" s="1" t="s">
        <v>4943</v>
      </c>
      <c r="CX1373" s="1" t="s">
        <v>4943</v>
      </c>
      <c r="CY1373" s="1" t="s">
        <v>4943</v>
      </c>
      <c r="CZ1373" s="1" t="s">
        <v>4943</v>
      </c>
    </row>
    <row r="1374" spans="2:104" x14ac:dyDescent="0.25">
      <c r="B1374" s="2">
        <v>44377</v>
      </c>
      <c r="C1374" s="1">
        <v>0</v>
      </c>
      <c r="D1374" s="1">
        <v>1</v>
      </c>
      <c r="E1374" s="1">
        <v>0</v>
      </c>
      <c r="F1374" s="1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>
        <v>0</v>
      </c>
      <c r="BD1374">
        <v>0</v>
      </c>
      <c r="BE1374">
        <v>0</v>
      </c>
      <c r="BF1374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0</v>
      </c>
      <c r="CA1374" s="1">
        <v>0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 t="s">
        <v>4943</v>
      </c>
      <c r="CJ1374" s="1" t="s">
        <v>4943</v>
      </c>
      <c r="CK1374" s="1" t="s">
        <v>4943</v>
      </c>
      <c r="CL1374" s="1" t="s">
        <v>4943</v>
      </c>
      <c r="CM1374" s="1" t="s">
        <v>4943</v>
      </c>
      <c r="CN1374" s="1" t="s">
        <v>4943</v>
      </c>
      <c r="CO1374" s="1" t="s">
        <v>4943</v>
      </c>
      <c r="CP1374" s="1" t="s">
        <v>4943</v>
      </c>
      <c r="CQ1374" s="1" t="s">
        <v>4943</v>
      </c>
      <c r="CR1374" s="1" t="s">
        <v>4943</v>
      </c>
      <c r="CS1374" s="1" t="s">
        <v>4943</v>
      </c>
      <c r="CT1374" s="1" t="s">
        <v>4943</v>
      </c>
      <c r="CU1374" s="1" t="s">
        <v>4943</v>
      </c>
      <c r="CV1374" s="1" t="s">
        <v>4943</v>
      </c>
      <c r="CW1374" s="1" t="s">
        <v>4943</v>
      </c>
      <c r="CX1374" s="1" t="s">
        <v>4943</v>
      </c>
      <c r="CY1374" s="1" t="s">
        <v>23</v>
      </c>
      <c r="CZ1374" s="1" t="s">
        <v>4943</v>
      </c>
    </row>
    <row r="1375" spans="2:104" x14ac:dyDescent="0.25">
      <c r="B1375" s="2">
        <v>44377</v>
      </c>
      <c r="C1375" s="1">
        <v>0</v>
      </c>
      <c r="D1375" s="1">
        <v>1</v>
      </c>
      <c r="E1375" s="1">
        <v>0</v>
      </c>
      <c r="F1375" s="1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>
        <v>0</v>
      </c>
      <c r="BD1375">
        <v>0</v>
      </c>
      <c r="BE1375">
        <v>0</v>
      </c>
      <c r="BF1375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0</v>
      </c>
      <c r="BY1375" s="1">
        <v>0</v>
      </c>
      <c r="BZ1375" s="1">
        <v>0</v>
      </c>
      <c r="CA1375" s="1">
        <v>0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 t="s">
        <v>4943</v>
      </c>
      <c r="CJ1375" s="1" t="s">
        <v>4943</v>
      </c>
      <c r="CK1375" s="1" t="s">
        <v>4943</v>
      </c>
      <c r="CL1375" s="1" t="s">
        <v>4943</v>
      </c>
      <c r="CM1375" s="1" t="s">
        <v>4943</v>
      </c>
      <c r="CN1375" s="1" t="s">
        <v>4943</v>
      </c>
      <c r="CO1375" s="1" t="s">
        <v>4943</v>
      </c>
      <c r="CP1375" s="1" t="s">
        <v>4943</v>
      </c>
      <c r="CQ1375" s="1" t="s">
        <v>4943</v>
      </c>
      <c r="CR1375" s="1" t="s">
        <v>4943</v>
      </c>
      <c r="CS1375" s="1" t="s">
        <v>4943</v>
      </c>
      <c r="CT1375" s="1" t="s">
        <v>4943</v>
      </c>
      <c r="CU1375" s="1" t="s">
        <v>4943</v>
      </c>
      <c r="CV1375" s="1" t="s">
        <v>4943</v>
      </c>
      <c r="CW1375" s="1" t="s">
        <v>4943</v>
      </c>
      <c r="CX1375" s="1" t="s">
        <v>4943</v>
      </c>
      <c r="CY1375" s="1" t="s">
        <v>23</v>
      </c>
      <c r="CZ1375" s="1" t="s">
        <v>4943</v>
      </c>
    </row>
    <row r="1376" spans="2:104" x14ac:dyDescent="0.25">
      <c r="B1376" s="2">
        <v>44377</v>
      </c>
      <c r="C1376" s="1">
        <v>1</v>
      </c>
      <c r="D1376" s="1">
        <v>0</v>
      </c>
      <c r="E1376" s="1">
        <v>0</v>
      </c>
      <c r="F1376" s="1">
        <v>0</v>
      </c>
      <c r="G1376">
        <v>1</v>
      </c>
      <c r="H1376">
        <v>0</v>
      </c>
      <c r="I1376">
        <v>1</v>
      </c>
      <c r="J1376">
        <v>0</v>
      </c>
      <c r="K1376">
        <v>1</v>
      </c>
      <c r="L1376">
        <v>0</v>
      </c>
      <c r="M1376">
        <v>0</v>
      </c>
      <c r="N1376">
        <v>1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 s="1">
        <v>0</v>
      </c>
      <c r="W1376" s="1">
        <v>0</v>
      </c>
      <c r="X1376" s="1">
        <v>1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1</v>
      </c>
      <c r="AY1376" s="1">
        <v>1</v>
      </c>
      <c r="AZ1376" s="1">
        <v>1</v>
      </c>
      <c r="BA1376" s="1">
        <v>0</v>
      </c>
      <c r="BB1376" s="1">
        <v>1</v>
      </c>
      <c r="BC1376">
        <v>1</v>
      </c>
      <c r="BD1376">
        <v>1</v>
      </c>
      <c r="BE1376">
        <v>1</v>
      </c>
      <c r="BF1376">
        <v>0</v>
      </c>
      <c r="BG1376" s="1">
        <v>0</v>
      </c>
      <c r="BH1376" s="1">
        <v>0</v>
      </c>
      <c r="BI1376" s="1">
        <v>1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0</v>
      </c>
      <c r="BX1376" s="1">
        <v>0</v>
      </c>
      <c r="BY1376" s="1">
        <v>0</v>
      </c>
      <c r="BZ1376" s="1">
        <v>0</v>
      </c>
      <c r="CA1376" s="1">
        <v>0</v>
      </c>
      <c r="CB1376" s="1">
        <v>0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 t="s">
        <v>4946</v>
      </c>
      <c r="CJ1376" s="1" t="s">
        <v>4946</v>
      </c>
      <c r="CK1376" s="1" t="s">
        <v>4944</v>
      </c>
      <c r="CL1376" s="1" t="s">
        <v>4944</v>
      </c>
      <c r="CM1376" s="1" t="s">
        <v>4945</v>
      </c>
      <c r="CN1376" s="1" t="s">
        <v>4945</v>
      </c>
      <c r="CO1376" s="1" t="s">
        <v>4944</v>
      </c>
      <c r="CP1376" s="1" t="s">
        <v>4944</v>
      </c>
      <c r="CQ1376" s="1" t="s">
        <v>4945</v>
      </c>
      <c r="CR1376" s="1" t="s">
        <v>4946</v>
      </c>
      <c r="CS1376" s="1" t="s">
        <v>4945</v>
      </c>
      <c r="CT1376" s="1" t="s">
        <v>4943</v>
      </c>
      <c r="CU1376" s="1" t="s">
        <v>4943</v>
      </c>
      <c r="CV1376" s="1" t="s">
        <v>4943</v>
      </c>
      <c r="CW1376" s="1" t="s">
        <v>4943</v>
      </c>
      <c r="CX1376" s="1" t="s">
        <v>4943</v>
      </c>
      <c r="CY1376" s="1" t="s">
        <v>4943</v>
      </c>
      <c r="CZ1376" s="1" t="s">
        <v>4943</v>
      </c>
    </row>
    <row r="1377" spans="2:104" x14ac:dyDescent="0.25">
      <c r="B1377" s="2">
        <v>44377</v>
      </c>
      <c r="C1377" s="1">
        <v>1</v>
      </c>
      <c r="D1377" s="1">
        <v>0</v>
      </c>
      <c r="E1377" s="1">
        <v>0</v>
      </c>
      <c r="F1377" s="1">
        <v>0</v>
      </c>
      <c r="G1377">
        <v>0</v>
      </c>
      <c r="H1377">
        <v>1</v>
      </c>
      <c r="I1377">
        <v>0</v>
      </c>
      <c r="J1377">
        <v>0</v>
      </c>
      <c r="K1377">
        <v>0</v>
      </c>
      <c r="L1377">
        <v>0</v>
      </c>
      <c r="M1377">
        <v>1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>
        <v>0</v>
      </c>
      <c r="BD1377">
        <v>0</v>
      </c>
      <c r="BE1377">
        <v>0</v>
      </c>
      <c r="BF1377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0</v>
      </c>
      <c r="BX1377" s="1">
        <v>0</v>
      </c>
      <c r="BY1377" s="1">
        <v>0</v>
      </c>
      <c r="BZ1377" s="1">
        <v>0</v>
      </c>
      <c r="CA1377" s="1">
        <v>0</v>
      </c>
      <c r="CB1377" s="1">
        <v>0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 t="s">
        <v>4944</v>
      </c>
      <c r="CJ1377" s="1" t="s">
        <v>4944</v>
      </c>
      <c r="CK1377" s="1" t="s">
        <v>4946</v>
      </c>
      <c r="CL1377" s="1" t="s">
        <v>4946</v>
      </c>
      <c r="CM1377" s="1" t="s">
        <v>4946</v>
      </c>
      <c r="CN1377" s="1" t="s">
        <v>4946</v>
      </c>
      <c r="CO1377" s="1" t="s">
        <v>4944</v>
      </c>
      <c r="CP1377" s="1" t="s">
        <v>4946</v>
      </c>
      <c r="CQ1377" s="1" t="s">
        <v>4946</v>
      </c>
      <c r="CR1377" s="1" t="s">
        <v>4946</v>
      </c>
      <c r="CS1377" s="1" t="s">
        <v>4946</v>
      </c>
      <c r="CT1377" s="1" t="s">
        <v>4943</v>
      </c>
      <c r="CU1377" s="1" t="s">
        <v>4943</v>
      </c>
      <c r="CV1377" s="1" t="s">
        <v>4943</v>
      </c>
      <c r="CW1377" s="1" t="s">
        <v>4943</v>
      </c>
      <c r="CX1377" s="1" t="s">
        <v>4943</v>
      </c>
      <c r="CY1377" s="1" t="s">
        <v>4943</v>
      </c>
      <c r="CZ1377" s="1" t="s">
        <v>4943</v>
      </c>
    </row>
    <row r="1378" spans="2:104" x14ac:dyDescent="0.25">
      <c r="B1378" s="2">
        <v>44377</v>
      </c>
      <c r="C1378" s="1">
        <v>0</v>
      </c>
      <c r="D1378" s="1">
        <v>0</v>
      </c>
      <c r="E1378" s="1">
        <v>1</v>
      </c>
      <c r="F1378" s="1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>
        <v>0</v>
      </c>
      <c r="BD1378">
        <v>0</v>
      </c>
      <c r="BE1378">
        <v>0</v>
      </c>
      <c r="BF1378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0</v>
      </c>
      <c r="BX1378" s="1">
        <v>0</v>
      </c>
      <c r="BY1378" s="1">
        <v>0</v>
      </c>
      <c r="BZ1378" s="1">
        <v>0</v>
      </c>
      <c r="CA1378" s="1">
        <v>0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 t="s">
        <v>4943</v>
      </c>
      <c r="CJ1378" s="1" t="s">
        <v>4943</v>
      </c>
      <c r="CK1378" s="1" t="s">
        <v>4943</v>
      </c>
      <c r="CL1378" s="1" t="s">
        <v>4943</v>
      </c>
      <c r="CM1378" s="1" t="s">
        <v>4943</v>
      </c>
      <c r="CN1378" s="1" t="s">
        <v>4943</v>
      </c>
      <c r="CO1378" s="1" t="s">
        <v>4943</v>
      </c>
      <c r="CP1378" s="1" t="s">
        <v>4943</v>
      </c>
      <c r="CQ1378" s="1" t="s">
        <v>4943</v>
      </c>
      <c r="CR1378" s="1" t="s">
        <v>4943</v>
      </c>
      <c r="CS1378" s="1" t="s">
        <v>4943</v>
      </c>
      <c r="CT1378" s="1" t="s">
        <v>4947</v>
      </c>
      <c r="CU1378" s="1" t="s">
        <v>4947</v>
      </c>
      <c r="CV1378" s="1" t="s">
        <v>4947</v>
      </c>
      <c r="CW1378" s="1" t="s">
        <v>4943</v>
      </c>
      <c r="CX1378" s="1" t="s">
        <v>4943</v>
      </c>
      <c r="CY1378" s="1" t="s">
        <v>4943</v>
      </c>
      <c r="CZ1378" s="1" t="s">
        <v>23</v>
      </c>
    </row>
    <row r="1379" spans="2:104" x14ac:dyDescent="0.25">
      <c r="B1379" s="2">
        <v>44377</v>
      </c>
      <c r="C1379" s="1">
        <v>0</v>
      </c>
      <c r="D1379" s="1">
        <v>1</v>
      </c>
      <c r="E1379" s="1">
        <v>0</v>
      </c>
      <c r="F1379" s="1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>
        <v>0</v>
      </c>
      <c r="BD1379">
        <v>0</v>
      </c>
      <c r="BE1379">
        <v>0</v>
      </c>
      <c r="BF1379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0</v>
      </c>
      <c r="BX1379" s="1">
        <v>0</v>
      </c>
      <c r="BY1379" s="1">
        <v>0</v>
      </c>
      <c r="BZ1379" s="1">
        <v>0</v>
      </c>
      <c r="CA1379" s="1">
        <v>0</v>
      </c>
      <c r="CB1379" s="1">
        <v>0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 t="s">
        <v>4943</v>
      </c>
      <c r="CJ1379" s="1" t="s">
        <v>4943</v>
      </c>
      <c r="CK1379" s="1" t="s">
        <v>4943</v>
      </c>
      <c r="CL1379" s="1" t="s">
        <v>4943</v>
      </c>
      <c r="CM1379" s="1" t="s">
        <v>4943</v>
      </c>
      <c r="CN1379" s="1" t="s">
        <v>4943</v>
      </c>
      <c r="CO1379" s="1" t="s">
        <v>4943</v>
      </c>
      <c r="CP1379" s="1" t="s">
        <v>4943</v>
      </c>
      <c r="CQ1379" s="1" t="s">
        <v>4943</v>
      </c>
      <c r="CR1379" s="1" t="s">
        <v>4943</v>
      </c>
      <c r="CS1379" s="1" t="s">
        <v>4943</v>
      </c>
      <c r="CT1379" s="1" t="s">
        <v>4943</v>
      </c>
      <c r="CU1379" s="1" t="s">
        <v>4943</v>
      </c>
      <c r="CV1379" s="1" t="s">
        <v>4943</v>
      </c>
      <c r="CW1379" s="1" t="s">
        <v>4943</v>
      </c>
      <c r="CX1379" s="1" t="s">
        <v>4943</v>
      </c>
      <c r="CY1379" s="1" t="s">
        <v>23</v>
      </c>
      <c r="CZ1379" s="1" t="s">
        <v>4943</v>
      </c>
    </row>
    <row r="1380" spans="2:104" x14ac:dyDescent="0.25">
      <c r="B1380" s="2">
        <v>44377</v>
      </c>
      <c r="C1380" s="1">
        <v>1</v>
      </c>
      <c r="D1380" s="1">
        <v>0</v>
      </c>
      <c r="E1380" s="1">
        <v>0</v>
      </c>
      <c r="F1380" s="1">
        <v>0</v>
      </c>
      <c r="G1380">
        <v>1</v>
      </c>
      <c r="H1380">
        <v>1</v>
      </c>
      <c r="I1380">
        <v>1</v>
      </c>
      <c r="J1380">
        <v>1</v>
      </c>
      <c r="K1380">
        <v>1</v>
      </c>
      <c r="L1380">
        <v>1</v>
      </c>
      <c r="M1380">
        <v>1</v>
      </c>
      <c r="N1380">
        <v>1</v>
      </c>
      <c r="O1380">
        <v>1</v>
      </c>
      <c r="P1380">
        <v>0</v>
      </c>
      <c r="Q1380">
        <v>0</v>
      </c>
      <c r="R1380">
        <v>1</v>
      </c>
      <c r="S1380">
        <v>0</v>
      </c>
      <c r="T1380">
        <v>1</v>
      </c>
      <c r="U1380">
        <v>0</v>
      </c>
      <c r="V1380" s="1">
        <v>1</v>
      </c>
      <c r="W1380" s="1">
        <v>1</v>
      </c>
      <c r="X1380" s="1">
        <v>0</v>
      </c>
      <c r="Y1380" s="1">
        <v>1</v>
      </c>
      <c r="Z1380" s="1">
        <v>1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1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1</v>
      </c>
      <c r="AN1380" s="1">
        <v>1</v>
      </c>
      <c r="AO1380" s="1">
        <v>0</v>
      </c>
      <c r="AP1380" s="1">
        <v>1</v>
      </c>
      <c r="AQ1380" s="1">
        <v>1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1</v>
      </c>
      <c r="AX1380" s="1">
        <v>0</v>
      </c>
      <c r="AY1380" s="1">
        <v>1</v>
      </c>
      <c r="AZ1380" s="1">
        <v>1</v>
      </c>
      <c r="BA1380" s="1">
        <v>0</v>
      </c>
      <c r="BB1380" s="1">
        <v>1</v>
      </c>
      <c r="BC1380">
        <v>1</v>
      </c>
      <c r="BD1380">
        <v>1</v>
      </c>
      <c r="BE1380">
        <v>0</v>
      </c>
      <c r="BF1380">
        <v>0</v>
      </c>
      <c r="BG1380" s="1">
        <v>1</v>
      </c>
      <c r="BH1380" s="1">
        <v>1</v>
      </c>
      <c r="BI1380" s="1">
        <v>0</v>
      </c>
      <c r="BJ1380" s="1">
        <v>1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1</v>
      </c>
      <c r="BR1380" s="1">
        <v>1</v>
      </c>
      <c r="BS1380" s="1">
        <v>0</v>
      </c>
      <c r="BT1380" s="1">
        <v>1</v>
      </c>
      <c r="BU1380" s="1">
        <v>1</v>
      </c>
      <c r="BV1380" s="1">
        <v>1</v>
      </c>
      <c r="BW1380" s="1">
        <v>0</v>
      </c>
      <c r="BX1380" s="1">
        <v>0</v>
      </c>
      <c r="BY1380" s="1">
        <v>0</v>
      </c>
      <c r="BZ1380" s="1">
        <v>0</v>
      </c>
      <c r="CA1380" s="1">
        <v>0</v>
      </c>
      <c r="CB1380" s="1">
        <v>0</v>
      </c>
      <c r="CC1380" s="1">
        <v>0</v>
      </c>
      <c r="CD1380" s="1">
        <v>0</v>
      </c>
      <c r="CE1380" s="1">
        <v>0</v>
      </c>
      <c r="CF1380" s="1">
        <v>1</v>
      </c>
      <c r="CG1380" s="1">
        <v>0</v>
      </c>
      <c r="CH1380" s="1">
        <v>0</v>
      </c>
      <c r="CI1380" s="1" t="s">
        <v>4946</v>
      </c>
      <c r="CJ1380" s="1" t="s">
        <v>4946</v>
      </c>
      <c r="CK1380" s="1" t="s">
        <v>4944</v>
      </c>
      <c r="CL1380" s="1" t="s">
        <v>4944</v>
      </c>
      <c r="CM1380" s="1" t="s">
        <v>4946</v>
      </c>
      <c r="CN1380" s="1" t="s">
        <v>4946</v>
      </c>
      <c r="CO1380" s="1" t="s">
        <v>4946</v>
      </c>
      <c r="CP1380" s="1" t="s">
        <v>4946</v>
      </c>
      <c r="CQ1380" s="1" t="s">
        <v>4946</v>
      </c>
      <c r="CR1380" s="1" t="s">
        <v>4946</v>
      </c>
      <c r="CS1380" s="1" t="s">
        <v>4946</v>
      </c>
      <c r="CT1380" s="1" t="s">
        <v>4943</v>
      </c>
      <c r="CU1380" s="1" t="s">
        <v>4943</v>
      </c>
      <c r="CV1380" s="1" t="s">
        <v>4943</v>
      </c>
      <c r="CW1380" s="1" t="s">
        <v>4943</v>
      </c>
      <c r="CX1380" s="1" t="s">
        <v>4943</v>
      </c>
      <c r="CY1380" s="1" t="s">
        <v>4943</v>
      </c>
      <c r="CZ1380" s="1" t="s">
        <v>4943</v>
      </c>
    </row>
    <row r="1381" spans="2:104" x14ac:dyDescent="0.25">
      <c r="B1381" s="2">
        <v>44377</v>
      </c>
      <c r="C1381" s="1">
        <v>1</v>
      </c>
      <c r="D1381" s="1">
        <v>0</v>
      </c>
      <c r="E1381" s="1">
        <v>0</v>
      </c>
      <c r="F1381" s="1">
        <v>0</v>
      </c>
      <c r="G1381">
        <v>1</v>
      </c>
      <c r="H1381">
        <v>0</v>
      </c>
      <c r="I1381">
        <v>1</v>
      </c>
      <c r="J1381">
        <v>1</v>
      </c>
      <c r="K1381">
        <v>1</v>
      </c>
      <c r="L1381">
        <v>0</v>
      </c>
      <c r="M1381">
        <v>0</v>
      </c>
      <c r="N1381">
        <v>1</v>
      </c>
      <c r="O1381">
        <v>0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0</v>
      </c>
      <c r="V1381" s="1">
        <v>1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1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1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1</v>
      </c>
      <c r="AY1381" s="1">
        <v>0</v>
      </c>
      <c r="AZ1381" s="1">
        <v>1</v>
      </c>
      <c r="BA1381" s="1">
        <v>0</v>
      </c>
      <c r="BB1381" s="1">
        <v>1</v>
      </c>
      <c r="BC1381">
        <v>1</v>
      </c>
      <c r="BD1381">
        <v>1</v>
      </c>
      <c r="BE1381">
        <v>1</v>
      </c>
      <c r="BF1381">
        <v>0</v>
      </c>
      <c r="BG1381" s="1">
        <v>1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0</v>
      </c>
      <c r="BX1381" s="1">
        <v>0</v>
      </c>
      <c r="BY1381" s="1">
        <v>0</v>
      </c>
      <c r="BZ1381" s="1">
        <v>0</v>
      </c>
      <c r="CA1381" s="1">
        <v>0</v>
      </c>
      <c r="CB1381" s="1">
        <v>0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 t="s">
        <v>4944</v>
      </c>
      <c r="CJ1381" s="1" t="s">
        <v>4946</v>
      </c>
      <c r="CK1381" s="1" t="s">
        <v>4944</v>
      </c>
      <c r="CL1381" s="1" t="s">
        <v>4944</v>
      </c>
      <c r="CM1381" s="1" t="s">
        <v>4946</v>
      </c>
      <c r="CN1381" s="1" t="s">
        <v>4946</v>
      </c>
      <c r="CO1381" s="1" t="s">
        <v>4944</v>
      </c>
      <c r="CP1381" s="1" t="s">
        <v>4944</v>
      </c>
      <c r="CQ1381" s="1" t="s">
        <v>4944</v>
      </c>
      <c r="CR1381" s="1" t="s">
        <v>4946</v>
      </c>
      <c r="CS1381" s="1" t="s">
        <v>4944</v>
      </c>
      <c r="CT1381" s="1" t="s">
        <v>4943</v>
      </c>
      <c r="CU1381" s="1" t="s">
        <v>4943</v>
      </c>
      <c r="CV1381" s="1" t="s">
        <v>4943</v>
      </c>
      <c r="CW1381" s="1" t="s">
        <v>4943</v>
      </c>
      <c r="CX1381" s="1" t="s">
        <v>4943</v>
      </c>
      <c r="CY1381" s="1" t="s">
        <v>4943</v>
      </c>
      <c r="CZ1381" s="1" t="s">
        <v>4943</v>
      </c>
    </row>
    <row r="1382" spans="2:104" x14ac:dyDescent="0.25">
      <c r="B1382" s="2">
        <v>44377</v>
      </c>
      <c r="C1382" s="1">
        <v>0</v>
      </c>
      <c r="D1382" s="1">
        <v>0</v>
      </c>
      <c r="E1382" s="1">
        <v>0</v>
      </c>
      <c r="F1382" s="1">
        <v>1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1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>
        <v>0</v>
      </c>
      <c r="BD1382">
        <v>0</v>
      </c>
      <c r="BE1382">
        <v>0</v>
      </c>
      <c r="BF1382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0</v>
      </c>
      <c r="BX1382" s="1">
        <v>0</v>
      </c>
      <c r="BY1382" s="1">
        <v>0</v>
      </c>
      <c r="BZ1382" s="1">
        <v>0</v>
      </c>
      <c r="CA1382" s="1">
        <v>0</v>
      </c>
      <c r="CB1382" s="1">
        <v>0</v>
      </c>
      <c r="CC1382" s="1">
        <v>0</v>
      </c>
      <c r="CD1382" s="1">
        <v>0</v>
      </c>
      <c r="CE1382" s="1">
        <v>0</v>
      </c>
      <c r="CF1382" s="1">
        <v>1</v>
      </c>
      <c r="CG1382" s="1">
        <v>0</v>
      </c>
      <c r="CH1382" s="1">
        <v>0</v>
      </c>
      <c r="CI1382" s="1" t="s">
        <v>4946</v>
      </c>
      <c r="CJ1382" s="1" t="s">
        <v>4946</v>
      </c>
      <c r="CK1382" s="1" t="s">
        <v>4946</v>
      </c>
      <c r="CL1382" s="1" t="s">
        <v>4946</v>
      </c>
      <c r="CM1382" s="1" t="s">
        <v>4946</v>
      </c>
      <c r="CN1382" s="1" t="s">
        <v>4946</v>
      </c>
      <c r="CO1382" s="1" t="s">
        <v>4946</v>
      </c>
      <c r="CP1382" s="1" t="s">
        <v>4946</v>
      </c>
      <c r="CQ1382" s="1" t="s">
        <v>4946</v>
      </c>
      <c r="CR1382" s="1" t="s">
        <v>4946</v>
      </c>
      <c r="CS1382" s="1" t="s">
        <v>4946</v>
      </c>
      <c r="CT1382" s="1" t="s">
        <v>4943</v>
      </c>
      <c r="CU1382" s="1" t="s">
        <v>4943</v>
      </c>
      <c r="CV1382" s="1" t="s">
        <v>4943</v>
      </c>
      <c r="CW1382" s="1" t="s">
        <v>4943</v>
      </c>
      <c r="CX1382" s="1" t="s">
        <v>4943</v>
      </c>
      <c r="CY1382" s="1" t="s">
        <v>4943</v>
      </c>
      <c r="CZ1382" s="1" t="s">
        <v>4943</v>
      </c>
    </row>
    <row r="1383" spans="2:104" x14ac:dyDescent="0.25">
      <c r="B1383" s="2">
        <v>44377</v>
      </c>
      <c r="C1383" s="1">
        <v>0</v>
      </c>
      <c r="D1383" s="1">
        <v>1</v>
      </c>
      <c r="E1383" s="1">
        <v>0</v>
      </c>
      <c r="F1383" s="1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>
        <v>0</v>
      </c>
      <c r="BD1383">
        <v>0</v>
      </c>
      <c r="BE1383">
        <v>0</v>
      </c>
      <c r="BF1383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0</v>
      </c>
      <c r="BX1383" s="1">
        <v>0</v>
      </c>
      <c r="BY1383" s="1">
        <v>0</v>
      </c>
      <c r="BZ1383" s="1">
        <v>0</v>
      </c>
      <c r="CA1383" s="1">
        <v>0</v>
      </c>
      <c r="CB1383" s="1">
        <v>0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 t="s">
        <v>4943</v>
      </c>
      <c r="CJ1383" s="1" t="s">
        <v>4943</v>
      </c>
      <c r="CK1383" s="1" t="s">
        <v>4943</v>
      </c>
      <c r="CL1383" s="1" t="s">
        <v>4943</v>
      </c>
      <c r="CM1383" s="1" t="s">
        <v>4943</v>
      </c>
      <c r="CN1383" s="1" t="s">
        <v>4943</v>
      </c>
      <c r="CO1383" s="1" t="s">
        <v>4943</v>
      </c>
      <c r="CP1383" s="1" t="s">
        <v>4943</v>
      </c>
      <c r="CQ1383" s="1" t="s">
        <v>4943</v>
      </c>
      <c r="CR1383" s="1" t="s">
        <v>4943</v>
      </c>
      <c r="CS1383" s="1" t="s">
        <v>4943</v>
      </c>
      <c r="CT1383" s="1" t="s">
        <v>4943</v>
      </c>
      <c r="CU1383" s="1" t="s">
        <v>4943</v>
      </c>
      <c r="CV1383" s="1" t="s">
        <v>4943</v>
      </c>
      <c r="CW1383" s="1" t="s">
        <v>4943</v>
      </c>
      <c r="CX1383" s="1" t="s">
        <v>4943</v>
      </c>
      <c r="CY1383" s="1" t="s">
        <v>23</v>
      </c>
      <c r="CZ1383" s="1" t="s">
        <v>4943</v>
      </c>
    </row>
    <row r="1384" spans="2:104" x14ac:dyDescent="0.25">
      <c r="B1384" s="2">
        <v>44377</v>
      </c>
      <c r="C1384" s="1">
        <v>0</v>
      </c>
      <c r="D1384" s="1">
        <v>1</v>
      </c>
      <c r="E1384" s="1">
        <v>0</v>
      </c>
      <c r="F1384" s="1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>
        <v>0</v>
      </c>
      <c r="BD1384">
        <v>0</v>
      </c>
      <c r="BE1384">
        <v>0</v>
      </c>
      <c r="BF1384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0</v>
      </c>
      <c r="BX1384" s="1">
        <v>0</v>
      </c>
      <c r="BY1384" s="1">
        <v>0</v>
      </c>
      <c r="BZ1384" s="1">
        <v>0</v>
      </c>
      <c r="CA1384" s="1">
        <v>0</v>
      </c>
      <c r="CB1384" s="1">
        <v>0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 t="s">
        <v>4943</v>
      </c>
      <c r="CJ1384" s="1" t="s">
        <v>4943</v>
      </c>
      <c r="CK1384" s="1" t="s">
        <v>4943</v>
      </c>
      <c r="CL1384" s="1" t="s">
        <v>4943</v>
      </c>
      <c r="CM1384" s="1" t="s">
        <v>4943</v>
      </c>
      <c r="CN1384" s="1" t="s">
        <v>4943</v>
      </c>
      <c r="CO1384" s="1" t="s">
        <v>4943</v>
      </c>
      <c r="CP1384" s="1" t="s">
        <v>4943</v>
      </c>
      <c r="CQ1384" s="1" t="s">
        <v>4943</v>
      </c>
      <c r="CR1384" s="1" t="s">
        <v>4943</v>
      </c>
      <c r="CS1384" s="1" t="s">
        <v>4943</v>
      </c>
      <c r="CT1384" s="1" t="s">
        <v>4943</v>
      </c>
      <c r="CU1384" s="1" t="s">
        <v>4943</v>
      </c>
      <c r="CV1384" s="1" t="s">
        <v>4943</v>
      </c>
      <c r="CW1384" s="1" t="s">
        <v>4943</v>
      </c>
      <c r="CX1384" s="1" t="s">
        <v>4943</v>
      </c>
      <c r="CY1384" s="1" t="s">
        <v>23</v>
      </c>
      <c r="CZ1384" s="1" t="s">
        <v>4943</v>
      </c>
    </row>
    <row r="1385" spans="2:104" x14ac:dyDescent="0.25">
      <c r="B1385" s="2">
        <v>44377</v>
      </c>
      <c r="C1385" s="1">
        <v>1</v>
      </c>
      <c r="D1385" s="1">
        <v>0</v>
      </c>
      <c r="E1385" s="1">
        <v>0</v>
      </c>
      <c r="F1385" s="1">
        <v>0</v>
      </c>
      <c r="G1385">
        <v>1</v>
      </c>
      <c r="H1385">
        <v>1</v>
      </c>
      <c r="I1385">
        <v>0</v>
      </c>
      <c r="J1385">
        <v>0</v>
      </c>
      <c r="K1385">
        <v>0</v>
      </c>
      <c r="L1385">
        <v>0</v>
      </c>
      <c r="M1385">
        <v>1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>
        <v>0</v>
      </c>
      <c r="BD1385">
        <v>0</v>
      </c>
      <c r="BE1385">
        <v>0</v>
      </c>
      <c r="BF1385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0</v>
      </c>
      <c r="BX1385" s="1">
        <v>0</v>
      </c>
      <c r="BY1385" s="1">
        <v>0</v>
      </c>
      <c r="BZ1385" s="1">
        <v>0</v>
      </c>
      <c r="CA1385" s="1">
        <v>0</v>
      </c>
      <c r="CB1385" s="1">
        <v>0</v>
      </c>
      <c r="CC1385" s="1">
        <v>0</v>
      </c>
      <c r="CD1385" s="1">
        <v>0</v>
      </c>
      <c r="CE1385" s="1">
        <v>0</v>
      </c>
      <c r="CF1385" s="1">
        <v>1</v>
      </c>
      <c r="CG1385" s="1">
        <v>0</v>
      </c>
      <c r="CH1385" s="1">
        <v>0</v>
      </c>
      <c r="CI1385" s="1" t="s">
        <v>4944</v>
      </c>
      <c r="CJ1385" s="1" t="s">
        <v>4944</v>
      </c>
      <c r="CK1385" s="1" t="s">
        <v>4944</v>
      </c>
      <c r="CL1385" s="1" t="s">
        <v>4946</v>
      </c>
      <c r="CM1385" s="1" t="s">
        <v>4945</v>
      </c>
      <c r="CN1385" s="1" t="s">
        <v>4946</v>
      </c>
      <c r="CO1385" s="1" t="s">
        <v>4946</v>
      </c>
      <c r="CP1385" s="1" t="s">
        <v>4944</v>
      </c>
      <c r="CQ1385" s="1" t="s">
        <v>4945</v>
      </c>
      <c r="CR1385" s="1" t="s">
        <v>4944</v>
      </c>
      <c r="CS1385" s="1" t="s">
        <v>4944</v>
      </c>
      <c r="CT1385" s="1" t="s">
        <v>4943</v>
      </c>
      <c r="CU1385" s="1" t="s">
        <v>4943</v>
      </c>
      <c r="CV1385" s="1" t="s">
        <v>4943</v>
      </c>
      <c r="CW1385" s="1" t="s">
        <v>4943</v>
      </c>
      <c r="CX1385" s="1" t="s">
        <v>4943</v>
      </c>
      <c r="CY1385" s="1" t="s">
        <v>4943</v>
      </c>
      <c r="CZ1385" s="1" t="s">
        <v>4943</v>
      </c>
    </row>
    <row r="1386" spans="2:104" x14ac:dyDescent="0.25">
      <c r="B1386" s="2">
        <v>44377</v>
      </c>
      <c r="C1386" s="1">
        <v>0</v>
      </c>
      <c r="D1386" s="1">
        <v>0</v>
      </c>
      <c r="E1386" s="1">
        <v>0</v>
      </c>
      <c r="F1386" s="1">
        <v>1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1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>
        <v>0</v>
      </c>
      <c r="BD1386">
        <v>0</v>
      </c>
      <c r="BE1386">
        <v>0</v>
      </c>
      <c r="BF1386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0</v>
      </c>
      <c r="BY1386" s="1">
        <v>0</v>
      </c>
      <c r="BZ1386" s="1">
        <v>0</v>
      </c>
      <c r="CA1386" s="1">
        <v>0</v>
      </c>
      <c r="CB1386" s="1">
        <v>0</v>
      </c>
      <c r="CC1386" s="1">
        <v>0</v>
      </c>
      <c r="CD1386" s="1">
        <v>0</v>
      </c>
      <c r="CE1386" s="1">
        <v>0</v>
      </c>
      <c r="CF1386" s="1">
        <v>1</v>
      </c>
      <c r="CG1386" s="1">
        <v>0</v>
      </c>
      <c r="CH1386" s="1">
        <v>0</v>
      </c>
      <c r="CI1386" s="1" t="s">
        <v>4946</v>
      </c>
      <c r="CJ1386" s="1" t="s">
        <v>4946</v>
      </c>
      <c r="CK1386" s="1" t="s">
        <v>4946</v>
      </c>
      <c r="CL1386" s="1" t="s">
        <v>4946</v>
      </c>
      <c r="CM1386" s="1" t="s">
        <v>4946</v>
      </c>
      <c r="CN1386" s="1" t="s">
        <v>4946</v>
      </c>
      <c r="CO1386" s="1" t="s">
        <v>4946</v>
      </c>
      <c r="CP1386" s="1" t="s">
        <v>4946</v>
      </c>
      <c r="CQ1386" s="1" t="s">
        <v>4946</v>
      </c>
      <c r="CR1386" s="1" t="s">
        <v>4946</v>
      </c>
      <c r="CS1386" s="1" t="s">
        <v>4946</v>
      </c>
      <c r="CT1386" s="1" t="s">
        <v>4943</v>
      </c>
      <c r="CU1386" s="1" t="s">
        <v>4943</v>
      </c>
      <c r="CV1386" s="1" t="s">
        <v>4943</v>
      </c>
      <c r="CW1386" s="1" t="s">
        <v>4943</v>
      </c>
      <c r="CX1386" s="1" t="s">
        <v>4943</v>
      </c>
      <c r="CY1386" s="1" t="s">
        <v>4943</v>
      </c>
      <c r="CZ1386" s="1" t="s">
        <v>4943</v>
      </c>
    </row>
    <row r="1387" spans="2:104" x14ac:dyDescent="0.25">
      <c r="B1387" s="2">
        <v>44377</v>
      </c>
      <c r="C1387" s="1">
        <v>0</v>
      </c>
      <c r="D1387" s="1">
        <v>0</v>
      </c>
      <c r="E1387" s="1">
        <v>1</v>
      </c>
      <c r="F1387" s="1">
        <v>0</v>
      </c>
      <c r="G1387">
        <v>0</v>
      </c>
      <c r="H1387">
        <v>0</v>
      </c>
      <c r="I1387">
        <v>1</v>
      </c>
      <c r="J1387">
        <v>1</v>
      </c>
      <c r="K1387">
        <v>1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>
        <v>0</v>
      </c>
      <c r="BD1387">
        <v>0</v>
      </c>
      <c r="BE1387">
        <v>0</v>
      </c>
      <c r="BF1387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0</v>
      </c>
      <c r="BX1387" s="1">
        <v>0</v>
      </c>
      <c r="BY1387" s="1">
        <v>0</v>
      </c>
      <c r="BZ1387" s="1">
        <v>0</v>
      </c>
      <c r="CA1387" s="1">
        <v>0</v>
      </c>
      <c r="CB1387" s="1">
        <v>0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 t="s">
        <v>4943</v>
      </c>
      <c r="CJ1387" s="1" t="s">
        <v>4943</v>
      </c>
      <c r="CK1387" s="1" t="s">
        <v>4943</v>
      </c>
      <c r="CL1387" s="1" t="s">
        <v>4943</v>
      </c>
      <c r="CM1387" s="1" t="s">
        <v>4943</v>
      </c>
      <c r="CN1387" s="1" t="s">
        <v>4943</v>
      </c>
      <c r="CO1387" s="1" t="s">
        <v>4943</v>
      </c>
      <c r="CP1387" s="1" t="s">
        <v>4943</v>
      </c>
      <c r="CQ1387" s="1" t="s">
        <v>4943</v>
      </c>
      <c r="CR1387" s="1" t="s">
        <v>4943</v>
      </c>
      <c r="CS1387" s="1" t="s">
        <v>4943</v>
      </c>
      <c r="CT1387" s="1" t="s">
        <v>4947</v>
      </c>
      <c r="CU1387" s="1" t="s">
        <v>4947</v>
      </c>
      <c r="CV1387" s="1" t="s">
        <v>4947</v>
      </c>
      <c r="CW1387" s="1" t="s">
        <v>4943</v>
      </c>
      <c r="CX1387" s="1" t="s">
        <v>4943</v>
      </c>
      <c r="CY1387" s="1" t="s">
        <v>4943</v>
      </c>
      <c r="CZ1387" s="1" t="s">
        <v>23</v>
      </c>
    </row>
    <row r="1388" spans="2:104" x14ac:dyDescent="0.25">
      <c r="B1388" s="2">
        <v>44377</v>
      </c>
      <c r="C1388" s="1">
        <v>1</v>
      </c>
      <c r="D1388" s="1">
        <v>0</v>
      </c>
      <c r="E1388" s="1">
        <v>0</v>
      </c>
      <c r="F1388" s="1">
        <v>0</v>
      </c>
      <c r="G1388">
        <v>1</v>
      </c>
      <c r="H1388">
        <v>1</v>
      </c>
      <c r="I1388">
        <v>1</v>
      </c>
      <c r="J1388">
        <v>1</v>
      </c>
      <c r="K1388">
        <v>1</v>
      </c>
      <c r="L1388">
        <v>1</v>
      </c>
      <c r="M1388">
        <v>0</v>
      </c>
      <c r="N1388">
        <v>1</v>
      </c>
      <c r="O1388">
        <v>1</v>
      </c>
      <c r="P1388">
        <v>0</v>
      </c>
      <c r="Q1388">
        <v>0</v>
      </c>
      <c r="R1388">
        <v>1</v>
      </c>
      <c r="S1388">
        <v>1</v>
      </c>
      <c r="T1388">
        <v>1</v>
      </c>
      <c r="U1388">
        <v>0</v>
      </c>
      <c r="V1388" s="1">
        <v>0</v>
      </c>
      <c r="W1388" s="1">
        <v>0</v>
      </c>
      <c r="X1388" s="1">
        <v>1</v>
      </c>
      <c r="Y1388" s="1">
        <v>0</v>
      </c>
      <c r="Z1388" s="1">
        <v>0</v>
      </c>
      <c r="AA1388" s="1">
        <v>1</v>
      </c>
      <c r="AB1388" s="1">
        <v>0</v>
      </c>
      <c r="AC1388" s="1">
        <v>0</v>
      </c>
      <c r="AD1388" s="1">
        <v>0</v>
      </c>
      <c r="AE1388" s="1">
        <v>0</v>
      </c>
      <c r="AF1388" s="1">
        <v>1</v>
      </c>
      <c r="AG1388" s="1">
        <v>1</v>
      </c>
      <c r="AH1388" s="1">
        <v>1</v>
      </c>
      <c r="AI1388" s="1">
        <v>1</v>
      </c>
      <c r="AJ1388" s="1">
        <v>0</v>
      </c>
      <c r="AK1388" s="1">
        <v>0</v>
      </c>
      <c r="AL1388" s="1">
        <v>1</v>
      </c>
      <c r="AM1388" s="1">
        <v>0</v>
      </c>
      <c r="AN1388" s="1">
        <v>0</v>
      </c>
      <c r="AO1388" s="1">
        <v>1</v>
      </c>
      <c r="AP1388" s="1">
        <v>0</v>
      </c>
      <c r="AQ1388" s="1">
        <v>0</v>
      </c>
      <c r="AR1388" s="1">
        <v>1</v>
      </c>
      <c r="AS1388" s="1">
        <v>0</v>
      </c>
      <c r="AT1388" s="1">
        <v>0</v>
      </c>
      <c r="AU1388" s="1">
        <v>0</v>
      </c>
      <c r="AV1388" s="1">
        <v>0</v>
      </c>
      <c r="AW1388" s="1">
        <v>1</v>
      </c>
      <c r="AX1388" s="1">
        <v>1</v>
      </c>
      <c r="AY1388" s="1">
        <v>1</v>
      </c>
      <c r="AZ1388" s="1">
        <v>1</v>
      </c>
      <c r="BA1388" s="1">
        <v>1</v>
      </c>
      <c r="BB1388" s="1">
        <v>1</v>
      </c>
      <c r="BC1388">
        <v>0</v>
      </c>
      <c r="BD1388">
        <v>0</v>
      </c>
      <c r="BE1388">
        <v>1</v>
      </c>
      <c r="BF1388">
        <v>1</v>
      </c>
      <c r="BG1388" s="1">
        <v>0</v>
      </c>
      <c r="BH1388" s="1">
        <v>0</v>
      </c>
      <c r="BI1388" s="1">
        <v>1</v>
      </c>
      <c r="BJ1388" s="1">
        <v>0</v>
      </c>
      <c r="BK1388" s="1">
        <v>0</v>
      </c>
      <c r="BL1388" s="1">
        <v>1</v>
      </c>
      <c r="BM1388" s="1">
        <v>0</v>
      </c>
      <c r="BN1388" s="1">
        <v>0</v>
      </c>
      <c r="BO1388" s="1">
        <v>0</v>
      </c>
      <c r="BP1388" s="1">
        <v>0</v>
      </c>
      <c r="BQ1388" s="1">
        <v>1</v>
      </c>
      <c r="BR1388" s="1">
        <v>1</v>
      </c>
      <c r="BS1388" s="1">
        <v>1</v>
      </c>
      <c r="BT1388" s="1">
        <v>1</v>
      </c>
      <c r="BU1388" s="1">
        <v>1</v>
      </c>
      <c r="BV1388" s="1">
        <v>0</v>
      </c>
      <c r="BW1388" s="1">
        <v>0</v>
      </c>
      <c r="BX1388" s="1">
        <v>1</v>
      </c>
      <c r="BY1388" s="1">
        <v>0</v>
      </c>
      <c r="BZ1388" s="1">
        <v>0</v>
      </c>
      <c r="CA1388" s="1">
        <v>1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 t="s">
        <v>4946</v>
      </c>
      <c r="CJ1388" s="1" t="s">
        <v>4946</v>
      </c>
      <c r="CK1388" s="1" t="s">
        <v>4946</v>
      </c>
      <c r="CL1388" s="1" t="s">
        <v>4946</v>
      </c>
      <c r="CM1388" s="1" t="s">
        <v>4946</v>
      </c>
      <c r="CN1388" s="1" t="s">
        <v>4946</v>
      </c>
      <c r="CO1388" s="1" t="s">
        <v>4946</v>
      </c>
      <c r="CP1388" s="1" t="s">
        <v>4946</v>
      </c>
      <c r="CQ1388" s="1" t="s">
        <v>4946</v>
      </c>
      <c r="CR1388" s="1" t="s">
        <v>4946</v>
      </c>
      <c r="CS1388" s="1" t="s">
        <v>4946</v>
      </c>
      <c r="CT1388" s="1" t="s">
        <v>4943</v>
      </c>
      <c r="CU1388" s="1" t="s">
        <v>4943</v>
      </c>
      <c r="CV1388" s="1" t="s">
        <v>4943</v>
      </c>
      <c r="CW1388" s="1" t="s">
        <v>4943</v>
      </c>
      <c r="CX1388" s="1" t="s">
        <v>4943</v>
      </c>
      <c r="CY1388" s="1" t="s">
        <v>4943</v>
      </c>
      <c r="CZ1388" s="1" t="s">
        <v>4943</v>
      </c>
    </row>
    <row r="1389" spans="2:104" x14ac:dyDescent="0.25">
      <c r="B1389" s="2">
        <v>44377</v>
      </c>
      <c r="C1389" s="1">
        <v>1</v>
      </c>
      <c r="D1389" s="1">
        <v>0</v>
      </c>
      <c r="E1389" s="1">
        <v>0</v>
      </c>
      <c r="F1389" s="1">
        <v>0</v>
      </c>
      <c r="G1389">
        <v>0</v>
      </c>
      <c r="H1389">
        <v>1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>
        <v>0</v>
      </c>
      <c r="BD1389">
        <v>0</v>
      </c>
      <c r="BE1389">
        <v>0</v>
      </c>
      <c r="BF1389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0</v>
      </c>
      <c r="BX1389" s="1">
        <v>0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 t="s">
        <v>4944</v>
      </c>
      <c r="CJ1389" s="1" t="s">
        <v>4944</v>
      </c>
      <c r="CK1389" s="1" t="s">
        <v>4944</v>
      </c>
      <c r="CL1389" s="1" t="s">
        <v>4944</v>
      </c>
      <c r="CM1389" s="1" t="s">
        <v>4944</v>
      </c>
      <c r="CN1389" s="1" t="s">
        <v>4944</v>
      </c>
      <c r="CO1389" s="1" t="s">
        <v>4944</v>
      </c>
      <c r="CP1389" s="1" t="s">
        <v>4944</v>
      </c>
      <c r="CQ1389" s="1" t="s">
        <v>4944</v>
      </c>
      <c r="CR1389" s="1" t="s">
        <v>4944</v>
      </c>
      <c r="CS1389" s="1" t="s">
        <v>4944</v>
      </c>
      <c r="CT1389" s="1" t="s">
        <v>4943</v>
      </c>
      <c r="CU1389" s="1" t="s">
        <v>4943</v>
      </c>
      <c r="CV1389" s="1" t="s">
        <v>4943</v>
      </c>
      <c r="CW1389" s="1" t="s">
        <v>4943</v>
      </c>
      <c r="CX1389" s="1" t="s">
        <v>4943</v>
      </c>
      <c r="CY1389" s="1" t="s">
        <v>4943</v>
      </c>
      <c r="CZ1389" s="1" t="s">
        <v>4943</v>
      </c>
    </row>
    <row r="1390" spans="2:104" x14ac:dyDescent="0.25">
      <c r="B1390" s="2">
        <v>44377</v>
      </c>
      <c r="C1390" s="1">
        <v>1</v>
      </c>
      <c r="D1390" s="1">
        <v>0</v>
      </c>
      <c r="E1390" s="1">
        <v>0</v>
      </c>
      <c r="F1390" s="1">
        <v>0</v>
      </c>
      <c r="G1390">
        <v>0</v>
      </c>
      <c r="H1390">
        <v>1</v>
      </c>
      <c r="I1390">
        <v>1</v>
      </c>
      <c r="J1390">
        <v>0</v>
      </c>
      <c r="K1390">
        <v>1</v>
      </c>
      <c r="L1390">
        <v>0</v>
      </c>
      <c r="M1390">
        <v>0</v>
      </c>
      <c r="N1390">
        <v>1</v>
      </c>
      <c r="O1390">
        <v>0</v>
      </c>
      <c r="P1390">
        <v>0</v>
      </c>
      <c r="Q1390">
        <v>0</v>
      </c>
      <c r="R1390">
        <v>1</v>
      </c>
      <c r="S1390">
        <v>0</v>
      </c>
      <c r="T1390">
        <v>1</v>
      </c>
      <c r="U1390">
        <v>0</v>
      </c>
      <c r="V1390" s="1">
        <v>1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1</v>
      </c>
      <c r="AX1390" s="1">
        <v>0</v>
      </c>
      <c r="AY1390" s="1">
        <v>0</v>
      </c>
      <c r="AZ1390" s="1">
        <v>0</v>
      </c>
      <c r="BA1390" s="1">
        <v>0</v>
      </c>
      <c r="BB1390" s="1">
        <v>1</v>
      </c>
      <c r="BC1390">
        <v>1</v>
      </c>
      <c r="BD1390">
        <v>1</v>
      </c>
      <c r="BE1390">
        <v>0</v>
      </c>
      <c r="BF1390">
        <v>1</v>
      </c>
      <c r="BG1390" s="1">
        <v>1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0</v>
      </c>
      <c r="BX1390" s="1">
        <v>0</v>
      </c>
      <c r="BY1390" s="1">
        <v>0</v>
      </c>
      <c r="BZ1390" s="1">
        <v>0</v>
      </c>
      <c r="CA1390" s="1">
        <v>0</v>
      </c>
      <c r="CB1390" s="1">
        <v>0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 t="s">
        <v>4946</v>
      </c>
      <c r="CJ1390" s="1" t="s">
        <v>4946</v>
      </c>
      <c r="CK1390" s="1" t="s">
        <v>4946</v>
      </c>
      <c r="CL1390" s="1" t="s">
        <v>4946</v>
      </c>
      <c r="CM1390" s="1" t="s">
        <v>4946</v>
      </c>
      <c r="CN1390" s="1" t="s">
        <v>4945</v>
      </c>
      <c r="CO1390" s="1" t="s">
        <v>4946</v>
      </c>
      <c r="CP1390" s="1" t="s">
        <v>4946</v>
      </c>
      <c r="CQ1390" s="1" t="s">
        <v>4946</v>
      </c>
      <c r="CR1390" s="1" t="s">
        <v>4946</v>
      </c>
      <c r="CS1390" s="1" t="s">
        <v>4946</v>
      </c>
      <c r="CT1390" s="1" t="s">
        <v>4943</v>
      </c>
      <c r="CU1390" s="1" t="s">
        <v>4943</v>
      </c>
      <c r="CV1390" s="1" t="s">
        <v>4943</v>
      </c>
      <c r="CW1390" s="1" t="s">
        <v>4943</v>
      </c>
      <c r="CX1390" s="1" t="s">
        <v>4943</v>
      </c>
      <c r="CY1390" s="1" t="s">
        <v>4943</v>
      </c>
      <c r="CZ1390" s="1" t="s">
        <v>4943</v>
      </c>
    </row>
    <row r="1391" spans="2:104" x14ac:dyDescent="0.25">
      <c r="B1391" s="2">
        <v>44377</v>
      </c>
      <c r="C1391" s="1">
        <v>1</v>
      </c>
      <c r="D1391" s="1">
        <v>0</v>
      </c>
      <c r="E1391" s="1">
        <v>0</v>
      </c>
      <c r="F1391" s="1">
        <v>0</v>
      </c>
      <c r="G1391">
        <v>1</v>
      </c>
      <c r="H1391">
        <v>1</v>
      </c>
      <c r="I1391">
        <v>0</v>
      </c>
      <c r="J1391">
        <v>0</v>
      </c>
      <c r="K1391">
        <v>0</v>
      </c>
      <c r="L1391">
        <v>1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>
        <v>0</v>
      </c>
      <c r="BD1391">
        <v>0</v>
      </c>
      <c r="BE1391">
        <v>0</v>
      </c>
      <c r="BF139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1</v>
      </c>
      <c r="BR1391" s="1">
        <v>1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0</v>
      </c>
      <c r="BY1391" s="1">
        <v>0</v>
      </c>
      <c r="BZ1391" s="1">
        <v>0</v>
      </c>
      <c r="CA1391" s="1">
        <v>0</v>
      </c>
      <c r="CB1391" s="1">
        <v>0</v>
      </c>
      <c r="CC1391" s="1">
        <v>0</v>
      </c>
      <c r="CD1391" s="1">
        <v>1</v>
      </c>
      <c r="CE1391" s="1">
        <v>0</v>
      </c>
      <c r="CF1391" s="1">
        <v>0</v>
      </c>
      <c r="CG1391" s="1">
        <v>0</v>
      </c>
      <c r="CH1391" s="1">
        <v>0</v>
      </c>
      <c r="CI1391" s="1" t="s">
        <v>4945</v>
      </c>
      <c r="CJ1391" s="1" t="s">
        <v>4944</v>
      </c>
      <c r="CK1391" s="1" t="s">
        <v>4946</v>
      </c>
      <c r="CL1391" s="1" t="s">
        <v>4946</v>
      </c>
      <c r="CM1391" s="1" t="s">
        <v>4945</v>
      </c>
      <c r="CN1391" s="1" t="s">
        <v>4945</v>
      </c>
      <c r="CO1391" s="1" t="s">
        <v>4945</v>
      </c>
      <c r="CP1391" s="1" t="s">
        <v>4946</v>
      </c>
      <c r="CQ1391" s="1" t="s">
        <v>4945</v>
      </c>
      <c r="CR1391" s="1" t="s">
        <v>4944</v>
      </c>
      <c r="CS1391" s="1" t="s">
        <v>4946</v>
      </c>
      <c r="CT1391" s="1" t="s">
        <v>4943</v>
      </c>
      <c r="CU1391" s="1" t="s">
        <v>4943</v>
      </c>
      <c r="CV1391" s="1" t="s">
        <v>4943</v>
      </c>
      <c r="CW1391" s="1" t="s">
        <v>4943</v>
      </c>
      <c r="CX1391" s="1" t="s">
        <v>4943</v>
      </c>
      <c r="CY1391" s="1" t="s">
        <v>4943</v>
      </c>
      <c r="CZ1391" s="1" t="s">
        <v>4943</v>
      </c>
    </row>
    <row r="1392" spans="2:104" x14ac:dyDescent="0.25">
      <c r="B1392" s="2">
        <v>44377</v>
      </c>
      <c r="C1392" s="1">
        <v>0</v>
      </c>
      <c r="D1392" s="1">
        <v>1</v>
      </c>
      <c r="E1392" s="1">
        <v>0</v>
      </c>
      <c r="F1392" s="1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>
        <v>0</v>
      </c>
      <c r="BD1392">
        <v>0</v>
      </c>
      <c r="BE1392">
        <v>0</v>
      </c>
      <c r="BF1392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0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 t="s">
        <v>4943</v>
      </c>
      <c r="CJ1392" s="1" t="s">
        <v>4943</v>
      </c>
      <c r="CK1392" s="1" t="s">
        <v>4943</v>
      </c>
      <c r="CL1392" s="1" t="s">
        <v>4943</v>
      </c>
      <c r="CM1392" s="1" t="s">
        <v>4943</v>
      </c>
      <c r="CN1392" s="1" t="s">
        <v>4943</v>
      </c>
      <c r="CO1392" s="1" t="s">
        <v>4943</v>
      </c>
      <c r="CP1392" s="1" t="s">
        <v>4943</v>
      </c>
      <c r="CQ1392" s="1" t="s">
        <v>4943</v>
      </c>
      <c r="CR1392" s="1" t="s">
        <v>4943</v>
      </c>
      <c r="CS1392" s="1" t="s">
        <v>4943</v>
      </c>
      <c r="CT1392" s="1" t="s">
        <v>4943</v>
      </c>
      <c r="CU1392" s="1" t="s">
        <v>4943</v>
      </c>
      <c r="CV1392" s="1" t="s">
        <v>4943</v>
      </c>
      <c r="CW1392" s="1" t="s">
        <v>4943</v>
      </c>
      <c r="CX1392" s="1" t="s">
        <v>4943</v>
      </c>
      <c r="CY1392" s="1" t="s">
        <v>23</v>
      </c>
      <c r="CZ1392" s="1" t="s">
        <v>4943</v>
      </c>
    </row>
    <row r="1393" spans="2:104" x14ac:dyDescent="0.25">
      <c r="B1393" s="2">
        <v>44377</v>
      </c>
      <c r="C1393" s="1">
        <v>0</v>
      </c>
      <c r="D1393" s="1">
        <v>1</v>
      </c>
      <c r="E1393" s="1">
        <v>0</v>
      </c>
      <c r="F1393" s="1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>
        <v>0</v>
      </c>
      <c r="BD1393">
        <v>0</v>
      </c>
      <c r="BE1393">
        <v>0</v>
      </c>
      <c r="BF1393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</v>
      </c>
      <c r="BY1393" s="1">
        <v>0</v>
      </c>
      <c r="BZ1393" s="1">
        <v>0</v>
      </c>
      <c r="CA1393" s="1">
        <v>0</v>
      </c>
      <c r="CB1393" s="1">
        <v>0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 t="s">
        <v>4943</v>
      </c>
      <c r="CJ1393" s="1" t="s">
        <v>4943</v>
      </c>
      <c r="CK1393" s="1" t="s">
        <v>4943</v>
      </c>
      <c r="CL1393" s="1" t="s">
        <v>4943</v>
      </c>
      <c r="CM1393" s="1" t="s">
        <v>4943</v>
      </c>
      <c r="CN1393" s="1" t="s">
        <v>4943</v>
      </c>
      <c r="CO1393" s="1" t="s">
        <v>4943</v>
      </c>
      <c r="CP1393" s="1" t="s">
        <v>4943</v>
      </c>
      <c r="CQ1393" s="1" t="s">
        <v>4943</v>
      </c>
      <c r="CR1393" s="1" t="s">
        <v>4943</v>
      </c>
      <c r="CS1393" s="1" t="s">
        <v>4943</v>
      </c>
      <c r="CT1393" s="1" t="s">
        <v>4943</v>
      </c>
      <c r="CU1393" s="1" t="s">
        <v>4943</v>
      </c>
      <c r="CV1393" s="1" t="s">
        <v>4943</v>
      </c>
      <c r="CW1393" s="1" t="s">
        <v>4943</v>
      </c>
      <c r="CX1393" s="1" t="s">
        <v>4943</v>
      </c>
      <c r="CY1393" s="1" t="s">
        <v>23</v>
      </c>
      <c r="CZ1393" s="1" t="s">
        <v>4943</v>
      </c>
    </row>
    <row r="1394" spans="2:104" x14ac:dyDescent="0.25">
      <c r="B1394" s="2">
        <v>44377</v>
      </c>
      <c r="C1394" s="1">
        <v>0</v>
      </c>
      <c r="D1394" s="1">
        <v>1</v>
      </c>
      <c r="E1394" s="1">
        <v>0</v>
      </c>
      <c r="F1394" s="1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>
        <v>0</v>
      </c>
      <c r="BD1394">
        <v>0</v>
      </c>
      <c r="BE1394">
        <v>0</v>
      </c>
      <c r="BF1394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0</v>
      </c>
      <c r="BY1394" s="1">
        <v>0</v>
      </c>
      <c r="BZ1394" s="1">
        <v>0</v>
      </c>
      <c r="CA1394" s="1">
        <v>0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 t="s">
        <v>4943</v>
      </c>
      <c r="CJ1394" s="1" t="s">
        <v>4943</v>
      </c>
      <c r="CK1394" s="1" t="s">
        <v>4943</v>
      </c>
      <c r="CL1394" s="1" t="s">
        <v>4943</v>
      </c>
      <c r="CM1394" s="1" t="s">
        <v>4943</v>
      </c>
      <c r="CN1394" s="1" t="s">
        <v>4943</v>
      </c>
      <c r="CO1394" s="1" t="s">
        <v>4943</v>
      </c>
      <c r="CP1394" s="1" t="s">
        <v>4943</v>
      </c>
      <c r="CQ1394" s="1" t="s">
        <v>4943</v>
      </c>
      <c r="CR1394" s="1" t="s">
        <v>4943</v>
      </c>
      <c r="CS1394" s="1" t="s">
        <v>4943</v>
      </c>
      <c r="CT1394" s="1" t="s">
        <v>4943</v>
      </c>
      <c r="CU1394" s="1" t="s">
        <v>4943</v>
      </c>
      <c r="CV1394" s="1" t="s">
        <v>4943</v>
      </c>
      <c r="CW1394" s="1" t="s">
        <v>4943</v>
      </c>
      <c r="CX1394" s="1" t="s">
        <v>4943</v>
      </c>
      <c r="CY1394" s="1" t="s">
        <v>23</v>
      </c>
      <c r="CZ1394" s="1" t="s">
        <v>4943</v>
      </c>
    </row>
    <row r="1395" spans="2:104" x14ac:dyDescent="0.25">
      <c r="B1395" s="2">
        <v>44377</v>
      </c>
      <c r="C1395" s="1">
        <v>0</v>
      </c>
      <c r="D1395" s="1">
        <v>1</v>
      </c>
      <c r="E1395" s="1">
        <v>0</v>
      </c>
      <c r="F1395" s="1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>
        <v>0</v>
      </c>
      <c r="BD1395">
        <v>0</v>
      </c>
      <c r="BE1395">
        <v>0</v>
      </c>
      <c r="BF1395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0</v>
      </c>
      <c r="BX1395" s="1">
        <v>0</v>
      </c>
      <c r="BY1395" s="1">
        <v>0</v>
      </c>
      <c r="BZ1395" s="1">
        <v>0</v>
      </c>
      <c r="CA1395" s="1">
        <v>0</v>
      </c>
      <c r="CB1395" s="1">
        <v>0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 t="s">
        <v>4943</v>
      </c>
      <c r="CJ1395" s="1" t="s">
        <v>4943</v>
      </c>
      <c r="CK1395" s="1" t="s">
        <v>4943</v>
      </c>
      <c r="CL1395" s="1" t="s">
        <v>4943</v>
      </c>
      <c r="CM1395" s="1" t="s">
        <v>4943</v>
      </c>
      <c r="CN1395" s="1" t="s">
        <v>4943</v>
      </c>
      <c r="CO1395" s="1" t="s">
        <v>4943</v>
      </c>
      <c r="CP1395" s="1" t="s">
        <v>4943</v>
      </c>
      <c r="CQ1395" s="1" t="s">
        <v>4943</v>
      </c>
      <c r="CR1395" s="1" t="s">
        <v>4943</v>
      </c>
      <c r="CS1395" s="1" t="s">
        <v>4943</v>
      </c>
      <c r="CT1395" s="1" t="s">
        <v>4943</v>
      </c>
      <c r="CU1395" s="1" t="s">
        <v>4943</v>
      </c>
      <c r="CV1395" s="1" t="s">
        <v>4943</v>
      </c>
      <c r="CW1395" s="1" t="s">
        <v>4943</v>
      </c>
      <c r="CX1395" s="1" t="s">
        <v>4943</v>
      </c>
      <c r="CY1395" s="1" t="s">
        <v>23</v>
      </c>
      <c r="CZ1395" s="1" t="s">
        <v>4943</v>
      </c>
    </row>
    <row r="1396" spans="2:104" x14ac:dyDescent="0.25">
      <c r="B1396" s="2">
        <v>44377</v>
      </c>
      <c r="C1396" s="1">
        <v>0</v>
      </c>
      <c r="D1396" s="1">
        <v>0</v>
      </c>
      <c r="E1396" s="1">
        <v>1</v>
      </c>
      <c r="F1396" s="1">
        <v>0</v>
      </c>
      <c r="G1396">
        <v>0</v>
      </c>
      <c r="H1396">
        <v>0</v>
      </c>
      <c r="I1396">
        <v>1</v>
      </c>
      <c r="J1396">
        <v>1</v>
      </c>
      <c r="K1396">
        <v>1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>
        <v>0</v>
      </c>
      <c r="BD1396">
        <v>0</v>
      </c>
      <c r="BE1396">
        <v>0</v>
      </c>
      <c r="BF1396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0</v>
      </c>
      <c r="BX1396" s="1">
        <v>0</v>
      </c>
      <c r="BY1396" s="1">
        <v>0</v>
      </c>
      <c r="BZ1396" s="1">
        <v>0</v>
      </c>
      <c r="CA1396" s="1">
        <v>0</v>
      </c>
      <c r="CB1396" s="1">
        <v>0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 t="s">
        <v>4943</v>
      </c>
      <c r="CJ1396" s="1" t="s">
        <v>4943</v>
      </c>
      <c r="CK1396" s="1" t="s">
        <v>4943</v>
      </c>
      <c r="CL1396" s="1" t="s">
        <v>4943</v>
      </c>
      <c r="CM1396" s="1" t="s">
        <v>4943</v>
      </c>
      <c r="CN1396" s="1" t="s">
        <v>4943</v>
      </c>
      <c r="CO1396" s="1" t="s">
        <v>4943</v>
      </c>
      <c r="CP1396" s="1" t="s">
        <v>4943</v>
      </c>
      <c r="CQ1396" s="1" t="s">
        <v>4943</v>
      </c>
      <c r="CR1396" s="1" t="s">
        <v>4943</v>
      </c>
      <c r="CS1396" s="1" t="s">
        <v>4943</v>
      </c>
      <c r="CT1396" s="1" t="s">
        <v>4947</v>
      </c>
      <c r="CU1396" s="1" t="s">
        <v>4947</v>
      </c>
      <c r="CV1396" s="1" t="s">
        <v>4947</v>
      </c>
      <c r="CW1396" s="1" t="s">
        <v>4943</v>
      </c>
      <c r="CX1396" s="1" t="s">
        <v>4943</v>
      </c>
      <c r="CY1396" s="1" t="s">
        <v>4943</v>
      </c>
      <c r="CZ1396" s="1" t="s">
        <v>23</v>
      </c>
    </row>
    <row r="1397" spans="2:104" x14ac:dyDescent="0.25">
      <c r="B1397" s="2">
        <v>44377</v>
      </c>
      <c r="C1397" s="1">
        <v>1</v>
      </c>
      <c r="D1397" s="1">
        <v>0</v>
      </c>
      <c r="E1397" s="1">
        <v>0</v>
      </c>
      <c r="F1397" s="1">
        <v>0</v>
      </c>
      <c r="G1397">
        <v>0</v>
      </c>
      <c r="H1397">
        <v>1</v>
      </c>
      <c r="I1397">
        <v>1</v>
      </c>
      <c r="J1397">
        <v>1</v>
      </c>
      <c r="K1397">
        <v>1</v>
      </c>
      <c r="L1397">
        <v>0</v>
      </c>
      <c r="M1397">
        <v>0</v>
      </c>
      <c r="N1397">
        <v>1</v>
      </c>
      <c r="O1397">
        <v>1</v>
      </c>
      <c r="P1397">
        <v>0</v>
      </c>
      <c r="Q1397">
        <v>0</v>
      </c>
      <c r="R1397">
        <v>1</v>
      </c>
      <c r="S1397">
        <v>1</v>
      </c>
      <c r="T1397">
        <v>1</v>
      </c>
      <c r="U1397">
        <v>0</v>
      </c>
      <c r="V1397" s="1">
        <v>1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1</v>
      </c>
      <c r="AG1397" s="1">
        <v>1</v>
      </c>
      <c r="AH1397" s="1">
        <v>0</v>
      </c>
      <c r="AI1397" s="1">
        <v>0</v>
      </c>
      <c r="AJ1397" s="1">
        <v>0</v>
      </c>
      <c r="AK1397" s="1">
        <v>1</v>
      </c>
      <c r="AL1397" s="1">
        <v>1</v>
      </c>
      <c r="AM1397" s="1">
        <v>1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1</v>
      </c>
      <c r="AY1397" s="1">
        <v>1</v>
      </c>
      <c r="AZ1397" s="1">
        <v>1</v>
      </c>
      <c r="BA1397" s="1">
        <v>0</v>
      </c>
      <c r="BB1397" s="1">
        <v>1</v>
      </c>
      <c r="BC1397">
        <v>1</v>
      </c>
      <c r="BD1397">
        <v>1</v>
      </c>
      <c r="BE1397">
        <v>1</v>
      </c>
      <c r="BF1397">
        <v>1</v>
      </c>
      <c r="BG1397" s="1">
        <v>1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0</v>
      </c>
      <c r="CB1397" s="1">
        <v>0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 t="s">
        <v>4946</v>
      </c>
      <c r="CJ1397" s="1" t="s">
        <v>4946</v>
      </c>
      <c r="CK1397" s="1" t="s">
        <v>4946</v>
      </c>
      <c r="CL1397" s="1" t="s">
        <v>4946</v>
      </c>
      <c r="CM1397" s="1" t="s">
        <v>4946</v>
      </c>
      <c r="CN1397" s="1" t="s">
        <v>4946</v>
      </c>
      <c r="CO1397" s="1" t="s">
        <v>4946</v>
      </c>
      <c r="CP1397" s="1" t="s">
        <v>4946</v>
      </c>
      <c r="CQ1397" s="1" t="s">
        <v>4946</v>
      </c>
      <c r="CR1397" s="1" t="s">
        <v>4946</v>
      </c>
      <c r="CS1397" s="1" t="s">
        <v>4946</v>
      </c>
      <c r="CT1397" s="1" t="s">
        <v>4943</v>
      </c>
      <c r="CU1397" s="1" t="s">
        <v>4943</v>
      </c>
      <c r="CV1397" s="1" t="s">
        <v>4943</v>
      </c>
      <c r="CW1397" s="1" t="s">
        <v>4943</v>
      </c>
      <c r="CX1397" s="1" t="s">
        <v>4943</v>
      </c>
      <c r="CY1397" s="1" t="s">
        <v>4943</v>
      </c>
      <c r="CZ1397" s="1" t="s">
        <v>4943</v>
      </c>
    </row>
    <row r="1398" spans="2:104" x14ac:dyDescent="0.25">
      <c r="B1398" s="2">
        <v>44377</v>
      </c>
      <c r="C1398" s="1">
        <v>0</v>
      </c>
      <c r="D1398" s="1">
        <v>0</v>
      </c>
      <c r="E1398" s="1">
        <v>0</v>
      </c>
      <c r="F1398" s="1">
        <v>1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1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>
        <v>0</v>
      </c>
      <c r="BD1398">
        <v>0</v>
      </c>
      <c r="BE1398">
        <v>0</v>
      </c>
      <c r="BF1398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0</v>
      </c>
      <c r="CD1398" s="1">
        <v>0</v>
      </c>
      <c r="CE1398" s="1">
        <v>0</v>
      </c>
      <c r="CF1398" s="1">
        <v>1</v>
      </c>
      <c r="CG1398" s="1">
        <v>0</v>
      </c>
      <c r="CH1398" s="1">
        <v>0</v>
      </c>
      <c r="CI1398" s="1" t="s">
        <v>4944</v>
      </c>
      <c r="CJ1398" s="1" t="s">
        <v>4945</v>
      </c>
      <c r="CK1398" s="1" t="s">
        <v>4946</v>
      </c>
      <c r="CL1398" s="1" t="s">
        <v>4946</v>
      </c>
      <c r="CM1398" s="1" t="s">
        <v>4946</v>
      </c>
      <c r="CN1398" s="1" t="s">
        <v>4945</v>
      </c>
      <c r="CO1398" s="1" t="s">
        <v>4944</v>
      </c>
      <c r="CP1398" s="1" t="s">
        <v>4944</v>
      </c>
      <c r="CQ1398" s="1" t="s">
        <v>4945</v>
      </c>
      <c r="CR1398" s="1" t="s">
        <v>4944</v>
      </c>
      <c r="CS1398" s="1" t="s">
        <v>4944</v>
      </c>
      <c r="CT1398" s="1" t="s">
        <v>4943</v>
      </c>
      <c r="CU1398" s="1" t="s">
        <v>4943</v>
      </c>
      <c r="CV1398" s="1" t="s">
        <v>4943</v>
      </c>
      <c r="CW1398" s="1" t="s">
        <v>4943</v>
      </c>
      <c r="CX1398" s="1" t="s">
        <v>4943</v>
      </c>
      <c r="CY1398" s="1" t="s">
        <v>4943</v>
      </c>
      <c r="CZ1398" s="1" t="s">
        <v>4943</v>
      </c>
    </row>
    <row r="1399" spans="2:104" x14ac:dyDescent="0.25">
      <c r="B1399" s="2">
        <v>44377</v>
      </c>
      <c r="C1399" s="1">
        <v>1</v>
      </c>
      <c r="D1399" s="1">
        <v>0</v>
      </c>
      <c r="E1399" s="1">
        <v>0</v>
      </c>
      <c r="F1399" s="1">
        <v>0</v>
      </c>
      <c r="G1399">
        <v>0</v>
      </c>
      <c r="H1399">
        <v>1</v>
      </c>
      <c r="I1399">
        <v>0</v>
      </c>
      <c r="J1399">
        <v>1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1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>
        <v>0</v>
      </c>
      <c r="BD1399">
        <v>0</v>
      </c>
      <c r="BE1399">
        <v>0</v>
      </c>
      <c r="BF1399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0</v>
      </c>
      <c r="BX1399" s="1">
        <v>0</v>
      </c>
      <c r="BY1399" s="1">
        <v>0</v>
      </c>
      <c r="BZ1399" s="1">
        <v>0</v>
      </c>
      <c r="CA1399" s="1">
        <v>0</v>
      </c>
      <c r="CB1399" s="1">
        <v>0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 t="s">
        <v>4944</v>
      </c>
      <c r="CJ1399" s="1" t="s">
        <v>4944</v>
      </c>
      <c r="CK1399" s="1" t="s">
        <v>4946</v>
      </c>
      <c r="CL1399" s="1" t="s">
        <v>4946</v>
      </c>
      <c r="CM1399" s="1" t="s">
        <v>4946</v>
      </c>
      <c r="CN1399" s="1" t="s">
        <v>4946</v>
      </c>
      <c r="CO1399" s="1" t="s">
        <v>4946</v>
      </c>
      <c r="CP1399" s="1" t="s">
        <v>4946</v>
      </c>
      <c r="CQ1399" s="1" t="s">
        <v>4946</v>
      </c>
      <c r="CR1399" s="1" t="s">
        <v>4944</v>
      </c>
      <c r="CS1399" s="1" t="s">
        <v>4946</v>
      </c>
      <c r="CT1399" s="1" t="s">
        <v>4943</v>
      </c>
      <c r="CU1399" s="1" t="s">
        <v>4943</v>
      </c>
      <c r="CV1399" s="1" t="s">
        <v>4943</v>
      </c>
      <c r="CW1399" s="1" t="s">
        <v>4943</v>
      </c>
      <c r="CX1399" s="1" t="s">
        <v>4943</v>
      </c>
      <c r="CY1399" s="1" t="s">
        <v>4943</v>
      </c>
      <c r="CZ1399" s="1" t="s">
        <v>4943</v>
      </c>
    </row>
    <row r="1400" spans="2:104" x14ac:dyDescent="0.25">
      <c r="B1400" s="2">
        <v>44377</v>
      </c>
      <c r="C1400" s="1">
        <v>1</v>
      </c>
      <c r="D1400" s="1">
        <v>0</v>
      </c>
      <c r="E1400" s="1">
        <v>0</v>
      </c>
      <c r="F1400" s="1">
        <v>0</v>
      </c>
      <c r="G1400">
        <v>1</v>
      </c>
      <c r="H1400">
        <v>0</v>
      </c>
      <c r="I1400">
        <v>1</v>
      </c>
      <c r="J1400">
        <v>1</v>
      </c>
      <c r="K1400">
        <v>1</v>
      </c>
      <c r="L1400">
        <v>0</v>
      </c>
      <c r="M1400">
        <v>1</v>
      </c>
      <c r="N1400">
        <v>1</v>
      </c>
      <c r="O1400">
        <v>1</v>
      </c>
      <c r="P1400">
        <v>0</v>
      </c>
      <c r="Q1400">
        <v>0</v>
      </c>
      <c r="R1400">
        <v>1</v>
      </c>
      <c r="S1400">
        <v>0</v>
      </c>
      <c r="T1400">
        <v>1</v>
      </c>
      <c r="U1400">
        <v>0</v>
      </c>
      <c r="V1400" s="1">
        <v>1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1</v>
      </c>
      <c r="AG1400" s="1">
        <v>0</v>
      </c>
      <c r="AH1400" s="1">
        <v>1</v>
      </c>
      <c r="AI1400" s="1">
        <v>1</v>
      </c>
      <c r="AJ1400" s="1">
        <v>0</v>
      </c>
      <c r="AK1400" s="1">
        <v>1</v>
      </c>
      <c r="AL1400" s="1">
        <v>1</v>
      </c>
      <c r="AM1400" s="1">
        <v>1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1</v>
      </c>
      <c r="AZ1400" s="1">
        <v>1</v>
      </c>
      <c r="BA1400" s="1">
        <v>0</v>
      </c>
      <c r="BB1400" s="1">
        <v>1</v>
      </c>
      <c r="BC1400">
        <v>1</v>
      </c>
      <c r="BD1400">
        <v>1</v>
      </c>
      <c r="BE1400">
        <v>0</v>
      </c>
      <c r="BF1400">
        <v>0</v>
      </c>
      <c r="BG1400" s="1">
        <v>1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0</v>
      </c>
      <c r="BX1400" s="1">
        <v>0</v>
      </c>
      <c r="BY1400" s="1">
        <v>0</v>
      </c>
      <c r="BZ1400" s="1">
        <v>0</v>
      </c>
      <c r="CA1400" s="1">
        <v>0</v>
      </c>
      <c r="CB1400" s="1">
        <v>0</v>
      </c>
      <c r="CC1400" s="1">
        <v>0</v>
      </c>
      <c r="CD1400" s="1">
        <v>0</v>
      </c>
      <c r="CE1400" s="1">
        <v>0</v>
      </c>
      <c r="CF1400" s="1">
        <v>1</v>
      </c>
      <c r="CG1400" s="1">
        <v>0</v>
      </c>
      <c r="CH1400" s="1">
        <v>0</v>
      </c>
      <c r="CI1400" s="1" t="s">
        <v>4946</v>
      </c>
      <c r="CJ1400" s="1" t="s">
        <v>4946</v>
      </c>
      <c r="CK1400" s="1" t="s">
        <v>4945</v>
      </c>
      <c r="CL1400" s="1" t="s">
        <v>4945</v>
      </c>
      <c r="CM1400" s="1" t="s">
        <v>4946</v>
      </c>
      <c r="CN1400" s="1" t="s">
        <v>4946</v>
      </c>
      <c r="CO1400" s="1" t="s">
        <v>4946</v>
      </c>
      <c r="CP1400" s="1" t="s">
        <v>4946</v>
      </c>
      <c r="CQ1400" s="1" t="s">
        <v>4945</v>
      </c>
      <c r="CR1400" s="1" t="s">
        <v>4946</v>
      </c>
      <c r="CS1400" s="1" t="s">
        <v>4946</v>
      </c>
      <c r="CT1400" s="1" t="s">
        <v>4943</v>
      </c>
      <c r="CU1400" s="1" t="s">
        <v>4943</v>
      </c>
      <c r="CV1400" s="1" t="s">
        <v>4943</v>
      </c>
      <c r="CW1400" s="1" t="s">
        <v>4943</v>
      </c>
      <c r="CX1400" s="1" t="s">
        <v>4943</v>
      </c>
      <c r="CY1400" s="1" t="s">
        <v>4943</v>
      </c>
      <c r="CZ1400" s="1" t="s">
        <v>4943</v>
      </c>
    </row>
    <row r="1401" spans="2:104" x14ac:dyDescent="0.25">
      <c r="B1401" s="2">
        <v>44377</v>
      </c>
      <c r="C1401" s="1">
        <v>0</v>
      </c>
      <c r="D1401" s="1">
        <v>1</v>
      </c>
      <c r="E1401" s="1">
        <v>0</v>
      </c>
      <c r="F1401" s="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>
        <v>0</v>
      </c>
      <c r="BD1401">
        <v>0</v>
      </c>
      <c r="BE1401">
        <v>0</v>
      </c>
      <c r="BF140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0</v>
      </c>
      <c r="BZ1401" s="1">
        <v>0</v>
      </c>
      <c r="CA1401" s="1">
        <v>0</v>
      </c>
      <c r="CB1401" s="1">
        <v>0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 t="s">
        <v>4943</v>
      </c>
      <c r="CJ1401" s="1" t="s">
        <v>4943</v>
      </c>
      <c r="CK1401" s="1" t="s">
        <v>4943</v>
      </c>
      <c r="CL1401" s="1" t="s">
        <v>4943</v>
      </c>
      <c r="CM1401" s="1" t="s">
        <v>4943</v>
      </c>
      <c r="CN1401" s="1" t="s">
        <v>4943</v>
      </c>
      <c r="CO1401" s="1" t="s">
        <v>4943</v>
      </c>
      <c r="CP1401" s="1" t="s">
        <v>4943</v>
      </c>
      <c r="CQ1401" s="1" t="s">
        <v>4943</v>
      </c>
      <c r="CR1401" s="1" t="s">
        <v>4943</v>
      </c>
      <c r="CS1401" s="1" t="s">
        <v>4943</v>
      </c>
      <c r="CT1401" s="1" t="s">
        <v>4943</v>
      </c>
      <c r="CU1401" s="1" t="s">
        <v>4943</v>
      </c>
      <c r="CV1401" s="1" t="s">
        <v>4943</v>
      </c>
      <c r="CW1401" s="1" t="s">
        <v>4943</v>
      </c>
      <c r="CX1401" s="1" t="s">
        <v>4943</v>
      </c>
      <c r="CY1401" s="1" t="s">
        <v>23</v>
      </c>
      <c r="CZ1401" s="1" t="s">
        <v>4943</v>
      </c>
    </row>
    <row r="1402" spans="2:104" x14ac:dyDescent="0.25">
      <c r="B1402" s="2">
        <v>44377</v>
      </c>
      <c r="C1402" s="1">
        <v>0</v>
      </c>
      <c r="D1402" s="1">
        <v>1</v>
      </c>
      <c r="E1402" s="1">
        <v>0</v>
      </c>
      <c r="F1402" s="1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>
        <v>0</v>
      </c>
      <c r="BD1402">
        <v>0</v>
      </c>
      <c r="BE1402">
        <v>0</v>
      </c>
      <c r="BF1402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0</v>
      </c>
      <c r="CB1402" s="1">
        <v>0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 t="s">
        <v>4943</v>
      </c>
      <c r="CJ1402" s="1" t="s">
        <v>4943</v>
      </c>
      <c r="CK1402" s="1" t="s">
        <v>4943</v>
      </c>
      <c r="CL1402" s="1" t="s">
        <v>4943</v>
      </c>
      <c r="CM1402" s="1" t="s">
        <v>4943</v>
      </c>
      <c r="CN1402" s="1" t="s">
        <v>4943</v>
      </c>
      <c r="CO1402" s="1" t="s">
        <v>4943</v>
      </c>
      <c r="CP1402" s="1" t="s">
        <v>4943</v>
      </c>
      <c r="CQ1402" s="1" t="s">
        <v>4943</v>
      </c>
      <c r="CR1402" s="1" t="s">
        <v>4943</v>
      </c>
      <c r="CS1402" s="1" t="s">
        <v>4943</v>
      </c>
      <c r="CT1402" s="1" t="s">
        <v>4943</v>
      </c>
      <c r="CU1402" s="1" t="s">
        <v>4943</v>
      </c>
      <c r="CV1402" s="1" t="s">
        <v>4943</v>
      </c>
      <c r="CW1402" s="1" t="s">
        <v>4943</v>
      </c>
      <c r="CX1402" s="1" t="s">
        <v>4943</v>
      </c>
      <c r="CY1402" s="1" t="s">
        <v>23</v>
      </c>
      <c r="CZ1402" s="1" t="s">
        <v>4943</v>
      </c>
    </row>
    <row r="1403" spans="2:104" x14ac:dyDescent="0.25">
      <c r="B1403" s="2">
        <v>44377</v>
      </c>
      <c r="C1403" s="1">
        <v>0</v>
      </c>
      <c r="D1403" s="1">
        <v>1</v>
      </c>
      <c r="E1403" s="1">
        <v>0</v>
      </c>
      <c r="F1403" s="1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>
        <v>0</v>
      </c>
      <c r="BD1403">
        <v>0</v>
      </c>
      <c r="BE1403">
        <v>0</v>
      </c>
      <c r="BF1403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0</v>
      </c>
      <c r="BX1403" s="1">
        <v>0</v>
      </c>
      <c r="BY1403" s="1">
        <v>0</v>
      </c>
      <c r="BZ1403" s="1">
        <v>0</v>
      </c>
      <c r="CA1403" s="1">
        <v>0</v>
      </c>
      <c r="CB1403" s="1">
        <v>0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 t="s">
        <v>4943</v>
      </c>
      <c r="CJ1403" s="1" t="s">
        <v>4943</v>
      </c>
      <c r="CK1403" s="1" t="s">
        <v>4943</v>
      </c>
      <c r="CL1403" s="1" t="s">
        <v>4943</v>
      </c>
      <c r="CM1403" s="1" t="s">
        <v>4943</v>
      </c>
      <c r="CN1403" s="1" t="s">
        <v>4943</v>
      </c>
      <c r="CO1403" s="1" t="s">
        <v>4943</v>
      </c>
      <c r="CP1403" s="1" t="s">
        <v>4943</v>
      </c>
      <c r="CQ1403" s="1" t="s">
        <v>4943</v>
      </c>
      <c r="CR1403" s="1" t="s">
        <v>4943</v>
      </c>
      <c r="CS1403" s="1" t="s">
        <v>4943</v>
      </c>
      <c r="CT1403" s="1" t="s">
        <v>4943</v>
      </c>
      <c r="CU1403" s="1" t="s">
        <v>4943</v>
      </c>
      <c r="CV1403" s="1" t="s">
        <v>4943</v>
      </c>
      <c r="CW1403" s="1" t="s">
        <v>4943</v>
      </c>
      <c r="CX1403" s="1" t="s">
        <v>4943</v>
      </c>
      <c r="CY1403" s="1" t="s">
        <v>23</v>
      </c>
      <c r="CZ1403" s="1" t="s">
        <v>4943</v>
      </c>
    </row>
    <row r="1404" spans="2:104" x14ac:dyDescent="0.25">
      <c r="B1404" s="2">
        <v>44377</v>
      </c>
      <c r="C1404" s="1">
        <v>1</v>
      </c>
      <c r="D1404" s="1">
        <v>0</v>
      </c>
      <c r="E1404" s="1">
        <v>0</v>
      </c>
      <c r="F1404" s="1">
        <v>0</v>
      </c>
      <c r="G1404">
        <v>0</v>
      </c>
      <c r="H1404">
        <v>1</v>
      </c>
      <c r="I1404">
        <v>0</v>
      </c>
      <c r="J1404">
        <v>1</v>
      </c>
      <c r="K1404">
        <v>0</v>
      </c>
      <c r="L1404">
        <v>1</v>
      </c>
      <c r="M1404">
        <v>1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1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1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>
        <v>0</v>
      </c>
      <c r="BD1404">
        <v>0</v>
      </c>
      <c r="BE1404">
        <v>0</v>
      </c>
      <c r="BF1404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1</v>
      </c>
      <c r="BR1404" s="1">
        <v>1</v>
      </c>
      <c r="BS1404" s="1">
        <v>1</v>
      </c>
      <c r="BT1404" s="1">
        <v>1</v>
      </c>
      <c r="BU1404" s="1">
        <v>1</v>
      </c>
      <c r="BV1404" s="1">
        <v>1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  <c r="CD1404" s="1">
        <v>0</v>
      </c>
      <c r="CE1404" s="1">
        <v>0</v>
      </c>
      <c r="CF1404" s="1">
        <v>1</v>
      </c>
      <c r="CG1404" s="1">
        <v>0</v>
      </c>
      <c r="CH1404" s="1">
        <v>0</v>
      </c>
      <c r="CI1404" s="1" t="s">
        <v>4946</v>
      </c>
      <c r="CJ1404" s="1" t="s">
        <v>4946</v>
      </c>
      <c r="CK1404" s="1" t="s">
        <v>4946</v>
      </c>
      <c r="CL1404" s="1" t="s">
        <v>4946</v>
      </c>
      <c r="CM1404" s="1" t="s">
        <v>4946</v>
      </c>
      <c r="CN1404" s="1" t="s">
        <v>4946</v>
      </c>
      <c r="CO1404" s="1" t="s">
        <v>4946</v>
      </c>
      <c r="CP1404" s="1" t="s">
        <v>4946</v>
      </c>
      <c r="CQ1404" s="1" t="s">
        <v>4946</v>
      </c>
      <c r="CR1404" s="1" t="s">
        <v>4946</v>
      </c>
      <c r="CS1404" s="1" t="s">
        <v>4946</v>
      </c>
      <c r="CT1404" s="1" t="s">
        <v>4943</v>
      </c>
      <c r="CU1404" s="1" t="s">
        <v>4943</v>
      </c>
      <c r="CV1404" s="1" t="s">
        <v>4943</v>
      </c>
      <c r="CW1404" s="1" t="s">
        <v>4943</v>
      </c>
      <c r="CX1404" s="1" t="s">
        <v>4943</v>
      </c>
      <c r="CY1404" s="1" t="s">
        <v>4943</v>
      </c>
      <c r="CZ1404" s="1" t="s">
        <v>4943</v>
      </c>
    </row>
    <row r="1405" spans="2:104" x14ac:dyDescent="0.25">
      <c r="B1405" s="2">
        <v>44377</v>
      </c>
      <c r="C1405" s="1">
        <v>0</v>
      </c>
      <c r="D1405" s="1">
        <v>1</v>
      </c>
      <c r="E1405" s="1">
        <v>0</v>
      </c>
      <c r="F1405" s="1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>
        <v>0</v>
      </c>
      <c r="BD1405">
        <v>0</v>
      </c>
      <c r="BE1405">
        <v>0</v>
      </c>
      <c r="BF1405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0</v>
      </c>
      <c r="CB1405" s="1">
        <v>0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 t="s">
        <v>4943</v>
      </c>
      <c r="CJ1405" s="1" t="s">
        <v>4943</v>
      </c>
      <c r="CK1405" s="1" t="s">
        <v>4943</v>
      </c>
      <c r="CL1405" s="1" t="s">
        <v>4943</v>
      </c>
      <c r="CM1405" s="1" t="s">
        <v>4943</v>
      </c>
      <c r="CN1405" s="1" t="s">
        <v>4943</v>
      </c>
      <c r="CO1405" s="1" t="s">
        <v>4943</v>
      </c>
      <c r="CP1405" s="1" t="s">
        <v>4943</v>
      </c>
      <c r="CQ1405" s="1" t="s">
        <v>4943</v>
      </c>
      <c r="CR1405" s="1" t="s">
        <v>4943</v>
      </c>
      <c r="CS1405" s="1" t="s">
        <v>4943</v>
      </c>
      <c r="CT1405" s="1" t="s">
        <v>4943</v>
      </c>
      <c r="CU1405" s="1" t="s">
        <v>4943</v>
      </c>
      <c r="CV1405" s="1" t="s">
        <v>4943</v>
      </c>
      <c r="CW1405" s="1" t="s">
        <v>4943</v>
      </c>
      <c r="CX1405" s="1" t="s">
        <v>4943</v>
      </c>
      <c r="CY1405" s="1" t="s">
        <v>23</v>
      </c>
      <c r="CZ1405" s="1" t="s">
        <v>4943</v>
      </c>
    </row>
    <row r="1406" spans="2:104" x14ac:dyDescent="0.25">
      <c r="B1406" s="2">
        <v>44377</v>
      </c>
      <c r="C1406" s="1">
        <v>0</v>
      </c>
      <c r="D1406" s="1">
        <v>1</v>
      </c>
      <c r="E1406" s="1">
        <v>0</v>
      </c>
      <c r="F1406" s="1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>
        <v>0</v>
      </c>
      <c r="BD1406">
        <v>0</v>
      </c>
      <c r="BE1406">
        <v>0</v>
      </c>
      <c r="BF1406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0</v>
      </c>
      <c r="CB1406" s="1">
        <v>0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 t="s">
        <v>4943</v>
      </c>
      <c r="CJ1406" s="1" t="s">
        <v>4943</v>
      </c>
      <c r="CK1406" s="1" t="s">
        <v>4943</v>
      </c>
      <c r="CL1406" s="1" t="s">
        <v>4943</v>
      </c>
      <c r="CM1406" s="1" t="s">
        <v>4943</v>
      </c>
      <c r="CN1406" s="1" t="s">
        <v>4943</v>
      </c>
      <c r="CO1406" s="1" t="s">
        <v>4943</v>
      </c>
      <c r="CP1406" s="1" t="s">
        <v>4943</v>
      </c>
      <c r="CQ1406" s="1" t="s">
        <v>4943</v>
      </c>
      <c r="CR1406" s="1" t="s">
        <v>4943</v>
      </c>
      <c r="CS1406" s="1" t="s">
        <v>4943</v>
      </c>
      <c r="CT1406" s="1" t="s">
        <v>4943</v>
      </c>
      <c r="CU1406" s="1" t="s">
        <v>4943</v>
      </c>
      <c r="CV1406" s="1" t="s">
        <v>4943</v>
      </c>
      <c r="CW1406" s="1" t="s">
        <v>4943</v>
      </c>
      <c r="CX1406" s="1" t="s">
        <v>4943</v>
      </c>
      <c r="CY1406" s="1" t="s">
        <v>23</v>
      </c>
      <c r="CZ1406" s="1" t="s">
        <v>4943</v>
      </c>
    </row>
    <row r="1407" spans="2:104" x14ac:dyDescent="0.25">
      <c r="B1407" s="2">
        <v>44377</v>
      </c>
      <c r="C1407" s="1">
        <v>0</v>
      </c>
      <c r="D1407" s="1">
        <v>1</v>
      </c>
      <c r="E1407" s="1">
        <v>0</v>
      </c>
      <c r="F1407" s="1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>
        <v>0</v>
      </c>
      <c r="BD1407">
        <v>0</v>
      </c>
      <c r="BE1407">
        <v>0</v>
      </c>
      <c r="BF1407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0</v>
      </c>
      <c r="BZ1407" s="1">
        <v>0</v>
      </c>
      <c r="CA1407" s="1">
        <v>0</v>
      </c>
      <c r="CB1407" s="1">
        <v>0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 t="s">
        <v>4943</v>
      </c>
      <c r="CJ1407" s="1" t="s">
        <v>4943</v>
      </c>
      <c r="CK1407" s="1" t="s">
        <v>4943</v>
      </c>
      <c r="CL1407" s="1" t="s">
        <v>4943</v>
      </c>
      <c r="CM1407" s="1" t="s">
        <v>4943</v>
      </c>
      <c r="CN1407" s="1" t="s">
        <v>4943</v>
      </c>
      <c r="CO1407" s="1" t="s">
        <v>4943</v>
      </c>
      <c r="CP1407" s="1" t="s">
        <v>4943</v>
      </c>
      <c r="CQ1407" s="1" t="s">
        <v>4943</v>
      </c>
      <c r="CR1407" s="1" t="s">
        <v>4943</v>
      </c>
      <c r="CS1407" s="1" t="s">
        <v>4943</v>
      </c>
      <c r="CT1407" s="1" t="s">
        <v>4943</v>
      </c>
      <c r="CU1407" s="1" t="s">
        <v>4943</v>
      </c>
      <c r="CV1407" s="1" t="s">
        <v>4943</v>
      </c>
      <c r="CW1407" s="1" t="s">
        <v>4943</v>
      </c>
      <c r="CX1407" s="1" t="s">
        <v>4943</v>
      </c>
      <c r="CY1407" s="1" t="s">
        <v>23</v>
      </c>
      <c r="CZ1407" s="1" t="s">
        <v>4943</v>
      </c>
    </row>
    <row r="1408" spans="2:104" x14ac:dyDescent="0.25">
      <c r="B1408" s="2">
        <v>44376</v>
      </c>
      <c r="C1408" s="1">
        <v>1</v>
      </c>
      <c r="D1408" s="1">
        <v>0</v>
      </c>
      <c r="E1408" s="1">
        <v>0</v>
      </c>
      <c r="F1408" s="1">
        <v>0</v>
      </c>
      <c r="G1408">
        <v>0</v>
      </c>
      <c r="H1408">
        <v>1</v>
      </c>
      <c r="I1408">
        <v>1</v>
      </c>
      <c r="J1408">
        <v>1</v>
      </c>
      <c r="K1408">
        <v>1</v>
      </c>
      <c r="L1408">
        <v>1</v>
      </c>
      <c r="M1408">
        <v>1</v>
      </c>
      <c r="N1408">
        <v>1</v>
      </c>
      <c r="O1408">
        <v>1</v>
      </c>
      <c r="P1408">
        <v>0</v>
      </c>
      <c r="Q1408">
        <v>0</v>
      </c>
      <c r="R1408">
        <v>1</v>
      </c>
      <c r="S1408">
        <v>0</v>
      </c>
      <c r="T1408">
        <v>1</v>
      </c>
      <c r="U1408">
        <v>1</v>
      </c>
      <c r="V1408" s="1">
        <v>1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1</v>
      </c>
      <c r="AG1408" s="1">
        <v>0</v>
      </c>
      <c r="AH1408" s="1">
        <v>1</v>
      </c>
      <c r="AI1408" s="1">
        <v>1</v>
      </c>
      <c r="AJ1408" s="1">
        <v>0</v>
      </c>
      <c r="AK1408" s="1">
        <v>0</v>
      </c>
      <c r="AL1408" s="1">
        <v>0</v>
      </c>
      <c r="AM1408" s="1">
        <v>1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1</v>
      </c>
      <c r="AX1408" s="1">
        <v>1</v>
      </c>
      <c r="AY1408" s="1">
        <v>1</v>
      </c>
      <c r="AZ1408" s="1">
        <v>1</v>
      </c>
      <c r="BA1408" s="1">
        <v>1</v>
      </c>
      <c r="BB1408" s="1">
        <v>1</v>
      </c>
      <c r="BC1408">
        <v>1</v>
      </c>
      <c r="BD1408">
        <v>1</v>
      </c>
      <c r="BE1408">
        <v>1</v>
      </c>
      <c r="BF1408">
        <v>1</v>
      </c>
      <c r="BG1408" s="1">
        <v>1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1</v>
      </c>
      <c r="BR1408" s="1">
        <v>1</v>
      </c>
      <c r="BS1408" s="1">
        <v>1</v>
      </c>
      <c r="BT1408" s="1">
        <v>1</v>
      </c>
      <c r="BU1408" s="1">
        <v>1</v>
      </c>
      <c r="BV1408" s="1">
        <v>1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0</v>
      </c>
      <c r="CD1408" s="1">
        <v>0</v>
      </c>
      <c r="CE1408" s="1">
        <v>0</v>
      </c>
      <c r="CF1408" s="1">
        <v>1</v>
      </c>
      <c r="CG1408" s="1">
        <v>0</v>
      </c>
      <c r="CH1408" s="1">
        <v>0</v>
      </c>
      <c r="CI1408" s="1" t="s">
        <v>4946</v>
      </c>
      <c r="CJ1408" s="1" t="s">
        <v>4946</v>
      </c>
      <c r="CK1408" s="1" t="s">
        <v>4946</v>
      </c>
      <c r="CL1408" s="1" t="s">
        <v>4946</v>
      </c>
      <c r="CM1408" s="1" t="s">
        <v>4946</v>
      </c>
      <c r="CN1408" s="1" t="s">
        <v>4946</v>
      </c>
      <c r="CO1408" s="1" t="s">
        <v>4946</v>
      </c>
      <c r="CP1408" s="1" t="s">
        <v>4946</v>
      </c>
      <c r="CQ1408" s="1" t="s">
        <v>4946</v>
      </c>
      <c r="CR1408" s="1" t="s">
        <v>4946</v>
      </c>
      <c r="CS1408" s="1" t="s">
        <v>4946</v>
      </c>
      <c r="CT1408" s="1" t="s">
        <v>4943</v>
      </c>
      <c r="CU1408" s="1" t="s">
        <v>4943</v>
      </c>
      <c r="CV1408" s="1" t="s">
        <v>4943</v>
      </c>
      <c r="CW1408" s="1" t="s">
        <v>4943</v>
      </c>
      <c r="CX1408" s="1" t="s">
        <v>4943</v>
      </c>
      <c r="CY1408" s="1" t="s">
        <v>4943</v>
      </c>
      <c r="CZ1408" s="1" t="s">
        <v>4943</v>
      </c>
    </row>
    <row r="1409" spans="2:104" x14ac:dyDescent="0.25">
      <c r="B1409" s="2">
        <v>44376</v>
      </c>
      <c r="C1409" s="1">
        <v>1</v>
      </c>
      <c r="D1409" s="1">
        <v>0</v>
      </c>
      <c r="E1409" s="1">
        <v>0</v>
      </c>
      <c r="F1409" s="1">
        <v>0</v>
      </c>
      <c r="G1409">
        <v>1</v>
      </c>
      <c r="H1409">
        <v>1</v>
      </c>
      <c r="I1409">
        <v>0</v>
      </c>
      <c r="J1409">
        <v>1</v>
      </c>
      <c r="K1409">
        <v>1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1</v>
      </c>
      <c r="AG1409" s="1">
        <v>1</v>
      </c>
      <c r="AH1409" s="1">
        <v>0</v>
      </c>
      <c r="AI1409" s="1">
        <v>0</v>
      </c>
      <c r="AJ1409" s="1">
        <v>0</v>
      </c>
      <c r="AK1409" s="1">
        <v>1</v>
      </c>
      <c r="AL1409" s="1">
        <v>1</v>
      </c>
      <c r="AM1409" s="1">
        <v>1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1</v>
      </c>
      <c r="AY1409" s="1">
        <v>0</v>
      </c>
      <c r="AZ1409" s="1">
        <v>1</v>
      </c>
      <c r="BA1409" s="1">
        <v>0</v>
      </c>
      <c r="BB1409" s="1">
        <v>1</v>
      </c>
      <c r="BC1409">
        <v>1</v>
      </c>
      <c r="BD1409">
        <v>1</v>
      </c>
      <c r="BE1409">
        <v>1</v>
      </c>
      <c r="BF1409">
        <v>1</v>
      </c>
      <c r="BG1409" s="1">
        <v>1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0</v>
      </c>
      <c r="BX1409" s="1">
        <v>0</v>
      </c>
      <c r="BY1409" s="1">
        <v>0</v>
      </c>
      <c r="BZ1409" s="1">
        <v>0</v>
      </c>
      <c r="CA1409" s="1">
        <v>0</v>
      </c>
      <c r="CB1409" s="1">
        <v>0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 t="s">
        <v>4946</v>
      </c>
      <c r="CJ1409" s="1" t="s">
        <v>4945</v>
      </c>
      <c r="CK1409" s="1" t="s">
        <v>4946</v>
      </c>
      <c r="CL1409" s="1" t="s">
        <v>4946</v>
      </c>
      <c r="CM1409" s="1" t="s">
        <v>4946</v>
      </c>
      <c r="CN1409" s="1" t="s">
        <v>4945</v>
      </c>
      <c r="CO1409" s="1" t="s">
        <v>4944</v>
      </c>
      <c r="CP1409" s="1" t="s">
        <v>4946</v>
      </c>
      <c r="CQ1409" s="1" t="s">
        <v>4945</v>
      </c>
      <c r="CR1409" s="1" t="s">
        <v>4946</v>
      </c>
      <c r="CS1409" s="1" t="s">
        <v>4945</v>
      </c>
      <c r="CT1409" s="1" t="s">
        <v>4943</v>
      </c>
      <c r="CU1409" s="1" t="s">
        <v>4943</v>
      </c>
      <c r="CV1409" s="1" t="s">
        <v>4943</v>
      </c>
      <c r="CW1409" s="1" t="s">
        <v>4943</v>
      </c>
      <c r="CX1409" s="1" t="s">
        <v>4943</v>
      </c>
      <c r="CY1409" s="1" t="s">
        <v>4943</v>
      </c>
      <c r="CZ1409" s="1" t="s">
        <v>4943</v>
      </c>
    </row>
    <row r="1410" spans="2:104" x14ac:dyDescent="0.25">
      <c r="B1410" s="2">
        <v>44376</v>
      </c>
      <c r="C1410" s="1">
        <v>0</v>
      </c>
      <c r="D1410" s="1">
        <v>1</v>
      </c>
      <c r="E1410" s="1">
        <v>0</v>
      </c>
      <c r="F1410" s="1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>
        <v>0</v>
      </c>
      <c r="BD1410">
        <v>0</v>
      </c>
      <c r="BE1410">
        <v>0</v>
      </c>
      <c r="BF1410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0</v>
      </c>
      <c r="BX1410" s="1">
        <v>0</v>
      </c>
      <c r="BY1410" s="1">
        <v>0</v>
      </c>
      <c r="BZ1410" s="1">
        <v>0</v>
      </c>
      <c r="CA1410" s="1">
        <v>0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 t="s">
        <v>4943</v>
      </c>
      <c r="CJ1410" s="1" t="s">
        <v>4943</v>
      </c>
      <c r="CK1410" s="1" t="s">
        <v>4943</v>
      </c>
      <c r="CL1410" s="1" t="s">
        <v>4943</v>
      </c>
      <c r="CM1410" s="1" t="s">
        <v>4943</v>
      </c>
      <c r="CN1410" s="1" t="s">
        <v>4943</v>
      </c>
      <c r="CO1410" s="1" t="s">
        <v>4943</v>
      </c>
      <c r="CP1410" s="1" t="s">
        <v>4943</v>
      </c>
      <c r="CQ1410" s="1" t="s">
        <v>4943</v>
      </c>
      <c r="CR1410" s="1" t="s">
        <v>4943</v>
      </c>
      <c r="CS1410" s="1" t="s">
        <v>4943</v>
      </c>
      <c r="CT1410" s="1" t="s">
        <v>4943</v>
      </c>
      <c r="CU1410" s="1" t="s">
        <v>4943</v>
      </c>
      <c r="CV1410" s="1" t="s">
        <v>4943</v>
      </c>
      <c r="CW1410" s="1" t="s">
        <v>4943</v>
      </c>
      <c r="CX1410" s="1" t="s">
        <v>4943</v>
      </c>
      <c r="CY1410" s="1" t="s">
        <v>23</v>
      </c>
      <c r="CZ1410" s="1" t="s">
        <v>4943</v>
      </c>
    </row>
    <row r="1411" spans="2:104" x14ac:dyDescent="0.25">
      <c r="B1411" s="2">
        <v>44376</v>
      </c>
      <c r="C1411" s="1">
        <v>0</v>
      </c>
      <c r="D1411" s="1">
        <v>1</v>
      </c>
      <c r="E1411" s="1">
        <v>0</v>
      </c>
      <c r="F1411" s="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>
        <v>0</v>
      </c>
      <c r="BD1411">
        <v>0</v>
      </c>
      <c r="BE1411">
        <v>0</v>
      </c>
      <c r="BF141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0</v>
      </c>
      <c r="BY1411" s="1">
        <v>0</v>
      </c>
      <c r="BZ1411" s="1">
        <v>0</v>
      </c>
      <c r="CA1411" s="1">
        <v>0</v>
      </c>
      <c r="CB1411" s="1">
        <v>0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 t="s">
        <v>4943</v>
      </c>
      <c r="CJ1411" s="1" t="s">
        <v>4943</v>
      </c>
      <c r="CK1411" s="1" t="s">
        <v>4943</v>
      </c>
      <c r="CL1411" s="1" t="s">
        <v>4943</v>
      </c>
      <c r="CM1411" s="1" t="s">
        <v>4943</v>
      </c>
      <c r="CN1411" s="1" t="s">
        <v>4943</v>
      </c>
      <c r="CO1411" s="1" t="s">
        <v>4943</v>
      </c>
      <c r="CP1411" s="1" t="s">
        <v>4943</v>
      </c>
      <c r="CQ1411" s="1" t="s">
        <v>4943</v>
      </c>
      <c r="CR1411" s="1" t="s">
        <v>4943</v>
      </c>
      <c r="CS1411" s="1" t="s">
        <v>4943</v>
      </c>
      <c r="CT1411" s="1" t="s">
        <v>4943</v>
      </c>
      <c r="CU1411" s="1" t="s">
        <v>4943</v>
      </c>
      <c r="CV1411" s="1" t="s">
        <v>4943</v>
      </c>
      <c r="CW1411" s="1" t="s">
        <v>4943</v>
      </c>
      <c r="CX1411" s="1" t="s">
        <v>4943</v>
      </c>
      <c r="CY1411" s="1" t="s">
        <v>23</v>
      </c>
      <c r="CZ1411" s="1" t="s">
        <v>4943</v>
      </c>
    </row>
    <row r="1412" spans="2:104" x14ac:dyDescent="0.25">
      <c r="B1412" s="2">
        <v>44376</v>
      </c>
      <c r="C1412" s="1">
        <v>0</v>
      </c>
      <c r="D1412" s="1">
        <v>1</v>
      </c>
      <c r="E1412" s="1">
        <v>0</v>
      </c>
      <c r="F1412" s="1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>
        <v>0</v>
      </c>
      <c r="BD1412">
        <v>0</v>
      </c>
      <c r="BE1412">
        <v>0</v>
      </c>
      <c r="BF1412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 t="s">
        <v>4943</v>
      </c>
      <c r="CJ1412" s="1" t="s">
        <v>4943</v>
      </c>
      <c r="CK1412" s="1" t="s">
        <v>4943</v>
      </c>
      <c r="CL1412" s="1" t="s">
        <v>4943</v>
      </c>
      <c r="CM1412" s="1" t="s">
        <v>4943</v>
      </c>
      <c r="CN1412" s="1" t="s">
        <v>4943</v>
      </c>
      <c r="CO1412" s="1" t="s">
        <v>4943</v>
      </c>
      <c r="CP1412" s="1" t="s">
        <v>4943</v>
      </c>
      <c r="CQ1412" s="1" t="s">
        <v>4943</v>
      </c>
      <c r="CR1412" s="1" t="s">
        <v>4943</v>
      </c>
      <c r="CS1412" s="1" t="s">
        <v>4943</v>
      </c>
      <c r="CT1412" s="1" t="s">
        <v>4943</v>
      </c>
      <c r="CU1412" s="1" t="s">
        <v>4943</v>
      </c>
      <c r="CV1412" s="1" t="s">
        <v>4943</v>
      </c>
      <c r="CW1412" s="1" t="s">
        <v>4943</v>
      </c>
      <c r="CX1412" s="1" t="s">
        <v>4943</v>
      </c>
      <c r="CY1412" s="1" t="s">
        <v>23</v>
      </c>
      <c r="CZ1412" s="1" t="s">
        <v>4943</v>
      </c>
    </row>
    <row r="1413" spans="2:104" x14ac:dyDescent="0.25">
      <c r="B1413" s="2">
        <v>44376</v>
      </c>
      <c r="C1413" s="1">
        <v>0</v>
      </c>
      <c r="D1413" s="1">
        <v>0</v>
      </c>
      <c r="E1413" s="1">
        <v>1</v>
      </c>
      <c r="F1413" s="1">
        <v>0</v>
      </c>
      <c r="G1413">
        <v>0</v>
      </c>
      <c r="H1413">
        <v>0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>
        <v>0</v>
      </c>
      <c r="BD1413">
        <v>0</v>
      </c>
      <c r="BE1413">
        <v>0</v>
      </c>
      <c r="BF1413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 t="s">
        <v>4943</v>
      </c>
      <c r="CJ1413" s="1" t="s">
        <v>4943</v>
      </c>
      <c r="CK1413" s="1" t="s">
        <v>4943</v>
      </c>
      <c r="CL1413" s="1" t="s">
        <v>4943</v>
      </c>
      <c r="CM1413" s="1" t="s">
        <v>4943</v>
      </c>
      <c r="CN1413" s="1" t="s">
        <v>4943</v>
      </c>
      <c r="CO1413" s="1" t="s">
        <v>4943</v>
      </c>
      <c r="CP1413" s="1" t="s">
        <v>4943</v>
      </c>
      <c r="CQ1413" s="1" t="s">
        <v>4943</v>
      </c>
      <c r="CR1413" s="1" t="s">
        <v>4943</v>
      </c>
      <c r="CS1413" s="1" t="s">
        <v>4943</v>
      </c>
      <c r="CT1413" s="1" t="s">
        <v>4947</v>
      </c>
      <c r="CU1413" s="1" t="s">
        <v>4947</v>
      </c>
      <c r="CV1413" s="1" t="s">
        <v>4947</v>
      </c>
      <c r="CW1413" s="1" t="s">
        <v>4947</v>
      </c>
      <c r="CX1413" s="1" t="s">
        <v>4947</v>
      </c>
      <c r="CY1413" s="1" t="s">
        <v>4943</v>
      </c>
      <c r="CZ1413" s="1" t="s">
        <v>23</v>
      </c>
    </row>
    <row r="1414" spans="2:104" x14ac:dyDescent="0.25">
      <c r="B1414" s="2">
        <v>44376</v>
      </c>
      <c r="C1414" s="1">
        <v>0</v>
      </c>
      <c r="D1414" s="1">
        <v>1</v>
      </c>
      <c r="E1414" s="1">
        <v>0</v>
      </c>
      <c r="F1414" s="1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>
        <v>0</v>
      </c>
      <c r="BD1414">
        <v>0</v>
      </c>
      <c r="BE1414">
        <v>0</v>
      </c>
      <c r="BF1414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0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 t="s">
        <v>4943</v>
      </c>
      <c r="CJ1414" s="1" t="s">
        <v>4943</v>
      </c>
      <c r="CK1414" s="1" t="s">
        <v>4943</v>
      </c>
      <c r="CL1414" s="1" t="s">
        <v>4943</v>
      </c>
      <c r="CM1414" s="1" t="s">
        <v>4943</v>
      </c>
      <c r="CN1414" s="1" t="s">
        <v>4943</v>
      </c>
      <c r="CO1414" s="1" t="s">
        <v>4943</v>
      </c>
      <c r="CP1414" s="1" t="s">
        <v>4943</v>
      </c>
      <c r="CQ1414" s="1" t="s">
        <v>4943</v>
      </c>
      <c r="CR1414" s="1" t="s">
        <v>4943</v>
      </c>
      <c r="CS1414" s="1" t="s">
        <v>4943</v>
      </c>
      <c r="CT1414" s="1" t="s">
        <v>4943</v>
      </c>
      <c r="CU1414" s="1" t="s">
        <v>4943</v>
      </c>
      <c r="CV1414" s="1" t="s">
        <v>4943</v>
      </c>
      <c r="CW1414" s="1" t="s">
        <v>4943</v>
      </c>
      <c r="CX1414" s="1" t="s">
        <v>4943</v>
      </c>
      <c r="CY1414" s="1" t="s">
        <v>23</v>
      </c>
      <c r="CZ1414" s="1" t="s">
        <v>4943</v>
      </c>
    </row>
    <row r="1415" spans="2:104" x14ac:dyDescent="0.25">
      <c r="B1415" s="2">
        <v>44376</v>
      </c>
      <c r="C1415" s="1">
        <v>0</v>
      </c>
      <c r="D1415" s="1">
        <v>1</v>
      </c>
      <c r="E1415" s="1">
        <v>0</v>
      </c>
      <c r="F1415" s="1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>
        <v>0</v>
      </c>
      <c r="BD1415">
        <v>0</v>
      </c>
      <c r="BE1415">
        <v>0</v>
      </c>
      <c r="BF1415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0</v>
      </c>
      <c r="BX1415" s="1">
        <v>0</v>
      </c>
      <c r="BY1415" s="1">
        <v>0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 t="s">
        <v>4943</v>
      </c>
      <c r="CJ1415" s="1" t="s">
        <v>4943</v>
      </c>
      <c r="CK1415" s="1" t="s">
        <v>4943</v>
      </c>
      <c r="CL1415" s="1" t="s">
        <v>4943</v>
      </c>
      <c r="CM1415" s="1" t="s">
        <v>4943</v>
      </c>
      <c r="CN1415" s="1" t="s">
        <v>4943</v>
      </c>
      <c r="CO1415" s="1" t="s">
        <v>4943</v>
      </c>
      <c r="CP1415" s="1" t="s">
        <v>4943</v>
      </c>
      <c r="CQ1415" s="1" t="s">
        <v>4943</v>
      </c>
      <c r="CR1415" s="1" t="s">
        <v>4943</v>
      </c>
      <c r="CS1415" s="1" t="s">
        <v>4943</v>
      </c>
      <c r="CT1415" s="1" t="s">
        <v>4943</v>
      </c>
      <c r="CU1415" s="1" t="s">
        <v>4943</v>
      </c>
      <c r="CV1415" s="1" t="s">
        <v>4943</v>
      </c>
      <c r="CW1415" s="1" t="s">
        <v>4943</v>
      </c>
      <c r="CX1415" s="1" t="s">
        <v>4943</v>
      </c>
      <c r="CY1415" s="1" t="s">
        <v>23</v>
      </c>
      <c r="CZ1415" s="1" t="s">
        <v>4943</v>
      </c>
    </row>
    <row r="1416" spans="2:104" x14ac:dyDescent="0.25">
      <c r="B1416" s="2">
        <v>44376</v>
      </c>
      <c r="C1416" s="1">
        <v>1</v>
      </c>
      <c r="D1416" s="1">
        <v>0</v>
      </c>
      <c r="E1416" s="1">
        <v>0</v>
      </c>
      <c r="F1416" s="1">
        <v>0</v>
      </c>
      <c r="G1416">
        <v>0</v>
      </c>
      <c r="H1416">
        <v>1</v>
      </c>
      <c r="I1416">
        <v>0</v>
      </c>
      <c r="J1416">
        <v>0</v>
      </c>
      <c r="K1416">
        <v>1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1</v>
      </c>
      <c r="AX1416" s="1">
        <v>1</v>
      </c>
      <c r="AY1416" s="1">
        <v>0</v>
      </c>
      <c r="AZ1416" s="1">
        <v>1</v>
      </c>
      <c r="BA1416" s="1">
        <v>1</v>
      </c>
      <c r="BB1416" s="1">
        <v>1</v>
      </c>
      <c r="BC1416">
        <v>1</v>
      </c>
      <c r="BD1416">
        <v>1</v>
      </c>
      <c r="BE1416">
        <v>1</v>
      </c>
      <c r="BF1416">
        <v>1</v>
      </c>
      <c r="BG1416" s="1">
        <v>1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0</v>
      </c>
      <c r="BX1416" s="1">
        <v>0</v>
      </c>
      <c r="BY1416" s="1">
        <v>0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 t="s">
        <v>4946</v>
      </c>
      <c r="CJ1416" s="1" t="s">
        <v>4946</v>
      </c>
      <c r="CK1416" s="1" t="s">
        <v>4946</v>
      </c>
      <c r="CL1416" s="1" t="s">
        <v>4946</v>
      </c>
      <c r="CM1416" s="1" t="s">
        <v>4946</v>
      </c>
      <c r="CN1416" s="1" t="s">
        <v>4946</v>
      </c>
      <c r="CO1416" s="1" t="s">
        <v>4946</v>
      </c>
      <c r="CP1416" s="1" t="s">
        <v>4946</v>
      </c>
      <c r="CQ1416" s="1" t="s">
        <v>4946</v>
      </c>
      <c r="CR1416" s="1" t="s">
        <v>4946</v>
      </c>
      <c r="CS1416" s="1" t="s">
        <v>4946</v>
      </c>
      <c r="CT1416" s="1" t="s">
        <v>4943</v>
      </c>
      <c r="CU1416" s="1" t="s">
        <v>4943</v>
      </c>
      <c r="CV1416" s="1" t="s">
        <v>4943</v>
      </c>
      <c r="CW1416" s="1" t="s">
        <v>4943</v>
      </c>
      <c r="CX1416" s="1" t="s">
        <v>4943</v>
      </c>
      <c r="CY1416" s="1" t="s">
        <v>4943</v>
      </c>
      <c r="CZ1416" s="1" t="s">
        <v>4943</v>
      </c>
    </row>
    <row r="1417" spans="2:104" x14ac:dyDescent="0.25">
      <c r="B1417" s="2">
        <v>44376</v>
      </c>
      <c r="C1417" s="1">
        <v>1</v>
      </c>
      <c r="D1417" s="1">
        <v>0</v>
      </c>
      <c r="E1417" s="1">
        <v>0</v>
      </c>
      <c r="F1417" s="1">
        <v>0</v>
      </c>
      <c r="G1417">
        <v>1</v>
      </c>
      <c r="H1417">
        <v>1</v>
      </c>
      <c r="I1417">
        <v>1</v>
      </c>
      <c r="J1417">
        <v>1</v>
      </c>
      <c r="K1417">
        <v>1</v>
      </c>
      <c r="L1417">
        <v>0</v>
      </c>
      <c r="M1417">
        <v>0</v>
      </c>
      <c r="N1417">
        <v>1</v>
      </c>
      <c r="O1417">
        <v>1</v>
      </c>
      <c r="P1417">
        <v>0</v>
      </c>
      <c r="Q1417">
        <v>0</v>
      </c>
      <c r="R1417">
        <v>1</v>
      </c>
      <c r="S1417">
        <v>1</v>
      </c>
      <c r="T1417">
        <v>1</v>
      </c>
      <c r="U1417">
        <v>0</v>
      </c>
      <c r="V1417" s="1">
        <v>1</v>
      </c>
      <c r="W1417" s="1">
        <v>1</v>
      </c>
      <c r="X1417" s="1">
        <v>0</v>
      </c>
      <c r="Y1417" s="1">
        <v>1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1</v>
      </c>
      <c r="AG1417" s="1">
        <v>1</v>
      </c>
      <c r="AH1417" s="1">
        <v>1</v>
      </c>
      <c r="AI1417" s="1">
        <v>0</v>
      </c>
      <c r="AJ1417" s="1">
        <v>0</v>
      </c>
      <c r="AK1417" s="1">
        <v>1</v>
      </c>
      <c r="AL1417" s="1">
        <v>1</v>
      </c>
      <c r="AM1417" s="1">
        <v>1</v>
      </c>
      <c r="AN1417" s="1">
        <v>1</v>
      </c>
      <c r="AO1417" s="1">
        <v>0</v>
      </c>
      <c r="AP1417" s="1">
        <v>1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1</v>
      </c>
      <c r="AX1417" s="1">
        <v>1</v>
      </c>
      <c r="AY1417" s="1">
        <v>1</v>
      </c>
      <c r="AZ1417" s="1">
        <v>1</v>
      </c>
      <c r="BA1417" s="1">
        <v>1</v>
      </c>
      <c r="BB1417" s="1">
        <v>1</v>
      </c>
      <c r="BC1417">
        <v>1</v>
      </c>
      <c r="BD1417">
        <v>1</v>
      </c>
      <c r="BE1417">
        <v>1</v>
      </c>
      <c r="BF1417">
        <v>0</v>
      </c>
      <c r="BG1417" s="1">
        <v>1</v>
      </c>
      <c r="BH1417" s="1">
        <v>1</v>
      </c>
      <c r="BI1417" s="1">
        <v>0</v>
      </c>
      <c r="BJ1417" s="1">
        <v>1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0</v>
      </c>
      <c r="BX1417" s="1">
        <v>0</v>
      </c>
      <c r="BY1417" s="1">
        <v>0</v>
      </c>
      <c r="BZ1417" s="1">
        <v>0</v>
      </c>
      <c r="CA1417" s="1">
        <v>0</v>
      </c>
      <c r="CB1417" s="1">
        <v>0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 t="s">
        <v>4944</v>
      </c>
      <c r="CJ1417" s="1" t="s">
        <v>4944</v>
      </c>
      <c r="CK1417" s="1" t="s">
        <v>4944</v>
      </c>
      <c r="CL1417" s="1" t="s">
        <v>4945</v>
      </c>
      <c r="CM1417" s="1" t="s">
        <v>4944</v>
      </c>
      <c r="CN1417" s="1" t="s">
        <v>4944</v>
      </c>
      <c r="CO1417" s="1" t="s">
        <v>4945</v>
      </c>
      <c r="CP1417" s="1" t="s">
        <v>4945</v>
      </c>
      <c r="CQ1417" s="1" t="s">
        <v>4945</v>
      </c>
      <c r="CR1417" s="1" t="s">
        <v>4944</v>
      </c>
      <c r="CS1417" s="1" t="s">
        <v>4945</v>
      </c>
      <c r="CT1417" s="1" t="s">
        <v>4943</v>
      </c>
      <c r="CU1417" s="1" t="s">
        <v>4943</v>
      </c>
      <c r="CV1417" s="1" t="s">
        <v>4943</v>
      </c>
      <c r="CW1417" s="1" t="s">
        <v>4943</v>
      </c>
      <c r="CX1417" s="1" t="s">
        <v>4943</v>
      </c>
      <c r="CY1417" s="1" t="s">
        <v>4943</v>
      </c>
      <c r="CZ1417" s="1" t="s">
        <v>4943</v>
      </c>
    </row>
    <row r="1418" spans="2:104" x14ac:dyDescent="0.25">
      <c r="B1418" s="2">
        <v>44376</v>
      </c>
      <c r="C1418" s="1">
        <v>1</v>
      </c>
      <c r="D1418" s="1">
        <v>0</v>
      </c>
      <c r="E1418" s="1">
        <v>0</v>
      </c>
      <c r="F1418" s="1">
        <v>0</v>
      </c>
      <c r="G1418">
        <v>0</v>
      </c>
      <c r="H1418">
        <v>1</v>
      </c>
      <c r="I1418">
        <v>1</v>
      </c>
      <c r="J1418">
        <v>1</v>
      </c>
      <c r="K1418">
        <v>1</v>
      </c>
      <c r="L1418">
        <v>0</v>
      </c>
      <c r="M1418">
        <v>0</v>
      </c>
      <c r="N1418">
        <v>1</v>
      </c>
      <c r="O1418">
        <v>1</v>
      </c>
      <c r="P1418">
        <v>0</v>
      </c>
      <c r="Q1418">
        <v>0</v>
      </c>
      <c r="R1418">
        <v>1</v>
      </c>
      <c r="S1418">
        <v>0</v>
      </c>
      <c r="T1418">
        <v>1</v>
      </c>
      <c r="U1418">
        <v>1</v>
      </c>
      <c r="V1418" s="1">
        <v>1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1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1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1</v>
      </c>
      <c r="AX1418" s="1">
        <v>1</v>
      </c>
      <c r="AY1418" s="1">
        <v>0</v>
      </c>
      <c r="AZ1418" s="1">
        <v>1</v>
      </c>
      <c r="BA1418" s="1">
        <v>0</v>
      </c>
      <c r="BB1418" s="1">
        <v>0</v>
      </c>
      <c r="BC1418">
        <v>0</v>
      </c>
      <c r="BD1418">
        <v>0</v>
      </c>
      <c r="BE1418">
        <v>1</v>
      </c>
      <c r="BF1418">
        <v>1</v>
      </c>
      <c r="BG1418" s="1">
        <v>1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0</v>
      </c>
      <c r="CB1418" s="1">
        <v>0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 t="s">
        <v>4946</v>
      </c>
      <c r="CJ1418" s="1" t="s">
        <v>4946</v>
      </c>
      <c r="CK1418" s="1" t="s">
        <v>4946</v>
      </c>
      <c r="CL1418" s="1" t="s">
        <v>4946</v>
      </c>
      <c r="CM1418" s="1" t="s">
        <v>4944</v>
      </c>
      <c r="CN1418" s="1" t="s">
        <v>4944</v>
      </c>
      <c r="CO1418" s="1" t="s">
        <v>4944</v>
      </c>
      <c r="CP1418" s="1" t="s">
        <v>4946</v>
      </c>
      <c r="CQ1418" s="1" t="s">
        <v>4944</v>
      </c>
      <c r="CR1418" s="1" t="s">
        <v>4946</v>
      </c>
      <c r="CS1418" s="1" t="s">
        <v>4944</v>
      </c>
      <c r="CT1418" s="1" t="s">
        <v>4943</v>
      </c>
      <c r="CU1418" s="1" t="s">
        <v>4943</v>
      </c>
      <c r="CV1418" s="1" t="s">
        <v>4943</v>
      </c>
      <c r="CW1418" s="1" t="s">
        <v>4943</v>
      </c>
      <c r="CX1418" s="1" t="s">
        <v>4943</v>
      </c>
      <c r="CY1418" s="1" t="s">
        <v>4943</v>
      </c>
      <c r="CZ1418" s="1" t="s">
        <v>4943</v>
      </c>
    </row>
    <row r="1419" spans="2:104" x14ac:dyDescent="0.25">
      <c r="B1419" s="2">
        <v>44376</v>
      </c>
      <c r="C1419" s="1">
        <v>0</v>
      </c>
      <c r="D1419" s="1">
        <v>1</v>
      </c>
      <c r="E1419" s="1">
        <v>0</v>
      </c>
      <c r="F1419" s="1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>
        <v>0</v>
      </c>
      <c r="BD1419">
        <v>0</v>
      </c>
      <c r="BE1419">
        <v>0</v>
      </c>
      <c r="BF1419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 t="s">
        <v>4943</v>
      </c>
      <c r="CJ1419" s="1" t="s">
        <v>4943</v>
      </c>
      <c r="CK1419" s="1" t="s">
        <v>4943</v>
      </c>
      <c r="CL1419" s="1" t="s">
        <v>4943</v>
      </c>
      <c r="CM1419" s="1" t="s">
        <v>4943</v>
      </c>
      <c r="CN1419" s="1" t="s">
        <v>4943</v>
      </c>
      <c r="CO1419" s="1" t="s">
        <v>4943</v>
      </c>
      <c r="CP1419" s="1" t="s">
        <v>4943</v>
      </c>
      <c r="CQ1419" s="1" t="s">
        <v>4943</v>
      </c>
      <c r="CR1419" s="1" t="s">
        <v>4943</v>
      </c>
      <c r="CS1419" s="1" t="s">
        <v>4943</v>
      </c>
      <c r="CT1419" s="1" t="s">
        <v>4943</v>
      </c>
      <c r="CU1419" s="1" t="s">
        <v>4943</v>
      </c>
      <c r="CV1419" s="1" t="s">
        <v>4943</v>
      </c>
      <c r="CW1419" s="1" t="s">
        <v>4943</v>
      </c>
      <c r="CX1419" s="1" t="s">
        <v>4943</v>
      </c>
      <c r="CY1419" s="1" t="s">
        <v>23</v>
      </c>
      <c r="CZ1419" s="1" t="s">
        <v>4943</v>
      </c>
    </row>
    <row r="1420" spans="2:104" x14ac:dyDescent="0.25">
      <c r="B1420" s="2">
        <v>44376</v>
      </c>
      <c r="C1420" s="1">
        <v>0</v>
      </c>
      <c r="D1420" s="1">
        <v>1</v>
      </c>
      <c r="E1420" s="1">
        <v>0</v>
      </c>
      <c r="F1420" s="1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>
        <v>0</v>
      </c>
      <c r="BD1420">
        <v>0</v>
      </c>
      <c r="BE1420">
        <v>0</v>
      </c>
      <c r="BF1420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 t="s">
        <v>4943</v>
      </c>
      <c r="CJ1420" s="1" t="s">
        <v>4943</v>
      </c>
      <c r="CK1420" s="1" t="s">
        <v>4943</v>
      </c>
      <c r="CL1420" s="1" t="s">
        <v>4943</v>
      </c>
      <c r="CM1420" s="1" t="s">
        <v>4943</v>
      </c>
      <c r="CN1420" s="1" t="s">
        <v>4943</v>
      </c>
      <c r="CO1420" s="1" t="s">
        <v>4943</v>
      </c>
      <c r="CP1420" s="1" t="s">
        <v>4943</v>
      </c>
      <c r="CQ1420" s="1" t="s">
        <v>4943</v>
      </c>
      <c r="CR1420" s="1" t="s">
        <v>4943</v>
      </c>
      <c r="CS1420" s="1" t="s">
        <v>4943</v>
      </c>
      <c r="CT1420" s="1" t="s">
        <v>4943</v>
      </c>
      <c r="CU1420" s="1" t="s">
        <v>4943</v>
      </c>
      <c r="CV1420" s="1" t="s">
        <v>4943</v>
      </c>
      <c r="CW1420" s="1" t="s">
        <v>4943</v>
      </c>
      <c r="CX1420" s="1" t="s">
        <v>4943</v>
      </c>
      <c r="CY1420" s="1" t="s">
        <v>23</v>
      </c>
      <c r="CZ1420" s="1" t="s">
        <v>4943</v>
      </c>
    </row>
    <row r="1421" spans="2:104" x14ac:dyDescent="0.25">
      <c r="B1421" s="2">
        <v>44376</v>
      </c>
      <c r="C1421" s="1">
        <v>0</v>
      </c>
      <c r="D1421" s="1">
        <v>1</v>
      </c>
      <c r="E1421" s="1">
        <v>0</v>
      </c>
      <c r="F1421" s="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>
        <v>0</v>
      </c>
      <c r="BD1421">
        <v>0</v>
      </c>
      <c r="BE1421">
        <v>0</v>
      </c>
      <c r="BF142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 t="s">
        <v>4943</v>
      </c>
      <c r="CJ1421" s="1" t="s">
        <v>4943</v>
      </c>
      <c r="CK1421" s="1" t="s">
        <v>4943</v>
      </c>
      <c r="CL1421" s="1" t="s">
        <v>4943</v>
      </c>
      <c r="CM1421" s="1" t="s">
        <v>4943</v>
      </c>
      <c r="CN1421" s="1" t="s">
        <v>4943</v>
      </c>
      <c r="CO1421" s="1" t="s">
        <v>4943</v>
      </c>
      <c r="CP1421" s="1" t="s">
        <v>4943</v>
      </c>
      <c r="CQ1421" s="1" t="s">
        <v>4943</v>
      </c>
      <c r="CR1421" s="1" t="s">
        <v>4943</v>
      </c>
      <c r="CS1421" s="1" t="s">
        <v>4943</v>
      </c>
      <c r="CT1421" s="1" t="s">
        <v>4943</v>
      </c>
      <c r="CU1421" s="1" t="s">
        <v>4943</v>
      </c>
      <c r="CV1421" s="1" t="s">
        <v>4943</v>
      </c>
      <c r="CW1421" s="1" t="s">
        <v>4943</v>
      </c>
      <c r="CX1421" s="1" t="s">
        <v>4943</v>
      </c>
      <c r="CY1421" s="1" t="s">
        <v>23</v>
      </c>
      <c r="CZ1421" s="1" t="s">
        <v>4943</v>
      </c>
    </row>
    <row r="1422" spans="2:104" x14ac:dyDescent="0.25">
      <c r="B1422" s="2">
        <v>44376</v>
      </c>
      <c r="C1422" s="1">
        <v>1</v>
      </c>
      <c r="D1422" s="1">
        <v>0</v>
      </c>
      <c r="E1422" s="1">
        <v>0</v>
      </c>
      <c r="F1422" s="1">
        <v>0</v>
      </c>
      <c r="G1422">
        <v>1</v>
      </c>
      <c r="H1422">
        <v>1</v>
      </c>
      <c r="I1422">
        <v>1</v>
      </c>
      <c r="J1422">
        <v>1</v>
      </c>
      <c r="K1422">
        <v>1</v>
      </c>
      <c r="L1422">
        <v>0</v>
      </c>
      <c r="M1422">
        <v>1</v>
      </c>
      <c r="N1422">
        <v>1</v>
      </c>
      <c r="O1422">
        <v>1</v>
      </c>
      <c r="P1422">
        <v>0</v>
      </c>
      <c r="Q1422">
        <v>0</v>
      </c>
      <c r="R1422">
        <v>0</v>
      </c>
      <c r="S1422">
        <v>0</v>
      </c>
      <c r="T1422">
        <v>1</v>
      </c>
      <c r="U1422">
        <v>0</v>
      </c>
      <c r="V1422" s="1">
        <v>1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1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1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1</v>
      </c>
      <c r="AZ1422" s="1">
        <v>1</v>
      </c>
      <c r="BA1422" s="1">
        <v>1</v>
      </c>
      <c r="BB1422" s="1">
        <v>1</v>
      </c>
      <c r="BC1422">
        <v>1</v>
      </c>
      <c r="BD1422">
        <v>1</v>
      </c>
      <c r="BE1422">
        <v>1</v>
      </c>
      <c r="BF1422">
        <v>0</v>
      </c>
      <c r="BG1422" s="1">
        <v>1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1</v>
      </c>
      <c r="CG1422" s="1">
        <v>0</v>
      </c>
      <c r="CH1422" s="1">
        <v>0</v>
      </c>
      <c r="CI1422" s="1" t="s">
        <v>4946</v>
      </c>
      <c r="CJ1422" s="1" t="s">
        <v>4946</v>
      </c>
      <c r="CK1422" s="1" t="s">
        <v>4946</v>
      </c>
      <c r="CL1422" s="1" t="s">
        <v>4946</v>
      </c>
      <c r="CM1422" s="1" t="s">
        <v>4946</v>
      </c>
      <c r="CN1422" s="1" t="s">
        <v>4946</v>
      </c>
      <c r="CO1422" s="1" t="s">
        <v>4946</v>
      </c>
      <c r="CP1422" s="1" t="s">
        <v>4946</v>
      </c>
      <c r="CQ1422" s="1" t="s">
        <v>4944</v>
      </c>
      <c r="CR1422" s="1" t="s">
        <v>4946</v>
      </c>
      <c r="CS1422" s="1" t="s">
        <v>4944</v>
      </c>
      <c r="CT1422" s="1" t="s">
        <v>4943</v>
      </c>
      <c r="CU1422" s="1" t="s">
        <v>4943</v>
      </c>
      <c r="CV1422" s="1" t="s">
        <v>4943</v>
      </c>
      <c r="CW1422" s="1" t="s">
        <v>4943</v>
      </c>
      <c r="CX1422" s="1" t="s">
        <v>4943</v>
      </c>
      <c r="CY1422" s="1" t="s">
        <v>4943</v>
      </c>
      <c r="CZ1422" s="1" t="s">
        <v>4943</v>
      </c>
    </row>
    <row r="1423" spans="2:104" x14ac:dyDescent="0.25">
      <c r="B1423" s="2">
        <v>44376</v>
      </c>
      <c r="C1423" s="1">
        <v>1</v>
      </c>
      <c r="D1423" s="1">
        <v>0</v>
      </c>
      <c r="E1423" s="1">
        <v>0</v>
      </c>
      <c r="F1423" s="1">
        <v>0</v>
      </c>
      <c r="G1423">
        <v>1</v>
      </c>
      <c r="H1423">
        <v>1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>
        <v>0</v>
      </c>
      <c r="BD1423">
        <v>0</v>
      </c>
      <c r="BE1423">
        <v>0</v>
      </c>
      <c r="BF1423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 t="s">
        <v>4946</v>
      </c>
      <c r="CJ1423" s="1" t="s">
        <v>4946</v>
      </c>
      <c r="CK1423" s="1" t="s">
        <v>4946</v>
      </c>
      <c r="CL1423" s="1" t="s">
        <v>4946</v>
      </c>
      <c r="CM1423" s="1" t="s">
        <v>4946</v>
      </c>
      <c r="CN1423" s="1" t="s">
        <v>4944</v>
      </c>
      <c r="CO1423" s="1" t="s">
        <v>4946</v>
      </c>
      <c r="CP1423" s="1" t="s">
        <v>4946</v>
      </c>
      <c r="CQ1423" s="1" t="s">
        <v>4946</v>
      </c>
      <c r="CR1423" s="1" t="s">
        <v>4946</v>
      </c>
      <c r="CS1423" s="1" t="s">
        <v>4946</v>
      </c>
      <c r="CT1423" s="1" t="s">
        <v>4943</v>
      </c>
      <c r="CU1423" s="1" t="s">
        <v>4943</v>
      </c>
      <c r="CV1423" s="1" t="s">
        <v>4943</v>
      </c>
      <c r="CW1423" s="1" t="s">
        <v>4943</v>
      </c>
      <c r="CX1423" s="1" t="s">
        <v>4943</v>
      </c>
      <c r="CY1423" s="1" t="s">
        <v>4943</v>
      </c>
      <c r="CZ1423" s="1" t="s">
        <v>4943</v>
      </c>
    </row>
    <row r="1424" spans="2:104" x14ac:dyDescent="0.25">
      <c r="B1424" s="2">
        <v>44376</v>
      </c>
      <c r="C1424" s="1">
        <v>0</v>
      </c>
      <c r="D1424" s="1">
        <v>1</v>
      </c>
      <c r="E1424" s="1">
        <v>0</v>
      </c>
      <c r="F1424" s="1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>
        <v>0</v>
      </c>
      <c r="BD1424">
        <v>0</v>
      </c>
      <c r="BE1424">
        <v>0</v>
      </c>
      <c r="BF1424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0</v>
      </c>
      <c r="BX1424" s="1">
        <v>0</v>
      </c>
      <c r="BY1424" s="1">
        <v>0</v>
      </c>
      <c r="BZ1424" s="1">
        <v>0</v>
      </c>
      <c r="CA1424" s="1">
        <v>0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 t="s">
        <v>4943</v>
      </c>
      <c r="CJ1424" s="1" t="s">
        <v>4943</v>
      </c>
      <c r="CK1424" s="1" t="s">
        <v>4943</v>
      </c>
      <c r="CL1424" s="1" t="s">
        <v>4943</v>
      </c>
      <c r="CM1424" s="1" t="s">
        <v>4943</v>
      </c>
      <c r="CN1424" s="1" t="s">
        <v>4943</v>
      </c>
      <c r="CO1424" s="1" t="s">
        <v>4943</v>
      </c>
      <c r="CP1424" s="1" t="s">
        <v>4943</v>
      </c>
      <c r="CQ1424" s="1" t="s">
        <v>4943</v>
      </c>
      <c r="CR1424" s="1" t="s">
        <v>4943</v>
      </c>
      <c r="CS1424" s="1" t="s">
        <v>4943</v>
      </c>
      <c r="CT1424" s="1" t="s">
        <v>4943</v>
      </c>
      <c r="CU1424" s="1" t="s">
        <v>4943</v>
      </c>
      <c r="CV1424" s="1" t="s">
        <v>4943</v>
      </c>
      <c r="CW1424" s="1" t="s">
        <v>4943</v>
      </c>
      <c r="CX1424" s="1" t="s">
        <v>4943</v>
      </c>
      <c r="CY1424" s="1" t="s">
        <v>23</v>
      </c>
      <c r="CZ1424" s="1" t="s">
        <v>4943</v>
      </c>
    </row>
    <row r="1425" spans="2:104" x14ac:dyDescent="0.25">
      <c r="B1425" s="2">
        <v>44376</v>
      </c>
      <c r="C1425" s="1">
        <v>0</v>
      </c>
      <c r="D1425" s="1">
        <v>1</v>
      </c>
      <c r="E1425" s="1">
        <v>0</v>
      </c>
      <c r="F1425" s="1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>
        <v>0</v>
      </c>
      <c r="BD1425">
        <v>0</v>
      </c>
      <c r="BE1425">
        <v>0</v>
      </c>
      <c r="BF1425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 t="s">
        <v>4943</v>
      </c>
      <c r="CJ1425" s="1" t="s">
        <v>4943</v>
      </c>
      <c r="CK1425" s="1" t="s">
        <v>4943</v>
      </c>
      <c r="CL1425" s="1" t="s">
        <v>4943</v>
      </c>
      <c r="CM1425" s="1" t="s">
        <v>4943</v>
      </c>
      <c r="CN1425" s="1" t="s">
        <v>4943</v>
      </c>
      <c r="CO1425" s="1" t="s">
        <v>4943</v>
      </c>
      <c r="CP1425" s="1" t="s">
        <v>4943</v>
      </c>
      <c r="CQ1425" s="1" t="s">
        <v>4943</v>
      </c>
      <c r="CR1425" s="1" t="s">
        <v>4943</v>
      </c>
      <c r="CS1425" s="1" t="s">
        <v>4943</v>
      </c>
      <c r="CT1425" s="1" t="s">
        <v>4943</v>
      </c>
      <c r="CU1425" s="1" t="s">
        <v>4943</v>
      </c>
      <c r="CV1425" s="1" t="s">
        <v>4943</v>
      </c>
      <c r="CW1425" s="1" t="s">
        <v>4943</v>
      </c>
      <c r="CX1425" s="1" t="s">
        <v>4943</v>
      </c>
      <c r="CY1425" s="1" t="s">
        <v>23</v>
      </c>
      <c r="CZ1425" s="1" t="s">
        <v>4943</v>
      </c>
    </row>
    <row r="1426" spans="2:104" x14ac:dyDescent="0.25">
      <c r="B1426" s="2">
        <v>44376</v>
      </c>
      <c r="C1426" s="1">
        <v>1</v>
      </c>
      <c r="D1426" s="1">
        <v>0</v>
      </c>
      <c r="E1426" s="1">
        <v>0</v>
      </c>
      <c r="F1426" s="1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1</v>
      </c>
      <c r="M1426">
        <v>1</v>
      </c>
      <c r="N1426">
        <v>0</v>
      </c>
      <c r="O1426">
        <v>1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0</v>
      </c>
      <c r="V1426" s="1">
        <v>1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1</v>
      </c>
      <c r="AI1426" s="1">
        <v>0</v>
      </c>
      <c r="AJ1426" s="1">
        <v>0</v>
      </c>
      <c r="AK1426" s="1">
        <v>1</v>
      </c>
      <c r="AL1426" s="1">
        <v>0</v>
      </c>
      <c r="AM1426" s="1">
        <v>1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1</v>
      </c>
      <c r="BA1426" s="1">
        <v>0</v>
      </c>
      <c r="BB1426" s="1">
        <v>1</v>
      </c>
      <c r="BC1426">
        <v>0</v>
      </c>
      <c r="BD1426">
        <v>0</v>
      </c>
      <c r="BE1426">
        <v>0</v>
      </c>
      <c r="BF1426">
        <v>0</v>
      </c>
      <c r="BG1426" s="1">
        <v>1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1</v>
      </c>
      <c r="BR1426" s="1">
        <v>0</v>
      </c>
      <c r="BS1426" s="1">
        <v>0</v>
      </c>
      <c r="BT1426" s="1">
        <v>0</v>
      </c>
      <c r="BU1426" s="1">
        <v>0</v>
      </c>
      <c r="BV1426" s="1">
        <v>1</v>
      </c>
      <c r="BW1426" s="1">
        <v>0</v>
      </c>
      <c r="BX1426" s="1">
        <v>0</v>
      </c>
      <c r="BY1426" s="1">
        <v>0</v>
      </c>
      <c r="BZ1426" s="1">
        <v>0</v>
      </c>
      <c r="CA1426" s="1">
        <v>0</v>
      </c>
      <c r="CB1426" s="1">
        <v>0</v>
      </c>
      <c r="CC1426" s="1">
        <v>0</v>
      </c>
      <c r="CD1426" s="1">
        <v>0</v>
      </c>
      <c r="CE1426" s="1">
        <v>0</v>
      </c>
      <c r="CF1426" s="1">
        <v>1</v>
      </c>
      <c r="CG1426" s="1">
        <v>0</v>
      </c>
      <c r="CH1426" s="1">
        <v>0</v>
      </c>
      <c r="CI1426" s="1" t="s">
        <v>4946</v>
      </c>
      <c r="CJ1426" s="1" t="s">
        <v>4946</v>
      </c>
      <c r="CK1426" s="1" t="s">
        <v>4946</v>
      </c>
      <c r="CL1426" s="1" t="s">
        <v>4946</v>
      </c>
      <c r="CM1426" s="1" t="s">
        <v>4946</v>
      </c>
      <c r="CN1426" s="1" t="s">
        <v>4946</v>
      </c>
      <c r="CO1426" s="1" t="s">
        <v>4946</v>
      </c>
      <c r="CP1426" s="1" t="s">
        <v>4946</v>
      </c>
      <c r="CQ1426" s="1" t="s">
        <v>4946</v>
      </c>
      <c r="CR1426" s="1" t="s">
        <v>4946</v>
      </c>
      <c r="CS1426" s="1" t="s">
        <v>4946</v>
      </c>
      <c r="CT1426" s="1" t="s">
        <v>4943</v>
      </c>
      <c r="CU1426" s="1" t="s">
        <v>4943</v>
      </c>
      <c r="CV1426" s="1" t="s">
        <v>4943</v>
      </c>
      <c r="CW1426" s="1" t="s">
        <v>4943</v>
      </c>
      <c r="CX1426" s="1" t="s">
        <v>4943</v>
      </c>
      <c r="CY1426" s="1" t="s">
        <v>4943</v>
      </c>
      <c r="CZ1426" s="1" t="s">
        <v>4943</v>
      </c>
    </row>
    <row r="1427" spans="2:104" x14ac:dyDescent="0.25">
      <c r="B1427" s="2">
        <v>44376</v>
      </c>
      <c r="C1427" s="1">
        <v>0</v>
      </c>
      <c r="D1427" s="1">
        <v>1</v>
      </c>
      <c r="E1427" s="1">
        <v>0</v>
      </c>
      <c r="F1427" s="1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>
        <v>0</v>
      </c>
      <c r="BD1427">
        <v>0</v>
      </c>
      <c r="BE1427">
        <v>0</v>
      </c>
      <c r="BF1427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0</v>
      </c>
      <c r="BW1427" s="1">
        <v>0</v>
      </c>
      <c r="BX1427" s="1">
        <v>0</v>
      </c>
      <c r="BY1427" s="1">
        <v>0</v>
      </c>
      <c r="BZ1427" s="1">
        <v>0</v>
      </c>
      <c r="CA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 t="s">
        <v>4943</v>
      </c>
      <c r="CJ1427" s="1" t="s">
        <v>4943</v>
      </c>
      <c r="CK1427" s="1" t="s">
        <v>4943</v>
      </c>
      <c r="CL1427" s="1" t="s">
        <v>4943</v>
      </c>
      <c r="CM1427" s="1" t="s">
        <v>4943</v>
      </c>
      <c r="CN1427" s="1" t="s">
        <v>4943</v>
      </c>
      <c r="CO1427" s="1" t="s">
        <v>4943</v>
      </c>
      <c r="CP1427" s="1" t="s">
        <v>4943</v>
      </c>
      <c r="CQ1427" s="1" t="s">
        <v>4943</v>
      </c>
      <c r="CR1427" s="1" t="s">
        <v>4943</v>
      </c>
      <c r="CS1427" s="1" t="s">
        <v>4943</v>
      </c>
      <c r="CT1427" s="1" t="s">
        <v>4943</v>
      </c>
      <c r="CU1427" s="1" t="s">
        <v>4943</v>
      </c>
      <c r="CV1427" s="1" t="s">
        <v>4943</v>
      </c>
      <c r="CW1427" s="1" t="s">
        <v>4943</v>
      </c>
      <c r="CX1427" s="1" t="s">
        <v>4943</v>
      </c>
      <c r="CY1427" s="1" t="s">
        <v>23</v>
      </c>
      <c r="CZ1427" s="1" t="s">
        <v>4943</v>
      </c>
    </row>
    <row r="1428" spans="2:104" x14ac:dyDescent="0.25">
      <c r="B1428" s="2">
        <v>44376</v>
      </c>
      <c r="C1428" s="1">
        <v>1</v>
      </c>
      <c r="D1428" s="1">
        <v>0</v>
      </c>
      <c r="E1428" s="1">
        <v>0</v>
      </c>
      <c r="F1428" s="1">
        <v>0</v>
      </c>
      <c r="G1428">
        <v>0</v>
      </c>
      <c r="H1428">
        <v>1</v>
      </c>
      <c r="I1428">
        <v>1</v>
      </c>
      <c r="J1428">
        <v>1</v>
      </c>
      <c r="K1428">
        <v>1</v>
      </c>
      <c r="L1428">
        <v>0</v>
      </c>
      <c r="M1428">
        <v>0</v>
      </c>
      <c r="N1428">
        <v>1</v>
      </c>
      <c r="O1428">
        <v>1</v>
      </c>
      <c r="P1428">
        <v>0</v>
      </c>
      <c r="Q1428">
        <v>0</v>
      </c>
      <c r="R1428">
        <v>1</v>
      </c>
      <c r="S1428">
        <v>0</v>
      </c>
      <c r="T1428">
        <v>1</v>
      </c>
      <c r="U1428">
        <v>0</v>
      </c>
      <c r="V1428" s="1">
        <v>1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1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1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1</v>
      </c>
      <c r="AX1428" s="1">
        <v>1</v>
      </c>
      <c r="AY1428" s="1">
        <v>0</v>
      </c>
      <c r="AZ1428" s="1">
        <v>1</v>
      </c>
      <c r="BA1428" s="1">
        <v>0</v>
      </c>
      <c r="BB1428" s="1">
        <v>0</v>
      </c>
      <c r="BC1428">
        <v>1</v>
      </c>
      <c r="BD1428">
        <v>1</v>
      </c>
      <c r="BE1428">
        <v>1</v>
      </c>
      <c r="BF1428">
        <v>0</v>
      </c>
      <c r="BG1428" s="1">
        <v>1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 t="s">
        <v>4946</v>
      </c>
      <c r="CJ1428" s="1" t="s">
        <v>4946</v>
      </c>
      <c r="CK1428" s="1" t="s">
        <v>4946</v>
      </c>
      <c r="CL1428" s="1" t="s">
        <v>4946</v>
      </c>
      <c r="CM1428" s="1" t="s">
        <v>4944</v>
      </c>
      <c r="CN1428" s="1" t="s">
        <v>4944</v>
      </c>
      <c r="CO1428" s="1" t="s">
        <v>4944</v>
      </c>
      <c r="CP1428" s="1" t="s">
        <v>4946</v>
      </c>
      <c r="CQ1428" s="1" t="s">
        <v>4945</v>
      </c>
      <c r="CR1428" s="1" t="s">
        <v>4946</v>
      </c>
      <c r="CS1428" s="1" t="s">
        <v>4944</v>
      </c>
      <c r="CT1428" s="1" t="s">
        <v>4943</v>
      </c>
      <c r="CU1428" s="1" t="s">
        <v>4943</v>
      </c>
      <c r="CV1428" s="1" t="s">
        <v>4943</v>
      </c>
      <c r="CW1428" s="1" t="s">
        <v>4943</v>
      </c>
      <c r="CX1428" s="1" t="s">
        <v>4943</v>
      </c>
      <c r="CY1428" s="1" t="s">
        <v>4943</v>
      </c>
      <c r="CZ1428" s="1" t="s">
        <v>4943</v>
      </c>
    </row>
    <row r="1429" spans="2:104" x14ac:dyDescent="0.25">
      <c r="B1429" s="2">
        <v>44376</v>
      </c>
      <c r="C1429" s="1">
        <v>1</v>
      </c>
      <c r="D1429" s="1">
        <v>0</v>
      </c>
      <c r="E1429" s="1">
        <v>0</v>
      </c>
      <c r="F1429" s="1">
        <v>0</v>
      </c>
      <c r="G1429">
        <v>0</v>
      </c>
      <c r="H1429">
        <v>1</v>
      </c>
      <c r="I1429">
        <v>1</v>
      </c>
      <c r="J1429">
        <v>0</v>
      </c>
      <c r="K1429">
        <v>1</v>
      </c>
      <c r="L1429">
        <v>0</v>
      </c>
      <c r="M1429">
        <v>0</v>
      </c>
      <c r="N1429">
        <v>0</v>
      </c>
      <c r="O1429">
        <v>1</v>
      </c>
      <c r="P1429">
        <v>0</v>
      </c>
      <c r="Q1429">
        <v>0</v>
      </c>
      <c r="R1429">
        <v>1</v>
      </c>
      <c r="S1429">
        <v>0</v>
      </c>
      <c r="T1429">
        <v>1</v>
      </c>
      <c r="U1429">
        <v>0</v>
      </c>
      <c r="V1429" s="1">
        <v>1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1</v>
      </c>
      <c r="AX1429" s="1">
        <v>1</v>
      </c>
      <c r="AY1429" s="1">
        <v>0</v>
      </c>
      <c r="AZ1429" s="1">
        <v>0</v>
      </c>
      <c r="BA1429" s="1">
        <v>0</v>
      </c>
      <c r="BB1429" s="1">
        <v>0</v>
      </c>
      <c r="BC1429">
        <v>0</v>
      </c>
      <c r="BD1429">
        <v>0</v>
      </c>
      <c r="BE1429">
        <v>1</v>
      </c>
      <c r="BF1429">
        <v>0</v>
      </c>
      <c r="BG1429" s="1">
        <v>1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 t="s">
        <v>4946</v>
      </c>
      <c r="CJ1429" s="1" t="s">
        <v>4945</v>
      </c>
      <c r="CK1429" s="1" t="s">
        <v>4946</v>
      </c>
      <c r="CL1429" s="1" t="s">
        <v>4946</v>
      </c>
      <c r="CM1429" s="1" t="s">
        <v>4945</v>
      </c>
      <c r="CN1429" s="1" t="s">
        <v>4945</v>
      </c>
      <c r="CO1429" s="1" t="s">
        <v>4945</v>
      </c>
      <c r="CP1429" s="1" t="s">
        <v>4946</v>
      </c>
      <c r="CQ1429" s="1" t="s">
        <v>4945</v>
      </c>
      <c r="CR1429" s="1" t="s">
        <v>4946</v>
      </c>
      <c r="CS1429" s="1" t="s">
        <v>4946</v>
      </c>
      <c r="CT1429" s="1" t="s">
        <v>4943</v>
      </c>
      <c r="CU1429" s="1" t="s">
        <v>4943</v>
      </c>
      <c r="CV1429" s="1" t="s">
        <v>4943</v>
      </c>
      <c r="CW1429" s="1" t="s">
        <v>4943</v>
      </c>
      <c r="CX1429" s="1" t="s">
        <v>4943</v>
      </c>
      <c r="CY1429" s="1" t="s">
        <v>4943</v>
      </c>
      <c r="CZ1429" s="1" t="s">
        <v>4943</v>
      </c>
    </row>
    <row r="1430" spans="2:104" x14ac:dyDescent="0.25">
      <c r="B1430" s="2">
        <v>44376</v>
      </c>
      <c r="C1430" s="1">
        <v>1</v>
      </c>
      <c r="D1430" s="1">
        <v>0</v>
      </c>
      <c r="E1430" s="1">
        <v>0</v>
      </c>
      <c r="F1430" s="1">
        <v>0</v>
      </c>
      <c r="G1430">
        <v>1</v>
      </c>
      <c r="H1430">
        <v>1</v>
      </c>
      <c r="I1430">
        <v>1</v>
      </c>
      <c r="J1430">
        <v>1</v>
      </c>
      <c r="K1430">
        <v>1</v>
      </c>
      <c r="L1430">
        <v>1</v>
      </c>
      <c r="M1430">
        <v>1</v>
      </c>
      <c r="N1430">
        <v>1</v>
      </c>
      <c r="O1430">
        <v>1</v>
      </c>
      <c r="P1430">
        <v>0</v>
      </c>
      <c r="Q1430">
        <v>0</v>
      </c>
      <c r="R1430">
        <v>1</v>
      </c>
      <c r="S1430">
        <v>0</v>
      </c>
      <c r="T1430">
        <v>1</v>
      </c>
      <c r="U1430">
        <v>1</v>
      </c>
      <c r="V1430" s="1">
        <v>1</v>
      </c>
      <c r="W1430" s="1">
        <v>0</v>
      </c>
      <c r="X1430" s="1">
        <v>0</v>
      </c>
      <c r="Y1430" s="1">
        <v>0</v>
      </c>
      <c r="Z1430" s="1">
        <v>0</v>
      </c>
      <c r="AA1430" s="1">
        <v>1</v>
      </c>
      <c r="AB1430" s="1">
        <v>0</v>
      </c>
      <c r="AC1430" s="1">
        <v>0</v>
      </c>
      <c r="AD1430" s="1">
        <v>0</v>
      </c>
      <c r="AE1430" s="1">
        <v>0</v>
      </c>
      <c r="AF1430" s="1">
        <v>1</v>
      </c>
      <c r="AG1430" s="1">
        <v>0</v>
      </c>
      <c r="AH1430" s="1">
        <v>1</v>
      </c>
      <c r="AI1430" s="1">
        <v>1</v>
      </c>
      <c r="AJ1430" s="1">
        <v>1</v>
      </c>
      <c r="AK1430" s="1">
        <v>1</v>
      </c>
      <c r="AL1430" s="1">
        <v>1</v>
      </c>
      <c r="AM1430" s="1">
        <v>1</v>
      </c>
      <c r="AN1430" s="1">
        <v>0</v>
      </c>
      <c r="AO1430" s="1">
        <v>0</v>
      </c>
      <c r="AP1430" s="1">
        <v>0</v>
      </c>
      <c r="AQ1430" s="1">
        <v>0</v>
      </c>
      <c r="AR1430" s="1">
        <v>1</v>
      </c>
      <c r="AS1430" s="1">
        <v>0</v>
      </c>
      <c r="AT1430" s="1">
        <v>0</v>
      </c>
      <c r="AU1430" s="1">
        <v>0</v>
      </c>
      <c r="AV1430" s="1">
        <v>0</v>
      </c>
      <c r="AW1430" s="1">
        <v>1</v>
      </c>
      <c r="AX1430" s="1">
        <v>1</v>
      </c>
      <c r="AY1430" s="1">
        <v>1</v>
      </c>
      <c r="AZ1430" s="1">
        <v>1</v>
      </c>
      <c r="BA1430" s="1">
        <v>1</v>
      </c>
      <c r="BB1430" s="1">
        <v>1</v>
      </c>
      <c r="BC1430">
        <v>1</v>
      </c>
      <c r="BD1430">
        <v>1</v>
      </c>
      <c r="BE1430">
        <v>0</v>
      </c>
      <c r="BF1430">
        <v>0</v>
      </c>
      <c r="BG1430" s="1">
        <v>1</v>
      </c>
      <c r="BH1430" s="1">
        <v>0</v>
      </c>
      <c r="BI1430" s="1">
        <v>0</v>
      </c>
      <c r="BJ1430" s="1">
        <v>0</v>
      </c>
      <c r="BK1430" s="1">
        <v>0</v>
      </c>
      <c r="BL1430" s="1">
        <v>1</v>
      </c>
      <c r="BM1430" s="1">
        <v>0</v>
      </c>
      <c r="BN1430" s="1">
        <v>0</v>
      </c>
      <c r="BO1430" s="1">
        <v>0</v>
      </c>
      <c r="BP1430" s="1">
        <v>0</v>
      </c>
      <c r="BQ1430" s="1">
        <v>1</v>
      </c>
      <c r="BR1430" s="1">
        <v>1</v>
      </c>
      <c r="BS1430" s="1">
        <v>0</v>
      </c>
      <c r="BT1430" s="1">
        <v>0</v>
      </c>
      <c r="BU1430" s="1">
        <v>1</v>
      </c>
      <c r="BV1430" s="1">
        <v>1</v>
      </c>
      <c r="BW1430" s="1">
        <v>0</v>
      </c>
      <c r="BX1430" s="1">
        <v>0</v>
      </c>
      <c r="BY1430" s="1">
        <v>0</v>
      </c>
      <c r="BZ1430" s="1">
        <v>0</v>
      </c>
      <c r="CA1430" s="1">
        <v>1</v>
      </c>
      <c r="CB1430" s="1">
        <v>0</v>
      </c>
      <c r="CC1430" s="1">
        <v>0</v>
      </c>
      <c r="CD1430" s="1">
        <v>0</v>
      </c>
      <c r="CE1430" s="1">
        <v>0</v>
      </c>
      <c r="CF1430" s="1">
        <v>1</v>
      </c>
      <c r="CG1430" s="1">
        <v>0</v>
      </c>
      <c r="CH1430" s="1">
        <v>0</v>
      </c>
      <c r="CI1430" s="1" t="s">
        <v>4946</v>
      </c>
      <c r="CJ1430" s="1" t="s">
        <v>4946</v>
      </c>
      <c r="CK1430" s="1" t="s">
        <v>4946</v>
      </c>
      <c r="CL1430" s="1" t="s">
        <v>4946</v>
      </c>
      <c r="CM1430" s="1" t="s">
        <v>4944</v>
      </c>
      <c r="CN1430" s="1" t="s">
        <v>4944</v>
      </c>
      <c r="CO1430" s="1" t="s">
        <v>4944</v>
      </c>
      <c r="CP1430" s="1" t="s">
        <v>4944</v>
      </c>
      <c r="CQ1430" s="1" t="s">
        <v>4944</v>
      </c>
      <c r="CR1430" s="1" t="s">
        <v>4946</v>
      </c>
      <c r="CS1430" s="1" t="s">
        <v>4946</v>
      </c>
      <c r="CT1430" s="1" t="s">
        <v>4943</v>
      </c>
      <c r="CU1430" s="1" t="s">
        <v>4943</v>
      </c>
      <c r="CV1430" s="1" t="s">
        <v>4943</v>
      </c>
      <c r="CW1430" s="1" t="s">
        <v>4943</v>
      </c>
      <c r="CX1430" s="1" t="s">
        <v>4943</v>
      </c>
      <c r="CY1430" s="1" t="s">
        <v>4943</v>
      </c>
      <c r="CZ1430" s="1" t="s">
        <v>4943</v>
      </c>
    </row>
    <row r="1431" spans="2:104" x14ac:dyDescent="0.25">
      <c r="B1431" s="2">
        <v>44376</v>
      </c>
      <c r="C1431" s="1">
        <v>1</v>
      </c>
      <c r="D1431" s="1">
        <v>0</v>
      </c>
      <c r="E1431" s="1">
        <v>0</v>
      </c>
      <c r="F1431" s="1">
        <v>0</v>
      </c>
      <c r="G1431">
        <v>1</v>
      </c>
      <c r="H1431">
        <v>1</v>
      </c>
      <c r="I1431">
        <v>1</v>
      </c>
      <c r="J1431">
        <v>0</v>
      </c>
      <c r="K1431">
        <v>0</v>
      </c>
      <c r="L1431">
        <v>0</v>
      </c>
      <c r="M1431">
        <v>1</v>
      </c>
      <c r="N1431">
        <v>1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</v>
      </c>
      <c r="U1431">
        <v>0</v>
      </c>
      <c r="V1431" s="1">
        <v>1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>
        <v>0</v>
      </c>
      <c r="BD1431">
        <v>0</v>
      </c>
      <c r="BE1431">
        <v>0</v>
      </c>
      <c r="BF143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1</v>
      </c>
      <c r="CG1431" s="1">
        <v>0</v>
      </c>
      <c r="CH1431" s="1">
        <v>0</v>
      </c>
      <c r="CI1431" s="1" t="s">
        <v>4946</v>
      </c>
      <c r="CJ1431" s="1" t="s">
        <v>4946</v>
      </c>
      <c r="CK1431" s="1" t="s">
        <v>4946</v>
      </c>
      <c r="CL1431" s="1" t="s">
        <v>4946</v>
      </c>
      <c r="CM1431" s="1" t="s">
        <v>4945</v>
      </c>
      <c r="CN1431" s="1" t="s">
        <v>4945</v>
      </c>
      <c r="CO1431" s="1" t="s">
        <v>4946</v>
      </c>
      <c r="CP1431" s="1" t="s">
        <v>4945</v>
      </c>
      <c r="CQ1431" s="1" t="s">
        <v>4944</v>
      </c>
      <c r="CR1431" s="1" t="s">
        <v>4944</v>
      </c>
      <c r="CS1431" s="1" t="s">
        <v>4944</v>
      </c>
      <c r="CT1431" s="1" t="s">
        <v>4943</v>
      </c>
      <c r="CU1431" s="1" t="s">
        <v>4943</v>
      </c>
      <c r="CV1431" s="1" t="s">
        <v>4943</v>
      </c>
      <c r="CW1431" s="1" t="s">
        <v>4943</v>
      </c>
      <c r="CX1431" s="1" t="s">
        <v>4943</v>
      </c>
      <c r="CY1431" s="1" t="s">
        <v>4943</v>
      </c>
      <c r="CZ1431" s="1" t="s">
        <v>4943</v>
      </c>
    </row>
    <row r="1432" spans="2:104" x14ac:dyDescent="0.25">
      <c r="B1432" s="2">
        <v>44376</v>
      </c>
      <c r="C1432" s="1">
        <v>0</v>
      </c>
      <c r="D1432" s="1">
        <v>1</v>
      </c>
      <c r="E1432" s="1">
        <v>0</v>
      </c>
      <c r="F1432" s="1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>
        <v>0</v>
      </c>
      <c r="BD1432">
        <v>0</v>
      </c>
      <c r="BE1432">
        <v>0</v>
      </c>
      <c r="BF1432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 t="s">
        <v>4943</v>
      </c>
      <c r="CJ1432" s="1" t="s">
        <v>4943</v>
      </c>
      <c r="CK1432" s="1" t="s">
        <v>4943</v>
      </c>
      <c r="CL1432" s="1" t="s">
        <v>4943</v>
      </c>
      <c r="CM1432" s="1" t="s">
        <v>4943</v>
      </c>
      <c r="CN1432" s="1" t="s">
        <v>4943</v>
      </c>
      <c r="CO1432" s="1" t="s">
        <v>4943</v>
      </c>
      <c r="CP1432" s="1" t="s">
        <v>4943</v>
      </c>
      <c r="CQ1432" s="1" t="s">
        <v>4943</v>
      </c>
      <c r="CR1432" s="1" t="s">
        <v>4943</v>
      </c>
      <c r="CS1432" s="1" t="s">
        <v>4943</v>
      </c>
      <c r="CT1432" s="1" t="s">
        <v>4943</v>
      </c>
      <c r="CU1432" s="1" t="s">
        <v>4943</v>
      </c>
      <c r="CV1432" s="1" t="s">
        <v>4943</v>
      </c>
      <c r="CW1432" s="1" t="s">
        <v>4943</v>
      </c>
      <c r="CX1432" s="1" t="s">
        <v>4943</v>
      </c>
      <c r="CY1432" s="1" t="s">
        <v>23</v>
      </c>
      <c r="CZ1432" s="1" t="s">
        <v>4943</v>
      </c>
    </row>
    <row r="1433" spans="2:104" x14ac:dyDescent="0.25">
      <c r="B1433" s="2">
        <v>44376</v>
      </c>
      <c r="C1433" s="1">
        <v>1</v>
      </c>
      <c r="D1433" s="1">
        <v>0</v>
      </c>
      <c r="E1433" s="1">
        <v>0</v>
      </c>
      <c r="F1433" s="1">
        <v>0</v>
      </c>
      <c r="G1433">
        <v>1</v>
      </c>
      <c r="H1433">
        <v>1</v>
      </c>
      <c r="I1433">
        <v>1</v>
      </c>
      <c r="J1433">
        <v>1</v>
      </c>
      <c r="K1433">
        <v>1</v>
      </c>
      <c r="L1433">
        <v>0</v>
      </c>
      <c r="M1433">
        <v>0</v>
      </c>
      <c r="N1433">
        <v>0</v>
      </c>
      <c r="O1433">
        <v>1</v>
      </c>
      <c r="P1433">
        <v>0</v>
      </c>
      <c r="Q1433">
        <v>0</v>
      </c>
      <c r="R1433">
        <v>1</v>
      </c>
      <c r="S1433">
        <v>1</v>
      </c>
      <c r="T1433">
        <v>1</v>
      </c>
      <c r="U1433">
        <v>0</v>
      </c>
      <c r="V1433" s="1">
        <v>1</v>
      </c>
      <c r="W1433" s="1">
        <v>0</v>
      </c>
      <c r="X1433" s="1">
        <v>1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1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1</v>
      </c>
      <c r="AN1433" s="1">
        <v>0</v>
      </c>
      <c r="AO1433" s="1">
        <v>1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1</v>
      </c>
      <c r="AX1433" s="1">
        <v>0</v>
      </c>
      <c r="AY1433" s="1">
        <v>1</v>
      </c>
      <c r="AZ1433" s="1">
        <v>0</v>
      </c>
      <c r="BA1433" s="1">
        <v>1</v>
      </c>
      <c r="BB1433" s="1">
        <v>0</v>
      </c>
      <c r="BC1433">
        <v>1</v>
      </c>
      <c r="BD1433">
        <v>1</v>
      </c>
      <c r="BE1433">
        <v>1</v>
      </c>
      <c r="BF1433">
        <v>1</v>
      </c>
      <c r="BG1433" s="1">
        <v>1</v>
      </c>
      <c r="BH1433" s="1">
        <v>0</v>
      </c>
      <c r="BI1433" s="1">
        <v>1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 t="s">
        <v>4946</v>
      </c>
      <c r="CJ1433" s="1" t="s">
        <v>4946</v>
      </c>
      <c r="CK1433" s="1" t="s">
        <v>4944</v>
      </c>
      <c r="CL1433" s="1" t="s">
        <v>4944</v>
      </c>
      <c r="CM1433" s="1" t="s">
        <v>4946</v>
      </c>
      <c r="CN1433" s="1" t="s">
        <v>4945</v>
      </c>
      <c r="CO1433" s="1" t="s">
        <v>4944</v>
      </c>
      <c r="CP1433" s="1" t="s">
        <v>4944</v>
      </c>
      <c r="CQ1433" s="1" t="s">
        <v>4944</v>
      </c>
      <c r="CR1433" s="1" t="s">
        <v>4946</v>
      </c>
      <c r="CS1433" s="1" t="s">
        <v>4944</v>
      </c>
      <c r="CT1433" s="1" t="s">
        <v>4943</v>
      </c>
      <c r="CU1433" s="1" t="s">
        <v>4943</v>
      </c>
      <c r="CV1433" s="1" t="s">
        <v>4943</v>
      </c>
      <c r="CW1433" s="1" t="s">
        <v>4943</v>
      </c>
      <c r="CX1433" s="1" t="s">
        <v>4943</v>
      </c>
      <c r="CY1433" s="1" t="s">
        <v>4943</v>
      </c>
      <c r="CZ1433" s="1" t="s">
        <v>4943</v>
      </c>
    </row>
    <row r="1434" spans="2:104" x14ac:dyDescent="0.25">
      <c r="B1434" s="2">
        <v>44376</v>
      </c>
      <c r="C1434" s="1">
        <v>1</v>
      </c>
      <c r="D1434" s="1">
        <v>0</v>
      </c>
      <c r="E1434" s="1">
        <v>0</v>
      </c>
      <c r="F1434" s="1">
        <v>0</v>
      </c>
      <c r="G1434">
        <v>1</v>
      </c>
      <c r="H1434">
        <v>1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</v>
      </c>
      <c r="P1434">
        <v>0</v>
      </c>
      <c r="Q1434">
        <v>0</v>
      </c>
      <c r="R1434">
        <v>1</v>
      </c>
      <c r="S1434">
        <v>1</v>
      </c>
      <c r="T1434">
        <v>1</v>
      </c>
      <c r="U1434">
        <v>0</v>
      </c>
      <c r="V1434" s="1">
        <v>1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1</v>
      </c>
      <c r="AH1434" s="1">
        <v>0</v>
      </c>
      <c r="AI1434" s="1">
        <v>0</v>
      </c>
      <c r="AJ1434" s="1">
        <v>0</v>
      </c>
      <c r="AK1434" s="1">
        <v>1</v>
      </c>
      <c r="AL1434" s="1">
        <v>0</v>
      </c>
      <c r="AM1434" s="1">
        <v>1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1</v>
      </c>
      <c r="AX1434" s="1">
        <v>1</v>
      </c>
      <c r="AY1434" s="1">
        <v>1</v>
      </c>
      <c r="AZ1434" s="1">
        <v>1</v>
      </c>
      <c r="BA1434" s="1">
        <v>0</v>
      </c>
      <c r="BB1434" s="1">
        <v>0</v>
      </c>
      <c r="BC1434">
        <v>1</v>
      </c>
      <c r="BD1434">
        <v>1</v>
      </c>
      <c r="BE1434">
        <v>1</v>
      </c>
      <c r="BF1434">
        <v>0</v>
      </c>
      <c r="BG1434" s="1">
        <v>1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1</v>
      </c>
      <c r="CG1434" s="1">
        <v>0</v>
      </c>
      <c r="CH1434" s="1">
        <v>0</v>
      </c>
      <c r="CI1434" s="1" t="s">
        <v>4946</v>
      </c>
      <c r="CJ1434" s="1" t="s">
        <v>4946</v>
      </c>
      <c r="CK1434" s="1" t="s">
        <v>4945</v>
      </c>
      <c r="CL1434" s="1" t="s">
        <v>4944</v>
      </c>
      <c r="CM1434" s="1" t="s">
        <v>4944</v>
      </c>
      <c r="CN1434" s="1" t="s">
        <v>4944</v>
      </c>
      <c r="CO1434" s="1" t="s">
        <v>4944</v>
      </c>
      <c r="CP1434" s="1" t="s">
        <v>4946</v>
      </c>
      <c r="CQ1434" s="1" t="s">
        <v>4945</v>
      </c>
      <c r="CR1434" s="1" t="s">
        <v>4945</v>
      </c>
      <c r="CS1434" s="1" t="s">
        <v>4944</v>
      </c>
      <c r="CT1434" s="1" t="s">
        <v>4943</v>
      </c>
      <c r="CU1434" s="1" t="s">
        <v>4943</v>
      </c>
      <c r="CV1434" s="1" t="s">
        <v>4943</v>
      </c>
      <c r="CW1434" s="1" t="s">
        <v>4943</v>
      </c>
      <c r="CX1434" s="1" t="s">
        <v>4943</v>
      </c>
      <c r="CY1434" s="1" t="s">
        <v>4943</v>
      </c>
      <c r="CZ1434" s="1" t="s">
        <v>4943</v>
      </c>
    </row>
    <row r="1435" spans="2:104" x14ac:dyDescent="0.25">
      <c r="B1435" s="2">
        <v>44376</v>
      </c>
      <c r="C1435" s="1">
        <v>0</v>
      </c>
      <c r="D1435" s="1">
        <v>1</v>
      </c>
      <c r="E1435" s="1">
        <v>0</v>
      </c>
      <c r="F1435" s="1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>
        <v>0</v>
      </c>
      <c r="BD1435">
        <v>0</v>
      </c>
      <c r="BE1435">
        <v>0</v>
      </c>
      <c r="BF1435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 t="s">
        <v>4943</v>
      </c>
      <c r="CJ1435" s="1" t="s">
        <v>4943</v>
      </c>
      <c r="CK1435" s="1" t="s">
        <v>4943</v>
      </c>
      <c r="CL1435" s="1" t="s">
        <v>4943</v>
      </c>
      <c r="CM1435" s="1" t="s">
        <v>4943</v>
      </c>
      <c r="CN1435" s="1" t="s">
        <v>4943</v>
      </c>
      <c r="CO1435" s="1" t="s">
        <v>4943</v>
      </c>
      <c r="CP1435" s="1" t="s">
        <v>4943</v>
      </c>
      <c r="CQ1435" s="1" t="s">
        <v>4943</v>
      </c>
      <c r="CR1435" s="1" t="s">
        <v>4943</v>
      </c>
      <c r="CS1435" s="1" t="s">
        <v>4943</v>
      </c>
      <c r="CT1435" s="1" t="s">
        <v>4943</v>
      </c>
      <c r="CU1435" s="1" t="s">
        <v>4943</v>
      </c>
      <c r="CV1435" s="1" t="s">
        <v>4943</v>
      </c>
      <c r="CW1435" s="1" t="s">
        <v>4943</v>
      </c>
      <c r="CX1435" s="1" t="s">
        <v>4943</v>
      </c>
      <c r="CY1435" s="1" t="s">
        <v>23</v>
      </c>
      <c r="CZ1435" s="1" t="s">
        <v>4943</v>
      </c>
    </row>
    <row r="1436" spans="2:104" x14ac:dyDescent="0.25">
      <c r="B1436" s="2">
        <v>44376</v>
      </c>
      <c r="C1436" s="1">
        <v>0</v>
      </c>
      <c r="D1436" s="1">
        <v>0</v>
      </c>
      <c r="E1436" s="1">
        <v>1</v>
      </c>
      <c r="F1436" s="1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>
        <v>0</v>
      </c>
      <c r="BD1436">
        <v>0</v>
      </c>
      <c r="BE1436">
        <v>0</v>
      </c>
      <c r="BF1436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0</v>
      </c>
      <c r="BW1436" s="1">
        <v>0</v>
      </c>
      <c r="BX1436" s="1">
        <v>0</v>
      </c>
      <c r="BY1436" s="1">
        <v>0</v>
      </c>
      <c r="BZ1436" s="1">
        <v>0</v>
      </c>
      <c r="CA1436" s="1">
        <v>0</v>
      </c>
      <c r="CB1436" s="1">
        <v>0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 t="s">
        <v>4943</v>
      </c>
      <c r="CJ1436" s="1" t="s">
        <v>4943</v>
      </c>
      <c r="CK1436" s="1" t="s">
        <v>4943</v>
      </c>
      <c r="CL1436" s="1" t="s">
        <v>4943</v>
      </c>
      <c r="CM1436" s="1" t="s">
        <v>4943</v>
      </c>
      <c r="CN1436" s="1" t="s">
        <v>4943</v>
      </c>
      <c r="CO1436" s="1" t="s">
        <v>4943</v>
      </c>
      <c r="CP1436" s="1" t="s">
        <v>4943</v>
      </c>
      <c r="CQ1436" s="1" t="s">
        <v>4943</v>
      </c>
      <c r="CR1436" s="1" t="s">
        <v>4943</v>
      </c>
      <c r="CS1436" s="1" t="s">
        <v>4943</v>
      </c>
      <c r="CT1436" s="1" t="s">
        <v>4943</v>
      </c>
      <c r="CU1436" s="1" t="s">
        <v>4943</v>
      </c>
      <c r="CV1436" s="1" t="s">
        <v>4943</v>
      </c>
      <c r="CW1436" s="1" t="s">
        <v>4943</v>
      </c>
      <c r="CX1436" s="1" t="s">
        <v>4943</v>
      </c>
      <c r="CY1436" s="1" t="s">
        <v>4943</v>
      </c>
      <c r="CZ1436" s="1" t="s">
        <v>23</v>
      </c>
    </row>
    <row r="1437" spans="2:104" x14ac:dyDescent="0.25">
      <c r="B1437" s="2">
        <v>44376</v>
      </c>
      <c r="C1437" s="1">
        <v>0</v>
      </c>
      <c r="D1437" s="1">
        <v>1</v>
      </c>
      <c r="E1437" s="1">
        <v>0</v>
      </c>
      <c r="F1437" s="1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>
        <v>0</v>
      </c>
      <c r="BD1437">
        <v>0</v>
      </c>
      <c r="BE1437">
        <v>0</v>
      </c>
      <c r="BF1437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0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 t="s">
        <v>4943</v>
      </c>
      <c r="CJ1437" s="1" t="s">
        <v>4943</v>
      </c>
      <c r="CK1437" s="1" t="s">
        <v>4943</v>
      </c>
      <c r="CL1437" s="1" t="s">
        <v>4943</v>
      </c>
      <c r="CM1437" s="1" t="s">
        <v>4943</v>
      </c>
      <c r="CN1437" s="1" t="s">
        <v>4943</v>
      </c>
      <c r="CO1437" s="1" t="s">
        <v>4943</v>
      </c>
      <c r="CP1437" s="1" t="s">
        <v>4943</v>
      </c>
      <c r="CQ1437" s="1" t="s">
        <v>4943</v>
      </c>
      <c r="CR1437" s="1" t="s">
        <v>4943</v>
      </c>
      <c r="CS1437" s="1" t="s">
        <v>4943</v>
      </c>
      <c r="CT1437" s="1" t="s">
        <v>4943</v>
      </c>
      <c r="CU1437" s="1" t="s">
        <v>4943</v>
      </c>
      <c r="CV1437" s="1" t="s">
        <v>4943</v>
      </c>
      <c r="CW1437" s="1" t="s">
        <v>4943</v>
      </c>
      <c r="CX1437" s="1" t="s">
        <v>4943</v>
      </c>
      <c r="CY1437" s="1" t="s">
        <v>23</v>
      </c>
      <c r="CZ1437" s="1" t="s">
        <v>4943</v>
      </c>
    </row>
    <row r="1438" spans="2:104" x14ac:dyDescent="0.25">
      <c r="B1438" s="2">
        <v>44376</v>
      </c>
      <c r="C1438" s="1">
        <v>0</v>
      </c>
      <c r="D1438" s="1">
        <v>1</v>
      </c>
      <c r="E1438" s="1">
        <v>0</v>
      </c>
      <c r="F1438" s="1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>
        <v>0</v>
      </c>
      <c r="BD1438">
        <v>0</v>
      </c>
      <c r="BE1438">
        <v>0</v>
      </c>
      <c r="BF1438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0</v>
      </c>
      <c r="BQ1438" s="1">
        <v>0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 t="s">
        <v>4943</v>
      </c>
      <c r="CJ1438" s="1" t="s">
        <v>4943</v>
      </c>
      <c r="CK1438" s="1" t="s">
        <v>4943</v>
      </c>
      <c r="CL1438" s="1" t="s">
        <v>4943</v>
      </c>
      <c r="CM1438" s="1" t="s">
        <v>4943</v>
      </c>
      <c r="CN1438" s="1" t="s">
        <v>4943</v>
      </c>
      <c r="CO1438" s="1" t="s">
        <v>4943</v>
      </c>
      <c r="CP1438" s="1" t="s">
        <v>4943</v>
      </c>
      <c r="CQ1438" s="1" t="s">
        <v>4943</v>
      </c>
      <c r="CR1438" s="1" t="s">
        <v>4943</v>
      </c>
      <c r="CS1438" s="1" t="s">
        <v>4943</v>
      </c>
      <c r="CT1438" s="1" t="s">
        <v>4943</v>
      </c>
      <c r="CU1438" s="1" t="s">
        <v>4943</v>
      </c>
      <c r="CV1438" s="1" t="s">
        <v>4943</v>
      </c>
      <c r="CW1438" s="1" t="s">
        <v>4943</v>
      </c>
      <c r="CX1438" s="1" t="s">
        <v>4943</v>
      </c>
      <c r="CY1438" s="1" t="s">
        <v>23</v>
      </c>
      <c r="CZ1438" s="1" t="s">
        <v>4943</v>
      </c>
    </row>
    <row r="1439" spans="2:104" x14ac:dyDescent="0.25">
      <c r="B1439" s="2">
        <v>44376</v>
      </c>
      <c r="C1439" s="1">
        <v>0</v>
      </c>
      <c r="D1439" s="1">
        <v>1</v>
      </c>
      <c r="E1439" s="1">
        <v>0</v>
      </c>
      <c r="F1439" s="1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>
        <v>0</v>
      </c>
      <c r="BD1439">
        <v>0</v>
      </c>
      <c r="BE1439">
        <v>0</v>
      </c>
      <c r="BF1439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0</v>
      </c>
      <c r="BX1439" s="1">
        <v>0</v>
      </c>
      <c r="BY1439" s="1">
        <v>0</v>
      </c>
      <c r="BZ1439" s="1">
        <v>0</v>
      </c>
      <c r="CA1439" s="1">
        <v>0</v>
      </c>
      <c r="CB1439" s="1">
        <v>0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 t="s">
        <v>4943</v>
      </c>
      <c r="CJ1439" s="1" t="s">
        <v>4943</v>
      </c>
      <c r="CK1439" s="1" t="s">
        <v>4943</v>
      </c>
      <c r="CL1439" s="1" t="s">
        <v>4943</v>
      </c>
      <c r="CM1439" s="1" t="s">
        <v>4943</v>
      </c>
      <c r="CN1439" s="1" t="s">
        <v>4943</v>
      </c>
      <c r="CO1439" s="1" t="s">
        <v>4943</v>
      </c>
      <c r="CP1439" s="1" t="s">
        <v>4943</v>
      </c>
      <c r="CQ1439" s="1" t="s">
        <v>4943</v>
      </c>
      <c r="CR1439" s="1" t="s">
        <v>4943</v>
      </c>
      <c r="CS1439" s="1" t="s">
        <v>4943</v>
      </c>
      <c r="CT1439" s="1" t="s">
        <v>4943</v>
      </c>
      <c r="CU1439" s="1" t="s">
        <v>4943</v>
      </c>
      <c r="CV1439" s="1" t="s">
        <v>4943</v>
      </c>
      <c r="CW1439" s="1" t="s">
        <v>4943</v>
      </c>
      <c r="CX1439" s="1" t="s">
        <v>4943</v>
      </c>
      <c r="CY1439" s="1" t="s">
        <v>23</v>
      </c>
      <c r="CZ1439" s="1" t="s">
        <v>4943</v>
      </c>
    </row>
    <row r="1440" spans="2:104" x14ac:dyDescent="0.25">
      <c r="B1440" s="2">
        <v>44376</v>
      </c>
      <c r="C1440" s="1">
        <v>1</v>
      </c>
      <c r="D1440" s="1">
        <v>0</v>
      </c>
      <c r="E1440" s="1">
        <v>0</v>
      </c>
      <c r="F1440" s="1">
        <v>0</v>
      </c>
      <c r="G1440">
        <v>1</v>
      </c>
      <c r="H1440">
        <v>1</v>
      </c>
      <c r="I1440">
        <v>1</v>
      </c>
      <c r="J1440">
        <v>1</v>
      </c>
      <c r="K1440">
        <v>1</v>
      </c>
      <c r="L1440">
        <v>1</v>
      </c>
      <c r="M1440">
        <v>1</v>
      </c>
      <c r="N1440">
        <v>1</v>
      </c>
      <c r="O1440">
        <v>1</v>
      </c>
      <c r="P1440">
        <v>1</v>
      </c>
      <c r="Q1440">
        <v>0</v>
      </c>
      <c r="R1440">
        <v>1</v>
      </c>
      <c r="S1440">
        <v>1</v>
      </c>
      <c r="T1440">
        <v>1</v>
      </c>
      <c r="U1440">
        <v>1</v>
      </c>
      <c r="V1440" s="1">
        <v>1</v>
      </c>
      <c r="W1440" s="1">
        <v>0</v>
      </c>
      <c r="X1440" s="1">
        <v>0</v>
      </c>
      <c r="Y1440" s="1">
        <v>0</v>
      </c>
      <c r="Z1440" s="1">
        <v>0</v>
      </c>
      <c r="AA1440" s="1">
        <v>1</v>
      </c>
      <c r="AB1440" s="1">
        <v>0</v>
      </c>
      <c r="AC1440" s="1">
        <v>0</v>
      </c>
      <c r="AD1440" s="1">
        <v>0</v>
      </c>
      <c r="AE1440" s="1">
        <v>0</v>
      </c>
      <c r="AF1440" s="1">
        <v>1</v>
      </c>
      <c r="AG1440" s="1">
        <v>0</v>
      </c>
      <c r="AH1440" s="1">
        <v>1</v>
      </c>
      <c r="AI1440" s="1">
        <v>1</v>
      </c>
      <c r="AJ1440" s="1">
        <v>0</v>
      </c>
      <c r="AK1440" s="1">
        <v>0</v>
      </c>
      <c r="AL1440" s="1">
        <v>0</v>
      </c>
      <c r="AM1440" s="1">
        <v>1</v>
      </c>
      <c r="AN1440" s="1">
        <v>0</v>
      </c>
      <c r="AO1440" s="1">
        <v>0</v>
      </c>
      <c r="AP1440" s="1">
        <v>0</v>
      </c>
      <c r="AQ1440" s="1">
        <v>0</v>
      </c>
      <c r="AR1440" s="1">
        <v>1</v>
      </c>
      <c r="AS1440" s="1">
        <v>0</v>
      </c>
      <c r="AT1440" s="1">
        <v>0</v>
      </c>
      <c r="AU1440" s="1">
        <v>0</v>
      </c>
      <c r="AV1440" s="1">
        <v>0</v>
      </c>
      <c r="AW1440" s="1">
        <v>1</v>
      </c>
      <c r="AX1440" s="1">
        <v>1</v>
      </c>
      <c r="AY1440" s="1">
        <v>1</v>
      </c>
      <c r="AZ1440" s="1">
        <v>1</v>
      </c>
      <c r="BA1440" s="1">
        <v>1</v>
      </c>
      <c r="BB1440" s="1">
        <v>0</v>
      </c>
      <c r="BC1440">
        <v>1</v>
      </c>
      <c r="BD1440">
        <v>1</v>
      </c>
      <c r="BE1440">
        <v>1</v>
      </c>
      <c r="BF1440">
        <v>0</v>
      </c>
      <c r="BG1440" s="1">
        <v>1</v>
      </c>
      <c r="BH1440" s="1">
        <v>0</v>
      </c>
      <c r="BI1440" s="1">
        <v>0</v>
      </c>
      <c r="BJ1440" s="1">
        <v>0</v>
      </c>
      <c r="BK1440" s="1">
        <v>0</v>
      </c>
      <c r="BL1440" s="1">
        <v>1</v>
      </c>
      <c r="BM1440" s="1">
        <v>0</v>
      </c>
      <c r="BN1440" s="1">
        <v>0</v>
      </c>
      <c r="BO1440" s="1">
        <v>0</v>
      </c>
      <c r="BP1440" s="1">
        <v>0</v>
      </c>
      <c r="BQ1440" s="1">
        <v>1</v>
      </c>
      <c r="BR1440" s="1">
        <v>1</v>
      </c>
      <c r="BS1440" s="1">
        <v>1</v>
      </c>
      <c r="BT1440" s="1">
        <v>0</v>
      </c>
      <c r="BU1440" s="1">
        <v>1</v>
      </c>
      <c r="BV1440" s="1">
        <v>1</v>
      </c>
      <c r="BW1440" s="1">
        <v>0</v>
      </c>
      <c r="BX1440" s="1">
        <v>0</v>
      </c>
      <c r="BY1440" s="1">
        <v>0</v>
      </c>
      <c r="BZ1440" s="1">
        <v>0</v>
      </c>
      <c r="CA1440" s="1">
        <v>1</v>
      </c>
      <c r="CB1440" s="1">
        <v>0</v>
      </c>
      <c r="CC1440" s="1">
        <v>0</v>
      </c>
      <c r="CD1440" s="1">
        <v>0</v>
      </c>
      <c r="CE1440" s="1">
        <v>0</v>
      </c>
      <c r="CF1440" s="1">
        <v>1</v>
      </c>
      <c r="CG1440" s="1">
        <v>0</v>
      </c>
      <c r="CH1440" s="1">
        <v>0</v>
      </c>
      <c r="CI1440" s="1" t="s">
        <v>4946</v>
      </c>
      <c r="CJ1440" s="1" t="s">
        <v>4946</v>
      </c>
      <c r="CK1440" s="1" t="s">
        <v>4946</v>
      </c>
      <c r="CL1440" s="1" t="s">
        <v>4946</v>
      </c>
      <c r="CM1440" s="1" t="s">
        <v>4946</v>
      </c>
      <c r="CN1440" s="1" t="s">
        <v>4946</v>
      </c>
      <c r="CO1440" s="1" t="s">
        <v>4946</v>
      </c>
      <c r="CP1440" s="1" t="s">
        <v>4946</v>
      </c>
      <c r="CQ1440" s="1" t="s">
        <v>4946</v>
      </c>
      <c r="CR1440" s="1" t="s">
        <v>4946</v>
      </c>
      <c r="CS1440" s="1" t="s">
        <v>4946</v>
      </c>
      <c r="CT1440" s="1" t="s">
        <v>4943</v>
      </c>
      <c r="CU1440" s="1" t="s">
        <v>4943</v>
      </c>
      <c r="CV1440" s="1" t="s">
        <v>4943</v>
      </c>
      <c r="CW1440" s="1" t="s">
        <v>4943</v>
      </c>
      <c r="CX1440" s="1" t="s">
        <v>4943</v>
      </c>
      <c r="CY1440" s="1" t="s">
        <v>4943</v>
      </c>
      <c r="CZ1440" s="1" t="s">
        <v>4943</v>
      </c>
    </row>
    <row r="1441" spans="2:104" x14ac:dyDescent="0.25">
      <c r="B1441" s="2">
        <v>44376</v>
      </c>
      <c r="C1441" s="1">
        <v>1</v>
      </c>
      <c r="D1441" s="1">
        <v>0</v>
      </c>
      <c r="E1441" s="1">
        <v>0</v>
      </c>
      <c r="F1441" s="1">
        <v>0</v>
      </c>
      <c r="G1441">
        <v>0</v>
      </c>
      <c r="H1441">
        <v>1</v>
      </c>
      <c r="I1441">
        <v>0</v>
      </c>
      <c r="J1441">
        <v>0</v>
      </c>
      <c r="K1441">
        <v>0</v>
      </c>
      <c r="L1441">
        <v>0</v>
      </c>
      <c r="M1441">
        <v>1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>
        <v>0</v>
      </c>
      <c r="BD1441">
        <v>0</v>
      </c>
      <c r="BE1441">
        <v>0</v>
      </c>
      <c r="BF144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0</v>
      </c>
      <c r="CE1441" s="1">
        <v>0</v>
      </c>
      <c r="CF1441" s="1">
        <v>1</v>
      </c>
      <c r="CG1441" s="1">
        <v>0</v>
      </c>
      <c r="CH1441" s="1">
        <v>0</v>
      </c>
      <c r="CI1441" s="1" t="s">
        <v>4946</v>
      </c>
      <c r="CJ1441" s="1" t="s">
        <v>4946</v>
      </c>
      <c r="CK1441" s="1" t="s">
        <v>4944</v>
      </c>
      <c r="CL1441" s="1" t="s">
        <v>4944</v>
      </c>
      <c r="CM1441" s="1" t="s">
        <v>4946</v>
      </c>
      <c r="CN1441" s="1" t="s">
        <v>4946</v>
      </c>
      <c r="CO1441" s="1" t="s">
        <v>4946</v>
      </c>
      <c r="CP1441" s="1" t="s">
        <v>4946</v>
      </c>
      <c r="CQ1441" s="1" t="s">
        <v>4944</v>
      </c>
      <c r="CR1441" s="1" t="s">
        <v>4946</v>
      </c>
      <c r="CS1441" s="1" t="s">
        <v>4944</v>
      </c>
      <c r="CT1441" s="1" t="s">
        <v>4943</v>
      </c>
      <c r="CU1441" s="1" t="s">
        <v>4943</v>
      </c>
      <c r="CV1441" s="1" t="s">
        <v>4943</v>
      </c>
      <c r="CW1441" s="1" t="s">
        <v>4943</v>
      </c>
      <c r="CX1441" s="1" t="s">
        <v>4943</v>
      </c>
      <c r="CY1441" s="1" t="s">
        <v>4943</v>
      </c>
      <c r="CZ1441" s="1" t="s">
        <v>4943</v>
      </c>
    </row>
    <row r="1442" spans="2:104" x14ac:dyDescent="0.25">
      <c r="B1442" s="2">
        <v>44376</v>
      </c>
      <c r="C1442" s="1">
        <v>1</v>
      </c>
      <c r="D1442" s="1">
        <v>0</v>
      </c>
      <c r="E1442" s="1">
        <v>0</v>
      </c>
      <c r="F1442" s="1">
        <v>0</v>
      </c>
      <c r="G1442">
        <v>1</v>
      </c>
      <c r="H1442">
        <v>1</v>
      </c>
      <c r="I1442">
        <v>1</v>
      </c>
      <c r="J1442">
        <v>0</v>
      </c>
      <c r="K1442">
        <v>1</v>
      </c>
      <c r="L1442">
        <v>0</v>
      </c>
      <c r="M1442">
        <v>0</v>
      </c>
      <c r="N1442">
        <v>1</v>
      </c>
      <c r="O1442">
        <v>1</v>
      </c>
      <c r="P1442">
        <v>0</v>
      </c>
      <c r="Q1442">
        <v>0</v>
      </c>
      <c r="R1442">
        <v>1</v>
      </c>
      <c r="S1442">
        <v>0</v>
      </c>
      <c r="T1442">
        <v>1</v>
      </c>
      <c r="U1442">
        <v>0</v>
      </c>
      <c r="V1442" s="1">
        <v>1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1</v>
      </c>
      <c r="AX1442" s="1">
        <v>0</v>
      </c>
      <c r="AY1442" s="1">
        <v>0</v>
      </c>
      <c r="AZ1442" s="1">
        <v>1</v>
      </c>
      <c r="BA1442" s="1">
        <v>0</v>
      </c>
      <c r="BB1442" s="1">
        <v>0</v>
      </c>
      <c r="BC1442">
        <v>1</v>
      </c>
      <c r="BD1442">
        <v>1</v>
      </c>
      <c r="BE1442">
        <v>0</v>
      </c>
      <c r="BF1442">
        <v>0</v>
      </c>
      <c r="BG1442" s="1">
        <v>1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 t="s">
        <v>4944</v>
      </c>
      <c r="CJ1442" s="1" t="s">
        <v>4944</v>
      </c>
      <c r="CK1442" s="1" t="s">
        <v>4945</v>
      </c>
      <c r="CL1442" s="1" t="s">
        <v>4945</v>
      </c>
      <c r="CM1442" s="1" t="s">
        <v>4944</v>
      </c>
      <c r="CN1442" s="1" t="s">
        <v>4944</v>
      </c>
      <c r="CO1442" s="1" t="s">
        <v>4945</v>
      </c>
      <c r="CP1442" s="1" t="s">
        <v>4945</v>
      </c>
      <c r="CQ1442" s="1" t="s">
        <v>4945</v>
      </c>
      <c r="CR1442" s="1" t="s">
        <v>4945</v>
      </c>
      <c r="CS1442" s="1" t="s">
        <v>4945</v>
      </c>
      <c r="CT1442" s="1" t="s">
        <v>4943</v>
      </c>
      <c r="CU1442" s="1" t="s">
        <v>4943</v>
      </c>
      <c r="CV1442" s="1" t="s">
        <v>4943</v>
      </c>
      <c r="CW1442" s="1" t="s">
        <v>4943</v>
      </c>
      <c r="CX1442" s="1" t="s">
        <v>4943</v>
      </c>
      <c r="CY1442" s="1" t="s">
        <v>4943</v>
      </c>
      <c r="CZ1442" s="1" t="s">
        <v>4943</v>
      </c>
    </row>
    <row r="1443" spans="2:104" x14ac:dyDescent="0.25">
      <c r="B1443" s="2">
        <v>44375</v>
      </c>
      <c r="C1443" s="1">
        <v>0</v>
      </c>
      <c r="D1443" s="1">
        <v>1</v>
      </c>
      <c r="E1443" s="1">
        <v>0</v>
      </c>
      <c r="F1443" s="1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>
        <v>0</v>
      </c>
      <c r="BD1443">
        <v>0</v>
      </c>
      <c r="BE1443">
        <v>0</v>
      </c>
      <c r="BF1443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0</v>
      </c>
      <c r="BW1443" s="1">
        <v>0</v>
      </c>
      <c r="BX1443" s="1">
        <v>0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 t="s">
        <v>4943</v>
      </c>
      <c r="CJ1443" s="1" t="s">
        <v>4943</v>
      </c>
      <c r="CK1443" s="1" t="s">
        <v>4943</v>
      </c>
      <c r="CL1443" s="1" t="s">
        <v>4943</v>
      </c>
      <c r="CM1443" s="1" t="s">
        <v>4943</v>
      </c>
      <c r="CN1443" s="1" t="s">
        <v>4943</v>
      </c>
      <c r="CO1443" s="1" t="s">
        <v>4943</v>
      </c>
      <c r="CP1443" s="1" t="s">
        <v>4943</v>
      </c>
      <c r="CQ1443" s="1" t="s">
        <v>4943</v>
      </c>
      <c r="CR1443" s="1" t="s">
        <v>4943</v>
      </c>
      <c r="CS1443" s="1" t="s">
        <v>4943</v>
      </c>
      <c r="CT1443" s="1" t="s">
        <v>4943</v>
      </c>
      <c r="CU1443" s="1" t="s">
        <v>4943</v>
      </c>
      <c r="CV1443" s="1" t="s">
        <v>4943</v>
      </c>
      <c r="CW1443" s="1" t="s">
        <v>4943</v>
      </c>
      <c r="CX1443" s="1" t="s">
        <v>4943</v>
      </c>
      <c r="CY1443" s="1" t="s">
        <v>23</v>
      </c>
      <c r="CZ1443" s="1" t="s">
        <v>4943</v>
      </c>
    </row>
    <row r="1444" spans="2:104" x14ac:dyDescent="0.25">
      <c r="B1444" s="2">
        <v>44375</v>
      </c>
      <c r="C1444" s="1">
        <v>0</v>
      </c>
      <c r="D1444" s="1">
        <v>1</v>
      </c>
      <c r="E1444" s="1">
        <v>0</v>
      </c>
      <c r="F1444" s="1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>
        <v>0</v>
      </c>
      <c r="BD1444">
        <v>0</v>
      </c>
      <c r="BE1444">
        <v>0</v>
      </c>
      <c r="BF1444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 t="s">
        <v>4943</v>
      </c>
      <c r="CJ1444" s="1" t="s">
        <v>4943</v>
      </c>
      <c r="CK1444" s="1" t="s">
        <v>4943</v>
      </c>
      <c r="CL1444" s="1" t="s">
        <v>4943</v>
      </c>
      <c r="CM1444" s="1" t="s">
        <v>4943</v>
      </c>
      <c r="CN1444" s="1" t="s">
        <v>4943</v>
      </c>
      <c r="CO1444" s="1" t="s">
        <v>4943</v>
      </c>
      <c r="CP1444" s="1" t="s">
        <v>4943</v>
      </c>
      <c r="CQ1444" s="1" t="s">
        <v>4943</v>
      </c>
      <c r="CR1444" s="1" t="s">
        <v>4943</v>
      </c>
      <c r="CS1444" s="1" t="s">
        <v>4943</v>
      </c>
      <c r="CT1444" s="1" t="s">
        <v>4943</v>
      </c>
      <c r="CU1444" s="1" t="s">
        <v>4943</v>
      </c>
      <c r="CV1444" s="1" t="s">
        <v>4943</v>
      </c>
      <c r="CW1444" s="1" t="s">
        <v>4943</v>
      </c>
      <c r="CX1444" s="1" t="s">
        <v>4943</v>
      </c>
      <c r="CY1444" s="1" t="s">
        <v>23</v>
      </c>
      <c r="CZ1444" s="1" t="s">
        <v>4943</v>
      </c>
    </row>
    <row r="1445" spans="2:104" x14ac:dyDescent="0.25">
      <c r="B1445" s="2">
        <v>44375</v>
      </c>
      <c r="C1445" s="1">
        <v>0</v>
      </c>
      <c r="D1445" s="1">
        <v>1</v>
      </c>
      <c r="E1445" s="1">
        <v>0</v>
      </c>
      <c r="F1445" s="1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>
        <v>0</v>
      </c>
      <c r="BD1445">
        <v>0</v>
      </c>
      <c r="BE1445">
        <v>0</v>
      </c>
      <c r="BF1445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 t="s">
        <v>4943</v>
      </c>
      <c r="CJ1445" s="1" t="s">
        <v>4943</v>
      </c>
      <c r="CK1445" s="1" t="s">
        <v>4943</v>
      </c>
      <c r="CL1445" s="1" t="s">
        <v>4943</v>
      </c>
      <c r="CM1445" s="1" t="s">
        <v>4943</v>
      </c>
      <c r="CN1445" s="1" t="s">
        <v>4943</v>
      </c>
      <c r="CO1445" s="1" t="s">
        <v>4943</v>
      </c>
      <c r="CP1445" s="1" t="s">
        <v>4943</v>
      </c>
      <c r="CQ1445" s="1" t="s">
        <v>4943</v>
      </c>
      <c r="CR1445" s="1" t="s">
        <v>4943</v>
      </c>
      <c r="CS1445" s="1" t="s">
        <v>4943</v>
      </c>
      <c r="CT1445" s="1" t="s">
        <v>4943</v>
      </c>
      <c r="CU1445" s="1" t="s">
        <v>4943</v>
      </c>
      <c r="CV1445" s="1" t="s">
        <v>4943</v>
      </c>
      <c r="CW1445" s="1" t="s">
        <v>4943</v>
      </c>
      <c r="CX1445" s="1" t="s">
        <v>4943</v>
      </c>
      <c r="CY1445" s="1" t="s">
        <v>23</v>
      </c>
      <c r="CZ1445" s="1" t="s">
        <v>4943</v>
      </c>
    </row>
    <row r="1446" spans="2:104" x14ac:dyDescent="0.25">
      <c r="B1446" s="2">
        <v>44375</v>
      </c>
      <c r="C1446" s="1">
        <v>1</v>
      </c>
      <c r="D1446" s="1">
        <v>0</v>
      </c>
      <c r="E1446" s="1">
        <v>0</v>
      </c>
      <c r="F1446" s="1">
        <v>0</v>
      </c>
      <c r="G1446">
        <v>1</v>
      </c>
      <c r="H1446">
        <v>1</v>
      </c>
      <c r="I1446">
        <v>1</v>
      </c>
      <c r="J1446">
        <v>1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1</v>
      </c>
      <c r="R1446">
        <v>0</v>
      </c>
      <c r="S1446">
        <v>0</v>
      </c>
      <c r="T1446">
        <v>1</v>
      </c>
      <c r="U1446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1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1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>
        <v>0</v>
      </c>
      <c r="BD1446">
        <v>0</v>
      </c>
      <c r="BE1446">
        <v>0</v>
      </c>
      <c r="BF1446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0</v>
      </c>
      <c r="BW1446" s="1">
        <v>0</v>
      </c>
      <c r="BX1446" s="1">
        <v>0</v>
      </c>
      <c r="BY1446" s="1">
        <v>0</v>
      </c>
      <c r="BZ1446" s="1">
        <v>0</v>
      </c>
      <c r="CA1446" s="1">
        <v>0</v>
      </c>
      <c r="CB1446" s="1">
        <v>0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 t="s">
        <v>4946</v>
      </c>
      <c r="CJ1446" s="1" t="s">
        <v>4944</v>
      </c>
      <c r="CK1446" s="1" t="s">
        <v>4946</v>
      </c>
      <c r="CL1446" s="1" t="s">
        <v>4944</v>
      </c>
      <c r="CM1446" s="1" t="s">
        <v>4944</v>
      </c>
      <c r="CN1446" s="1" t="s">
        <v>4946</v>
      </c>
      <c r="CO1446" s="1" t="s">
        <v>4946</v>
      </c>
      <c r="CP1446" s="1" t="s">
        <v>4946</v>
      </c>
      <c r="CQ1446" s="1" t="s">
        <v>4944</v>
      </c>
      <c r="CR1446" s="1" t="s">
        <v>4946</v>
      </c>
      <c r="CS1446" s="1" t="s">
        <v>4946</v>
      </c>
      <c r="CT1446" s="1" t="s">
        <v>4943</v>
      </c>
      <c r="CU1446" s="1" t="s">
        <v>4943</v>
      </c>
      <c r="CV1446" s="1" t="s">
        <v>4943</v>
      </c>
      <c r="CW1446" s="1" t="s">
        <v>4943</v>
      </c>
      <c r="CX1446" s="1" t="s">
        <v>4943</v>
      </c>
      <c r="CY1446" s="1" t="s">
        <v>4943</v>
      </c>
      <c r="CZ1446" s="1" t="s">
        <v>4943</v>
      </c>
    </row>
    <row r="1447" spans="2:104" x14ac:dyDescent="0.25">
      <c r="B1447" s="2">
        <v>44375</v>
      </c>
      <c r="C1447" s="1">
        <v>0</v>
      </c>
      <c r="D1447" s="1">
        <v>1</v>
      </c>
      <c r="E1447" s="1">
        <v>0</v>
      </c>
      <c r="F1447" s="1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>
        <v>0</v>
      </c>
      <c r="BD1447">
        <v>0</v>
      </c>
      <c r="BE1447">
        <v>0</v>
      </c>
      <c r="BF1447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0</v>
      </c>
      <c r="BW1447" s="1">
        <v>0</v>
      </c>
      <c r="BX1447" s="1">
        <v>0</v>
      </c>
      <c r="BY1447" s="1">
        <v>0</v>
      </c>
      <c r="BZ1447" s="1">
        <v>0</v>
      </c>
      <c r="CA1447" s="1">
        <v>0</v>
      </c>
      <c r="CB1447" s="1">
        <v>0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 t="s">
        <v>4943</v>
      </c>
      <c r="CJ1447" s="1" t="s">
        <v>4943</v>
      </c>
      <c r="CK1447" s="1" t="s">
        <v>4943</v>
      </c>
      <c r="CL1447" s="1" t="s">
        <v>4943</v>
      </c>
      <c r="CM1447" s="1" t="s">
        <v>4943</v>
      </c>
      <c r="CN1447" s="1" t="s">
        <v>4943</v>
      </c>
      <c r="CO1447" s="1" t="s">
        <v>4943</v>
      </c>
      <c r="CP1447" s="1" t="s">
        <v>4943</v>
      </c>
      <c r="CQ1447" s="1" t="s">
        <v>4943</v>
      </c>
      <c r="CR1447" s="1" t="s">
        <v>4943</v>
      </c>
      <c r="CS1447" s="1" t="s">
        <v>4943</v>
      </c>
      <c r="CT1447" s="1" t="s">
        <v>4943</v>
      </c>
      <c r="CU1447" s="1" t="s">
        <v>4943</v>
      </c>
      <c r="CV1447" s="1" t="s">
        <v>4943</v>
      </c>
      <c r="CW1447" s="1" t="s">
        <v>4943</v>
      </c>
      <c r="CX1447" s="1" t="s">
        <v>4943</v>
      </c>
      <c r="CY1447" s="1" t="s">
        <v>23</v>
      </c>
      <c r="CZ1447" s="1" t="s">
        <v>4943</v>
      </c>
    </row>
    <row r="1448" spans="2:104" x14ac:dyDescent="0.25">
      <c r="B1448" s="2">
        <v>44375</v>
      </c>
      <c r="C1448" s="1">
        <v>0</v>
      </c>
      <c r="D1448" s="1">
        <v>1</v>
      </c>
      <c r="E1448" s="1">
        <v>0</v>
      </c>
      <c r="F1448" s="1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>
        <v>0</v>
      </c>
      <c r="BD1448">
        <v>0</v>
      </c>
      <c r="BE1448">
        <v>0</v>
      </c>
      <c r="BF1448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 t="s">
        <v>4943</v>
      </c>
      <c r="CJ1448" s="1" t="s">
        <v>4943</v>
      </c>
      <c r="CK1448" s="1" t="s">
        <v>4943</v>
      </c>
      <c r="CL1448" s="1" t="s">
        <v>4943</v>
      </c>
      <c r="CM1448" s="1" t="s">
        <v>4943</v>
      </c>
      <c r="CN1448" s="1" t="s">
        <v>4943</v>
      </c>
      <c r="CO1448" s="1" t="s">
        <v>4943</v>
      </c>
      <c r="CP1448" s="1" t="s">
        <v>4943</v>
      </c>
      <c r="CQ1448" s="1" t="s">
        <v>4943</v>
      </c>
      <c r="CR1448" s="1" t="s">
        <v>4943</v>
      </c>
      <c r="CS1448" s="1" t="s">
        <v>4943</v>
      </c>
      <c r="CT1448" s="1" t="s">
        <v>4943</v>
      </c>
      <c r="CU1448" s="1" t="s">
        <v>4943</v>
      </c>
      <c r="CV1448" s="1" t="s">
        <v>4943</v>
      </c>
      <c r="CW1448" s="1" t="s">
        <v>4943</v>
      </c>
      <c r="CX1448" s="1" t="s">
        <v>4943</v>
      </c>
      <c r="CY1448" s="1" t="s">
        <v>23</v>
      </c>
      <c r="CZ1448" s="1" t="s">
        <v>4943</v>
      </c>
    </row>
    <row r="1449" spans="2:104" x14ac:dyDescent="0.25">
      <c r="B1449" s="2">
        <v>44375</v>
      </c>
      <c r="C1449" s="1">
        <v>0</v>
      </c>
      <c r="D1449" s="1">
        <v>1</v>
      </c>
      <c r="E1449" s="1">
        <v>0</v>
      </c>
      <c r="F1449" s="1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>
        <v>0</v>
      </c>
      <c r="BD1449">
        <v>0</v>
      </c>
      <c r="BE1449">
        <v>0</v>
      </c>
      <c r="BF1449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0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 t="s">
        <v>4943</v>
      </c>
      <c r="CJ1449" s="1" t="s">
        <v>4943</v>
      </c>
      <c r="CK1449" s="1" t="s">
        <v>4943</v>
      </c>
      <c r="CL1449" s="1" t="s">
        <v>4943</v>
      </c>
      <c r="CM1449" s="1" t="s">
        <v>4943</v>
      </c>
      <c r="CN1449" s="1" t="s">
        <v>4943</v>
      </c>
      <c r="CO1449" s="1" t="s">
        <v>4943</v>
      </c>
      <c r="CP1449" s="1" t="s">
        <v>4943</v>
      </c>
      <c r="CQ1449" s="1" t="s">
        <v>4943</v>
      </c>
      <c r="CR1449" s="1" t="s">
        <v>4943</v>
      </c>
      <c r="CS1449" s="1" t="s">
        <v>4943</v>
      </c>
      <c r="CT1449" s="1" t="s">
        <v>4943</v>
      </c>
      <c r="CU1449" s="1" t="s">
        <v>4943</v>
      </c>
      <c r="CV1449" s="1" t="s">
        <v>4943</v>
      </c>
      <c r="CW1449" s="1" t="s">
        <v>4943</v>
      </c>
      <c r="CX1449" s="1" t="s">
        <v>4943</v>
      </c>
      <c r="CY1449" s="1" t="s">
        <v>23</v>
      </c>
      <c r="CZ1449" s="1" t="s">
        <v>4943</v>
      </c>
    </row>
    <row r="1450" spans="2:104" x14ac:dyDescent="0.25">
      <c r="B1450" s="2">
        <v>44375</v>
      </c>
      <c r="C1450" s="1">
        <v>1</v>
      </c>
      <c r="D1450" s="1">
        <v>0</v>
      </c>
      <c r="E1450" s="1">
        <v>0</v>
      </c>
      <c r="F1450" s="1">
        <v>0</v>
      </c>
      <c r="G1450">
        <v>1</v>
      </c>
      <c r="H1450">
        <v>1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>
        <v>0</v>
      </c>
      <c r="BD1450">
        <v>0</v>
      </c>
      <c r="BE1450">
        <v>0</v>
      </c>
      <c r="BF1450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0</v>
      </c>
      <c r="BT1450" s="1">
        <v>0</v>
      </c>
      <c r="BU1450" s="1">
        <v>0</v>
      </c>
      <c r="BV1450" s="1">
        <v>0</v>
      </c>
      <c r="BW1450" s="1">
        <v>0</v>
      </c>
      <c r="BX1450" s="1">
        <v>0</v>
      </c>
      <c r="BY1450" s="1">
        <v>0</v>
      </c>
      <c r="BZ1450" s="1">
        <v>0</v>
      </c>
      <c r="CA1450" s="1">
        <v>0</v>
      </c>
      <c r="CB1450" s="1">
        <v>0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 t="s">
        <v>4945</v>
      </c>
      <c r="CJ1450" s="1" t="s">
        <v>4945</v>
      </c>
      <c r="CK1450" s="1" t="s">
        <v>4945</v>
      </c>
      <c r="CL1450" s="1" t="s">
        <v>4945</v>
      </c>
      <c r="CM1450" s="1" t="s">
        <v>4945</v>
      </c>
      <c r="CN1450" s="1" t="s">
        <v>4945</v>
      </c>
      <c r="CO1450" s="1" t="s">
        <v>4945</v>
      </c>
      <c r="CP1450" s="1" t="s">
        <v>4945</v>
      </c>
      <c r="CQ1450" s="1" t="s">
        <v>4945</v>
      </c>
      <c r="CR1450" s="1" t="s">
        <v>4945</v>
      </c>
      <c r="CS1450" s="1" t="s">
        <v>4945</v>
      </c>
      <c r="CT1450" s="1" t="s">
        <v>4943</v>
      </c>
      <c r="CU1450" s="1" t="s">
        <v>4943</v>
      </c>
      <c r="CV1450" s="1" t="s">
        <v>4943</v>
      </c>
      <c r="CW1450" s="1" t="s">
        <v>4943</v>
      </c>
      <c r="CX1450" s="1" t="s">
        <v>4943</v>
      </c>
      <c r="CY1450" s="1" t="s">
        <v>4943</v>
      </c>
      <c r="CZ1450" s="1" t="s">
        <v>4943</v>
      </c>
    </row>
    <row r="1451" spans="2:104" x14ac:dyDescent="0.25">
      <c r="B1451" s="2">
        <v>44375</v>
      </c>
      <c r="C1451" s="1">
        <v>1</v>
      </c>
      <c r="D1451" s="1">
        <v>0</v>
      </c>
      <c r="E1451" s="1">
        <v>0</v>
      </c>
      <c r="F1451" s="1">
        <v>0</v>
      </c>
      <c r="G1451">
        <v>1</v>
      </c>
      <c r="H1451">
        <v>0</v>
      </c>
      <c r="I1451">
        <v>1</v>
      </c>
      <c r="J1451">
        <v>0</v>
      </c>
      <c r="K1451">
        <v>1</v>
      </c>
      <c r="L1451">
        <v>0</v>
      </c>
      <c r="M1451">
        <v>0</v>
      </c>
      <c r="N1451">
        <v>1</v>
      </c>
      <c r="O1451">
        <v>1</v>
      </c>
      <c r="P1451">
        <v>0</v>
      </c>
      <c r="Q1451">
        <v>0</v>
      </c>
      <c r="R1451">
        <v>0</v>
      </c>
      <c r="S1451">
        <v>0</v>
      </c>
      <c r="T1451">
        <v>1</v>
      </c>
      <c r="U1451">
        <v>0</v>
      </c>
      <c r="V1451" s="1">
        <v>1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1</v>
      </c>
      <c r="AY1451" s="1">
        <v>0</v>
      </c>
      <c r="AZ1451" s="1">
        <v>1</v>
      </c>
      <c r="BA1451" s="1">
        <v>0</v>
      </c>
      <c r="BB1451" s="1">
        <v>1</v>
      </c>
      <c r="BC1451">
        <v>1</v>
      </c>
      <c r="BD1451">
        <v>0</v>
      </c>
      <c r="BE1451">
        <v>0</v>
      </c>
      <c r="BF1451">
        <v>0</v>
      </c>
      <c r="BG1451" s="1">
        <v>1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0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 t="s">
        <v>4946</v>
      </c>
      <c r="CJ1451" s="1" t="s">
        <v>4946</v>
      </c>
      <c r="CK1451" s="1" t="s">
        <v>4946</v>
      </c>
      <c r="CL1451" s="1" t="s">
        <v>4946</v>
      </c>
      <c r="CM1451" s="1" t="s">
        <v>4944</v>
      </c>
      <c r="CN1451" s="1" t="s">
        <v>4946</v>
      </c>
      <c r="CO1451" s="1" t="s">
        <v>4945</v>
      </c>
      <c r="CP1451" s="1" t="s">
        <v>4946</v>
      </c>
      <c r="CQ1451" s="1" t="s">
        <v>4945</v>
      </c>
      <c r="CR1451" s="1" t="s">
        <v>4944</v>
      </c>
      <c r="CS1451" s="1" t="s">
        <v>4946</v>
      </c>
      <c r="CT1451" s="1" t="s">
        <v>4943</v>
      </c>
      <c r="CU1451" s="1" t="s">
        <v>4943</v>
      </c>
      <c r="CV1451" s="1" t="s">
        <v>4943</v>
      </c>
      <c r="CW1451" s="1" t="s">
        <v>4943</v>
      </c>
      <c r="CX1451" s="1" t="s">
        <v>4943</v>
      </c>
      <c r="CY1451" s="1" t="s">
        <v>4943</v>
      </c>
      <c r="CZ1451" s="1" t="s">
        <v>4943</v>
      </c>
    </row>
    <row r="1452" spans="2:104" x14ac:dyDescent="0.25">
      <c r="B1452" s="2">
        <v>44375</v>
      </c>
      <c r="C1452" s="1">
        <v>1</v>
      </c>
      <c r="D1452" s="1">
        <v>0</v>
      </c>
      <c r="E1452" s="1">
        <v>0</v>
      </c>
      <c r="F1452" s="1">
        <v>0</v>
      </c>
      <c r="G1452">
        <v>1</v>
      </c>
      <c r="H1452">
        <v>0</v>
      </c>
      <c r="I1452">
        <v>1</v>
      </c>
      <c r="J1452">
        <v>1</v>
      </c>
      <c r="K1452">
        <v>1</v>
      </c>
      <c r="L1452">
        <v>0</v>
      </c>
      <c r="M1452">
        <v>0</v>
      </c>
      <c r="N1452">
        <v>0</v>
      </c>
      <c r="O1452">
        <v>1</v>
      </c>
      <c r="P1452">
        <v>0</v>
      </c>
      <c r="Q1452">
        <v>0</v>
      </c>
      <c r="R1452">
        <v>1</v>
      </c>
      <c r="S1452">
        <v>0</v>
      </c>
      <c r="T1452">
        <v>1</v>
      </c>
      <c r="U1452">
        <v>0</v>
      </c>
      <c r="V1452" s="1">
        <v>1</v>
      </c>
      <c r="W1452" s="1">
        <v>0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1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1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1</v>
      </c>
      <c r="AX1452" s="1">
        <v>1</v>
      </c>
      <c r="AY1452" s="1">
        <v>1</v>
      </c>
      <c r="AZ1452" s="1">
        <v>1</v>
      </c>
      <c r="BA1452" s="1">
        <v>0</v>
      </c>
      <c r="BB1452" s="1">
        <v>0</v>
      </c>
      <c r="BC1452">
        <v>1</v>
      </c>
      <c r="BD1452">
        <v>0</v>
      </c>
      <c r="BE1452">
        <v>1</v>
      </c>
      <c r="BF1452">
        <v>1</v>
      </c>
      <c r="BG1452" s="1">
        <v>1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0</v>
      </c>
      <c r="BS1452" s="1">
        <v>0</v>
      </c>
      <c r="BT1452" s="1">
        <v>0</v>
      </c>
      <c r="BU1452" s="1">
        <v>0</v>
      </c>
      <c r="BV1452" s="1">
        <v>0</v>
      </c>
      <c r="BW1452" s="1">
        <v>0</v>
      </c>
      <c r="BX1452" s="1">
        <v>0</v>
      </c>
      <c r="BY1452" s="1">
        <v>0</v>
      </c>
      <c r="BZ1452" s="1">
        <v>0</v>
      </c>
      <c r="CA1452" s="1">
        <v>0</v>
      </c>
      <c r="CB1452" s="1">
        <v>0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 t="s">
        <v>4946</v>
      </c>
      <c r="CJ1452" s="1" t="s">
        <v>4944</v>
      </c>
      <c r="CK1452" s="1" t="s">
        <v>4945</v>
      </c>
      <c r="CL1452" s="1" t="s">
        <v>4945</v>
      </c>
      <c r="CM1452" s="1" t="s">
        <v>4944</v>
      </c>
      <c r="CN1452" s="1" t="s">
        <v>4944</v>
      </c>
      <c r="CO1452" s="1" t="s">
        <v>4945</v>
      </c>
      <c r="CP1452" s="1" t="s">
        <v>4945</v>
      </c>
      <c r="CQ1452" s="1" t="s">
        <v>4945</v>
      </c>
      <c r="CR1452" s="1" t="s">
        <v>4944</v>
      </c>
      <c r="CS1452" s="1" t="s">
        <v>4944</v>
      </c>
      <c r="CT1452" s="1" t="s">
        <v>4943</v>
      </c>
      <c r="CU1452" s="1" t="s">
        <v>4943</v>
      </c>
      <c r="CV1452" s="1" t="s">
        <v>4943</v>
      </c>
      <c r="CW1452" s="1" t="s">
        <v>4943</v>
      </c>
      <c r="CX1452" s="1" t="s">
        <v>4943</v>
      </c>
      <c r="CY1452" s="1" t="s">
        <v>4943</v>
      </c>
      <c r="CZ1452" s="1" t="s">
        <v>4943</v>
      </c>
    </row>
    <row r="1453" spans="2:104" x14ac:dyDescent="0.25">
      <c r="B1453" s="2">
        <v>44375</v>
      </c>
      <c r="C1453" s="1">
        <v>1</v>
      </c>
      <c r="D1453" s="1">
        <v>0</v>
      </c>
      <c r="E1453" s="1">
        <v>0</v>
      </c>
      <c r="F1453" s="1">
        <v>0</v>
      </c>
      <c r="G1453">
        <v>1</v>
      </c>
      <c r="H1453">
        <v>0</v>
      </c>
      <c r="I1453">
        <v>1</v>
      </c>
      <c r="J1453">
        <v>0</v>
      </c>
      <c r="K1453">
        <v>1</v>
      </c>
      <c r="L1453">
        <v>0</v>
      </c>
      <c r="M1453">
        <v>0</v>
      </c>
      <c r="N1453">
        <v>0</v>
      </c>
      <c r="O1453">
        <v>1</v>
      </c>
      <c r="P1453">
        <v>0</v>
      </c>
      <c r="Q1453">
        <v>0</v>
      </c>
      <c r="R1453">
        <v>1</v>
      </c>
      <c r="S1453">
        <v>1</v>
      </c>
      <c r="T1453">
        <v>1</v>
      </c>
      <c r="U1453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1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>
        <v>1</v>
      </c>
      <c r="BD1453">
        <v>1</v>
      </c>
      <c r="BE1453">
        <v>1</v>
      </c>
      <c r="BF1453">
        <v>1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1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0</v>
      </c>
      <c r="BX1453" s="1">
        <v>0</v>
      </c>
      <c r="BY1453" s="1">
        <v>0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 t="s">
        <v>4945</v>
      </c>
      <c r="CJ1453" s="1" t="s">
        <v>4945</v>
      </c>
      <c r="CK1453" s="1" t="s">
        <v>4945</v>
      </c>
      <c r="CL1453" s="1" t="s">
        <v>4945</v>
      </c>
      <c r="CM1453" s="1" t="s">
        <v>4945</v>
      </c>
      <c r="CN1453" s="1" t="s">
        <v>4945</v>
      </c>
      <c r="CO1453" s="1" t="s">
        <v>4945</v>
      </c>
      <c r="CP1453" s="1" t="s">
        <v>4945</v>
      </c>
      <c r="CQ1453" s="1" t="s">
        <v>4945</v>
      </c>
      <c r="CR1453" s="1" t="s">
        <v>4945</v>
      </c>
      <c r="CS1453" s="1" t="s">
        <v>4945</v>
      </c>
      <c r="CT1453" s="1" t="s">
        <v>4943</v>
      </c>
      <c r="CU1453" s="1" t="s">
        <v>4943</v>
      </c>
      <c r="CV1453" s="1" t="s">
        <v>4943</v>
      </c>
      <c r="CW1453" s="1" t="s">
        <v>4943</v>
      </c>
      <c r="CX1453" s="1" t="s">
        <v>4943</v>
      </c>
      <c r="CY1453" s="1" t="s">
        <v>4943</v>
      </c>
      <c r="CZ1453" s="1" t="s">
        <v>4943</v>
      </c>
    </row>
    <row r="1454" spans="2:104" x14ac:dyDescent="0.25">
      <c r="B1454" s="2">
        <v>44375</v>
      </c>
      <c r="C1454" s="1">
        <v>0</v>
      </c>
      <c r="D1454" s="1">
        <v>0</v>
      </c>
      <c r="E1454" s="1">
        <v>1</v>
      </c>
      <c r="F1454" s="1">
        <v>0</v>
      </c>
      <c r="G1454">
        <v>0</v>
      </c>
      <c r="H1454">
        <v>0</v>
      </c>
      <c r="I1454">
        <v>1</v>
      </c>
      <c r="J1454">
        <v>1</v>
      </c>
      <c r="K1454">
        <v>1</v>
      </c>
      <c r="L1454">
        <v>1</v>
      </c>
      <c r="M1454">
        <v>1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>
        <v>0</v>
      </c>
      <c r="BD1454">
        <v>0</v>
      </c>
      <c r="BE1454">
        <v>0</v>
      </c>
      <c r="BF1454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0</v>
      </c>
      <c r="BT1454" s="1">
        <v>0</v>
      </c>
      <c r="BU1454" s="1">
        <v>0</v>
      </c>
      <c r="BV1454" s="1">
        <v>0</v>
      </c>
      <c r="BW1454" s="1">
        <v>0</v>
      </c>
      <c r="BX1454" s="1">
        <v>0</v>
      </c>
      <c r="BY1454" s="1">
        <v>0</v>
      </c>
      <c r="BZ1454" s="1">
        <v>0</v>
      </c>
      <c r="CA1454" s="1">
        <v>0</v>
      </c>
      <c r="CB1454" s="1">
        <v>0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 t="s">
        <v>4943</v>
      </c>
      <c r="CJ1454" s="1" t="s">
        <v>4943</v>
      </c>
      <c r="CK1454" s="1" t="s">
        <v>4943</v>
      </c>
      <c r="CL1454" s="1" t="s">
        <v>4943</v>
      </c>
      <c r="CM1454" s="1" t="s">
        <v>4943</v>
      </c>
      <c r="CN1454" s="1" t="s">
        <v>4943</v>
      </c>
      <c r="CO1454" s="1" t="s">
        <v>4943</v>
      </c>
      <c r="CP1454" s="1" t="s">
        <v>4943</v>
      </c>
      <c r="CQ1454" s="1" t="s">
        <v>4943</v>
      </c>
      <c r="CR1454" s="1" t="s">
        <v>4943</v>
      </c>
      <c r="CS1454" s="1" t="s">
        <v>4943</v>
      </c>
      <c r="CT1454" s="1" t="s">
        <v>4947</v>
      </c>
      <c r="CU1454" s="1" t="s">
        <v>4947</v>
      </c>
      <c r="CV1454" s="1" t="s">
        <v>4947</v>
      </c>
      <c r="CW1454" s="1" t="s">
        <v>4947</v>
      </c>
      <c r="CX1454" s="1" t="s">
        <v>4947</v>
      </c>
      <c r="CY1454" s="1" t="s">
        <v>4943</v>
      </c>
      <c r="CZ1454" s="1" t="s">
        <v>23</v>
      </c>
    </row>
    <row r="1455" spans="2:104" x14ac:dyDescent="0.25">
      <c r="B1455" s="2">
        <v>44375</v>
      </c>
      <c r="C1455" s="1">
        <v>1</v>
      </c>
      <c r="D1455" s="1">
        <v>0</v>
      </c>
      <c r="E1455" s="1">
        <v>0</v>
      </c>
      <c r="F1455" s="1">
        <v>0</v>
      </c>
      <c r="G1455">
        <v>1</v>
      </c>
      <c r="H1455">
        <v>0</v>
      </c>
      <c r="I1455">
        <v>1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0</v>
      </c>
      <c r="T1455">
        <v>1</v>
      </c>
      <c r="U1455">
        <v>0</v>
      </c>
      <c r="V1455" s="1">
        <v>1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>
        <v>0</v>
      </c>
      <c r="BD1455">
        <v>0</v>
      </c>
      <c r="BE1455">
        <v>0</v>
      </c>
      <c r="BF1455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 t="s">
        <v>4946</v>
      </c>
      <c r="CJ1455" s="1" t="s">
        <v>4944</v>
      </c>
      <c r="CK1455" s="1" t="s">
        <v>4946</v>
      </c>
      <c r="CL1455" s="1" t="s">
        <v>4946</v>
      </c>
      <c r="CM1455" s="1" t="s">
        <v>4944</v>
      </c>
      <c r="CN1455" s="1" t="s">
        <v>4945</v>
      </c>
      <c r="CO1455" s="1" t="s">
        <v>4944</v>
      </c>
      <c r="CP1455" s="1" t="s">
        <v>4944</v>
      </c>
      <c r="CQ1455" s="1" t="s">
        <v>4944</v>
      </c>
      <c r="CR1455" s="1" t="s">
        <v>4946</v>
      </c>
      <c r="CS1455" s="1" t="s">
        <v>4945</v>
      </c>
      <c r="CT1455" s="1" t="s">
        <v>4943</v>
      </c>
      <c r="CU1455" s="1" t="s">
        <v>4943</v>
      </c>
      <c r="CV1455" s="1" t="s">
        <v>4943</v>
      </c>
      <c r="CW1455" s="1" t="s">
        <v>4943</v>
      </c>
      <c r="CX1455" s="1" t="s">
        <v>4943</v>
      </c>
      <c r="CY1455" s="1" t="s">
        <v>4943</v>
      </c>
      <c r="CZ1455" s="1" t="s">
        <v>4943</v>
      </c>
    </row>
    <row r="1456" spans="2:104" x14ac:dyDescent="0.25">
      <c r="B1456" s="2">
        <v>44375</v>
      </c>
      <c r="C1456" s="1">
        <v>1</v>
      </c>
      <c r="D1456" s="1">
        <v>0</v>
      </c>
      <c r="E1456" s="1">
        <v>0</v>
      </c>
      <c r="F1456" s="1">
        <v>0</v>
      </c>
      <c r="G1456">
        <v>0</v>
      </c>
      <c r="H1456">
        <v>1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>
        <v>0</v>
      </c>
      <c r="BD1456">
        <v>0</v>
      </c>
      <c r="BE1456">
        <v>0</v>
      </c>
      <c r="BF1456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</v>
      </c>
      <c r="BV1456" s="1">
        <v>0</v>
      </c>
      <c r="BW1456" s="1">
        <v>0</v>
      </c>
      <c r="BX1456" s="1">
        <v>0</v>
      </c>
      <c r="BY1456" s="1">
        <v>0</v>
      </c>
      <c r="BZ1456" s="1">
        <v>0</v>
      </c>
      <c r="CA1456" s="1">
        <v>0</v>
      </c>
      <c r="CB1456" s="1">
        <v>0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 t="s">
        <v>4945</v>
      </c>
      <c r="CJ1456" s="1" t="s">
        <v>4945</v>
      </c>
      <c r="CK1456" s="1" t="s">
        <v>4945</v>
      </c>
      <c r="CL1456" s="1" t="s">
        <v>4945</v>
      </c>
      <c r="CM1456" s="1" t="s">
        <v>4944</v>
      </c>
      <c r="CN1456" s="1" t="s">
        <v>4945</v>
      </c>
      <c r="CO1456" s="1" t="s">
        <v>4944</v>
      </c>
      <c r="CP1456" s="1" t="s">
        <v>4945</v>
      </c>
      <c r="CQ1456" s="1" t="s">
        <v>4945</v>
      </c>
      <c r="CR1456" s="1" t="s">
        <v>4945</v>
      </c>
      <c r="CS1456" s="1" t="s">
        <v>4945</v>
      </c>
      <c r="CT1456" s="1" t="s">
        <v>4943</v>
      </c>
      <c r="CU1456" s="1" t="s">
        <v>4943</v>
      </c>
      <c r="CV1456" s="1" t="s">
        <v>4943</v>
      </c>
      <c r="CW1456" s="1" t="s">
        <v>4943</v>
      </c>
      <c r="CX1456" s="1" t="s">
        <v>4943</v>
      </c>
      <c r="CY1456" s="1" t="s">
        <v>4943</v>
      </c>
      <c r="CZ1456" s="1" t="s">
        <v>4943</v>
      </c>
    </row>
    <row r="1457" spans="2:104" x14ac:dyDescent="0.25">
      <c r="B1457" s="2">
        <v>44375</v>
      </c>
      <c r="C1457" s="1">
        <v>1</v>
      </c>
      <c r="D1457" s="1">
        <v>0</v>
      </c>
      <c r="E1457" s="1">
        <v>0</v>
      </c>
      <c r="F1457" s="1">
        <v>0</v>
      </c>
      <c r="G1457">
        <v>0</v>
      </c>
      <c r="H1457">
        <v>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>
        <v>0</v>
      </c>
      <c r="BD1457">
        <v>0</v>
      </c>
      <c r="BE1457">
        <v>0</v>
      </c>
      <c r="BF1457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0</v>
      </c>
      <c r="BP1457" s="1">
        <v>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 t="s">
        <v>4945</v>
      </c>
      <c r="CJ1457" s="1" t="s">
        <v>4945</v>
      </c>
      <c r="CK1457" s="1" t="s">
        <v>4945</v>
      </c>
      <c r="CL1457" s="1" t="s">
        <v>4945</v>
      </c>
      <c r="CM1457" s="1" t="s">
        <v>4944</v>
      </c>
      <c r="CN1457" s="1" t="s">
        <v>4945</v>
      </c>
      <c r="CO1457" s="1" t="s">
        <v>4944</v>
      </c>
      <c r="CP1457" s="1" t="s">
        <v>4944</v>
      </c>
      <c r="CQ1457" s="1" t="s">
        <v>4945</v>
      </c>
      <c r="CR1457" s="1" t="s">
        <v>4944</v>
      </c>
      <c r="CS1457" s="1" t="s">
        <v>4944</v>
      </c>
      <c r="CT1457" s="1" t="s">
        <v>4943</v>
      </c>
      <c r="CU1457" s="1" t="s">
        <v>4943</v>
      </c>
      <c r="CV1457" s="1" t="s">
        <v>4943</v>
      </c>
      <c r="CW1457" s="1" t="s">
        <v>4943</v>
      </c>
      <c r="CX1457" s="1" t="s">
        <v>4943</v>
      </c>
      <c r="CY1457" s="1" t="s">
        <v>4943</v>
      </c>
      <c r="CZ1457" s="1" t="s">
        <v>4943</v>
      </c>
    </row>
    <row r="1458" spans="2:104" x14ac:dyDescent="0.25">
      <c r="B1458" s="2">
        <v>44375</v>
      </c>
      <c r="C1458" s="1">
        <v>0</v>
      </c>
      <c r="D1458" s="1">
        <v>1</v>
      </c>
      <c r="E1458" s="1">
        <v>0</v>
      </c>
      <c r="F1458" s="1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>
        <v>0</v>
      </c>
      <c r="BD1458">
        <v>0</v>
      </c>
      <c r="BE1458">
        <v>0</v>
      </c>
      <c r="BF1458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0</v>
      </c>
      <c r="BT1458" s="1">
        <v>0</v>
      </c>
      <c r="BU1458" s="1">
        <v>0</v>
      </c>
      <c r="BV1458" s="1">
        <v>0</v>
      </c>
      <c r="BW1458" s="1">
        <v>0</v>
      </c>
      <c r="BX1458" s="1">
        <v>0</v>
      </c>
      <c r="BY1458" s="1">
        <v>0</v>
      </c>
      <c r="BZ1458" s="1">
        <v>0</v>
      </c>
      <c r="CA1458" s="1">
        <v>0</v>
      </c>
      <c r="CB1458" s="1">
        <v>0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0</v>
      </c>
      <c r="CI1458" s="1" t="s">
        <v>4943</v>
      </c>
      <c r="CJ1458" s="1" t="s">
        <v>4943</v>
      </c>
      <c r="CK1458" s="1" t="s">
        <v>4943</v>
      </c>
      <c r="CL1458" s="1" t="s">
        <v>4943</v>
      </c>
      <c r="CM1458" s="1" t="s">
        <v>4943</v>
      </c>
      <c r="CN1458" s="1" t="s">
        <v>4943</v>
      </c>
      <c r="CO1458" s="1" t="s">
        <v>4943</v>
      </c>
      <c r="CP1458" s="1" t="s">
        <v>4943</v>
      </c>
      <c r="CQ1458" s="1" t="s">
        <v>4943</v>
      </c>
      <c r="CR1458" s="1" t="s">
        <v>4943</v>
      </c>
      <c r="CS1458" s="1" t="s">
        <v>4943</v>
      </c>
      <c r="CT1458" s="1" t="s">
        <v>4943</v>
      </c>
      <c r="CU1458" s="1" t="s">
        <v>4943</v>
      </c>
      <c r="CV1458" s="1" t="s">
        <v>4943</v>
      </c>
      <c r="CW1458" s="1" t="s">
        <v>4943</v>
      </c>
      <c r="CX1458" s="1" t="s">
        <v>4943</v>
      </c>
      <c r="CY1458" s="1" t="s">
        <v>23</v>
      </c>
      <c r="CZ1458" s="1" t="s">
        <v>4943</v>
      </c>
    </row>
    <row r="1459" spans="2:104" x14ac:dyDescent="0.25">
      <c r="B1459" s="2">
        <v>44375</v>
      </c>
      <c r="C1459" s="1">
        <v>1</v>
      </c>
      <c r="D1459" s="1">
        <v>0</v>
      </c>
      <c r="E1459" s="1">
        <v>0</v>
      </c>
      <c r="F1459" s="1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1</v>
      </c>
      <c r="M1459">
        <v>0</v>
      </c>
      <c r="N1459">
        <v>1</v>
      </c>
      <c r="O1459">
        <v>1</v>
      </c>
      <c r="P1459">
        <v>0</v>
      </c>
      <c r="Q1459">
        <v>1</v>
      </c>
      <c r="R1459">
        <v>0</v>
      </c>
      <c r="S1459">
        <v>0</v>
      </c>
      <c r="T1459">
        <v>0</v>
      </c>
      <c r="U1459">
        <v>0</v>
      </c>
      <c r="V1459" s="1">
        <v>1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1</v>
      </c>
      <c r="AH1459" s="1">
        <v>0</v>
      </c>
      <c r="AI1459" s="1">
        <v>1</v>
      </c>
      <c r="AJ1459" s="1">
        <v>1</v>
      </c>
      <c r="AK1459" s="1">
        <v>1</v>
      </c>
      <c r="AL1459" s="1">
        <v>1</v>
      </c>
      <c r="AM1459" s="1">
        <v>1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1</v>
      </c>
      <c r="BA1459" s="1">
        <v>0</v>
      </c>
      <c r="BB1459" s="1">
        <v>1</v>
      </c>
      <c r="BC1459">
        <v>1</v>
      </c>
      <c r="BD1459">
        <v>1</v>
      </c>
      <c r="BE1459">
        <v>0</v>
      </c>
      <c r="BF1459">
        <v>1</v>
      </c>
      <c r="BG1459" s="1">
        <v>1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0</v>
      </c>
      <c r="BP1459" s="1">
        <v>0</v>
      </c>
      <c r="BQ1459" s="1">
        <v>1</v>
      </c>
      <c r="BR1459" s="1">
        <v>1</v>
      </c>
      <c r="BS1459" s="1">
        <v>0</v>
      </c>
      <c r="BT1459" s="1">
        <v>0</v>
      </c>
      <c r="BU1459" s="1">
        <v>1</v>
      </c>
      <c r="BV1459" s="1">
        <v>1</v>
      </c>
      <c r="BW1459" s="1">
        <v>0</v>
      </c>
      <c r="BX1459" s="1">
        <v>0</v>
      </c>
      <c r="BY1459" s="1">
        <v>0</v>
      </c>
      <c r="BZ1459" s="1">
        <v>0</v>
      </c>
      <c r="CA1459" s="1">
        <v>0</v>
      </c>
      <c r="CB1459" s="1">
        <v>0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 t="s">
        <v>4946</v>
      </c>
      <c r="CJ1459" s="1" t="s">
        <v>4946</v>
      </c>
      <c r="CK1459" s="1" t="s">
        <v>4946</v>
      </c>
      <c r="CL1459" s="1" t="s">
        <v>4946</v>
      </c>
      <c r="CM1459" s="1" t="s">
        <v>4946</v>
      </c>
      <c r="CN1459" s="1" t="s">
        <v>4946</v>
      </c>
      <c r="CO1459" s="1" t="s">
        <v>4946</v>
      </c>
      <c r="CP1459" s="1" t="s">
        <v>4946</v>
      </c>
      <c r="CQ1459" s="1" t="s">
        <v>4944</v>
      </c>
      <c r="CR1459" s="1" t="s">
        <v>4946</v>
      </c>
      <c r="CS1459" s="1" t="s">
        <v>4946</v>
      </c>
      <c r="CT1459" s="1" t="s">
        <v>4943</v>
      </c>
      <c r="CU1459" s="1" t="s">
        <v>4943</v>
      </c>
      <c r="CV1459" s="1" t="s">
        <v>4943</v>
      </c>
      <c r="CW1459" s="1" t="s">
        <v>4943</v>
      </c>
      <c r="CX1459" s="1" t="s">
        <v>4943</v>
      </c>
      <c r="CY1459" s="1" t="s">
        <v>4943</v>
      </c>
      <c r="CZ1459" s="1" t="s">
        <v>4943</v>
      </c>
    </row>
    <row r="1460" spans="2:104" x14ac:dyDescent="0.25">
      <c r="B1460" s="2">
        <v>44375</v>
      </c>
      <c r="C1460" s="1">
        <v>1</v>
      </c>
      <c r="D1460" s="1">
        <v>0</v>
      </c>
      <c r="E1460" s="1">
        <v>0</v>
      </c>
      <c r="F1460" s="1">
        <v>0</v>
      </c>
      <c r="G1460">
        <v>1</v>
      </c>
      <c r="H1460">
        <v>1</v>
      </c>
      <c r="I1460">
        <v>1</v>
      </c>
      <c r="J1460">
        <v>1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1</v>
      </c>
      <c r="R1460">
        <v>0</v>
      </c>
      <c r="S1460">
        <v>0</v>
      </c>
      <c r="T1460">
        <v>1</v>
      </c>
      <c r="U1460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1</v>
      </c>
      <c r="AD1460" s="1">
        <v>0</v>
      </c>
      <c r="AE1460" s="1">
        <v>0</v>
      </c>
      <c r="AF1460" s="1">
        <v>1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1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>
        <v>0</v>
      </c>
      <c r="BD1460">
        <v>0</v>
      </c>
      <c r="BE1460">
        <v>0</v>
      </c>
      <c r="BF1460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0</v>
      </c>
      <c r="BQ1460" s="1">
        <v>0</v>
      </c>
      <c r="BR1460" s="1">
        <v>0</v>
      </c>
      <c r="BS1460" s="1">
        <v>0</v>
      </c>
      <c r="BT1460" s="1">
        <v>0</v>
      </c>
      <c r="BU1460" s="1">
        <v>0</v>
      </c>
      <c r="BV1460" s="1">
        <v>0</v>
      </c>
      <c r="BW1460" s="1">
        <v>0</v>
      </c>
      <c r="BX1460" s="1">
        <v>0</v>
      </c>
      <c r="BY1460" s="1">
        <v>0</v>
      </c>
      <c r="BZ1460" s="1">
        <v>0</v>
      </c>
      <c r="CA1460" s="1">
        <v>0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0</v>
      </c>
      <c r="CI1460" s="1" t="s">
        <v>4946</v>
      </c>
      <c r="CJ1460" s="1" t="s">
        <v>4944</v>
      </c>
      <c r="CK1460" s="1" t="s">
        <v>4946</v>
      </c>
      <c r="CL1460" s="1" t="s">
        <v>4944</v>
      </c>
      <c r="CM1460" s="1" t="s">
        <v>4944</v>
      </c>
      <c r="CN1460" s="1" t="s">
        <v>4946</v>
      </c>
      <c r="CO1460" s="1" t="s">
        <v>4946</v>
      </c>
      <c r="CP1460" s="1" t="s">
        <v>4946</v>
      </c>
      <c r="CQ1460" s="1" t="s">
        <v>4944</v>
      </c>
      <c r="CR1460" s="1" t="s">
        <v>4946</v>
      </c>
      <c r="CS1460" s="1" t="s">
        <v>4946</v>
      </c>
      <c r="CT1460" s="1" t="s">
        <v>4943</v>
      </c>
      <c r="CU1460" s="1" t="s">
        <v>4943</v>
      </c>
      <c r="CV1460" s="1" t="s">
        <v>4943</v>
      </c>
      <c r="CW1460" s="1" t="s">
        <v>4943</v>
      </c>
      <c r="CX1460" s="1" t="s">
        <v>4943</v>
      </c>
      <c r="CY1460" s="1" t="s">
        <v>4943</v>
      </c>
      <c r="CZ1460" s="1" t="s">
        <v>4943</v>
      </c>
    </row>
    <row r="1461" spans="2:104" x14ac:dyDescent="0.25">
      <c r="B1461" s="2">
        <v>44375</v>
      </c>
      <c r="C1461" s="1">
        <v>1</v>
      </c>
      <c r="D1461" s="1">
        <v>0</v>
      </c>
      <c r="E1461" s="1">
        <v>0</v>
      </c>
      <c r="F1461" s="1">
        <v>0</v>
      </c>
      <c r="G1461">
        <v>1</v>
      </c>
      <c r="H1461">
        <v>1</v>
      </c>
      <c r="I1461">
        <v>1</v>
      </c>
      <c r="J1461">
        <v>1</v>
      </c>
      <c r="K1461">
        <v>1</v>
      </c>
      <c r="L1461">
        <v>1</v>
      </c>
      <c r="M1461">
        <v>1</v>
      </c>
      <c r="N1461">
        <v>0</v>
      </c>
      <c r="O1461">
        <v>1</v>
      </c>
      <c r="P1461">
        <v>0</v>
      </c>
      <c r="Q1461">
        <v>0</v>
      </c>
      <c r="R1461">
        <v>1</v>
      </c>
      <c r="S1461">
        <v>0</v>
      </c>
      <c r="T1461">
        <v>1</v>
      </c>
      <c r="U1461">
        <v>0</v>
      </c>
      <c r="V1461" s="1">
        <v>1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1</v>
      </c>
      <c r="AI1461" s="1">
        <v>0</v>
      </c>
      <c r="AJ1461" s="1">
        <v>0</v>
      </c>
      <c r="AK1461" s="1">
        <v>1</v>
      </c>
      <c r="AL1461" s="1">
        <v>0</v>
      </c>
      <c r="AM1461" s="1">
        <v>1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1</v>
      </c>
      <c r="BA1461" s="1">
        <v>0</v>
      </c>
      <c r="BB1461" s="1">
        <v>1</v>
      </c>
      <c r="BC1461">
        <v>0</v>
      </c>
      <c r="BD1461">
        <v>0</v>
      </c>
      <c r="BE1461">
        <v>0</v>
      </c>
      <c r="BF1461">
        <v>0</v>
      </c>
      <c r="BG1461" s="1">
        <v>1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0</v>
      </c>
      <c r="BP1461" s="1">
        <v>0</v>
      </c>
      <c r="BQ1461" s="1">
        <v>1</v>
      </c>
      <c r="BR1461" s="1">
        <v>0</v>
      </c>
      <c r="BS1461" s="1">
        <v>0</v>
      </c>
      <c r="BT1461" s="1">
        <v>0</v>
      </c>
      <c r="BU1461" s="1">
        <v>0</v>
      </c>
      <c r="BV1461" s="1">
        <v>1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1</v>
      </c>
      <c r="CG1461" s="1">
        <v>0</v>
      </c>
      <c r="CH1461" s="1">
        <v>0</v>
      </c>
      <c r="CI1461" s="1" t="s">
        <v>4946</v>
      </c>
      <c r="CJ1461" s="1" t="s">
        <v>4946</v>
      </c>
      <c r="CK1461" s="1" t="s">
        <v>4946</v>
      </c>
      <c r="CL1461" s="1" t="s">
        <v>4946</v>
      </c>
      <c r="CM1461" s="1" t="s">
        <v>4946</v>
      </c>
      <c r="CN1461" s="1" t="s">
        <v>4946</v>
      </c>
      <c r="CO1461" s="1" t="s">
        <v>4946</v>
      </c>
      <c r="CP1461" s="1" t="s">
        <v>4946</v>
      </c>
      <c r="CQ1461" s="1" t="s">
        <v>4946</v>
      </c>
      <c r="CR1461" s="1" t="s">
        <v>4946</v>
      </c>
      <c r="CS1461" s="1" t="s">
        <v>4946</v>
      </c>
      <c r="CT1461" s="1" t="s">
        <v>4943</v>
      </c>
      <c r="CU1461" s="1" t="s">
        <v>4943</v>
      </c>
      <c r="CV1461" s="1" t="s">
        <v>4943</v>
      </c>
      <c r="CW1461" s="1" t="s">
        <v>4943</v>
      </c>
      <c r="CX1461" s="1" t="s">
        <v>4943</v>
      </c>
      <c r="CY1461" s="1" t="s">
        <v>4943</v>
      </c>
      <c r="CZ1461" s="1" t="s">
        <v>4943</v>
      </c>
    </row>
    <row r="1462" spans="2:104" x14ac:dyDescent="0.25">
      <c r="B1462" s="2">
        <v>44375</v>
      </c>
      <c r="C1462" s="1">
        <v>1</v>
      </c>
      <c r="D1462" s="1">
        <v>0</v>
      </c>
      <c r="E1462" s="1">
        <v>0</v>
      </c>
      <c r="F1462" s="1">
        <v>0</v>
      </c>
      <c r="G1462">
        <v>0</v>
      </c>
      <c r="H1462">
        <v>1</v>
      </c>
      <c r="I1462">
        <v>1</v>
      </c>
      <c r="J1462">
        <v>1</v>
      </c>
      <c r="K1462">
        <v>1</v>
      </c>
      <c r="L1462">
        <v>0</v>
      </c>
      <c r="M1462">
        <v>1</v>
      </c>
      <c r="N1462">
        <v>1</v>
      </c>
      <c r="O1462">
        <v>1</v>
      </c>
      <c r="P1462">
        <v>0</v>
      </c>
      <c r="Q1462">
        <v>0</v>
      </c>
      <c r="R1462">
        <v>1</v>
      </c>
      <c r="S1462">
        <v>0</v>
      </c>
      <c r="T1462">
        <v>1</v>
      </c>
      <c r="U1462">
        <v>0</v>
      </c>
      <c r="V1462" s="1">
        <v>1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1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1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1</v>
      </c>
      <c r="AY1462" s="1">
        <v>0</v>
      </c>
      <c r="AZ1462" s="1">
        <v>0</v>
      </c>
      <c r="BA1462" s="1">
        <v>0</v>
      </c>
      <c r="BB1462" s="1">
        <v>0</v>
      </c>
      <c r="BC1462">
        <v>1</v>
      </c>
      <c r="BD1462">
        <v>0</v>
      </c>
      <c r="BE1462">
        <v>1</v>
      </c>
      <c r="BF1462">
        <v>0</v>
      </c>
      <c r="BG1462" s="1">
        <v>1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0</v>
      </c>
      <c r="CB1462" s="1">
        <v>0</v>
      </c>
      <c r="CC1462" s="1">
        <v>0</v>
      </c>
      <c r="CD1462" s="1">
        <v>0</v>
      </c>
      <c r="CE1462" s="1">
        <v>0</v>
      </c>
      <c r="CF1462" s="1">
        <v>1</v>
      </c>
      <c r="CG1462" s="1">
        <v>0</v>
      </c>
      <c r="CH1462" s="1">
        <v>0</v>
      </c>
      <c r="CI1462" s="1" t="s">
        <v>4946</v>
      </c>
      <c r="CJ1462" s="1" t="s">
        <v>4946</v>
      </c>
      <c r="CK1462" s="1" t="s">
        <v>4946</v>
      </c>
      <c r="CL1462" s="1" t="s">
        <v>4946</v>
      </c>
      <c r="CM1462" s="1" t="s">
        <v>4946</v>
      </c>
      <c r="CN1462" s="1" t="s">
        <v>4946</v>
      </c>
      <c r="CO1462" s="1" t="s">
        <v>4946</v>
      </c>
      <c r="CP1462" s="1" t="s">
        <v>4946</v>
      </c>
      <c r="CQ1462" s="1" t="s">
        <v>4946</v>
      </c>
      <c r="CR1462" s="1" t="s">
        <v>4946</v>
      </c>
      <c r="CS1462" s="1" t="s">
        <v>4946</v>
      </c>
      <c r="CT1462" s="1" t="s">
        <v>4943</v>
      </c>
      <c r="CU1462" s="1" t="s">
        <v>4943</v>
      </c>
      <c r="CV1462" s="1" t="s">
        <v>4943</v>
      </c>
      <c r="CW1462" s="1" t="s">
        <v>4943</v>
      </c>
      <c r="CX1462" s="1" t="s">
        <v>4943</v>
      </c>
      <c r="CY1462" s="1" t="s">
        <v>4943</v>
      </c>
      <c r="CZ1462" s="1" t="s">
        <v>4943</v>
      </c>
    </row>
    <row r="1463" spans="2:104" x14ac:dyDescent="0.25">
      <c r="B1463" s="2">
        <v>44375</v>
      </c>
      <c r="C1463" s="1">
        <v>1</v>
      </c>
      <c r="D1463" s="1">
        <v>0</v>
      </c>
      <c r="E1463" s="1">
        <v>0</v>
      </c>
      <c r="F1463" s="1">
        <v>0</v>
      </c>
      <c r="G1463">
        <v>1</v>
      </c>
      <c r="H1463">
        <v>0</v>
      </c>
      <c r="I1463">
        <v>1</v>
      </c>
      <c r="J1463">
        <v>1</v>
      </c>
      <c r="K1463">
        <v>1</v>
      </c>
      <c r="L1463">
        <v>1</v>
      </c>
      <c r="M1463">
        <v>0</v>
      </c>
      <c r="N1463">
        <v>1</v>
      </c>
      <c r="O1463">
        <v>1</v>
      </c>
      <c r="P1463">
        <v>1</v>
      </c>
      <c r="Q1463">
        <v>0</v>
      </c>
      <c r="R1463">
        <v>1</v>
      </c>
      <c r="S1463">
        <v>0</v>
      </c>
      <c r="T1463">
        <v>1</v>
      </c>
      <c r="U1463">
        <v>0</v>
      </c>
      <c r="V1463" s="1">
        <v>0</v>
      </c>
      <c r="W1463" s="1">
        <v>0</v>
      </c>
      <c r="X1463" s="1">
        <v>1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1</v>
      </c>
      <c r="AG1463" s="1">
        <v>0</v>
      </c>
      <c r="AH1463" s="1">
        <v>1</v>
      </c>
      <c r="AI1463" s="1">
        <v>1</v>
      </c>
      <c r="AJ1463" s="1">
        <v>0</v>
      </c>
      <c r="AK1463" s="1">
        <v>1</v>
      </c>
      <c r="AL1463" s="1">
        <v>1</v>
      </c>
      <c r="AM1463" s="1">
        <v>0</v>
      </c>
      <c r="AN1463" s="1">
        <v>0</v>
      </c>
      <c r="AO1463" s="1">
        <v>1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1</v>
      </c>
      <c r="AY1463" s="1">
        <v>1</v>
      </c>
      <c r="AZ1463" s="1">
        <v>0</v>
      </c>
      <c r="BA1463" s="1">
        <v>1</v>
      </c>
      <c r="BB1463" s="1">
        <v>1</v>
      </c>
      <c r="BC1463">
        <v>1</v>
      </c>
      <c r="BD1463">
        <v>0</v>
      </c>
      <c r="BE1463">
        <v>0</v>
      </c>
      <c r="BF1463">
        <v>0</v>
      </c>
      <c r="BG1463" s="1">
        <v>0</v>
      </c>
      <c r="BH1463" s="1">
        <v>0</v>
      </c>
      <c r="BI1463" s="1">
        <v>1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0</v>
      </c>
      <c r="BQ1463" s="1">
        <v>1</v>
      </c>
      <c r="BR1463" s="1">
        <v>1</v>
      </c>
      <c r="BS1463" s="1">
        <v>0</v>
      </c>
      <c r="BT1463" s="1">
        <v>0</v>
      </c>
      <c r="BU1463" s="1">
        <v>1</v>
      </c>
      <c r="BV1463" s="1">
        <v>0</v>
      </c>
      <c r="BW1463" s="1">
        <v>0</v>
      </c>
      <c r="BX1463" s="1">
        <v>1</v>
      </c>
      <c r="BY1463" s="1">
        <v>0</v>
      </c>
      <c r="BZ1463" s="1">
        <v>0</v>
      </c>
      <c r="CA1463" s="1">
        <v>0</v>
      </c>
      <c r="CB1463" s="1">
        <v>0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0</v>
      </c>
      <c r="CI1463" s="1" t="s">
        <v>4946</v>
      </c>
      <c r="CJ1463" s="1" t="s">
        <v>4946</v>
      </c>
      <c r="CK1463" s="1" t="s">
        <v>4946</v>
      </c>
      <c r="CL1463" s="1" t="s">
        <v>4946</v>
      </c>
      <c r="CM1463" s="1" t="s">
        <v>4946</v>
      </c>
      <c r="CN1463" s="1" t="s">
        <v>4946</v>
      </c>
      <c r="CO1463" s="1" t="s">
        <v>4946</v>
      </c>
      <c r="CP1463" s="1" t="s">
        <v>4946</v>
      </c>
      <c r="CQ1463" s="1" t="s">
        <v>4946</v>
      </c>
      <c r="CR1463" s="1" t="s">
        <v>4946</v>
      </c>
      <c r="CS1463" s="1" t="s">
        <v>4946</v>
      </c>
      <c r="CT1463" s="1" t="s">
        <v>4943</v>
      </c>
      <c r="CU1463" s="1" t="s">
        <v>4943</v>
      </c>
      <c r="CV1463" s="1" t="s">
        <v>4943</v>
      </c>
      <c r="CW1463" s="1" t="s">
        <v>4943</v>
      </c>
      <c r="CX1463" s="1" t="s">
        <v>4943</v>
      </c>
      <c r="CY1463" s="1" t="s">
        <v>4943</v>
      </c>
      <c r="CZ1463" s="1" t="s">
        <v>4943</v>
      </c>
    </row>
    <row r="1464" spans="2:104" x14ac:dyDescent="0.25">
      <c r="B1464" s="2">
        <v>44375</v>
      </c>
      <c r="C1464" s="1">
        <v>1</v>
      </c>
      <c r="D1464" s="1">
        <v>0</v>
      </c>
      <c r="E1464" s="1">
        <v>0</v>
      </c>
      <c r="F1464" s="1">
        <v>0</v>
      </c>
      <c r="G1464">
        <v>0</v>
      </c>
      <c r="H1464">
        <v>1</v>
      </c>
      <c r="I1464">
        <v>1</v>
      </c>
      <c r="J1464">
        <v>1</v>
      </c>
      <c r="K1464">
        <v>1</v>
      </c>
      <c r="L1464">
        <v>1</v>
      </c>
      <c r="M1464">
        <v>1</v>
      </c>
      <c r="N1464">
        <v>1</v>
      </c>
      <c r="O1464">
        <v>1</v>
      </c>
      <c r="P1464">
        <v>0</v>
      </c>
      <c r="Q1464">
        <v>0</v>
      </c>
      <c r="R1464">
        <v>1</v>
      </c>
      <c r="S1464">
        <v>0</v>
      </c>
      <c r="T1464">
        <v>1</v>
      </c>
      <c r="U1464">
        <v>0</v>
      </c>
      <c r="V1464" s="1">
        <v>1</v>
      </c>
      <c r="W1464" s="1">
        <v>0</v>
      </c>
      <c r="X1464" s="1">
        <v>0</v>
      </c>
      <c r="Y1464" s="1">
        <v>0</v>
      </c>
      <c r="Z1464" s="1">
        <v>0</v>
      </c>
      <c r="AA1464" s="1">
        <v>1</v>
      </c>
      <c r="AB1464" s="1">
        <v>0</v>
      </c>
      <c r="AC1464" s="1">
        <v>0</v>
      </c>
      <c r="AD1464" s="1">
        <v>0</v>
      </c>
      <c r="AE1464" s="1">
        <v>0</v>
      </c>
      <c r="AF1464" s="1">
        <v>1</v>
      </c>
      <c r="AG1464" s="1">
        <v>0</v>
      </c>
      <c r="AH1464" s="1">
        <v>0</v>
      </c>
      <c r="AI1464" s="1">
        <v>1</v>
      </c>
      <c r="AJ1464" s="1">
        <v>0</v>
      </c>
      <c r="AK1464" s="1">
        <v>1</v>
      </c>
      <c r="AL1464" s="1">
        <v>1</v>
      </c>
      <c r="AM1464" s="1">
        <v>1</v>
      </c>
      <c r="AN1464" s="1">
        <v>0</v>
      </c>
      <c r="AO1464" s="1">
        <v>0</v>
      </c>
      <c r="AP1464" s="1">
        <v>0</v>
      </c>
      <c r="AQ1464" s="1">
        <v>0</v>
      </c>
      <c r="AR1464" s="1">
        <v>1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1</v>
      </c>
      <c r="AY1464" s="1">
        <v>1</v>
      </c>
      <c r="AZ1464" s="1">
        <v>1</v>
      </c>
      <c r="BA1464" s="1">
        <v>1</v>
      </c>
      <c r="BB1464" s="1">
        <v>1</v>
      </c>
      <c r="BC1464">
        <v>1</v>
      </c>
      <c r="BD1464">
        <v>0</v>
      </c>
      <c r="BE1464">
        <v>1</v>
      </c>
      <c r="BF1464">
        <v>0</v>
      </c>
      <c r="BG1464" s="1">
        <v>1</v>
      </c>
      <c r="BH1464" s="1">
        <v>0</v>
      </c>
      <c r="BI1464" s="1">
        <v>0</v>
      </c>
      <c r="BJ1464" s="1">
        <v>0</v>
      </c>
      <c r="BK1464" s="1">
        <v>0</v>
      </c>
      <c r="BL1464" s="1">
        <v>1</v>
      </c>
      <c r="BM1464" s="1">
        <v>0</v>
      </c>
      <c r="BN1464" s="1">
        <v>0</v>
      </c>
      <c r="BO1464" s="1">
        <v>0</v>
      </c>
      <c r="BP1464" s="1">
        <v>0</v>
      </c>
      <c r="BQ1464" s="1">
        <v>0</v>
      </c>
      <c r="BR1464" s="1">
        <v>1</v>
      </c>
      <c r="BS1464" s="1">
        <v>0</v>
      </c>
      <c r="BT1464" s="1">
        <v>0</v>
      </c>
      <c r="BU1464" s="1">
        <v>1</v>
      </c>
      <c r="BV1464" s="1">
        <v>1</v>
      </c>
      <c r="BW1464" s="1">
        <v>0</v>
      </c>
      <c r="BX1464" s="1">
        <v>0</v>
      </c>
      <c r="BY1464" s="1">
        <v>0</v>
      </c>
      <c r="BZ1464" s="1">
        <v>0</v>
      </c>
      <c r="CA1464" s="1">
        <v>1</v>
      </c>
      <c r="CB1464" s="1">
        <v>0</v>
      </c>
      <c r="CC1464" s="1">
        <v>0</v>
      </c>
      <c r="CD1464" s="1">
        <v>0</v>
      </c>
      <c r="CE1464" s="1">
        <v>0</v>
      </c>
      <c r="CF1464" s="1">
        <v>1</v>
      </c>
      <c r="CG1464" s="1">
        <v>0</v>
      </c>
      <c r="CH1464" s="1">
        <v>0</v>
      </c>
      <c r="CI1464" s="1" t="s">
        <v>4946</v>
      </c>
      <c r="CJ1464" s="1" t="s">
        <v>4946</v>
      </c>
      <c r="CK1464" s="1" t="s">
        <v>4946</v>
      </c>
      <c r="CL1464" s="1" t="s">
        <v>4946</v>
      </c>
      <c r="CM1464" s="1" t="s">
        <v>4946</v>
      </c>
      <c r="CN1464" s="1" t="s">
        <v>4946</v>
      </c>
      <c r="CO1464" s="1" t="s">
        <v>4946</v>
      </c>
      <c r="CP1464" s="1" t="s">
        <v>4944</v>
      </c>
      <c r="CQ1464" s="1" t="s">
        <v>4944</v>
      </c>
      <c r="CR1464" s="1" t="s">
        <v>4946</v>
      </c>
      <c r="CS1464" s="1" t="s">
        <v>4946</v>
      </c>
      <c r="CT1464" s="1" t="s">
        <v>4943</v>
      </c>
      <c r="CU1464" s="1" t="s">
        <v>4943</v>
      </c>
      <c r="CV1464" s="1" t="s">
        <v>4943</v>
      </c>
      <c r="CW1464" s="1" t="s">
        <v>4943</v>
      </c>
      <c r="CX1464" s="1" t="s">
        <v>4943</v>
      </c>
      <c r="CY1464" s="1" t="s">
        <v>4943</v>
      </c>
      <c r="CZ1464" s="1" t="s">
        <v>4943</v>
      </c>
    </row>
    <row r="1465" spans="2:104" x14ac:dyDescent="0.25">
      <c r="B1465" s="2">
        <v>44375</v>
      </c>
      <c r="C1465" s="1">
        <v>1</v>
      </c>
      <c r="D1465" s="1">
        <v>0</v>
      </c>
      <c r="E1465" s="1">
        <v>0</v>
      </c>
      <c r="F1465" s="1">
        <v>0</v>
      </c>
      <c r="G1465">
        <v>0</v>
      </c>
      <c r="H1465">
        <v>1</v>
      </c>
      <c r="I1465">
        <v>1</v>
      </c>
      <c r="J1465">
        <v>0</v>
      </c>
      <c r="K1465">
        <v>0</v>
      </c>
      <c r="L1465">
        <v>0</v>
      </c>
      <c r="M1465">
        <v>0</v>
      </c>
      <c r="N1465">
        <v>1</v>
      </c>
      <c r="O1465">
        <v>0</v>
      </c>
      <c r="P1465">
        <v>0</v>
      </c>
      <c r="Q1465">
        <v>0</v>
      </c>
      <c r="R1465">
        <v>1</v>
      </c>
      <c r="S1465">
        <v>0</v>
      </c>
      <c r="T1465">
        <v>1</v>
      </c>
      <c r="U1465">
        <v>0</v>
      </c>
      <c r="V1465" s="1">
        <v>1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>
        <v>0</v>
      </c>
      <c r="BD1465">
        <v>0</v>
      </c>
      <c r="BE1465">
        <v>0</v>
      </c>
      <c r="BF1465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0</v>
      </c>
      <c r="BP1465" s="1">
        <v>0</v>
      </c>
      <c r="BQ1465" s="1">
        <v>0</v>
      </c>
      <c r="BR1465" s="1">
        <v>0</v>
      </c>
      <c r="BS1465" s="1">
        <v>0</v>
      </c>
      <c r="BT1465" s="1">
        <v>0</v>
      </c>
      <c r="BU1465" s="1">
        <v>0</v>
      </c>
      <c r="BV1465" s="1">
        <v>0</v>
      </c>
      <c r="BW1465" s="1">
        <v>0</v>
      </c>
      <c r="BX1465" s="1">
        <v>0</v>
      </c>
      <c r="BY1465" s="1">
        <v>0</v>
      </c>
      <c r="BZ1465" s="1">
        <v>0</v>
      </c>
      <c r="CA1465" s="1">
        <v>0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 t="s">
        <v>4944</v>
      </c>
      <c r="CJ1465" s="1" t="s">
        <v>4945</v>
      </c>
      <c r="CK1465" s="1" t="s">
        <v>4945</v>
      </c>
      <c r="CL1465" s="1" t="s">
        <v>4945</v>
      </c>
      <c r="CM1465" s="1" t="s">
        <v>4945</v>
      </c>
      <c r="CN1465" s="1" t="s">
        <v>4945</v>
      </c>
      <c r="CO1465" s="1" t="s">
        <v>4945</v>
      </c>
      <c r="CP1465" s="1" t="s">
        <v>4945</v>
      </c>
      <c r="CQ1465" s="1" t="s">
        <v>4944</v>
      </c>
      <c r="CR1465" s="1" t="s">
        <v>4944</v>
      </c>
      <c r="CS1465" s="1" t="s">
        <v>4945</v>
      </c>
      <c r="CT1465" s="1" t="s">
        <v>4943</v>
      </c>
      <c r="CU1465" s="1" t="s">
        <v>4943</v>
      </c>
      <c r="CV1465" s="1" t="s">
        <v>4943</v>
      </c>
      <c r="CW1465" s="1" t="s">
        <v>4943</v>
      </c>
      <c r="CX1465" s="1" t="s">
        <v>4943</v>
      </c>
      <c r="CY1465" s="1" t="s">
        <v>4943</v>
      </c>
      <c r="CZ1465" s="1" t="s">
        <v>4943</v>
      </c>
    </row>
    <row r="1466" spans="2:104" x14ac:dyDescent="0.25">
      <c r="B1466" s="2">
        <v>44375</v>
      </c>
      <c r="C1466" s="1">
        <v>0</v>
      </c>
      <c r="D1466" s="1">
        <v>1</v>
      </c>
      <c r="E1466" s="1">
        <v>0</v>
      </c>
      <c r="F1466" s="1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>
        <v>0</v>
      </c>
      <c r="BD1466">
        <v>0</v>
      </c>
      <c r="BE1466">
        <v>0</v>
      </c>
      <c r="BF1466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0</v>
      </c>
      <c r="BT1466" s="1">
        <v>0</v>
      </c>
      <c r="BU1466" s="1">
        <v>0</v>
      </c>
      <c r="BV1466" s="1">
        <v>0</v>
      </c>
      <c r="BW1466" s="1">
        <v>0</v>
      </c>
      <c r="BX1466" s="1">
        <v>0</v>
      </c>
      <c r="BY1466" s="1">
        <v>0</v>
      </c>
      <c r="BZ1466" s="1">
        <v>0</v>
      </c>
      <c r="CA1466" s="1">
        <v>0</v>
      </c>
      <c r="CB1466" s="1">
        <v>0</v>
      </c>
      <c r="CC1466" s="1">
        <v>0</v>
      </c>
      <c r="CD1466" s="1">
        <v>0</v>
      </c>
      <c r="CE1466" s="1">
        <v>0</v>
      </c>
      <c r="CF1466" s="1">
        <v>0</v>
      </c>
      <c r="CG1466" s="1">
        <v>0</v>
      </c>
      <c r="CH1466" s="1">
        <v>0</v>
      </c>
      <c r="CI1466" s="1" t="s">
        <v>4943</v>
      </c>
      <c r="CJ1466" s="1" t="s">
        <v>4943</v>
      </c>
      <c r="CK1466" s="1" t="s">
        <v>4943</v>
      </c>
      <c r="CL1466" s="1" t="s">
        <v>4943</v>
      </c>
      <c r="CM1466" s="1" t="s">
        <v>4943</v>
      </c>
      <c r="CN1466" s="1" t="s">
        <v>4943</v>
      </c>
      <c r="CO1466" s="1" t="s">
        <v>4943</v>
      </c>
      <c r="CP1466" s="1" t="s">
        <v>4943</v>
      </c>
      <c r="CQ1466" s="1" t="s">
        <v>4943</v>
      </c>
      <c r="CR1466" s="1" t="s">
        <v>4943</v>
      </c>
      <c r="CS1466" s="1" t="s">
        <v>4943</v>
      </c>
      <c r="CT1466" s="1" t="s">
        <v>4943</v>
      </c>
      <c r="CU1466" s="1" t="s">
        <v>4943</v>
      </c>
      <c r="CV1466" s="1" t="s">
        <v>4943</v>
      </c>
      <c r="CW1466" s="1" t="s">
        <v>4943</v>
      </c>
      <c r="CX1466" s="1" t="s">
        <v>4943</v>
      </c>
      <c r="CY1466" s="1" t="s">
        <v>23</v>
      </c>
      <c r="CZ1466" s="1" t="s">
        <v>4943</v>
      </c>
    </row>
    <row r="1467" spans="2:104" x14ac:dyDescent="0.25">
      <c r="B1467" s="2">
        <v>44375</v>
      </c>
      <c r="C1467" s="1">
        <v>1</v>
      </c>
      <c r="D1467" s="1">
        <v>0</v>
      </c>
      <c r="E1467" s="1">
        <v>0</v>
      </c>
      <c r="F1467" s="1">
        <v>0</v>
      </c>
      <c r="G1467">
        <v>1</v>
      </c>
      <c r="H1467">
        <v>0</v>
      </c>
      <c r="I1467">
        <v>1</v>
      </c>
      <c r="J1467">
        <v>1</v>
      </c>
      <c r="K1467">
        <v>0</v>
      </c>
      <c r="L1467">
        <v>0</v>
      </c>
      <c r="M1467">
        <v>0</v>
      </c>
      <c r="N1467">
        <v>1</v>
      </c>
      <c r="O1467">
        <v>1</v>
      </c>
      <c r="P1467">
        <v>1</v>
      </c>
      <c r="Q1467">
        <v>0</v>
      </c>
      <c r="R1467">
        <v>1</v>
      </c>
      <c r="S1467">
        <v>1</v>
      </c>
      <c r="T1467">
        <v>1</v>
      </c>
      <c r="U1467">
        <v>0</v>
      </c>
      <c r="V1467" s="1">
        <v>0</v>
      </c>
      <c r="W1467" s="1">
        <v>0</v>
      </c>
      <c r="X1467" s="1">
        <v>1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1</v>
      </c>
      <c r="AG1467" s="1">
        <v>1</v>
      </c>
      <c r="AH1467" s="1">
        <v>1</v>
      </c>
      <c r="AI1467" s="1">
        <v>1</v>
      </c>
      <c r="AJ1467" s="1">
        <v>0</v>
      </c>
      <c r="AK1467" s="1">
        <v>0</v>
      </c>
      <c r="AL1467" s="1">
        <v>1</v>
      </c>
      <c r="AM1467" s="1">
        <v>0</v>
      </c>
      <c r="AN1467" s="1">
        <v>0</v>
      </c>
      <c r="AO1467" s="1">
        <v>1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>
        <v>0</v>
      </c>
      <c r="BD1467">
        <v>0</v>
      </c>
      <c r="BE1467">
        <v>0</v>
      </c>
      <c r="BF1467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0</v>
      </c>
      <c r="BP1467" s="1">
        <v>0</v>
      </c>
      <c r="BQ1467" s="1">
        <v>0</v>
      </c>
      <c r="BR1467" s="1">
        <v>0</v>
      </c>
      <c r="BS1467" s="1">
        <v>0</v>
      </c>
      <c r="BT1467" s="1">
        <v>0</v>
      </c>
      <c r="BU1467" s="1">
        <v>0</v>
      </c>
      <c r="BV1467" s="1">
        <v>0</v>
      </c>
      <c r="BW1467" s="1">
        <v>0</v>
      </c>
      <c r="BX1467" s="1">
        <v>0</v>
      </c>
      <c r="BY1467" s="1">
        <v>0</v>
      </c>
      <c r="BZ1467" s="1">
        <v>0</v>
      </c>
      <c r="CA1467" s="1">
        <v>0</v>
      </c>
      <c r="CB1467" s="1">
        <v>0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 t="s">
        <v>4946</v>
      </c>
      <c r="CJ1467" s="1" t="s">
        <v>4944</v>
      </c>
      <c r="CK1467" s="1" t="s">
        <v>4944</v>
      </c>
      <c r="CL1467" s="1" t="s">
        <v>4945</v>
      </c>
      <c r="CM1467" s="1" t="s">
        <v>4945</v>
      </c>
      <c r="CN1467" s="1" t="s">
        <v>4944</v>
      </c>
      <c r="CO1467" s="1" t="s">
        <v>4944</v>
      </c>
      <c r="CP1467" s="1" t="s">
        <v>4944</v>
      </c>
      <c r="CQ1467" s="1" t="s">
        <v>4946</v>
      </c>
      <c r="CR1467" s="1" t="s">
        <v>4946</v>
      </c>
      <c r="CS1467" s="1" t="s">
        <v>4945</v>
      </c>
      <c r="CT1467" s="1" t="s">
        <v>4943</v>
      </c>
      <c r="CU1467" s="1" t="s">
        <v>4943</v>
      </c>
      <c r="CV1467" s="1" t="s">
        <v>4943</v>
      </c>
      <c r="CW1467" s="1" t="s">
        <v>4943</v>
      </c>
      <c r="CX1467" s="1" t="s">
        <v>4943</v>
      </c>
      <c r="CY1467" s="1" t="s">
        <v>4943</v>
      </c>
      <c r="CZ1467" s="1" t="s">
        <v>4943</v>
      </c>
    </row>
    <row r="1468" spans="2:104" x14ac:dyDescent="0.25">
      <c r="B1468" s="2">
        <v>44375</v>
      </c>
      <c r="C1468" s="1">
        <v>0</v>
      </c>
      <c r="D1468" s="1">
        <v>0</v>
      </c>
      <c r="E1468" s="1">
        <v>1</v>
      </c>
      <c r="F1468" s="1">
        <v>0</v>
      </c>
      <c r="G1468">
        <v>0</v>
      </c>
      <c r="H1468">
        <v>0</v>
      </c>
      <c r="I1468">
        <v>1</v>
      </c>
      <c r="J1468">
        <v>0</v>
      </c>
      <c r="K1468">
        <v>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>
        <v>0</v>
      </c>
      <c r="BD1468">
        <v>0</v>
      </c>
      <c r="BE1468">
        <v>0</v>
      </c>
      <c r="BF1468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0</v>
      </c>
      <c r="BQ1468" s="1">
        <v>0</v>
      </c>
      <c r="BR1468" s="1">
        <v>0</v>
      </c>
      <c r="BS1468" s="1">
        <v>0</v>
      </c>
      <c r="BT1468" s="1">
        <v>0</v>
      </c>
      <c r="BU1468" s="1">
        <v>0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0</v>
      </c>
      <c r="CI1468" s="1" t="s">
        <v>4943</v>
      </c>
      <c r="CJ1468" s="1" t="s">
        <v>4943</v>
      </c>
      <c r="CK1468" s="1" t="s">
        <v>4943</v>
      </c>
      <c r="CL1468" s="1" t="s">
        <v>4943</v>
      </c>
      <c r="CM1468" s="1" t="s">
        <v>4943</v>
      </c>
      <c r="CN1468" s="1" t="s">
        <v>4943</v>
      </c>
      <c r="CO1468" s="1" t="s">
        <v>4943</v>
      </c>
      <c r="CP1468" s="1" t="s">
        <v>4943</v>
      </c>
      <c r="CQ1468" s="1" t="s">
        <v>4943</v>
      </c>
      <c r="CR1468" s="1" t="s">
        <v>4943</v>
      </c>
      <c r="CS1468" s="1" t="s">
        <v>4943</v>
      </c>
      <c r="CT1468" s="1" t="s">
        <v>4947</v>
      </c>
      <c r="CU1468" s="1" t="s">
        <v>4943</v>
      </c>
      <c r="CV1468" s="1" t="s">
        <v>4947</v>
      </c>
      <c r="CW1468" s="1" t="s">
        <v>4943</v>
      </c>
      <c r="CX1468" s="1" t="s">
        <v>4943</v>
      </c>
      <c r="CY1468" s="1" t="s">
        <v>4943</v>
      </c>
      <c r="CZ1468" s="1" t="s">
        <v>23</v>
      </c>
    </row>
    <row r="1469" spans="2:104" x14ac:dyDescent="0.25">
      <c r="B1469" s="2">
        <v>44375</v>
      </c>
      <c r="C1469" s="1">
        <v>0</v>
      </c>
      <c r="D1469" s="1">
        <v>1</v>
      </c>
      <c r="E1469" s="1">
        <v>0</v>
      </c>
      <c r="F1469" s="1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>
        <v>0</v>
      </c>
      <c r="BD1469">
        <v>0</v>
      </c>
      <c r="BE1469">
        <v>0</v>
      </c>
      <c r="BF1469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0</v>
      </c>
      <c r="BP1469" s="1">
        <v>0</v>
      </c>
      <c r="BQ1469" s="1">
        <v>0</v>
      </c>
      <c r="BR1469" s="1">
        <v>0</v>
      </c>
      <c r="BS1469" s="1">
        <v>0</v>
      </c>
      <c r="BT1469" s="1">
        <v>0</v>
      </c>
      <c r="BU1469" s="1">
        <v>0</v>
      </c>
      <c r="BV1469" s="1">
        <v>0</v>
      </c>
      <c r="BW1469" s="1">
        <v>0</v>
      </c>
      <c r="BX1469" s="1">
        <v>0</v>
      </c>
      <c r="BY1469" s="1">
        <v>0</v>
      </c>
      <c r="BZ1469" s="1">
        <v>0</v>
      </c>
      <c r="CA1469" s="1">
        <v>0</v>
      </c>
      <c r="CB1469" s="1">
        <v>0</v>
      </c>
      <c r="CC1469" s="1">
        <v>0</v>
      </c>
      <c r="CD1469" s="1">
        <v>0</v>
      </c>
      <c r="CE1469" s="1">
        <v>0</v>
      </c>
      <c r="CF1469" s="1">
        <v>0</v>
      </c>
      <c r="CG1469" s="1">
        <v>0</v>
      </c>
      <c r="CH1469" s="1">
        <v>0</v>
      </c>
      <c r="CI1469" s="1" t="s">
        <v>4943</v>
      </c>
      <c r="CJ1469" s="1" t="s">
        <v>4943</v>
      </c>
      <c r="CK1469" s="1" t="s">
        <v>4943</v>
      </c>
      <c r="CL1469" s="1" t="s">
        <v>4943</v>
      </c>
      <c r="CM1469" s="1" t="s">
        <v>4943</v>
      </c>
      <c r="CN1469" s="1" t="s">
        <v>4943</v>
      </c>
      <c r="CO1469" s="1" t="s">
        <v>4943</v>
      </c>
      <c r="CP1469" s="1" t="s">
        <v>4943</v>
      </c>
      <c r="CQ1469" s="1" t="s">
        <v>4943</v>
      </c>
      <c r="CR1469" s="1" t="s">
        <v>4943</v>
      </c>
      <c r="CS1469" s="1" t="s">
        <v>4943</v>
      </c>
      <c r="CT1469" s="1" t="s">
        <v>4943</v>
      </c>
      <c r="CU1469" s="1" t="s">
        <v>4943</v>
      </c>
      <c r="CV1469" s="1" t="s">
        <v>4943</v>
      </c>
      <c r="CW1469" s="1" t="s">
        <v>4943</v>
      </c>
      <c r="CX1469" s="1" t="s">
        <v>4943</v>
      </c>
      <c r="CY1469" s="1" t="s">
        <v>23</v>
      </c>
      <c r="CZ1469" s="1" t="s">
        <v>4943</v>
      </c>
    </row>
    <row r="1470" spans="2:104" x14ac:dyDescent="0.25">
      <c r="B1470" s="2">
        <v>44372</v>
      </c>
      <c r="C1470" s="1">
        <v>0</v>
      </c>
      <c r="D1470" s="1">
        <v>1</v>
      </c>
      <c r="E1470" s="1">
        <v>0</v>
      </c>
      <c r="F1470" s="1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>
        <v>0</v>
      </c>
      <c r="BD1470">
        <v>0</v>
      </c>
      <c r="BE1470">
        <v>0</v>
      </c>
      <c r="BF1470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0</v>
      </c>
      <c r="BP1470" s="1">
        <v>0</v>
      </c>
      <c r="BQ1470" s="1">
        <v>0</v>
      </c>
      <c r="BR1470" s="1">
        <v>0</v>
      </c>
      <c r="BS1470" s="1">
        <v>0</v>
      </c>
      <c r="BT1470" s="1">
        <v>0</v>
      </c>
      <c r="BU1470" s="1">
        <v>0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 t="s">
        <v>4943</v>
      </c>
      <c r="CJ1470" s="1" t="s">
        <v>4943</v>
      </c>
      <c r="CK1470" s="1" t="s">
        <v>4943</v>
      </c>
      <c r="CL1470" s="1" t="s">
        <v>4943</v>
      </c>
      <c r="CM1470" s="1" t="s">
        <v>4943</v>
      </c>
      <c r="CN1470" s="1" t="s">
        <v>4943</v>
      </c>
      <c r="CO1470" s="1" t="s">
        <v>4943</v>
      </c>
      <c r="CP1470" s="1" t="s">
        <v>4943</v>
      </c>
      <c r="CQ1470" s="1" t="s">
        <v>4943</v>
      </c>
      <c r="CR1470" s="1" t="s">
        <v>4943</v>
      </c>
      <c r="CS1470" s="1" t="s">
        <v>4943</v>
      </c>
      <c r="CT1470" s="1" t="s">
        <v>4943</v>
      </c>
      <c r="CU1470" s="1" t="s">
        <v>4943</v>
      </c>
      <c r="CV1470" s="1" t="s">
        <v>4943</v>
      </c>
      <c r="CW1470" s="1" t="s">
        <v>4943</v>
      </c>
      <c r="CX1470" s="1" t="s">
        <v>4943</v>
      </c>
      <c r="CY1470" s="1" t="s">
        <v>23</v>
      </c>
      <c r="CZ1470" s="1" t="s">
        <v>4943</v>
      </c>
    </row>
    <row r="1471" spans="2:104" x14ac:dyDescent="0.25">
      <c r="B1471" s="2">
        <v>44372</v>
      </c>
      <c r="C1471" s="1">
        <v>1</v>
      </c>
      <c r="D1471" s="1">
        <v>0</v>
      </c>
      <c r="E1471" s="1">
        <v>0</v>
      </c>
      <c r="F1471" s="1">
        <v>0</v>
      </c>
      <c r="G1471">
        <v>1</v>
      </c>
      <c r="H1471">
        <v>1</v>
      </c>
      <c r="I1471">
        <v>0</v>
      </c>
      <c r="J1471">
        <v>1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1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1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>
        <v>0</v>
      </c>
      <c r="BD1471">
        <v>0</v>
      </c>
      <c r="BE1471">
        <v>0</v>
      </c>
      <c r="BF147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0</v>
      </c>
      <c r="BP1471" s="1">
        <v>0</v>
      </c>
      <c r="BQ1471" s="1">
        <v>0</v>
      </c>
      <c r="BR1471" s="1">
        <v>0</v>
      </c>
      <c r="BS1471" s="1">
        <v>0</v>
      </c>
      <c r="BT1471" s="1">
        <v>0</v>
      </c>
      <c r="BU1471" s="1">
        <v>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0</v>
      </c>
      <c r="CB1471" s="1">
        <v>0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0</v>
      </c>
      <c r="CI1471" s="1" t="s">
        <v>4944</v>
      </c>
      <c r="CJ1471" s="1" t="s">
        <v>4945</v>
      </c>
      <c r="CK1471" s="1" t="s">
        <v>4946</v>
      </c>
      <c r="CL1471" s="1" t="s">
        <v>4946</v>
      </c>
      <c r="CM1471" s="1" t="s">
        <v>4944</v>
      </c>
      <c r="CN1471" s="1" t="s">
        <v>4944</v>
      </c>
      <c r="CO1471" s="1" t="s">
        <v>4944</v>
      </c>
      <c r="CP1471" s="1" t="s">
        <v>4944</v>
      </c>
      <c r="CQ1471" s="1" t="s">
        <v>4945</v>
      </c>
      <c r="CR1471" s="1" t="s">
        <v>4944</v>
      </c>
      <c r="CS1471" s="1" t="s">
        <v>4945</v>
      </c>
      <c r="CT1471" s="1" t="s">
        <v>4943</v>
      </c>
      <c r="CU1471" s="1" t="s">
        <v>4943</v>
      </c>
      <c r="CV1471" s="1" t="s">
        <v>4943</v>
      </c>
      <c r="CW1471" s="1" t="s">
        <v>4943</v>
      </c>
      <c r="CX1471" s="1" t="s">
        <v>4943</v>
      </c>
      <c r="CY1471" s="1" t="s">
        <v>4943</v>
      </c>
      <c r="CZ1471" s="1" t="s">
        <v>4943</v>
      </c>
    </row>
    <row r="1472" spans="2:104" x14ac:dyDescent="0.25">
      <c r="B1472" s="2">
        <v>44372</v>
      </c>
      <c r="C1472" s="1">
        <v>0</v>
      </c>
      <c r="D1472" s="1">
        <v>1</v>
      </c>
      <c r="E1472" s="1">
        <v>0</v>
      </c>
      <c r="F1472" s="1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>
        <v>0</v>
      </c>
      <c r="BD1472">
        <v>0</v>
      </c>
      <c r="BE1472">
        <v>0</v>
      </c>
      <c r="BF1472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0</v>
      </c>
      <c r="BP1472" s="1">
        <v>0</v>
      </c>
      <c r="BQ1472" s="1">
        <v>0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0</v>
      </c>
      <c r="CA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 t="s">
        <v>4943</v>
      </c>
      <c r="CJ1472" s="1" t="s">
        <v>4943</v>
      </c>
      <c r="CK1472" s="1" t="s">
        <v>4943</v>
      </c>
      <c r="CL1472" s="1" t="s">
        <v>4943</v>
      </c>
      <c r="CM1472" s="1" t="s">
        <v>4943</v>
      </c>
      <c r="CN1472" s="1" t="s">
        <v>4943</v>
      </c>
      <c r="CO1472" s="1" t="s">
        <v>4943</v>
      </c>
      <c r="CP1472" s="1" t="s">
        <v>4943</v>
      </c>
      <c r="CQ1472" s="1" t="s">
        <v>4943</v>
      </c>
      <c r="CR1472" s="1" t="s">
        <v>4943</v>
      </c>
      <c r="CS1472" s="1" t="s">
        <v>4943</v>
      </c>
      <c r="CT1472" s="1" t="s">
        <v>4943</v>
      </c>
      <c r="CU1472" s="1" t="s">
        <v>4943</v>
      </c>
      <c r="CV1472" s="1" t="s">
        <v>4943</v>
      </c>
      <c r="CW1472" s="1" t="s">
        <v>4943</v>
      </c>
      <c r="CX1472" s="1" t="s">
        <v>4943</v>
      </c>
      <c r="CY1472" s="1" t="s">
        <v>23</v>
      </c>
      <c r="CZ1472" s="1" t="s">
        <v>4943</v>
      </c>
    </row>
    <row r="1473" spans="2:104" x14ac:dyDescent="0.25">
      <c r="B1473" s="2">
        <v>44372</v>
      </c>
      <c r="C1473" s="1">
        <v>0</v>
      </c>
      <c r="D1473" s="1">
        <v>1</v>
      </c>
      <c r="E1473" s="1">
        <v>0</v>
      </c>
      <c r="F1473" s="1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>
        <v>0</v>
      </c>
      <c r="BD1473">
        <v>0</v>
      </c>
      <c r="BE1473">
        <v>0</v>
      </c>
      <c r="BF1473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v>0</v>
      </c>
      <c r="BO1473" s="1">
        <v>0</v>
      </c>
      <c r="BP1473" s="1">
        <v>0</v>
      </c>
      <c r="BQ1473" s="1">
        <v>0</v>
      </c>
      <c r="BR1473" s="1">
        <v>0</v>
      </c>
      <c r="BS1473" s="1">
        <v>0</v>
      </c>
      <c r="BT1473" s="1">
        <v>0</v>
      </c>
      <c r="BU1473" s="1">
        <v>0</v>
      </c>
      <c r="BV1473" s="1">
        <v>0</v>
      </c>
      <c r="BW1473" s="1">
        <v>0</v>
      </c>
      <c r="BX1473" s="1">
        <v>0</v>
      </c>
      <c r="BY1473" s="1">
        <v>0</v>
      </c>
      <c r="BZ1473" s="1">
        <v>0</v>
      </c>
      <c r="CA1473" s="1">
        <v>0</v>
      </c>
      <c r="CB1473" s="1">
        <v>0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0</v>
      </c>
      <c r="CI1473" s="1" t="s">
        <v>4943</v>
      </c>
      <c r="CJ1473" s="1" t="s">
        <v>4943</v>
      </c>
      <c r="CK1473" s="1" t="s">
        <v>4943</v>
      </c>
      <c r="CL1473" s="1" t="s">
        <v>4943</v>
      </c>
      <c r="CM1473" s="1" t="s">
        <v>4943</v>
      </c>
      <c r="CN1473" s="1" t="s">
        <v>4943</v>
      </c>
      <c r="CO1473" s="1" t="s">
        <v>4943</v>
      </c>
      <c r="CP1473" s="1" t="s">
        <v>4943</v>
      </c>
      <c r="CQ1473" s="1" t="s">
        <v>4943</v>
      </c>
      <c r="CR1473" s="1" t="s">
        <v>4943</v>
      </c>
      <c r="CS1473" s="1" t="s">
        <v>4943</v>
      </c>
      <c r="CT1473" s="1" t="s">
        <v>4943</v>
      </c>
      <c r="CU1473" s="1" t="s">
        <v>4943</v>
      </c>
      <c r="CV1473" s="1" t="s">
        <v>4943</v>
      </c>
      <c r="CW1473" s="1" t="s">
        <v>4943</v>
      </c>
      <c r="CX1473" s="1" t="s">
        <v>4943</v>
      </c>
      <c r="CY1473" s="1" t="s">
        <v>23</v>
      </c>
      <c r="CZ1473" s="1" t="s">
        <v>4943</v>
      </c>
    </row>
    <row r="1474" spans="2:104" x14ac:dyDescent="0.25">
      <c r="B1474" s="2">
        <v>44372</v>
      </c>
      <c r="C1474" s="1">
        <v>1</v>
      </c>
      <c r="D1474" s="1">
        <v>0</v>
      </c>
      <c r="E1474" s="1">
        <v>0</v>
      </c>
      <c r="F1474" s="1">
        <v>0</v>
      </c>
      <c r="G1474">
        <v>1</v>
      </c>
      <c r="H1474">
        <v>1</v>
      </c>
      <c r="I1474">
        <v>1</v>
      </c>
      <c r="J1474">
        <v>1</v>
      </c>
      <c r="K1474">
        <v>1</v>
      </c>
      <c r="L1474">
        <v>1</v>
      </c>
      <c r="M1474">
        <v>1</v>
      </c>
      <c r="N1474">
        <v>0</v>
      </c>
      <c r="O1474">
        <v>1</v>
      </c>
      <c r="P1474">
        <v>0</v>
      </c>
      <c r="Q1474">
        <v>0</v>
      </c>
      <c r="R1474">
        <v>1</v>
      </c>
      <c r="S1474">
        <v>0</v>
      </c>
      <c r="T1474">
        <v>1</v>
      </c>
      <c r="U1474">
        <v>0</v>
      </c>
      <c r="V1474" s="1">
        <v>1</v>
      </c>
      <c r="W1474" s="1">
        <v>1</v>
      </c>
      <c r="X1474" s="1">
        <v>0</v>
      </c>
      <c r="Y1474" s="1">
        <v>1</v>
      </c>
      <c r="Z1474" s="1">
        <v>1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1</v>
      </c>
      <c r="AG1474" s="1">
        <v>0</v>
      </c>
      <c r="AH1474" s="1">
        <v>1</v>
      </c>
      <c r="AI1474" s="1">
        <v>1</v>
      </c>
      <c r="AJ1474" s="1">
        <v>1</v>
      </c>
      <c r="AK1474" s="1">
        <v>0</v>
      </c>
      <c r="AL1474" s="1">
        <v>1</v>
      </c>
      <c r="AM1474" s="1">
        <v>1</v>
      </c>
      <c r="AN1474" s="1">
        <v>1</v>
      </c>
      <c r="AO1474" s="1">
        <v>0</v>
      </c>
      <c r="AP1474" s="1">
        <v>1</v>
      </c>
      <c r="AQ1474" s="1">
        <v>1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1</v>
      </c>
      <c r="AX1474" s="1">
        <v>1</v>
      </c>
      <c r="AY1474" s="1">
        <v>1</v>
      </c>
      <c r="AZ1474" s="1">
        <v>1</v>
      </c>
      <c r="BA1474" s="1">
        <v>0</v>
      </c>
      <c r="BB1474" s="1">
        <v>1</v>
      </c>
      <c r="BC1474">
        <v>1</v>
      </c>
      <c r="BD1474">
        <v>1</v>
      </c>
      <c r="BE1474">
        <v>1</v>
      </c>
      <c r="BF1474">
        <v>0</v>
      </c>
      <c r="BG1474" s="1">
        <v>1</v>
      </c>
      <c r="BH1474" s="1">
        <v>1</v>
      </c>
      <c r="BI1474" s="1">
        <v>0</v>
      </c>
      <c r="BJ1474" s="1">
        <v>1</v>
      </c>
      <c r="BK1474" s="1">
        <v>1</v>
      </c>
      <c r="BL1474" s="1">
        <v>0</v>
      </c>
      <c r="BM1474" s="1">
        <v>0</v>
      </c>
      <c r="BN1474" s="1">
        <v>0</v>
      </c>
      <c r="BO1474" s="1">
        <v>0</v>
      </c>
      <c r="BP1474" s="1">
        <v>0</v>
      </c>
      <c r="BQ1474" s="1">
        <v>1</v>
      </c>
      <c r="BR1474" s="1">
        <v>1</v>
      </c>
      <c r="BS1474" s="1">
        <v>1</v>
      </c>
      <c r="BT1474" s="1">
        <v>1</v>
      </c>
      <c r="BU1474" s="1">
        <v>1</v>
      </c>
      <c r="BV1474" s="1">
        <v>1</v>
      </c>
      <c r="BW1474" s="1">
        <v>1</v>
      </c>
      <c r="BX1474" s="1">
        <v>0</v>
      </c>
      <c r="BY1474" s="1">
        <v>1</v>
      </c>
      <c r="BZ1474" s="1">
        <v>1</v>
      </c>
      <c r="CA1474" s="1">
        <v>0</v>
      </c>
      <c r="CB1474" s="1">
        <v>0</v>
      </c>
      <c r="CC1474" s="1">
        <v>0</v>
      </c>
      <c r="CD1474" s="1">
        <v>0</v>
      </c>
      <c r="CE1474" s="1">
        <v>0</v>
      </c>
      <c r="CF1474" s="1">
        <v>1</v>
      </c>
      <c r="CG1474" s="1">
        <v>1</v>
      </c>
      <c r="CH1474" s="1">
        <v>1</v>
      </c>
      <c r="CI1474" s="1" t="s">
        <v>4946</v>
      </c>
      <c r="CJ1474" s="1" t="s">
        <v>4946</v>
      </c>
      <c r="CK1474" s="1" t="s">
        <v>4946</v>
      </c>
      <c r="CL1474" s="1" t="s">
        <v>4946</v>
      </c>
      <c r="CM1474" s="1" t="s">
        <v>4946</v>
      </c>
      <c r="CN1474" s="1" t="s">
        <v>4946</v>
      </c>
      <c r="CO1474" s="1" t="s">
        <v>4944</v>
      </c>
      <c r="CP1474" s="1" t="s">
        <v>4944</v>
      </c>
      <c r="CQ1474" s="1" t="s">
        <v>4944</v>
      </c>
      <c r="CR1474" s="1" t="s">
        <v>4944</v>
      </c>
      <c r="CS1474" s="1" t="s">
        <v>4944</v>
      </c>
      <c r="CT1474" s="1" t="s">
        <v>4943</v>
      </c>
      <c r="CU1474" s="1" t="s">
        <v>4943</v>
      </c>
      <c r="CV1474" s="1" t="s">
        <v>4943</v>
      </c>
      <c r="CW1474" s="1" t="s">
        <v>4943</v>
      </c>
      <c r="CX1474" s="1" t="s">
        <v>4943</v>
      </c>
      <c r="CY1474" s="1" t="s">
        <v>4943</v>
      </c>
      <c r="CZ1474" s="1" t="s">
        <v>4943</v>
      </c>
    </row>
    <row r="1475" spans="2:104" x14ac:dyDescent="0.25">
      <c r="B1475" s="2">
        <v>44372</v>
      </c>
      <c r="C1475" s="1">
        <v>0</v>
      </c>
      <c r="D1475" s="1">
        <v>0</v>
      </c>
      <c r="E1475" s="1">
        <v>0</v>
      </c>
      <c r="F1475" s="1">
        <v>1</v>
      </c>
      <c r="G1475">
        <v>0</v>
      </c>
      <c r="H1475">
        <v>0</v>
      </c>
      <c r="I1475">
        <v>0</v>
      </c>
      <c r="J1475">
        <v>0</v>
      </c>
      <c r="K1475">
        <v>1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1</v>
      </c>
      <c r="AY1475" s="1">
        <v>1</v>
      </c>
      <c r="AZ1475" s="1">
        <v>0</v>
      </c>
      <c r="BA1475" s="1">
        <v>0</v>
      </c>
      <c r="BB1475" s="1">
        <v>0</v>
      </c>
      <c r="BC1475">
        <v>1</v>
      </c>
      <c r="BD1475">
        <v>1</v>
      </c>
      <c r="BE1475">
        <v>1</v>
      </c>
      <c r="BF1475">
        <v>1</v>
      </c>
      <c r="BG1475" s="1">
        <v>0</v>
      </c>
      <c r="BH1475" s="1">
        <v>1</v>
      </c>
      <c r="BI1475" s="1">
        <v>0</v>
      </c>
      <c r="BJ1475" s="1">
        <v>0</v>
      </c>
      <c r="BK1475" s="1">
        <v>1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0</v>
      </c>
      <c r="BS1475" s="1">
        <v>0</v>
      </c>
      <c r="BT1475" s="1">
        <v>0</v>
      </c>
      <c r="BU1475" s="1">
        <v>0</v>
      </c>
      <c r="BV1475" s="1">
        <v>0</v>
      </c>
      <c r="BW1475" s="1">
        <v>0</v>
      </c>
      <c r="BX1475" s="1">
        <v>0</v>
      </c>
      <c r="BY1475" s="1">
        <v>0</v>
      </c>
      <c r="BZ1475" s="1">
        <v>0</v>
      </c>
      <c r="CA1475" s="1">
        <v>0</v>
      </c>
      <c r="CB1475" s="1">
        <v>0</v>
      </c>
      <c r="CC1475" s="1">
        <v>0</v>
      </c>
      <c r="CD1475" s="1">
        <v>0</v>
      </c>
      <c r="CE1475" s="1">
        <v>0</v>
      </c>
      <c r="CF1475" s="1">
        <v>0</v>
      </c>
      <c r="CG1475" s="1">
        <v>0</v>
      </c>
      <c r="CH1475" s="1">
        <v>0</v>
      </c>
      <c r="CI1475" s="1" t="s">
        <v>4946</v>
      </c>
      <c r="CJ1475" s="1" t="s">
        <v>4946</v>
      </c>
      <c r="CK1475" s="1" t="s">
        <v>4944</v>
      </c>
      <c r="CL1475" s="1" t="s">
        <v>4944</v>
      </c>
      <c r="CM1475" s="1" t="s">
        <v>4944</v>
      </c>
      <c r="CN1475" s="1" t="s">
        <v>4944</v>
      </c>
      <c r="CO1475" s="1" t="s">
        <v>4946</v>
      </c>
      <c r="CP1475" s="1" t="s">
        <v>4944</v>
      </c>
      <c r="CQ1475" s="1" t="s">
        <v>4944</v>
      </c>
      <c r="CR1475" s="1" t="s">
        <v>4946</v>
      </c>
      <c r="CS1475" s="1" t="s">
        <v>4944</v>
      </c>
      <c r="CT1475" s="1" t="s">
        <v>4943</v>
      </c>
      <c r="CU1475" s="1" t="s">
        <v>4943</v>
      </c>
      <c r="CV1475" s="1" t="s">
        <v>4943</v>
      </c>
      <c r="CW1475" s="1" t="s">
        <v>4943</v>
      </c>
      <c r="CX1475" s="1" t="s">
        <v>4943</v>
      </c>
      <c r="CY1475" s="1" t="s">
        <v>4943</v>
      </c>
      <c r="CZ1475" s="1" t="s">
        <v>4943</v>
      </c>
    </row>
    <row r="1476" spans="2:104" x14ac:dyDescent="0.25">
      <c r="B1476" s="2">
        <v>44372</v>
      </c>
      <c r="C1476" s="1">
        <v>1</v>
      </c>
      <c r="D1476" s="1">
        <v>0</v>
      </c>
      <c r="E1476" s="1">
        <v>0</v>
      </c>
      <c r="F1476" s="1">
        <v>0</v>
      </c>
      <c r="G1476">
        <v>0</v>
      </c>
      <c r="H1476">
        <v>1</v>
      </c>
      <c r="I1476">
        <v>1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1</v>
      </c>
      <c r="R1476">
        <v>0</v>
      </c>
      <c r="S1476">
        <v>0</v>
      </c>
      <c r="T1476">
        <v>1</v>
      </c>
      <c r="U1476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1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>
        <v>0</v>
      </c>
      <c r="BD1476">
        <v>0</v>
      </c>
      <c r="BE1476">
        <v>0</v>
      </c>
      <c r="BF1476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0</v>
      </c>
      <c r="BP1476" s="1">
        <v>0</v>
      </c>
      <c r="BQ1476" s="1">
        <v>0</v>
      </c>
      <c r="BR1476" s="1">
        <v>0</v>
      </c>
      <c r="BS1476" s="1">
        <v>0</v>
      </c>
      <c r="BT1476" s="1">
        <v>0</v>
      </c>
      <c r="BU1476" s="1">
        <v>0</v>
      </c>
      <c r="BV1476" s="1">
        <v>0</v>
      </c>
      <c r="BW1476" s="1">
        <v>0</v>
      </c>
      <c r="BX1476" s="1">
        <v>0</v>
      </c>
      <c r="BY1476" s="1">
        <v>0</v>
      </c>
      <c r="BZ1476" s="1">
        <v>0</v>
      </c>
      <c r="CA1476" s="1">
        <v>0</v>
      </c>
      <c r="CB1476" s="1">
        <v>0</v>
      </c>
      <c r="CC1476" s="1">
        <v>0</v>
      </c>
      <c r="CD1476" s="1">
        <v>0</v>
      </c>
      <c r="CE1476" s="1">
        <v>0</v>
      </c>
      <c r="CF1476" s="1">
        <v>0</v>
      </c>
      <c r="CG1476" s="1">
        <v>0</v>
      </c>
      <c r="CH1476" s="1">
        <v>0</v>
      </c>
      <c r="CI1476" s="1" t="s">
        <v>4946</v>
      </c>
      <c r="CJ1476" s="1" t="s">
        <v>4945</v>
      </c>
      <c r="CK1476" s="1" t="s">
        <v>4946</v>
      </c>
      <c r="CL1476" s="1" t="s">
        <v>4946</v>
      </c>
      <c r="CM1476" s="1" t="s">
        <v>4946</v>
      </c>
      <c r="CN1476" s="1" t="s">
        <v>4946</v>
      </c>
      <c r="CO1476" s="1" t="s">
        <v>4945</v>
      </c>
      <c r="CP1476" s="1" t="s">
        <v>4945</v>
      </c>
      <c r="CQ1476" s="1" t="s">
        <v>4945</v>
      </c>
      <c r="CR1476" s="1" t="s">
        <v>4946</v>
      </c>
      <c r="CS1476" s="1" t="s">
        <v>4946</v>
      </c>
      <c r="CT1476" s="1" t="s">
        <v>4943</v>
      </c>
      <c r="CU1476" s="1" t="s">
        <v>4943</v>
      </c>
      <c r="CV1476" s="1" t="s">
        <v>4943</v>
      </c>
      <c r="CW1476" s="1" t="s">
        <v>4943</v>
      </c>
      <c r="CX1476" s="1" t="s">
        <v>4943</v>
      </c>
      <c r="CY1476" s="1" t="s">
        <v>4943</v>
      </c>
      <c r="CZ1476" s="1" t="s">
        <v>4943</v>
      </c>
    </row>
    <row r="1477" spans="2:104" x14ac:dyDescent="0.25">
      <c r="B1477" s="2">
        <v>44372</v>
      </c>
      <c r="C1477" s="1">
        <v>0</v>
      </c>
      <c r="D1477" s="1">
        <v>1</v>
      </c>
      <c r="E1477" s="1">
        <v>0</v>
      </c>
      <c r="F1477" s="1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>
        <v>0</v>
      </c>
      <c r="BD1477">
        <v>0</v>
      </c>
      <c r="BE1477">
        <v>0</v>
      </c>
      <c r="BF1477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0</v>
      </c>
      <c r="BT1477" s="1">
        <v>0</v>
      </c>
      <c r="BU1477" s="1">
        <v>0</v>
      </c>
      <c r="BV1477" s="1">
        <v>0</v>
      </c>
      <c r="BW1477" s="1">
        <v>0</v>
      </c>
      <c r="BX1477" s="1">
        <v>0</v>
      </c>
      <c r="BY1477" s="1">
        <v>0</v>
      </c>
      <c r="BZ1477" s="1">
        <v>0</v>
      </c>
      <c r="CA1477" s="1">
        <v>0</v>
      </c>
      <c r="CB1477" s="1">
        <v>0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0</v>
      </c>
      <c r="CI1477" s="1" t="s">
        <v>4943</v>
      </c>
      <c r="CJ1477" s="1" t="s">
        <v>4943</v>
      </c>
      <c r="CK1477" s="1" t="s">
        <v>4943</v>
      </c>
      <c r="CL1477" s="1" t="s">
        <v>4943</v>
      </c>
      <c r="CM1477" s="1" t="s">
        <v>4943</v>
      </c>
      <c r="CN1477" s="1" t="s">
        <v>4943</v>
      </c>
      <c r="CO1477" s="1" t="s">
        <v>4943</v>
      </c>
      <c r="CP1477" s="1" t="s">
        <v>4943</v>
      </c>
      <c r="CQ1477" s="1" t="s">
        <v>4943</v>
      </c>
      <c r="CR1477" s="1" t="s">
        <v>4943</v>
      </c>
      <c r="CS1477" s="1" t="s">
        <v>4943</v>
      </c>
      <c r="CT1477" s="1" t="s">
        <v>4943</v>
      </c>
      <c r="CU1477" s="1" t="s">
        <v>4943</v>
      </c>
      <c r="CV1477" s="1" t="s">
        <v>4943</v>
      </c>
      <c r="CW1477" s="1" t="s">
        <v>4943</v>
      </c>
      <c r="CX1477" s="1" t="s">
        <v>4943</v>
      </c>
      <c r="CY1477" s="1" t="s">
        <v>23</v>
      </c>
      <c r="CZ1477" s="1" t="s">
        <v>4943</v>
      </c>
    </row>
    <row r="1478" spans="2:104" x14ac:dyDescent="0.25">
      <c r="B1478" s="2">
        <v>44371</v>
      </c>
      <c r="C1478" s="1">
        <v>0</v>
      </c>
      <c r="D1478" s="1">
        <v>1</v>
      </c>
      <c r="E1478" s="1">
        <v>0</v>
      </c>
      <c r="F1478" s="1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>
        <v>0</v>
      </c>
      <c r="BD1478">
        <v>0</v>
      </c>
      <c r="BE1478">
        <v>0</v>
      </c>
      <c r="BF1478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0</v>
      </c>
      <c r="BN1478" s="1">
        <v>0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0</v>
      </c>
      <c r="BX1478" s="1">
        <v>0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0</v>
      </c>
      <c r="CI1478" s="1" t="s">
        <v>4943</v>
      </c>
      <c r="CJ1478" s="1" t="s">
        <v>4943</v>
      </c>
      <c r="CK1478" s="1" t="s">
        <v>4943</v>
      </c>
      <c r="CL1478" s="1" t="s">
        <v>4943</v>
      </c>
      <c r="CM1478" s="1" t="s">
        <v>4943</v>
      </c>
      <c r="CN1478" s="1" t="s">
        <v>4943</v>
      </c>
      <c r="CO1478" s="1" t="s">
        <v>4943</v>
      </c>
      <c r="CP1478" s="1" t="s">
        <v>4943</v>
      </c>
      <c r="CQ1478" s="1" t="s">
        <v>4943</v>
      </c>
      <c r="CR1478" s="1" t="s">
        <v>4943</v>
      </c>
      <c r="CS1478" s="1" t="s">
        <v>4943</v>
      </c>
      <c r="CT1478" s="1" t="s">
        <v>4943</v>
      </c>
      <c r="CU1478" s="1" t="s">
        <v>4943</v>
      </c>
      <c r="CV1478" s="1" t="s">
        <v>4943</v>
      </c>
      <c r="CW1478" s="1" t="s">
        <v>4943</v>
      </c>
      <c r="CX1478" s="1" t="s">
        <v>4943</v>
      </c>
      <c r="CY1478" s="1" t="s">
        <v>23</v>
      </c>
      <c r="CZ1478" s="1" t="s">
        <v>4943</v>
      </c>
    </row>
    <row r="1479" spans="2:104" x14ac:dyDescent="0.25">
      <c r="B1479" s="2">
        <v>44371</v>
      </c>
      <c r="C1479" s="1">
        <v>0</v>
      </c>
      <c r="D1479" s="1">
        <v>1</v>
      </c>
      <c r="E1479" s="1">
        <v>0</v>
      </c>
      <c r="F1479" s="1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>
        <v>0</v>
      </c>
      <c r="BD1479">
        <v>0</v>
      </c>
      <c r="BE1479">
        <v>0</v>
      </c>
      <c r="BF1479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0</v>
      </c>
      <c r="BT1479" s="1">
        <v>0</v>
      </c>
      <c r="BU1479" s="1">
        <v>0</v>
      </c>
      <c r="BV1479" s="1">
        <v>0</v>
      </c>
      <c r="BW1479" s="1">
        <v>0</v>
      </c>
      <c r="BX1479" s="1">
        <v>0</v>
      </c>
      <c r="BY1479" s="1">
        <v>0</v>
      </c>
      <c r="BZ1479" s="1">
        <v>0</v>
      </c>
      <c r="CA1479" s="1">
        <v>0</v>
      </c>
      <c r="CB1479" s="1">
        <v>0</v>
      </c>
      <c r="CC1479" s="1">
        <v>0</v>
      </c>
      <c r="CD1479" s="1">
        <v>0</v>
      </c>
      <c r="CE1479" s="1">
        <v>0</v>
      </c>
      <c r="CF1479" s="1">
        <v>0</v>
      </c>
      <c r="CG1479" s="1">
        <v>0</v>
      </c>
      <c r="CH1479" s="1">
        <v>0</v>
      </c>
      <c r="CI1479" s="1" t="s">
        <v>4943</v>
      </c>
      <c r="CJ1479" s="1" t="s">
        <v>4943</v>
      </c>
      <c r="CK1479" s="1" t="s">
        <v>4943</v>
      </c>
      <c r="CL1479" s="1" t="s">
        <v>4943</v>
      </c>
      <c r="CM1479" s="1" t="s">
        <v>4943</v>
      </c>
      <c r="CN1479" s="1" t="s">
        <v>4943</v>
      </c>
      <c r="CO1479" s="1" t="s">
        <v>4943</v>
      </c>
      <c r="CP1479" s="1" t="s">
        <v>4943</v>
      </c>
      <c r="CQ1479" s="1" t="s">
        <v>4943</v>
      </c>
      <c r="CR1479" s="1" t="s">
        <v>4943</v>
      </c>
      <c r="CS1479" s="1" t="s">
        <v>4943</v>
      </c>
      <c r="CT1479" s="1" t="s">
        <v>4943</v>
      </c>
      <c r="CU1479" s="1" t="s">
        <v>4943</v>
      </c>
      <c r="CV1479" s="1" t="s">
        <v>4943</v>
      </c>
      <c r="CW1479" s="1" t="s">
        <v>4943</v>
      </c>
      <c r="CX1479" s="1" t="s">
        <v>4943</v>
      </c>
      <c r="CY1479" s="1" t="s">
        <v>23</v>
      </c>
      <c r="CZ1479" s="1" t="s">
        <v>4943</v>
      </c>
    </row>
    <row r="1480" spans="2:104" x14ac:dyDescent="0.25">
      <c r="B1480" s="2">
        <v>44371</v>
      </c>
      <c r="C1480" s="1">
        <v>0</v>
      </c>
      <c r="D1480" s="1">
        <v>1</v>
      </c>
      <c r="E1480" s="1">
        <v>0</v>
      </c>
      <c r="F1480" s="1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>
        <v>0</v>
      </c>
      <c r="BD1480">
        <v>0</v>
      </c>
      <c r="BE1480">
        <v>0</v>
      </c>
      <c r="BF1480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0</v>
      </c>
      <c r="BP1480" s="1">
        <v>0</v>
      </c>
      <c r="BQ1480" s="1">
        <v>0</v>
      </c>
      <c r="BR1480" s="1">
        <v>0</v>
      </c>
      <c r="BS1480" s="1">
        <v>0</v>
      </c>
      <c r="BT1480" s="1">
        <v>0</v>
      </c>
      <c r="BU1480" s="1">
        <v>0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 t="s">
        <v>4943</v>
      </c>
      <c r="CJ1480" s="1" t="s">
        <v>4943</v>
      </c>
      <c r="CK1480" s="1" t="s">
        <v>4943</v>
      </c>
      <c r="CL1480" s="1" t="s">
        <v>4943</v>
      </c>
      <c r="CM1480" s="1" t="s">
        <v>4943</v>
      </c>
      <c r="CN1480" s="1" t="s">
        <v>4943</v>
      </c>
      <c r="CO1480" s="1" t="s">
        <v>4943</v>
      </c>
      <c r="CP1480" s="1" t="s">
        <v>4943</v>
      </c>
      <c r="CQ1480" s="1" t="s">
        <v>4943</v>
      </c>
      <c r="CR1480" s="1" t="s">
        <v>4943</v>
      </c>
      <c r="CS1480" s="1" t="s">
        <v>4943</v>
      </c>
      <c r="CT1480" s="1" t="s">
        <v>4943</v>
      </c>
      <c r="CU1480" s="1" t="s">
        <v>4943</v>
      </c>
      <c r="CV1480" s="1" t="s">
        <v>4943</v>
      </c>
      <c r="CW1480" s="1" t="s">
        <v>4943</v>
      </c>
      <c r="CX1480" s="1" t="s">
        <v>4943</v>
      </c>
      <c r="CY1480" s="1" t="s">
        <v>23</v>
      </c>
      <c r="CZ1480" s="1" t="s">
        <v>4943</v>
      </c>
    </row>
    <row r="1481" spans="2:104" x14ac:dyDescent="0.25">
      <c r="B1481" s="2">
        <v>44371</v>
      </c>
      <c r="C1481" s="1">
        <v>0</v>
      </c>
      <c r="D1481" s="1">
        <v>1</v>
      </c>
      <c r="E1481" s="1">
        <v>0</v>
      </c>
      <c r="F1481" s="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>
        <v>0</v>
      </c>
      <c r="BD1481">
        <v>0</v>
      </c>
      <c r="BE1481">
        <v>0</v>
      </c>
      <c r="BF148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0</v>
      </c>
      <c r="BQ1481" s="1">
        <v>0</v>
      </c>
      <c r="BR1481" s="1">
        <v>0</v>
      </c>
      <c r="BS1481" s="1">
        <v>0</v>
      </c>
      <c r="BT1481" s="1">
        <v>0</v>
      </c>
      <c r="BU1481" s="1">
        <v>0</v>
      </c>
      <c r="BV1481" s="1">
        <v>0</v>
      </c>
      <c r="BW1481" s="1">
        <v>0</v>
      </c>
      <c r="BX1481" s="1">
        <v>0</v>
      </c>
      <c r="BY1481" s="1">
        <v>0</v>
      </c>
      <c r="BZ1481" s="1">
        <v>0</v>
      </c>
      <c r="CA1481" s="1">
        <v>0</v>
      </c>
      <c r="CB1481" s="1">
        <v>0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 t="s">
        <v>4943</v>
      </c>
      <c r="CJ1481" s="1" t="s">
        <v>4943</v>
      </c>
      <c r="CK1481" s="1" t="s">
        <v>4943</v>
      </c>
      <c r="CL1481" s="1" t="s">
        <v>4943</v>
      </c>
      <c r="CM1481" s="1" t="s">
        <v>4943</v>
      </c>
      <c r="CN1481" s="1" t="s">
        <v>4943</v>
      </c>
      <c r="CO1481" s="1" t="s">
        <v>4943</v>
      </c>
      <c r="CP1481" s="1" t="s">
        <v>4943</v>
      </c>
      <c r="CQ1481" s="1" t="s">
        <v>4943</v>
      </c>
      <c r="CR1481" s="1" t="s">
        <v>4943</v>
      </c>
      <c r="CS1481" s="1" t="s">
        <v>4943</v>
      </c>
      <c r="CT1481" s="1" t="s">
        <v>4943</v>
      </c>
      <c r="CU1481" s="1" t="s">
        <v>4943</v>
      </c>
      <c r="CV1481" s="1" t="s">
        <v>4943</v>
      </c>
      <c r="CW1481" s="1" t="s">
        <v>4943</v>
      </c>
      <c r="CX1481" s="1" t="s">
        <v>4943</v>
      </c>
      <c r="CY1481" s="1" t="s">
        <v>23</v>
      </c>
      <c r="CZ1481" s="1" t="s">
        <v>4943</v>
      </c>
    </row>
    <row r="1482" spans="2:104" x14ac:dyDescent="0.25">
      <c r="B1482" s="2">
        <v>44371</v>
      </c>
      <c r="C1482" s="1">
        <v>0</v>
      </c>
      <c r="D1482" s="1">
        <v>1</v>
      </c>
      <c r="E1482" s="1">
        <v>0</v>
      </c>
      <c r="F1482" s="1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>
        <v>0</v>
      </c>
      <c r="BD1482">
        <v>0</v>
      </c>
      <c r="BE1482">
        <v>0</v>
      </c>
      <c r="BF1482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0</v>
      </c>
      <c r="BP1482" s="1">
        <v>0</v>
      </c>
      <c r="BQ1482" s="1">
        <v>0</v>
      </c>
      <c r="BR1482" s="1">
        <v>0</v>
      </c>
      <c r="BS1482" s="1">
        <v>0</v>
      </c>
      <c r="BT1482" s="1">
        <v>0</v>
      </c>
      <c r="BU1482" s="1">
        <v>0</v>
      </c>
      <c r="BV1482" s="1">
        <v>0</v>
      </c>
      <c r="BW1482" s="1">
        <v>0</v>
      </c>
      <c r="BX1482" s="1">
        <v>0</v>
      </c>
      <c r="BY1482" s="1">
        <v>0</v>
      </c>
      <c r="BZ1482" s="1">
        <v>0</v>
      </c>
      <c r="CA1482" s="1">
        <v>0</v>
      </c>
      <c r="CB1482" s="1">
        <v>0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0</v>
      </c>
      <c r="CI1482" s="1" t="s">
        <v>4943</v>
      </c>
      <c r="CJ1482" s="1" t="s">
        <v>4943</v>
      </c>
      <c r="CK1482" s="1" t="s">
        <v>4943</v>
      </c>
      <c r="CL1482" s="1" t="s">
        <v>4943</v>
      </c>
      <c r="CM1482" s="1" t="s">
        <v>4943</v>
      </c>
      <c r="CN1482" s="1" t="s">
        <v>4943</v>
      </c>
      <c r="CO1482" s="1" t="s">
        <v>4943</v>
      </c>
      <c r="CP1482" s="1" t="s">
        <v>4943</v>
      </c>
      <c r="CQ1482" s="1" t="s">
        <v>4943</v>
      </c>
      <c r="CR1482" s="1" t="s">
        <v>4943</v>
      </c>
      <c r="CS1482" s="1" t="s">
        <v>4943</v>
      </c>
      <c r="CT1482" s="1" t="s">
        <v>4943</v>
      </c>
      <c r="CU1482" s="1" t="s">
        <v>4943</v>
      </c>
      <c r="CV1482" s="1" t="s">
        <v>4943</v>
      </c>
      <c r="CW1482" s="1" t="s">
        <v>4943</v>
      </c>
      <c r="CX1482" s="1" t="s">
        <v>4943</v>
      </c>
      <c r="CY1482" s="1" t="s">
        <v>23</v>
      </c>
      <c r="CZ1482" s="1" t="s">
        <v>4943</v>
      </c>
    </row>
    <row r="1483" spans="2:104" x14ac:dyDescent="0.25">
      <c r="B1483" s="2">
        <v>44371</v>
      </c>
      <c r="C1483" s="1">
        <v>0</v>
      </c>
      <c r="D1483" s="1">
        <v>1</v>
      </c>
      <c r="E1483" s="1">
        <v>0</v>
      </c>
      <c r="F1483" s="1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>
        <v>0</v>
      </c>
      <c r="BD1483">
        <v>0</v>
      </c>
      <c r="BE1483">
        <v>0</v>
      </c>
      <c r="BF1483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0</v>
      </c>
      <c r="BP1483" s="1">
        <v>0</v>
      </c>
      <c r="BQ1483" s="1">
        <v>0</v>
      </c>
      <c r="BR1483" s="1">
        <v>0</v>
      </c>
      <c r="BS1483" s="1">
        <v>0</v>
      </c>
      <c r="BT1483" s="1">
        <v>0</v>
      </c>
      <c r="BU1483" s="1">
        <v>0</v>
      </c>
      <c r="BV1483" s="1">
        <v>0</v>
      </c>
      <c r="BW1483" s="1">
        <v>0</v>
      </c>
      <c r="BX1483" s="1">
        <v>0</v>
      </c>
      <c r="BY1483" s="1">
        <v>0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0</v>
      </c>
      <c r="CI1483" s="1" t="s">
        <v>4943</v>
      </c>
      <c r="CJ1483" s="1" t="s">
        <v>4943</v>
      </c>
      <c r="CK1483" s="1" t="s">
        <v>4943</v>
      </c>
      <c r="CL1483" s="1" t="s">
        <v>4943</v>
      </c>
      <c r="CM1483" s="1" t="s">
        <v>4943</v>
      </c>
      <c r="CN1483" s="1" t="s">
        <v>4943</v>
      </c>
      <c r="CO1483" s="1" t="s">
        <v>4943</v>
      </c>
      <c r="CP1483" s="1" t="s">
        <v>4943</v>
      </c>
      <c r="CQ1483" s="1" t="s">
        <v>4943</v>
      </c>
      <c r="CR1483" s="1" t="s">
        <v>4943</v>
      </c>
      <c r="CS1483" s="1" t="s">
        <v>4943</v>
      </c>
      <c r="CT1483" s="1" t="s">
        <v>4943</v>
      </c>
      <c r="CU1483" s="1" t="s">
        <v>4943</v>
      </c>
      <c r="CV1483" s="1" t="s">
        <v>4943</v>
      </c>
      <c r="CW1483" s="1" t="s">
        <v>4943</v>
      </c>
      <c r="CX1483" s="1" t="s">
        <v>4943</v>
      </c>
      <c r="CY1483" s="1" t="s">
        <v>23</v>
      </c>
      <c r="CZ1483" s="1" t="s">
        <v>4943</v>
      </c>
    </row>
    <row r="1484" spans="2:104" x14ac:dyDescent="0.25">
      <c r="B1484" s="2">
        <v>44371</v>
      </c>
      <c r="C1484" s="1">
        <v>0</v>
      </c>
      <c r="D1484" s="1">
        <v>1</v>
      </c>
      <c r="E1484" s="1">
        <v>0</v>
      </c>
      <c r="F1484" s="1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>
        <v>0</v>
      </c>
      <c r="BD1484">
        <v>0</v>
      </c>
      <c r="BE1484">
        <v>0</v>
      </c>
      <c r="BF1484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M1484" s="1">
        <v>0</v>
      </c>
      <c r="BN1484" s="1">
        <v>0</v>
      </c>
      <c r="BO1484" s="1">
        <v>0</v>
      </c>
      <c r="BP1484" s="1">
        <v>0</v>
      </c>
      <c r="BQ1484" s="1">
        <v>0</v>
      </c>
      <c r="BR1484" s="1">
        <v>0</v>
      </c>
      <c r="BS1484" s="1">
        <v>0</v>
      </c>
      <c r="BT1484" s="1">
        <v>0</v>
      </c>
      <c r="BU1484" s="1">
        <v>0</v>
      </c>
      <c r="BV1484" s="1">
        <v>0</v>
      </c>
      <c r="BW1484" s="1">
        <v>0</v>
      </c>
      <c r="BX1484" s="1">
        <v>0</v>
      </c>
      <c r="BY1484" s="1">
        <v>0</v>
      </c>
      <c r="BZ1484" s="1">
        <v>0</v>
      </c>
      <c r="CA1484" s="1">
        <v>0</v>
      </c>
      <c r="CB1484" s="1">
        <v>0</v>
      </c>
      <c r="CC1484" s="1">
        <v>0</v>
      </c>
      <c r="CD1484" s="1">
        <v>0</v>
      </c>
      <c r="CE1484" s="1">
        <v>0</v>
      </c>
      <c r="CF1484" s="1">
        <v>0</v>
      </c>
      <c r="CG1484" s="1">
        <v>0</v>
      </c>
      <c r="CH1484" s="1">
        <v>0</v>
      </c>
      <c r="CI1484" s="1" t="s">
        <v>4943</v>
      </c>
      <c r="CJ1484" s="1" t="s">
        <v>4943</v>
      </c>
      <c r="CK1484" s="1" t="s">
        <v>4943</v>
      </c>
      <c r="CL1484" s="1" t="s">
        <v>4943</v>
      </c>
      <c r="CM1484" s="1" t="s">
        <v>4943</v>
      </c>
      <c r="CN1484" s="1" t="s">
        <v>4943</v>
      </c>
      <c r="CO1484" s="1" t="s">
        <v>4943</v>
      </c>
      <c r="CP1484" s="1" t="s">
        <v>4943</v>
      </c>
      <c r="CQ1484" s="1" t="s">
        <v>4943</v>
      </c>
      <c r="CR1484" s="1" t="s">
        <v>4943</v>
      </c>
      <c r="CS1484" s="1" t="s">
        <v>4943</v>
      </c>
      <c r="CT1484" s="1" t="s">
        <v>4943</v>
      </c>
      <c r="CU1484" s="1" t="s">
        <v>4943</v>
      </c>
      <c r="CV1484" s="1" t="s">
        <v>4943</v>
      </c>
      <c r="CW1484" s="1" t="s">
        <v>4943</v>
      </c>
      <c r="CX1484" s="1" t="s">
        <v>4943</v>
      </c>
      <c r="CY1484" s="1" t="s">
        <v>23</v>
      </c>
      <c r="CZ1484" s="1" t="s">
        <v>4943</v>
      </c>
    </row>
    <row r="1485" spans="2:104" x14ac:dyDescent="0.25">
      <c r="B1485" s="2">
        <v>44371</v>
      </c>
      <c r="C1485" s="1">
        <v>1</v>
      </c>
      <c r="D1485" s="1">
        <v>0</v>
      </c>
      <c r="E1485" s="1">
        <v>0</v>
      </c>
      <c r="F1485" s="1">
        <v>0</v>
      </c>
      <c r="G1485">
        <v>1</v>
      </c>
      <c r="H1485">
        <v>0</v>
      </c>
      <c r="I1485">
        <v>1</v>
      </c>
      <c r="J1485">
        <v>0</v>
      </c>
      <c r="K1485">
        <v>1</v>
      </c>
      <c r="L1485">
        <v>0</v>
      </c>
      <c r="M1485">
        <v>0</v>
      </c>
      <c r="N1485">
        <v>1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1</v>
      </c>
      <c r="U1485">
        <v>0</v>
      </c>
      <c r="V1485" s="1">
        <v>0</v>
      </c>
      <c r="W1485" s="1">
        <v>0</v>
      </c>
      <c r="X1485" s="1">
        <v>1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1</v>
      </c>
      <c r="AZ1485" s="1">
        <v>1</v>
      </c>
      <c r="BA1485" s="1">
        <v>0</v>
      </c>
      <c r="BB1485" s="1">
        <v>0</v>
      </c>
      <c r="BC1485">
        <v>1</v>
      </c>
      <c r="BD1485">
        <v>0</v>
      </c>
      <c r="BE1485">
        <v>1</v>
      </c>
      <c r="BF1485">
        <v>0</v>
      </c>
      <c r="BG1485" s="1">
        <v>0</v>
      </c>
      <c r="BH1485" s="1">
        <v>0</v>
      </c>
      <c r="BI1485" s="1">
        <v>1</v>
      </c>
      <c r="BJ1485" s="1">
        <v>0</v>
      </c>
      <c r="BK1485" s="1">
        <v>0</v>
      </c>
      <c r="BL1485" s="1">
        <v>0</v>
      </c>
      <c r="BM1485" s="1">
        <v>0</v>
      </c>
      <c r="BN1485" s="1">
        <v>0</v>
      </c>
      <c r="BO1485" s="1">
        <v>0</v>
      </c>
      <c r="BP1485" s="1">
        <v>0</v>
      </c>
      <c r="BQ1485" s="1">
        <v>0</v>
      </c>
      <c r="BR1485" s="1">
        <v>0</v>
      </c>
      <c r="BS1485" s="1">
        <v>0</v>
      </c>
      <c r="BT1485" s="1">
        <v>0</v>
      </c>
      <c r="BU1485" s="1">
        <v>0</v>
      </c>
      <c r="BV1485" s="1">
        <v>0</v>
      </c>
      <c r="BW1485" s="1">
        <v>0</v>
      </c>
      <c r="BX1485" s="1">
        <v>0</v>
      </c>
      <c r="BY1485" s="1">
        <v>0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0</v>
      </c>
      <c r="CG1485" s="1">
        <v>0</v>
      </c>
      <c r="CH1485" s="1">
        <v>0</v>
      </c>
      <c r="CI1485" s="1" t="s">
        <v>4945</v>
      </c>
      <c r="CJ1485" s="1" t="s">
        <v>4945</v>
      </c>
      <c r="CK1485" s="1" t="s">
        <v>4945</v>
      </c>
      <c r="CL1485" s="1" t="s">
        <v>4945</v>
      </c>
      <c r="CM1485" s="1" t="s">
        <v>4945</v>
      </c>
      <c r="CN1485" s="1" t="s">
        <v>4945</v>
      </c>
      <c r="CO1485" s="1" t="s">
        <v>4945</v>
      </c>
      <c r="CP1485" s="1" t="s">
        <v>4945</v>
      </c>
      <c r="CQ1485" s="1" t="s">
        <v>4945</v>
      </c>
      <c r="CR1485" s="1" t="s">
        <v>4945</v>
      </c>
      <c r="CS1485" s="1" t="s">
        <v>4945</v>
      </c>
      <c r="CT1485" s="1" t="s">
        <v>4943</v>
      </c>
      <c r="CU1485" s="1" t="s">
        <v>4943</v>
      </c>
      <c r="CV1485" s="1" t="s">
        <v>4943</v>
      </c>
      <c r="CW1485" s="1" t="s">
        <v>4943</v>
      </c>
      <c r="CX1485" s="1" t="s">
        <v>4943</v>
      </c>
      <c r="CY1485" s="1" t="s">
        <v>4943</v>
      </c>
      <c r="CZ1485" s="1" t="s">
        <v>4943</v>
      </c>
    </row>
    <row r="1486" spans="2:104" x14ac:dyDescent="0.25">
      <c r="B1486" s="2">
        <v>44371</v>
      </c>
      <c r="C1486" s="1">
        <v>1</v>
      </c>
      <c r="D1486" s="1">
        <v>0</v>
      </c>
      <c r="E1486" s="1">
        <v>0</v>
      </c>
      <c r="F1486" s="1">
        <v>0</v>
      </c>
      <c r="G1486">
        <v>1</v>
      </c>
      <c r="H1486">
        <v>1</v>
      </c>
      <c r="I1486">
        <v>1</v>
      </c>
      <c r="J1486">
        <v>1</v>
      </c>
      <c r="K1486">
        <v>0</v>
      </c>
      <c r="L1486">
        <v>0</v>
      </c>
      <c r="M1486">
        <v>0</v>
      </c>
      <c r="N1486">
        <v>0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1</v>
      </c>
      <c r="U1486">
        <v>0</v>
      </c>
      <c r="V1486" s="1">
        <v>1</v>
      </c>
      <c r="W1486" s="1">
        <v>0</v>
      </c>
      <c r="X1486" s="1">
        <v>0</v>
      </c>
      <c r="Y1486" s="1">
        <v>0</v>
      </c>
      <c r="Z1486" s="1">
        <v>1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1</v>
      </c>
      <c r="AG1486" s="1">
        <v>0</v>
      </c>
      <c r="AH1486" s="1">
        <v>0</v>
      </c>
      <c r="AI1486" s="1">
        <v>0</v>
      </c>
      <c r="AJ1486" s="1">
        <v>0</v>
      </c>
      <c r="AK1486" s="1">
        <v>1</v>
      </c>
      <c r="AL1486" s="1">
        <v>1</v>
      </c>
      <c r="AM1486" s="1">
        <v>1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>
        <v>0</v>
      </c>
      <c r="BD1486">
        <v>0</v>
      </c>
      <c r="BE1486">
        <v>0</v>
      </c>
      <c r="BF1486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0</v>
      </c>
      <c r="BN1486" s="1">
        <v>0</v>
      </c>
      <c r="BO1486" s="1">
        <v>0</v>
      </c>
      <c r="BP1486" s="1">
        <v>0</v>
      </c>
      <c r="BQ1486" s="1">
        <v>0</v>
      </c>
      <c r="BR1486" s="1">
        <v>0</v>
      </c>
      <c r="BS1486" s="1">
        <v>0</v>
      </c>
      <c r="BT1486" s="1">
        <v>0</v>
      </c>
      <c r="BU1486" s="1">
        <v>0</v>
      </c>
      <c r="BV1486" s="1">
        <v>0</v>
      </c>
      <c r="BW1486" s="1">
        <v>0</v>
      </c>
      <c r="BX1486" s="1">
        <v>0</v>
      </c>
      <c r="BY1486" s="1">
        <v>0</v>
      </c>
      <c r="BZ1486" s="1">
        <v>0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 t="s">
        <v>4946</v>
      </c>
      <c r="CJ1486" s="1" t="s">
        <v>4946</v>
      </c>
      <c r="CK1486" s="1" t="s">
        <v>4946</v>
      </c>
      <c r="CL1486" s="1" t="s">
        <v>4946</v>
      </c>
      <c r="CM1486" s="1" t="s">
        <v>4946</v>
      </c>
      <c r="CN1486" s="1" t="s">
        <v>4946</v>
      </c>
      <c r="CO1486" s="1" t="s">
        <v>4946</v>
      </c>
      <c r="CP1486" s="1" t="s">
        <v>4946</v>
      </c>
      <c r="CQ1486" s="1" t="s">
        <v>4946</v>
      </c>
      <c r="CR1486" s="1" t="s">
        <v>4946</v>
      </c>
      <c r="CS1486" s="1" t="s">
        <v>4946</v>
      </c>
      <c r="CT1486" s="1" t="s">
        <v>4943</v>
      </c>
      <c r="CU1486" s="1" t="s">
        <v>4943</v>
      </c>
      <c r="CV1486" s="1" t="s">
        <v>4943</v>
      </c>
      <c r="CW1486" s="1" t="s">
        <v>4943</v>
      </c>
      <c r="CX1486" s="1" t="s">
        <v>4943</v>
      </c>
      <c r="CY1486" s="1" t="s">
        <v>4943</v>
      </c>
      <c r="CZ1486" s="1" t="s">
        <v>4943</v>
      </c>
    </row>
    <row r="1487" spans="2:104" x14ac:dyDescent="0.25">
      <c r="B1487" s="2">
        <v>44371</v>
      </c>
      <c r="C1487" s="1">
        <v>0</v>
      </c>
      <c r="D1487" s="1">
        <v>0</v>
      </c>
      <c r="E1487" s="1">
        <v>0</v>
      </c>
      <c r="F1487" s="1">
        <v>1</v>
      </c>
      <c r="G1487">
        <v>0</v>
      </c>
      <c r="H1487">
        <v>0</v>
      </c>
      <c r="I1487">
        <v>1</v>
      </c>
      <c r="J1487">
        <v>1</v>
      </c>
      <c r="K1487">
        <v>1</v>
      </c>
      <c r="L1487">
        <v>1</v>
      </c>
      <c r="M1487">
        <v>0</v>
      </c>
      <c r="N1487">
        <v>1</v>
      </c>
      <c r="O1487">
        <v>1</v>
      </c>
      <c r="P1487">
        <v>0</v>
      </c>
      <c r="Q1487">
        <v>0</v>
      </c>
      <c r="R1487">
        <v>1</v>
      </c>
      <c r="S1487">
        <v>0</v>
      </c>
      <c r="T1487">
        <v>1</v>
      </c>
      <c r="U1487">
        <v>0</v>
      </c>
      <c r="V1487" s="1">
        <v>1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1</v>
      </c>
      <c r="AI1487" s="1">
        <v>0</v>
      </c>
      <c r="AJ1487" s="1">
        <v>0</v>
      </c>
      <c r="AK1487" s="1">
        <v>0</v>
      </c>
      <c r="AL1487" s="1">
        <v>0</v>
      </c>
      <c r="AM1487" s="1">
        <v>1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1</v>
      </c>
      <c r="AZ1487" s="1">
        <v>1</v>
      </c>
      <c r="BA1487" s="1">
        <v>1</v>
      </c>
      <c r="BB1487" s="1">
        <v>1</v>
      </c>
      <c r="BC1487">
        <v>1</v>
      </c>
      <c r="BD1487">
        <v>1</v>
      </c>
      <c r="BE1487">
        <v>0</v>
      </c>
      <c r="BF1487">
        <v>0</v>
      </c>
      <c r="BG1487" s="1">
        <v>1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0</v>
      </c>
      <c r="BP1487" s="1">
        <v>0</v>
      </c>
      <c r="BQ1487" s="1">
        <v>1</v>
      </c>
      <c r="BR1487" s="1">
        <v>1</v>
      </c>
      <c r="BS1487" s="1">
        <v>0</v>
      </c>
      <c r="BT1487" s="1">
        <v>0</v>
      </c>
      <c r="BU1487" s="1">
        <v>1</v>
      </c>
      <c r="BV1487" s="1">
        <v>1</v>
      </c>
      <c r="BW1487" s="1">
        <v>0</v>
      </c>
      <c r="BX1487" s="1">
        <v>0</v>
      </c>
      <c r="BY1487" s="1">
        <v>0</v>
      </c>
      <c r="BZ1487" s="1">
        <v>0</v>
      </c>
      <c r="CA1487" s="1">
        <v>0</v>
      </c>
      <c r="CB1487" s="1">
        <v>0</v>
      </c>
      <c r="CC1487" s="1">
        <v>0</v>
      </c>
      <c r="CD1487" s="1">
        <v>0</v>
      </c>
      <c r="CE1487" s="1">
        <v>0</v>
      </c>
      <c r="CF1487" s="1">
        <v>0</v>
      </c>
      <c r="CG1487" s="1">
        <v>0</v>
      </c>
      <c r="CH1487" s="1">
        <v>0</v>
      </c>
      <c r="CI1487" s="1" t="s">
        <v>4946</v>
      </c>
      <c r="CJ1487" s="1" t="s">
        <v>4944</v>
      </c>
      <c r="CK1487" s="1" t="s">
        <v>4946</v>
      </c>
      <c r="CL1487" s="1" t="s">
        <v>4946</v>
      </c>
      <c r="CM1487" s="1" t="s">
        <v>4944</v>
      </c>
      <c r="CN1487" s="1" t="s">
        <v>4946</v>
      </c>
      <c r="CO1487" s="1" t="s">
        <v>4944</v>
      </c>
      <c r="CP1487" s="1" t="s">
        <v>4944</v>
      </c>
      <c r="CQ1487" s="1" t="s">
        <v>4946</v>
      </c>
      <c r="CR1487" s="1" t="s">
        <v>4946</v>
      </c>
      <c r="CS1487" s="1" t="s">
        <v>4944</v>
      </c>
      <c r="CT1487" s="1" t="s">
        <v>4943</v>
      </c>
      <c r="CU1487" s="1" t="s">
        <v>4943</v>
      </c>
      <c r="CV1487" s="1" t="s">
        <v>4943</v>
      </c>
      <c r="CW1487" s="1" t="s">
        <v>4943</v>
      </c>
      <c r="CX1487" s="1" t="s">
        <v>4943</v>
      </c>
      <c r="CY1487" s="1" t="s">
        <v>4943</v>
      </c>
      <c r="CZ1487" s="1" t="s">
        <v>4943</v>
      </c>
    </row>
    <row r="1488" spans="2:104" x14ac:dyDescent="0.25">
      <c r="B1488" s="2">
        <v>44371</v>
      </c>
      <c r="C1488" s="1">
        <v>1</v>
      </c>
      <c r="D1488" s="1">
        <v>0</v>
      </c>
      <c r="E1488" s="1">
        <v>0</v>
      </c>
      <c r="F1488" s="1">
        <v>0</v>
      </c>
      <c r="G1488">
        <v>1</v>
      </c>
      <c r="H1488">
        <v>0</v>
      </c>
      <c r="I1488">
        <v>1</v>
      </c>
      <c r="J1488">
        <v>0</v>
      </c>
      <c r="K1488">
        <v>1</v>
      </c>
      <c r="L1488">
        <v>0</v>
      </c>
      <c r="M1488">
        <v>0</v>
      </c>
      <c r="N1488">
        <v>1</v>
      </c>
      <c r="O1488">
        <v>0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0</v>
      </c>
      <c r="V1488" s="1">
        <v>1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1</v>
      </c>
      <c r="AX1488" s="1">
        <v>1</v>
      </c>
      <c r="AY1488" s="1">
        <v>0</v>
      </c>
      <c r="AZ1488" s="1">
        <v>1</v>
      </c>
      <c r="BA1488" s="1">
        <v>0</v>
      </c>
      <c r="BB1488" s="1">
        <v>0</v>
      </c>
      <c r="BC1488">
        <v>1</v>
      </c>
      <c r="BD1488">
        <v>1</v>
      </c>
      <c r="BE1488">
        <v>1</v>
      </c>
      <c r="BF1488">
        <v>0</v>
      </c>
      <c r="BG1488" s="1">
        <v>1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0</v>
      </c>
      <c r="BN1488" s="1">
        <v>0</v>
      </c>
      <c r="BO1488" s="1">
        <v>0</v>
      </c>
      <c r="BP1488" s="1">
        <v>0</v>
      </c>
      <c r="BQ1488" s="1">
        <v>0</v>
      </c>
      <c r="BR1488" s="1">
        <v>0</v>
      </c>
      <c r="BS1488" s="1">
        <v>0</v>
      </c>
      <c r="BT1488" s="1">
        <v>0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0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0</v>
      </c>
      <c r="CI1488" s="1" t="s">
        <v>4946</v>
      </c>
      <c r="CJ1488" s="1" t="s">
        <v>4946</v>
      </c>
      <c r="CK1488" s="1" t="s">
        <v>4944</v>
      </c>
      <c r="CL1488" s="1" t="s">
        <v>4944</v>
      </c>
      <c r="CM1488" s="1" t="s">
        <v>4944</v>
      </c>
      <c r="CN1488" s="1" t="s">
        <v>4945</v>
      </c>
      <c r="CO1488" s="1" t="s">
        <v>4944</v>
      </c>
      <c r="CP1488" s="1" t="s">
        <v>4944</v>
      </c>
      <c r="CQ1488" s="1" t="s">
        <v>4945</v>
      </c>
      <c r="CR1488" s="1" t="s">
        <v>4944</v>
      </c>
      <c r="CS1488" s="1" t="s">
        <v>4944</v>
      </c>
      <c r="CT1488" s="1" t="s">
        <v>4943</v>
      </c>
      <c r="CU1488" s="1" t="s">
        <v>4943</v>
      </c>
      <c r="CV1488" s="1" t="s">
        <v>4943</v>
      </c>
      <c r="CW1488" s="1" t="s">
        <v>4943</v>
      </c>
      <c r="CX1488" s="1" t="s">
        <v>4943</v>
      </c>
      <c r="CY1488" s="1" t="s">
        <v>4943</v>
      </c>
      <c r="CZ1488" s="1" t="s">
        <v>4943</v>
      </c>
    </row>
    <row r="1489" spans="2:104" x14ac:dyDescent="0.25">
      <c r="B1489" s="2">
        <v>44371</v>
      </c>
      <c r="C1489" s="1">
        <v>1</v>
      </c>
      <c r="D1489" s="1">
        <v>0</v>
      </c>
      <c r="E1489" s="1">
        <v>0</v>
      </c>
      <c r="F1489" s="1">
        <v>0</v>
      </c>
      <c r="G1489">
        <v>1</v>
      </c>
      <c r="H1489">
        <v>0</v>
      </c>
      <c r="I1489">
        <v>1</v>
      </c>
      <c r="J1489">
        <v>0</v>
      </c>
      <c r="K1489">
        <v>1</v>
      </c>
      <c r="L1489">
        <v>0</v>
      </c>
      <c r="M1489">
        <v>0</v>
      </c>
      <c r="N1489">
        <v>1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1</v>
      </c>
      <c r="U1489">
        <v>0</v>
      </c>
      <c r="V1489" s="1">
        <v>0</v>
      </c>
      <c r="W1489" s="1">
        <v>0</v>
      </c>
      <c r="X1489" s="1">
        <v>1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1</v>
      </c>
      <c r="AY1489" s="1">
        <v>1</v>
      </c>
      <c r="AZ1489" s="1">
        <v>1</v>
      </c>
      <c r="BA1489" s="1">
        <v>0</v>
      </c>
      <c r="BB1489" s="1">
        <v>0</v>
      </c>
      <c r="BC1489">
        <v>1</v>
      </c>
      <c r="BD1489">
        <v>0</v>
      </c>
      <c r="BE1489">
        <v>1</v>
      </c>
      <c r="BF1489">
        <v>0</v>
      </c>
      <c r="BG1489" s="1">
        <v>0</v>
      </c>
      <c r="BH1489" s="1">
        <v>0</v>
      </c>
      <c r="BI1489" s="1">
        <v>1</v>
      </c>
      <c r="BJ1489" s="1">
        <v>0</v>
      </c>
      <c r="BK1489" s="1">
        <v>0</v>
      </c>
      <c r="BL1489" s="1">
        <v>0</v>
      </c>
      <c r="BM1489" s="1">
        <v>0</v>
      </c>
      <c r="BN1489" s="1">
        <v>0</v>
      </c>
      <c r="BO1489" s="1">
        <v>0</v>
      </c>
      <c r="BP1489" s="1">
        <v>0</v>
      </c>
      <c r="BQ1489" s="1">
        <v>0</v>
      </c>
      <c r="BR1489" s="1">
        <v>0</v>
      </c>
      <c r="BS1489" s="1">
        <v>0</v>
      </c>
      <c r="BT1489" s="1">
        <v>0</v>
      </c>
      <c r="BU1489" s="1">
        <v>0</v>
      </c>
      <c r="BV1489" s="1">
        <v>0</v>
      </c>
      <c r="BW1489" s="1">
        <v>0</v>
      </c>
      <c r="BX1489" s="1">
        <v>0</v>
      </c>
      <c r="BY1489" s="1">
        <v>0</v>
      </c>
      <c r="BZ1489" s="1">
        <v>0</v>
      </c>
      <c r="CA1489" s="1">
        <v>0</v>
      </c>
      <c r="CB1489" s="1">
        <v>0</v>
      </c>
      <c r="CC1489" s="1">
        <v>0</v>
      </c>
      <c r="CD1489" s="1">
        <v>0</v>
      </c>
      <c r="CE1489" s="1">
        <v>0</v>
      </c>
      <c r="CF1489" s="1">
        <v>0</v>
      </c>
      <c r="CG1489" s="1">
        <v>0</v>
      </c>
      <c r="CH1489" s="1">
        <v>0</v>
      </c>
      <c r="CI1489" s="1" t="s">
        <v>4945</v>
      </c>
      <c r="CJ1489" s="1" t="s">
        <v>4945</v>
      </c>
      <c r="CK1489" s="1" t="s">
        <v>4945</v>
      </c>
      <c r="CL1489" s="1" t="s">
        <v>4945</v>
      </c>
      <c r="CM1489" s="1" t="s">
        <v>4945</v>
      </c>
      <c r="CN1489" s="1" t="s">
        <v>4945</v>
      </c>
      <c r="CO1489" s="1" t="s">
        <v>4945</v>
      </c>
      <c r="CP1489" s="1" t="s">
        <v>4945</v>
      </c>
      <c r="CQ1489" s="1" t="s">
        <v>4945</v>
      </c>
      <c r="CR1489" s="1" t="s">
        <v>4945</v>
      </c>
      <c r="CS1489" s="1" t="s">
        <v>4945</v>
      </c>
      <c r="CT1489" s="1" t="s">
        <v>4943</v>
      </c>
      <c r="CU1489" s="1" t="s">
        <v>4943</v>
      </c>
      <c r="CV1489" s="1" t="s">
        <v>4943</v>
      </c>
      <c r="CW1489" s="1" t="s">
        <v>4943</v>
      </c>
      <c r="CX1489" s="1" t="s">
        <v>4943</v>
      </c>
      <c r="CY1489" s="1" t="s">
        <v>4943</v>
      </c>
      <c r="CZ1489" s="1" t="s">
        <v>4943</v>
      </c>
    </row>
    <row r="1490" spans="2:104" x14ac:dyDescent="0.25">
      <c r="B1490" s="2">
        <v>44371</v>
      </c>
      <c r="C1490" s="1">
        <v>0</v>
      </c>
      <c r="D1490" s="1">
        <v>0</v>
      </c>
      <c r="E1490" s="1">
        <v>1</v>
      </c>
      <c r="F1490" s="1">
        <v>0</v>
      </c>
      <c r="G1490">
        <v>0</v>
      </c>
      <c r="H1490">
        <v>0</v>
      </c>
      <c r="I1490">
        <v>1</v>
      </c>
      <c r="J1490">
        <v>0</v>
      </c>
      <c r="K1490">
        <v>1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>
        <v>0</v>
      </c>
      <c r="BD1490">
        <v>0</v>
      </c>
      <c r="BE1490">
        <v>0</v>
      </c>
      <c r="BF1490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0</v>
      </c>
      <c r="BN1490" s="1">
        <v>0</v>
      </c>
      <c r="BO1490" s="1">
        <v>0</v>
      </c>
      <c r="BP1490" s="1">
        <v>0</v>
      </c>
      <c r="BQ1490" s="1">
        <v>0</v>
      </c>
      <c r="BR1490" s="1">
        <v>0</v>
      </c>
      <c r="BS1490" s="1">
        <v>0</v>
      </c>
      <c r="BT1490" s="1">
        <v>0</v>
      </c>
      <c r="BU1490" s="1">
        <v>0</v>
      </c>
      <c r="BV1490" s="1">
        <v>0</v>
      </c>
      <c r="BW1490" s="1">
        <v>0</v>
      </c>
      <c r="BX1490" s="1">
        <v>0</v>
      </c>
      <c r="BY1490" s="1">
        <v>0</v>
      </c>
      <c r="BZ1490" s="1">
        <v>0</v>
      </c>
      <c r="CA1490" s="1">
        <v>0</v>
      </c>
      <c r="CB1490" s="1">
        <v>0</v>
      </c>
      <c r="CC1490" s="1">
        <v>0</v>
      </c>
      <c r="CD1490" s="1">
        <v>0</v>
      </c>
      <c r="CE1490" s="1">
        <v>0</v>
      </c>
      <c r="CF1490" s="1">
        <v>0</v>
      </c>
      <c r="CG1490" s="1">
        <v>0</v>
      </c>
      <c r="CH1490" s="1">
        <v>0</v>
      </c>
      <c r="CI1490" s="1" t="s">
        <v>4943</v>
      </c>
      <c r="CJ1490" s="1" t="s">
        <v>4943</v>
      </c>
      <c r="CK1490" s="1" t="s">
        <v>4943</v>
      </c>
      <c r="CL1490" s="1" t="s">
        <v>4943</v>
      </c>
      <c r="CM1490" s="1" t="s">
        <v>4943</v>
      </c>
      <c r="CN1490" s="1" t="s">
        <v>4943</v>
      </c>
      <c r="CO1490" s="1" t="s">
        <v>4943</v>
      </c>
      <c r="CP1490" s="1" t="s">
        <v>4943</v>
      </c>
      <c r="CQ1490" s="1" t="s">
        <v>4943</v>
      </c>
      <c r="CR1490" s="1" t="s">
        <v>4943</v>
      </c>
      <c r="CS1490" s="1" t="s">
        <v>4943</v>
      </c>
      <c r="CT1490" s="1" t="s">
        <v>4947</v>
      </c>
      <c r="CU1490" s="1" t="s">
        <v>4943</v>
      </c>
      <c r="CV1490" s="1" t="s">
        <v>4947</v>
      </c>
      <c r="CW1490" s="1" t="s">
        <v>4943</v>
      </c>
      <c r="CX1490" s="1" t="s">
        <v>4943</v>
      </c>
      <c r="CY1490" s="1" t="s">
        <v>4943</v>
      </c>
      <c r="CZ1490" s="1" t="s">
        <v>23</v>
      </c>
    </row>
    <row r="1491" spans="2:104" x14ac:dyDescent="0.25">
      <c r="B1491" s="2">
        <v>44371</v>
      </c>
      <c r="C1491" s="1">
        <v>1</v>
      </c>
      <c r="D1491" s="1">
        <v>0</v>
      </c>
      <c r="E1491" s="1">
        <v>0</v>
      </c>
      <c r="F1491" s="1">
        <v>0</v>
      </c>
      <c r="G1491">
        <v>1</v>
      </c>
      <c r="H1491">
        <v>0</v>
      </c>
      <c r="I1491">
        <v>1</v>
      </c>
      <c r="J1491">
        <v>0</v>
      </c>
      <c r="K1491">
        <v>1</v>
      </c>
      <c r="L1491">
        <v>0</v>
      </c>
      <c r="M1491">
        <v>0</v>
      </c>
      <c r="N1491">
        <v>1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</v>
      </c>
      <c r="U1491">
        <v>0</v>
      </c>
      <c r="V1491" s="1">
        <v>0</v>
      </c>
      <c r="W1491" s="1">
        <v>0</v>
      </c>
      <c r="X1491" s="1">
        <v>1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1</v>
      </c>
      <c r="AY1491" s="1">
        <v>1</v>
      </c>
      <c r="AZ1491" s="1">
        <v>1</v>
      </c>
      <c r="BA1491" s="1">
        <v>0</v>
      </c>
      <c r="BB1491" s="1">
        <v>0</v>
      </c>
      <c r="BC1491">
        <v>1</v>
      </c>
      <c r="BD1491">
        <v>0</v>
      </c>
      <c r="BE1491">
        <v>1</v>
      </c>
      <c r="BF1491">
        <v>0</v>
      </c>
      <c r="BG1491" s="1">
        <v>0</v>
      </c>
      <c r="BH1491" s="1">
        <v>0</v>
      </c>
      <c r="BI1491" s="1">
        <v>1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0</v>
      </c>
      <c r="BQ1491" s="1">
        <v>0</v>
      </c>
      <c r="BR1491" s="1">
        <v>0</v>
      </c>
      <c r="BS1491" s="1">
        <v>0</v>
      </c>
      <c r="BT1491" s="1">
        <v>0</v>
      </c>
      <c r="BU1491" s="1">
        <v>0</v>
      </c>
      <c r="BV1491" s="1">
        <v>0</v>
      </c>
      <c r="BW1491" s="1">
        <v>0</v>
      </c>
      <c r="BX1491" s="1">
        <v>0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>
        <v>0</v>
      </c>
      <c r="CE1491" s="1">
        <v>0</v>
      </c>
      <c r="CF1491" s="1">
        <v>0</v>
      </c>
      <c r="CG1491" s="1">
        <v>0</v>
      </c>
      <c r="CH1491" s="1">
        <v>0</v>
      </c>
      <c r="CI1491" s="1" t="s">
        <v>4945</v>
      </c>
      <c r="CJ1491" s="1" t="s">
        <v>4945</v>
      </c>
      <c r="CK1491" s="1" t="s">
        <v>4945</v>
      </c>
      <c r="CL1491" s="1" t="s">
        <v>4945</v>
      </c>
      <c r="CM1491" s="1" t="s">
        <v>4945</v>
      </c>
      <c r="CN1491" s="1" t="s">
        <v>4945</v>
      </c>
      <c r="CO1491" s="1" t="s">
        <v>4945</v>
      </c>
      <c r="CP1491" s="1" t="s">
        <v>4945</v>
      </c>
      <c r="CQ1491" s="1" t="s">
        <v>4945</v>
      </c>
      <c r="CR1491" s="1" t="s">
        <v>4945</v>
      </c>
      <c r="CS1491" s="1" t="s">
        <v>4945</v>
      </c>
      <c r="CT1491" s="1" t="s">
        <v>4943</v>
      </c>
      <c r="CU1491" s="1" t="s">
        <v>4943</v>
      </c>
      <c r="CV1491" s="1" t="s">
        <v>4943</v>
      </c>
      <c r="CW1491" s="1" t="s">
        <v>4943</v>
      </c>
      <c r="CX1491" s="1" t="s">
        <v>4943</v>
      </c>
      <c r="CY1491" s="1" t="s">
        <v>4943</v>
      </c>
      <c r="CZ1491" s="1" t="s">
        <v>4943</v>
      </c>
    </row>
    <row r="1492" spans="2:104" x14ac:dyDescent="0.25">
      <c r="B1492" s="2">
        <v>44371</v>
      </c>
      <c r="C1492" s="1">
        <v>0</v>
      </c>
      <c r="D1492" s="1">
        <v>1</v>
      </c>
      <c r="E1492" s="1">
        <v>0</v>
      </c>
      <c r="F1492" s="1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>
        <v>0</v>
      </c>
      <c r="BD1492">
        <v>0</v>
      </c>
      <c r="BE1492">
        <v>0</v>
      </c>
      <c r="BF1492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0</v>
      </c>
      <c r="BP1492" s="1">
        <v>0</v>
      </c>
      <c r="BQ1492" s="1">
        <v>0</v>
      </c>
      <c r="BR1492" s="1">
        <v>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>
        <v>0</v>
      </c>
      <c r="CE1492" s="1">
        <v>0</v>
      </c>
      <c r="CF1492" s="1">
        <v>0</v>
      </c>
      <c r="CG1492" s="1">
        <v>0</v>
      </c>
      <c r="CH1492" s="1">
        <v>0</v>
      </c>
      <c r="CI1492" s="1" t="s">
        <v>4943</v>
      </c>
      <c r="CJ1492" s="1" t="s">
        <v>4943</v>
      </c>
      <c r="CK1492" s="1" t="s">
        <v>4943</v>
      </c>
      <c r="CL1492" s="1" t="s">
        <v>4943</v>
      </c>
      <c r="CM1492" s="1" t="s">
        <v>4943</v>
      </c>
      <c r="CN1492" s="1" t="s">
        <v>4943</v>
      </c>
      <c r="CO1492" s="1" t="s">
        <v>4943</v>
      </c>
      <c r="CP1492" s="1" t="s">
        <v>4943</v>
      </c>
      <c r="CQ1492" s="1" t="s">
        <v>4943</v>
      </c>
      <c r="CR1492" s="1" t="s">
        <v>4943</v>
      </c>
      <c r="CS1492" s="1" t="s">
        <v>4943</v>
      </c>
      <c r="CT1492" s="1" t="s">
        <v>4943</v>
      </c>
      <c r="CU1492" s="1" t="s">
        <v>4943</v>
      </c>
      <c r="CV1492" s="1" t="s">
        <v>4943</v>
      </c>
      <c r="CW1492" s="1" t="s">
        <v>4943</v>
      </c>
      <c r="CX1492" s="1" t="s">
        <v>4943</v>
      </c>
      <c r="CY1492" s="1" t="s">
        <v>23</v>
      </c>
      <c r="CZ1492" s="1" t="s">
        <v>4943</v>
      </c>
    </row>
    <row r="1493" spans="2:104" x14ac:dyDescent="0.25">
      <c r="B1493" s="2">
        <v>44371</v>
      </c>
      <c r="C1493" s="1">
        <v>1</v>
      </c>
      <c r="D1493" s="1">
        <v>0</v>
      </c>
      <c r="E1493" s="1">
        <v>0</v>
      </c>
      <c r="F1493" s="1">
        <v>0</v>
      </c>
      <c r="G1493">
        <v>0</v>
      </c>
      <c r="H1493">
        <v>1</v>
      </c>
      <c r="I1493">
        <v>1</v>
      </c>
      <c r="J1493">
        <v>1</v>
      </c>
      <c r="K1493">
        <v>1</v>
      </c>
      <c r="L1493">
        <v>0</v>
      </c>
      <c r="M1493">
        <v>1</v>
      </c>
      <c r="N1493">
        <v>1</v>
      </c>
      <c r="O1493">
        <v>1</v>
      </c>
      <c r="P1493">
        <v>0</v>
      </c>
      <c r="Q1493">
        <v>0</v>
      </c>
      <c r="R1493">
        <v>1</v>
      </c>
      <c r="S1493">
        <v>0</v>
      </c>
      <c r="T1493">
        <v>1</v>
      </c>
      <c r="U1493">
        <v>0</v>
      </c>
      <c r="V1493" s="1">
        <v>1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1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1</v>
      </c>
      <c r="AX1493" s="1">
        <v>1</v>
      </c>
      <c r="AY1493" s="1">
        <v>0</v>
      </c>
      <c r="AZ1493" s="1">
        <v>1</v>
      </c>
      <c r="BA1493" s="1">
        <v>1</v>
      </c>
      <c r="BB1493" s="1">
        <v>1</v>
      </c>
      <c r="BC1493">
        <v>1</v>
      </c>
      <c r="BD1493">
        <v>1</v>
      </c>
      <c r="BE1493">
        <v>1</v>
      </c>
      <c r="BF1493">
        <v>1</v>
      </c>
      <c r="BG1493" s="1">
        <v>1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0</v>
      </c>
      <c r="BU1493" s="1">
        <v>0</v>
      </c>
      <c r="BV1493" s="1">
        <v>0</v>
      </c>
      <c r="BW1493" s="1">
        <v>0</v>
      </c>
      <c r="BX1493" s="1">
        <v>0</v>
      </c>
      <c r="BY1493" s="1">
        <v>0</v>
      </c>
      <c r="BZ1493" s="1">
        <v>0</v>
      </c>
      <c r="CA1493" s="1">
        <v>0</v>
      </c>
      <c r="CB1493" s="1">
        <v>0</v>
      </c>
      <c r="CC1493" s="1">
        <v>0</v>
      </c>
      <c r="CD1493" s="1">
        <v>0</v>
      </c>
      <c r="CE1493" s="1">
        <v>0</v>
      </c>
      <c r="CF1493" s="1">
        <v>1</v>
      </c>
      <c r="CG1493" s="1">
        <v>0</v>
      </c>
      <c r="CH1493" s="1">
        <v>0</v>
      </c>
      <c r="CI1493" s="1" t="s">
        <v>4946</v>
      </c>
      <c r="CJ1493" s="1" t="s">
        <v>4944</v>
      </c>
      <c r="CK1493" s="1" t="s">
        <v>4946</v>
      </c>
      <c r="CL1493" s="1" t="s">
        <v>4946</v>
      </c>
      <c r="CM1493" s="1" t="s">
        <v>4946</v>
      </c>
      <c r="CN1493" s="1" t="s">
        <v>4946</v>
      </c>
      <c r="CO1493" s="1" t="s">
        <v>4944</v>
      </c>
      <c r="CP1493" s="1" t="s">
        <v>4946</v>
      </c>
      <c r="CQ1493" s="1" t="s">
        <v>4944</v>
      </c>
      <c r="CR1493" s="1" t="s">
        <v>4944</v>
      </c>
      <c r="CS1493" s="1" t="s">
        <v>4944</v>
      </c>
      <c r="CT1493" s="1" t="s">
        <v>4943</v>
      </c>
      <c r="CU1493" s="1" t="s">
        <v>4943</v>
      </c>
      <c r="CV1493" s="1" t="s">
        <v>4943</v>
      </c>
      <c r="CW1493" s="1" t="s">
        <v>4943</v>
      </c>
      <c r="CX1493" s="1" t="s">
        <v>4943</v>
      </c>
      <c r="CY1493" s="1" t="s">
        <v>4943</v>
      </c>
      <c r="CZ1493" s="1" t="s">
        <v>4943</v>
      </c>
    </row>
    <row r="1494" spans="2:104" x14ac:dyDescent="0.25">
      <c r="B1494" s="2">
        <v>44371</v>
      </c>
      <c r="C1494" s="1">
        <v>0</v>
      </c>
      <c r="D1494" s="1">
        <v>1</v>
      </c>
      <c r="E1494" s="1">
        <v>0</v>
      </c>
      <c r="F1494" s="1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>
        <v>0</v>
      </c>
      <c r="BD1494">
        <v>0</v>
      </c>
      <c r="BE1494">
        <v>0</v>
      </c>
      <c r="BF1494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0</v>
      </c>
      <c r="BP1494" s="1">
        <v>0</v>
      </c>
      <c r="BQ1494" s="1">
        <v>0</v>
      </c>
      <c r="BR1494" s="1">
        <v>0</v>
      </c>
      <c r="BS1494" s="1">
        <v>0</v>
      </c>
      <c r="BT1494" s="1">
        <v>0</v>
      </c>
      <c r="BU1494" s="1">
        <v>0</v>
      </c>
      <c r="BV1494" s="1">
        <v>0</v>
      </c>
      <c r="BW1494" s="1">
        <v>0</v>
      </c>
      <c r="BX1494" s="1">
        <v>0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>
        <v>0</v>
      </c>
      <c r="CE1494" s="1">
        <v>0</v>
      </c>
      <c r="CF1494" s="1">
        <v>0</v>
      </c>
      <c r="CG1494" s="1">
        <v>0</v>
      </c>
      <c r="CH1494" s="1">
        <v>0</v>
      </c>
      <c r="CI1494" s="1" t="s">
        <v>4943</v>
      </c>
      <c r="CJ1494" s="1" t="s">
        <v>4943</v>
      </c>
      <c r="CK1494" s="1" t="s">
        <v>4943</v>
      </c>
      <c r="CL1494" s="1" t="s">
        <v>4943</v>
      </c>
      <c r="CM1494" s="1" t="s">
        <v>4943</v>
      </c>
      <c r="CN1494" s="1" t="s">
        <v>4943</v>
      </c>
      <c r="CO1494" s="1" t="s">
        <v>4943</v>
      </c>
      <c r="CP1494" s="1" t="s">
        <v>4943</v>
      </c>
      <c r="CQ1494" s="1" t="s">
        <v>4943</v>
      </c>
      <c r="CR1494" s="1" t="s">
        <v>4943</v>
      </c>
      <c r="CS1494" s="1" t="s">
        <v>4943</v>
      </c>
      <c r="CT1494" s="1" t="s">
        <v>4943</v>
      </c>
      <c r="CU1494" s="1" t="s">
        <v>4943</v>
      </c>
      <c r="CV1494" s="1" t="s">
        <v>4943</v>
      </c>
      <c r="CW1494" s="1" t="s">
        <v>4943</v>
      </c>
      <c r="CX1494" s="1" t="s">
        <v>4943</v>
      </c>
      <c r="CY1494" s="1" t="s">
        <v>23</v>
      </c>
      <c r="CZ1494" s="1" t="s">
        <v>4943</v>
      </c>
    </row>
    <row r="1495" spans="2:104" x14ac:dyDescent="0.25">
      <c r="B1495" s="2">
        <v>44371</v>
      </c>
      <c r="C1495" s="1">
        <v>0</v>
      </c>
      <c r="D1495" s="1">
        <v>1</v>
      </c>
      <c r="E1495" s="1">
        <v>0</v>
      </c>
      <c r="F1495" s="1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>
        <v>0</v>
      </c>
      <c r="BD1495">
        <v>0</v>
      </c>
      <c r="BE1495">
        <v>0</v>
      </c>
      <c r="BF1495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v>0</v>
      </c>
      <c r="BO1495" s="1">
        <v>0</v>
      </c>
      <c r="BP1495" s="1">
        <v>0</v>
      </c>
      <c r="BQ1495" s="1">
        <v>0</v>
      </c>
      <c r="BR1495" s="1">
        <v>0</v>
      </c>
      <c r="BS1495" s="1">
        <v>0</v>
      </c>
      <c r="BT1495" s="1">
        <v>0</v>
      </c>
      <c r="BU1495" s="1">
        <v>0</v>
      </c>
      <c r="BV1495" s="1">
        <v>0</v>
      </c>
      <c r="BW1495" s="1">
        <v>0</v>
      </c>
      <c r="BX1495" s="1">
        <v>0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  <c r="CD1495" s="1">
        <v>0</v>
      </c>
      <c r="CE1495" s="1">
        <v>0</v>
      </c>
      <c r="CF1495" s="1">
        <v>0</v>
      </c>
      <c r="CG1495" s="1">
        <v>0</v>
      </c>
      <c r="CH1495" s="1">
        <v>0</v>
      </c>
      <c r="CI1495" s="1" t="s">
        <v>4943</v>
      </c>
      <c r="CJ1495" s="1" t="s">
        <v>4943</v>
      </c>
      <c r="CK1495" s="1" t="s">
        <v>4943</v>
      </c>
      <c r="CL1495" s="1" t="s">
        <v>4943</v>
      </c>
      <c r="CM1495" s="1" t="s">
        <v>4943</v>
      </c>
      <c r="CN1495" s="1" t="s">
        <v>4943</v>
      </c>
      <c r="CO1495" s="1" t="s">
        <v>4943</v>
      </c>
      <c r="CP1495" s="1" t="s">
        <v>4943</v>
      </c>
      <c r="CQ1495" s="1" t="s">
        <v>4943</v>
      </c>
      <c r="CR1495" s="1" t="s">
        <v>4943</v>
      </c>
      <c r="CS1495" s="1" t="s">
        <v>4943</v>
      </c>
      <c r="CT1495" s="1" t="s">
        <v>4943</v>
      </c>
      <c r="CU1495" s="1" t="s">
        <v>4943</v>
      </c>
      <c r="CV1495" s="1" t="s">
        <v>4943</v>
      </c>
      <c r="CW1495" s="1" t="s">
        <v>4943</v>
      </c>
      <c r="CX1495" s="1" t="s">
        <v>4943</v>
      </c>
      <c r="CY1495" s="1" t="s">
        <v>23</v>
      </c>
      <c r="CZ1495" s="1" t="s">
        <v>4943</v>
      </c>
    </row>
    <row r="1496" spans="2:104" x14ac:dyDescent="0.25">
      <c r="B1496" s="2">
        <v>44371</v>
      </c>
      <c r="C1496" s="1">
        <v>0</v>
      </c>
      <c r="D1496" s="1">
        <v>1</v>
      </c>
      <c r="E1496" s="1">
        <v>0</v>
      </c>
      <c r="F1496" s="1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>
        <v>0</v>
      </c>
      <c r="BD1496">
        <v>0</v>
      </c>
      <c r="BE1496">
        <v>0</v>
      </c>
      <c r="BF1496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0</v>
      </c>
      <c r="BN1496" s="1">
        <v>0</v>
      </c>
      <c r="BO1496" s="1">
        <v>0</v>
      </c>
      <c r="BP1496" s="1">
        <v>0</v>
      </c>
      <c r="BQ1496" s="1">
        <v>0</v>
      </c>
      <c r="BR1496" s="1">
        <v>0</v>
      </c>
      <c r="BS1496" s="1">
        <v>0</v>
      </c>
      <c r="BT1496" s="1">
        <v>0</v>
      </c>
      <c r="BU1496" s="1">
        <v>0</v>
      </c>
      <c r="BV1496" s="1">
        <v>0</v>
      </c>
      <c r="BW1496" s="1">
        <v>0</v>
      </c>
      <c r="BX1496" s="1">
        <v>0</v>
      </c>
      <c r="BY1496" s="1">
        <v>0</v>
      </c>
      <c r="BZ1496" s="1">
        <v>0</v>
      </c>
      <c r="CA1496" s="1">
        <v>0</v>
      </c>
      <c r="CB1496" s="1">
        <v>0</v>
      </c>
      <c r="CC1496" s="1">
        <v>0</v>
      </c>
      <c r="CD1496" s="1">
        <v>0</v>
      </c>
      <c r="CE1496" s="1">
        <v>0</v>
      </c>
      <c r="CF1496" s="1">
        <v>0</v>
      </c>
      <c r="CG1496" s="1">
        <v>0</v>
      </c>
      <c r="CH1496" s="1">
        <v>0</v>
      </c>
      <c r="CI1496" s="1" t="s">
        <v>4943</v>
      </c>
      <c r="CJ1496" s="1" t="s">
        <v>4943</v>
      </c>
      <c r="CK1496" s="1" t="s">
        <v>4943</v>
      </c>
      <c r="CL1496" s="1" t="s">
        <v>4943</v>
      </c>
      <c r="CM1496" s="1" t="s">
        <v>4943</v>
      </c>
      <c r="CN1496" s="1" t="s">
        <v>4943</v>
      </c>
      <c r="CO1496" s="1" t="s">
        <v>4943</v>
      </c>
      <c r="CP1496" s="1" t="s">
        <v>4943</v>
      </c>
      <c r="CQ1496" s="1" t="s">
        <v>4943</v>
      </c>
      <c r="CR1496" s="1" t="s">
        <v>4943</v>
      </c>
      <c r="CS1496" s="1" t="s">
        <v>4943</v>
      </c>
      <c r="CT1496" s="1" t="s">
        <v>4943</v>
      </c>
      <c r="CU1496" s="1" t="s">
        <v>4943</v>
      </c>
      <c r="CV1496" s="1" t="s">
        <v>4943</v>
      </c>
      <c r="CW1496" s="1" t="s">
        <v>4943</v>
      </c>
      <c r="CX1496" s="1" t="s">
        <v>4943</v>
      </c>
      <c r="CY1496" s="1" t="s">
        <v>23</v>
      </c>
      <c r="CZ1496" s="1" t="s">
        <v>4943</v>
      </c>
    </row>
    <row r="1497" spans="2:104" x14ac:dyDescent="0.25">
      <c r="B1497" s="2">
        <v>44371</v>
      </c>
      <c r="C1497" s="1">
        <v>1</v>
      </c>
      <c r="D1497" s="1">
        <v>0</v>
      </c>
      <c r="E1497" s="1">
        <v>0</v>
      </c>
      <c r="F1497" s="1">
        <v>0</v>
      </c>
      <c r="G1497">
        <v>0</v>
      </c>
      <c r="H1497">
        <v>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>
        <v>0</v>
      </c>
      <c r="BD1497">
        <v>0</v>
      </c>
      <c r="BE1497">
        <v>0</v>
      </c>
      <c r="BF1497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M1497" s="1">
        <v>0</v>
      </c>
      <c r="BN1497" s="1">
        <v>0</v>
      </c>
      <c r="BO1497" s="1">
        <v>0</v>
      </c>
      <c r="BP1497" s="1">
        <v>0</v>
      </c>
      <c r="BQ1497" s="1">
        <v>0</v>
      </c>
      <c r="BR1497" s="1">
        <v>0</v>
      </c>
      <c r="BS1497" s="1">
        <v>0</v>
      </c>
      <c r="BT1497" s="1">
        <v>0</v>
      </c>
      <c r="BU1497" s="1">
        <v>0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0</v>
      </c>
      <c r="CD1497" s="1">
        <v>0</v>
      </c>
      <c r="CE1497" s="1">
        <v>0</v>
      </c>
      <c r="CF1497" s="1">
        <v>0</v>
      </c>
      <c r="CG1497" s="1">
        <v>0</v>
      </c>
      <c r="CH1497" s="1">
        <v>0</v>
      </c>
      <c r="CI1497" s="1" t="s">
        <v>4945</v>
      </c>
      <c r="CJ1497" s="1" t="s">
        <v>4945</v>
      </c>
      <c r="CK1497" s="1" t="s">
        <v>4945</v>
      </c>
      <c r="CL1497" s="1" t="s">
        <v>4945</v>
      </c>
      <c r="CM1497" s="1" t="s">
        <v>4945</v>
      </c>
      <c r="CN1497" s="1" t="s">
        <v>4945</v>
      </c>
      <c r="CO1497" s="1" t="s">
        <v>4945</v>
      </c>
      <c r="CP1497" s="1" t="s">
        <v>4945</v>
      </c>
      <c r="CQ1497" s="1" t="s">
        <v>4945</v>
      </c>
      <c r="CR1497" s="1" t="s">
        <v>4945</v>
      </c>
      <c r="CS1497" s="1" t="s">
        <v>4945</v>
      </c>
      <c r="CT1497" s="1" t="s">
        <v>4943</v>
      </c>
      <c r="CU1497" s="1" t="s">
        <v>4943</v>
      </c>
      <c r="CV1497" s="1" t="s">
        <v>4943</v>
      </c>
      <c r="CW1497" s="1" t="s">
        <v>4943</v>
      </c>
      <c r="CX1497" s="1" t="s">
        <v>4943</v>
      </c>
      <c r="CY1497" s="1" t="s">
        <v>4943</v>
      </c>
      <c r="CZ1497" s="1" t="s">
        <v>4943</v>
      </c>
    </row>
    <row r="1498" spans="2:104" x14ac:dyDescent="0.25">
      <c r="B1498" s="2">
        <v>44371</v>
      </c>
      <c r="C1498" s="1">
        <v>0</v>
      </c>
      <c r="D1498" s="1">
        <v>1</v>
      </c>
      <c r="E1498" s="1">
        <v>0</v>
      </c>
      <c r="F1498" s="1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>
        <v>0</v>
      </c>
      <c r="BD1498">
        <v>0</v>
      </c>
      <c r="BE1498">
        <v>0</v>
      </c>
      <c r="BF1498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M1498" s="1">
        <v>0</v>
      </c>
      <c r="BN1498" s="1">
        <v>0</v>
      </c>
      <c r="BO1498" s="1">
        <v>0</v>
      </c>
      <c r="BP1498" s="1">
        <v>0</v>
      </c>
      <c r="BQ1498" s="1">
        <v>0</v>
      </c>
      <c r="BR1498" s="1">
        <v>0</v>
      </c>
      <c r="BS1498" s="1">
        <v>0</v>
      </c>
      <c r="BT1498" s="1">
        <v>0</v>
      </c>
      <c r="BU1498" s="1">
        <v>0</v>
      </c>
      <c r="BV1498" s="1">
        <v>0</v>
      </c>
      <c r="BW1498" s="1">
        <v>0</v>
      </c>
      <c r="BX1498" s="1">
        <v>0</v>
      </c>
      <c r="BY1498" s="1">
        <v>0</v>
      </c>
      <c r="BZ1498" s="1">
        <v>0</v>
      </c>
      <c r="CA1498" s="1">
        <v>0</v>
      </c>
      <c r="CB1498" s="1">
        <v>0</v>
      </c>
      <c r="CC1498" s="1">
        <v>0</v>
      </c>
      <c r="CD1498" s="1">
        <v>0</v>
      </c>
      <c r="CE1498" s="1">
        <v>0</v>
      </c>
      <c r="CF1498" s="1">
        <v>0</v>
      </c>
      <c r="CG1498" s="1">
        <v>0</v>
      </c>
      <c r="CH1498" s="1">
        <v>0</v>
      </c>
      <c r="CI1498" s="1" t="s">
        <v>4943</v>
      </c>
      <c r="CJ1498" s="1" t="s">
        <v>4943</v>
      </c>
      <c r="CK1498" s="1" t="s">
        <v>4943</v>
      </c>
      <c r="CL1498" s="1" t="s">
        <v>4943</v>
      </c>
      <c r="CM1498" s="1" t="s">
        <v>4943</v>
      </c>
      <c r="CN1498" s="1" t="s">
        <v>4943</v>
      </c>
      <c r="CO1498" s="1" t="s">
        <v>4943</v>
      </c>
      <c r="CP1498" s="1" t="s">
        <v>4943</v>
      </c>
      <c r="CQ1498" s="1" t="s">
        <v>4943</v>
      </c>
      <c r="CR1498" s="1" t="s">
        <v>4943</v>
      </c>
      <c r="CS1498" s="1" t="s">
        <v>4943</v>
      </c>
      <c r="CT1498" s="1" t="s">
        <v>4943</v>
      </c>
      <c r="CU1498" s="1" t="s">
        <v>4943</v>
      </c>
      <c r="CV1498" s="1" t="s">
        <v>4943</v>
      </c>
      <c r="CW1498" s="1" t="s">
        <v>4943</v>
      </c>
      <c r="CX1498" s="1" t="s">
        <v>4943</v>
      </c>
      <c r="CY1498" s="1" t="s">
        <v>23</v>
      </c>
      <c r="CZ1498" s="1" t="s">
        <v>4943</v>
      </c>
    </row>
    <row r="1499" spans="2:104" x14ac:dyDescent="0.25">
      <c r="B1499" s="2">
        <v>44371</v>
      </c>
      <c r="C1499" s="1">
        <v>0</v>
      </c>
      <c r="D1499" s="1">
        <v>1</v>
      </c>
      <c r="E1499" s="1">
        <v>0</v>
      </c>
      <c r="F1499" s="1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>
        <v>0</v>
      </c>
      <c r="BD1499">
        <v>0</v>
      </c>
      <c r="BE1499">
        <v>0</v>
      </c>
      <c r="BF1499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v>0</v>
      </c>
      <c r="BO1499" s="1">
        <v>0</v>
      </c>
      <c r="BP1499" s="1">
        <v>0</v>
      </c>
      <c r="BQ1499" s="1">
        <v>0</v>
      </c>
      <c r="BR1499" s="1">
        <v>0</v>
      </c>
      <c r="BS1499" s="1">
        <v>0</v>
      </c>
      <c r="BT1499" s="1">
        <v>0</v>
      </c>
      <c r="BU1499" s="1">
        <v>0</v>
      </c>
      <c r="BV1499" s="1">
        <v>0</v>
      </c>
      <c r="BW1499" s="1">
        <v>0</v>
      </c>
      <c r="BX1499" s="1">
        <v>0</v>
      </c>
      <c r="BY1499" s="1">
        <v>0</v>
      </c>
      <c r="BZ1499" s="1">
        <v>0</v>
      </c>
      <c r="CA1499" s="1">
        <v>0</v>
      </c>
      <c r="CB1499" s="1">
        <v>0</v>
      </c>
      <c r="CC1499" s="1">
        <v>0</v>
      </c>
      <c r="CD1499" s="1">
        <v>0</v>
      </c>
      <c r="CE1499" s="1">
        <v>0</v>
      </c>
      <c r="CF1499" s="1">
        <v>0</v>
      </c>
      <c r="CG1499" s="1">
        <v>0</v>
      </c>
      <c r="CH1499" s="1">
        <v>0</v>
      </c>
      <c r="CI1499" s="1" t="s">
        <v>4943</v>
      </c>
      <c r="CJ1499" s="1" t="s">
        <v>4943</v>
      </c>
      <c r="CK1499" s="1" t="s">
        <v>4943</v>
      </c>
      <c r="CL1499" s="1" t="s">
        <v>4943</v>
      </c>
      <c r="CM1499" s="1" t="s">
        <v>4943</v>
      </c>
      <c r="CN1499" s="1" t="s">
        <v>4943</v>
      </c>
      <c r="CO1499" s="1" t="s">
        <v>4943</v>
      </c>
      <c r="CP1499" s="1" t="s">
        <v>4943</v>
      </c>
      <c r="CQ1499" s="1" t="s">
        <v>4943</v>
      </c>
      <c r="CR1499" s="1" t="s">
        <v>4943</v>
      </c>
      <c r="CS1499" s="1" t="s">
        <v>4943</v>
      </c>
      <c r="CT1499" s="1" t="s">
        <v>4943</v>
      </c>
      <c r="CU1499" s="1" t="s">
        <v>4943</v>
      </c>
      <c r="CV1499" s="1" t="s">
        <v>4943</v>
      </c>
      <c r="CW1499" s="1" t="s">
        <v>4943</v>
      </c>
      <c r="CX1499" s="1" t="s">
        <v>4943</v>
      </c>
      <c r="CY1499" s="1" t="s">
        <v>23</v>
      </c>
      <c r="CZ1499" s="1" t="s">
        <v>4943</v>
      </c>
    </row>
    <row r="1500" spans="2:104" x14ac:dyDescent="0.25">
      <c r="B1500" s="2">
        <v>44371</v>
      </c>
      <c r="C1500" s="1">
        <v>0</v>
      </c>
      <c r="D1500" s="1">
        <v>1</v>
      </c>
      <c r="E1500" s="1">
        <v>0</v>
      </c>
      <c r="F1500" s="1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>
        <v>0</v>
      </c>
      <c r="BD1500">
        <v>0</v>
      </c>
      <c r="BE1500">
        <v>0</v>
      </c>
      <c r="BF1500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0</v>
      </c>
      <c r="BP1500" s="1">
        <v>0</v>
      </c>
      <c r="BQ1500" s="1">
        <v>0</v>
      </c>
      <c r="BR1500" s="1">
        <v>0</v>
      </c>
      <c r="BS1500" s="1">
        <v>0</v>
      </c>
      <c r="BT1500" s="1">
        <v>0</v>
      </c>
      <c r="BU1500" s="1">
        <v>0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>
        <v>0</v>
      </c>
      <c r="CE1500" s="1">
        <v>0</v>
      </c>
      <c r="CF1500" s="1">
        <v>0</v>
      </c>
      <c r="CG1500" s="1">
        <v>0</v>
      </c>
      <c r="CH1500" s="1">
        <v>0</v>
      </c>
      <c r="CI1500" s="1" t="s">
        <v>4943</v>
      </c>
      <c r="CJ1500" s="1" t="s">
        <v>4943</v>
      </c>
      <c r="CK1500" s="1" t="s">
        <v>4943</v>
      </c>
      <c r="CL1500" s="1" t="s">
        <v>4943</v>
      </c>
      <c r="CM1500" s="1" t="s">
        <v>4943</v>
      </c>
      <c r="CN1500" s="1" t="s">
        <v>4943</v>
      </c>
      <c r="CO1500" s="1" t="s">
        <v>4943</v>
      </c>
      <c r="CP1500" s="1" t="s">
        <v>4943</v>
      </c>
      <c r="CQ1500" s="1" t="s">
        <v>4943</v>
      </c>
      <c r="CR1500" s="1" t="s">
        <v>4943</v>
      </c>
      <c r="CS1500" s="1" t="s">
        <v>4943</v>
      </c>
      <c r="CT1500" s="1" t="s">
        <v>4943</v>
      </c>
      <c r="CU1500" s="1" t="s">
        <v>4943</v>
      </c>
      <c r="CV1500" s="1" t="s">
        <v>4943</v>
      </c>
      <c r="CW1500" s="1" t="s">
        <v>4943</v>
      </c>
      <c r="CX1500" s="1" t="s">
        <v>4943</v>
      </c>
      <c r="CY1500" s="1" t="s">
        <v>23</v>
      </c>
      <c r="CZ1500" s="1" t="s">
        <v>4943</v>
      </c>
    </row>
    <row r="1501" spans="2:104" x14ac:dyDescent="0.25">
      <c r="B1501" s="2">
        <v>44371</v>
      </c>
      <c r="C1501" s="1">
        <v>1</v>
      </c>
      <c r="D1501" s="1">
        <v>0</v>
      </c>
      <c r="E1501" s="1">
        <v>0</v>
      </c>
      <c r="F1501" s="1">
        <v>0</v>
      </c>
      <c r="G1501">
        <v>1</v>
      </c>
      <c r="H1501">
        <v>1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1</v>
      </c>
      <c r="O1501">
        <v>1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 s="1">
        <v>1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1</v>
      </c>
      <c r="AG1501" s="1">
        <v>0</v>
      </c>
      <c r="AH1501" s="1">
        <v>1</v>
      </c>
      <c r="AI1501" s="1">
        <v>0</v>
      </c>
      <c r="AJ1501" s="1">
        <v>0</v>
      </c>
      <c r="AK1501" s="1">
        <v>0</v>
      </c>
      <c r="AL1501" s="1">
        <v>0</v>
      </c>
      <c r="AM1501" s="1">
        <v>1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1</v>
      </c>
      <c r="BA1501" s="1">
        <v>0</v>
      </c>
      <c r="BB1501" s="1">
        <v>1</v>
      </c>
      <c r="BC1501">
        <v>1</v>
      </c>
      <c r="BD1501">
        <v>1</v>
      </c>
      <c r="BE1501">
        <v>0</v>
      </c>
      <c r="BF1501">
        <v>1</v>
      </c>
      <c r="BG1501" s="1">
        <v>1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v>0</v>
      </c>
      <c r="BO1501" s="1">
        <v>0</v>
      </c>
      <c r="BP1501" s="1">
        <v>0</v>
      </c>
      <c r="BQ1501" s="1">
        <v>0</v>
      </c>
      <c r="BR1501" s="1">
        <v>0</v>
      </c>
      <c r="BS1501" s="1">
        <v>1</v>
      </c>
      <c r="BT1501" s="1">
        <v>0</v>
      </c>
      <c r="BU1501" s="1">
        <v>1</v>
      </c>
      <c r="BV1501" s="1">
        <v>1</v>
      </c>
      <c r="BW1501" s="1">
        <v>0</v>
      </c>
      <c r="BX1501" s="1">
        <v>0</v>
      </c>
      <c r="BY1501" s="1">
        <v>0</v>
      </c>
      <c r="BZ1501" s="1">
        <v>0</v>
      </c>
      <c r="CA1501" s="1">
        <v>0</v>
      </c>
      <c r="CB1501" s="1">
        <v>0</v>
      </c>
      <c r="CC1501" s="1">
        <v>0</v>
      </c>
      <c r="CD1501" s="1">
        <v>0</v>
      </c>
      <c r="CE1501" s="1">
        <v>0</v>
      </c>
      <c r="CF1501" s="1">
        <v>1</v>
      </c>
      <c r="CG1501" s="1">
        <v>0</v>
      </c>
      <c r="CH1501" s="1">
        <v>0</v>
      </c>
      <c r="CI1501" s="1" t="s">
        <v>4946</v>
      </c>
      <c r="CJ1501" s="1" t="s">
        <v>4944</v>
      </c>
      <c r="CK1501" s="1" t="s">
        <v>4946</v>
      </c>
      <c r="CL1501" s="1" t="s">
        <v>4946</v>
      </c>
      <c r="CM1501" s="1" t="s">
        <v>4946</v>
      </c>
      <c r="CN1501" s="1" t="s">
        <v>4946</v>
      </c>
      <c r="CO1501" s="1" t="s">
        <v>4946</v>
      </c>
      <c r="CP1501" s="1" t="s">
        <v>4946</v>
      </c>
      <c r="CQ1501" s="1" t="s">
        <v>4945</v>
      </c>
      <c r="CR1501" s="1" t="s">
        <v>4946</v>
      </c>
      <c r="CS1501" s="1" t="s">
        <v>4946</v>
      </c>
      <c r="CT1501" s="1" t="s">
        <v>4943</v>
      </c>
      <c r="CU1501" s="1" t="s">
        <v>4943</v>
      </c>
      <c r="CV1501" s="1" t="s">
        <v>4943</v>
      </c>
      <c r="CW1501" s="1" t="s">
        <v>4943</v>
      </c>
      <c r="CX1501" s="1" t="s">
        <v>4943</v>
      </c>
      <c r="CY1501" s="1" t="s">
        <v>4943</v>
      </c>
      <c r="CZ1501" s="1" t="s">
        <v>4943</v>
      </c>
    </row>
    <row r="1502" spans="2:104" x14ac:dyDescent="0.25">
      <c r="B1502" s="2">
        <v>44371</v>
      </c>
      <c r="C1502" s="1">
        <v>0</v>
      </c>
      <c r="D1502" s="1">
        <v>1</v>
      </c>
      <c r="E1502" s="1">
        <v>0</v>
      </c>
      <c r="F1502" s="1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>
        <v>0</v>
      </c>
      <c r="BD1502">
        <v>0</v>
      </c>
      <c r="BE1502">
        <v>0</v>
      </c>
      <c r="BF1502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M1502" s="1">
        <v>0</v>
      </c>
      <c r="BN1502" s="1">
        <v>0</v>
      </c>
      <c r="BO1502" s="1">
        <v>0</v>
      </c>
      <c r="BP1502" s="1">
        <v>0</v>
      </c>
      <c r="BQ1502" s="1">
        <v>0</v>
      </c>
      <c r="BR1502" s="1">
        <v>0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0</v>
      </c>
      <c r="CE1502" s="1">
        <v>0</v>
      </c>
      <c r="CF1502" s="1">
        <v>0</v>
      </c>
      <c r="CG1502" s="1">
        <v>0</v>
      </c>
      <c r="CH1502" s="1">
        <v>0</v>
      </c>
      <c r="CI1502" s="1" t="s">
        <v>4943</v>
      </c>
      <c r="CJ1502" s="1" t="s">
        <v>4943</v>
      </c>
      <c r="CK1502" s="1" t="s">
        <v>4943</v>
      </c>
      <c r="CL1502" s="1" t="s">
        <v>4943</v>
      </c>
      <c r="CM1502" s="1" t="s">
        <v>4943</v>
      </c>
      <c r="CN1502" s="1" t="s">
        <v>4943</v>
      </c>
      <c r="CO1502" s="1" t="s">
        <v>4943</v>
      </c>
      <c r="CP1502" s="1" t="s">
        <v>4943</v>
      </c>
      <c r="CQ1502" s="1" t="s">
        <v>4943</v>
      </c>
      <c r="CR1502" s="1" t="s">
        <v>4943</v>
      </c>
      <c r="CS1502" s="1" t="s">
        <v>4943</v>
      </c>
      <c r="CT1502" s="1" t="s">
        <v>4943</v>
      </c>
      <c r="CU1502" s="1" t="s">
        <v>4943</v>
      </c>
      <c r="CV1502" s="1" t="s">
        <v>4943</v>
      </c>
      <c r="CW1502" s="1" t="s">
        <v>4943</v>
      </c>
      <c r="CX1502" s="1" t="s">
        <v>4943</v>
      </c>
      <c r="CY1502" s="1" t="s">
        <v>23</v>
      </c>
      <c r="CZ1502" s="1" t="s">
        <v>4943</v>
      </c>
    </row>
    <row r="1503" spans="2:104" x14ac:dyDescent="0.25">
      <c r="B1503" s="2">
        <v>44371</v>
      </c>
      <c r="C1503" s="1">
        <v>0</v>
      </c>
      <c r="D1503" s="1">
        <v>1</v>
      </c>
      <c r="E1503" s="1">
        <v>0</v>
      </c>
      <c r="F1503" s="1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>
        <v>0</v>
      </c>
      <c r="BD1503">
        <v>0</v>
      </c>
      <c r="BE1503">
        <v>0</v>
      </c>
      <c r="BF1503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M1503" s="1">
        <v>0</v>
      </c>
      <c r="BN1503" s="1">
        <v>0</v>
      </c>
      <c r="BO1503" s="1">
        <v>0</v>
      </c>
      <c r="BP1503" s="1">
        <v>0</v>
      </c>
      <c r="BQ1503" s="1">
        <v>0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0</v>
      </c>
      <c r="CD1503" s="1">
        <v>0</v>
      </c>
      <c r="CE1503" s="1">
        <v>0</v>
      </c>
      <c r="CF1503" s="1">
        <v>0</v>
      </c>
      <c r="CG1503" s="1">
        <v>0</v>
      </c>
      <c r="CH1503" s="1">
        <v>0</v>
      </c>
      <c r="CI1503" s="1" t="s">
        <v>4943</v>
      </c>
      <c r="CJ1503" s="1" t="s">
        <v>4943</v>
      </c>
      <c r="CK1503" s="1" t="s">
        <v>4943</v>
      </c>
      <c r="CL1503" s="1" t="s">
        <v>4943</v>
      </c>
      <c r="CM1503" s="1" t="s">
        <v>4943</v>
      </c>
      <c r="CN1503" s="1" t="s">
        <v>4943</v>
      </c>
      <c r="CO1503" s="1" t="s">
        <v>4943</v>
      </c>
      <c r="CP1503" s="1" t="s">
        <v>4943</v>
      </c>
      <c r="CQ1503" s="1" t="s">
        <v>4943</v>
      </c>
      <c r="CR1503" s="1" t="s">
        <v>4943</v>
      </c>
      <c r="CS1503" s="1" t="s">
        <v>4943</v>
      </c>
      <c r="CT1503" s="1" t="s">
        <v>4943</v>
      </c>
      <c r="CU1503" s="1" t="s">
        <v>4943</v>
      </c>
      <c r="CV1503" s="1" t="s">
        <v>4943</v>
      </c>
      <c r="CW1503" s="1" t="s">
        <v>4943</v>
      </c>
      <c r="CX1503" s="1" t="s">
        <v>4943</v>
      </c>
      <c r="CY1503" s="1" t="s">
        <v>23</v>
      </c>
      <c r="CZ1503" s="1" t="s">
        <v>4943</v>
      </c>
    </row>
    <row r="1504" spans="2:104" x14ac:dyDescent="0.25">
      <c r="B1504" s="2">
        <v>44371</v>
      </c>
      <c r="C1504" s="1">
        <v>1</v>
      </c>
      <c r="D1504" s="1">
        <v>0</v>
      </c>
      <c r="E1504" s="1">
        <v>0</v>
      </c>
      <c r="F1504" s="1">
        <v>0</v>
      </c>
      <c r="G1504">
        <v>1</v>
      </c>
      <c r="H1504">
        <v>1</v>
      </c>
      <c r="I1504">
        <v>1</v>
      </c>
      <c r="J1504">
        <v>1</v>
      </c>
      <c r="K1504">
        <v>1</v>
      </c>
      <c r="L1504">
        <v>1</v>
      </c>
      <c r="M1504">
        <v>1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1</v>
      </c>
      <c r="U1504">
        <v>1</v>
      </c>
      <c r="V1504" s="1">
        <v>1</v>
      </c>
      <c r="W1504" s="1">
        <v>1</v>
      </c>
      <c r="X1504" s="1">
        <v>0</v>
      </c>
      <c r="Y1504" s="1">
        <v>0</v>
      </c>
      <c r="Z1504" s="1">
        <v>0</v>
      </c>
      <c r="AA1504" s="1">
        <v>1</v>
      </c>
      <c r="AB1504" s="1">
        <v>0</v>
      </c>
      <c r="AC1504" s="1">
        <v>0</v>
      </c>
      <c r="AD1504" s="1">
        <v>0</v>
      </c>
      <c r="AE1504" s="1">
        <v>0</v>
      </c>
      <c r="AF1504" s="1">
        <v>1</v>
      </c>
      <c r="AG1504" s="1">
        <v>1</v>
      </c>
      <c r="AH1504" s="1">
        <v>1</v>
      </c>
      <c r="AI1504" s="1">
        <v>1</v>
      </c>
      <c r="AJ1504" s="1">
        <v>1</v>
      </c>
      <c r="AK1504" s="1">
        <v>1</v>
      </c>
      <c r="AL1504" s="1">
        <v>1</v>
      </c>
      <c r="AM1504" s="1">
        <v>1</v>
      </c>
      <c r="AN1504" s="1">
        <v>1</v>
      </c>
      <c r="AO1504" s="1">
        <v>0</v>
      </c>
      <c r="AP1504" s="1">
        <v>0</v>
      </c>
      <c r="AQ1504" s="1">
        <v>0</v>
      </c>
      <c r="AR1504" s="1">
        <v>1</v>
      </c>
      <c r="AS1504" s="1">
        <v>0</v>
      </c>
      <c r="AT1504" s="1">
        <v>0</v>
      </c>
      <c r="AU1504" s="1">
        <v>0</v>
      </c>
      <c r="AV1504" s="1">
        <v>0</v>
      </c>
      <c r="AW1504" s="1">
        <v>1</v>
      </c>
      <c r="AX1504" s="1">
        <v>1</v>
      </c>
      <c r="AY1504" s="1">
        <v>1</v>
      </c>
      <c r="AZ1504" s="1">
        <v>1</v>
      </c>
      <c r="BA1504" s="1">
        <v>0</v>
      </c>
      <c r="BB1504" s="1">
        <v>1</v>
      </c>
      <c r="BC1504">
        <v>1</v>
      </c>
      <c r="BD1504">
        <v>0</v>
      </c>
      <c r="BE1504">
        <v>1</v>
      </c>
      <c r="BF1504">
        <v>1</v>
      </c>
      <c r="BG1504" s="1">
        <v>1</v>
      </c>
      <c r="BH1504" s="1">
        <v>1</v>
      </c>
      <c r="BI1504" s="1">
        <v>0</v>
      </c>
      <c r="BJ1504" s="1">
        <v>0</v>
      </c>
      <c r="BK1504" s="1">
        <v>0</v>
      </c>
      <c r="BL1504" s="1">
        <v>1</v>
      </c>
      <c r="BM1504" s="1">
        <v>0</v>
      </c>
      <c r="BN1504" s="1">
        <v>0</v>
      </c>
      <c r="BO1504" s="1">
        <v>0</v>
      </c>
      <c r="BP1504" s="1">
        <v>0</v>
      </c>
      <c r="BQ1504" s="1">
        <v>1</v>
      </c>
      <c r="BR1504" s="1">
        <v>1</v>
      </c>
      <c r="BS1504" s="1">
        <v>0</v>
      </c>
      <c r="BT1504" s="1">
        <v>0</v>
      </c>
      <c r="BU1504" s="1">
        <v>1</v>
      </c>
      <c r="BV1504" s="1">
        <v>1</v>
      </c>
      <c r="BW1504" s="1">
        <v>1</v>
      </c>
      <c r="BX1504" s="1">
        <v>0</v>
      </c>
      <c r="BY1504" s="1">
        <v>0</v>
      </c>
      <c r="BZ1504" s="1">
        <v>0</v>
      </c>
      <c r="CA1504" s="1">
        <v>1</v>
      </c>
      <c r="CB1504" s="1">
        <v>0</v>
      </c>
      <c r="CC1504" s="1">
        <v>0</v>
      </c>
      <c r="CD1504" s="1">
        <v>0</v>
      </c>
      <c r="CE1504" s="1">
        <v>0</v>
      </c>
      <c r="CF1504" s="1">
        <v>1</v>
      </c>
      <c r="CG1504" s="1">
        <v>1</v>
      </c>
      <c r="CH1504" s="1">
        <v>0</v>
      </c>
      <c r="CI1504" s="1" t="s">
        <v>4946</v>
      </c>
      <c r="CJ1504" s="1" t="s">
        <v>4946</v>
      </c>
      <c r="CK1504" s="1" t="s">
        <v>4946</v>
      </c>
      <c r="CL1504" s="1" t="s">
        <v>4946</v>
      </c>
      <c r="CM1504" s="1" t="s">
        <v>4946</v>
      </c>
      <c r="CN1504" s="1" t="s">
        <v>4946</v>
      </c>
      <c r="CO1504" s="1" t="s">
        <v>4946</v>
      </c>
      <c r="CP1504" s="1" t="s">
        <v>4946</v>
      </c>
      <c r="CQ1504" s="1" t="s">
        <v>4946</v>
      </c>
      <c r="CR1504" s="1" t="s">
        <v>4946</v>
      </c>
      <c r="CS1504" s="1" t="s">
        <v>4946</v>
      </c>
      <c r="CT1504" s="1" t="s">
        <v>4943</v>
      </c>
      <c r="CU1504" s="1" t="s">
        <v>4943</v>
      </c>
      <c r="CV1504" s="1" t="s">
        <v>4943</v>
      </c>
      <c r="CW1504" s="1" t="s">
        <v>4943</v>
      </c>
      <c r="CX1504" s="1" t="s">
        <v>4943</v>
      </c>
      <c r="CY1504" s="1" t="s">
        <v>4943</v>
      </c>
      <c r="CZ1504" s="1" t="s">
        <v>4943</v>
      </c>
    </row>
    <row r="1505" spans="2:104" x14ac:dyDescent="0.25">
      <c r="B1505" s="2">
        <v>44371</v>
      </c>
      <c r="C1505" s="1">
        <v>0</v>
      </c>
      <c r="D1505" s="1">
        <v>1</v>
      </c>
      <c r="E1505" s="1">
        <v>0</v>
      </c>
      <c r="F1505" s="1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>
        <v>0</v>
      </c>
      <c r="BD1505">
        <v>0</v>
      </c>
      <c r="BE1505">
        <v>0</v>
      </c>
      <c r="BF1505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0</v>
      </c>
      <c r="BN1505" s="1">
        <v>0</v>
      </c>
      <c r="BO1505" s="1">
        <v>0</v>
      </c>
      <c r="BP1505" s="1">
        <v>0</v>
      </c>
      <c r="BQ1505" s="1">
        <v>0</v>
      </c>
      <c r="BR1505" s="1">
        <v>0</v>
      </c>
      <c r="BS1505" s="1">
        <v>0</v>
      </c>
      <c r="BT1505" s="1">
        <v>0</v>
      </c>
      <c r="BU1505" s="1">
        <v>0</v>
      </c>
      <c r="BV1505" s="1">
        <v>0</v>
      </c>
      <c r="BW1505" s="1">
        <v>0</v>
      </c>
      <c r="BX1505" s="1">
        <v>0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  <c r="CD1505" s="1">
        <v>0</v>
      </c>
      <c r="CE1505" s="1">
        <v>0</v>
      </c>
      <c r="CF1505" s="1">
        <v>0</v>
      </c>
      <c r="CG1505" s="1">
        <v>0</v>
      </c>
      <c r="CH1505" s="1">
        <v>0</v>
      </c>
      <c r="CI1505" s="1" t="s">
        <v>4943</v>
      </c>
      <c r="CJ1505" s="1" t="s">
        <v>4943</v>
      </c>
      <c r="CK1505" s="1" t="s">
        <v>4943</v>
      </c>
      <c r="CL1505" s="1" t="s">
        <v>4943</v>
      </c>
      <c r="CM1505" s="1" t="s">
        <v>4943</v>
      </c>
      <c r="CN1505" s="1" t="s">
        <v>4943</v>
      </c>
      <c r="CO1505" s="1" t="s">
        <v>4943</v>
      </c>
      <c r="CP1505" s="1" t="s">
        <v>4943</v>
      </c>
      <c r="CQ1505" s="1" t="s">
        <v>4943</v>
      </c>
      <c r="CR1505" s="1" t="s">
        <v>4943</v>
      </c>
      <c r="CS1505" s="1" t="s">
        <v>4943</v>
      </c>
      <c r="CT1505" s="1" t="s">
        <v>4943</v>
      </c>
      <c r="CU1505" s="1" t="s">
        <v>4943</v>
      </c>
      <c r="CV1505" s="1" t="s">
        <v>4943</v>
      </c>
      <c r="CW1505" s="1" t="s">
        <v>4943</v>
      </c>
      <c r="CX1505" s="1" t="s">
        <v>4943</v>
      </c>
      <c r="CY1505" s="1" t="s">
        <v>23</v>
      </c>
      <c r="CZ1505" s="1" t="s">
        <v>4943</v>
      </c>
    </row>
    <row r="1506" spans="2:104" x14ac:dyDescent="0.25">
      <c r="B1506" s="2">
        <v>44371</v>
      </c>
      <c r="C1506" s="1">
        <v>1</v>
      </c>
      <c r="D1506" s="1">
        <v>0</v>
      </c>
      <c r="E1506" s="1">
        <v>0</v>
      </c>
      <c r="F1506" s="1">
        <v>0</v>
      </c>
      <c r="G1506">
        <v>1</v>
      </c>
      <c r="H1506">
        <v>1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1</v>
      </c>
      <c r="O1506">
        <v>1</v>
      </c>
      <c r="P1506">
        <v>0</v>
      </c>
      <c r="Q1506">
        <v>0</v>
      </c>
      <c r="R1506">
        <v>1</v>
      </c>
      <c r="S1506">
        <v>1</v>
      </c>
      <c r="T1506">
        <v>1</v>
      </c>
      <c r="U1506">
        <v>0</v>
      </c>
      <c r="V1506" s="1">
        <v>1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1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1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1</v>
      </c>
      <c r="AX1506" s="1">
        <v>1</v>
      </c>
      <c r="AY1506" s="1">
        <v>0</v>
      </c>
      <c r="AZ1506" s="1">
        <v>1</v>
      </c>
      <c r="BA1506" s="1">
        <v>0</v>
      </c>
      <c r="BB1506" s="1">
        <v>0</v>
      </c>
      <c r="BC1506">
        <v>1</v>
      </c>
      <c r="BD1506">
        <v>1</v>
      </c>
      <c r="BE1506">
        <v>1</v>
      </c>
      <c r="BF1506">
        <v>0</v>
      </c>
      <c r="BG1506" s="1">
        <v>1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M1506" s="1">
        <v>0</v>
      </c>
      <c r="BN1506" s="1">
        <v>0</v>
      </c>
      <c r="BO1506" s="1">
        <v>0</v>
      </c>
      <c r="BP1506" s="1">
        <v>0</v>
      </c>
      <c r="BQ1506" s="1">
        <v>0</v>
      </c>
      <c r="BR1506" s="1">
        <v>0</v>
      </c>
      <c r="BS1506" s="1">
        <v>0</v>
      </c>
      <c r="BT1506" s="1">
        <v>0</v>
      </c>
      <c r="BU1506" s="1">
        <v>0</v>
      </c>
      <c r="BV1506" s="1">
        <v>0</v>
      </c>
      <c r="BW1506" s="1">
        <v>0</v>
      </c>
      <c r="BX1506" s="1">
        <v>0</v>
      </c>
      <c r="BY1506" s="1">
        <v>0</v>
      </c>
      <c r="BZ1506" s="1">
        <v>0</v>
      </c>
      <c r="CA1506" s="1">
        <v>0</v>
      </c>
      <c r="CB1506" s="1">
        <v>0</v>
      </c>
      <c r="CC1506" s="1">
        <v>0</v>
      </c>
      <c r="CD1506" s="1">
        <v>0</v>
      </c>
      <c r="CE1506" s="1">
        <v>0</v>
      </c>
      <c r="CF1506" s="1">
        <v>1</v>
      </c>
      <c r="CG1506" s="1">
        <v>1</v>
      </c>
      <c r="CH1506" s="1">
        <v>0</v>
      </c>
      <c r="CI1506" s="1" t="s">
        <v>4946</v>
      </c>
      <c r="CJ1506" s="1" t="s">
        <v>4946</v>
      </c>
      <c r="CK1506" s="1" t="s">
        <v>4944</v>
      </c>
      <c r="CL1506" s="1" t="s">
        <v>4944</v>
      </c>
      <c r="CM1506" s="1" t="s">
        <v>4946</v>
      </c>
      <c r="CN1506" s="1" t="s">
        <v>4946</v>
      </c>
      <c r="CO1506" s="1" t="s">
        <v>4946</v>
      </c>
      <c r="CP1506" s="1" t="s">
        <v>4946</v>
      </c>
      <c r="CQ1506" s="1" t="s">
        <v>4944</v>
      </c>
      <c r="CR1506" s="1" t="s">
        <v>4944</v>
      </c>
      <c r="CS1506" s="1" t="s">
        <v>4944</v>
      </c>
      <c r="CT1506" s="1" t="s">
        <v>4943</v>
      </c>
      <c r="CU1506" s="1" t="s">
        <v>4943</v>
      </c>
      <c r="CV1506" s="1" t="s">
        <v>4943</v>
      </c>
      <c r="CW1506" s="1" t="s">
        <v>4943</v>
      </c>
      <c r="CX1506" s="1" t="s">
        <v>4943</v>
      </c>
      <c r="CY1506" s="1" t="s">
        <v>4943</v>
      </c>
      <c r="CZ1506" s="1" t="s">
        <v>4943</v>
      </c>
    </row>
    <row r="1507" spans="2:104" x14ac:dyDescent="0.25">
      <c r="B1507" s="2">
        <v>44370</v>
      </c>
      <c r="C1507" s="1">
        <v>1</v>
      </c>
      <c r="D1507" s="1">
        <v>0</v>
      </c>
      <c r="E1507" s="1">
        <v>0</v>
      </c>
      <c r="F1507" s="1">
        <v>0</v>
      </c>
      <c r="G1507">
        <v>1</v>
      </c>
      <c r="H1507">
        <v>1</v>
      </c>
      <c r="I1507">
        <v>1</v>
      </c>
      <c r="J1507">
        <v>1</v>
      </c>
      <c r="K1507">
        <v>1</v>
      </c>
      <c r="L1507">
        <v>0</v>
      </c>
      <c r="M1507">
        <v>0</v>
      </c>
      <c r="N1507">
        <v>1</v>
      </c>
      <c r="O1507">
        <v>1</v>
      </c>
      <c r="P1507">
        <v>1</v>
      </c>
      <c r="Q1507">
        <v>0</v>
      </c>
      <c r="R1507">
        <v>1</v>
      </c>
      <c r="S1507">
        <v>0</v>
      </c>
      <c r="T1507">
        <v>1</v>
      </c>
      <c r="U1507">
        <v>0</v>
      </c>
      <c r="V1507" s="1">
        <v>0</v>
      </c>
      <c r="W1507" s="1">
        <v>0</v>
      </c>
      <c r="X1507" s="1">
        <v>1</v>
      </c>
      <c r="Y1507" s="1">
        <v>0</v>
      </c>
      <c r="Z1507" s="1">
        <v>0</v>
      </c>
      <c r="AA1507" s="1">
        <v>1</v>
      </c>
      <c r="AB1507" s="1">
        <v>0</v>
      </c>
      <c r="AC1507" s="1">
        <v>0</v>
      </c>
      <c r="AD1507" s="1">
        <v>0</v>
      </c>
      <c r="AE1507" s="1">
        <v>0</v>
      </c>
      <c r="AF1507" s="1">
        <v>1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1</v>
      </c>
      <c r="AP1507" s="1">
        <v>0</v>
      </c>
      <c r="AQ1507" s="1">
        <v>0</v>
      </c>
      <c r="AR1507" s="1">
        <v>1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1</v>
      </c>
      <c r="BA1507" s="1">
        <v>0</v>
      </c>
      <c r="BB1507" s="1">
        <v>1</v>
      </c>
      <c r="BC1507">
        <v>0</v>
      </c>
      <c r="BD1507">
        <v>0</v>
      </c>
      <c r="BE1507">
        <v>0</v>
      </c>
      <c r="BF1507">
        <v>1</v>
      </c>
      <c r="BG1507" s="1">
        <v>0</v>
      </c>
      <c r="BH1507" s="1">
        <v>0</v>
      </c>
      <c r="BI1507" s="1">
        <v>1</v>
      </c>
      <c r="BJ1507" s="1">
        <v>0</v>
      </c>
      <c r="BK1507" s="1">
        <v>0</v>
      </c>
      <c r="BL1507" s="1">
        <v>1</v>
      </c>
      <c r="BM1507" s="1">
        <v>0</v>
      </c>
      <c r="BN1507" s="1">
        <v>0</v>
      </c>
      <c r="BO1507" s="1">
        <v>0</v>
      </c>
      <c r="BP1507" s="1">
        <v>0</v>
      </c>
      <c r="BQ1507" s="1">
        <v>0</v>
      </c>
      <c r="BR1507" s="1">
        <v>0</v>
      </c>
      <c r="BS1507" s="1">
        <v>0</v>
      </c>
      <c r="BT1507" s="1">
        <v>0</v>
      </c>
      <c r="BU1507" s="1">
        <v>0</v>
      </c>
      <c r="BV1507" s="1">
        <v>0</v>
      </c>
      <c r="BW1507" s="1">
        <v>0</v>
      </c>
      <c r="BX1507" s="1">
        <v>0</v>
      </c>
      <c r="BY1507" s="1">
        <v>0</v>
      </c>
      <c r="BZ1507" s="1">
        <v>0</v>
      </c>
      <c r="CA1507" s="1">
        <v>0</v>
      </c>
      <c r="CB1507" s="1">
        <v>0</v>
      </c>
      <c r="CC1507" s="1">
        <v>0</v>
      </c>
      <c r="CD1507" s="1">
        <v>0</v>
      </c>
      <c r="CE1507" s="1">
        <v>0</v>
      </c>
      <c r="CF1507" s="1">
        <v>0</v>
      </c>
      <c r="CG1507" s="1">
        <v>0</v>
      </c>
      <c r="CH1507" s="1">
        <v>0</v>
      </c>
      <c r="CI1507" s="1" t="s">
        <v>4946</v>
      </c>
      <c r="CJ1507" s="1" t="s">
        <v>4946</v>
      </c>
      <c r="CK1507" s="1" t="s">
        <v>4946</v>
      </c>
      <c r="CL1507" s="1" t="s">
        <v>4946</v>
      </c>
      <c r="CM1507" s="1" t="s">
        <v>4946</v>
      </c>
      <c r="CN1507" s="1" t="s">
        <v>4946</v>
      </c>
      <c r="CO1507" s="1" t="s">
        <v>4946</v>
      </c>
      <c r="CP1507" s="1" t="s">
        <v>4944</v>
      </c>
      <c r="CQ1507" s="1" t="s">
        <v>4944</v>
      </c>
      <c r="CR1507" s="1" t="s">
        <v>4946</v>
      </c>
      <c r="CS1507" s="1" t="s">
        <v>4944</v>
      </c>
      <c r="CT1507" s="1" t="s">
        <v>4943</v>
      </c>
      <c r="CU1507" s="1" t="s">
        <v>4943</v>
      </c>
      <c r="CV1507" s="1" t="s">
        <v>4943</v>
      </c>
      <c r="CW1507" s="1" t="s">
        <v>4943</v>
      </c>
      <c r="CX1507" s="1" t="s">
        <v>4943</v>
      </c>
      <c r="CY1507" s="1" t="s">
        <v>4943</v>
      </c>
      <c r="CZ1507" s="1" t="s">
        <v>4943</v>
      </c>
    </row>
    <row r="1508" spans="2:104" x14ac:dyDescent="0.25">
      <c r="B1508" s="2">
        <v>44370</v>
      </c>
      <c r="C1508" s="1">
        <v>0</v>
      </c>
      <c r="D1508" s="1">
        <v>1</v>
      </c>
      <c r="E1508" s="1">
        <v>0</v>
      </c>
      <c r="F1508" s="1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>
        <v>0</v>
      </c>
      <c r="BD1508">
        <v>0</v>
      </c>
      <c r="BE1508">
        <v>0</v>
      </c>
      <c r="BF1508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M1508" s="1">
        <v>0</v>
      </c>
      <c r="BN1508" s="1">
        <v>0</v>
      </c>
      <c r="BO1508" s="1">
        <v>0</v>
      </c>
      <c r="BP1508" s="1">
        <v>0</v>
      </c>
      <c r="BQ1508" s="1">
        <v>0</v>
      </c>
      <c r="BR1508" s="1">
        <v>0</v>
      </c>
      <c r="BS1508" s="1">
        <v>0</v>
      </c>
      <c r="BT1508" s="1">
        <v>0</v>
      </c>
      <c r="BU1508" s="1">
        <v>0</v>
      </c>
      <c r="BV1508" s="1">
        <v>0</v>
      </c>
      <c r="BW1508" s="1">
        <v>0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0</v>
      </c>
      <c r="CD1508" s="1">
        <v>0</v>
      </c>
      <c r="CE1508" s="1">
        <v>0</v>
      </c>
      <c r="CF1508" s="1">
        <v>0</v>
      </c>
      <c r="CG1508" s="1">
        <v>0</v>
      </c>
      <c r="CH1508" s="1">
        <v>0</v>
      </c>
      <c r="CI1508" s="1" t="s">
        <v>4943</v>
      </c>
      <c r="CJ1508" s="1" t="s">
        <v>4943</v>
      </c>
      <c r="CK1508" s="1" t="s">
        <v>4943</v>
      </c>
      <c r="CL1508" s="1" t="s">
        <v>4943</v>
      </c>
      <c r="CM1508" s="1" t="s">
        <v>4943</v>
      </c>
      <c r="CN1508" s="1" t="s">
        <v>4943</v>
      </c>
      <c r="CO1508" s="1" t="s">
        <v>4943</v>
      </c>
      <c r="CP1508" s="1" t="s">
        <v>4943</v>
      </c>
      <c r="CQ1508" s="1" t="s">
        <v>4943</v>
      </c>
      <c r="CR1508" s="1" t="s">
        <v>4943</v>
      </c>
      <c r="CS1508" s="1" t="s">
        <v>4943</v>
      </c>
      <c r="CT1508" s="1" t="s">
        <v>4943</v>
      </c>
      <c r="CU1508" s="1" t="s">
        <v>4943</v>
      </c>
      <c r="CV1508" s="1" t="s">
        <v>4943</v>
      </c>
      <c r="CW1508" s="1" t="s">
        <v>4943</v>
      </c>
      <c r="CX1508" s="1" t="s">
        <v>4943</v>
      </c>
      <c r="CY1508" s="1" t="s">
        <v>23</v>
      </c>
      <c r="CZ1508" s="1" t="s">
        <v>4943</v>
      </c>
    </row>
    <row r="1509" spans="2:104" x14ac:dyDescent="0.25">
      <c r="B1509" s="2">
        <v>44370</v>
      </c>
      <c r="C1509" s="1">
        <v>0</v>
      </c>
      <c r="D1509" s="1">
        <v>0</v>
      </c>
      <c r="E1509" s="1">
        <v>1</v>
      </c>
      <c r="F1509" s="1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>
        <v>0</v>
      </c>
      <c r="BD1509">
        <v>0</v>
      </c>
      <c r="BE1509">
        <v>0</v>
      </c>
      <c r="BF1509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0</v>
      </c>
      <c r="BN1509" s="1">
        <v>0</v>
      </c>
      <c r="BO1509" s="1">
        <v>0</v>
      </c>
      <c r="BP1509" s="1">
        <v>0</v>
      </c>
      <c r="BQ1509" s="1">
        <v>0</v>
      </c>
      <c r="BR1509" s="1">
        <v>0</v>
      </c>
      <c r="BS1509" s="1">
        <v>0</v>
      </c>
      <c r="BT1509" s="1">
        <v>0</v>
      </c>
      <c r="BU1509" s="1">
        <v>0</v>
      </c>
      <c r="BV1509" s="1">
        <v>0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0</v>
      </c>
      <c r="CD1509" s="1">
        <v>0</v>
      </c>
      <c r="CE1509" s="1">
        <v>0</v>
      </c>
      <c r="CF1509" s="1">
        <v>0</v>
      </c>
      <c r="CG1509" s="1">
        <v>0</v>
      </c>
      <c r="CH1509" s="1">
        <v>0</v>
      </c>
      <c r="CI1509" s="1" t="s">
        <v>4943</v>
      </c>
      <c r="CJ1509" s="1" t="s">
        <v>4943</v>
      </c>
      <c r="CK1509" s="1" t="s">
        <v>4943</v>
      </c>
      <c r="CL1509" s="1" t="s">
        <v>4943</v>
      </c>
      <c r="CM1509" s="1" t="s">
        <v>4943</v>
      </c>
      <c r="CN1509" s="1" t="s">
        <v>4943</v>
      </c>
      <c r="CO1509" s="1" t="s">
        <v>4943</v>
      </c>
      <c r="CP1509" s="1" t="s">
        <v>4943</v>
      </c>
      <c r="CQ1509" s="1" t="s">
        <v>4943</v>
      </c>
      <c r="CR1509" s="1" t="s">
        <v>4943</v>
      </c>
      <c r="CS1509" s="1" t="s">
        <v>4943</v>
      </c>
      <c r="CT1509" s="1" t="s">
        <v>4943</v>
      </c>
      <c r="CU1509" s="1" t="s">
        <v>4943</v>
      </c>
      <c r="CV1509" s="1" t="s">
        <v>4943</v>
      </c>
      <c r="CW1509" s="1" t="s">
        <v>4943</v>
      </c>
      <c r="CX1509" s="1" t="s">
        <v>4943</v>
      </c>
      <c r="CY1509" s="1" t="s">
        <v>4943</v>
      </c>
      <c r="CZ1509" s="1" t="s">
        <v>23</v>
      </c>
    </row>
    <row r="1510" spans="2:104" x14ac:dyDescent="0.25">
      <c r="B1510" s="2">
        <v>44370</v>
      </c>
      <c r="C1510" s="1">
        <v>0</v>
      </c>
      <c r="D1510" s="1">
        <v>1</v>
      </c>
      <c r="E1510" s="1">
        <v>0</v>
      </c>
      <c r="F1510" s="1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>
        <v>0</v>
      </c>
      <c r="BD1510">
        <v>0</v>
      </c>
      <c r="BE1510">
        <v>0</v>
      </c>
      <c r="BF1510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M1510" s="1">
        <v>0</v>
      </c>
      <c r="BN1510" s="1">
        <v>0</v>
      </c>
      <c r="BO1510" s="1">
        <v>0</v>
      </c>
      <c r="BP1510" s="1">
        <v>0</v>
      </c>
      <c r="BQ1510" s="1">
        <v>0</v>
      </c>
      <c r="BR1510" s="1">
        <v>0</v>
      </c>
      <c r="BS1510" s="1">
        <v>0</v>
      </c>
      <c r="BT1510" s="1">
        <v>0</v>
      </c>
      <c r="BU1510" s="1">
        <v>0</v>
      </c>
      <c r="BV1510" s="1">
        <v>0</v>
      </c>
      <c r="BW1510" s="1">
        <v>0</v>
      </c>
      <c r="BX1510" s="1">
        <v>0</v>
      </c>
      <c r="BY1510" s="1">
        <v>0</v>
      </c>
      <c r="BZ1510" s="1">
        <v>0</v>
      </c>
      <c r="CA1510" s="1">
        <v>0</v>
      </c>
      <c r="CB1510" s="1">
        <v>0</v>
      </c>
      <c r="CC1510" s="1">
        <v>0</v>
      </c>
      <c r="CD1510" s="1">
        <v>0</v>
      </c>
      <c r="CE1510" s="1">
        <v>0</v>
      </c>
      <c r="CF1510" s="1">
        <v>0</v>
      </c>
      <c r="CG1510" s="1">
        <v>0</v>
      </c>
      <c r="CH1510" s="1">
        <v>0</v>
      </c>
      <c r="CI1510" s="1" t="s">
        <v>4943</v>
      </c>
      <c r="CJ1510" s="1" t="s">
        <v>4943</v>
      </c>
      <c r="CK1510" s="1" t="s">
        <v>4943</v>
      </c>
      <c r="CL1510" s="1" t="s">
        <v>4943</v>
      </c>
      <c r="CM1510" s="1" t="s">
        <v>4943</v>
      </c>
      <c r="CN1510" s="1" t="s">
        <v>4943</v>
      </c>
      <c r="CO1510" s="1" t="s">
        <v>4943</v>
      </c>
      <c r="CP1510" s="1" t="s">
        <v>4943</v>
      </c>
      <c r="CQ1510" s="1" t="s">
        <v>4943</v>
      </c>
      <c r="CR1510" s="1" t="s">
        <v>4943</v>
      </c>
      <c r="CS1510" s="1" t="s">
        <v>4943</v>
      </c>
      <c r="CT1510" s="1" t="s">
        <v>4943</v>
      </c>
      <c r="CU1510" s="1" t="s">
        <v>4943</v>
      </c>
      <c r="CV1510" s="1" t="s">
        <v>4943</v>
      </c>
      <c r="CW1510" s="1" t="s">
        <v>4943</v>
      </c>
      <c r="CX1510" s="1" t="s">
        <v>4943</v>
      </c>
      <c r="CY1510" s="1" t="s">
        <v>23</v>
      </c>
      <c r="CZ1510" s="1" t="s">
        <v>4943</v>
      </c>
    </row>
    <row r="1511" spans="2:104" x14ac:dyDescent="0.25">
      <c r="B1511" s="2">
        <v>44370</v>
      </c>
      <c r="C1511" s="1">
        <v>1</v>
      </c>
      <c r="D1511" s="1">
        <v>0</v>
      </c>
      <c r="E1511" s="1">
        <v>0</v>
      </c>
      <c r="F1511" s="1">
        <v>0</v>
      </c>
      <c r="G1511">
        <v>1</v>
      </c>
      <c r="H1511">
        <v>1</v>
      </c>
      <c r="I1511">
        <v>1</v>
      </c>
      <c r="J1511">
        <v>1</v>
      </c>
      <c r="K1511">
        <v>1</v>
      </c>
      <c r="L1511">
        <v>1</v>
      </c>
      <c r="M1511">
        <v>1</v>
      </c>
      <c r="N1511">
        <v>1</v>
      </c>
      <c r="O1511">
        <v>1</v>
      </c>
      <c r="P1511">
        <v>0</v>
      </c>
      <c r="Q1511">
        <v>0</v>
      </c>
      <c r="R1511">
        <v>0</v>
      </c>
      <c r="S1511">
        <v>1</v>
      </c>
      <c r="T1511">
        <v>1</v>
      </c>
      <c r="U1511">
        <v>1</v>
      </c>
      <c r="V1511" s="1">
        <v>1</v>
      </c>
      <c r="W1511" s="1">
        <v>1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1</v>
      </c>
      <c r="AG1511" s="1">
        <v>1</v>
      </c>
      <c r="AH1511" s="1">
        <v>1</v>
      </c>
      <c r="AI1511" s="1">
        <v>1</v>
      </c>
      <c r="AJ1511" s="1">
        <v>1</v>
      </c>
      <c r="AK1511" s="1">
        <v>0</v>
      </c>
      <c r="AL1511" s="1">
        <v>1</v>
      </c>
      <c r="AM1511" s="1">
        <v>1</v>
      </c>
      <c r="AN1511" s="1">
        <v>1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1</v>
      </c>
      <c r="AY1511" s="1">
        <v>0</v>
      </c>
      <c r="AZ1511" s="1">
        <v>1</v>
      </c>
      <c r="BA1511" s="1">
        <v>0</v>
      </c>
      <c r="BB1511" s="1">
        <v>0</v>
      </c>
      <c r="BC1511">
        <v>1</v>
      </c>
      <c r="BD1511">
        <v>1</v>
      </c>
      <c r="BE1511">
        <v>1</v>
      </c>
      <c r="BF1511">
        <v>0</v>
      </c>
      <c r="BG1511" s="1">
        <v>1</v>
      </c>
      <c r="BH1511" s="1">
        <v>1</v>
      </c>
      <c r="BI1511" s="1">
        <v>0</v>
      </c>
      <c r="BJ1511" s="1">
        <v>0</v>
      </c>
      <c r="BK1511" s="1">
        <v>0</v>
      </c>
      <c r="BL1511" s="1">
        <v>0</v>
      </c>
      <c r="BM1511" s="1">
        <v>0</v>
      </c>
      <c r="BN1511" s="1">
        <v>0</v>
      </c>
      <c r="BO1511" s="1">
        <v>0</v>
      </c>
      <c r="BP1511" s="1">
        <v>0</v>
      </c>
      <c r="BQ1511" s="1">
        <v>1</v>
      </c>
      <c r="BR1511" s="1">
        <v>1</v>
      </c>
      <c r="BS1511" s="1">
        <v>0</v>
      </c>
      <c r="BT1511" s="1">
        <v>0</v>
      </c>
      <c r="BU1511" s="1">
        <v>1</v>
      </c>
      <c r="BV1511" s="1">
        <v>1</v>
      </c>
      <c r="BW1511" s="1">
        <v>1</v>
      </c>
      <c r="BX1511" s="1">
        <v>0</v>
      </c>
      <c r="BY1511" s="1">
        <v>0</v>
      </c>
      <c r="BZ1511" s="1">
        <v>0</v>
      </c>
      <c r="CA1511" s="1">
        <v>0</v>
      </c>
      <c r="CB1511" s="1">
        <v>0</v>
      </c>
      <c r="CC1511" s="1">
        <v>0</v>
      </c>
      <c r="CD1511" s="1">
        <v>0</v>
      </c>
      <c r="CE1511" s="1">
        <v>0</v>
      </c>
      <c r="CF1511" s="1">
        <v>1</v>
      </c>
      <c r="CG1511" s="1">
        <v>1</v>
      </c>
      <c r="CH1511" s="1">
        <v>0</v>
      </c>
      <c r="CI1511" s="1" t="s">
        <v>4946</v>
      </c>
      <c r="CJ1511" s="1" t="s">
        <v>4946</v>
      </c>
      <c r="CK1511" s="1" t="s">
        <v>4946</v>
      </c>
      <c r="CL1511" s="1" t="s">
        <v>4946</v>
      </c>
      <c r="CM1511" s="1" t="s">
        <v>4946</v>
      </c>
      <c r="CN1511" s="1" t="s">
        <v>4946</v>
      </c>
      <c r="CO1511" s="1" t="s">
        <v>4946</v>
      </c>
      <c r="CP1511" s="1" t="s">
        <v>4946</v>
      </c>
      <c r="CQ1511" s="1" t="s">
        <v>4946</v>
      </c>
      <c r="CR1511" s="1" t="s">
        <v>4946</v>
      </c>
      <c r="CS1511" s="1" t="s">
        <v>4946</v>
      </c>
      <c r="CT1511" s="1" t="s">
        <v>4943</v>
      </c>
      <c r="CU1511" s="1" t="s">
        <v>4943</v>
      </c>
      <c r="CV1511" s="1" t="s">
        <v>4943</v>
      </c>
      <c r="CW1511" s="1" t="s">
        <v>4943</v>
      </c>
      <c r="CX1511" s="1" t="s">
        <v>4943</v>
      </c>
      <c r="CY1511" s="1" t="s">
        <v>4943</v>
      </c>
      <c r="CZ1511" s="1" t="s">
        <v>4943</v>
      </c>
    </row>
    <row r="1512" spans="2:104" x14ac:dyDescent="0.25">
      <c r="B1512" s="2">
        <v>44370</v>
      </c>
      <c r="C1512" s="1">
        <v>0</v>
      </c>
      <c r="D1512" s="1">
        <v>1</v>
      </c>
      <c r="E1512" s="1">
        <v>0</v>
      </c>
      <c r="F1512" s="1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>
        <v>0</v>
      </c>
      <c r="BD1512">
        <v>0</v>
      </c>
      <c r="BE1512">
        <v>0</v>
      </c>
      <c r="BF1512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M1512" s="1">
        <v>0</v>
      </c>
      <c r="BN1512" s="1">
        <v>0</v>
      </c>
      <c r="BO1512" s="1">
        <v>0</v>
      </c>
      <c r="BP1512" s="1">
        <v>0</v>
      </c>
      <c r="BQ1512" s="1">
        <v>0</v>
      </c>
      <c r="BR1512" s="1">
        <v>0</v>
      </c>
      <c r="BS1512" s="1">
        <v>0</v>
      </c>
      <c r="BT1512" s="1">
        <v>0</v>
      </c>
      <c r="BU1512" s="1">
        <v>0</v>
      </c>
      <c r="BV1512" s="1">
        <v>0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0</v>
      </c>
      <c r="CE1512" s="1">
        <v>0</v>
      </c>
      <c r="CF1512" s="1">
        <v>0</v>
      </c>
      <c r="CG1512" s="1">
        <v>0</v>
      </c>
      <c r="CH1512" s="1">
        <v>0</v>
      </c>
      <c r="CI1512" s="1" t="s">
        <v>4943</v>
      </c>
      <c r="CJ1512" s="1" t="s">
        <v>4943</v>
      </c>
      <c r="CK1512" s="1" t="s">
        <v>4943</v>
      </c>
      <c r="CL1512" s="1" t="s">
        <v>4943</v>
      </c>
      <c r="CM1512" s="1" t="s">
        <v>4943</v>
      </c>
      <c r="CN1512" s="1" t="s">
        <v>4943</v>
      </c>
      <c r="CO1512" s="1" t="s">
        <v>4943</v>
      </c>
      <c r="CP1512" s="1" t="s">
        <v>4943</v>
      </c>
      <c r="CQ1512" s="1" t="s">
        <v>4943</v>
      </c>
      <c r="CR1512" s="1" t="s">
        <v>4943</v>
      </c>
      <c r="CS1512" s="1" t="s">
        <v>4943</v>
      </c>
      <c r="CT1512" s="1" t="s">
        <v>4943</v>
      </c>
      <c r="CU1512" s="1" t="s">
        <v>4943</v>
      </c>
      <c r="CV1512" s="1" t="s">
        <v>4943</v>
      </c>
      <c r="CW1512" s="1" t="s">
        <v>4943</v>
      </c>
      <c r="CX1512" s="1" t="s">
        <v>4943</v>
      </c>
      <c r="CY1512" s="1" t="s">
        <v>23</v>
      </c>
      <c r="CZ1512" s="1" t="s">
        <v>4943</v>
      </c>
    </row>
    <row r="1513" spans="2:104" x14ac:dyDescent="0.25">
      <c r="B1513" s="2">
        <v>44370</v>
      </c>
      <c r="C1513" s="1">
        <v>0</v>
      </c>
      <c r="D1513" s="1">
        <v>1</v>
      </c>
      <c r="E1513" s="1">
        <v>0</v>
      </c>
      <c r="F1513" s="1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>
        <v>0</v>
      </c>
      <c r="BD1513">
        <v>0</v>
      </c>
      <c r="BE1513">
        <v>0</v>
      </c>
      <c r="BF1513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M1513" s="1">
        <v>0</v>
      </c>
      <c r="BN1513" s="1">
        <v>0</v>
      </c>
      <c r="BO1513" s="1">
        <v>0</v>
      </c>
      <c r="BP1513" s="1">
        <v>0</v>
      </c>
      <c r="BQ1513" s="1">
        <v>0</v>
      </c>
      <c r="BR1513" s="1">
        <v>0</v>
      </c>
      <c r="BS1513" s="1">
        <v>0</v>
      </c>
      <c r="BT1513" s="1">
        <v>0</v>
      </c>
      <c r="BU1513" s="1">
        <v>0</v>
      </c>
      <c r="BV1513" s="1">
        <v>0</v>
      </c>
      <c r="BW1513" s="1">
        <v>0</v>
      </c>
      <c r="BX1513" s="1">
        <v>0</v>
      </c>
      <c r="BY1513" s="1">
        <v>0</v>
      </c>
      <c r="BZ1513" s="1">
        <v>0</v>
      </c>
      <c r="CA1513" s="1">
        <v>0</v>
      </c>
      <c r="CB1513" s="1">
        <v>0</v>
      </c>
      <c r="CC1513" s="1">
        <v>0</v>
      </c>
      <c r="CD1513" s="1">
        <v>0</v>
      </c>
      <c r="CE1513" s="1">
        <v>0</v>
      </c>
      <c r="CF1513" s="1">
        <v>0</v>
      </c>
      <c r="CG1513" s="1">
        <v>0</v>
      </c>
      <c r="CH1513" s="1">
        <v>0</v>
      </c>
      <c r="CI1513" s="1" t="s">
        <v>4943</v>
      </c>
      <c r="CJ1513" s="1" t="s">
        <v>4943</v>
      </c>
      <c r="CK1513" s="1" t="s">
        <v>4943</v>
      </c>
      <c r="CL1513" s="1" t="s">
        <v>4943</v>
      </c>
      <c r="CM1513" s="1" t="s">
        <v>4943</v>
      </c>
      <c r="CN1513" s="1" t="s">
        <v>4943</v>
      </c>
      <c r="CO1513" s="1" t="s">
        <v>4943</v>
      </c>
      <c r="CP1513" s="1" t="s">
        <v>4943</v>
      </c>
      <c r="CQ1513" s="1" t="s">
        <v>4943</v>
      </c>
      <c r="CR1513" s="1" t="s">
        <v>4943</v>
      </c>
      <c r="CS1513" s="1" t="s">
        <v>4943</v>
      </c>
      <c r="CT1513" s="1" t="s">
        <v>4943</v>
      </c>
      <c r="CU1513" s="1" t="s">
        <v>4943</v>
      </c>
      <c r="CV1513" s="1" t="s">
        <v>4943</v>
      </c>
      <c r="CW1513" s="1" t="s">
        <v>4943</v>
      </c>
      <c r="CX1513" s="1" t="s">
        <v>4943</v>
      </c>
      <c r="CY1513" s="1" t="s">
        <v>23</v>
      </c>
      <c r="CZ1513" s="1" t="s">
        <v>4943</v>
      </c>
    </row>
    <row r="1514" spans="2:104" x14ac:dyDescent="0.25">
      <c r="B1514" s="2">
        <v>44370</v>
      </c>
      <c r="C1514" s="1">
        <v>1</v>
      </c>
      <c r="D1514" s="1">
        <v>0</v>
      </c>
      <c r="E1514" s="1">
        <v>0</v>
      </c>
      <c r="F1514" s="1">
        <v>0</v>
      </c>
      <c r="G1514">
        <v>1</v>
      </c>
      <c r="H1514">
        <v>1</v>
      </c>
      <c r="I1514">
        <v>1</v>
      </c>
      <c r="J1514">
        <v>1</v>
      </c>
      <c r="K1514">
        <v>1</v>
      </c>
      <c r="L1514">
        <v>0</v>
      </c>
      <c r="M1514">
        <v>1</v>
      </c>
      <c r="N1514">
        <v>1</v>
      </c>
      <c r="O1514">
        <v>0</v>
      </c>
      <c r="P1514">
        <v>0</v>
      </c>
      <c r="Q1514">
        <v>0</v>
      </c>
      <c r="R1514">
        <v>1</v>
      </c>
      <c r="S1514">
        <v>1</v>
      </c>
      <c r="T1514">
        <v>1</v>
      </c>
      <c r="U1514">
        <v>0</v>
      </c>
      <c r="V1514" s="1">
        <v>1</v>
      </c>
      <c r="W1514" s="1">
        <v>0</v>
      </c>
      <c r="X1514" s="1">
        <v>1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1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1</v>
      </c>
      <c r="AN1514" s="1">
        <v>0</v>
      </c>
      <c r="AO1514" s="1">
        <v>1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1</v>
      </c>
      <c r="AY1514" s="1">
        <v>1</v>
      </c>
      <c r="AZ1514" s="1">
        <v>1</v>
      </c>
      <c r="BA1514" s="1">
        <v>0</v>
      </c>
      <c r="BB1514" s="1">
        <v>0</v>
      </c>
      <c r="BC1514">
        <v>1</v>
      </c>
      <c r="BD1514">
        <v>1</v>
      </c>
      <c r="BE1514">
        <v>1</v>
      </c>
      <c r="BF1514">
        <v>1</v>
      </c>
      <c r="BG1514" s="1">
        <v>1</v>
      </c>
      <c r="BH1514" s="1">
        <v>0</v>
      </c>
      <c r="BI1514" s="1">
        <v>1</v>
      </c>
      <c r="BJ1514" s="1">
        <v>0</v>
      </c>
      <c r="BK1514" s="1">
        <v>0</v>
      </c>
      <c r="BL1514" s="1">
        <v>0</v>
      </c>
      <c r="BM1514" s="1">
        <v>0</v>
      </c>
      <c r="BN1514" s="1">
        <v>0</v>
      </c>
      <c r="BO1514" s="1">
        <v>0</v>
      </c>
      <c r="BP1514" s="1">
        <v>0</v>
      </c>
      <c r="BQ1514" s="1">
        <v>0</v>
      </c>
      <c r="BR1514" s="1">
        <v>0</v>
      </c>
      <c r="BS1514" s="1">
        <v>0</v>
      </c>
      <c r="BT1514" s="1">
        <v>0</v>
      </c>
      <c r="BU1514" s="1">
        <v>0</v>
      </c>
      <c r="BV1514" s="1">
        <v>0</v>
      </c>
      <c r="BW1514" s="1">
        <v>0</v>
      </c>
      <c r="BX1514" s="1">
        <v>0</v>
      </c>
      <c r="BY1514" s="1">
        <v>0</v>
      </c>
      <c r="BZ1514" s="1">
        <v>0</v>
      </c>
      <c r="CA1514" s="1">
        <v>0</v>
      </c>
      <c r="CB1514" s="1">
        <v>0</v>
      </c>
      <c r="CC1514" s="1">
        <v>0</v>
      </c>
      <c r="CD1514" s="1">
        <v>0</v>
      </c>
      <c r="CE1514" s="1">
        <v>0</v>
      </c>
      <c r="CF1514" s="1">
        <v>1</v>
      </c>
      <c r="CG1514" s="1">
        <v>0</v>
      </c>
      <c r="CH1514" s="1">
        <v>0</v>
      </c>
      <c r="CI1514" s="1" t="s">
        <v>4946</v>
      </c>
      <c r="CJ1514" s="1" t="s">
        <v>4944</v>
      </c>
      <c r="CK1514" s="1" t="s">
        <v>4946</v>
      </c>
      <c r="CL1514" s="1" t="s">
        <v>4946</v>
      </c>
      <c r="CM1514" s="1" t="s">
        <v>4946</v>
      </c>
      <c r="CN1514" s="1" t="s">
        <v>4944</v>
      </c>
      <c r="CO1514" s="1" t="s">
        <v>4944</v>
      </c>
      <c r="CP1514" s="1" t="s">
        <v>4944</v>
      </c>
      <c r="CQ1514" s="1" t="s">
        <v>4945</v>
      </c>
      <c r="CR1514" s="1" t="s">
        <v>4944</v>
      </c>
      <c r="CS1514" s="1" t="s">
        <v>4944</v>
      </c>
      <c r="CT1514" s="1" t="s">
        <v>4943</v>
      </c>
      <c r="CU1514" s="1" t="s">
        <v>4943</v>
      </c>
      <c r="CV1514" s="1" t="s">
        <v>4943</v>
      </c>
      <c r="CW1514" s="1" t="s">
        <v>4943</v>
      </c>
      <c r="CX1514" s="1" t="s">
        <v>4943</v>
      </c>
      <c r="CY1514" s="1" t="s">
        <v>4943</v>
      </c>
      <c r="CZ1514" s="1" t="s">
        <v>4943</v>
      </c>
    </row>
    <row r="1515" spans="2:104" x14ac:dyDescent="0.25">
      <c r="B1515" s="2">
        <v>44370</v>
      </c>
      <c r="C1515" s="1">
        <v>0</v>
      </c>
      <c r="D1515" s="1">
        <v>1</v>
      </c>
      <c r="E1515" s="1">
        <v>0</v>
      </c>
      <c r="F1515" s="1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>
        <v>0</v>
      </c>
      <c r="BD1515">
        <v>0</v>
      </c>
      <c r="BE1515">
        <v>0</v>
      </c>
      <c r="BF1515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M1515" s="1">
        <v>0</v>
      </c>
      <c r="BN1515" s="1">
        <v>0</v>
      </c>
      <c r="BO1515" s="1">
        <v>0</v>
      </c>
      <c r="BP1515" s="1">
        <v>0</v>
      </c>
      <c r="BQ1515" s="1">
        <v>0</v>
      </c>
      <c r="BR1515" s="1">
        <v>0</v>
      </c>
      <c r="BS1515" s="1">
        <v>0</v>
      </c>
      <c r="BT1515" s="1">
        <v>0</v>
      </c>
      <c r="BU1515" s="1">
        <v>0</v>
      </c>
      <c r="BV1515" s="1">
        <v>0</v>
      </c>
      <c r="BW1515" s="1">
        <v>0</v>
      </c>
      <c r="BX1515" s="1">
        <v>0</v>
      </c>
      <c r="BY1515" s="1">
        <v>0</v>
      </c>
      <c r="BZ1515" s="1">
        <v>0</v>
      </c>
      <c r="CA1515" s="1">
        <v>0</v>
      </c>
      <c r="CB1515" s="1">
        <v>0</v>
      </c>
      <c r="CC1515" s="1">
        <v>0</v>
      </c>
      <c r="CD1515" s="1">
        <v>0</v>
      </c>
      <c r="CE1515" s="1">
        <v>0</v>
      </c>
      <c r="CF1515" s="1">
        <v>0</v>
      </c>
      <c r="CG1515" s="1">
        <v>0</v>
      </c>
      <c r="CH1515" s="1">
        <v>0</v>
      </c>
      <c r="CI1515" s="1" t="s">
        <v>4943</v>
      </c>
      <c r="CJ1515" s="1" t="s">
        <v>4943</v>
      </c>
      <c r="CK1515" s="1" t="s">
        <v>4943</v>
      </c>
      <c r="CL1515" s="1" t="s">
        <v>4943</v>
      </c>
      <c r="CM1515" s="1" t="s">
        <v>4943</v>
      </c>
      <c r="CN1515" s="1" t="s">
        <v>4943</v>
      </c>
      <c r="CO1515" s="1" t="s">
        <v>4943</v>
      </c>
      <c r="CP1515" s="1" t="s">
        <v>4943</v>
      </c>
      <c r="CQ1515" s="1" t="s">
        <v>4943</v>
      </c>
      <c r="CR1515" s="1" t="s">
        <v>4943</v>
      </c>
      <c r="CS1515" s="1" t="s">
        <v>4943</v>
      </c>
      <c r="CT1515" s="1" t="s">
        <v>4943</v>
      </c>
      <c r="CU1515" s="1" t="s">
        <v>4943</v>
      </c>
      <c r="CV1515" s="1" t="s">
        <v>4943</v>
      </c>
      <c r="CW1515" s="1" t="s">
        <v>4943</v>
      </c>
      <c r="CX1515" s="1" t="s">
        <v>4943</v>
      </c>
      <c r="CY1515" s="1" t="s">
        <v>23</v>
      </c>
      <c r="CZ1515" s="1" t="s">
        <v>4943</v>
      </c>
    </row>
    <row r="1516" spans="2:104" x14ac:dyDescent="0.25">
      <c r="B1516" s="2">
        <v>44370</v>
      </c>
      <c r="C1516" s="1">
        <v>1</v>
      </c>
      <c r="D1516" s="1">
        <v>0</v>
      </c>
      <c r="E1516" s="1">
        <v>0</v>
      </c>
      <c r="F1516" s="1">
        <v>0</v>
      </c>
      <c r="G1516">
        <v>0</v>
      </c>
      <c r="H1516">
        <v>1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>
        <v>0</v>
      </c>
      <c r="BD1516">
        <v>0</v>
      </c>
      <c r="BE1516">
        <v>0</v>
      </c>
      <c r="BF1516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M1516" s="1">
        <v>0</v>
      </c>
      <c r="BN1516" s="1">
        <v>0</v>
      </c>
      <c r="BO1516" s="1">
        <v>0</v>
      </c>
      <c r="BP1516" s="1">
        <v>0</v>
      </c>
      <c r="BQ1516" s="1">
        <v>0</v>
      </c>
      <c r="BR1516" s="1">
        <v>0</v>
      </c>
      <c r="BS1516" s="1">
        <v>0</v>
      </c>
      <c r="BT1516" s="1">
        <v>0</v>
      </c>
      <c r="BU1516" s="1">
        <v>0</v>
      </c>
      <c r="BV1516" s="1">
        <v>0</v>
      </c>
      <c r="BW1516" s="1">
        <v>0</v>
      </c>
      <c r="BX1516" s="1">
        <v>0</v>
      </c>
      <c r="BY1516" s="1">
        <v>0</v>
      </c>
      <c r="BZ1516" s="1">
        <v>0</v>
      </c>
      <c r="CA1516" s="1">
        <v>0</v>
      </c>
      <c r="CB1516" s="1">
        <v>0</v>
      </c>
      <c r="CC1516" s="1">
        <v>0</v>
      </c>
      <c r="CD1516" s="1">
        <v>0</v>
      </c>
      <c r="CE1516" s="1">
        <v>0</v>
      </c>
      <c r="CF1516" s="1">
        <v>0</v>
      </c>
      <c r="CG1516" s="1">
        <v>0</v>
      </c>
      <c r="CH1516" s="1">
        <v>0</v>
      </c>
      <c r="CI1516" s="1" t="s">
        <v>4945</v>
      </c>
      <c r="CJ1516" s="1" t="s">
        <v>4945</v>
      </c>
      <c r="CK1516" s="1" t="s">
        <v>4945</v>
      </c>
      <c r="CL1516" s="1" t="s">
        <v>4945</v>
      </c>
      <c r="CM1516" s="1" t="s">
        <v>4945</v>
      </c>
      <c r="CN1516" s="1" t="s">
        <v>4945</v>
      </c>
      <c r="CO1516" s="1" t="s">
        <v>4946</v>
      </c>
      <c r="CP1516" s="1" t="s">
        <v>4945</v>
      </c>
      <c r="CQ1516" s="1" t="s">
        <v>4945</v>
      </c>
      <c r="CR1516" s="1" t="s">
        <v>4946</v>
      </c>
      <c r="CS1516" s="1" t="s">
        <v>4945</v>
      </c>
      <c r="CT1516" s="1" t="s">
        <v>4943</v>
      </c>
      <c r="CU1516" s="1" t="s">
        <v>4943</v>
      </c>
      <c r="CV1516" s="1" t="s">
        <v>4943</v>
      </c>
      <c r="CW1516" s="1" t="s">
        <v>4943</v>
      </c>
      <c r="CX1516" s="1" t="s">
        <v>4943</v>
      </c>
      <c r="CY1516" s="1" t="s">
        <v>4943</v>
      </c>
      <c r="CZ1516" s="1" t="s">
        <v>4943</v>
      </c>
    </row>
    <row r="1517" spans="2:104" x14ac:dyDescent="0.25">
      <c r="B1517" s="2">
        <v>44370</v>
      </c>
      <c r="C1517" s="1">
        <v>0</v>
      </c>
      <c r="D1517" s="1">
        <v>1</v>
      </c>
      <c r="E1517" s="1">
        <v>0</v>
      </c>
      <c r="F1517" s="1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>
        <v>0</v>
      </c>
      <c r="BD1517">
        <v>0</v>
      </c>
      <c r="BE1517">
        <v>0</v>
      </c>
      <c r="BF1517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M1517" s="1">
        <v>0</v>
      </c>
      <c r="BN1517" s="1">
        <v>0</v>
      </c>
      <c r="BO1517" s="1">
        <v>0</v>
      </c>
      <c r="BP1517" s="1">
        <v>0</v>
      </c>
      <c r="BQ1517" s="1">
        <v>0</v>
      </c>
      <c r="BR1517" s="1">
        <v>0</v>
      </c>
      <c r="BS1517" s="1">
        <v>0</v>
      </c>
      <c r="BT1517" s="1">
        <v>0</v>
      </c>
      <c r="BU1517" s="1">
        <v>0</v>
      </c>
      <c r="BV1517" s="1">
        <v>0</v>
      </c>
      <c r="BW1517" s="1">
        <v>0</v>
      </c>
      <c r="BX1517" s="1">
        <v>0</v>
      </c>
      <c r="BY1517" s="1">
        <v>0</v>
      </c>
      <c r="BZ1517" s="1">
        <v>0</v>
      </c>
      <c r="CA1517" s="1">
        <v>0</v>
      </c>
      <c r="CB1517" s="1">
        <v>0</v>
      </c>
      <c r="CC1517" s="1">
        <v>0</v>
      </c>
      <c r="CD1517" s="1">
        <v>0</v>
      </c>
      <c r="CE1517" s="1">
        <v>0</v>
      </c>
      <c r="CF1517" s="1">
        <v>0</v>
      </c>
      <c r="CG1517" s="1">
        <v>0</v>
      </c>
      <c r="CH1517" s="1">
        <v>0</v>
      </c>
      <c r="CI1517" s="1" t="s">
        <v>4943</v>
      </c>
      <c r="CJ1517" s="1" t="s">
        <v>4943</v>
      </c>
      <c r="CK1517" s="1" t="s">
        <v>4943</v>
      </c>
      <c r="CL1517" s="1" t="s">
        <v>4943</v>
      </c>
      <c r="CM1517" s="1" t="s">
        <v>4943</v>
      </c>
      <c r="CN1517" s="1" t="s">
        <v>4943</v>
      </c>
      <c r="CO1517" s="1" t="s">
        <v>4943</v>
      </c>
      <c r="CP1517" s="1" t="s">
        <v>4943</v>
      </c>
      <c r="CQ1517" s="1" t="s">
        <v>4943</v>
      </c>
      <c r="CR1517" s="1" t="s">
        <v>4943</v>
      </c>
      <c r="CS1517" s="1" t="s">
        <v>4943</v>
      </c>
      <c r="CT1517" s="1" t="s">
        <v>4943</v>
      </c>
      <c r="CU1517" s="1" t="s">
        <v>4943</v>
      </c>
      <c r="CV1517" s="1" t="s">
        <v>4943</v>
      </c>
      <c r="CW1517" s="1" t="s">
        <v>4943</v>
      </c>
      <c r="CX1517" s="1" t="s">
        <v>4943</v>
      </c>
      <c r="CY1517" s="1" t="s">
        <v>23</v>
      </c>
      <c r="CZ1517" s="1" t="s">
        <v>4943</v>
      </c>
    </row>
    <row r="1518" spans="2:104" x14ac:dyDescent="0.25">
      <c r="B1518" s="2">
        <v>44370</v>
      </c>
      <c r="C1518" s="1">
        <v>0</v>
      </c>
      <c r="D1518" s="1">
        <v>1</v>
      </c>
      <c r="E1518" s="1">
        <v>0</v>
      </c>
      <c r="F1518" s="1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>
        <v>0</v>
      </c>
      <c r="BD1518">
        <v>0</v>
      </c>
      <c r="BE1518">
        <v>0</v>
      </c>
      <c r="BF1518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M1518" s="1">
        <v>0</v>
      </c>
      <c r="BN1518" s="1">
        <v>0</v>
      </c>
      <c r="BO1518" s="1">
        <v>0</v>
      </c>
      <c r="BP1518" s="1">
        <v>0</v>
      </c>
      <c r="BQ1518" s="1">
        <v>0</v>
      </c>
      <c r="BR1518" s="1">
        <v>0</v>
      </c>
      <c r="BS1518" s="1">
        <v>0</v>
      </c>
      <c r="BT1518" s="1">
        <v>0</v>
      </c>
      <c r="BU1518" s="1">
        <v>0</v>
      </c>
      <c r="BV1518" s="1">
        <v>0</v>
      </c>
      <c r="BW1518" s="1">
        <v>0</v>
      </c>
      <c r="BX1518" s="1">
        <v>0</v>
      </c>
      <c r="BY1518" s="1">
        <v>0</v>
      </c>
      <c r="BZ1518" s="1">
        <v>0</v>
      </c>
      <c r="CA1518" s="1">
        <v>0</v>
      </c>
      <c r="CB1518" s="1">
        <v>0</v>
      </c>
      <c r="CC1518" s="1">
        <v>0</v>
      </c>
      <c r="CD1518" s="1">
        <v>0</v>
      </c>
      <c r="CE1518" s="1">
        <v>0</v>
      </c>
      <c r="CF1518" s="1">
        <v>0</v>
      </c>
      <c r="CG1518" s="1">
        <v>0</v>
      </c>
      <c r="CH1518" s="1">
        <v>0</v>
      </c>
      <c r="CI1518" s="1" t="s">
        <v>4943</v>
      </c>
      <c r="CJ1518" s="1" t="s">
        <v>4943</v>
      </c>
      <c r="CK1518" s="1" t="s">
        <v>4943</v>
      </c>
      <c r="CL1518" s="1" t="s">
        <v>4943</v>
      </c>
      <c r="CM1518" s="1" t="s">
        <v>4943</v>
      </c>
      <c r="CN1518" s="1" t="s">
        <v>4943</v>
      </c>
      <c r="CO1518" s="1" t="s">
        <v>4943</v>
      </c>
      <c r="CP1518" s="1" t="s">
        <v>4943</v>
      </c>
      <c r="CQ1518" s="1" t="s">
        <v>4943</v>
      </c>
      <c r="CR1518" s="1" t="s">
        <v>4943</v>
      </c>
      <c r="CS1518" s="1" t="s">
        <v>4943</v>
      </c>
      <c r="CT1518" s="1" t="s">
        <v>4943</v>
      </c>
      <c r="CU1518" s="1" t="s">
        <v>4943</v>
      </c>
      <c r="CV1518" s="1" t="s">
        <v>4943</v>
      </c>
      <c r="CW1518" s="1" t="s">
        <v>4943</v>
      </c>
      <c r="CX1518" s="1" t="s">
        <v>4943</v>
      </c>
      <c r="CY1518" s="1" t="s">
        <v>23</v>
      </c>
      <c r="CZ1518" s="1" t="s">
        <v>4943</v>
      </c>
    </row>
    <row r="1519" spans="2:104" x14ac:dyDescent="0.25">
      <c r="B1519" s="2">
        <v>44370</v>
      </c>
      <c r="C1519" s="1">
        <v>1</v>
      </c>
      <c r="D1519" s="1">
        <v>0</v>
      </c>
      <c r="E1519" s="1">
        <v>0</v>
      </c>
      <c r="F1519" s="1">
        <v>0</v>
      </c>
      <c r="G1519">
        <v>1</v>
      </c>
      <c r="H1519">
        <v>1</v>
      </c>
      <c r="I1519">
        <v>1</v>
      </c>
      <c r="J1519">
        <v>1</v>
      </c>
      <c r="K1519">
        <v>1</v>
      </c>
      <c r="L1519">
        <v>1</v>
      </c>
      <c r="M1519">
        <v>0</v>
      </c>
      <c r="N1519">
        <v>1</v>
      </c>
      <c r="O1519">
        <v>1</v>
      </c>
      <c r="P1519">
        <v>0</v>
      </c>
      <c r="Q1519">
        <v>1</v>
      </c>
      <c r="R1519">
        <v>1</v>
      </c>
      <c r="S1519">
        <v>0</v>
      </c>
      <c r="T1519">
        <v>0</v>
      </c>
      <c r="U1519">
        <v>0</v>
      </c>
      <c r="V1519" s="1">
        <v>1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1</v>
      </c>
      <c r="AG1519" s="1">
        <v>0</v>
      </c>
      <c r="AH1519" s="1">
        <v>0</v>
      </c>
      <c r="AI1519" s="1">
        <v>0</v>
      </c>
      <c r="AJ1519" s="1">
        <v>0</v>
      </c>
      <c r="AK1519" s="1">
        <v>1</v>
      </c>
      <c r="AL1519" s="1">
        <v>1</v>
      </c>
      <c r="AM1519" s="1">
        <v>1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1</v>
      </c>
      <c r="AY1519" s="1">
        <v>1</v>
      </c>
      <c r="AZ1519" s="1">
        <v>1</v>
      </c>
      <c r="BA1519" s="1">
        <v>1</v>
      </c>
      <c r="BB1519" s="1">
        <v>1</v>
      </c>
      <c r="BC1519">
        <v>1</v>
      </c>
      <c r="BD1519">
        <v>0</v>
      </c>
      <c r="BE1519">
        <v>1</v>
      </c>
      <c r="BF1519">
        <v>0</v>
      </c>
      <c r="BG1519" s="1">
        <v>1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M1519" s="1">
        <v>0</v>
      </c>
      <c r="BN1519" s="1">
        <v>0</v>
      </c>
      <c r="BO1519" s="1">
        <v>0</v>
      </c>
      <c r="BP1519" s="1">
        <v>0</v>
      </c>
      <c r="BQ1519" s="1">
        <v>1</v>
      </c>
      <c r="BR1519" s="1">
        <v>0</v>
      </c>
      <c r="BS1519" s="1">
        <v>0</v>
      </c>
      <c r="BT1519" s="1">
        <v>0</v>
      </c>
      <c r="BU1519" s="1">
        <v>1</v>
      </c>
      <c r="BV1519" s="1">
        <v>1</v>
      </c>
      <c r="BW1519" s="1">
        <v>0</v>
      </c>
      <c r="BX1519" s="1">
        <v>0</v>
      </c>
      <c r="BY1519" s="1">
        <v>0</v>
      </c>
      <c r="BZ1519" s="1">
        <v>0</v>
      </c>
      <c r="CA1519" s="1">
        <v>0</v>
      </c>
      <c r="CB1519" s="1">
        <v>0</v>
      </c>
      <c r="CC1519" s="1">
        <v>0</v>
      </c>
      <c r="CD1519" s="1">
        <v>0</v>
      </c>
      <c r="CE1519" s="1">
        <v>0</v>
      </c>
      <c r="CF1519" s="1">
        <v>0</v>
      </c>
      <c r="CG1519" s="1">
        <v>0</v>
      </c>
      <c r="CH1519" s="1">
        <v>0</v>
      </c>
      <c r="CI1519" s="1" t="s">
        <v>4944</v>
      </c>
      <c r="CJ1519" s="1" t="s">
        <v>4944</v>
      </c>
      <c r="CK1519" s="1" t="s">
        <v>4944</v>
      </c>
      <c r="CL1519" s="1" t="s">
        <v>4944</v>
      </c>
      <c r="CM1519" s="1" t="s">
        <v>4944</v>
      </c>
      <c r="CN1519" s="1" t="s">
        <v>4944</v>
      </c>
      <c r="CO1519" s="1" t="s">
        <v>4944</v>
      </c>
      <c r="CP1519" s="1" t="s">
        <v>4944</v>
      </c>
      <c r="CQ1519" s="1" t="s">
        <v>4944</v>
      </c>
      <c r="CR1519" s="1" t="s">
        <v>4944</v>
      </c>
      <c r="CS1519" s="1" t="s">
        <v>4944</v>
      </c>
      <c r="CT1519" s="1" t="s">
        <v>4943</v>
      </c>
      <c r="CU1519" s="1" t="s">
        <v>4943</v>
      </c>
      <c r="CV1519" s="1" t="s">
        <v>4943</v>
      </c>
      <c r="CW1519" s="1" t="s">
        <v>4943</v>
      </c>
      <c r="CX1519" s="1" t="s">
        <v>4943</v>
      </c>
      <c r="CY1519" s="1" t="s">
        <v>4943</v>
      </c>
      <c r="CZ1519" s="1" t="s">
        <v>4943</v>
      </c>
    </row>
    <row r="1520" spans="2:104" x14ac:dyDescent="0.25">
      <c r="B1520" s="2">
        <v>44370</v>
      </c>
      <c r="C1520" s="1">
        <v>0</v>
      </c>
      <c r="D1520" s="1">
        <v>1</v>
      </c>
      <c r="E1520" s="1">
        <v>0</v>
      </c>
      <c r="F1520" s="1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>
        <v>0</v>
      </c>
      <c r="BD1520">
        <v>0</v>
      </c>
      <c r="BE1520">
        <v>0</v>
      </c>
      <c r="BF1520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M1520" s="1">
        <v>0</v>
      </c>
      <c r="BN1520" s="1">
        <v>0</v>
      </c>
      <c r="BO1520" s="1">
        <v>0</v>
      </c>
      <c r="BP1520" s="1">
        <v>0</v>
      </c>
      <c r="BQ1520" s="1">
        <v>0</v>
      </c>
      <c r="BR1520" s="1">
        <v>0</v>
      </c>
      <c r="BS1520" s="1">
        <v>0</v>
      </c>
      <c r="BT1520" s="1">
        <v>0</v>
      </c>
      <c r="BU1520" s="1">
        <v>0</v>
      </c>
      <c r="BV1520" s="1">
        <v>0</v>
      </c>
      <c r="BW1520" s="1">
        <v>0</v>
      </c>
      <c r="BX1520" s="1">
        <v>0</v>
      </c>
      <c r="BY1520" s="1">
        <v>0</v>
      </c>
      <c r="BZ1520" s="1">
        <v>0</v>
      </c>
      <c r="CA1520" s="1">
        <v>0</v>
      </c>
      <c r="CB1520" s="1">
        <v>0</v>
      </c>
      <c r="CC1520" s="1">
        <v>0</v>
      </c>
      <c r="CD1520" s="1">
        <v>0</v>
      </c>
      <c r="CE1520" s="1">
        <v>0</v>
      </c>
      <c r="CF1520" s="1">
        <v>0</v>
      </c>
      <c r="CG1520" s="1">
        <v>0</v>
      </c>
      <c r="CH1520" s="1">
        <v>0</v>
      </c>
      <c r="CI1520" s="1" t="s">
        <v>4943</v>
      </c>
      <c r="CJ1520" s="1" t="s">
        <v>4943</v>
      </c>
      <c r="CK1520" s="1" t="s">
        <v>4943</v>
      </c>
      <c r="CL1520" s="1" t="s">
        <v>4943</v>
      </c>
      <c r="CM1520" s="1" t="s">
        <v>4943</v>
      </c>
      <c r="CN1520" s="1" t="s">
        <v>4943</v>
      </c>
      <c r="CO1520" s="1" t="s">
        <v>4943</v>
      </c>
      <c r="CP1520" s="1" t="s">
        <v>4943</v>
      </c>
      <c r="CQ1520" s="1" t="s">
        <v>4943</v>
      </c>
      <c r="CR1520" s="1" t="s">
        <v>4943</v>
      </c>
      <c r="CS1520" s="1" t="s">
        <v>4943</v>
      </c>
      <c r="CT1520" s="1" t="s">
        <v>4943</v>
      </c>
      <c r="CU1520" s="1" t="s">
        <v>4943</v>
      </c>
      <c r="CV1520" s="1" t="s">
        <v>4943</v>
      </c>
      <c r="CW1520" s="1" t="s">
        <v>4943</v>
      </c>
      <c r="CX1520" s="1" t="s">
        <v>4943</v>
      </c>
      <c r="CY1520" s="1" t="s">
        <v>23</v>
      </c>
      <c r="CZ1520" s="1" t="s">
        <v>4943</v>
      </c>
    </row>
    <row r="1521" spans="2:104" x14ac:dyDescent="0.25">
      <c r="B1521" s="2">
        <v>44370</v>
      </c>
      <c r="C1521" s="1">
        <v>1</v>
      </c>
      <c r="D1521" s="1">
        <v>0</v>
      </c>
      <c r="E1521" s="1">
        <v>0</v>
      </c>
      <c r="F1521" s="1">
        <v>0</v>
      </c>
      <c r="G1521">
        <v>0</v>
      </c>
      <c r="H1521">
        <v>1</v>
      </c>
      <c r="I1521">
        <v>0</v>
      </c>
      <c r="J1521">
        <v>1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1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>
        <v>0</v>
      </c>
      <c r="BD1521">
        <v>0</v>
      </c>
      <c r="BE1521">
        <v>0</v>
      </c>
      <c r="BF152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M1521" s="1">
        <v>0</v>
      </c>
      <c r="BN1521" s="1">
        <v>0</v>
      </c>
      <c r="BO1521" s="1">
        <v>0</v>
      </c>
      <c r="BP1521" s="1">
        <v>0</v>
      </c>
      <c r="BQ1521" s="1">
        <v>0</v>
      </c>
      <c r="BR1521" s="1">
        <v>0</v>
      </c>
      <c r="BS1521" s="1">
        <v>0</v>
      </c>
      <c r="BT1521" s="1">
        <v>0</v>
      </c>
      <c r="BU1521" s="1">
        <v>0</v>
      </c>
      <c r="BV1521" s="1">
        <v>0</v>
      </c>
      <c r="BW1521" s="1">
        <v>0</v>
      </c>
      <c r="BX1521" s="1">
        <v>0</v>
      </c>
      <c r="BY1521" s="1">
        <v>0</v>
      </c>
      <c r="BZ1521" s="1">
        <v>0</v>
      </c>
      <c r="CA1521" s="1">
        <v>0</v>
      </c>
      <c r="CB1521" s="1">
        <v>0</v>
      </c>
      <c r="CC1521" s="1">
        <v>0</v>
      </c>
      <c r="CD1521" s="1">
        <v>0</v>
      </c>
      <c r="CE1521" s="1">
        <v>0</v>
      </c>
      <c r="CF1521" s="1">
        <v>0</v>
      </c>
      <c r="CG1521" s="1">
        <v>0</v>
      </c>
      <c r="CH1521" s="1">
        <v>0</v>
      </c>
      <c r="CI1521" s="1" t="s">
        <v>4945</v>
      </c>
      <c r="CJ1521" s="1" t="s">
        <v>4945</v>
      </c>
      <c r="CK1521" s="1" t="s">
        <v>4946</v>
      </c>
      <c r="CL1521" s="1" t="s">
        <v>4946</v>
      </c>
      <c r="CM1521" s="1" t="s">
        <v>4946</v>
      </c>
      <c r="CN1521" s="1" t="s">
        <v>4946</v>
      </c>
      <c r="CO1521" s="1" t="s">
        <v>4945</v>
      </c>
      <c r="CP1521" s="1" t="s">
        <v>4945</v>
      </c>
      <c r="CQ1521" s="1" t="s">
        <v>4945</v>
      </c>
      <c r="CR1521" s="1" t="s">
        <v>4945</v>
      </c>
      <c r="CS1521" s="1" t="s">
        <v>4945</v>
      </c>
      <c r="CT1521" s="1" t="s">
        <v>4943</v>
      </c>
      <c r="CU1521" s="1" t="s">
        <v>4943</v>
      </c>
      <c r="CV1521" s="1" t="s">
        <v>4943</v>
      </c>
      <c r="CW1521" s="1" t="s">
        <v>4943</v>
      </c>
      <c r="CX1521" s="1" t="s">
        <v>4943</v>
      </c>
      <c r="CY1521" s="1" t="s">
        <v>4943</v>
      </c>
      <c r="CZ1521" s="1" t="s">
        <v>4943</v>
      </c>
    </row>
    <row r="1522" spans="2:104" x14ac:dyDescent="0.25">
      <c r="B1522" s="2">
        <v>44370</v>
      </c>
      <c r="C1522" s="1">
        <v>1</v>
      </c>
      <c r="D1522" s="1">
        <v>0</v>
      </c>
      <c r="E1522" s="1">
        <v>0</v>
      </c>
      <c r="F1522" s="1">
        <v>0</v>
      </c>
      <c r="G1522">
        <v>1</v>
      </c>
      <c r="H1522">
        <v>1</v>
      </c>
      <c r="I1522">
        <v>0</v>
      </c>
      <c r="J1522">
        <v>0</v>
      </c>
      <c r="K1522">
        <v>0</v>
      </c>
      <c r="L1522">
        <v>1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>
        <v>0</v>
      </c>
      <c r="BD1522">
        <v>0</v>
      </c>
      <c r="BE1522">
        <v>0</v>
      </c>
      <c r="BF1522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M1522" s="1">
        <v>0</v>
      </c>
      <c r="BN1522" s="1">
        <v>0</v>
      </c>
      <c r="BO1522" s="1">
        <v>0</v>
      </c>
      <c r="BP1522" s="1">
        <v>0</v>
      </c>
      <c r="BQ1522" s="1">
        <v>1</v>
      </c>
      <c r="BR1522" s="1">
        <v>1</v>
      </c>
      <c r="BS1522" s="1">
        <v>0</v>
      </c>
      <c r="BT1522" s="1">
        <v>1</v>
      </c>
      <c r="BU1522" s="1">
        <v>0</v>
      </c>
      <c r="BV1522" s="1">
        <v>0</v>
      </c>
      <c r="BW1522" s="1">
        <v>1</v>
      </c>
      <c r="BX1522" s="1">
        <v>0</v>
      </c>
      <c r="BY1522" s="1">
        <v>1</v>
      </c>
      <c r="BZ1522" s="1">
        <v>0</v>
      </c>
      <c r="CA1522" s="1">
        <v>1</v>
      </c>
      <c r="CB1522" s="1">
        <v>0</v>
      </c>
      <c r="CC1522" s="1">
        <v>0</v>
      </c>
      <c r="CD1522" s="1">
        <v>0</v>
      </c>
      <c r="CE1522" s="1">
        <v>0</v>
      </c>
      <c r="CF1522" s="1">
        <v>0</v>
      </c>
      <c r="CG1522" s="1">
        <v>0</v>
      </c>
      <c r="CH1522" s="1">
        <v>0</v>
      </c>
      <c r="CI1522" s="1" t="s">
        <v>4945</v>
      </c>
      <c r="CJ1522" s="1" t="s">
        <v>4945</v>
      </c>
      <c r="CK1522" s="1" t="s">
        <v>4945</v>
      </c>
      <c r="CL1522" s="1" t="s">
        <v>4946</v>
      </c>
      <c r="CM1522" s="1" t="s">
        <v>4945</v>
      </c>
      <c r="CN1522" s="1" t="s">
        <v>4945</v>
      </c>
      <c r="CO1522" s="1" t="s">
        <v>4945</v>
      </c>
      <c r="CP1522" s="1" t="s">
        <v>4946</v>
      </c>
      <c r="CQ1522" s="1" t="s">
        <v>4945</v>
      </c>
      <c r="CR1522" s="1" t="s">
        <v>4945</v>
      </c>
      <c r="CS1522" s="1" t="s">
        <v>4946</v>
      </c>
      <c r="CT1522" s="1" t="s">
        <v>4943</v>
      </c>
      <c r="CU1522" s="1" t="s">
        <v>4943</v>
      </c>
      <c r="CV1522" s="1" t="s">
        <v>4943</v>
      </c>
      <c r="CW1522" s="1" t="s">
        <v>4943</v>
      </c>
      <c r="CX1522" s="1" t="s">
        <v>4943</v>
      </c>
      <c r="CY1522" s="1" t="s">
        <v>4943</v>
      </c>
      <c r="CZ1522" s="1" t="s">
        <v>4943</v>
      </c>
    </row>
    <row r="1523" spans="2:104" x14ac:dyDescent="0.25">
      <c r="B1523" s="2">
        <v>44370</v>
      </c>
      <c r="C1523" s="1">
        <v>0</v>
      </c>
      <c r="D1523" s="1">
        <v>1</v>
      </c>
      <c r="E1523" s="1">
        <v>0</v>
      </c>
      <c r="F1523" s="1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>
        <v>0</v>
      </c>
      <c r="BD1523">
        <v>0</v>
      </c>
      <c r="BE1523">
        <v>0</v>
      </c>
      <c r="BF1523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M1523" s="1">
        <v>0</v>
      </c>
      <c r="BN1523" s="1">
        <v>0</v>
      </c>
      <c r="BO1523" s="1">
        <v>0</v>
      </c>
      <c r="BP1523" s="1">
        <v>0</v>
      </c>
      <c r="BQ1523" s="1">
        <v>0</v>
      </c>
      <c r="BR1523" s="1">
        <v>0</v>
      </c>
      <c r="BS1523" s="1">
        <v>0</v>
      </c>
      <c r="BT1523" s="1">
        <v>0</v>
      </c>
      <c r="BU1523" s="1">
        <v>0</v>
      </c>
      <c r="BV1523" s="1">
        <v>0</v>
      </c>
      <c r="BW1523" s="1">
        <v>0</v>
      </c>
      <c r="BX1523" s="1">
        <v>0</v>
      </c>
      <c r="BY1523" s="1">
        <v>0</v>
      </c>
      <c r="BZ1523" s="1">
        <v>0</v>
      </c>
      <c r="CA1523" s="1">
        <v>0</v>
      </c>
      <c r="CB1523" s="1">
        <v>0</v>
      </c>
      <c r="CC1523" s="1">
        <v>0</v>
      </c>
      <c r="CD1523" s="1">
        <v>0</v>
      </c>
      <c r="CE1523" s="1">
        <v>0</v>
      </c>
      <c r="CF1523" s="1">
        <v>0</v>
      </c>
      <c r="CG1523" s="1">
        <v>0</v>
      </c>
      <c r="CH1523" s="1">
        <v>0</v>
      </c>
      <c r="CI1523" s="1" t="s">
        <v>4943</v>
      </c>
      <c r="CJ1523" s="1" t="s">
        <v>4943</v>
      </c>
      <c r="CK1523" s="1" t="s">
        <v>4943</v>
      </c>
      <c r="CL1523" s="1" t="s">
        <v>4943</v>
      </c>
      <c r="CM1523" s="1" t="s">
        <v>4943</v>
      </c>
      <c r="CN1523" s="1" t="s">
        <v>4943</v>
      </c>
      <c r="CO1523" s="1" t="s">
        <v>4943</v>
      </c>
      <c r="CP1523" s="1" t="s">
        <v>4943</v>
      </c>
      <c r="CQ1523" s="1" t="s">
        <v>4943</v>
      </c>
      <c r="CR1523" s="1" t="s">
        <v>4943</v>
      </c>
      <c r="CS1523" s="1" t="s">
        <v>4943</v>
      </c>
      <c r="CT1523" s="1" t="s">
        <v>4943</v>
      </c>
      <c r="CU1523" s="1" t="s">
        <v>4943</v>
      </c>
      <c r="CV1523" s="1" t="s">
        <v>4943</v>
      </c>
      <c r="CW1523" s="1" t="s">
        <v>4943</v>
      </c>
      <c r="CX1523" s="1" t="s">
        <v>4943</v>
      </c>
      <c r="CY1523" s="1" t="s">
        <v>23</v>
      </c>
      <c r="CZ1523" s="1" t="s">
        <v>4943</v>
      </c>
    </row>
    <row r="1524" spans="2:104" x14ac:dyDescent="0.25">
      <c r="B1524" s="2">
        <v>44370</v>
      </c>
      <c r="C1524" s="1">
        <v>0</v>
      </c>
      <c r="D1524" s="1">
        <v>1</v>
      </c>
      <c r="E1524" s="1">
        <v>0</v>
      </c>
      <c r="F1524" s="1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>
        <v>0</v>
      </c>
      <c r="BD1524">
        <v>0</v>
      </c>
      <c r="BE1524">
        <v>0</v>
      </c>
      <c r="BF1524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M1524" s="1">
        <v>0</v>
      </c>
      <c r="BN1524" s="1">
        <v>0</v>
      </c>
      <c r="BO1524" s="1">
        <v>0</v>
      </c>
      <c r="BP1524" s="1">
        <v>0</v>
      </c>
      <c r="BQ1524" s="1">
        <v>0</v>
      </c>
      <c r="BR1524" s="1">
        <v>0</v>
      </c>
      <c r="BS1524" s="1">
        <v>0</v>
      </c>
      <c r="BT1524" s="1">
        <v>0</v>
      </c>
      <c r="BU1524" s="1">
        <v>0</v>
      </c>
      <c r="BV1524" s="1">
        <v>0</v>
      </c>
      <c r="BW1524" s="1">
        <v>0</v>
      </c>
      <c r="BX1524" s="1">
        <v>0</v>
      </c>
      <c r="BY1524" s="1">
        <v>0</v>
      </c>
      <c r="BZ1524" s="1">
        <v>0</v>
      </c>
      <c r="CA1524" s="1">
        <v>0</v>
      </c>
      <c r="CB1524" s="1">
        <v>0</v>
      </c>
      <c r="CC1524" s="1">
        <v>0</v>
      </c>
      <c r="CD1524" s="1">
        <v>0</v>
      </c>
      <c r="CE1524" s="1">
        <v>0</v>
      </c>
      <c r="CF1524" s="1">
        <v>0</v>
      </c>
      <c r="CG1524" s="1">
        <v>0</v>
      </c>
      <c r="CH1524" s="1">
        <v>0</v>
      </c>
      <c r="CI1524" s="1" t="s">
        <v>4943</v>
      </c>
      <c r="CJ1524" s="1" t="s">
        <v>4943</v>
      </c>
      <c r="CK1524" s="1" t="s">
        <v>4943</v>
      </c>
      <c r="CL1524" s="1" t="s">
        <v>4943</v>
      </c>
      <c r="CM1524" s="1" t="s">
        <v>4943</v>
      </c>
      <c r="CN1524" s="1" t="s">
        <v>4943</v>
      </c>
      <c r="CO1524" s="1" t="s">
        <v>4943</v>
      </c>
      <c r="CP1524" s="1" t="s">
        <v>4943</v>
      </c>
      <c r="CQ1524" s="1" t="s">
        <v>4943</v>
      </c>
      <c r="CR1524" s="1" t="s">
        <v>4943</v>
      </c>
      <c r="CS1524" s="1" t="s">
        <v>4943</v>
      </c>
      <c r="CT1524" s="1" t="s">
        <v>4943</v>
      </c>
      <c r="CU1524" s="1" t="s">
        <v>4943</v>
      </c>
      <c r="CV1524" s="1" t="s">
        <v>4943</v>
      </c>
      <c r="CW1524" s="1" t="s">
        <v>4943</v>
      </c>
      <c r="CX1524" s="1" t="s">
        <v>4943</v>
      </c>
      <c r="CY1524" s="1" t="s">
        <v>23</v>
      </c>
      <c r="CZ1524" s="1" t="s">
        <v>4943</v>
      </c>
    </row>
    <row r="1525" spans="2:104" x14ac:dyDescent="0.25">
      <c r="B1525" s="2">
        <v>44370</v>
      </c>
      <c r="C1525" s="1">
        <v>1</v>
      </c>
      <c r="D1525" s="1">
        <v>0</v>
      </c>
      <c r="E1525" s="1">
        <v>0</v>
      </c>
      <c r="F1525" s="1">
        <v>0</v>
      </c>
      <c r="G1525">
        <v>1</v>
      </c>
      <c r="H1525">
        <v>1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>
        <v>0</v>
      </c>
      <c r="BD1525">
        <v>0</v>
      </c>
      <c r="BE1525">
        <v>0</v>
      </c>
      <c r="BF1525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M1525" s="1">
        <v>0</v>
      </c>
      <c r="BN1525" s="1">
        <v>0</v>
      </c>
      <c r="BO1525" s="1">
        <v>0</v>
      </c>
      <c r="BP1525" s="1">
        <v>0</v>
      </c>
      <c r="BQ1525" s="1">
        <v>0</v>
      </c>
      <c r="BR1525" s="1">
        <v>0</v>
      </c>
      <c r="BS1525" s="1">
        <v>0</v>
      </c>
      <c r="BT1525" s="1">
        <v>0</v>
      </c>
      <c r="BU1525" s="1">
        <v>0</v>
      </c>
      <c r="BV1525" s="1">
        <v>0</v>
      </c>
      <c r="BW1525" s="1">
        <v>0</v>
      </c>
      <c r="BX1525" s="1">
        <v>0</v>
      </c>
      <c r="BY1525" s="1">
        <v>0</v>
      </c>
      <c r="BZ1525" s="1">
        <v>0</v>
      </c>
      <c r="CA1525" s="1">
        <v>0</v>
      </c>
      <c r="CB1525" s="1">
        <v>0</v>
      </c>
      <c r="CC1525" s="1">
        <v>0</v>
      </c>
      <c r="CD1525" s="1">
        <v>0</v>
      </c>
      <c r="CE1525" s="1">
        <v>0</v>
      </c>
      <c r="CF1525" s="1">
        <v>0</v>
      </c>
      <c r="CG1525" s="1">
        <v>0</v>
      </c>
      <c r="CH1525" s="1">
        <v>0</v>
      </c>
      <c r="CI1525" s="1" t="s">
        <v>4945</v>
      </c>
      <c r="CJ1525" s="1" t="s">
        <v>4945</v>
      </c>
      <c r="CK1525" s="1" t="s">
        <v>4945</v>
      </c>
      <c r="CL1525" s="1" t="s">
        <v>4945</v>
      </c>
      <c r="CM1525" s="1" t="s">
        <v>4944</v>
      </c>
      <c r="CN1525" s="1" t="s">
        <v>4945</v>
      </c>
      <c r="CO1525" s="1" t="s">
        <v>4944</v>
      </c>
      <c r="CP1525" s="1" t="s">
        <v>4944</v>
      </c>
      <c r="CQ1525" s="1" t="s">
        <v>4945</v>
      </c>
      <c r="CR1525" s="1" t="s">
        <v>4946</v>
      </c>
      <c r="CS1525" s="1" t="s">
        <v>4945</v>
      </c>
      <c r="CT1525" s="1" t="s">
        <v>4943</v>
      </c>
      <c r="CU1525" s="1" t="s">
        <v>4943</v>
      </c>
      <c r="CV1525" s="1" t="s">
        <v>4943</v>
      </c>
      <c r="CW1525" s="1" t="s">
        <v>4943</v>
      </c>
      <c r="CX1525" s="1" t="s">
        <v>4943</v>
      </c>
      <c r="CY1525" s="1" t="s">
        <v>4943</v>
      </c>
      <c r="CZ1525" s="1" t="s">
        <v>4943</v>
      </c>
    </row>
    <row r="1526" spans="2:104" x14ac:dyDescent="0.25">
      <c r="B1526" s="2">
        <v>44370</v>
      </c>
      <c r="C1526" s="1">
        <v>1</v>
      </c>
      <c r="D1526" s="1">
        <v>0</v>
      </c>
      <c r="E1526" s="1">
        <v>0</v>
      </c>
      <c r="F1526" s="1">
        <v>0</v>
      </c>
      <c r="G1526">
        <v>0</v>
      </c>
      <c r="H1526">
        <v>1</v>
      </c>
      <c r="I1526">
        <v>1</v>
      </c>
      <c r="J1526">
        <v>1</v>
      </c>
      <c r="K1526">
        <v>1</v>
      </c>
      <c r="L1526">
        <v>1</v>
      </c>
      <c r="M1526">
        <v>0</v>
      </c>
      <c r="N1526">
        <v>0</v>
      </c>
      <c r="O1526">
        <v>1</v>
      </c>
      <c r="P1526">
        <v>0</v>
      </c>
      <c r="Q1526">
        <v>0</v>
      </c>
      <c r="R1526">
        <v>1</v>
      </c>
      <c r="S1526">
        <v>0</v>
      </c>
      <c r="T1526">
        <v>1</v>
      </c>
      <c r="U1526">
        <v>0</v>
      </c>
      <c r="V1526" s="1">
        <v>1</v>
      </c>
      <c r="W1526" s="1">
        <v>1</v>
      </c>
      <c r="X1526" s="1">
        <v>0</v>
      </c>
      <c r="Y1526" s="1">
        <v>1</v>
      </c>
      <c r="Z1526" s="1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1</v>
      </c>
      <c r="AH1526" s="1">
        <v>0</v>
      </c>
      <c r="AI1526" s="1">
        <v>1</v>
      </c>
      <c r="AJ1526" s="1">
        <v>0</v>
      </c>
      <c r="AK1526" s="1">
        <v>1</v>
      </c>
      <c r="AL1526" s="1">
        <v>1</v>
      </c>
      <c r="AM1526" s="1">
        <v>1</v>
      </c>
      <c r="AN1526" s="1">
        <v>1</v>
      </c>
      <c r="AO1526" s="1">
        <v>0</v>
      </c>
      <c r="AP1526" s="1">
        <v>1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1</v>
      </c>
      <c r="AY1526" s="1">
        <v>0</v>
      </c>
      <c r="AZ1526" s="1">
        <v>1</v>
      </c>
      <c r="BA1526" s="1">
        <v>0</v>
      </c>
      <c r="BB1526" s="1">
        <v>0</v>
      </c>
      <c r="BC1526">
        <v>1</v>
      </c>
      <c r="BD1526">
        <v>1</v>
      </c>
      <c r="BE1526">
        <v>1</v>
      </c>
      <c r="BF1526">
        <v>0</v>
      </c>
      <c r="BG1526" s="1">
        <v>1</v>
      </c>
      <c r="BH1526" s="1">
        <v>1</v>
      </c>
      <c r="BI1526" s="1">
        <v>0</v>
      </c>
      <c r="BJ1526" s="1">
        <v>1</v>
      </c>
      <c r="BK1526" s="1">
        <v>1</v>
      </c>
      <c r="BL1526" s="1">
        <v>0</v>
      </c>
      <c r="BM1526" s="1">
        <v>0</v>
      </c>
      <c r="BN1526" s="1">
        <v>0</v>
      </c>
      <c r="BO1526" s="1">
        <v>0</v>
      </c>
      <c r="BP1526" s="1">
        <v>0</v>
      </c>
      <c r="BQ1526" s="1">
        <v>1</v>
      </c>
      <c r="BR1526" s="1">
        <v>1</v>
      </c>
      <c r="BS1526" s="1">
        <v>0</v>
      </c>
      <c r="BT1526" s="1">
        <v>0</v>
      </c>
      <c r="BU1526" s="1">
        <v>1</v>
      </c>
      <c r="BV1526" s="1">
        <v>1</v>
      </c>
      <c r="BW1526" s="1">
        <v>1</v>
      </c>
      <c r="BX1526" s="1">
        <v>0</v>
      </c>
      <c r="BY1526" s="1">
        <v>1</v>
      </c>
      <c r="BZ1526" s="1">
        <v>1</v>
      </c>
      <c r="CA1526" s="1">
        <v>0</v>
      </c>
      <c r="CB1526" s="1">
        <v>0</v>
      </c>
      <c r="CC1526" s="1">
        <v>0</v>
      </c>
      <c r="CD1526" s="1">
        <v>0</v>
      </c>
      <c r="CE1526" s="1">
        <v>0</v>
      </c>
      <c r="CF1526" s="1">
        <v>0</v>
      </c>
      <c r="CG1526" s="1">
        <v>0</v>
      </c>
      <c r="CH1526" s="1">
        <v>0</v>
      </c>
      <c r="CI1526" s="1" t="s">
        <v>4944</v>
      </c>
      <c r="CJ1526" s="1" t="s">
        <v>4945</v>
      </c>
      <c r="CK1526" s="1" t="s">
        <v>4945</v>
      </c>
      <c r="CL1526" s="1" t="s">
        <v>4944</v>
      </c>
      <c r="CM1526" s="1" t="s">
        <v>4945</v>
      </c>
      <c r="CN1526" s="1" t="s">
        <v>4945</v>
      </c>
      <c r="CO1526" s="1" t="s">
        <v>4945</v>
      </c>
      <c r="CP1526" s="1" t="s">
        <v>4944</v>
      </c>
      <c r="CQ1526" s="1" t="s">
        <v>4944</v>
      </c>
      <c r="CR1526" s="1" t="s">
        <v>4944</v>
      </c>
      <c r="CS1526" s="1" t="s">
        <v>4944</v>
      </c>
      <c r="CT1526" s="1" t="s">
        <v>4943</v>
      </c>
      <c r="CU1526" s="1" t="s">
        <v>4943</v>
      </c>
      <c r="CV1526" s="1" t="s">
        <v>4943</v>
      </c>
      <c r="CW1526" s="1" t="s">
        <v>4943</v>
      </c>
      <c r="CX1526" s="1" t="s">
        <v>4943</v>
      </c>
      <c r="CY1526" s="1" t="s">
        <v>4943</v>
      </c>
      <c r="CZ1526" s="1" t="s">
        <v>4943</v>
      </c>
    </row>
    <row r="1527" spans="2:104" x14ac:dyDescent="0.25">
      <c r="B1527" s="2">
        <v>44370</v>
      </c>
      <c r="C1527" s="1">
        <v>1</v>
      </c>
      <c r="D1527" s="1">
        <v>0</v>
      </c>
      <c r="E1527" s="1">
        <v>0</v>
      </c>
      <c r="F1527" s="1">
        <v>0</v>
      </c>
      <c r="G1527">
        <v>1</v>
      </c>
      <c r="H1527">
        <v>1</v>
      </c>
      <c r="I1527">
        <v>1</v>
      </c>
      <c r="J1527">
        <v>1</v>
      </c>
      <c r="K1527">
        <v>1</v>
      </c>
      <c r="L1527">
        <v>1</v>
      </c>
      <c r="M1527">
        <v>1</v>
      </c>
      <c r="N1527">
        <v>1</v>
      </c>
      <c r="O1527">
        <v>1</v>
      </c>
      <c r="P1527">
        <v>0</v>
      </c>
      <c r="Q1527">
        <v>0</v>
      </c>
      <c r="R1527">
        <v>0</v>
      </c>
      <c r="S1527">
        <v>0</v>
      </c>
      <c r="T1527">
        <v>1</v>
      </c>
      <c r="U1527">
        <v>1</v>
      </c>
      <c r="V1527" s="1">
        <v>1</v>
      </c>
      <c r="W1527" s="1">
        <v>0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1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1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1</v>
      </c>
      <c r="AY1527" s="1">
        <v>1</v>
      </c>
      <c r="AZ1527" s="1">
        <v>1</v>
      </c>
      <c r="BA1527" s="1">
        <v>0</v>
      </c>
      <c r="BB1527" s="1">
        <v>1</v>
      </c>
      <c r="BC1527">
        <v>1</v>
      </c>
      <c r="BD1527">
        <v>1</v>
      </c>
      <c r="BE1527">
        <v>1</v>
      </c>
      <c r="BF1527">
        <v>0</v>
      </c>
      <c r="BG1527" s="1">
        <v>1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M1527" s="1">
        <v>0</v>
      </c>
      <c r="BN1527" s="1">
        <v>0</v>
      </c>
      <c r="BO1527" s="1">
        <v>0</v>
      </c>
      <c r="BP1527" s="1">
        <v>0</v>
      </c>
      <c r="BQ1527" s="1">
        <v>1</v>
      </c>
      <c r="BR1527" s="1">
        <v>1</v>
      </c>
      <c r="BS1527" s="1">
        <v>0</v>
      </c>
      <c r="BT1527" s="1">
        <v>0</v>
      </c>
      <c r="BU1527" s="1">
        <v>1</v>
      </c>
      <c r="BV1527" s="1">
        <v>1</v>
      </c>
      <c r="BW1527" s="1">
        <v>0</v>
      </c>
      <c r="BX1527" s="1">
        <v>0</v>
      </c>
      <c r="BY1527" s="1">
        <v>0</v>
      </c>
      <c r="BZ1527" s="1">
        <v>0</v>
      </c>
      <c r="CA1527" s="1">
        <v>0</v>
      </c>
      <c r="CB1527" s="1">
        <v>0</v>
      </c>
      <c r="CC1527" s="1">
        <v>0</v>
      </c>
      <c r="CD1527" s="1">
        <v>0</v>
      </c>
      <c r="CE1527" s="1">
        <v>0</v>
      </c>
      <c r="CF1527" s="1">
        <v>1</v>
      </c>
      <c r="CG1527" s="1">
        <v>0</v>
      </c>
      <c r="CH1527" s="1">
        <v>0</v>
      </c>
      <c r="CI1527" s="1" t="s">
        <v>4946</v>
      </c>
      <c r="CJ1527" s="1" t="s">
        <v>4946</v>
      </c>
      <c r="CK1527" s="1" t="s">
        <v>4946</v>
      </c>
      <c r="CL1527" s="1" t="s">
        <v>4946</v>
      </c>
      <c r="CM1527" s="1" t="s">
        <v>4946</v>
      </c>
      <c r="CN1527" s="1" t="s">
        <v>4946</v>
      </c>
      <c r="CO1527" s="1" t="s">
        <v>4946</v>
      </c>
      <c r="CP1527" s="1" t="s">
        <v>4946</v>
      </c>
      <c r="CQ1527" s="1" t="s">
        <v>4946</v>
      </c>
      <c r="CR1527" s="1" t="s">
        <v>4946</v>
      </c>
      <c r="CS1527" s="1" t="s">
        <v>4946</v>
      </c>
      <c r="CT1527" s="1" t="s">
        <v>4943</v>
      </c>
      <c r="CU1527" s="1" t="s">
        <v>4943</v>
      </c>
      <c r="CV1527" s="1" t="s">
        <v>4943</v>
      </c>
      <c r="CW1527" s="1" t="s">
        <v>4943</v>
      </c>
      <c r="CX1527" s="1" t="s">
        <v>4943</v>
      </c>
      <c r="CY1527" s="1" t="s">
        <v>4943</v>
      </c>
      <c r="CZ1527" s="1" t="s">
        <v>4943</v>
      </c>
    </row>
    <row r="1528" spans="2:104" x14ac:dyDescent="0.25">
      <c r="B1528" s="2">
        <v>44370</v>
      </c>
      <c r="C1528" s="1">
        <v>0</v>
      </c>
      <c r="D1528" s="1">
        <v>1</v>
      </c>
      <c r="E1528" s="1">
        <v>0</v>
      </c>
      <c r="F1528" s="1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>
        <v>0</v>
      </c>
      <c r="BD1528">
        <v>0</v>
      </c>
      <c r="BE1528">
        <v>0</v>
      </c>
      <c r="BF1528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M1528" s="1">
        <v>0</v>
      </c>
      <c r="BN1528" s="1">
        <v>0</v>
      </c>
      <c r="BO1528" s="1">
        <v>0</v>
      </c>
      <c r="BP1528" s="1">
        <v>0</v>
      </c>
      <c r="BQ1528" s="1">
        <v>0</v>
      </c>
      <c r="BR1528" s="1">
        <v>0</v>
      </c>
      <c r="BS1528" s="1">
        <v>0</v>
      </c>
      <c r="BT1528" s="1">
        <v>0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0</v>
      </c>
      <c r="CE1528" s="1">
        <v>0</v>
      </c>
      <c r="CF1528" s="1">
        <v>0</v>
      </c>
      <c r="CG1528" s="1">
        <v>0</v>
      </c>
      <c r="CH1528" s="1">
        <v>0</v>
      </c>
      <c r="CI1528" s="1" t="s">
        <v>4943</v>
      </c>
      <c r="CJ1528" s="1" t="s">
        <v>4943</v>
      </c>
      <c r="CK1528" s="1" t="s">
        <v>4943</v>
      </c>
      <c r="CL1528" s="1" t="s">
        <v>4943</v>
      </c>
      <c r="CM1528" s="1" t="s">
        <v>4943</v>
      </c>
      <c r="CN1528" s="1" t="s">
        <v>4943</v>
      </c>
      <c r="CO1528" s="1" t="s">
        <v>4943</v>
      </c>
      <c r="CP1528" s="1" t="s">
        <v>4943</v>
      </c>
      <c r="CQ1528" s="1" t="s">
        <v>4943</v>
      </c>
      <c r="CR1528" s="1" t="s">
        <v>4943</v>
      </c>
      <c r="CS1528" s="1" t="s">
        <v>4943</v>
      </c>
      <c r="CT1528" s="1" t="s">
        <v>4943</v>
      </c>
      <c r="CU1528" s="1" t="s">
        <v>4943</v>
      </c>
      <c r="CV1528" s="1" t="s">
        <v>4943</v>
      </c>
      <c r="CW1528" s="1" t="s">
        <v>4943</v>
      </c>
      <c r="CX1528" s="1" t="s">
        <v>4943</v>
      </c>
      <c r="CY1528" s="1" t="s">
        <v>23</v>
      </c>
      <c r="CZ1528" s="1" t="s">
        <v>4943</v>
      </c>
    </row>
    <row r="1529" spans="2:104" x14ac:dyDescent="0.25">
      <c r="B1529" s="2">
        <v>44370</v>
      </c>
      <c r="C1529" s="1">
        <v>1</v>
      </c>
      <c r="D1529" s="1">
        <v>0</v>
      </c>
      <c r="E1529" s="1">
        <v>0</v>
      </c>
      <c r="F1529" s="1">
        <v>0</v>
      </c>
      <c r="G1529">
        <v>1</v>
      </c>
      <c r="H1529">
        <v>0</v>
      </c>
      <c r="I1529">
        <v>1</v>
      </c>
      <c r="J1529">
        <v>0</v>
      </c>
      <c r="K1529">
        <v>1</v>
      </c>
      <c r="L1529">
        <v>0</v>
      </c>
      <c r="M1529">
        <v>0</v>
      </c>
      <c r="N1529">
        <v>1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 s="1">
        <v>1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1</v>
      </c>
      <c r="AY1529" s="1">
        <v>1</v>
      </c>
      <c r="AZ1529" s="1">
        <v>1</v>
      </c>
      <c r="BA1529" s="1">
        <v>1</v>
      </c>
      <c r="BB1529" s="1">
        <v>1</v>
      </c>
      <c r="BC1529">
        <v>1</v>
      </c>
      <c r="BD1529">
        <v>1</v>
      </c>
      <c r="BE1529">
        <v>1</v>
      </c>
      <c r="BF1529">
        <v>1</v>
      </c>
      <c r="BG1529" s="1">
        <v>1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M1529" s="1">
        <v>0</v>
      </c>
      <c r="BN1529" s="1">
        <v>0</v>
      </c>
      <c r="BO1529" s="1">
        <v>0</v>
      </c>
      <c r="BP1529" s="1">
        <v>0</v>
      </c>
      <c r="BQ1529" s="1">
        <v>0</v>
      </c>
      <c r="BR1529" s="1">
        <v>0</v>
      </c>
      <c r="BS1529" s="1">
        <v>0</v>
      </c>
      <c r="BT1529" s="1">
        <v>0</v>
      </c>
      <c r="BU1529" s="1">
        <v>0</v>
      </c>
      <c r="BV1529" s="1">
        <v>0</v>
      </c>
      <c r="BW1529" s="1">
        <v>0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0</v>
      </c>
      <c r="CD1529" s="1">
        <v>0</v>
      </c>
      <c r="CE1529" s="1">
        <v>0</v>
      </c>
      <c r="CF1529" s="1">
        <v>0</v>
      </c>
      <c r="CG1529" s="1">
        <v>0</v>
      </c>
      <c r="CH1529" s="1">
        <v>0</v>
      </c>
      <c r="CI1529" s="1" t="s">
        <v>4946</v>
      </c>
      <c r="CJ1529" s="1" t="s">
        <v>4944</v>
      </c>
      <c r="CK1529" s="1" t="s">
        <v>4946</v>
      </c>
      <c r="CL1529" s="1" t="s">
        <v>4946</v>
      </c>
      <c r="CM1529" s="1" t="s">
        <v>4944</v>
      </c>
      <c r="CN1529" s="1" t="s">
        <v>4946</v>
      </c>
      <c r="CO1529" s="1" t="s">
        <v>4944</v>
      </c>
      <c r="CP1529" s="1" t="s">
        <v>4944</v>
      </c>
      <c r="CQ1529" s="1" t="s">
        <v>4946</v>
      </c>
      <c r="CR1529" s="1" t="s">
        <v>4946</v>
      </c>
      <c r="CS1529" s="1" t="s">
        <v>4944</v>
      </c>
      <c r="CT1529" s="1" t="s">
        <v>4943</v>
      </c>
      <c r="CU1529" s="1" t="s">
        <v>4943</v>
      </c>
      <c r="CV1529" s="1" t="s">
        <v>4943</v>
      </c>
      <c r="CW1529" s="1" t="s">
        <v>4943</v>
      </c>
      <c r="CX1529" s="1" t="s">
        <v>4943</v>
      </c>
      <c r="CY1529" s="1" t="s">
        <v>4943</v>
      </c>
      <c r="CZ1529" s="1" t="s">
        <v>4943</v>
      </c>
    </row>
    <row r="1530" spans="2:104" x14ac:dyDescent="0.25">
      <c r="B1530" s="2">
        <v>44370</v>
      </c>
      <c r="C1530" s="1">
        <v>0</v>
      </c>
      <c r="D1530" s="1">
        <v>1</v>
      </c>
      <c r="E1530" s="1">
        <v>0</v>
      </c>
      <c r="F1530" s="1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>
        <v>0</v>
      </c>
      <c r="BD1530">
        <v>0</v>
      </c>
      <c r="BE1530">
        <v>0</v>
      </c>
      <c r="BF1530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M1530" s="1">
        <v>0</v>
      </c>
      <c r="BN1530" s="1">
        <v>0</v>
      </c>
      <c r="BO1530" s="1">
        <v>0</v>
      </c>
      <c r="BP1530" s="1">
        <v>0</v>
      </c>
      <c r="BQ1530" s="1">
        <v>0</v>
      </c>
      <c r="BR1530" s="1">
        <v>0</v>
      </c>
      <c r="BS1530" s="1">
        <v>0</v>
      </c>
      <c r="BT1530" s="1">
        <v>0</v>
      </c>
      <c r="BU1530" s="1">
        <v>0</v>
      </c>
      <c r="BV1530" s="1">
        <v>0</v>
      </c>
      <c r="BW1530" s="1">
        <v>0</v>
      </c>
      <c r="BX1530" s="1">
        <v>0</v>
      </c>
      <c r="BY1530" s="1">
        <v>0</v>
      </c>
      <c r="BZ1530" s="1">
        <v>0</v>
      </c>
      <c r="CA1530" s="1">
        <v>0</v>
      </c>
      <c r="CB1530" s="1">
        <v>0</v>
      </c>
      <c r="CC1530" s="1">
        <v>0</v>
      </c>
      <c r="CD1530" s="1">
        <v>0</v>
      </c>
      <c r="CE1530" s="1">
        <v>0</v>
      </c>
      <c r="CF1530" s="1">
        <v>0</v>
      </c>
      <c r="CG1530" s="1">
        <v>0</v>
      </c>
      <c r="CH1530" s="1">
        <v>0</v>
      </c>
      <c r="CI1530" s="1" t="s">
        <v>4943</v>
      </c>
      <c r="CJ1530" s="1" t="s">
        <v>4943</v>
      </c>
      <c r="CK1530" s="1" t="s">
        <v>4943</v>
      </c>
      <c r="CL1530" s="1" t="s">
        <v>4943</v>
      </c>
      <c r="CM1530" s="1" t="s">
        <v>4943</v>
      </c>
      <c r="CN1530" s="1" t="s">
        <v>4943</v>
      </c>
      <c r="CO1530" s="1" t="s">
        <v>4943</v>
      </c>
      <c r="CP1530" s="1" t="s">
        <v>4943</v>
      </c>
      <c r="CQ1530" s="1" t="s">
        <v>4943</v>
      </c>
      <c r="CR1530" s="1" t="s">
        <v>4943</v>
      </c>
      <c r="CS1530" s="1" t="s">
        <v>4943</v>
      </c>
      <c r="CT1530" s="1" t="s">
        <v>4943</v>
      </c>
      <c r="CU1530" s="1" t="s">
        <v>4943</v>
      </c>
      <c r="CV1530" s="1" t="s">
        <v>4943</v>
      </c>
      <c r="CW1530" s="1" t="s">
        <v>4943</v>
      </c>
      <c r="CX1530" s="1" t="s">
        <v>4943</v>
      </c>
      <c r="CY1530" s="1" t="s">
        <v>23</v>
      </c>
      <c r="CZ1530" s="1" t="s">
        <v>4943</v>
      </c>
    </row>
    <row r="1531" spans="2:104" x14ac:dyDescent="0.25">
      <c r="B1531" s="2">
        <v>44370</v>
      </c>
      <c r="C1531" s="1">
        <v>0</v>
      </c>
      <c r="D1531" s="1">
        <v>0</v>
      </c>
      <c r="E1531" s="1">
        <v>0</v>
      </c>
      <c r="F1531" s="1">
        <v>1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1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>
        <v>0</v>
      </c>
      <c r="BD1531">
        <v>0</v>
      </c>
      <c r="BE1531">
        <v>0</v>
      </c>
      <c r="BF153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M1531" s="1">
        <v>0</v>
      </c>
      <c r="BN1531" s="1">
        <v>0</v>
      </c>
      <c r="BO1531" s="1">
        <v>0</v>
      </c>
      <c r="BP1531" s="1">
        <v>0</v>
      </c>
      <c r="BQ1531" s="1">
        <v>0</v>
      </c>
      <c r="BR1531" s="1">
        <v>0</v>
      </c>
      <c r="BS1531" s="1">
        <v>0</v>
      </c>
      <c r="BT1531" s="1">
        <v>0</v>
      </c>
      <c r="BU1531" s="1">
        <v>0</v>
      </c>
      <c r="BV1531" s="1">
        <v>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0</v>
      </c>
      <c r="CD1531" s="1">
        <v>0</v>
      </c>
      <c r="CE1531" s="1">
        <v>0</v>
      </c>
      <c r="CF1531" s="1">
        <v>0</v>
      </c>
      <c r="CG1531" s="1">
        <v>1</v>
      </c>
      <c r="CH1531" s="1">
        <v>0</v>
      </c>
      <c r="CI1531" s="1" t="s">
        <v>4946</v>
      </c>
      <c r="CJ1531" s="1" t="s">
        <v>4946</v>
      </c>
      <c r="CK1531" s="1" t="s">
        <v>4946</v>
      </c>
      <c r="CL1531" s="1" t="s">
        <v>4946</v>
      </c>
      <c r="CM1531" s="1" t="s">
        <v>4946</v>
      </c>
      <c r="CN1531" s="1" t="s">
        <v>4945</v>
      </c>
      <c r="CO1531" s="1" t="s">
        <v>4946</v>
      </c>
      <c r="CP1531" s="1" t="s">
        <v>4946</v>
      </c>
      <c r="CQ1531" s="1" t="s">
        <v>4946</v>
      </c>
      <c r="CR1531" s="1" t="s">
        <v>4946</v>
      </c>
      <c r="CS1531" s="1" t="s">
        <v>4946</v>
      </c>
      <c r="CT1531" s="1" t="s">
        <v>4943</v>
      </c>
      <c r="CU1531" s="1" t="s">
        <v>4943</v>
      </c>
      <c r="CV1531" s="1" t="s">
        <v>4943</v>
      </c>
      <c r="CW1531" s="1" t="s">
        <v>4943</v>
      </c>
      <c r="CX1531" s="1" t="s">
        <v>4943</v>
      </c>
      <c r="CY1531" s="1" t="s">
        <v>4943</v>
      </c>
      <c r="CZ1531" s="1" t="s">
        <v>4943</v>
      </c>
    </row>
    <row r="1532" spans="2:104" x14ac:dyDescent="0.25">
      <c r="B1532" s="2">
        <v>44369</v>
      </c>
      <c r="C1532" s="1">
        <v>0</v>
      </c>
      <c r="D1532" s="1">
        <v>0</v>
      </c>
      <c r="E1532" s="1">
        <v>0</v>
      </c>
      <c r="F1532" s="1">
        <v>1</v>
      </c>
      <c r="G1532">
        <v>0</v>
      </c>
      <c r="H1532">
        <v>0</v>
      </c>
      <c r="I1532">
        <v>1</v>
      </c>
      <c r="J1532">
        <v>0</v>
      </c>
      <c r="K1532">
        <v>0</v>
      </c>
      <c r="L1532">
        <v>0</v>
      </c>
      <c r="M1532">
        <v>0</v>
      </c>
      <c r="N1532">
        <v>1</v>
      </c>
      <c r="O1532">
        <v>1</v>
      </c>
      <c r="P1532">
        <v>0</v>
      </c>
      <c r="Q1532">
        <v>0</v>
      </c>
      <c r="R1532">
        <v>1</v>
      </c>
      <c r="S1532">
        <v>1</v>
      </c>
      <c r="T1532">
        <v>1</v>
      </c>
      <c r="U1532">
        <v>0</v>
      </c>
      <c r="V1532" s="1">
        <v>1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>
        <v>0</v>
      </c>
      <c r="BD1532">
        <v>0</v>
      </c>
      <c r="BE1532">
        <v>0</v>
      </c>
      <c r="BF1532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M1532" s="1">
        <v>0</v>
      </c>
      <c r="BN1532" s="1">
        <v>0</v>
      </c>
      <c r="BO1532" s="1">
        <v>0</v>
      </c>
      <c r="BP1532" s="1">
        <v>0</v>
      </c>
      <c r="BQ1532" s="1">
        <v>0</v>
      </c>
      <c r="BR1532" s="1">
        <v>0</v>
      </c>
      <c r="BS1532" s="1">
        <v>0</v>
      </c>
      <c r="BT1532" s="1">
        <v>0</v>
      </c>
      <c r="BU1532" s="1">
        <v>0</v>
      </c>
      <c r="BV1532" s="1">
        <v>0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0</v>
      </c>
      <c r="CD1532" s="1">
        <v>0</v>
      </c>
      <c r="CE1532" s="1">
        <v>0</v>
      </c>
      <c r="CF1532" s="1">
        <v>0</v>
      </c>
      <c r="CG1532" s="1">
        <v>0</v>
      </c>
      <c r="CH1532" s="1">
        <v>0</v>
      </c>
      <c r="CI1532" s="1" t="s">
        <v>4946</v>
      </c>
      <c r="CJ1532" s="1" t="s">
        <v>4946</v>
      </c>
      <c r="CK1532" s="1" t="s">
        <v>4946</v>
      </c>
      <c r="CL1532" s="1" t="s">
        <v>4946</v>
      </c>
      <c r="CM1532" s="1" t="s">
        <v>4946</v>
      </c>
      <c r="CN1532" s="1" t="s">
        <v>4946</v>
      </c>
      <c r="CO1532" s="1" t="s">
        <v>4944</v>
      </c>
      <c r="CP1532" s="1" t="s">
        <v>4945</v>
      </c>
      <c r="CQ1532" s="1" t="s">
        <v>4945</v>
      </c>
      <c r="CR1532" s="1" t="s">
        <v>4945</v>
      </c>
      <c r="CS1532" s="1" t="s">
        <v>4945</v>
      </c>
      <c r="CT1532" s="1" t="s">
        <v>4943</v>
      </c>
      <c r="CU1532" s="1" t="s">
        <v>4943</v>
      </c>
      <c r="CV1532" s="1" t="s">
        <v>4943</v>
      </c>
      <c r="CW1532" s="1" t="s">
        <v>4943</v>
      </c>
      <c r="CX1532" s="1" t="s">
        <v>4943</v>
      </c>
      <c r="CY1532" s="1" t="s">
        <v>4943</v>
      </c>
      <c r="CZ1532" s="1" t="s">
        <v>4943</v>
      </c>
    </row>
    <row r="1533" spans="2:104" x14ac:dyDescent="0.25">
      <c r="B1533" s="2">
        <v>44369</v>
      </c>
      <c r="C1533" s="1">
        <v>1</v>
      </c>
      <c r="D1533" s="1">
        <v>0</v>
      </c>
      <c r="E1533" s="1">
        <v>0</v>
      </c>
      <c r="F1533" s="1">
        <v>0</v>
      </c>
      <c r="G1533">
        <v>1</v>
      </c>
      <c r="H1533">
        <v>1</v>
      </c>
      <c r="I1533">
        <v>1</v>
      </c>
      <c r="J1533">
        <v>1</v>
      </c>
      <c r="K1533">
        <v>1</v>
      </c>
      <c r="L1533">
        <v>1</v>
      </c>
      <c r="M1533">
        <v>0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0</v>
      </c>
      <c r="T1533">
        <v>1</v>
      </c>
      <c r="U1533">
        <v>0</v>
      </c>
      <c r="V1533" s="1">
        <v>0</v>
      </c>
      <c r="W1533" s="1">
        <v>0</v>
      </c>
      <c r="X1533" s="1">
        <v>1</v>
      </c>
      <c r="Y1533" s="1">
        <v>0</v>
      </c>
      <c r="Z1533" s="1">
        <v>0</v>
      </c>
      <c r="AA1533" s="1">
        <v>1</v>
      </c>
      <c r="AB1533" s="1">
        <v>0</v>
      </c>
      <c r="AC1533" s="1">
        <v>0</v>
      </c>
      <c r="AD1533" s="1">
        <v>0</v>
      </c>
      <c r="AE1533" s="1">
        <v>0</v>
      </c>
      <c r="AF1533" s="1">
        <v>1</v>
      </c>
      <c r="AG1533" s="1">
        <v>0</v>
      </c>
      <c r="AH1533" s="1">
        <v>1</v>
      </c>
      <c r="AI1533" s="1">
        <v>1</v>
      </c>
      <c r="AJ1533" s="1">
        <v>0</v>
      </c>
      <c r="AK1533" s="1">
        <v>1</v>
      </c>
      <c r="AL1533" s="1">
        <v>1</v>
      </c>
      <c r="AM1533" s="1">
        <v>0</v>
      </c>
      <c r="AN1533" s="1">
        <v>0</v>
      </c>
      <c r="AO1533" s="1">
        <v>1</v>
      </c>
      <c r="AP1533" s="1">
        <v>0</v>
      </c>
      <c r="AQ1533" s="1">
        <v>0</v>
      </c>
      <c r="AR1533" s="1">
        <v>1</v>
      </c>
      <c r="AS1533" s="1">
        <v>0</v>
      </c>
      <c r="AT1533" s="1">
        <v>1</v>
      </c>
      <c r="AU1533" s="1">
        <v>1</v>
      </c>
      <c r="AV1533" s="1">
        <v>1</v>
      </c>
      <c r="AW1533" s="1">
        <v>0</v>
      </c>
      <c r="AX1533" s="1">
        <v>1</v>
      </c>
      <c r="AY1533" s="1">
        <v>1</v>
      </c>
      <c r="AZ1533" s="1">
        <v>1</v>
      </c>
      <c r="BA1533" s="1">
        <v>0</v>
      </c>
      <c r="BB1533" s="1">
        <v>1</v>
      </c>
      <c r="BC1533">
        <v>1</v>
      </c>
      <c r="BD1533">
        <v>1</v>
      </c>
      <c r="BE1533">
        <v>1</v>
      </c>
      <c r="BF1533">
        <v>1</v>
      </c>
      <c r="BG1533" s="1">
        <v>0</v>
      </c>
      <c r="BH1533" s="1">
        <v>0</v>
      </c>
      <c r="BI1533" s="1">
        <v>1</v>
      </c>
      <c r="BJ1533" s="1">
        <v>0</v>
      </c>
      <c r="BK1533" s="1">
        <v>0</v>
      </c>
      <c r="BL1533" s="1">
        <v>1</v>
      </c>
      <c r="BM1533" s="1">
        <v>0</v>
      </c>
      <c r="BN1533" s="1">
        <v>0</v>
      </c>
      <c r="BO1533" s="1">
        <v>0</v>
      </c>
      <c r="BP1533" s="1">
        <v>0</v>
      </c>
      <c r="BQ1533" s="1">
        <v>1</v>
      </c>
      <c r="BR1533" s="1">
        <v>1</v>
      </c>
      <c r="BS1533" s="1">
        <v>1</v>
      </c>
      <c r="BT1533" s="1">
        <v>0</v>
      </c>
      <c r="BU1533" s="1">
        <v>1</v>
      </c>
      <c r="BV1533" s="1">
        <v>0</v>
      </c>
      <c r="BW1533" s="1">
        <v>0</v>
      </c>
      <c r="BX1533" s="1">
        <v>1</v>
      </c>
      <c r="BY1533" s="1">
        <v>0</v>
      </c>
      <c r="BZ1533" s="1">
        <v>0</v>
      </c>
      <c r="CA1533" s="1">
        <v>1</v>
      </c>
      <c r="CB1533" s="1">
        <v>0</v>
      </c>
      <c r="CC1533" s="1">
        <v>0</v>
      </c>
      <c r="CD1533" s="1">
        <v>0</v>
      </c>
      <c r="CE1533" s="1">
        <v>0</v>
      </c>
      <c r="CF1533" s="1">
        <v>0</v>
      </c>
      <c r="CG1533" s="1">
        <v>0</v>
      </c>
      <c r="CH1533" s="1">
        <v>0</v>
      </c>
      <c r="CI1533" s="1" t="s">
        <v>4946</v>
      </c>
      <c r="CJ1533" s="1" t="s">
        <v>4946</v>
      </c>
      <c r="CK1533" s="1" t="s">
        <v>4946</v>
      </c>
      <c r="CL1533" s="1" t="s">
        <v>4946</v>
      </c>
      <c r="CM1533" s="1" t="s">
        <v>4944</v>
      </c>
      <c r="CN1533" s="1" t="s">
        <v>4946</v>
      </c>
      <c r="CO1533" s="1" t="s">
        <v>4944</v>
      </c>
      <c r="CP1533" s="1" t="s">
        <v>4945</v>
      </c>
      <c r="CQ1533" s="1" t="s">
        <v>4946</v>
      </c>
      <c r="CR1533" s="1" t="s">
        <v>4946</v>
      </c>
      <c r="CS1533" s="1" t="s">
        <v>4944</v>
      </c>
      <c r="CT1533" s="1" t="s">
        <v>4943</v>
      </c>
      <c r="CU1533" s="1" t="s">
        <v>4943</v>
      </c>
      <c r="CV1533" s="1" t="s">
        <v>4943</v>
      </c>
      <c r="CW1533" s="1" t="s">
        <v>4943</v>
      </c>
      <c r="CX1533" s="1" t="s">
        <v>4943</v>
      </c>
      <c r="CY1533" s="1" t="s">
        <v>4943</v>
      </c>
      <c r="CZ1533" s="1" t="s">
        <v>4943</v>
      </c>
    </row>
    <row r="1534" spans="2:104" x14ac:dyDescent="0.25">
      <c r="B1534" s="2">
        <v>44369</v>
      </c>
      <c r="C1534" s="1">
        <v>1</v>
      </c>
      <c r="D1534" s="1">
        <v>0</v>
      </c>
      <c r="E1534" s="1">
        <v>0</v>
      </c>
      <c r="F1534" s="1">
        <v>0</v>
      </c>
      <c r="G1534">
        <v>1</v>
      </c>
      <c r="H1534">
        <v>1</v>
      </c>
      <c r="I1534">
        <v>1</v>
      </c>
      <c r="J1534">
        <v>0</v>
      </c>
      <c r="K1534">
        <v>1</v>
      </c>
      <c r="L1534">
        <v>0</v>
      </c>
      <c r="M1534">
        <v>0</v>
      </c>
      <c r="N1534">
        <v>0</v>
      </c>
      <c r="O1534">
        <v>1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1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1</v>
      </c>
      <c r="AY1534" s="1">
        <v>0</v>
      </c>
      <c r="AZ1534" s="1">
        <v>1</v>
      </c>
      <c r="BA1534" s="1">
        <v>0</v>
      </c>
      <c r="BB1534" s="1">
        <v>0</v>
      </c>
      <c r="BC1534">
        <v>1</v>
      </c>
      <c r="BD1534">
        <v>1</v>
      </c>
      <c r="BE1534">
        <v>1</v>
      </c>
      <c r="BF1534">
        <v>1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M1534" s="1">
        <v>0</v>
      </c>
      <c r="BN1534" s="1">
        <v>1</v>
      </c>
      <c r="BO1534" s="1">
        <v>0</v>
      </c>
      <c r="BP1534" s="1">
        <v>0</v>
      </c>
      <c r="BQ1534" s="1">
        <v>0</v>
      </c>
      <c r="BR1534" s="1">
        <v>0</v>
      </c>
      <c r="BS1534" s="1">
        <v>0</v>
      </c>
      <c r="BT1534" s="1">
        <v>0</v>
      </c>
      <c r="BU1534" s="1">
        <v>0</v>
      </c>
      <c r="BV1534" s="1">
        <v>0</v>
      </c>
      <c r="BW1534" s="1">
        <v>0</v>
      </c>
      <c r="BX1534" s="1">
        <v>0</v>
      </c>
      <c r="BY1534" s="1">
        <v>0</v>
      </c>
      <c r="BZ1534" s="1">
        <v>0</v>
      </c>
      <c r="CA1534" s="1">
        <v>0</v>
      </c>
      <c r="CB1534" s="1">
        <v>0</v>
      </c>
      <c r="CC1534" s="1">
        <v>0</v>
      </c>
      <c r="CD1534" s="1">
        <v>0</v>
      </c>
      <c r="CE1534" s="1">
        <v>0</v>
      </c>
      <c r="CF1534" s="1">
        <v>0</v>
      </c>
      <c r="CG1534" s="1">
        <v>0</v>
      </c>
      <c r="CH1534" s="1">
        <v>0</v>
      </c>
      <c r="CI1534" s="1" t="s">
        <v>4946</v>
      </c>
      <c r="CJ1534" s="1" t="s">
        <v>4946</v>
      </c>
      <c r="CK1534" s="1" t="s">
        <v>4946</v>
      </c>
      <c r="CL1534" s="1" t="s">
        <v>4946</v>
      </c>
      <c r="CM1534" s="1" t="s">
        <v>4946</v>
      </c>
      <c r="CN1534" s="1" t="s">
        <v>4945</v>
      </c>
      <c r="CO1534" s="1" t="s">
        <v>4946</v>
      </c>
      <c r="CP1534" s="1" t="s">
        <v>4946</v>
      </c>
      <c r="CQ1534" s="1" t="s">
        <v>4946</v>
      </c>
      <c r="CR1534" s="1" t="s">
        <v>4946</v>
      </c>
      <c r="CS1534" s="1" t="s">
        <v>4946</v>
      </c>
      <c r="CT1534" s="1" t="s">
        <v>4943</v>
      </c>
      <c r="CU1534" s="1" t="s">
        <v>4943</v>
      </c>
      <c r="CV1534" s="1" t="s">
        <v>4943</v>
      </c>
      <c r="CW1534" s="1" t="s">
        <v>4943</v>
      </c>
      <c r="CX1534" s="1" t="s">
        <v>4943</v>
      </c>
      <c r="CY1534" s="1" t="s">
        <v>4943</v>
      </c>
      <c r="CZ1534" s="1" t="s">
        <v>4943</v>
      </c>
    </row>
    <row r="1535" spans="2:104" x14ac:dyDescent="0.25">
      <c r="B1535" s="2">
        <v>44369</v>
      </c>
      <c r="C1535" s="1">
        <v>1</v>
      </c>
      <c r="D1535" s="1">
        <v>0</v>
      </c>
      <c r="E1535" s="1">
        <v>0</v>
      </c>
      <c r="F1535" s="1">
        <v>0</v>
      </c>
      <c r="G1535">
        <v>1</v>
      </c>
      <c r="H1535">
        <v>1</v>
      </c>
      <c r="I1535">
        <v>1</v>
      </c>
      <c r="J1535">
        <v>1</v>
      </c>
      <c r="K1535">
        <v>1</v>
      </c>
      <c r="L1535">
        <v>1</v>
      </c>
      <c r="M1535">
        <v>1</v>
      </c>
      <c r="N1535">
        <v>1</v>
      </c>
      <c r="O1535">
        <v>1</v>
      </c>
      <c r="P1535">
        <v>0</v>
      </c>
      <c r="Q1535">
        <v>0</v>
      </c>
      <c r="R1535">
        <v>0</v>
      </c>
      <c r="S1535">
        <v>0</v>
      </c>
      <c r="T1535">
        <v>1</v>
      </c>
      <c r="U1535">
        <v>1</v>
      </c>
      <c r="V1535" s="1">
        <v>1</v>
      </c>
      <c r="W1535" s="1">
        <v>1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1</v>
      </c>
      <c r="AG1535" s="1">
        <v>1</v>
      </c>
      <c r="AH1535" s="1">
        <v>1</v>
      </c>
      <c r="AI1535" s="1">
        <v>1</v>
      </c>
      <c r="AJ1535" s="1">
        <v>1</v>
      </c>
      <c r="AK1535" s="1">
        <v>1</v>
      </c>
      <c r="AL1535" s="1">
        <v>1</v>
      </c>
      <c r="AM1535" s="1">
        <v>1</v>
      </c>
      <c r="AN1535" s="1">
        <v>1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1</v>
      </c>
      <c r="AY1535" s="1">
        <v>1</v>
      </c>
      <c r="AZ1535" s="1">
        <v>1</v>
      </c>
      <c r="BA1535" s="1">
        <v>0</v>
      </c>
      <c r="BB1535" s="1">
        <v>1</v>
      </c>
      <c r="BC1535">
        <v>1</v>
      </c>
      <c r="BD1535">
        <v>1</v>
      </c>
      <c r="BE1535">
        <v>1</v>
      </c>
      <c r="BF1535">
        <v>1</v>
      </c>
      <c r="BG1535" s="1">
        <v>1</v>
      </c>
      <c r="BH1535" s="1">
        <v>1</v>
      </c>
      <c r="BI1535" s="1">
        <v>0</v>
      </c>
      <c r="BJ1535" s="1">
        <v>0</v>
      </c>
      <c r="BK1535" s="1">
        <v>0</v>
      </c>
      <c r="BL1535" s="1">
        <v>1</v>
      </c>
      <c r="BM1535" s="1">
        <v>0</v>
      </c>
      <c r="BN1535" s="1">
        <v>0</v>
      </c>
      <c r="BO1535" s="1">
        <v>0</v>
      </c>
      <c r="BP1535" s="1">
        <v>0</v>
      </c>
      <c r="BQ1535" s="1">
        <v>1</v>
      </c>
      <c r="BR1535" s="1">
        <v>1</v>
      </c>
      <c r="BS1535" s="1">
        <v>1</v>
      </c>
      <c r="BT1535" s="1">
        <v>0</v>
      </c>
      <c r="BU1535" s="1">
        <v>1</v>
      </c>
      <c r="BV1535" s="1">
        <v>1</v>
      </c>
      <c r="BW1535" s="1">
        <v>1</v>
      </c>
      <c r="BX1535" s="1">
        <v>0</v>
      </c>
      <c r="BY1535" s="1">
        <v>0</v>
      </c>
      <c r="BZ1535" s="1">
        <v>0</v>
      </c>
      <c r="CA1535" s="1">
        <v>1</v>
      </c>
      <c r="CB1535" s="1">
        <v>0</v>
      </c>
      <c r="CC1535" s="1">
        <v>0</v>
      </c>
      <c r="CD1535" s="1">
        <v>0</v>
      </c>
      <c r="CE1535" s="1">
        <v>0</v>
      </c>
      <c r="CF1535" s="1">
        <v>1</v>
      </c>
      <c r="CG1535" s="1">
        <v>0</v>
      </c>
      <c r="CH1535" s="1">
        <v>0</v>
      </c>
      <c r="CI1535" s="1" t="s">
        <v>4946</v>
      </c>
      <c r="CJ1535" s="1" t="s">
        <v>4946</v>
      </c>
      <c r="CK1535" s="1" t="s">
        <v>4946</v>
      </c>
      <c r="CL1535" s="1" t="s">
        <v>4946</v>
      </c>
      <c r="CM1535" s="1" t="s">
        <v>4946</v>
      </c>
      <c r="CN1535" s="1" t="s">
        <v>4946</v>
      </c>
      <c r="CO1535" s="1" t="s">
        <v>4944</v>
      </c>
      <c r="CP1535" s="1" t="s">
        <v>4946</v>
      </c>
      <c r="CQ1535" s="1" t="s">
        <v>4946</v>
      </c>
      <c r="CR1535" s="1" t="s">
        <v>4946</v>
      </c>
      <c r="CS1535" s="1" t="s">
        <v>4946</v>
      </c>
      <c r="CT1535" s="1" t="s">
        <v>4943</v>
      </c>
      <c r="CU1535" s="1" t="s">
        <v>4943</v>
      </c>
      <c r="CV1535" s="1" t="s">
        <v>4943</v>
      </c>
      <c r="CW1535" s="1" t="s">
        <v>4943</v>
      </c>
      <c r="CX1535" s="1" t="s">
        <v>4943</v>
      </c>
      <c r="CY1535" s="1" t="s">
        <v>4943</v>
      </c>
      <c r="CZ1535" s="1" t="s">
        <v>4943</v>
      </c>
    </row>
    <row r="1536" spans="2:104" x14ac:dyDescent="0.25">
      <c r="B1536" s="2">
        <v>44369</v>
      </c>
      <c r="C1536" s="1">
        <v>0</v>
      </c>
      <c r="D1536" s="1">
        <v>1</v>
      </c>
      <c r="E1536" s="1">
        <v>0</v>
      </c>
      <c r="F1536" s="1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>
        <v>0</v>
      </c>
      <c r="BD1536">
        <v>0</v>
      </c>
      <c r="BE1536">
        <v>0</v>
      </c>
      <c r="BF1536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M1536" s="1">
        <v>0</v>
      </c>
      <c r="BN1536" s="1">
        <v>0</v>
      </c>
      <c r="BO1536" s="1">
        <v>0</v>
      </c>
      <c r="BP1536" s="1">
        <v>0</v>
      </c>
      <c r="BQ1536" s="1">
        <v>0</v>
      </c>
      <c r="BR1536" s="1">
        <v>0</v>
      </c>
      <c r="BS1536" s="1">
        <v>0</v>
      </c>
      <c r="BT1536" s="1">
        <v>0</v>
      </c>
      <c r="BU1536" s="1">
        <v>0</v>
      </c>
      <c r="BV1536" s="1">
        <v>0</v>
      </c>
      <c r="BW1536" s="1">
        <v>0</v>
      </c>
      <c r="BX1536" s="1">
        <v>0</v>
      </c>
      <c r="BY1536" s="1">
        <v>0</v>
      </c>
      <c r="BZ1536" s="1">
        <v>0</v>
      </c>
      <c r="CA1536" s="1">
        <v>0</v>
      </c>
      <c r="CB1536" s="1">
        <v>0</v>
      </c>
      <c r="CC1536" s="1">
        <v>0</v>
      </c>
      <c r="CD1536" s="1">
        <v>0</v>
      </c>
      <c r="CE1536" s="1">
        <v>0</v>
      </c>
      <c r="CF1536" s="1">
        <v>0</v>
      </c>
      <c r="CG1536" s="1">
        <v>0</v>
      </c>
      <c r="CH1536" s="1">
        <v>0</v>
      </c>
      <c r="CI1536" s="1" t="s">
        <v>4943</v>
      </c>
      <c r="CJ1536" s="1" t="s">
        <v>4943</v>
      </c>
      <c r="CK1536" s="1" t="s">
        <v>4943</v>
      </c>
      <c r="CL1536" s="1" t="s">
        <v>4943</v>
      </c>
      <c r="CM1536" s="1" t="s">
        <v>4943</v>
      </c>
      <c r="CN1536" s="1" t="s">
        <v>4943</v>
      </c>
      <c r="CO1536" s="1" t="s">
        <v>4943</v>
      </c>
      <c r="CP1536" s="1" t="s">
        <v>4943</v>
      </c>
      <c r="CQ1536" s="1" t="s">
        <v>4943</v>
      </c>
      <c r="CR1536" s="1" t="s">
        <v>4943</v>
      </c>
      <c r="CS1536" s="1" t="s">
        <v>4943</v>
      </c>
      <c r="CT1536" s="1" t="s">
        <v>4943</v>
      </c>
      <c r="CU1536" s="1" t="s">
        <v>4943</v>
      </c>
      <c r="CV1536" s="1" t="s">
        <v>4943</v>
      </c>
      <c r="CW1536" s="1" t="s">
        <v>4943</v>
      </c>
      <c r="CX1536" s="1" t="s">
        <v>4943</v>
      </c>
      <c r="CY1536" s="1" t="s">
        <v>23</v>
      </c>
      <c r="CZ1536" s="1" t="s">
        <v>4943</v>
      </c>
    </row>
    <row r="1537" spans="2:104" x14ac:dyDescent="0.25">
      <c r="B1537" s="2">
        <v>44369</v>
      </c>
      <c r="C1537" s="1">
        <v>0</v>
      </c>
      <c r="D1537" s="1">
        <v>1</v>
      </c>
      <c r="E1537" s="1">
        <v>0</v>
      </c>
      <c r="F1537" s="1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>
        <v>0</v>
      </c>
      <c r="BD1537">
        <v>0</v>
      </c>
      <c r="BE1537">
        <v>0</v>
      </c>
      <c r="BF1537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M1537" s="1">
        <v>0</v>
      </c>
      <c r="BN1537" s="1">
        <v>0</v>
      </c>
      <c r="BO1537" s="1">
        <v>0</v>
      </c>
      <c r="BP1537" s="1">
        <v>0</v>
      </c>
      <c r="BQ1537" s="1">
        <v>0</v>
      </c>
      <c r="BR1537" s="1">
        <v>0</v>
      </c>
      <c r="BS1537" s="1">
        <v>0</v>
      </c>
      <c r="BT1537" s="1">
        <v>0</v>
      </c>
      <c r="BU1537" s="1">
        <v>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>
        <v>0</v>
      </c>
      <c r="CE1537" s="1">
        <v>0</v>
      </c>
      <c r="CF1537" s="1">
        <v>0</v>
      </c>
      <c r="CG1537" s="1">
        <v>0</v>
      </c>
      <c r="CH1537" s="1">
        <v>0</v>
      </c>
      <c r="CI1537" s="1" t="s">
        <v>4943</v>
      </c>
      <c r="CJ1537" s="1" t="s">
        <v>4943</v>
      </c>
      <c r="CK1537" s="1" t="s">
        <v>4943</v>
      </c>
      <c r="CL1537" s="1" t="s">
        <v>4943</v>
      </c>
      <c r="CM1537" s="1" t="s">
        <v>4943</v>
      </c>
      <c r="CN1537" s="1" t="s">
        <v>4943</v>
      </c>
      <c r="CO1537" s="1" t="s">
        <v>4943</v>
      </c>
      <c r="CP1537" s="1" t="s">
        <v>4943</v>
      </c>
      <c r="CQ1537" s="1" t="s">
        <v>4943</v>
      </c>
      <c r="CR1537" s="1" t="s">
        <v>4943</v>
      </c>
      <c r="CS1537" s="1" t="s">
        <v>4943</v>
      </c>
      <c r="CT1537" s="1" t="s">
        <v>4943</v>
      </c>
      <c r="CU1537" s="1" t="s">
        <v>4943</v>
      </c>
      <c r="CV1537" s="1" t="s">
        <v>4943</v>
      </c>
      <c r="CW1537" s="1" t="s">
        <v>4943</v>
      </c>
      <c r="CX1537" s="1" t="s">
        <v>4943</v>
      </c>
      <c r="CY1537" s="1" t="s">
        <v>23</v>
      </c>
      <c r="CZ1537" s="1" t="s">
        <v>4943</v>
      </c>
    </row>
    <row r="1538" spans="2:104" x14ac:dyDescent="0.25">
      <c r="B1538" s="2">
        <v>44369</v>
      </c>
      <c r="C1538" s="1">
        <v>0</v>
      </c>
      <c r="D1538" s="1">
        <v>0</v>
      </c>
      <c r="E1538" s="1">
        <v>1</v>
      </c>
      <c r="F1538" s="1">
        <v>0</v>
      </c>
      <c r="G1538">
        <v>0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>
        <v>0</v>
      </c>
      <c r="BD1538">
        <v>0</v>
      </c>
      <c r="BE1538">
        <v>0</v>
      </c>
      <c r="BF1538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M1538" s="1">
        <v>0</v>
      </c>
      <c r="BN1538" s="1">
        <v>0</v>
      </c>
      <c r="BO1538" s="1">
        <v>0</v>
      </c>
      <c r="BP1538" s="1">
        <v>0</v>
      </c>
      <c r="BQ1538" s="1">
        <v>0</v>
      </c>
      <c r="BR1538" s="1">
        <v>0</v>
      </c>
      <c r="BS1538" s="1">
        <v>0</v>
      </c>
      <c r="BT1538" s="1">
        <v>0</v>
      </c>
      <c r="BU1538" s="1">
        <v>0</v>
      </c>
      <c r="BV1538" s="1">
        <v>0</v>
      </c>
      <c r="BW1538" s="1">
        <v>0</v>
      </c>
      <c r="BX1538" s="1">
        <v>0</v>
      </c>
      <c r="BY1538" s="1">
        <v>0</v>
      </c>
      <c r="BZ1538" s="1">
        <v>0</v>
      </c>
      <c r="CA1538" s="1">
        <v>0</v>
      </c>
      <c r="CB1538" s="1">
        <v>0</v>
      </c>
      <c r="CC1538" s="1">
        <v>0</v>
      </c>
      <c r="CD1538" s="1">
        <v>0</v>
      </c>
      <c r="CE1538" s="1">
        <v>0</v>
      </c>
      <c r="CF1538" s="1">
        <v>0</v>
      </c>
      <c r="CG1538" s="1">
        <v>0</v>
      </c>
      <c r="CH1538" s="1">
        <v>0</v>
      </c>
      <c r="CI1538" s="1" t="s">
        <v>4943</v>
      </c>
      <c r="CJ1538" s="1" t="s">
        <v>4943</v>
      </c>
      <c r="CK1538" s="1" t="s">
        <v>4943</v>
      </c>
      <c r="CL1538" s="1" t="s">
        <v>4943</v>
      </c>
      <c r="CM1538" s="1" t="s">
        <v>4943</v>
      </c>
      <c r="CN1538" s="1" t="s">
        <v>4943</v>
      </c>
      <c r="CO1538" s="1" t="s">
        <v>4943</v>
      </c>
      <c r="CP1538" s="1" t="s">
        <v>4943</v>
      </c>
      <c r="CQ1538" s="1" t="s">
        <v>4943</v>
      </c>
      <c r="CR1538" s="1" t="s">
        <v>4943</v>
      </c>
      <c r="CS1538" s="1" t="s">
        <v>4943</v>
      </c>
      <c r="CT1538" s="1" t="s">
        <v>4947</v>
      </c>
      <c r="CU1538" s="1" t="s">
        <v>4947</v>
      </c>
      <c r="CV1538" s="1" t="s">
        <v>4947</v>
      </c>
      <c r="CW1538" s="1" t="s">
        <v>4943</v>
      </c>
      <c r="CX1538" s="1" t="s">
        <v>4943</v>
      </c>
      <c r="CY1538" s="1" t="s">
        <v>4943</v>
      </c>
      <c r="CZ1538" s="1" t="s">
        <v>23</v>
      </c>
    </row>
    <row r="1539" spans="2:104" x14ac:dyDescent="0.25">
      <c r="B1539" s="2">
        <v>44369</v>
      </c>
      <c r="C1539" s="1">
        <v>0</v>
      </c>
      <c r="D1539" s="1">
        <v>0</v>
      </c>
      <c r="E1539" s="1">
        <v>1</v>
      </c>
      <c r="F1539" s="1">
        <v>0</v>
      </c>
      <c r="G1539">
        <v>0</v>
      </c>
      <c r="H1539">
        <v>0</v>
      </c>
      <c r="I1539">
        <v>1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>
        <v>0</v>
      </c>
      <c r="BD1539">
        <v>0</v>
      </c>
      <c r="BE1539">
        <v>0</v>
      </c>
      <c r="BF1539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M1539" s="1">
        <v>0</v>
      </c>
      <c r="BN1539" s="1">
        <v>0</v>
      </c>
      <c r="BO1539" s="1">
        <v>0</v>
      </c>
      <c r="BP1539" s="1">
        <v>0</v>
      </c>
      <c r="BQ1539" s="1">
        <v>0</v>
      </c>
      <c r="BR1539" s="1">
        <v>0</v>
      </c>
      <c r="BS1539" s="1">
        <v>0</v>
      </c>
      <c r="BT1539" s="1">
        <v>0</v>
      </c>
      <c r="BU1539" s="1">
        <v>0</v>
      </c>
      <c r="BV1539" s="1">
        <v>0</v>
      </c>
      <c r="BW1539" s="1">
        <v>0</v>
      </c>
      <c r="BX1539" s="1">
        <v>0</v>
      </c>
      <c r="BY1539" s="1">
        <v>0</v>
      </c>
      <c r="BZ1539" s="1">
        <v>0</v>
      </c>
      <c r="CA1539" s="1">
        <v>0</v>
      </c>
      <c r="CB1539" s="1">
        <v>0</v>
      </c>
      <c r="CC1539" s="1">
        <v>0</v>
      </c>
      <c r="CD1539" s="1">
        <v>0</v>
      </c>
      <c r="CE1539" s="1">
        <v>0</v>
      </c>
      <c r="CF1539" s="1">
        <v>0</v>
      </c>
      <c r="CG1539" s="1">
        <v>0</v>
      </c>
      <c r="CH1539" s="1">
        <v>0</v>
      </c>
      <c r="CI1539" s="1" t="s">
        <v>4943</v>
      </c>
      <c r="CJ1539" s="1" t="s">
        <v>4943</v>
      </c>
      <c r="CK1539" s="1" t="s">
        <v>4943</v>
      </c>
      <c r="CL1539" s="1" t="s">
        <v>4943</v>
      </c>
      <c r="CM1539" s="1" t="s">
        <v>4943</v>
      </c>
      <c r="CN1539" s="1" t="s">
        <v>4943</v>
      </c>
      <c r="CO1539" s="1" t="s">
        <v>4943</v>
      </c>
      <c r="CP1539" s="1" t="s">
        <v>4943</v>
      </c>
      <c r="CQ1539" s="1" t="s">
        <v>4943</v>
      </c>
      <c r="CR1539" s="1" t="s">
        <v>4943</v>
      </c>
      <c r="CS1539" s="1" t="s">
        <v>4943</v>
      </c>
      <c r="CT1539" s="1" t="s">
        <v>4947</v>
      </c>
      <c r="CU1539" s="1" t="s">
        <v>4943</v>
      </c>
      <c r="CV1539" s="1" t="s">
        <v>4943</v>
      </c>
      <c r="CW1539" s="1" t="s">
        <v>4943</v>
      </c>
      <c r="CX1539" s="1" t="s">
        <v>4943</v>
      </c>
      <c r="CY1539" s="1" t="s">
        <v>4943</v>
      </c>
      <c r="CZ1539" s="1" t="s">
        <v>23</v>
      </c>
    </row>
    <row r="1540" spans="2:104" x14ac:dyDescent="0.25">
      <c r="B1540" s="2">
        <v>44369</v>
      </c>
      <c r="C1540" s="1">
        <v>1</v>
      </c>
      <c r="D1540" s="1">
        <v>0</v>
      </c>
      <c r="E1540" s="1">
        <v>0</v>
      </c>
      <c r="F1540" s="1">
        <v>0</v>
      </c>
      <c r="G1540">
        <v>1</v>
      </c>
      <c r="H1540">
        <v>0</v>
      </c>
      <c r="I1540">
        <v>1</v>
      </c>
      <c r="J1540">
        <v>0</v>
      </c>
      <c r="K1540">
        <v>0</v>
      </c>
      <c r="L1540">
        <v>0</v>
      </c>
      <c r="M1540">
        <v>0</v>
      </c>
      <c r="N1540">
        <v>1</v>
      </c>
      <c r="O1540">
        <v>1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0</v>
      </c>
      <c r="V1540" s="1">
        <v>1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>
        <v>0</v>
      </c>
      <c r="BD1540">
        <v>0</v>
      </c>
      <c r="BE1540">
        <v>0</v>
      </c>
      <c r="BF1540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v>0</v>
      </c>
      <c r="BO1540" s="1">
        <v>0</v>
      </c>
      <c r="BP1540" s="1">
        <v>0</v>
      </c>
      <c r="BQ1540" s="1">
        <v>0</v>
      </c>
      <c r="BR1540" s="1">
        <v>0</v>
      </c>
      <c r="BS1540" s="1">
        <v>0</v>
      </c>
      <c r="BT1540" s="1">
        <v>0</v>
      </c>
      <c r="BU1540" s="1">
        <v>0</v>
      </c>
      <c r="BV1540" s="1">
        <v>0</v>
      </c>
      <c r="BW1540" s="1">
        <v>0</v>
      </c>
      <c r="BX1540" s="1">
        <v>0</v>
      </c>
      <c r="BY1540" s="1">
        <v>0</v>
      </c>
      <c r="BZ1540" s="1">
        <v>0</v>
      </c>
      <c r="CA1540" s="1">
        <v>0</v>
      </c>
      <c r="CB1540" s="1">
        <v>0</v>
      </c>
      <c r="CC1540" s="1">
        <v>0</v>
      </c>
      <c r="CD1540" s="1">
        <v>0</v>
      </c>
      <c r="CE1540" s="1">
        <v>0</v>
      </c>
      <c r="CF1540" s="1">
        <v>0</v>
      </c>
      <c r="CG1540" s="1">
        <v>0</v>
      </c>
      <c r="CH1540" s="1">
        <v>0</v>
      </c>
      <c r="CI1540" s="1" t="s">
        <v>4944</v>
      </c>
      <c r="CJ1540" s="1" t="s">
        <v>4946</v>
      </c>
      <c r="CK1540" s="1" t="s">
        <v>4944</v>
      </c>
      <c r="CL1540" s="1" t="s">
        <v>4944</v>
      </c>
      <c r="CM1540" s="1" t="s">
        <v>4946</v>
      </c>
      <c r="CN1540" s="1" t="s">
        <v>4946</v>
      </c>
      <c r="CO1540" s="1" t="s">
        <v>4946</v>
      </c>
      <c r="CP1540" s="1" t="s">
        <v>4946</v>
      </c>
      <c r="CQ1540" s="1" t="s">
        <v>4944</v>
      </c>
      <c r="CR1540" s="1" t="s">
        <v>4946</v>
      </c>
      <c r="CS1540" s="1" t="s">
        <v>4946</v>
      </c>
      <c r="CT1540" s="1" t="s">
        <v>4943</v>
      </c>
      <c r="CU1540" s="1" t="s">
        <v>4943</v>
      </c>
      <c r="CV1540" s="1" t="s">
        <v>4943</v>
      </c>
      <c r="CW1540" s="1" t="s">
        <v>4943</v>
      </c>
      <c r="CX1540" s="1" t="s">
        <v>4943</v>
      </c>
      <c r="CY1540" s="1" t="s">
        <v>4943</v>
      </c>
      <c r="CZ1540" s="1" t="s">
        <v>4943</v>
      </c>
    </row>
    <row r="1541" spans="2:104" x14ac:dyDescent="0.25">
      <c r="B1541" s="2">
        <v>44369</v>
      </c>
      <c r="C1541" s="1">
        <v>0</v>
      </c>
      <c r="D1541" s="1">
        <v>1</v>
      </c>
      <c r="E1541" s="1">
        <v>0</v>
      </c>
      <c r="F1541" s="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>
        <v>0</v>
      </c>
      <c r="BD1541">
        <v>0</v>
      </c>
      <c r="BE1541">
        <v>0</v>
      </c>
      <c r="BF154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M1541" s="1">
        <v>0</v>
      </c>
      <c r="BN1541" s="1">
        <v>0</v>
      </c>
      <c r="BO1541" s="1">
        <v>0</v>
      </c>
      <c r="BP1541" s="1">
        <v>0</v>
      </c>
      <c r="BQ1541" s="1">
        <v>0</v>
      </c>
      <c r="BR1541" s="1">
        <v>0</v>
      </c>
      <c r="BS1541" s="1">
        <v>0</v>
      </c>
      <c r="BT1541" s="1">
        <v>0</v>
      </c>
      <c r="BU1541" s="1">
        <v>0</v>
      </c>
      <c r="BV1541" s="1">
        <v>0</v>
      </c>
      <c r="BW1541" s="1">
        <v>0</v>
      </c>
      <c r="BX1541" s="1">
        <v>0</v>
      </c>
      <c r="BY1541" s="1">
        <v>0</v>
      </c>
      <c r="BZ1541" s="1">
        <v>0</v>
      </c>
      <c r="CA1541" s="1">
        <v>0</v>
      </c>
      <c r="CB1541" s="1">
        <v>0</v>
      </c>
      <c r="CC1541" s="1">
        <v>0</v>
      </c>
      <c r="CD1541" s="1">
        <v>0</v>
      </c>
      <c r="CE1541" s="1">
        <v>0</v>
      </c>
      <c r="CF1541" s="1">
        <v>0</v>
      </c>
      <c r="CG1541" s="1">
        <v>0</v>
      </c>
      <c r="CH1541" s="1">
        <v>0</v>
      </c>
      <c r="CI1541" s="1" t="s">
        <v>4943</v>
      </c>
      <c r="CJ1541" s="1" t="s">
        <v>4943</v>
      </c>
      <c r="CK1541" s="1" t="s">
        <v>4943</v>
      </c>
      <c r="CL1541" s="1" t="s">
        <v>4943</v>
      </c>
      <c r="CM1541" s="1" t="s">
        <v>4943</v>
      </c>
      <c r="CN1541" s="1" t="s">
        <v>4943</v>
      </c>
      <c r="CO1541" s="1" t="s">
        <v>4943</v>
      </c>
      <c r="CP1541" s="1" t="s">
        <v>4943</v>
      </c>
      <c r="CQ1541" s="1" t="s">
        <v>4943</v>
      </c>
      <c r="CR1541" s="1" t="s">
        <v>4943</v>
      </c>
      <c r="CS1541" s="1" t="s">
        <v>4943</v>
      </c>
      <c r="CT1541" s="1" t="s">
        <v>4943</v>
      </c>
      <c r="CU1541" s="1" t="s">
        <v>4943</v>
      </c>
      <c r="CV1541" s="1" t="s">
        <v>4943</v>
      </c>
      <c r="CW1541" s="1" t="s">
        <v>4943</v>
      </c>
      <c r="CX1541" s="1" t="s">
        <v>4943</v>
      </c>
      <c r="CY1541" s="1" t="s">
        <v>23</v>
      </c>
      <c r="CZ1541" s="1" t="s">
        <v>4943</v>
      </c>
    </row>
    <row r="1542" spans="2:104" x14ac:dyDescent="0.25">
      <c r="B1542" s="2">
        <v>44369</v>
      </c>
      <c r="C1542" s="1">
        <v>0</v>
      </c>
      <c r="D1542" s="1">
        <v>1</v>
      </c>
      <c r="E1542" s="1">
        <v>0</v>
      </c>
      <c r="F1542" s="1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>
        <v>0</v>
      </c>
      <c r="BD1542">
        <v>0</v>
      </c>
      <c r="BE1542">
        <v>0</v>
      </c>
      <c r="BF1542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M1542" s="1">
        <v>0</v>
      </c>
      <c r="BN1542" s="1">
        <v>0</v>
      </c>
      <c r="BO1542" s="1">
        <v>0</v>
      </c>
      <c r="BP1542" s="1">
        <v>0</v>
      </c>
      <c r="BQ1542" s="1">
        <v>0</v>
      </c>
      <c r="BR1542" s="1">
        <v>0</v>
      </c>
      <c r="BS1542" s="1">
        <v>0</v>
      </c>
      <c r="BT1542" s="1">
        <v>0</v>
      </c>
      <c r="BU1542" s="1">
        <v>0</v>
      </c>
      <c r="BV1542" s="1">
        <v>0</v>
      </c>
      <c r="BW1542" s="1">
        <v>0</v>
      </c>
      <c r="BX1542" s="1">
        <v>0</v>
      </c>
      <c r="BY1542" s="1">
        <v>0</v>
      </c>
      <c r="BZ1542" s="1">
        <v>0</v>
      </c>
      <c r="CA1542" s="1">
        <v>0</v>
      </c>
      <c r="CB1542" s="1">
        <v>0</v>
      </c>
      <c r="CC1542" s="1">
        <v>0</v>
      </c>
      <c r="CD1542" s="1">
        <v>0</v>
      </c>
      <c r="CE1542" s="1">
        <v>0</v>
      </c>
      <c r="CF1542" s="1">
        <v>0</v>
      </c>
      <c r="CG1542" s="1">
        <v>0</v>
      </c>
      <c r="CH1542" s="1">
        <v>0</v>
      </c>
      <c r="CI1542" s="1" t="s">
        <v>4943</v>
      </c>
      <c r="CJ1542" s="1" t="s">
        <v>4943</v>
      </c>
      <c r="CK1542" s="1" t="s">
        <v>4943</v>
      </c>
      <c r="CL1542" s="1" t="s">
        <v>4943</v>
      </c>
      <c r="CM1542" s="1" t="s">
        <v>4943</v>
      </c>
      <c r="CN1542" s="1" t="s">
        <v>4943</v>
      </c>
      <c r="CO1542" s="1" t="s">
        <v>4943</v>
      </c>
      <c r="CP1542" s="1" t="s">
        <v>4943</v>
      </c>
      <c r="CQ1542" s="1" t="s">
        <v>4943</v>
      </c>
      <c r="CR1542" s="1" t="s">
        <v>4943</v>
      </c>
      <c r="CS1542" s="1" t="s">
        <v>4943</v>
      </c>
      <c r="CT1542" s="1" t="s">
        <v>4943</v>
      </c>
      <c r="CU1542" s="1" t="s">
        <v>4943</v>
      </c>
      <c r="CV1542" s="1" t="s">
        <v>4943</v>
      </c>
      <c r="CW1542" s="1" t="s">
        <v>4943</v>
      </c>
      <c r="CX1542" s="1" t="s">
        <v>4943</v>
      </c>
      <c r="CY1542" s="1" t="s">
        <v>23</v>
      </c>
      <c r="CZ1542" s="1" t="s">
        <v>4943</v>
      </c>
    </row>
    <row r="1543" spans="2:104" x14ac:dyDescent="0.25">
      <c r="B1543" s="2">
        <v>44369</v>
      </c>
      <c r="C1543" s="1">
        <v>1</v>
      </c>
      <c r="D1543" s="1">
        <v>0</v>
      </c>
      <c r="E1543" s="1">
        <v>0</v>
      </c>
      <c r="F1543" s="1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0</v>
      </c>
      <c r="N1543">
        <v>1</v>
      </c>
      <c r="O1543">
        <v>1</v>
      </c>
      <c r="P1543">
        <v>0</v>
      </c>
      <c r="Q1543">
        <v>1</v>
      </c>
      <c r="R1543">
        <v>1</v>
      </c>
      <c r="S1543">
        <v>0</v>
      </c>
      <c r="T1543">
        <v>1</v>
      </c>
      <c r="U1543">
        <v>0</v>
      </c>
      <c r="V1543" s="1">
        <v>1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1</v>
      </c>
      <c r="AG1543" s="1">
        <v>0</v>
      </c>
      <c r="AH1543" s="1">
        <v>1</v>
      </c>
      <c r="AI1543" s="1">
        <v>0</v>
      </c>
      <c r="AJ1543" s="1">
        <v>0</v>
      </c>
      <c r="AK1543" s="1">
        <v>1</v>
      </c>
      <c r="AL1543" s="1">
        <v>1</v>
      </c>
      <c r="AM1543" s="1">
        <v>1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1</v>
      </c>
      <c r="AX1543" s="1">
        <v>1</v>
      </c>
      <c r="AY1543" s="1">
        <v>1</v>
      </c>
      <c r="AZ1543" s="1">
        <v>1</v>
      </c>
      <c r="BA1543" s="1">
        <v>0</v>
      </c>
      <c r="BB1543" s="1">
        <v>1</v>
      </c>
      <c r="BC1543">
        <v>1</v>
      </c>
      <c r="BD1543">
        <v>0</v>
      </c>
      <c r="BE1543">
        <v>1</v>
      </c>
      <c r="BF1543">
        <v>0</v>
      </c>
      <c r="BG1543" s="1">
        <v>1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M1543" s="1">
        <v>0</v>
      </c>
      <c r="BN1543" s="1">
        <v>0</v>
      </c>
      <c r="BO1543" s="1">
        <v>0</v>
      </c>
      <c r="BP1543" s="1">
        <v>0</v>
      </c>
      <c r="BQ1543" s="1">
        <v>0</v>
      </c>
      <c r="BR1543" s="1">
        <v>0</v>
      </c>
      <c r="BS1543" s="1">
        <v>0</v>
      </c>
      <c r="BT1543" s="1">
        <v>0</v>
      </c>
      <c r="BU1543" s="1">
        <v>0</v>
      </c>
      <c r="BV1543" s="1">
        <v>0</v>
      </c>
      <c r="BW1543" s="1">
        <v>0</v>
      </c>
      <c r="BX1543" s="1">
        <v>0</v>
      </c>
      <c r="BY1543" s="1">
        <v>0</v>
      </c>
      <c r="BZ1543" s="1">
        <v>0</v>
      </c>
      <c r="CA1543" s="1">
        <v>0</v>
      </c>
      <c r="CB1543" s="1">
        <v>0</v>
      </c>
      <c r="CC1543" s="1">
        <v>0</v>
      </c>
      <c r="CD1543" s="1">
        <v>0</v>
      </c>
      <c r="CE1543" s="1">
        <v>0</v>
      </c>
      <c r="CF1543" s="1">
        <v>0</v>
      </c>
      <c r="CG1543" s="1">
        <v>0</v>
      </c>
      <c r="CH1543" s="1">
        <v>0</v>
      </c>
      <c r="CI1543" s="1" t="s">
        <v>4946</v>
      </c>
      <c r="CJ1543" s="1" t="s">
        <v>4946</v>
      </c>
      <c r="CK1543" s="1" t="s">
        <v>4946</v>
      </c>
      <c r="CL1543" s="1" t="s">
        <v>4946</v>
      </c>
      <c r="CM1543" s="1" t="s">
        <v>4946</v>
      </c>
      <c r="CN1543" s="1" t="s">
        <v>4946</v>
      </c>
      <c r="CO1543" s="1" t="s">
        <v>4946</v>
      </c>
      <c r="CP1543" s="1" t="s">
        <v>4946</v>
      </c>
      <c r="CQ1543" s="1" t="s">
        <v>4946</v>
      </c>
      <c r="CR1543" s="1" t="s">
        <v>4946</v>
      </c>
      <c r="CS1543" s="1" t="s">
        <v>4946</v>
      </c>
      <c r="CT1543" s="1" t="s">
        <v>4943</v>
      </c>
      <c r="CU1543" s="1" t="s">
        <v>4943</v>
      </c>
      <c r="CV1543" s="1" t="s">
        <v>4943</v>
      </c>
      <c r="CW1543" s="1" t="s">
        <v>4943</v>
      </c>
      <c r="CX1543" s="1" t="s">
        <v>4943</v>
      </c>
      <c r="CY1543" s="1" t="s">
        <v>4943</v>
      </c>
      <c r="CZ1543" s="1" t="s">
        <v>4943</v>
      </c>
    </row>
    <row r="1544" spans="2:104" x14ac:dyDescent="0.25">
      <c r="B1544" s="2">
        <v>44369</v>
      </c>
      <c r="C1544" s="1">
        <v>1</v>
      </c>
      <c r="D1544" s="1">
        <v>0</v>
      </c>
      <c r="E1544" s="1">
        <v>0</v>
      </c>
      <c r="F1544" s="1">
        <v>0</v>
      </c>
      <c r="G1544">
        <v>1</v>
      </c>
      <c r="H1544">
        <v>0</v>
      </c>
      <c r="I1544">
        <v>1</v>
      </c>
      <c r="J1544">
        <v>0</v>
      </c>
      <c r="K1544">
        <v>0</v>
      </c>
      <c r="L1544">
        <v>0</v>
      </c>
      <c r="M1544">
        <v>0</v>
      </c>
      <c r="N1544">
        <v>1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 s="1">
        <v>1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>
        <v>0</v>
      </c>
      <c r="BD1544">
        <v>0</v>
      </c>
      <c r="BE1544">
        <v>0</v>
      </c>
      <c r="BF1544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M1544" s="1">
        <v>0</v>
      </c>
      <c r="BN1544" s="1">
        <v>0</v>
      </c>
      <c r="BO1544" s="1">
        <v>0</v>
      </c>
      <c r="BP1544" s="1">
        <v>0</v>
      </c>
      <c r="BQ1544" s="1">
        <v>0</v>
      </c>
      <c r="BR1544" s="1">
        <v>0</v>
      </c>
      <c r="BS1544" s="1">
        <v>0</v>
      </c>
      <c r="BT1544" s="1">
        <v>0</v>
      </c>
      <c r="BU1544" s="1">
        <v>0</v>
      </c>
      <c r="BV1544" s="1">
        <v>0</v>
      </c>
      <c r="BW1544" s="1">
        <v>0</v>
      </c>
      <c r="BX1544" s="1">
        <v>0</v>
      </c>
      <c r="BY1544" s="1">
        <v>0</v>
      </c>
      <c r="BZ1544" s="1">
        <v>0</v>
      </c>
      <c r="CA1544" s="1">
        <v>0</v>
      </c>
      <c r="CB1544" s="1">
        <v>0</v>
      </c>
      <c r="CC1544" s="1">
        <v>0</v>
      </c>
      <c r="CD1544" s="1">
        <v>0</v>
      </c>
      <c r="CE1544" s="1">
        <v>0</v>
      </c>
      <c r="CF1544" s="1">
        <v>0</v>
      </c>
      <c r="CG1544" s="1">
        <v>0</v>
      </c>
      <c r="CH1544" s="1">
        <v>0</v>
      </c>
      <c r="CI1544" s="1" t="s">
        <v>4944</v>
      </c>
      <c r="CJ1544" s="1" t="s">
        <v>4945</v>
      </c>
      <c r="CK1544" s="1" t="s">
        <v>4944</v>
      </c>
      <c r="CL1544" s="1" t="s">
        <v>4944</v>
      </c>
      <c r="CM1544" s="1" t="s">
        <v>4944</v>
      </c>
      <c r="CN1544" s="1" t="s">
        <v>4945</v>
      </c>
      <c r="CO1544" s="1" t="s">
        <v>4945</v>
      </c>
      <c r="CP1544" s="1" t="s">
        <v>4944</v>
      </c>
      <c r="CQ1544" s="1" t="s">
        <v>4945</v>
      </c>
      <c r="CR1544" s="1" t="s">
        <v>4945</v>
      </c>
      <c r="CS1544" s="1" t="s">
        <v>4945</v>
      </c>
      <c r="CT1544" s="1" t="s">
        <v>4943</v>
      </c>
      <c r="CU1544" s="1" t="s">
        <v>4943</v>
      </c>
      <c r="CV1544" s="1" t="s">
        <v>4943</v>
      </c>
      <c r="CW1544" s="1" t="s">
        <v>4943</v>
      </c>
      <c r="CX1544" s="1" t="s">
        <v>4943</v>
      </c>
      <c r="CY1544" s="1" t="s">
        <v>4943</v>
      </c>
      <c r="CZ1544" s="1" t="s">
        <v>4943</v>
      </c>
    </row>
    <row r="1545" spans="2:104" x14ac:dyDescent="0.25">
      <c r="B1545" s="2">
        <v>44369</v>
      </c>
      <c r="C1545" s="1">
        <v>0</v>
      </c>
      <c r="D1545" s="1">
        <v>1</v>
      </c>
      <c r="E1545" s="1">
        <v>0</v>
      </c>
      <c r="F1545" s="1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>
        <v>0</v>
      </c>
      <c r="BD1545">
        <v>0</v>
      </c>
      <c r="BE1545">
        <v>0</v>
      </c>
      <c r="BF1545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v>0</v>
      </c>
      <c r="BO1545" s="1">
        <v>0</v>
      </c>
      <c r="BP1545" s="1">
        <v>0</v>
      </c>
      <c r="BQ1545" s="1">
        <v>0</v>
      </c>
      <c r="BR1545" s="1">
        <v>0</v>
      </c>
      <c r="BS1545" s="1">
        <v>0</v>
      </c>
      <c r="BT1545" s="1">
        <v>0</v>
      </c>
      <c r="BU1545" s="1">
        <v>0</v>
      </c>
      <c r="BV1545" s="1">
        <v>0</v>
      </c>
      <c r="BW1545" s="1">
        <v>0</v>
      </c>
      <c r="BX1545" s="1">
        <v>0</v>
      </c>
      <c r="BY1545" s="1">
        <v>0</v>
      </c>
      <c r="BZ1545" s="1">
        <v>0</v>
      </c>
      <c r="CA1545" s="1">
        <v>0</v>
      </c>
      <c r="CB1545" s="1">
        <v>0</v>
      </c>
      <c r="CC1545" s="1">
        <v>0</v>
      </c>
      <c r="CD1545" s="1">
        <v>0</v>
      </c>
      <c r="CE1545" s="1">
        <v>0</v>
      </c>
      <c r="CF1545" s="1">
        <v>0</v>
      </c>
      <c r="CG1545" s="1">
        <v>0</v>
      </c>
      <c r="CH1545" s="1">
        <v>0</v>
      </c>
      <c r="CI1545" s="1" t="s">
        <v>4943</v>
      </c>
      <c r="CJ1545" s="1" t="s">
        <v>4943</v>
      </c>
      <c r="CK1545" s="1" t="s">
        <v>4943</v>
      </c>
      <c r="CL1545" s="1" t="s">
        <v>4943</v>
      </c>
      <c r="CM1545" s="1" t="s">
        <v>4943</v>
      </c>
      <c r="CN1545" s="1" t="s">
        <v>4943</v>
      </c>
      <c r="CO1545" s="1" t="s">
        <v>4943</v>
      </c>
      <c r="CP1545" s="1" t="s">
        <v>4943</v>
      </c>
      <c r="CQ1545" s="1" t="s">
        <v>4943</v>
      </c>
      <c r="CR1545" s="1" t="s">
        <v>4943</v>
      </c>
      <c r="CS1545" s="1" t="s">
        <v>4943</v>
      </c>
      <c r="CT1545" s="1" t="s">
        <v>4943</v>
      </c>
      <c r="CU1545" s="1" t="s">
        <v>4943</v>
      </c>
      <c r="CV1545" s="1" t="s">
        <v>4943</v>
      </c>
      <c r="CW1545" s="1" t="s">
        <v>4943</v>
      </c>
      <c r="CX1545" s="1" t="s">
        <v>4943</v>
      </c>
      <c r="CY1545" s="1" t="s">
        <v>23</v>
      </c>
      <c r="CZ1545" s="1" t="s">
        <v>4943</v>
      </c>
    </row>
    <row r="1546" spans="2:104" x14ac:dyDescent="0.25">
      <c r="B1546" s="2">
        <v>44369</v>
      </c>
      <c r="C1546" s="1">
        <v>1</v>
      </c>
      <c r="D1546" s="1">
        <v>0</v>
      </c>
      <c r="E1546" s="1">
        <v>0</v>
      </c>
      <c r="F1546" s="1">
        <v>0</v>
      </c>
      <c r="G1546">
        <v>1</v>
      </c>
      <c r="H1546">
        <v>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>
        <v>0</v>
      </c>
      <c r="BD1546">
        <v>0</v>
      </c>
      <c r="BE1546">
        <v>0</v>
      </c>
      <c r="BF1546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M1546" s="1">
        <v>0</v>
      </c>
      <c r="BN1546" s="1">
        <v>0</v>
      </c>
      <c r="BO1546" s="1">
        <v>0</v>
      </c>
      <c r="BP1546" s="1">
        <v>0</v>
      </c>
      <c r="BQ1546" s="1">
        <v>0</v>
      </c>
      <c r="BR1546" s="1">
        <v>0</v>
      </c>
      <c r="BS1546" s="1">
        <v>0</v>
      </c>
      <c r="BT1546" s="1">
        <v>0</v>
      </c>
      <c r="BU1546" s="1">
        <v>0</v>
      </c>
      <c r="BV1546" s="1">
        <v>0</v>
      </c>
      <c r="BW1546" s="1">
        <v>0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0</v>
      </c>
      <c r="CD1546" s="1">
        <v>0</v>
      </c>
      <c r="CE1546" s="1">
        <v>0</v>
      </c>
      <c r="CF1546" s="1">
        <v>0</v>
      </c>
      <c r="CG1546" s="1">
        <v>0</v>
      </c>
      <c r="CH1546" s="1">
        <v>0</v>
      </c>
      <c r="CI1546" s="1" t="s">
        <v>4944</v>
      </c>
      <c r="CJ1546" s="1" t="s">
        <v>4944</v>
      </c>
      <c r="CK1546" s="1" t="s">
        <v>4946</v>
      </c>
      <c r="CL1546" s="1" t="s">
        <v>4946</v>
      </c>
      <c r="CM1546" s="1" t="s">
        <v>4946</v>
      </c>
      <c r="CN1546" s="1" t="s">
        <v>4946</v>
      </c>
      <c r="CO1546" s="1" t="s">
        <v>4946</v>
      </c>
      <c r="CP1546" s="1" t="s">
        <v>4946</v>
      </c>
      <c r="CQ1546" s="1" t="s">
        <v>4946</v>
      </c>
      <c r="CR1546" s="1" t="s">
        <v>4946</v>
      </c>
      <c r="CS1546" s="1" t="s">
        <v>4946</v>
      </c>
      <c r="CT1546" s="1" t="s">
        <v>4943</v>
      </c>
      <c r="CU1546" s="1" t="s">
        <v>4943</v>
      </c>
      <c r="CV1546" s="1" t="s">
        <v>4943</v>
      </c>
      <c r="CW1546" s="1" t="s">
        <v>4943</v>
      </c>
      <c r="CX1546" s="1" t="s">
        <v>4943</v>
      </c>
      <c r="CY1546" s="1" t="s">
        <v>4943</v>
      </c>
      <c r="CZ1546" s="1" t="s">
        <v>4943</v>
      </c>
    </row>
    <row r="1547" spans="2:104" x14ac:dyDescent="0.25">
      <c r="B1547" s="2">
        <v>44369</v>
      </c>
      <c r="C1547" s="1">
        <v>1</v>
      </c>
      <c r="D1547" s="1">
        <v>0</v>
      </c>
      <c r="E1547" s="1">
        <v>0</v>
      </c>
      <c r="F1547" s="1">
        <v>0</v>
      </c>
      <c r="G1547">
        <v>1</v>
      </c>
      <c r="H1547">
        <v>0</v>
      </c>
      <c r="I1547">
        <v>1</v>
      </c>
      <c r="J1547">
        <v>0</v>
      </c>
      <c r="K1547">
        <v>0</v>
      </c>
      <c r="L1547">
        <v>0</v>
      </c>
      <c r="M1547">
        <v>0</v>
      </c>
      <c r="N1547">
        <v>1</v>
      </c>
      <c r="O1547">
        <v>1</v>
      </c>
      <c r="P1547">
        <v>0</v>
      </c>
      <c r="Q1547">
        <v>1</v>
      </c>
      <c r="R1547">
        <v>1</v>
      </c>
      <c r="S1547">
        <v>1</v>
      </c>
      <c r="T1547">
        <v>1</v>
      </c>
      <c r="U1547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1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>
        <v>0</v>
      </c>
      <c r="BD1547">
        <v>0</v>
      </c>
      <c r="BE1547">
        <v>0</v>
      </c>
      <c r="BF1547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M1547" s="1">
        <v>0</v>
      </c>
      <c r="BN1547" s="1">
        <v>0</v>
      </c>
      <c r="BO1547" s="1">
        <v>0</v>
      </c>
      <c r="BP1547" s="1">
        <v>0</v>
      </c>
      <c r="BQ1547" s="1">
        <v>0</v>
      </c>
      <c r="BR1547" s="1">
        <v>0</v>
      </c>
      <c r="BS1547" s="1">
        <v>0</v>
      </c>
      <c r="BT1547" s="1">
        <v>0</v>
      </c>
      <c r="BU1547" s="1">
        <v>0</v>
      </c>
      <c r="BV1547" s="1">
        <v>0</v>
      </c>
      <c r="BW1547" s="1">
        <v>0</v>
      </c>
      <c r="BX1547" s="1">
        <v>0</v>
      </c>
      <c r="BY1547" s="1">
        <v>0</v>
      </c>
      <c r="BZ1547" s="1">
        <v>0</v>
      </c>
      <c r="CA1547" s="1">
        <v>0</v>
      </c>
      <c r="CB1547" s="1">
        <v>0</v>
      </c>
      <c r="CC1547" s="1">
        <v>0</v>
      </c>
      <c r="CD1547" s="1">
        <v>0</v>
      </c>
      <c r="CE1547" s="1">
        <v>0</v>
      </c>
      <c r="CF1547" s="1">
        <v>0</v>
      </c>
      <c r="CG1547" s="1">
        <v>0</v>
      </c>
      <c r="CH1547" s="1">
        <v>0</v>
      </c>
      <c r="CI1547" s="1" t="s">
        <v>4946</v>
      </c>
      <c r="CJ1547" s="1" t="s">
        <v>4944</v>
      </c>
      <c r="CK1547" s="1" t="s">
        <v>4946</v>
      </c>
      <c r="CL1547" s="1" t="s">
        <v>4944</v>
      </c>
      <c r="CM1547" s="1" t="s">
        <v>4946</v>
      </c>
      <c r="CN1547" s="1" t="s">
        <v>4946</v>
      </c>
      <c r="CO1547" s="1" t="s">
        <v>4946</v>
      </c>
      <c r="CP1547" s="1" t="s">
        <v>4944</v>
      </c>
      <c r="CQ1547" s="1" t="s">
        <v>4945</v>
      </c>
      <c r="CR1547" s="1" t="s">
        <v>4944</v>
      </c>
      <c r="CS1547" s="1" t="s">
        <v>4944</v>
      </c>
      <c r="CT1547" s="1" t="s">
        <v>4943</v>
      </c>
      <c r="CU1547" s="1" t="s">
        <v>4943</v>
      </c>
      <c r="CV1547" s="1" t="s">
        <v>4943</v>
      </c>
      <c r="CW1547" s="1" t="s">
        <v>4943</v>
      </c>
      <c r="CX1547" s="1" t="s">
        <v>4943</v>
      </c>
      <c r="CY1547" s="1" t="s">
        <v>4943</v>
      </c>
      <c r="CZ1547" s="1" t="s">
        <v>4943</v>
      </c>
    </row>
    <row r="1548" spans="2:104" x14ac:dyDescent="0.25">
      <c r="B1548" s="2">
        <v>44369</v>
      </c>
      <c r="C1548" s="1">
        <v>1</v>
      </c>
      <c r="D1548" s="1">
        <v>0</v>
      </c>
      <c r="E1548" s="1">
        <v>0</v>
      </c>
      <c r="F1548" s="1">
        <v>0</v>
      </c>
      <c r="G1548">
        <v>1</v>
      </c>
      <c r="H1548">
        <v>1</v>
      </c>
      <c r="I1548">
        <v>1</v>
      </c>
      <c r="J1548">
        <v>1</v>
      </c>
      <c r="K1548">
        <v>1</v>
      </c>
      <c r="L1548">
        <v>1</v>
      </c>
      <c r="M1548">
        <v>1</v>
      </c>
      <c r="N1548">
        <v>1</v>
      </c>
      <c r="O1548">
        <v>1</v>
      </c>
      <c r="P1548">
        <v>1</v>
      </c>
      <c r="Q1548">
        <v>0</v>
      </c>
      <c r="R1548">
        <v>1</v>
      </c>
      <c r="S1548">
        <v>1</v>
      </c>
      <c r="T1548">
        <v>1</v>
      </c>
      <c r="U1548">
        <v>0</v>
      </c>
      <c r="V1548" s="1">
        <v>1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1</v>
      </c>
      <c r="AH1548" s="1">
        <v>0</v>
      </c>
      <c r="AI1548" s="1">
        <v>1</v>
      </c>
      <c r="AJ1548" s="1">
        <v>0</v>
      </c>
      <c r="AK1548" s="1">
        <v>1</v>
      </c>
      <c r="AL1548" s="1">
        <v>1</v>
      </c>
      <c r="AM1548" s="1">
        <v>1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1</v>
      </c>
      <c r="AX1548" s="1">
        <v>0</v>
      </c>
      <c r="AY1548" s="1">
        <v>1</v>
      </c>
      <c r="AZ1548" s="1">
        <v>0</v>
      </c>
      <c r="BA1548" s="1">
        <v>0</v>
      </c>
      <c r="BB1548" s="1">
        <v>0</v>
      </c>
      <c r="BC1548">
        <v>1</v>
      </c>
      <c r="BD1548">
        <v>0</v>
      </c>
      <c r="BE1548">
        <v>1</v>
      </c>
      <c r="BF1548">
        <v>0</v>
      </c>
      <c r="BG1548" s="1">
        <v>1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M1548" s="1">
        <v>0</v>
      </c>
      <c r="BN1548" s="1">
        <v>0</v>
      </c>
      <c r="BO1548" s="1">
        <v>0</v>
      </c>
      <c r="BP1548" s="1">
        <v>0</v>
      </c>
      <c r="BQ1548" s="1">
        <v>0</v>
      </c>
      <c r="BR1548" s="1">
        <v>0</v>
      </c>
      <c r="BS1548" s="1">
        <v>0</v>
      </c>
      <c r="BT1548" s="1">
        <v>0</v>
      </c>
      <c r="BU1548" s="1">
        <v>1</v>
      </c>
      <c r="BV1548" s="1">
        <v>1</v>
      </c>
      <c r="BW1548" s="1">
        <v>0</v>
      </c>
      <c r="BX1548" s="1">
        <v>0</v>
      </c>
      <c r="BY1548" s="1">
        <v>0</v>
      </c>
      <c r="BZ1548" s="1">
        <v>0</v>
      </c>
      <c r="CA1548" s="1">
        <v>0</v>
      </c>
      <c r="CB1548" s="1">
        <v>0</v>
      </c>
      <c r="CC1548" s="1">
        <v>0</v>
      </c>
      <c r="CD1548" s="1">
        <v>0</v>
      </c>
      <c r="CE1548" s="1">
        <v>0</v>
      </c>
      <c r="CF1548" s="1">
        <v>1</v>
      </c>
      <c r="CG1548" s="1">
        <v>0</v>
      </c>
      <c r="CH1548" s="1">
        <v>0</v>
      </c>
      <c r="CI1548" s="1" t="s">
        <v>4944</v>
      </c>
      <c r="CJ1548" s="1" t="s">
        <v>4944</v>
      </c>
      <c r="CK1548" s="1" t="s">
        <v>4946</v>
      </c>
      <c r="CL1548" s="1" t="s">
        <v>4946</v>
      </c>
      <c r="CM1548" s="1" t="s">
        <v>4944</v>
      </c>
      <c r="CN1548" s="1" t="s">
        <v>4946</v>
      </c>
      <c r="CO1548" s="1" t="s">
        <v>4944</v>
      </c>
      <c r="CP1548" s="1" t="s">
        <v>4944</v>
      </c>
      <c r="CQ1548" s="1" t="s">
        <v>4944</v>
      </c>
      <c r="CR1548" s="1" t="s">
        <v>4944</v>
      </c>
      <c r="CS1548" s="1" t="s">
        <v>4944</v>
      </c>
      <c r="CT1548" s="1" t="s">
        <v>4943</v>
      </c>
      <c r="CU1548" s="1" t="s">
        <v>4943</v>
      </c>
      <c r="CV1548" s="1" t="s">
        <v>4943</v>
      </c>
      <c r="CW1548" s="1" t="s">
        <v>4943</v>
      </c>
      <c r="CX1548" s="1" t="s">
        <v>4943</v>
      </c>
      <c r="CY1548" s="1" t="s">
        <v>4943</v>
      </c>
      <c r="CZ1548" s="1" t="s">
        <v>4943</v>
      </c>
    </row>
    <row r="1549" spans="2:104" x14ac:dyDescent="0.25">
      <c r="B1549" s="2">
        <v>44369</v>
      </c>
      <c r="C1549" s="1">
        <v>1</v>
      </c>
      <c r="D1549" s="1">
        <v>0</v>
      </c>
      <c r="E1549" s="1">
        <v>0</v>
      </c>
      <c r="F1549" s="1">
        <v>0</v>
      </c>
      <c r="G1549">
        <v>0</v>
      </c>
      <c r="H1549">
        <v>1</v>
      </c>
      <c r="I1549">
        <v>1</v>
      </c>
      <c r="J1549">
        <v>0</v>
      </c>
      <c r="K1549">
        <v>1</v>
      </c>
      <c r="L1549">
        <v>0</v>
      </c>
      <c r="M1549">
        <v>0</v>
      </c>
      <c r="N1549">
        <v>1</v>
      </c>
      <c r="O1549">
        <v>1</v>
      </c>
      <c r="P1549">
        <v>0</v>
      </c>
      <c r="Q1549">
        <v>0</v>
      </c>
      <c r="R1549">
        <v>0</v>
      </c>
      <c r="S1549">
        <v>0</v>
      </c>
      <c r="T1549">
        <v>1</v>
      </c>
      <c r="U1549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1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>
        <v>0</v>
      </c>
      <c r="BD1549">
        <v>0</v>
      </c>
      <c r="BE1549">
        <v>1</v>
      </c>
      <c r="BF1549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M1549" s="1">
        <v>0</v>
      </c>
      <c r="BN1549" s="1">
        <v>0</v>
      </c>
      <c r="BO1549" s="1">
        <v>1</v>
      </c>
      <c r="BP1549" s="1">
        <v>0</v>
      </c>
      <c r="BQ1549" s="1">
        <v>0</v>
      </c>
      <c r="BR1549" s="1">
        <v>0</v>
      </c>
      <c r="BS1549" s="1">
        <v>0</v>
      </c>
      <c r="BT1549" s="1">
        <v>0</v>
      </c>
      <c r="BU1549" s="1">
        <v>0</v>
      </c>
      <c r="BV1549" s="1">
        <v>0</v>
      </c>
      <c r="BW1549" s="1">
        <v>0</v>
      </c>
      <c r="BX1549" s="1">
        <v>0</v>
      </c>
      <c r="BY1549" s="1">
        <v>0</v>
      </c>
      <c r="BZ1549" s="1">
        <v>0</v>
      </c>
      <c r="CA1549" s="1">
        <v>0</v>
      </c>
      <c r="CB1549" s="1">
        <v>0</v>
      </c>
      <c r="CC1549" s="1">
        <v>0</v>
      </c>
      <c r="CD1549" s="1">
        <v>0</v>
      </c>
      <c r="CE1549" s="1">
        <v>0</v>
      </c>
      <c r="CF1549" s="1">
        <v>0</v>
      </c>
      <c r="CG1549" s="1">
        <v>0</v>
      </c>
      <c r="CH1549" s="1">
        <v>0</v>
      </c>
      <c r="CI1549" s="1" t="s">
        <v>4946</v>
      </c>
      <c r="CJ1549" s="1" t="s">
        <v>4945</v>
      </c>
      <c r="CK1549" s="1" t="s">
        <v>4944</v>
      </c>
      <c r="CL1549" s="1" t="s">
        <v>4944</v>
      </c>
      <c r="CM1549" s="1" t="s">
        <v>4946</v>
      </c>
      <c r="CN1549" s="1" t="s">
        <v>4946</v>
      </c>
      <c r="CO1549" s="1" t="s">
        <v>4944</v>
      </c>
      <c r="CP1549" s="1" t="s">
        <v>4944</v>
      </c>
      <c r="CQ1549" s="1" t="s">
        <v>4945</v>
      </c>
      <c r="CR1549" s="1" t="s">
        <v>4944</v>
      </c>
      <c r="CS1549" s="1" t="s">
        <v>4946</v>
      </c>
      <c r="CT1549" s="1" t="s">
        <v>4943</v>
      </c>
      <c r="CU1549" s="1" t="s">
        <v>4943</v>
      </c>
      <c r="CV1549" s="1" t="s">
        <v>4943</v>
      </c>
      <c r="CW1549" s="1" t="s">
        <v>4943</v>
      </c>
      <c r="CX1549" s="1" t="s">
        <v>4943</v>
      </c>
      <c r="CY1549" s="1" t="s">
        <v>4943</v>
      </c>
      <c r="CZ1549" s="1" t="s">
        <v>4943</v>
      </c>
    </row>
    <row r="1550" spans="2:104" x14ac:dyDescent="0.25">
      <c r="B1550" s="2">
        <v>44369</v>
      </c>
      <c r="C1550" s="1">
        <v>1</v>
      </c>
      <c r="D1550" s="1">
        <v>0</v>
      </c>
      <c r="E1550" s="1">
        <v>0</v>
      </c>
      <c r="F1550" s="1">
        <v>0</v>
      </c>
      <c r="G1550">
        <v>1</v>
      </c>
      <c r="H1550">
        <v>1</v>
      </c>
      <c r="I1550">
        <v>1</v>
      </c>
      <c r="J1550">
        <v>1</v>
      </c>
      <c r="K1550">
        <v>0</v>
      </c>
      <c r="L1550">
        <v>1</v>
      </c>
      <c r="M1550">
        <v>0</v>
      </c>
      <c r="N1550">
        <v>1</v>
      </c>
      <c r="O1550">
        <v>1</v>
      </c>
      <c r="P1550">
        <v>1</v>
      </c>
      <c r="Q1550">
        <v>0</v>
      </c>
      <c r="R1550">
        <v>1</v>
      </c>
      <c r="S1550">
        <v>0</v>
      </c>
      <c r="T1550">
        <v>1</v>
      </c>
      <c r="U1550">
        <v>0</v>
      </c>
      <c r="V1550" s="1">
        <v>0</v>
      </c>
      <c r="W1550" s="1">
        <v>0</v>
      </c>
      <c r="X1550" s="1">
        <v>1</v>
      </c>
      <c r="Y1550" s="1">
        <v>0</v>
      </c>
      <c r="Z1550" s="1">
        <v>0</v>
      </c>
      <c r="AA1550" s="1">
        <v>1</v>
      </c>
      <c r="AB1550" s="1">
        <v>0</v>
      </c>
      <c r="AC1550" s="1">
        <v>0</v>
      </c>
      <c r="AD1550" s="1">
        <v>0</v>
      </c>
      <c r="AE1550" s="1">
        <v>0</v>
      </c>
      <c r="AF1550" s="1">
        <v>1</v>
      </c>
      <c r="AG1550" s="1">
        <v>0</v>
      </c>
      <c r="AH1550" s="1">
        <v>1</v>
      </c>
      <c r="AI1550" s="1">
        <v>0</v>
      </c>
      <c r="AJ1550" s="1">
        <v>0</v>
      </c>
      <c r="AK1550" s="1">
        <v>1</v>
      </c>
      <c r="AL1550" s="1">
        <v>1</v>
      </c>
      <c r="AM1550" s="1">
        <v>0</v>
      </c>
      <c r="AN1550" s="1">
        <v>0</v>
      </c>
      <c r="AO1550" s="1">
        <v>1</v>
      </c>
      <c r="AP1550" s="1">
        <v>0</v>
      </c>
      <c r="AQ1550" s="1">
        <v>0</v>
      </c>
      <c r="AR1550" s="1">
        <v>1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>
        <v>0</v>
      </c>
      <c r="BD1550">
        <v>0</v>
      </c>
      <c r="BE1550">
        <v>0</v>
      </c>
      <c r="BF1550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M1550" s="1">
        <v>0</v>
      </c>
      <c r="BN1550" s="1">
        <v>0</v>
      </c>
      <c r="BO1550" s="1">
        <v>0</v>
      </c>
      <c r="BP1550" s="1">
        <v>0</v>
      </c>
      <c r="BQ1550" s="1">
        <v>1</v>
      </c>
      <c r="BR1550" s="1">
        <v>0</v>
      </c>
      <c r="BS1550" s="1">
        <v>1</v>
      </c>
      <c r="BT1550" s="1">
        <v>0</v>
      </c>
      <c r="BU1550" s="1">
        <v>1</v>
      </c>
      <c r="BV1550" s="1">
        <v>0</v>
      </c>
      <c r="BW1550" s="1">
        <v>0</v>
      </c>
      <c r="BX1550" s="1">
        <v>1</v>
      </c>
      <c r="BY1550" s="1">
        <v>0</v>
      </c>
      <c r="BZ1550" s="1">
        <v>0</v>
      </c>
      <c r="CA1550" s="1">
        <v>1</v>
      </c>
      <c r="CB1550" s="1">
        <v>0</v>
      </c>
      <c r="CC1550" s="1">
        <v>0</v>
      </c>
      <c r="CD1550" s="1">
        <v>0</v>
      </c>
      <c r="CE1550" s="1">
        <v>0</v>
      </c>
      <c r="CF1550" s="1">
        <v>0</v>
      </c>
      <c r="CG1550" s="1">
        <v>0</v>
      </c>
      <c r="CH1550" s="1">
        <v>0</v>
      </c>
      <c r="CI1550" s="1" t="s">
        <v>4946</v>
      </c>
      <c r="CJ1550" s="1" t="s">
        <v>4946</v>
      </c>
      <c r="CK1550" s="1" t="s">
        <v>4946</v>
      </c>
      <c r="CL1550" s="1" t="s">
        <v>4946</v>
      </c>
      <c r="CM1550" s="1" t="s">
        <v>4944</v>
      </c>
      <c r="CN1550" s="1" t="s">
        <v>4944</v>
      </c>
      <c r="CO1550" s="1" t="s">
        <v>4944</v>
      </c>
      <c r="CP1550" s="1" t="s">
        <v>4946</v>
      </c>
      <c r="CQ1550" s="1" t="s">
        <v>4946</v>
      </c>
      <c r="CR1550" s="1" t="s">
        <v>4946</v>
      </c>
      <c r="CS1550" s="1" t="s">
        <v>4946</v>
      </c>
      <c r="CT1550" s="1" t="s">
        <v>4943</v>
      </c>
      <c r="CU1550" s="1" t="s">
        <v>4943</v>
      </c>
      <c r="CV1550" s="1" t="s">
        <v>4943</v>
      </c>
      <c r="CW1550" s="1" t="s">
        <v>4943</v>
      </c>
      <c r="CX1550" s="1" t="s">
        <v>4943</v>
      </c>
      <c r="CY1550" s="1" t="s">
        <v>4943</v>
      </c>
      <c r="CZ1550" s="1" t="s">
        <v>4943</v>
      </c>
    </row>
    <row r="1551" spans="2:104" x14ac:dyDescent="0.25">
      <c r="B1551" s="2">
        <v>44369</v>
      </c>
      <c r="C1551" s="1">
        <v>0</v>
      </c>
      <c r="D1551" s="1">
        <v>1</v>
      </c>
      <c r="E1551" s="1">
        <v>0</v>
      </c>
      <c r="F1551" s="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>
        <v>0</v>
      </c>
      <c r="BD1551">
        <v>0</v>
      </c>
      <c r="BE1551">
        <v>0</v>
      </c>
      <c r="BF155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M1551" s="1">
        <v>0</v>
      </c>
      <c r="BN1551" s="1">
        <v>0</v>
      </c>
      <c r="BO1551" s="1">
        <v>0</v>
      </c>
      <c r="BP1551" s="1">
        <v>0</v>
      </c>
      <c r="BQ1551" s="1">
        <v>0</v>
      </c>
      <c r="BR1551" s="1">
        <v>0</v>
      </c>
      <c r="BS1551" s="1">
        <v>0</v>
      </c>
      <c r="BT1551" s="1">
        <v>0</v>
      </c>
      <c r="BU1551" s="1">
        <v>0</v>
      </c>
      <c r="BV1551" s="1">
        <v>0</v>
      </c>
      <c r="BW1551" s="1">
        <v>0</v>
      </c>
      <c r="BX1551" s="1">
        <v>0</v>
      </c>
      <c r="BY1551" s="1">
        <v>0</v>
      </c>
      <c r="BZ1551" s="1">
        <v>0</v>
      </c>
      <c r="CA1551" s="1">
        <v>0</v>
      </c>
      <c r="CB1551" s="1">
        <v>0</v>
      </c>
      <c r="CC1551" s="1">
        <v>0</v>
      </c>
      <c r="CD1551" s="1">
        <v>0</v>
      </c>
      <c r="CE1551" s="1">
        <v>0</v>
      </c>
      <c r="CF1551" s="1">
        <v>0</v>
      </c>
      <c r="CG1551" s="1">
        <v>0</v>
      </c>
      <c r="CH1551" s="1">
        <v>0</v>
      </c>
      <c r="CI1551" s="1" t="s">
        <v>4943</v>
      </c>
      <c r="CJ1551" s="1" t="s">
        <v>4943</v>
      </c>
      <c r="CK1551" s="1" t="s">
        <v>4943</v>
      </c>
      <c r="CL1551" s="1" t="s">
        <v>4943</v>
      </c>
      <c r="CM1551" s="1" t="s">
        <v>4943</v>
      </c>
      <c r="CN1551" s="1" t="s">
        <v>4943</v>
      </c>
      <c r="CO1551" s="1" t="s">
        <v>4943</v>
      </c>
      <c r="CP1551" s="1" t="s">
        <v>4943</v>
      </c>
      <c r="CQ1551" s="1" t="s">
        <v>4943</v>
      </c>
      <c r="CR1551" s="1" t="s">
        <v>4943</v>
      </c>
      <c r="CS1551" s="1" t="s">
        <v>4943</v>
      </c>
      <c r="CT1551" s="1" t="s">
        <v>4943</v>
      </c>
      <c r="CU1551" s="1" t="s">
        <v>4943</v>
      </c>
      <c r="CV1551" s="1" t="s">
        <v>4943</v>
      </c>
      <c r="CW1551" s="1" t="s">
        <v>4943</v>
      </c>
      <c r="CX1551" s="1" t="s">
        <v>4943</v>
      </c>
      <c r="CY1551" s="1" t="s">
        <v>23</v>
      </c>
      <c r="CZ1551" s="1" t="s">
        <v>4943</v>
      </c>
    </row>
    <row r="1552" spans="2:104" x14ac:dyDescent="0.25">
      <c r="B1552" s="2">
        <v>44369</v>
      </c>
      <c r="C1552" s="1">
        <v>0</v>
      </c>
      <c r="D1552" s="1">
        <v>1</v>
      </c>
      <c r="E1552" s="1">
        <v>0</v>
      </c>
      <c r="F1552" s="1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>
        <v>0</v>
      </c>
      <c r="BD1552">
        <v>0</v>
      </c>
      <c r="BE1552">
        <v>0</v>
      </c>
      <c r="BF1552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M1552" s="1">
        <v>0</v>
      </c>
      <c r="BN1552" s="1">
        <v>0</v>
      </c>
      <c r="BO1552" s="1">
        <v>0</v>
      </c>
      <c r="BP1552" s="1">
        <v>0</v>
      </c>
      <c r="BQ1552" s="1">
        <v>0</v>
      </c>
      <c r="BR1552" s="1">
        <v>0</v>
      </c>
      <c r="BS1552" s="1">
        <v>0</v>
      </c>
      <c r="BT1552" s="1">
        <v>0</v>
      </c>
      <c r="BU1552" s="1">
        <v>0</v>
      </c>
      <c r="BV1552" s="1">
        <v>0</v>
      </c>
      <c r="BW1552" s="1">
        <v>0</v>
      </c>
      <c r="BX1552" s="1">
        <v>0</v>
      </c>
      <c r="BY1552" s="1">
        <v>0</v>
      </c>
      <c r="BZ1552" s="1">
        <v>0</v>
      </c>
      <c r="CA1552" s="1">
        <v>0</v>
      </c>
      <c r="CB1552" s="1">
        <v>0</v>
      </c>
      <c r="CC1552" s="1">
        <v>0</v>
      </c>
      <c r="CD1552" s="1">
        <v>0</v>
      </c>
      <c r="CE1552" s="1">
        <v>0</v>
      </c>
      <c r="CF1552" s="1">
        <v>0</v>
      </c>
      <c r="CG1552" s="1">
        <v>0</v>
      </c>
      <c r="CH1552" s="1">
        <v>0</v>
      </c>
      <c r="CI1552" s="1" t="s">
        <v>4943</v>
      </c>
      <c r="CJ1552" s="1" t="s">
        <v>4943</v>
      </c>
      <c r="CK1552" s="1" t="s">
        <v>4943</v>
      </c>
      <c r="CL1552" s="1" t="s">
        <v>4943</v>
      </c>
      <c r="CM1552" s="1" t="s">
        <v>4943</v>
      </c>
      <c r="CN1552" s="1" t="s">
        <v>4943</v>
      </c>
      <c r="CO1552" s="1" t="s">
        <v>4943</v>
      </c>
      <c r="CP1552" s="1" t="s">
        <v>4943</v>
      </c>
      <c r="CQ1552" s="1" t="s">
        <v>4943</v>
      </c>
      <c r="CR1552" s="1" t="s">
        <v>4943</v>
      </c>
      <c r="CS1552" s="1" t="s">
        <v>4943</v>
      </c>
      <c r="CT1552" s="1" t="s">
        <v>4943</v>
      </c>
      <c r="CU1552" s="1" t="s">
        <v>4943</v>
      </c>
      <c r="CV1552" s="1" t="s">
        <v>4943</v>
      </c>
      <c r="CW1552" s="1" t="s">
        <v>4943</v>
      </c>
      <c r="CX1552" s="1" t="s">
        <v>4943</v>
      </c>
      <c r="CY1552" s="1" t="s">
        <v>23</v>
      </c>
      <c r="CZ1552" s="1" t="s">
        <v>4943</v>
      </c>
    </row>
    <row r="1553" spans="2:104" x14ac:dyDescent="0.25">
      <c r="B1553" s="2">
        <v>44369</v>
      </c>
      <c r="C1553" s="1">
        <v>0</v>
      </c>
      <c r="D1553" s="1">
        <v>1</v>
      </c>
      <c r="E1553" s="1">
        <v>0</v>
      </c>
      <c r="F1553" s="1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>
        <v>0</v>
      </c>
      <c r="BD1553">
        <v>0</v>
      </c>
      <c r="BE1553">
        <v>0</v>
      </c>
      <c r="BF1553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M1553" s="1">
        <v>0</v>
      </c>
      <c r="BN1553" s="1">
        <v>0</v>
      </c>
      <c r="BO1553" s="1">
        <v>0</v>
      </c>
      <c r="BP1553" s="1">
        <v>0</v>
      </c>
      <c r="BQ1553" s="1">
        <v>0</v>
      </c>
      <c r="BR1553" s="1">
        <v>0</v>
      </c>
      <c r="BS1553" s="1">
        <v>0</v>
      </c>
      <c r="BT1553" s="1">
        <v>0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0</v>
      </c>
      <c r="CD1553" s="1">
        <v>0</v>
      </c>
      <c r="CE1553" s="1">
        <v>0</v>
      </c>
      <c r="CF1553" s="1">
        <v>0</v>
      </c>
      <c r="CG1553" s="1">
        <v>0</v>
      </c>
      <c r="CH1553" s="1">
        <v>0</v>
      </c>
      <c r="CI1553" s="1" t="s">
        <v>4943</v>
      </c>
      <c r="CJ1553" s="1" t="s">
        <v>4943</v>
      </c>
      <c r="CK1553" s="1" t="s">
        <v>4943</v>
      </c>
      <c r="CL1553" s="1" t="s">
        <v>4943</v>
      </c>
      <c r="CM1553" s="1" t="s">
        <v>4943</v>
      </c>
      <c r="CN1553" s="1" t="s">
        <v>4943</v>
      </c>
      <c r="CO1553" s="1" t="s">
        <v>4943</v>
      </c>
      <c r="CP1553" s="1" t="s">
        <v>4943</v>
      </c>
      <c r="CQ1553" s="1" t="s">
        <v>4943</v>
      </c>
      <c r="CR1553" s="1" t="s">
        <v>4943</v>
      </c>
      <c r="CS1553" s="1" t="s">
        <v>4943</v>
      </c>
      <c r="CT1553" s="1" t="s">
        <v>4943</v>
      </c>
      <c r="CU1553" s="1" t="s">
        <v>4943</v>
      </c>
      <c r="CV1553" s="1" t="s">
        <v>4943</v>
      </c>
      <c r="CW1553" s="1" t="s">
        <v>4943</v>
      </c>
      <c r="CX1553" s="1" t="s">
        <v>4943</v>
      </c>
      <c r="CY1553" s="1" t="s">
        <v>23</v>
      </c>
      <c r="CZ1553" s="1" t="s">
        <v>4943</v>
      </c>
    </row>
    <row r="1554" spans="2:104" x14ac:dyDescent="0.25">
      <c r="B1554" s="2">
        <v>44369</v>
      </c>
      <c r="C1554" s="1">
        <v>0</v>
      </c>
      <c r="D1554" s="1">
        <v>1</v>
      </c>
      <c r="E1554" s="1">
        <v>0</v>
      </c>
      <c r="F1554" s="1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>
        <v>0</v>
      </c>
      <c r="BD1554">
        <v>0</v>
      </c>
      <c r="BE1554">
        <v>0</v>
      </c>
      <c r="BF1554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M1554" s="1">
        <v>0</v>
      </c>
      <c r="BN1554" s="1">
        <v>0</v>
      </c>
      <c r="BO1554" s="1">
        <v>0</v>
      </c>
      <c r="BP1554" s="1">
        <v>0</v>
      </c>
      <c r="BQ1554" s="1">
        <v>0</v>
      </c>
      <c r="BR1554" s="1">
        <v>0</v>
      </c>
      <c r="BS1554" s="1">
        <v>0</v>
      </c>
      <c r="BT1554" s="1">
        <v>0</v>
      </c>
      <c r="BU1554" s="1">
        <v>0</v>
      </c>
      <c r="BV1554" s="1">
        <v>0</v>
      </c>
      <c r="BW1554" s="1">
        <v>0</v>
      </c>
      <c r="BX1554" s="1">
        <v>0</v>
      </c>
      <c r="BY1554" s="1">
        <v>0</v>
      </c>
      <c r="BZ1554" s="1">
        <v>0</v>
      </c>
      <c r="CA1554" s="1">
        <v>0</v>
      </c>
      <c r="CB1554" s="1">
        <v>0</v>
      </c>
      <c r="CC1554" s="1">
        <v>0</v>
      </c>
      <c r="CD1554" s="1">
        <v>0</v>
      </c>
      <c r="CE1554" s="1">
        <v>0</v>
      </c>
      <c r="CF1554" s="1">
        <v>0</v>
      </c>
      <c r="CG1554" s="1">
        <v>0</v>
      </c>
      <c r="CH1554" s="1">
        <v>0</v>
      </c>
      <c r="CI1554" s="1" t="s">
        <v>4943</v>
      </c>
      <c r="CJ1554" s="1" t="s">
        <v>4943</v>
      </c>
      <c r="CK1554" s="1" t="s">
        <v>4943</v>
      </c>
      <c r="CL1554" s="1" t="s">
        <v>4943</v>
      </c>
      <c r="CM1554" s="1" t="s">
        <v>4943</v>
      </c>
      <c r="CN1554" s="1" t="s">
        <v>4943</v>
      </c>
      <c r="CO1554" s="1" t="s">
        <v>4943</v>
      </c>
      <c r="CP1554" s="1" t="s">
        <v>4943</v>
      </c>
      <c r="CQ1554" s="1" t="s">
        <v>4943</v>
      </c>
      <c r="CR1554" s="1" t="s">
        <v>4943</v>
      </c>
      <c r="CS1554" s="1" t="s">
        <v>4943</v>
      </c>
      <c r="CT1554" s="1" t="s">
        <v>4943</v>
      </c>
      <c r="CU1554" s="1" t="s">
        <v>4943</v>
      </c>
      <c r="CV1554" s="1" t="s">
        <v>4943</v>
      </c>
      <c r="CW1554" s="1" t="s">
        <v>4943</v>
      </c>
      <c r="CX1554" s="1" t="s">
        <v>4943</v>
      </c>
      <c r="CY1554" s="1" t="s">
        <v>23</v>
      </c>
      <c r="CZ1554" s="1" t="s">
        <v>4943</v>
      </c>
    </row>
    <row r="1555" spans="2:104" x14ac:dyDescent="0.25">
      <c r="B1555" s="2">
        <v>44369</v>
      </c>
      <c r="C1555" s="1">
        <v>0</v>
      </c>
      <c r="D1555" s="1">
        <v>1</v>
      </c>
      <c r="E1555" s="1">
        <v>0</v>
      </c>
      <c r="F1555" s="1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>
        <v>0</v>
      </c>
      <c r="BD1555">
        <v>0</v>
      </c>
      <c r="BE1555">
        <v>0</v>
      </c>
      <c r="BF1555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M1555" s="1">
        <v>0</v>
      </c>
      <c r="BN1555" s="1">
        <v>0</v>
      </c>
      <c r="BO1555" s="1">
        <v>0</v>
      </c>
      <c r="BP1555" s="1">
        <v>0</v>
      </c>
      <c r="BQ1555" s="1">
        <v>0</v>
      </c>
      <c r="BR1555" s="1">
        <v>0</v>
      </c>
      <c r="BS1555" s="1">
        <v>0</v>
      </c>
      <c r="BT1555" s="1">
        <v>0</v>
      </c>
      <c r="BU1555" s="1">
        <v>0</v>
      </c>
      <c r="BV1555" s="1">
        <v>0</v>
      </c>
      <c r="BW1555" s="1">
        <v>0</v>
      </c>
      <c r="BX1555" s="1">
        <v>0</v>
      </c>
      <c r="BY1555" s="1">
        <v>0</v>
      </c>
      <c r="BZ1555" s="1">
        <v>0</v>
      </c>
      <c r="CA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G1555" s="1">
        <v>0</v>
      </c>
      <c r="CH1555" s="1">
        <v>0</v>
      </c>
      <c r="CI1555" s="1" t="s">
        <v>4943</v>
      </c>
      <c r="CJ1555" s="1" t="s">
        <v>4943</v>
      </c>
      <c r="CK1555" s="1" t="s">
        <v>4943</v>
      </c>
      <c r="CL1555" s="1" t="s">
        <v>4943</v>
      </c>
      <c r="CM1555" s="1" t="s">
        <v>4943</v>
      </c>
      <c r="CN1555" s="1" t="s">
        <v>4943</v>
      </c>
      <c r="CO1555" s="1" t="s">
        <v>4943</v>
      </c>
      <c r="CP1555" s="1" t="s">
        <v>4943</v>
      </c>
      <c r="CQ1555" s="1" t="s">
        <v>4943</v>
      </c>
      <c r="CR1555" s="1" t="s">
        <v>4943</v>
      </c>
      <c r="CS1555" s="1" t="s">
        <v>4943</v>
      </c>
      <c r="CT1555" s="1" t="s">
        <v>4943</v>
      </c>
      <c r="CU1555" s="1" t="s">
        <v>4943</v>
      </c>
      <c r="CV1555" s="1" t="s">
        <v>4943</v>
      </c>
      <c r="CW1555" s="1" t="s">
        <v>4943</v>
      </c>
      <c r="CX1555" s="1" t="s">
        <v>4943</v>
      </c>
      <c r="CY1555" s="1" t="s">
        <v>23</v>
      </c>
      <c r="CZ1555" s="1" t="s">
        <v>4943</v>
      </c>
    </row>
    <row r="1556" spans="2:104" x14ac:dyDescent="0.25">
      <c r="B1556" s="2">
        <v>44369</v>
      </c>
      <c r="C1556" s="1">
        <v>0</v>
      </c>
      <c r="D1556" s="1">
        <v>1</v>
      </c>
      <c r="E1556" s="1">
        <v>0</v>
      </c>
      <c r="F1556" s="1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>
        <v>0</v>
      </c>
      <c r="BD1556">
        <v>0</v>
      </c>
      <c r="BE1556">
        <v>0</v>
      </c>
      <c r="BF1556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M1556" s="1">
        <v>0</v>
      </c>
      <c r="BN1556" s="1">
        <v>0</v>
      </c>
      <c r="BO1556" s="1">
        <v>0</v>
      </c>
      <c r="BP1556" s="1">
        <v>0</v>
      </c>
      <c r="BQ1556" s="1">
        <v>0</v>
      </c>
      <c r="BR1556" s="1">
        <v>0</v>
      </c>
      <c r="BS1556" s="1">
        <v>0</v>
      </c>
      <c r="BT1556" s="1">
        <v>0</v>
      </c>
      <c r="BU1556" s="1">
        <v>0</v>
      </c>
      <c r="BV1556" s="1">
        <v>0</v>
      </c>
      <c r="BW1556" s="1">
        <v>0</v>
      </c>
      <c r="BX1556" s="1">
        <v>0</v>
      </c>
      <c r="BY1556" s="1">
        <v>0</v>
      </c>
      <c r="BZ1556" s="1">
        <v>0</v>
      </c>
      <c r="CA1556" s="1">
        <v>0</v>
      </c>
      <c r="CB1556" s="1">
        <v>0</v>
      </c>
      <c r="CC1556" s="1">
        <v>0</v>
      </c>
      <c r="CD1556" s="1">
        <v>0</v>
      </c>
      <c r="CE1556" s="1">
        <v>0</v>
      </c>
      <c r="CF1556" s="1">
        <v>0</v>
      </c>
      <c r="CG1556" s="1">
        <v>0</v>
      </c>
      <c r="CH1556" s="1">
        <v>0</v>
      </c>
      <c r="CI1556" s="1" t="s">
        <v>4943</v>
      </c>
      <c r="CJ1556" s="1" t="s">
        <v>4943</v>
      </c>
      <c r="CK1556" s="1" t="s">
        <v>4943</v>
      </c>
      <c r="CL1556" s="1" t="s">
        <v>4943</v>
      </c>
      <c r="CM1556" s="1" t="s">
        <v>4943</v>
      </c>
      <c r="CN1556" s="1" t="s">
        <v>4943</v>
      </c>
      <c r="CO1556" s="1" t="s">
        <v>4943</v>
      </c>
      <c r="CP1556" s="1" t="s">
        <v>4943</v>
      </c>
      <c r="CQ1556" s="1" t="s">
        <v>4943</v>
      </c>
      <c r="CR1556" s="1" t="s">
        <v>4943</v>
      </c>
      <c r="CS1556" s="1" t="s">
        <v>4943</v>
      </c>
      <c r="CT1556" s="1" t="s">
        <v>4943</v>
      </c>
      <c r="CU1556" s="1" t="s">
        <v>4943</v>
      </c>
      <c r="CV1556" s="1" t="s">
        <v>4943</v>
      </c>
      <c r="CW1556" s="1" t="s">
        <v>4943</v>
      </c>
      <c r="CX1556" s="1" t="s">
        <v>4943</v>
      </c>
      <c r="CY1556" s="1" t="s">
        <v>23</v>
      </c>
      <c r="CZ1556" s="1" t="s">
        <v>4943</v>
      </c>
    </row>
    <row r="1557" spans="2:104" x14ac:dyDescent="0.25">
      <c r="B1557" s="2">
        <v>44369</v>
      </c>
      <c r="C1557" s="1">
        <v>0</v>
      </c>
      <c r="D1557" s="1">
        <v>1</v>
      </c>
      <c r="E1557" s="1">
        <v>0</v>
      </c>
      <c r="F1557" s="1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>
        <v>0</v>
      </c>
      <c r="BD1557">
        <v>0</v>
      </c>
      <c r="BE1557">
        <v>0</v>
      </c>
      <c r="BF1557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0</v>
      </c>
      <c r="BN1557" s="1">
        <v>0</v>
      </c>
      <c r="BO1557" s="1">
        <v>0</v>
      </c>
      <c r="BP1557" s="1">
        <v>0</v>
      </c>
      <c r="BQ1557" s="1">
        <v>0</v>
      </c>
      <c r="BR1557" s="1">
        <v>0</v>
      </c>
      <c r="BS1557" s="1">
        <v>0</v>
      </c>
      <c r="BT1557" s="1">
        <v>0</v>
      </c>
      <c r="BU1557" s="1">
        <v>0</v>
      </c>
      <c r="BV1557" s="1">
        <v>0</v>
      </c>
      <c r="BW1557" s="1">
        <v>0</v>
      </c>
      <c r="BX1557" s="1">
        <v>0</v>
      </c>
      <c r="BY1557" s="1">
        <v>0</v>
      </c>
      <c r="BZ1557" s="1">
        <v>0</v>
      </c>
      <c r="CA1557" s="1">
        <v>0</v>
      </c>
      <c r="CB1557" s="1">
        <v>0</v>
      </c>
      <c r="CC1557" s="1">
        <v>0</v>
      </c>
      <c r="CD1557" s="1">
        <v>0</v>
      </c>
      <c r="CE1557" s="1">
        <v>0</v>
      </c>
      <c r="CF1557" s="1">
        <v>0</v>
      </c>
      <c r="CG1557" s="1">
        <v>0</v>
      </c>
      <c r="CH1557" s="1">
        <v>0</v>
      </c>
      <c r="CI1557" s="1" t="s">
        <v>4943</v>
      </c>
      <c r="CJ1557" s="1" t="s">
        <v>4943</v>
      </c>
      <c r="CK1557" s="1" t="s">
        <v>4943</v>
      </c>
      <c r="CL1557" s="1" t="s">
        <v>4943</v>
      </c>
      <c r="CM1557" s="1" t="s">
        <v>4943</v>
      </c>
      <c r="CN1557" s="1" t="s">
        <v>4943</v>
      </c>
      <c r="CO1557" s="1" t="s">
        <v>4943</v>
      </c>
      <c r="CP1557" s="1" t="s">
        <v>4943</v>
      </c>
      <c r="CQ1557" s="1" t="s">
        <v>4943</v>
      </c>
      <c r="CR1557" s="1" t="s">
        <v>4943</v>
      </c>
      <c r="CS1557" s="1" t="s">
        <v>4943</v>
      </c>
      <c r="CT1557" s="1" t="s">
        <v>4943</v>
      </c>
      <c r="CU1557" s="1" t="s">
        <v>4943</v>
      </c>
      <c r="CV1557" s="1" t="s">
        <v>4943</v>
      </c>
      <c r="CW1557" s="1" t="s">
        <v>4943</v>
      </c>
      <c r="CX1557" s="1" t="s">
        <v>4943</v>
      </c>
      <c r="CY1557" s="1" t="s">
        <v>23</v>
      </c>
      <c r="CZ1557" s="1" t="s">
        <v>4943</v>
      </c>
    </row>
    <row r="1558" spans="2:104" x14ac:dyDescent="0.25">
      <c r="B1558" s="2">
        <v>44369</v>
      </c>
      <c r="C1558" s="1">
        <v>0</v>
      </c>
      <c r="D1558" s="1">
        <v>0</v>
      </c>
      <c r="E1558" s="1">
        <v>1</v>
      </c>
      <c r="F1558" s="1">
        <v>0</v>
      </c>
      <c r="G1558">
        <v>0</v>
      </c>
      <c r="H1558">
        <v>0</v>
      </c>
      <c r="I1558">
        <v>1</v>
      </c>
      <c r="J1558">
        <v>0</v>
      </c>
      <c r="K1558">
        <v>1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>
        <v>0</v>
      </c>
      <c r="BD1558">
        <v>0</v>
      </c>
      <c r="BE1558">
        <v>0</v>
      </c>
      <c r="BF1558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0</v>
      </c>
      <c r="BP1558" s="1">
        <v>0</v>
      </c>
      <c r="BQ1558" s="1">
        <v>0</v>
      </c>
      <c r="BR1558" s="1">
        <v>0</v>
      </c>
      <c r="BS1558" s="1">
        <v>0</v>
      </c>
      <c r="BT1558" s="1">
        <v>0</v>
      </c>
      <c r="BU1558" s="1">
        <v>0</v>
      </c>
      <c r="BV1558" s="1">
        <v>0</v>
      </c>
      <c r="BW1558" s="1">
        <v>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  <c r="CD1558" s="1">
        <v>0</v>
      </c>
      <c r="CE1558" s="1">
        <v>0</v>
      </c>
      <c r="CF1558" s="1">
        <v>0</v>
      </c>
      <c r="CG1558" s="1">
        <v>0</v>
      </c>
      <c r="CH1558" s="1">
        <v>0</v>
      </c>
      <c r="CI1558" s="1" t="s">
        <v>4943</v>
      </c>
      <c r="CJ1558" s="1" t="s">
        <v>4943</v>
      </c>
      <c r="CK1558" s="1" t="s">
        <v>4943</v>
      </c>
      <c r="CL1558" s="1" t="s">
        <v>4943</v>
      </c>
      <c r="CM1558" s="1" t="s">
        <v>4943</v>
      </c>
      <c r="CN1558" s="1" t="s">
        <v>4943</v>
      </c>
      <c r="CO1558" s="1" t="s">
        <v>4943</v>
      </c>
      <c r="CP1558" s="1" t="s">
        <v>4943</v>
      </c>
      <c r="CQ1558" s="1" t="s">
        <v>4943</v>
      </c>
      <c r="CR1558" s="1" t="s">
        <v>4943</v>
      </c>
      <c r="CS1558" s="1" t="s">
        <v>4943</v>
      </c>
      <c r="CT1558" s="1" t="s">
        <v>4947</v>
      </c>
      <c r="CU1558" s="1" t="s">
        <v>4943</v>
      </c>
      <c r="CV1558" s="1" t="s">
        <v>4947</v>
      </c>
      <c r="CW1558" s="1" t="s">
        <v>4943</v>
      </c>
      <c r="CX1558" s="1" t="s">
        <v>4943</v>
      </c>
      <c r="CY1558" s="1" t="s">
        <v>4943</v>
      </c>
      <c r="CZ1558" s="1" t="s">
        <v>23</v>
      </c>
    </row>
    <row r="1559" spans="2:104" x14ac:dyDescent="0.25">
      <c r="B1559" s="2">
        <v>44369</v>
      </c>
      <c r="C1559" s="1">
        <v>1</v>
      </c>
      <c r="D1559" s="1">
        <v>0</v>
      </c>
      <c r="E1559" s="1">
        <v>0</v>
      </c>
      <c r="F1559" s="1">
        <v>0</v>
      </c>
      <c r="G1559">
        <v>1</v>
      </c>
      <c r="H1559">
        <v>0</v>
      </c>
      <c r="I1559">
        <v>1</v>
      </c>
      <c r="J1559">
        <v>0</v>
      </c>
      <c r="K1559">
        <v>1</v>
      </c>
      <c r="L1559">
        <v>0</v>
      </c>
      <c r="M1559">
        <v>0</v>
      </c>
      <c r="N1559">
        <v>1</v>
      </c>
      <c r="O1559">
        <v>1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 s="1">
        <v>1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1</v>
      </c>
      <c r="AY1559" s="1">
        <v>1</v>
      </c>
      <c r="AZ1559" s="1">
        <v>1</v>
      </c>
      <c r="BA1559" s="1">
        <v>1</v>
      </c>
      <c r="BB1559" s="1">
        <v>1</v>
      </c>
      <c r="BC1559">
        <v>1</v>
      </c>
      <c r="BD1559">
        <v>1</v>
      </c>
      <c r="BE1559">
        <v>1</v>
      </c>
      <c r="BF1559">
        <v>1</v>
      </c>
      <c r="BG1559" s="1">
        <v>1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M1559" s="1">
        <v>0</v>
      </c>
      <c r="BN1559" s="1">
        <v>0</v>
      </c>
      <c r="BO1559" s="1">
        <v>0</v>
      </c>
      <c r="BP1559" s="1">
        <v>0</v>
      </c>
      <c r="BQ1559" s="1">
        <v>0</v>
      </c>
      <c r="BR1559" s="1">
        <v>0</v>
      </c>
      <c r="BS1559" s="1">
        <v>0</v>
      </c>
      <c r="BT1559" s="1">
        <v>0</v>
      </c>
      <c r="BU1559" s="1">
        <v>0</v>
      </c>
      <c r="BV1559" s="1">
        <v>0</v>
      </c>
      <c r="BW1559" s="1">
        <v>0</v>
      </c>
      <c r="BX1559" s="1">
        <v>0</v>
      </c>
      <c r="BY1559" s="1">
        <v>0</v>
      </c>
      <c r="BZ1559" s="1">
        <v>0</v>
      </c>
      <c r="CA1559" s="1">
        <v>0</v>
      </c>
      <c r="CB1559" s="1">
        <v>0</v>
      </c>
      <c r="CC1559" s="1">
        <v>0</v>
      </c>
      <c r="CD1559" s="1">
        <v>0</v>
      </c>
      <c r="CE1559" s="1">
        <v>0</v>
      </c>
      <c r="CF1559" s="1">
        <v>0</v>
      </c>
      <c r="CG1559" s="1">
        <v>0</v>
      </c>
      <c r="CH1559" s="1">
        <v>0</v>
      </c>
      <c r="CI1559" s="1" t="s">
        <v>4946</v>
      </c>
      <c r="CJ1559" s="1" t="s">
        <v>4946</v>
      </c>
      <c r="CK1559" s="1" t="s">
        <v>4946</v>
      </c>
      <c r="CL1559" s="1" t="s">
        <v>4944</v>
      </c>
      <c r="CM1559" s="1" t="s">
        <v>4944</v>
      </c>
      <c r="CN1559" s="1" t="s">
        <v>4945</v>
      </c>
      <c r="CO1559" s="1" t="s">
        <v>4944</v>
      </c>
      <c r="CP1559" s="1" t="s">
        <v>4945</v>
      </c>
      <c r="CQ1559" s="1" t="s">
        <v>4944</v>
      </c>
      <c r="CR1559" s="1" t="s">
        <v>4944</v>
      </c>
      <c r="CS1559" s="1" t="s">
        <v>4945</v>
      </c>
      <c r="CT1559" s="1" t="s">
        <v>4943</v>
      </c>
      <c r="CU1559" s="1" t="s">
        <v>4943</v>
      </c>
      <c r="CV1559" s="1" t="s">
        <v>4943</v>
      </c>
      <c r="CW1559" s="1" t="s">
        <v>4943</v>
      </c>
      <c r="CX1559" s="1" t="s">
        <v>4943</v>
      </c>
      <c r="CY1559" s="1" t="s">
        <v>4943</v>
      </c>
      <c r="CZ1559" s="1" t="s">
        <v>4943</v>
      </c>
    </row>
    <row r="1560" spans="2:104" x14ac:dyDescent="0.25">
      <c r="B1560" s="2">
        <v>44368</v>
      </c>
      <c r="C1560" s="1">
        <v>0</v>
      </c>
      <c r="D1560" s="1">
        <v>1</v>
      </c>
      <c r="E1560" s="1">
        <v>0</v>
      </c>
      <c r="F1560" s="1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>
        <v>0</v>
      </c>
      <c r="BD1560">
        <v>0</v>
      </c>
      <c r="BE1560">
        <v>0</v>
      </c>
      <c r="BF1560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M1560" s="1">
        <v>0</v>
      </c>
      <c r="BN1560" s="1">
        <v>0</v>
      </c>
      <c r="BO1560" s="1">
        <v>0</v>
      </c>
      <c r="BP1560" s="1">
        <v>0</v>
      </c>
      <c r="BQ1560" s="1">
        <v>0</v>
      </c>
      <c r="BR1560" s="1">
        <v>0</v>
      </c>
      <c r="BS1560" s="1">
        <v>0</v>
      </c>
      <c r="BT1560" s="1">
        <v>0</v>
      </c>
      <c r="BU1560" s="1">
        <v>0</v>
      </c>
      <c r="BV1560" s="1">
        <v>0</v>
      </c>
      <c r="BW1560" s="1">
        <v>0</v>
      </c>
      <c r="BX1560" s="1">
        <v>0</v>
      </c>
      <c r="BY1560" s="1">
        <v>0</v>
      </c>
      <c r="BZ1560" s="1">
        <v>0</v>
      </c>
      <c r="CA1560" s="1">
        <v>0</v>
      </c>
      <c r="CB1560" s="1">
        <v>0</v>
      </c>
      <c r="CC1560" s="1">
        <v>0</v>
      </c>
      <c r="CD1560" s="1">
        <v>0</v>
      </c>
      <c r="CE1560" s="1">
        <v>0</v>
      </c>
      <c r="CF1560" s="1">
        <v>0</v>
      </c>
      <c r="CG1560" s="1">
        <v>0</v>
      </c>
      <c r="CH1560" s="1">
        <v>0</v>
      </c>
      <c r="CI1560" s="1" t="s">
        <v>4943</v>
      </c>
      <c r="CJ1560" s="1" t="s">
        <v>4943</v>
      </c>
      <c r="CK1560" s="1" t="s">
        <v>4943</v>
      </c>
      <c r="CL1560" s="1" t="s">
        <v>4943</v>
      </c>
      <c r="CM1560" s="1" t="s">
        <v>4943</v>
      </c>
      <c r="CN1560" s="1" t="s">
        <v>4943</v>
      </c>
      <c r="CO1560" s="1" t="s">
        <v>4943</v>
      </c>
      <c r="CP1560" s="1" t="s">
        <v>4943</v>
      </c>
      <c r="CQ1560" s="1" t="s">
        <v>4943</v>
      </c>
      <c r="CR1560" s="1" t="s">
        <v>4943</v>
      </c>
      <c r="CS1560" s="1" t="s">
        <v>4943</v>
      </c>
      <c r="CT1560" s="1" t="s">
        <v>4943</v>
      </c>
      <c r="CU1560" s="1" t="s">
        <v>4943</v>
      </c>
      <c r="CV1560" s="1" t="s">
        <v>4943</v>
      </c>
      <c r="CW1560" s="1" t="s">
        <v>4943</v>
      </c>
      <c r="CX1560" s="1" t="s">
        <v>4943</v>
      </c>
      <c r="CY1560" s="1" t="s">
        <v>23</v>
      </c>
      <c r="CZ1560" s="1" t="s">
        <v>4943</v>
      </c>
    </row>
    <row r="1561" spans="2:104" x14ac:dyDescent="0.25">
      <c r="B1561" s="2">
        <v>44368</v>
      </c>
      <c r="C1561" s="1">
        <v>0</v>
      </c>
      <c r="D1561" s="1">
        <v>1</v>
      </c>
      <c r="E1561" s="1">
        <v>0</v>
      </c>
      <c r="F1561" s="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>
        <v>0</v>
      </c>
      <c r="BD1561">
        <v>0</v>
      </c>
      <c r="BE1561">
        <v>0</v>
      </c>
      <c r="BF156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0</v>
      </c>
      <c r="BP1561" s="1">
        <v>0</v>
      </c>
      <c r="BQ1561" s="1">
        <v>0</v>
      </c>
      <c r="BR1561" s="1">
        <v>0</v>
      </c>
      <c r="BS1561" s="1">
        <v>0</v>
      </c>
      <c r="BT1561" s="1">
        <v>0</v>
      </c>
      <c r="BU1561" s="1">
        <v>0</v>
      </c>
      <c r="BV1561" s="1">
        <v>0</v>
      </c>
      <c r="BW1561" s="1">
        <v>0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0</v>
      </c>
      <c r="CD1561" s="1">
        <v>0</v>
      </c>
      <c r="CE1561" s="1">
        <v>0</v>
      </c>
      <c r="CF1561" s="1">
        <v>0</v>
      </c>
      <c r="CG1561" s="1">
        <v>0</v>
      </c>
      <c r="CH1561" s="1">
        <v>0</v>
      </c>
      <c r="CI1561" s="1" t="s">
        <v>4943</v>
      </c>
      <c r="CJ1561" s="1" t="s">
        <v>4943</v>
      </c>
      <c r="CK1561" s="1" t="s">
        <v>4943</v>
      </c>
      <c r="CL1561" s="1" t="s">
        <v>4943</v>
      </c>
      <c r="CM1561" s="1" t="s">
        <v>4943</v>
      </c>
      <c r="CN1561" s="1" t="s">
        <v>4943</v>
      </c>
      <c r="CO1561" s="1" t="s">
        <v>4943</v>
      </c>
      <c r="CP1561" s="1" t="s">
        <v>4943</v>
      </c>
      <c r="CQ1561" s="1" t="s">
        <v>4943</v>
      </c>
      <c r="CR1561" s="1" t="s">
        <v>4943</v>
      </c>
      <c r="CS1561" s="1" t="s">
        <v>4943</v>
      </c>
      <c r="CT1561" s="1" t="s">
        <v>4943</v>
      </c>
      <c r="CU1561" s="1" t="s">
        <v>4943</v>
      </c>
      <c r="CV1561" s="1" t="s">
        <v>4943</v>
      </c>
      <c r="CW1561" s="1" t="s">
        <v>4943</v>
      </c>
      <c r="CX1561" s="1" t="s">
        <v>4943</v>
      </c>
      <c r="CY1561" s="1" t="s">
        <v>23</v>
      </c>
      <c r="CZ1561" s="1" t="s">
        <v>4943</v>
      </c>
    </row>
    <row r="1562" spans="2:104" x14ac:dyDescent="0.25">
      <c r="B1562" s="2">
        <v>44368</v>
      </c>
      <c r="C1562" s="1">
        <v>1</v>
      </c>
      <c r="D1562" s="1">
        <v>0</v>
      </c>
      <c r="E1562" s="1">
        <v>0</v>
      </c>
      <c r="F1562" s="1">
        <v>0</v>
      </c>
      <c r="G1562">
        <v>1</v>
      </c>
      <c r="H1562">
        <v>1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1</v>
      </c>
      <c r="O1562">
        <v>1</v>
      </c>
      <c r="P1562">
        <v>0</v>
      </c>
      <c r="Q1562">
        <v>0</v>
      </c>
      <c r="R1562">
        <v>1</v>
      </c>
      <c r="S1562">
        <v>0</v>
      </c>
      <c r="T1562">
        <v>1</v>
      </c>
      <c r="U1562">
        <v>0</v>
      </c>
      <c r="V1562" s="1">
        <v>1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1</v>
      </c>
      <c r="AG1562" s="1">
        <v>0</v>
      </c>
      <c r="AH1562" s="1">
        <v>1</v>
      </c>
      <c r="AI1562" s="1">
        <v>0</v>
      </c>
      <c r="AJ1562" s="1">
        <v>0</v>
      </c>
      <c r="AK1562" s="1">
        <v>0</v>
      </c>
      <c r="AL1562" s="1">
        <v>0</v>
      </c>
      <c r="AM1562" s="1">
        <v>1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1</v>
      </c>
      <c r="AY1562" s="1">
        <v>0</v>
      </c>
      <c r="AZ1562" s="1">
        <v>1</v>
      </c>
      <c r="BA1562" s="1">
        <v>0</v>
      </c>
      <c r="BB1562" s="1">
        <v>0</v>
      </c>
      <c r="BC1562">
        <v>0</v>
      </c>
      <c r="BD1562">
        <v>0</v>
      </c>
      <c r="BE1562">
        <v>1</v>
      </c>
      <c r="BF1562">
        <v>1</v>
      </c>
      <c r="BG1562" s="1">
        <v>1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v>0</v>
      </c>
      <c r="BO1562" s="1">
        <v>0</v>
      </c>
      <c r="BP1562" s="1">
        <v>0</v>
      </c>
      <c r="BQ1562" s="1">
        <v>0</v>
      </c>
      <c r="BR1562" s="1">
        <v>0</v>
      </c>
      <c r="BS1562" s="1">
        <v>0</v>
      </c>
      <c r="BT1562" s="1">
        <v>0</v>
      </c>
      <c r="BU1562" s="1">
        <v>0</v>
      </c>
      <c r="BV1562" s="1">
        <v>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0</v>
      </c>
      <c r="CC1562" s="1">
        <v>0</v>
      </c>
      <c r="CD1562" s="1">
        <v>0</v>
      </c>
      <c r="CE1562" s="1">
        <v>0</v>
      </c>
      <c r="CF1562" s="1">
        <v>1</v>
      </c>
      <c r="CG1562" s="1">
        <v>0</v>
      </c>
      <c r="CH1562" s="1">
        <v>0</v>
      </c>
      <c r="CI1562" s="1" t="s">
        <v>4946</v>
      </c>
      <c r="CJ1562" s="1" t="s">
        <v>4945</v>
      </c>
      <c r="CK1562" s="1" t="s">
        <v>4945</v>
      </c>
      <c r="CL1562" s="1" t="s">
        <v>4945</v>
      </c>
      <c r="CM1562" s="1" t="s">
        <v>4946</v>
      </c>
      <c r="CN1562" s="1" t="s">
        <v>4946</v>
      </c>
      <c r="CO1562" s="1" t="s">
        <v>4946</v>
      </c>
      <c r="CP1562" s="1" t="s">
        <v>4945</v>
      </c>
      <c r="CQ1562" s="1" t="s">
        <v>4945</v>
      </c>
      <c r="CR1562" s="1" t="s">
        <v>4945</v>
      </c>
      <c r="CS1562" s="1" t="s">
        <v>4945</v>
      </c>
      <c r="CT1562" s="1" t="s">
        <v>4943</v>
      </c>
      <c r="CU1562" s="1" t="s">
        <v>4943</v>
      </c>
      <c r="CV1562" s="1" t="s">
        <v>4943</v>
      </c>
      <c r="CW1562" s="1" t="s">
        <v>4943</v>
      </c>
      <c r="CX1562" s="1" t="s">
        <v>4943</v>
      </c>
      <c r="CY1562" s="1" t="s">
        <v>4943</v>
      </c>
      <c r="CZ1562" s="1" t="s">
        <v>4943</v>
      </c>
    </row>
    <row r="1563" spans="2:104" x14ac:dyDescent="0.25">
      <c r="B1563" s="2">
        <v>44368</v>
      </c>
      <c r="C1563" s="1">
        <v>0</v>
      </c>
      <c r="D1563" s="1">
        <v>1</v>
      </c>
      <c r="E1563" s="1">
        <v>0</v>
      </c>
      <c r="F1563" s="1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>
        <v>0</v>
      </c>
      <c r="BD1563">
        <v>0</v>
      </c>
      <c r="BE1563">
        <v>0</v>
      </c>
      <c r="BF1563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0</v>
      </c>
      <c r="BR1563" s="1">
        <v>0</v>
      </c>
      <c r="BS1563" s="1">
        <v>0</v>
      </c>
      <c r="BT1563" s="1">
        <v>0</v>
      </c>
      <c r="BU1563" s="1">
        <v>0</v>
      </c>
      <c r="BV1563" s="1">
        <v>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0</v>
      </c>
      <c r="CD1563" s="1">
        <v>0</v>
      </c>
      <c r="CE1563" s="1">
        <v>0</v>
      </c>
      <c r="CF1563" s="1">
        <v>0</v>
      </c>
      <c r="CG1563" s="1">
        <v>0</v>
      </c>
      <c r="CH1563" s="1">
        <v>0</v>
      </c>
      <c r="CI1563" s="1" t="s">
        <v>4943</v>
      </c>
      <c r="CJ1563" s="1" t="s">
        <v>4943</v>
      </c>
      <c r="CK1563" s="1" t="s">
        <v>4943</v>
      </c>
      <c r="CL1563" s="1" t="s">
        <v>4943</v>
      </c>
      <c r="CM1563" s="1" t="s">
        <v>4943</v>
      </c>
      <c r="CN1563" s="1" t="s">
        <v>4943</v>
      </c>
      <c r="CO1563" s="1" t="s">
        <v>4943</v>
      </c>
      <c r="CP1563" s="1" t="s">
        <v>4943</v>
      </c>
      <c r="CQ1563" s="1" t="s">
        <v>4943</v>
      </c>
      <c r="CR1563" s="1" t="s">
        <v>4943</v>
      </c>
      <c r="CS1563" s="1" t="s">
        <v>4943</v>
      </c>
      <c r="CT1563" s="1" t="s">
        <v>4943</v>
      </c>
      <c r="CU1563" s="1" t="s">
        <v>4943</v>
      </c>
      <c r="CV1563" s="1" t="s">
        <v>4943</v>
      </c>
      <c r="CW1563" s="1" t="s">
        <v>4943</v>
      </c>
      <c r="CX1563" s="1" t="s">
        <v>4943</v>
      </c>
      <c r="CY1563" s="1" t="s">
        <v>23</v>
      </c>
      <c r="CZ1563" s="1" t="s">
        <v>4943</v>
      </c>
    </row>
    <row r="1564" spans="2:104" x14ac:dyDescent="0.25">
      <c r="B1564" s="2">
        <v>44368</v>
      </c>
      <c r="C1564" s="1">
        <v>0</v>
      </c>
      <c r="D1564" s="1">
        <v>1</v>
      </c>
      <c r="E1564" s="1">
        <v>0</v>
      </c>
      <c r="F1564" s="1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>
        <v>0</v>
      </c>
      <c r="BD1564">
        <v>0</v>
      </c>
      <c r="BE1564">
        <v>0</v>
      </c>
      <c r="BF1564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  <c r="BR1564" s="1">
        <v>0</v>
      </c>
      <c r="BS1564" s="1">
        <v>0</v>
      </c>
      <c r="BT1564" s="1">
        <v>0</v>
      </c>
      <c r="BU1564" s="1">
        <v>0</v>
      </c>
      <c r="BV1564" s="1">
        <v>0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0</v>
      </c>
      <c r="CD1564" s="1">
        <v>0</v>
      </c>
      <c r="CE1564" s="1">
        <v>0</v>
      </c>
      <c r="CF1564" s="1">
        <v>0</v>
      </c>
      <c r="CG1564" s="1">
        <v>0</v>
      </c>
      <c r="CH1564" s="1">
        <v>0</v>
      </c>
      <c r="CI1564" s="1" t="s">
        <v>4943</v>
      </c>
      <c r="CJ1564" s="1" t="s">
        <v>4943</v>
      </c>
      <c r="CK1564" s="1" t="s">
        <v>4943</v>
      </c>
      <c r="CL1564" s="1" t="s">
        <v>4943</v>
      </c>
      <c r="CM1564" s="1" t="s">
        <v>4943</v>
      </c>
      <c r="CN1564" s="1" t="s">
        <v>4943</v>
      </c>
      <c r="CO1564" s="1" t="s">
        <v>4943</v>
      </c>
      <c r="CP1564" s="1" t="s">
        <v>4943</v>
      </c>
      <c r="CQ1564" s="1" t="s">
        <v>4943</v>
      </c>
      <c r="CR1564" s="1" t="s">
        <v>4943</v>
      </c>
      <c r="CS1564" s="1" t="s">
        <v>4943</v>
      </c>
      <c r="CT1564" s="1" t="s">
        <v>4943</v>
      </c>
      <c r="CU1564" s="1" t="s">
        <v>4943</v>
      </c>
      <c r="CV1564" s="1" t="s">
        <v>4943</v>
      </c>
      <c r="CW1564" s="1" t="s">
        <v>4943</v>
      </c>
      <c r="CX1564" s="1" t="s">
        <v>4943</v>
      </c>
      <c r="CY1564" s="1" t="s">
        <v>23</v>
      </c>
      <c r="CZ1564" s="1" t="s">
        <v>4943</v>
      </c>
    </row>
    <row r="1565" spans="2:104" x14ac:dyDescent="0.25">
      <c r="B1565" s="2">
        <v>44368</v>
      </c>
      <c r="C1565" s="1">
        <v>1</v>
      </c>
      <c r="D1565" s="1">
        <v>0</v>
      </c>
      <c r="E1565" s="1">
        <v>0</v>
      </c>
      <c r="F1565" s="1">
        <v>0</v>
      </c>
      <c r="G1565">
        <v>0</v>
      </c>
      <c r="H1565">
        <v>1</v>
      </c>
      <c r="I1565">
        <v>0</v>
      </c>
      <c r="J1565">
        <v>0</v>
      </c>
      <c r="K1565">
        <v>0</v>
      </c>
      <c r="L1565">
        <v>0</v>
      </c>
      <c r="M1565">
        <v>1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>
        <v>0</v>
      </c>
      <c r="BD1565">
        <v>0</v>
      </c>
      <c r="BE1565">
        <v>0</v>
      </c>
      <c r="BF1565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M1565" s="1">
        <v>0</v>
      </c>
      <c r="BN1565" s="1">
        <v>0</v>
      </c>
      <c r="BO1565" s="1">
        <v>0</v>
      </c>
      <c r="BP1565" s="1">
        <v>0</v>
      </c>
      <c r="BQ1565" s="1">
        <v>0</v>
      </c>
      <c r="BR1565" s="1">
        <v>0</v>
      </c>
      <c r="BS1565" s="1">
        <v>0</v>
      </c>
      <c r="BT1565" s="1">
        <v>0</v>
      </c>
      <c r="BU1565" s="1">
        <v>0</v>
      </c>
      <c r="BV1565" s="1">
        <v>0</v>
      </c>
      <c r="BW1565" s="1">
        <v>0</v>
      </c>
      <c r="BX1565" s="1">
        <v>0</v>
      </c>
      <c r="BY1565" s="1">
        <v>0</v>
      </c>
      <c r="BZ1565" s="1">
        <v>0</v>
      </c>
      <c r="CA1565" s="1">
        <v>0</v>
      </c>
      <c r="CB1565" s="1">
        <v>0</v>
      </c>
      <c r="CC1565" s="1">
        <v>0</v>
      </c>
      <c r="CD1565" s="1">
        <v>0</v>
      </c>
      <c r="CE1565" s="1">
        <v>0</v>
      </c>
      <c r="CF1565" s="1">
        <v>0</v>
      </c>
      <c r="CG1565" s="1">
        <v>1</v>
      </c>
      <c r="CH1565" s="1">
        <v>0</v>
      </c>
      <c r="CI1565" s="1" t="s">
        <v>4946</v>
      </c>
      <c r="CJ1565" s="1" t="s">
        <v>4944</v>
      </c>
      <c r="CK1565" s="1" t="s">
        <v>4946</v>
      </c>
      <c r="CL1565" s="1" t="s">
        <v>4944</v>
      </c>
      <c r="CM1565" s="1" t="s">
        <v>4946</v>
      </c>
      <c r="CN1565" s="1" t="s">
        <v>4945</v>
      </c>
      <c r="CO1565" s="1" t="s">
        <v>4946</v>
      </c>
      <c r="CP1565" s="1" t="s">
        <v>4946</v>
      </c>
      <c r="CQ1565" s="1" t="s">
        <v>4945</v>
      </c>
      <c r="CR1565" s="1" t="s">
        <v>4946</v>
      </c>
      <c r="CS1565" s="1" t="s">
        <v>4946</v>
      </c>
      <c r="CT1565" s="1" t="s">
        <v>4943</v>
      </c>
      <c r="CU1565" s="1" t="s">
        <v>4943</v>
      </c>
      <c r="CV1565" s="1" t="s">
        <v>4943</v>
      </c>
      <c r="CW1565" s="1" t="s">
        <v>4943</v>
      </c>
      <c r="CX1565" s="1" t="s">
        <v>4943</v>
      </c>
      <c r="CY1565" s="1" t="s">
        <v>4943</v>
      </c>
      <c r="CZ1565" s="1" t="s">
        <v>4943</v>
      </c>
    </row>
    <row r="1566" spans="2:104" x14ac:dyDescent="0.25">
      <c r="B1566" s="2">
        <v>44368</v>
      </c>
      <c r="C1566" s="1">
        <v>1</v>
      </c>
      <c r="D1566" s="1">
        <v>0</v>
      </c>
      <c r="E1566" s="1">
        <v>0</v>
      </c>
      <c r="F1566" s="1">
        <v>0</v>
      </c>
      <c r="G1566">
        <v>1</v>
      </c>
      <c r="H1566">
        <v>1</v>
      </c>
      <c r="I1566">
        <v>0</v>
      </c>
      <c r="J1566">
        <v>0</v>
      </c>
      <c r="K1566">
        <v>0</v>
      </c>
      <c r="L1566">
        <v>1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>
        <v>0</v>
      </c>
      <c r="BD1566">
        <v>0</v>
      </c>
      <c r="BE1566">
        <v>0</v>
      </c>
      <c r="BF1566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M1566" s="1">
        <v>0</v>
      </c>
      <c r="BN1566" s="1">
        <v>0</v>
      </c>
      <c r="BO1566" s="1">
        <v>0</v>
      </c>
      <c r="BP1566" s="1">
        <v>0</v>
      </c>
      <c r="BQ1566" s="1">
        <v>1</v>
      </c>
      <c r="BR1566" s="1">
        <v>1</v>
      </c>
      <c r="BS1566" s="1">
        <v>1</v>
      </c>
      <c r="BT1566" s="1">
        <v>1</v>
      </c>
      <c r="BU1566" s="1">
        <v>1</v>
      </c>
      <c r="BV1566" s="1">
        <v>0</v>
      </c>
      <c r="BW1566" s="1">
        <v>0</v>
      </c>
      <c r="BX1566" s="1">
        <v>0</v>
      </c>
      <c r="BY1566" s="1">
        <v>0</v>
      </c>
      <c r="BZ1566" s="1">
        <v>0</v>
      </c>
      <c r="CA1566" s="1">
        <v>1</v>
      </c>
      <c r="CB1566" s="1">
        <v>1</v>
      </c>
      <c r="CC1566" s="1">
        <v>0</v>
      </c>
      <c r="CD1566" s="1">
        <v>1</v>
      </c>
      <c r="CE1566" s="1">
        <v>0</v>
      </c>
      <c r="CF1566" s="1">
        <v>0</v>
      </c>
      <c r="CG1566" s="1">
        <v>0</v>
      </c>
      <c r="CH1566" s="1">
        <v>0</v>
      </c>
      <c r="CI1566" s="1" t="s">
        <v>4946</v>
      </c>
      <c r="CJ1566" s="1" t="s">
        <v>4946</v>
      </c>
      <c r="CK1566" s="1" t="s">
        <v>4946</v>
      </c>
      <c r="CL1566" s="1" t="s">
        <v>4946</v>
      </c>
      <c r="CM1566" s="1" t="s">
        <v>4945</v>
      </c>
      <c r="CN1566" s="1" t="s">
        <v>4945</v>
      </c>
      <c r="CO1566" s="1" t="s">
        <v>4946</v>
      </c>
      <c r="CP1566" s="1" t="s">
        <v>4946</v>
      </c>
      <c r="CQ1566" s="1" t="s">
        <v>4946</v>
      </c>
      <c r="CR1566" s="1" t="s">
        <v>4946</v>
      </c>
      <c r="CS1566" s="1" t="s">
        <v>4946</v>
      </c>
      <c r="CT1566" s="1" t="s">
        <v>4943</v>
      </c>
      <c r="CU1566" s="1" t="s">
        <v>4943</v>
      </c>
      <c r="CV1566" s="1" t="s">
        <v>4943</v>
      </c>
      <c r="CW1566" s="1" t="s">
        <v>4943</v>
      </c>
      <c r="CX1566" s="1" t="s">
        <v>4943</v>
      </c>
      <c r="CY1566" s="1" t="s">
        <v>4943</v>
      </c>
      <c r="CZ1566" s="1" t="s">
        <v>4943</v>
      </c>
    </row>
    <row r="1567" spans="2:104" x14ac:dyDescent="0.25">
      <c r="B1567" s="2">
        <v>44368</v>
      </c>
      <c r="C1567" s="1">
        <v>0</v>
      </c>
      <c r="D1567" s="1">
        <v>1</v>
      </c>
      <c r="E1567" s="1">
        <v>0</v>
      </c>
      <c r="F1567" s="1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>
        <v>0</v>
      </c>
      <c r="BD1567">
        <v>0</v>
      </c>
      <c r="BE1567">
        <v>0</v>
      </c>
      <c r="BF1567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M1567" s="1">
        <v>0</v>
      </c>
      <c r="BN1567" s="1">
        <v>0</v>
      </c>
      <c r="BO1567" s="1">
        <v>0</v>
      </c>
      <c r="BP1567" s="1">
        <v>0</v>
      </c>
      <c r="BQ1567" s="1">
        <v>0</v>
      </c>
      <c r="BR1567" s="1">
        <v>0</v>
      </c>
      <c r="BS1567" s="1">
        <v>0</v>
      </c>
      <c r="BT1567" s="1">
        <v>0</v>
      </c>
      <c r="BU1567" s="1">
        <v>0</v>
      </c>
      <c r="BV1567" s="1">
        <v>0</v>
      </c>
      <c r="BW1567" s="1">
        <v>0</v>
      </c>
      <c r="BX1567" s="1">
        <v>0</v>
      </c>
      <c r="BY1567" s="1">
        <v>0</v>
      </c>
      <c r="BZ1567" s="1">
        <v>0</v>
      </c>
      <c r="CA1567" s="1">
        <v>0</v>
      </c>
      <c r="CB1567" s="1">
        <v>0</v>
      </c>
      <c r="CC1567" s="1">
        <v>0</v>
      </c>
      <c r="CD1567" s="1">
        <v>0</v>
      </c>
      <c r="CE1567" s="1">
        <v>0</v>
      </c>
      <c r="CF1567" s="1">
        <v>0</v>
      </c>
      <c r="CG1567" s="1">
        <v>0</v>
      </c>
      <c r="CH1567" s="1">
        <v>0</v>
      </c>
      <c r="CI1567" s="1" t="s">
        <v>4943</v>
      </c>
      <c r="CJ1567" s="1" t="s">
        <v>4943</v>
      </c>
      <c r="CK1567" s="1" t="s">
        <v>4943</v>
      </c>
      <c r="CL1567" s="1" t="s">
        <v>4943</v>
      </c>
      <c r="CM1567" s="1" t="s">
        <v>4943</v>
      </c>
      <c r="CN1567" s="1" t="s">
        <v>4943</v>
      </c>
      <c r="CO1567" s="1" t="s">
        <v>4943</v>
      </c>
      <c r="CP1567" s="1" t="s">
        <v>4943</v>
      </c>
      <c r="CQ1567" s="1" t="s">
        <v>4943</v>
      </c>
      <c r="CR1567" s="1" t="s">
        <v>4943</v>
      </c>
      <c r="CS1567" s="1" t="s">
        <v>4943</v>
      </c>
      <c r="CT1567" s="1" t="s">
        <v>4943</v>
      </c>
      <c r="CU1567" s="1" t="s">
        <v>4943</v>
      </c>
      <c r="CV1567" s="1" t="s">
        <v>4943</v>
      </c>
      <c r="CW1567" s="1" t="s">
        <v>4943</v>
      </c>
      <c r="CX1567" s="1" t="s">
        <v>4943</v>
      </c>
      <c r="CY1567" s="1" t="s">
        <v>23</v>
      </c>
      <c r="CZ1567" s="1" t="s">
        <v>4943</v>
      </c>
    </row>
    <row r="1568" spans="2:104" x14ac:dyDescent="0.25">
      <c r="B1568" s="2">
        <v>44368</v>
      </c>
      <c r="C1568" s="1">
        <v>0</v>
      </c>
      <c r="D1568" s="1">
        <v>1</v>
      </c>
      <c r="E1568" s="1">
        <v>0</v>
      </c>
      <c r="F1568" s="1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>
        <v>0</v>
      </c>
      <c r="BD1568">
        <v>0</v>
      </c>
      <c r="BE1568">
        <v>0</v>
      </c>
      <c r="BF1568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M1568" s="1">
        <v>0</v>
      </c>
      <c r="BN1568" s="1">
        <v>0</v>
      </c>
      <c r="BO1568" s="1">
        <v>0</v>
      </c>
      <c r="BP1568" s="1">
        <v>0</v>
      </c>
      <c r="BQ1568" s="1">
        <v>0</v>
      </c>
      <c r="BR1568" s="1">
        <v>0</v>
      </c>
      <c r="BS1568" s="1">
        <v>0</v>
      </c>
      <c r="BT1568" s="1">
        <v>0</v>
      </c>
      <c r="BU1568" s="1">
        <v>0</v>
      </c>
      <c r="BV1568" s="1">
        <v>0</v>
      </c>
      <c r="BW1568" s="1">
        <v>0</v>
      </c>
      <c r="BX1568" s="1">
        <v>0</v>
      </c>
      <c r="BY1568" s="1">
        <v>0</v>
      </c>
      <c r="BZ1568" s="1">
        <v>0</v>
      </c>
      <c r="CA1568" s="1">
        <v>0</v>
      </c>
      <c r="CB1568" s="1">
        <v>0</v>
      </c>
      <c r="CC1568" s="1">
        <v>0</v>
      </c>
      <c r="CD1568" s="1">
        <v>0</v>
      </c>
      <c r="CE1568" s="1">
        <v>0</v>
      </c>
      <c r="CF1568" s="1">
        <v>0</v>
      </c>
      <c r="CG1568" s="1">
        <v>0</v>
      </c>
      <c r="CH1568" s="1">
        <v>0</v>
      </c>
      <c r="CI1568" s="1" t="s">
        <v>4943</v>
      </c>
      <c r="CJ1568" s="1" t="s">
        <v>4943</v>
      </c>
      <c r="CK1568" s="1" t="s">
        <v>4943</v>
      </c>
      <c r="CL1568" s="1" t="s">
        <v>4943</v>
      </c>
      <c r="CM1568" s="1" t="s">
        <v>4943</v>
      </c>
      <c r="CN1568" s="1" t="s">
        <v>4943</v>
      </c>
      <c r="CO1568" s="1" t="s">
        <v>4943</v>
      </c>
      <c r="CP1568" s="1" t="s">
        <v>4943</v>
      </c>
      <c r="CQ1568" s="1" t="s">
        <v>4943</v>
      </c>
      <c r="CR1568" s="1" t="s">
        <v>4943</v>
      </c>
      <c r="CS1568" s="1" t="s">
        <v>4943</v>
      </c>
      <c r="CT1568" s="1" t="s">
        <v>4943</v>
      </c>
      <c r="CU1568" s="1" t="s">
        <v>4943</v>
      </c>
      <c r="CV1568" s="1" t="s">
        <v>4943</v>
      </c>
      <c r="CW1568" s="1" t="s">
        <v>4943</v>
      </c>
      <c r="CX1568" s="1" t="s">
        <v>4943</v>
      </c>
      <c r="CY1568" s="1" t="s">
        <v>23</v>
      </c>
      <c r="CZ1568" s="1" t="s">
        <v>4943</v>
      </c>
    </row>
    <row r="1569" spans="2:104" x14ac:dyDescent="0.25">
      <c r="B1569" s="2">
        <v>44368</v>
      </c>
      <c r="C1569" s="1">
        <v>1</v>
      </c>
      <c r="D1569" s="1">
        <v>0</v>
      </c>
      <c r="E1569" s="1">
        <v>0</v>
      </c>
      <c r="F1569" s="1">
        <v>0</v>
      </c>
      <c r="G1569">
        <v>0</v>
      </c>
      <c r="H1569">
        <v>1</v>
      </c>
      <c r="I1569">
        <v>1</v>
      </c>
      <c r="J1569">
        <v>1</v>
      </c>
      <c r="K1569">
        <v>0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1</v>
      </c>
      <c r="R1569">
        <v>1</v>
      </c>
      <c r="S1569">
        <v>0</v>
      </c>
      <c r="T1569">
        <v>1</v>
      </c>
      <c r="U1569">
        <v>0</v>
      </c>
      <c r="V1569" s="1">
        <v>1</v>
      </c>
      <c r="W1569" s="1">
        <v>1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1</v>
      </c>
      <c r="AG1569" s="1">
        <v>1</v>
      </c>
      <c r="AH1569" s="1">
        <v>1</v>
      </c>
      <c r="AI1569" s="1">
        <v>1</v>
      </c>
      <c r="AJ1569" s="1">
        <v>0</v>
      </c>
      <c r="AK1569" s="1">
        <v>1</v>
      </c>
      <c r="AL1569" s="1">
        <v>1</v>
      </c>
      <c r="AM1569" s="1">
        <v>1</v>
      </c>
      <c r="AN1569" s="1">
        <v>1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>
        <v>0</v>
      </c>
      <c r="BD1569">
        <v>0</v>
      </c>
      <c r="BE1569">
        <v>0</v>
      </c>
      <c r="BF1569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M1569" s="1">
        <v>0</v>
      </c>
      <c r="BN1569" s="1">
        <v>0</v>
      </c>
      <c r="BO1569" s="1">
        <v>0</v>
      </c>
      <c r="BP1569" s="1">
        <v>0</v>
      </c>
      <c r="BQ1569" s="1">
        <v>1</v>
      </c>
      <c r="BR1569" s="1">
        <v>1</v>
      </c>
      <c r="BS1569" s="1">
        <v>1</v>
      </c>
      <c r="BT1569" s="1">
        <v>1</v>
      </c>
      <c r="BU1569" s="1">
        <v>1</v>
      </c>
      <c r="BV1569" s="1">
        <v>1</v>
      </c>
      <c r="BW1569" s="1">
        <v>1</v>
      </c>
      <c r="BX1569" s="1">
        <v>0</v>
      </c>
      <c r="BY1569" s="1">
        <v>0</v>
      </c>
      <c r="BZ1569" s="1">
        <v>0</v>
      </c>
      <c r="CA1569" s="1">
        <v>0</v>
      </c>
      <c r="CB1569" s="1">
        <v>0</v>
      </c>
      <c r="CC1569" s="1">
        <v>0</v>
      </c>
      <c r="CD1569" s="1">
        <v>0</v>
      </c>
      <c r="CE1569" s="1">
        <v>0</v>
      </c>
      <c r="CF1569" s="1">
        <v>0</v>
      </c>
      <c r="CG1569" s="1">
        <v>0</v>
      </c>
      <c r="CH1569" s="1">
        <v>0</v>
      </c>
      <c r="CI1569" s="1" t="s">
        <v>4945</v>
      </c>
      <c r="CJ1569" s="1" t="s">
        <v>4944</v>
      </c>
      <c r="CK1569" s="1" t="s">
        <v>4945</v>
      </c>
      <c r="CL1569" s="1" t="s">
        <v>4944</v>
      </c>
      <c r="CM1569" s="1" t="s">
        <v>4946</v>
      </c>
      <c r="CN1569" s="1" t="s">
        <v>4945</v>
      </c>
      <c r="CO1569" s="1" t="s">
        <v>4946</v>
      </c>
      <c r="CP1569" s="1" t="s">
        <v>4945</v>
      </c>
      <c r="CQ1569" s="1" t="s">
        <v>4945</v>
      </c>
      <c r="CR1569" s="1" t="s">
        <v>4944</v>
      </c>
      <c r="CS1569" s="1" t="s">
        <v>4945</v>
      </c>
      <c r="CT1569" s="1" t="s">
        <v>4943</v>
      </c>
      <c r="CU1569" s="1" t="s">
        <v>4943</v>
      </c>
      <c r="CV1569" s="1" t="s">
        <v>4943</v>
      </c>
      <c r="CW1569" s="1" t="s">
        <v>4943</v>
      </c>
      <c r="CX1569" s="1" t="s">
        <v>4943</v>
      </c>
      <c r="CY1569" s="1" t="s">
        <v>4943</v>
      </c>
      <c r="CZ1569" s="1" t="s">
        <v>4943</v>
      </c>
    </row>
    <row r="1570" spans="2:104" x14ac:dyDescent="0.25">
      <c r="B1570" s="2">
        <v>44368</v>
      </c>
      <c r="C1570" s="1">
        <v>1</v>
      </c>
      <c r="D1570" s="1">
        <v>0</v>
      </c>
      <c r="E1570" s="1">
        <v>0</v>
      </c>
      <c r="F1570" s="1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1</v>
      </c>
      <c r="M1570">
        <v>0</v>
      </c>
      <c r="N1570">
        <v>1</v>
      </c>
      <c r="O1570">
        <v>1</v>
      </c>
      <c r="P1570">
        <v>0</v>
      </c>
      <c r="Q1570">
        <v>0</v>
      </c>
      <c r="R1570">
        <v>0</v>
      </c>
      <c r="S1570">
        <v>0</v>
      </c>
      <c r="T1570">
        <v>1</v>
      </c>
      <c r="U1570">
        <v>0</v>
      </c>
      <c r="V1570" s="1">
        <v>1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1</v>
      </c>
      <c r="AI1570" s="1">
        <v>1</v>
      </c>
      <c r="AJ1570" s="1">
        <v>0</v>
      </c>
      <c r="AK1570" s="1">
        <v>1</v>
      </c>
      <c r="AL1570" s="1">
        <v>1</v>
      </c>
      <c r="AM1570" s="1">
        <v>1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1</v>
      </c>
      <c r="BA1570" s="1">
        <v>0</v>
      </c>
      <c r="BB1570" s="1">
        <v>0</v>
      </c>
      <c r="BC1570">
        <v>1</v>
      </c>
      <c r="BD1570">
        <v>0</v>
      </c>
      <c r="BE1570">
        <v>0</v>
      </c>
      <c r="BF1570">
        <v>0</v>
      </c>
      <c r="BG1570" s="1">
        <v>1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M1570" s="1">
        <v>0</v>
      </c>
      <c r="BN1570" s="1">
        <v>0</v>
      </c>
      <c r="BO1570" s="1">
        <v>0</v>
      </c>
      <c r="BP1570" s="1">
        <v>0</v>
      </c>
      <c r="BQ1570" s="1">
        <v>1</v>
      </c>
      <c r="BR1570" s="1">
        <v>1</v>
      </c>
      <c r="BS1570" s="1">
        <v>0</v>
      </c>
      <c r="BT1570" s="1">
        <v>0</v>
      </c>
      <c r="BU1570" s="1">
        <v>1</v>
      </c>
      <c r="BV1570" s="1">
        <v>1</v>
      </c>
      <c r="BW1570" s="1">
        <v>0</v>
      </c>
      <c r="BX1570" s="1">
        <v>0</v>
      </c>
      <c r="BY1570" s="1">
        <v>0</v>
      </c>
      <c r="BZ1570" s="1">
        <v>0</v>
      </c>
      <c r="CA1570" s="1">
        <v>0</v>
      </c>
      <c r="CB1570" s="1">
        <v>0</v>
      </c>
      <c r="CC1570" s="1">
        <v>0</v>
      </c>
      <c r="CD1570" s="1">
        <v>0</v>
      </c>
      <c r="CE1570" s="1">
        <v>0</v>
      </c>
      <c r="CF1570" s="1">
        <v>0</v>
      </c>
      <c r="CG1570" s="1">
        <v>0</v>
      </c>
      <c r="CH1570" s="1">
        <v>0</v>
      </c>
      <c r="CI1570" s="1" t="s">
        <v>4946</v>
      </c>
      <c r="CJ1570" s="1" t="s">
        <v>4946</v>
      </c>
      <c r="CK1570" s="1" t="s">
        <v>4946</v>
      </c>
      <c r="CL1570" s="1" t="s">
        <v>4946</v>
      </c>
      <c r="CM1570" s="1" t="s">
        <v>4944</v>
      </c>
      <c r="CN1570" s="1" t="s">
        <v>4944</v>
      </c>
      <c r="CO1570" s="1" t="s">
        <v>4944</v>
      </c>
      <c r="CP1570" s="1" t="s">
        <v>4946</v>
      </c>
      <c r="CQ1570" s="1" t="s">
        <v>4944</v>
      </c>
      <c r="CR1570" s="1" t="s">
        <v>4944</v>
      </c>
      <c r="CS1570" s="1" t="s">
        <v>4944</v>
      </c>
      <c r="CT1570" s="1" t="s">
        <v>4943</v>
      </c>
      <c r="CU1570" s="1" t="s">
        <v>4943</v>
      </c>
      <c r="CV1570" s="1" t="s">
        <v>4943</v>
      </c>
      <c r="CW1570" s="1" t="s">
        <v>4943</v>
      </c>
      <c r="CX1570" s="1" t="s">
        <v>4943</v>
      </c>
      <c r="CY1570" s="1" t="s">
        <v>4943</v>
      </c>
      <c r="CZ1570" s="1" t="s">
        <v>4943</v>
      </c>
    </row>
    <row r="1571" spans="2:104" x14ac:dyDescent="0.25">
      <c r="B1571" s="2">
        <v>44368</v>
      </c>
      <c r="C1571" s="1">
        <v>0</v>
      </c>
      <c r="D1571" s="1">
        <v>1</v>
      </c>
      <c r="E1571" s="1">
        <v>0</v>
      </c>
      <c r="F1571" s="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>
        <v>0</v>
      </c>
      <c r="BD1571">
        <v>0</v>
      </c>
      <c r="BE1571">
        <v>0</v>
      </c>
      <c r="BF157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M1571" s="1">
        <v>0</v>
      </c>
      <c r="BN1571" s="1">
        <v>0</v>
      </c>
      <c r="BO1571" s="1">
        <v>0</v>
      </c>
      <c r="BP1571" s="1">
        <v>0</v>
      </c>
      <c r="BQ1571" s="1">
        <v>0</v>
      </c>
      <c r="BR1571" s="1">
        <v>0</v>
      </c>
      <c r="BS1571" s="1">
        <v>0</v>
      </c>
      <c r="BT1571" s="1">
        <v>0</v>
      </c>
      <c r="BU1571" s="1">
        <v>0</v>
      </c>
      <c r="BV1571" s="1">
        <v>0</v>
      </c>
      <c r="BW1571" s="1">
        <v>0</v>
      </c>
      <c r="BX1571" s="1">
        <v>0</v>
      </c>
      <c r="BY1571" s="1">
        <v>0</v>
      </c>
      <c r="BZ1571" s="1">
        <v>0</v>
      </c>
      <c r="CA1571" s="1">
        <v>0</v>
      </c>
      <c r="CB1571" s="1">
        <v>0</v>
      </c>
      <c r="CC1571" s="1">
        <v>0</v>
      </c>
      <c r="CD1571" s="1">
        <v>0</v>
      </c>
      <c r="CE1571" s="1">
        <v>0</v>
      </c>
      <c r="CF1571" s="1">
        <v>0</v>
      </c>
      <c r="CG1571" s="1">
        <v>0</v>
      </c>
      <c r="CH1571" s="1">
        <v>0</v>
      </c>
      <c r="CI1571" s="1" t="s">
        <v>4943</v>
      </c>
      <c r="CJ1571" s="1" t="s">
        <v>4943</v>
      </c>
      <c r="CK1571" s="1" t="s">
        <v>4943</v>
      </c>
      <c r="CL1571" s="1" t="s">
        <v>4943</v>
      </c>
      <c r="CM1571" s="1" t="s">
        <v>4943</v>
      </c>
      <c r="CN1571" s="1" t="s">
        <v>4943</v>
      </c>
      <c r="CO1571" s="1" t="s">
        <v>4943</v>
      </c>
      <c r="CP1571" s="1" t="s">
        <v>4943</v>
      </c>
      <c r="CQ1571" s="1" t="s">
        <v>4943</v>
      </c>
      <c r="CR1571" s="1" t="s">
        <v>4943</v>
      </c>
      <c r="CS1571" s="1" t="s">
        <v>4943</v>
      </c>
      <c r="CT1571" s="1" t="s">
        <v>4943</v>
      </c>
      <c r="CU1571" s="1" t="s">
        <v>4943</v>
      </c>
      <c r="CV1571" s="1" t="s">
        <v>4943</v>
      </c>
      <c r="CW1571" s="1" t="s">
        <v>4943</v>
      </c>
      <c r="CX1571" s="1" t="s">
        <v>4943</v>
      </c>
      <c r="CY1571" s="1" t="s">
        <v>23</v>
      </c>
      <c r="CZ1571" s="1" t="s">
        <v>4943</v>
      </c>
    </row>
    <row r="1572" spans="2:104" x14ac:dyDescent="0.25">
      <c r="B1572" s="2">
        <v>44368</v>
      </c>
      <c r="C1572" s="1">
        <v>1</v>
      </c>
      <c r="D1572" s="1">
        <v>0</v>
      </c>
      <c r="E1572" s="1">
        <v>0</v>
      </c>
      <c r="F1572" s="1">
        <v>0</v>
      </c>
      <c r="G1572">
        <v>1</v>
      </c>
      <c r="H1572">
        <v>1</v>
      </c>
      <c r="I1572">
        <v>1</v>
      </c>
      <c r="J1572">
        <v>1</v>
      </c>
      <c r="K1572">
        <v>1</v>
      </c>
      <c r="L1572">
        <v>0</v>
      </c>
      <c r="M1572">
        <v>0</v>
      </c>
      <c r="N1572">
        <v>1</v>
      </c>
      <c r="O1572">
        <v>1</v>
      </c>
      <c r="P1572">
        <v>0</v>
      </c>
      <c r="Q1572">
        <v>0</v>
      </c>
      <c r="R1572">
        <v>1</v>
      </c>
      <c r="S1572">
        <v>1</v>
      </c>
      <c r="T1572">
        <v>1</v>
      </c>
      <c r="U1572">
        <v>0</v>
      </c>
      <c r="V1572" s="1">
        <v>1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1</v>
      </c>
      <c r="AI1572" s="1">
        <v>1</v>
      </c>
      <c r="AJ1572" s="1">
        <v>0</v>
      </c>
      <c r="AK1572" s="1">
        <v>1</v>
      </c>
      <c r="AL1572" s="1">
        <v>0</v>
      </c>
      <c r="AM1572" s="1">
        <v>1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1</v>
      </c>
      <c r="AX1572" s="1">
        <v>1</v>
      </c>
      <c r="AY1572" s="1">
        <v>1</v>
      </c>
      <c r="AZ1572" s="1">
        <v>1</v>
      </c>
      <c r="BA1572" s="1">
        <v>1</v>
      </c>
      <c r="BB1572" s="1">
        <v>1</v>
      </c>
      <c r="BC1572">
        <v>1</v>
      </c>
      <c r="BD1572">
        <v>1</v>
      </c>
      <c r="BE1572">
        <v>1</v>
      </c>
      <c r="BF1572">
        <v>0</v>
      </c>
      <c r="BG1572" s="1">
        <v>1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M1572" s="1">
        <v>0</v>
      </c>
      <c r="BN1572" s="1">
        <v>0</v>
      </c>
      <c r="BO1572" s="1">
        <v>0</v>
      </c>
      <c r="BP1572" s="1">
        <v>0</v>
      </c>
      <c r="BQ1572" s="1">
        <v>0</v>
      </c>
      <c r="BR1572" s="1">
        <v>0</v>
      </c>
      <c r="BS1572" s="1">
        <v>0</v>
      </c>
      <c r="BT1572" s="1">
        <v>0</v>
      </c>
      <c r="BU1572" s="1">
        <v>0</v>
      </c>
      <c r="BV1572" s="1">
        <v>0</v>
      </c>
      <c r="BW1572" s="1">
        <v>0</v>
      </c>
      <c r="BX1572" s="1">
        <v>0</v>
      </c>
      <c r="BY1572" s="1">
        <v>0</v>
      </c>
      <c r="BZ1572" s="1">
        <v>0</v>
      </c>
      <c r="CA1572" s="1">
        <v>0</v>
      </c>
      <c r="CB1572" s="1">
        <v>0</v>
      </c>
      <c r="CC1572" s="1">
        <v>0</v>
      </c>
      <c r="CD1572" s="1">
        <v>0</v>
      </c>
      <c r="CE1572" s="1">
        <v>0</v>
      </c>
      <c r="CF1572" s="1">
        <v>0</v>
      </c>
      <c r="CG1572" s="1">
        <v>0</v>
      </c>
      <c r="CH1572" s="1">
        <v>0</v>
      </c>
      <c r="CI1572" s="1" t="s">
        <v>4946</v>
      </c>
      <c r="CJ1572" s="1" t="s">
        <v>4946</v>
      </c>
      <c r="CK1572" s="1" t="s">
        <v>4946</v>
      </c>
      <c r="CL1572" s="1" t="s">
        <v>4946</v>
      </c>
      <c r="CM1572" s="1" t="s">
        <v>4946</v>
      </c>
      <c r="CN1572" s="1" t="s">
        <v>4946</v>
      </c>
      <c r="CO1572" s="1" t="s">
        <v>4946</v>
      </c>
      <c r="CP1572" s="1" t="s">
        <v>4946</v>
      </c>
      <c r="CQ1572" s="1" t="s">
        <v>4946</v>
      </c>
      <c r="CR1572" s="1" t="s">
        <v>4946</v>
      </c>
      <c r="CS1572" s="1" t="s">
        <v>4945</v>
      </c>
      <c r="CT1572" s="1" t="s">
        <v>4943</v>
      </c>
      <c r="CU1572" s="1" t="s">
        <v>4943</v>
      </c>
      <c r="CV1572" s="1" t="s">
        <v>4943</v>
      </c>
      <c r="CW1572" s="1" t="s">
        <v>4943</v>
      </c>
      <c r="CX1572" s="1" t="s">
        <v>4943</v>
      </c>
      <c r="CY1572" s="1" t="s">
        <v>4943</v>
      </c>
      <c r="CZ1572" s="1" t="s">
        <v>4943</v>
      </c>
    </row>
    <row r="1573" spans="2:104" x14ac:dyDescent="0.25">
      <c r="B1573" s="2">
        <v>44368</v>
      </c>
      <c r="C1573" s="1">
        <v>0</v>
      </c>
      <c r="D1573" s="1">
        <v>1</v>
      </c>
      <c r="E1573" s="1">
        <v>0</v>
      </c>
      <c r="F1573" s="1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>
        <v>0</v>
      </c>
      <c r="BD1573">
        <v>0</v>
      </c>
      <c r="BE1573">
        <v>0</v>
      </c>
      <c r="BF1573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M1573" s="1">
        <v>0</v>
      </c>
      <c r="BN1573" s="1">
        <v>0</v>
      </c>
      <c r="BO1573" s="1">
        <v>0</v>
      </c>
      <c r="BP1573" s="1">
        <v>0</v>
      </c>
      <c r="BQ1573" s="1">
        <v>0</v>
      </c>
      <c r="BR1573" s="1">
        <v>0</v>
      </c>
      <c r="BS1573" s="1">
        <v>0</v>
      </c>
      <c r="BT1573" s="1">
        <v>0</v>
      </c>
      <c r="BU1573" s="1">
        <v>0</v>
      </c>
      <c r="BV1573" s="1">
        <v>0</v>
      </c>
      <c r="BW1573" s="1">
        <v>0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0</v>
      </c>
      <c r="CG1573" s="1">
        <v>0</v>
      </c>
      <c r="CH1573" s="1">
        <v>0</v>
      </c>
      <c r="CI1573" s="1" t="s">
        <v>4943</v>
      </c>
      <c r="CJ1573" s="1" t="s">
        <v>4943</v>
      </c>
      <c r="CK1573" s="1" t="s">
        <v>4943</v>
      </c>
      <c r="CL1573" s="1" t="s">
        <v>4943</v>
      </c>
      <c r="CM1573" s="1" t="s">
        <v>4943</v>
      </c>
      <c r="CN1573" s="1" t="s">
        <v>4943</v>
      </c>
      <c r="CO1573" s="1" t="s">
        <v>4943</v>
      </c>
      <c r="CP1573" s="1" t="s">
        <v>4943</v>
      </c>
      <c r="CQ1573" s="1" t="s">
        <v>4943</v>
      </c>
      <c r="CR1573" s="1" t="s">
        <v>4943</v>
      </c>
      <c r="CS1573" s="1" t="s">
        <v>4943</v>
      </c>
      <c r="CT1573" s="1" t="s">
        <v>4943</v>
      </c>
      <c r="CU1573" s="1" t="s">
        <v>4943</v>
      </c>
      <c r="CV1573" s="1" t="s">
        <v>4943</v>
      </c>
      <c r="CW1573" s="1" t="s">
        <v>4943</v>
      </c>
      <c r="CX1573" s="1" t="s">
        <v>4943</v>
      </c>
      <c r="CY1573" s="1" t="s">
        <v>23</v>
      </c>
      <c r="CZ1573" s="1" t="s">
        <v>4943</v>
      </c>
    </row>
    <row r="1574" spans="2:104" x14ac:dyDescent="0.25">
      <c r="B1574" s="2">
        <v>44368</v>
      </c>
      <c r="C1574" s="1">
        <v>1</v>
      </c>
      <c r="D1574" s="1">
        <v>0</v>
      </c>
      <c r="E1574" s="1">
        <v>0</v>
      </c>
      <c r="F1574" s="1">
        <v>0</v>
      </c>
      <c r="G1574">
        <v>1</v>
      </c>
      <c r="H1574">
        <v>1</v>
      </c>
      <c r="I1574">
        <v>1</v>
      </c>
      <c r="J1574">
        <v>1</v>
      </c>
      <c r="K1574">
        <v>1</v>
      </c>
      <c r="L1574">
        <v>1</v>
      </c>
      <c r="M1574">
        <v>1</v>
      </c>
      <c r="N1574">
        <v>1</v>
      </c>
      <c r="O1574">
        <v>1</v>
      </c>
      <c r="P1574">
        <v>1</v>
      </c>
      <c r="Q1574">
        <v>0</v>
      </c>
      <c r="R1574">
        <v>1</v>
      </c>
      <c r="S1574">
        <v>0</v>
      </c>
      <c r="T1574">
        <v>1</v>
      </c>
      <c r="U1574">
        <v>1</v>
      </c>
      <c r="V1574" s="1">
        <v>1</v>
      </c>
      <c r="W1574" s="1">
        <v>1</v>
      </c>
      <c r="X1574" s="1">
        <v>1</v>
      </c>
      <c r="Y1574" s="1">
        <v>1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1</v>
      </c>
      <c r="AG1574" s="1">
        <v>0</v>
      </c>
      <c r="AH1574" s="1">
        <v>1</v>
      </c>
      <c r="AI1574" s="1">
        <v>1</v>
      </c>
      <c r="AJ1574" s="1">
        <v>0</v>
      </c>
      <c r="AK1574" s="1">
        <v>0</v>
      </c>
      <c r="AL1574" s="1">
        <v>0</v>
      </c>
      <c r="AM1574" s="1">
        <v>1</v>
      </c>
      <c r="AN1574" s="1">
        <v>1</v>
      </c>
      <c r="AO1574" s="1">
        <v>1</v>
      </c>
      <c r="AP1574" s="1">
        <v>1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1</v>
      </c>
      <c r="AX1574" s="1">
        <v>1</v>
      </c>
      <c r="AY1574" s="1">
        <v>1</v>
      </c>
      <c r="AZ1574" s="1">
        <v>1</v>
      </c>
      <c r="BA1574" s="1">
        <v>1</v>
      </c>
      <c r="BB1574" s="1">
        <v>1</v>
      </c>
      <c r="BC1574">
        <v>1</v>
      </c>
      <c r="BD1574">
        <v>1</v>
      </c>
      <c r="BE1574">
        <v>1</v>
      </c>
      <c r="BF1574">
        <v>1</v>
      </c>
      <c r="BG1574" s="1">
        <v>1</v>
      </c>
      <c r="BH1574" s="1">
        <v>1</v>
      </c>
      <c r="BI1574" s="1">
        <v>1</v>
      </c>
      <c r="BJ1574" s="1">
        <v>1</v>
      </c>
      <c r="BK1574" s="1">
        <v>0</v>
      </c>
      <c r="BL1574" s="1">
        <v>0</v>
      </c>
      <c r="BM1574" s="1">
        <v>0</v>
      </c>
      <c r="BN1574" s="1">
        <v>0</v>
      </c>
      <c r="BO1574" s="1">
        <v>0</v>
      </c>
      <c r="BP1574" s="1">
        <v>0</v>
      </c>
      <c r="BQ1574" s="1">
        <v>1</v>
      </c>
      <c r="BR1574" s="1">
        <v>1</v>
      </c>
      <c r="BS1574" s="1">
        <v>1</v>
      </c>
      <c r="BT1574" s="1">
        <v>1</v>
      </c>
      <c r="BU1574" s="1">
        <v>1</v>
      </c>
      <c r="BV1574" s="1">
        <v>1</v>
      </c>
      <c r="BW1574" s="1">
        <v>1</v>
      </c>
      <c r="BX1574" s="1">
        <v>1</v>
      </c>
      <c r="BY1574" s="1">
        <v>1</v>
      </c>
      <c r="BZ1574" s="1">
        <v>0</v>
      </c>
      <c r="CA1574" s="1">
        <v>0</v>
      </c>
      <c r="CB1574" s="1">
        <v>0</v>
      </c>
      <c r="CC1574" s="1">
        <v>0</v>
      </c>
      <c r="CD1574" s="1">
        <v>0</v>
      </c>
      <c r="CE1574" s="1">
        <v>0</v>
      </c>
      <c r="CF1574" s="1">
        <v>1</v>
      </c>
      <c r="CG1574" s="1">
        <v>1</v>
      </c>
      <c r="CH1574" s="1">
        <v>1</v>
      </c>
      <c r="CI1574" s="1" t="s">
        <v>4946</v>
      </c>
      <c r="CJ1574" s="1" t="s">
        <v>4946</v>
      </c>
      <c r="CK1574" s="1" t="s">
        <v>4944</v>
      </c>
      <c r="CL1574" s="1" t="s">
        <v>4944</v>
      </c>
      <c r="CM1574" s="1" t="s">
        <v>4944</v>
      </c>
      <c r="CN1574" s="1" t="s">
        <v>4944</v>
      </c>
      <c r="CO1574" s="1" t="s">
        <v>4944</v>
      </c>
      <c r="CP1574" s="1" t="s">
        <v>4944</v>
      </c>
      <c r="CQ1574" s="1" t="s">
        <v>4944</v>
      </c>
      <c r="CR1574" s="1" t="s">
        <v>4944</v>
      </c>
      <c r="CS1574" s="1" t="s">
        <v>4944</v>
      </c>
      <c r="CT1574" s="1" t="s">
        <v>4943</v>
      </c>
      <c r="CU1574" s="1" t="s">
        <v>4943</v>
      </c>
      <c r="CV1574" s="1" t="s">
        <v>4943</v>
      </c>
      <c r="CW1574" s="1" t="s">
        <v>4943</v>
      </c>
      <c r="CX1574" s="1" t="s">
        <v>4943</v>
      </c>
      <c r="CY1574" s="1" t="s">
        <v>4943</v>
      </c>
      <c r="CZ1574" s="1" t="s">
        <v>4943</v>
      </c>
    </row>
    <row r="1575" spans="2:104" x14ac:dyDescent="0.25">
      <c r="B1575" s="2">
        <v>44368</v>
      </c>
      <c r="C1575" s="1">
        <v>0</v>
      </c>
      <c r="D1575" s="1">
        <v>1</v>
      </c>
      <c r="E1575" s="1">
        <v>0</v>
      </c>
      <c r="F1575" s="1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>
        <v>0</v>
      </c>
      <c r="BD1575">
        <v>0</v>
      </c>
      <c r="BE1575">
        <v>0</v>
      </c>
      <c r="BF1575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M1575" s="1">
        <v>0</v>
      </c>
      <c r="BN1575" s="1">
        <v>0</v>
      </c>
      <c r="BO1575" s="1">
        <v>0</v>
      </c>
      <c r="BP1575" s="1">
        <v>0</v>
      </c>
      <c r="BQ1575" s="1">
        <v>0</v>
      </c>
      <c r="BR1575" s="1">
        <v>0</v>
      </c>
      <c r="BS1575" s="1">
        <v>0</v>
      </c>
      <c r="BT1575" s="1">
        <v>0</v>
      </c>
      <c r="BU1575" s="1">
        <v>0</v>
      </c>
      <c r="BV1575" s="1">
        <v>0</v>
      </c>
      <c r="BW1575" s="1">
        <v>0</v>
      </c>
      <c r="BX1575" s="1">
        <v>0</v>
      </c>
      <c r="BY1575" s="1">
        <v>0</v>
      </c>
      <c r="BZ1575" s="1">
        <v>0</v>
      </c>
      <c r="CA1575" s="1">
        <v>0</v>
      </c>
      <c r="CB1575" s="1">
        <v>0</v>
      </c>
      <c r="CC1575" s="1">
        <v>0</v>
      </c>
      <c r="CD1575" s="1">
        <v>0</v>
      </c>
      <c r="CE1575" s="1">
        <v>0</v>
      </c>
      <c r="CF1575" s="1">
        <v>0</v>
      </c>
      <c r="CG1575" s="1">
        <v>0</v>
      </c>
      <c r="CH1575" s="1">
        <v>0</v>
      </c>
      <c r="CI1575" s="1" t="s">
        <v>4943</v>
      </c>
      <c r="CJ1575" s="1" t="s">
        <v>4943</v>
      </c>
      <c r="CK1575" s="1" t="s">
        <v>4943</v>
      </c>
      <c r="CL1575" s="1" t="s">
        <v>4943</v>
      </c>
      <c r="CM1575" s="1" t="s">
        <v>4943</v>
      </c>
      <c r="CN1575" s="1" t="s">
        <v>4943</v>
      </c>
      <c r="CO1575" s="1" t="s">
        <v>4943</v>
      </c>
      <c r="CP1575" s="1" t="s">
        <v>4943</v>
      </c>
      <c r="CQ1575" s="1" t="s">
        <v>4943</v>
      </c>
      <c r="CR1575" s="1" t="s">
        <v>4943</v>
      </c>
      <c r="CS1575" s="1" t="s">
        <v>4943</v>
      </c>
      <c r="CT1575" s="1" t="s">
        <v>4943</v>
      </c>
      <c r="CU1575" s="1" t="s">
        <v>4943</v>
      </c>
      <c r="CV1575" s="1" t="s">
        <v>4943</v>
      </c>
      <c r="CW1575" s="1" t="s">
        <v>4943</v>
      </c>
      <c r="CX1575" s="1" t="s">
        <v>4943</v>
      </c>
      <c r="CY1575" s="1" t="s">
        <v>23</v>
      </c>
      <c r="CZ1575" s="1" t="s">
        <v>4943</v>
      </c>
    </row>
    <row r="1576" spans="2:104" x14ac:dyDescent="0.25">
      <c r="B1576" s="2">
        <v>44368</v>
      </c>
      <c r="C1576" s="1">
        <v>1</v>
      </c>
      <c r="D1576" s="1">
        <v>0</v>
      </c>
      <c r="E1576" s="1">
        <v>0</v>
      </c>
      <c r="F1576" s="1">
        <v>0</v>
      </c>
      <c r="G1576">
        <v>1</v>
      </c>
      <c r="H1576">
        <v>0</v>
      </c>
      <c r="I1576">
        <v>1</v>
      </c>
      <c r="J1576">
        <v>1</v>
      </c>
      <c r="K1576">
        <v>1</v>
      </c>
      <c r="L1576">
        <v>1</v>
      </c>
      <c r="M1576">
        <v>0</v>
      </c>
      <c r="N1576">
        <v>0</v>
      </c>
      <c r="O1576">
        <v>0</v>
      </c>
      <c r="P1576">
        <v>1</v>
      </c>
      <c r="Q1576">
        <v>0</v>
      </c>
      <c r="R1576">
        <v>1</v>
      </c>
      <c r="S1576">
        <v>1</v>
      </c>
      <c r="T1576">
        <v>0</v>
      </c>
      <c r="U1576">
        <v>0</v>
      </c>
      <c r="V1576" s="1">
        <v>0</v>
      </c>
      <c r="W1576" s="1">
        <v>0</v>
      </c>
      <c r="X1576" s="1">
        <v>1</v>
      </c>
      <c r="Y1576" s="1">
        <v>0</v>
      </c>
      <c r="Z1576" s="1">
        <v>0</v>
      </c>
      <c r="AA1576" s="1">
        <v>1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1</v>
      </c>
      <c r="AH1576" s="1">
        <v>0</v>
      </c>
      <c r="AI1576" s="1">
        <v>1</v>
      </c>
      <c r="AJ1576" s="1">
        <v>1</v>
      </c>
      <c r="AK1576" s="1">
        <v>0</v>
      </c>
      <c r="AL1576" s="1">
        <v>0</v>
      </c>
      <c r="AM1576" s="1">
        <v>0</v>
      </c>
      <c r="AN1576" s="1">
        <v>0</v>
      </c>
      <c r="AO1576" s="1">
        <v>1</v>
      </c>
      <c r="AP1576" s="1">
        <v>0</v>
      </c>
      <c r="AQ1576" s="1">
        <v>0</v>
      </c>
      <c r="AR1576" s="1">
        <v>1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1</v>
      </c>
      <c r="AY1576" s="1">
        <v>0</v>
      </c>
      <c r="AZ1576" s="1">
        <v>1</v>
      </c>
      <c r="BA1576" s="1">
        <v>0</v>
      </c>
      <c r="BB1576" s="1">
        <v>0</v>
      </c>
      <c r="BC1576">
        <v>1</v>
      </c>
      <c r="BD1576">
        <v>0</v>
      </c>
      <c r="BE1576">
        <v>1</v>
      </c>
      <c r="BF1576">
        <v>0</v>
      </c>
      <c r="BG1576" s="1">
        <v>0</v>
      </c>
      <c r="BH1576" s="1">
        <v>0</v>
      </c>
      <c r="BI1576" s="1">
        <v>1</v>
      </c>
      <c r="BJ1576" s="1">
        <v>0</v>
      </c>
      <c r="BK1576" s="1">
        <v>0</v>
      </c>
      <c r="BL1576" s="1">
        <v>1</v>
      </c>
      <c r="BM1576" s="1">
        <v>0</v>
      </c>
      <c r="BN1576" s="1">
        <v>0</v>
      </c>
      <c r="BO1576" s="1">
        <v>0</v>
      </c>
      <c r="BP1576" s="1">
        <v>0</v>
      </c>
      <c r="BQ1576" s="1">
        <v>1</v>
      </c>
      <c r="BR1576" s="1">
        <v>0</v>
      </c>
      <c r="BS1576" s="1">
        <v>1</v>
      </c>
      <c r="BT1576" s="1">
        <v>0</v>
      </c>
      <c r="BU1576" s="1">
        <v>1</v>
      </c>
      <c r="BV1576" s="1">
        <v>0</v>
      </c>
      <c r="BW1576" s="1">
        <v>0</v>
      </c>
      <c r="BX1576" s="1">
        <v>1</v>
      </c>
      <c r="BY1576" s="1">
        <v>0</v>
      </c>
      <c r="BZ1576" s="1">
        <v>0</v>
      </c>
      <c r="CA1576" s="1">
        <v>1</v>
      </c>
      <c r="CB1576" s="1">
        <v>0</v>
      </c>
      <c r="CC1576" s="1">
        <v>0</v>
      </c>
      <c r="CD1576" s="1">
        <v>0</v>
      </c>
      <c r="CE1576" s="1">
        <v>0</v>
      </c>
      <c r="CF1576" s="1">
        <v>0</v>
      </c>
      <c r="CG1576" s="1">
        <v>0</v>
      </c>
      <c r="CH1576" s="1">
        <v>0</v>
      </c>
      <c r="CI1576" s="1" t="s">
        <v>4946</v>
      </c>
      <c r="CJ1576" s="1" t="s">
        <v>4946</v>
      </c>
      <c r="CK1576" s="1" t="s">
        <v>4946</v>
      </c>
      <c r="CL1576" s="1" t="s">
        <v>4946</v>
      </c>
      <c r="CM1576" s="1" t="s">
        <v>4946</v>
      </c>
      <c r="CN1576" s="1" t="s">
        <v>4946</v>
      </c>
      <c r="CO1576" s="1" t="s">
        <v>4946</v>
      </c>
      <c r="CP1576" s="1" t="s">
        <v>4944</v>
      </c>
      <c r="CQ1576" s="1" t="s">
        <v>4946</v>
      </c>
      <c r="CR1576" s="1" t="s">
        <v>4946</v>
      </c>
      <c r="CS1576" s="1" t="s">
        <v>4946</v>
      </c>
      <c r="CT1576" s="1" t="s">
        <v>4943</v>
      </c>
      <c r="CU1576" s="1" t="s">
        <v>4943</v>
      </c>
      <c r="CV1576" s="1" t="s">
        <v>4943</v>
      </c>
      <c r="CW1576" s="1" t="s">
        <v>4943</v>
      </c>
      <c r="CX1576" s="1" t="s">
        <v>4943</v>
      </c>
      <c r="CY1576" s="1" t="s">
        <v>4943</v>
      </c>
      <c r="CZ1576" s="1" t="s">
        <v>4943</v>
      </c>
    </row>
    <row r="1577" spans="2:104" x14ac:dyDescent="0.25">
      <c r="B1577" s="2">
        <v>44368</v>
      </c>
      <c r="C1577" s="1">
        <v>0</v>
      </c>
      <c r="D1577" s="1">
        <v>1</v>
      </c>
      <c r="E1577" s="1">
        <v>0</v>
      </c>
      <c r="F1577" s="1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>
        <v>0</v>
      </c>
      <c r="BD1577">
        <v>0</v>
      </c>
      <c r="BE1577">
        <v>0</v>
      </c>
      <c r="BF1577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M1577" s="1">
        <v>0</v>
      </c>
      <c r="BN1577" s="1">
        <v>0</v>
      </c>
      <c r="BO1577" s="1">
        <v>0</v>
      </c>
      <c r="BP1577" s="1">
        <v>0</v>
      </c>
      <c r="BQ1577" s="1">
        <v>0</v>
      </c>
      <c r="BR1577" s="1">
        <v>0</v>
      </c>
      <c r="BS1577" s="1">
        <v>0</v>
      </c>
      <c r="BT1577" s="1">
        <v>0</v>
      </c>
      <c r="BU1577" s="1">
        <v>0</v>
      </c>
      <c r="BV1577" s="1">
        <v>0</v>
      </c>
      <c r="BW1577" s="1">
        <v>0</v>
      </c>
      <c r="BX1577" s="1">
        <v>0</v>
      </c>
      <c r="BY1577" s="1">
        <v>0</v>
      </c>
      <c r="BZ1577" s="1">
        <v>0</v>
      </c>
      <c r="CA1577" s="1">
        <v>0</v>
      </c>
      <c r="CB1577" s="1">
        <v>0</v>
      </c>
      <c r="CC1577" s="1">
        <v>0</v>
      </c>
      <c r="CD1577" s="1">
        <v>0</v>
      </c>
      <c r="CE1577" s="1">
        <v>0</v>
      </c>
      <c r="CF1577" s="1">
        <v>0</v>
      </c>
      <c r="CG1577" s="1">
        <v>0</v>
      </c>
      <c r="CH1577" s="1">
        <v>0</v>
      </c>
      <c r="CI1577" s="1" t="s">
        <v>4943</v>
      </c>
      <c r="CJ1577" s="1" t="s">
        <v>4943</v>
      </c>
      <c r="CK1577" s="1" t="s">
        <v>4943</v>
      </c>
      <c r="CL1577" s="1" t="s">
        <v>4943</v>
      </c>
      <c r="CM1577" s="1" t="s">
        <v>4943</v>
      </c>
      <c r="CN1577" s="1" t="s">
        <v>4943</v>
      </c>
      <c r="CO1577" s="1" t="s">
        <v>4943</v>
      </c>
      <c r="CP1577" s="1" t="s">
        <v>4943</v>
      </c>
      <c r="CQ1577" s="1" t="s">
        <v>4943</v>
      </c>
      <c r="CR1577" s="1" t="s">
        <v>4943</v>
      </c>
      <c r="CS1577" s="1" t="s">
        <v>4943</v>
      </c>
      <c r="CT1577" s="1" t="s">
        <v>4943</v>
      </c>
      <c r="CU1577" s="1" t="s">
        <v>4943</v>
      </c>
      <c r="CV1577" s="1" t="s">
        <v>4943</v>
      </c>
      <c r="CW1577" s="1" t="s">
        <v>4943</v>
      </c>
      <c r="CX1577" s="1" t="s">
        <v>4943</v>
      </c>
      <c r="CY1577" s="1" t="s">
        <v>23</v>
      </c>
      <c r="CZ1577" s="1" t="s">
        <v>4943</v>
      </c>
    </row>
    <row r="1578" spans="2:104" x14ac:dyDescent="0.25">
      <c r="B1578" s="2">
        <v>44368</v>
      </c>
      <c r="C1578" s="1">
        <v>1</v>
      </c>
      <c r="D1578" s="1">
        <v>0</v>
      </c>
      <c r="E1578" s="1">
        <v>0</v>
      </c>
      <c r="F1578" s="1">
        <v>0</v>
      </c>
      <c r="G1578">
        <v>0</v>
      </c>
      <c r="H1578">
        <v>1</v>
      </c>
      <c r="I1578">
        <v>1</v>
      </c>
      <c r="J1578">
        <v>0</v>
      </c>
      <c r="K1578">
        <v>1</v>
      </c>
      <c r="L1578">
        <v>0</v>
      </c>
      <c r="M1578">
        <v>0</v>
      </c>
      <c r="N1578">
        <v>0</v>
      </c>
      <c r="O1578">
        <v>1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0</v>
      </c>
      <c r="V1578" s="1">
        <v>1</v>
      </c>
      <c r="W1578" s="1">
        <v>0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1</v>
      </c>
      <c r="AY1578" s="1">
        <v>0</v>
      </c>
      <c r="AZ1578" s="1">
        <v>1</v>
      </c>
      <c r="BA1578" s="1">
        <v>0</v>
      </c>
      <c r="BB1578" s="1">
        <v>1</v>
      </c>
      <c r="BC1578">
        <v>1</v>
      </c>
      <c r="BD1578">
        <v>1</v>
      </c>
      <c r="BE1578">
        <v>1</v>
      </c>
      <c r="BF1578">
        <v>0</v>
      </c>
      <c r="BG1578" s="1">
        <v>1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M1578" s="1">
        <v>0</v>
      </c>
      <c r="BN1578" s="1">
        <v>0</v>
      </c>
      <c r="BO1578" s="1">
        <v>0</v>
      </c>
      <c r="BP1578" s="1">
        <v>0</v>
      </c>
      <c r="BQ1578" s="1">
        <v>0</v>
      </c>
      <c r="BR1578" s="1">
        <v>0</v>
      </c>
      <c r="BS1578" s="1">
        <v>0</v>
      </c>
      <c r="BT1578" s="1">
        <v>0</v>
      </c>
      <c r="BU1578" s="1">
        <v>0</v>
      </c>
      <c r="BV1578" s="1">
        <v>0</v>
      </c>
      <c r="BW1578" s="1">
        <v>0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0</v>
      </c>
      <c r="CD1578" s="1">
        <v>0</v>
      </c>
      <c r="CE1578" s="1">
        <v>0</v>
      </c>
      <c r="CF1578" s="1">
        <v>0</v>
      </c>
      <c r="CG1578" s="1">
        <v>0</v>
      </c>
      <c r="CH1578" s="1">
        <v>0</v>
      </c>
      <c r="CI1578" s="1" t="s">
        <v>4946</v>
      </c>
      <c r="CJ1578" s="1" t="s">
        <v>4946</v>
      </c>
      <c r="CK1578" s="1" t="s">
        <v>4944</v>
      </c>
      <c r="CL1578" s="1" t="s">
        <v>4944</v>
      </c>
      <c r="CM1578" s="1" t="s">
        <v>4946</v>
      </c>
      <c r="CN1578" s="1" t="s">
        <v>4945</v>
      </c>
      <c r="CO1578" s="1" t="s">
        <v>4946</v>
      </c>
      <c r="CP1578" s="1" t="s">
        <v>4944</v>
      </c>
      <c r="CQ1578" s="1" t="s">
        <v>4945</v>
      </c>
      <c r="CR1578" s="1" t="s">
        <v>4946</v>
      </c>
      <c r="CS1578" s="1" t="s">
        <v>4944</v>
      </c>
      <c r="CT1578" s="1" t="s">
        <v>4943</v>
      </c>
      <c r="CU1578" s="1" t="s">
        <v>4943</v>
      </c>
      <c r="CV1578" s="1" t="s">
        <v>4943</v>
      </c>
      <c r="CW1578" s="1" t="s">
        <v>4943</v>
      </c>
      <c r="CX1578" s="1" t="s">
        <v>4943</v>
      </c>
      <c r="CY1578" s="1" t="s">
        <v>4943</v>
      </c>
      <c r="CZ1578" s="1" t="s">
        <v>4943</v>
      </c>
    </row>
    <row r="1579" spans="2:104" x14ac:dyDescent="0.25">
      <c r="B1579" s="2">
        <v>44368</v>
      </c>
      <c r="C1579" s="1">
        <v>0</v>
      </c>
      <c r="D1579" s="1">
        <v>0</v>
      </c>
      <c r="E1579" s="1">
        <v>1</v>
      </c>
      <c r="F1579" s="1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>
        <v>0</v>
      </c>
      <c r="BD1579">
        <v>0</v>
      </c>
      <c r="BE1579">
        <v>0</v>
      </c>
      <c r="BF1579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M1579" s="1">
        <v>0</v>
      </c>
      <c r="BN1579" s="1">
        <v>0</v>
      </c>
      <c r="BO1579" s="1">
        <v>0</v>
      </c>
      <c r="BP1579" s="1">
        <v>0</v>
      </c>
      <c r="BQ1579" s="1">
        <v>0</v>
      </c>
      <c r="BR1579" s="1">
        <v>0</v>
      </c>
      <c r="BS1579" s="1">
        <v>0</v>
      </c>
      <c r="BT1579" s="1">
        <v>0</v>
      </c>
      <c r="BU1579" s="1">
        <v>0</v>
      </c>
      <c r="BV1579" s="1">
        <v>0</v>
      </c>
      <c r="BW1579" s="1">
        <v>0</v>
      </c>
      <c r="BX1579" s="1">
        <v>0</v>
      </c>
      <c r="BY1579" s="1">
        <v>0</v>
      </c>
      <c r="BZ1579" s="1">
        <v>0</v>
      </c>
      <c r="CA1579" s="1">
        <v>0</v>
      </c>
      <c r="CB1579" s="1">
        <v>0</v>
      </c>
      <c r="CC1579" s="1">
        <v>0</v>
      </c>
      <c r="CD1579" s="1">
        <v>0</v>
      </c>
      <c r="CE1579" s="1">
        <v>0</v>
      </c>
      <c r="CF1579" s="1">
        <v>0</v>
      </c>
      <c r="CG1579" s="1">
        <v>0</v>
      </c>
      <c r="CH1579" s="1">
        <v>0</v>
      </c>
      <c r="CI1579" s="1" t="s">
        <v>4943</v>
      </c>
      <c r="CJ1579" s="1" t="s">
        <v>4943</v>
      </c>
      <c r="CK1579" s="1" t="s">
        <v>4943</v>
      </c>
      <c r="CL1579" s="1" t="s">
        <v>4943</v>
      </c>
      <c r="CM1579" s="1" t="s">
        <v>4943</v>
      </c>
      <c r="CN1579" s="1" t="s">
        <v>4943</v>
      </c>
      <c r="CO1579" s="1" t="s">
        <v>4943</v>
      </c>
      <c r="CP1579" s="1" t="s">
        <v>4943</v>
      </c>
      <c r="CQ1579" s="1" t="s">
        <v>4943</v>
      </c>
      <c r="CR1579" s="1" t="s">
        <v>4943</v>
      </c>
      <c r="CS1579" s="1" t="s">
        <v>4943</v>
      </c>
      <c r="CT1579" s="1" t="s">
        <v>4943</v>
      </c>
      <c r="CU1579" s="1" t="s">
        <v>4943</v>
      </c>
      <c r="CV1579" s="1" t="s">
        <v>4943</v>
      </c>
      <c r="CW1579" s="1" t="s">
        <v>4943</v>
      </c>
      <c r="CX1579" s="1" t="s">
        <v>4943</v>
      </c>
      <c r="CY1579" s="1" t="s">
        <v>4943</v>
      </c>
      <c r="CZ1579" s="1" t="s">
        <v>23</v>
      </c>
    </row>
    <row r="1580" spans="2:104" x14ac:dyDescent="0.25">
      <c r="B1580" s="2">
        <v>44368</v>
      </c>
      <c r="C1580" s="1">
        <v>1</v>
      </c>
      <c r="D1580" s="1">
        <v>0</v>
      </c>
      <c r="E1580" s="1">
        <v>0</v>
      </c>
      <c r="F1580" s="1">
        <v>0</v>
      </c>
      <c r="G1580">
        <v>0</v>
      </c>
      <c r="H1580">
        <v>1</v>
      </c>
      <c r="I1580">
        <v>0</v>
      </c>
      <c r="J1580">
        <v>0</v>
      </c>
      <c r="K1580">
        <v>0</v>
      </c>
      <c r="L1580">
        <v>0</v>
      </c>
      <c r="M1580">
        <v>1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>
        <v>0</v>
      </c>
      <c r="BD1580">
        <v>0</v>
      </c>
      <c r="BE1580">
        <v>0</v>
      </c>
      <c r="BF1580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M1580" s="1">
        <v>0</v>
      </c>
      <c r="BN1580" s="1">
        <v>0</v>
      </c>
      <c r="BO1580" s="1">
        <v>0</v>
      </c>
      <c r="BP1580" s="1">
        <v>0</v>
      </c>
      <c r="BQ1580" s="1">
        <v>0</v>
      </c>
      <c r="BR1580" s="1">
        <v>0</v>
      </c>
      <c r="BS1580" s="1">
        <v>0</v>
      </c>
      <c r="BT1580" s="1">
        <v>0</v>
      </c>
      <c r="BU1580" s="1">
        <v>0</v>
      </c>
      <c r="BV1580" s="1">
        <v>0</v>
      </c>
      <c r="BW1580" s="1">
        <v>0</v>
      </c>
      <c r="BX1580" s="1">
        <v>0</v>
      </c>
      <c r="BY1580" s="1">
        <v>0</v>
      </c>
      <c r="BZ1580" s="1">
        <v>0</v>
      </c>
      <c r="CA1580" s="1">
        <v>0</v>
      </c>
      <c r="CB1580" s="1">
        <v>0</v>
      </c>
      <c r="CC1580" s="1">
        <v>0</v>
      </c>
      <c r="CD1580" s="1">
        <v>0</v>
      </c>
      <c r="CE1580" s="1">
        <v>0</v>
      </c>
      <c r="CF1580" s="1">
        <v>1</v>
      </c>
      <c r="CG1580" s="1">
        <v>0</v>
      </c>
      <c r="CH1580" s="1">
        <v>0</v>
      </c>
      <c r="CI1580" s="1" t="s">
        <v>4946</v>
      </c>
      <c r="CJ1580" s="1" t="s">
        <v>4945</v>
      </c>
      <c r="CK1580" s="1" t="s">
        <v>4946</v>
      </c>
      <c r="CL1580" s="1" t="s">
        <v>4944</v>
      </c>
      <c r="CM1580" s="1" t="s">
        <v>4945</v>
      </c>
      <c r="CN1580" s="1" t="s">
        <v>4946</v>
      </c>
      <c r="CO1580" s="1" t="s">
        <v>4945</v>
      </c>
      <c r="CP1580" s="1" t="s">
        <v>4945</v>
      </c>
      <c r="CQ1580" s="1" t="s">
        <v>4945</v>
      </c>
      <c r="CR1580" s="1" t="s">
        <v>4945</v>
      </c>
      <c r="CS1580" s="1" t="s">
        <v>4945</v>
      </c>
      <c r="CT1580" s="1" t="s">
        <v>4943</v>
      </c>
      <c r="CU1580" s="1" t="s">
        <v>4943</v>
      </c>
      <c r="CV1580" s="1" t="s">
        <v>4943</v>
      </c>
      <c r="CW1580" s="1" t="s">
        <v>4943</v>
      </c>
      <c r="CX1580" s="1" t="s">
        <v>4943</v>
      </c>
      <c r="CY1580" s="1" t="s">
        <v>4943</v>
      </c>
      <c r="CZ1580" s="1" t="s">
        <v>4943</v>
      </c>
    </row>
    <row r="1581" spans="2:104" x14ac:dyDescent="0.25">
      <c r="B1581" s="2">
        <v>44368</v>
      </c>
      <c r="C1581" s="1">
        <v>1</v>
      </c>
      <c r="D1581" s="1">
        <v>0</v>
      </c>
      <c r="E1581" s="1">
        <v>0</v>
      </c>
      <c r="F1581" s="1">
        <v>0</v>
      </c>
      <c r="G1581">
        <v>1</v>
      </c>
      <c r="H1581">
        <v>0</v>
      </c>
      <c r="I1581">
        <v>1</v>
      </c>
      <c r="J1581">
        <v>1</v>
      </c>
      <c r="K1581">
        <v>1</v>
      </c>
      <c r="L1581">
        <v>1</v>
      </c>
      <c r="M1581">
        <v>0</v>
      </c>
      <c r="N1581">
        <v>1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1</v>
      </c>
      <c r="U1581">
        <v>0</v>
      </c>
      <c r="V1581" s="1">
        <v>0</v>
      </c>
      <c r="W1581" s="1">
        <v>0</v>
      </c>
      <c r="X1581" s="1">
        <v>1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1</v>
      </c>
      <c r="AG1581" s="1">
        <v>0</v>
      </c>
      <c r="AH1581" s="1">
        <v>1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1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1</v>
      </c>
      <c r="AZ1581" s="1">
        <v>1</v>
      </c>
      <c r="BA1581" s="1">
        <v>0</v>
      </c>
      <c r="BB1581" s="1">
        <v>0</v>
      </c>
      <c r="BC1581">
        <v>1</v>
      </c>
      <c r="BD1581">
        <v>1</v>
      </c>
      <c r="BE1581">
        <v>0</v>
      </c>
      <c r="BF1581">
        <v>0</v>
      </c>
      <c r="BG1581" s="1">
        <v>0</v>
      </c>
      <c r="BH1581" s="1">
        <v>0</v>
      </c>
      <c r="BI1581" s="1">
        <v>1</v>
      </c>
      <c r="BJ1581" s="1">
        <v>0</v>
      </c>
      <c r="BK1581" s="1">
        <v>0</v>
      </c>
      <c r="BL1581" s="1">
        <v>0</v>
      </c>
      <c r="BM1581" s="1">
        <v>0</v>
      </c>
      <c r="BN1581" s="1">
        <v>0</v>
      </c>
      <c r="BO1581" s="1">
        <v>0</v>
      </c>
      <c r="BP1581" s="1">
        <v>0</v>
      </c>
      <c r="BQ1581" s="1">
        <v>1</v>
      </c>
      <c r="BR1581" s="1">
        <v>1</v>
      </c>
      <c r="BS1581" s="1">
        <v>1</v>
      </c>
      <c r="BT1581" s="1">
        <v>1</v>
      </c>
      <c r="BU1581" s="1">
        <v>1</v>
      </c>
      <c r="BV1581" s="1">
        <v>0</v>
      </c>
      <c r="BW1581" s="1">
        <v>0</v>
      </c>
      <c r="BX1581" s="1">
        <v>1</v>
      </c>
      <c r="BY1581" s="1">
        <v>0</v>
      </c>
      <c r="BZ1581" s="1">
        <v>0</v>
      </c>
      <c r="CA1581" s="1">
        <v>0</v>
      </c>
      <c r="CB1581" s="1">
        <v>0</v>
      </c>
      <c r="CC1581" s="1">
        <v>0</v>
      </c>
      <c r="CD1581" s="1">
        <v>0</v>
      </c>
      <c r="CE1581" s="1">
        <v>0</v>
      </c>
      <c r="CF1581" s="1">
        <v>0</v>
      </c>
      <c r="CG1581" s="1">
        <v>0</v>
      </c>
      <c r="CH1581" s="1">
        <v>0</v>
      </c>
      <c r="CI1581" s="1" t="s">
        <v>4946</v>
      </c>
      <c r="CJ1581" s="1" t="s">
        <v>4946</v>
      </c>
      <c r="CK1581" s="1" t="s">
        <v>4946</v>
      </c>
      <c r="CL1581" s="1" t="s">
        <v>4946</v>
      </c>
      <c r="CM1581" s="1" t="s">
        <v>4944</v>
      </c>
      <c r="CN1581" s="1" t="s">
        <v>4946</v>
      </c>
      <c r="CO1581" s="1" t="s">
        <v>4946</v>
      </c>
      <c r="CP1581" s="1" t="s">
        <v>4946</v>
      </c>
      <c r="CQ1581" s="1" t="s">
        <v>4946</v>
      </c>
      <c r="CR1581" s="1" t="s">
        <v>4946</v>
      </c>
      <c r="CS1581" s="1" t="s">
        <v>4946</v>
      </c>
      <c r="CT1581" s="1" t="s">
        <v>4943</v>
      </c>
      <c r="CU1581" s="1" t="s">
        <v>4943</v>
      </c>
      <c r="CV1581" s="1" t="s">
        <v>4943</v>
      </c>
      <c r="CW1581" s="1" t="s">
        <v>4943</v>
      </c>
      <c r="CX1581" s="1" t="s">
        <v>4943</v>
      </c>
      <c r="CY1581" s="1" t="s">
        <v>4943</v>
      </c>
      <c r="CZ1581" s="1" t="s">
        <v>4943</v>
      </c>
    </row>
    <row r="1582" spans="2:104" x14ac:dyDescent="0.25">
      <c r="B1582" s="2">
        <v>44366</v>
      </c>
      <c r="C1582" s="1">
        <v>1</v>
      </c>
      <c r="D1582" s="1">
        <v>0</v>
      </c>
      <c r="E1582" s="1">
        <v>0</v>
      </c>
      <c r="F1582" s="1">
        <v>0</v>
      </c>
      <c r="G1582">
        <v>0</v>
      </c>
      <c r="H1582">
        <v>1</v>
      </c>
      <c r="I1582">
        <v>0</v>
      </c>
      <c r="J1582">
        <v>0</v>
      </c>
      <c r="K1582">
        <v>1</v>
      </c>
      <c r="L1582">
        <v>1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1</v>
      </c>
      <c r="AY1582" s="1">
        <v>0</v>
      </c>
      <c r="AZ1582" s="1">
        <v>1</v>
      </c>
      <c r="BA1582" s="1">
        <v>0</v>
      </c>
      <c r="BB1582" s="1">
        <v>0</v>
      </c>
      <c r="BC1582">
        <v>0</v>
      </c>
      <c r="BD1582">
        <v>1</v>
      </c>
      <c r="BE1582">
        <v>1</v>
      </c>
      <c r="BF1582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M1582" s="1">
        <v>0</v>
      </c>
      <c r="BN1582" s="1">
        <v>0</v>
      </c>
      <c r="BO1582" s="1">
        <v>1</v>
      </c>
      <c r="BP1582" s="1">
        <v>0</v>
      </c>
      <c r="BQ1582" s="1">
        <v>1</v>
      </c>
      <c r="BR1582" s="1">
        <v>0</v>
      </c>
      <c r="BS1582" s="1">
        <v>0</v>
      </c>
      <c r="BT1582" s="1">
        <v>0</v>
      </c>
      <c r="BU1582" s="1">
        <v>1</v>
      </c>
      <c r="BV1582" s="1">
        <v>0</v>
      </c>
      <c r="BW1582" s="1">
        <v>0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>
        <v>1</v>
      </c>
      <c r="CE1582" s="1">
        <v>0</v>
      </c>
      <c r="CF1582" s="1">
        <v>0</v>
      </c>
      <c r="CG1582" s="1">
        <v>0</v>
      </c>
      <c r="CH1582" s="1">
        <v>0</v>
      </c>
      <c r="CI1582" s="1" t="s">
        <v>4944</v>
      </c>
      <c r="CJ1582" s="1" t="s">
        <v>4944</v>
      </c>
      <c r="CK1582" s="1" t="s">
        <v>4944</v>
      </c>
      <c r="CL1582" s="1" t="s">
        <v>4944</v>
      </c>
      <c r="CM1582" s="1" t="s">
        <v>4944</v>
      </c>
      <c r="CN1582" s="1" t="s">
        <v>4945</v>
      </c>
      <c r="CO1582" s="1" t="s">
        <v>4944</v>
      </c>
      <c r="CP1582" s="1" t="s">
        <v>4944</v>
      </c>
      <c r="CQ1582" s="1" t="s">
        <v>4944</v>
      </c>
      <c r="CR1582" s="1" t="s">
        <v>4944</v>
      </c>
      <c r="CS1582" s="1" t="s">
        <v>4944</v>
      </c>
      <c r="CT1582" s="1" t="s">
        <v>4943</v>
      </c>
      <c r="CU1582" s="1" t="s">
        <v>4943</v>
      </c>
      <c r="CV1582" s="1" t="s">
        <v>4943</v>
      </c>
      <c r="CW1582" s="1" t="s">
        <v>4943</v>
      </c>
      <c r="CX1582" s="1" t="s">
        <v>4943</v>
      </c>
      <c r="CY1582" s="1" t="s">
        <v>4943</v>
      </c>
      <c r="CZ1582" s="1" t="s">
        <v>4943</v>
      </c>
    </row>
    <row r="1583" spans="2:104" x14ac:dyDescent="0.25">
      <c r="B1583" s="2">
        <v>44366</v>
      </c>
      <c r="C1583" s="1">
        <v>0</v>
      </c>
      <c r="D1583" s="1">
        <v>1</v>
      </c>
      <c r="E1583" s="1">
        <v>0</v>
      </c>
      <c r="F1583" s="1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>
        <v>0</v>
      </c>
      <c r="BD1583">
        <v>0</v>
      </c>
      <c r="BE1583">
        <v>0</v>
      </c>
      <c r="BF1583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M1583" s="1">
        <v>0</v>
      </c>
      <c r="BN1583" s="1">
        <v>0</v>
      </c>
      <c r="BO1583" s="1">
        <v>0</v>
      </c>
      <c r="BP1583" s="1">
        <v>0</v>
      </c>
      <c r="BQ1583" s="1">
        <v>0</v>
      </c>
      <c r="BR1583" s="1">
        <v>0</v>
      </c>
      <c r="BS1583" s="1">
        <v>0</v>
      </c>
      <c r="BT1583" s="1">
        <v>0</v>
      </c>
      <c r="BU1583" s="1">
        <v>0</v>
      </c>
      <c r="BV1583" s="1">
        <v>0</v>
      </c>
      <c r="BW1583" s="1">
        <v>0</v>
      </c>
      <c r="BX1583" s="1">
        <v>0</v>
      </c>
      <c r="BY1583" s="1">
        <v>0</v>
      </c>
      <c r="BZ1583" s="1">
        <v>0</v>
      </c>
      <c r="CA1583" s="1">
        <v>0</v>
      </c>
      <c r="CB1583" s="1">
        <v>0</v>
      </c>
      <c r="CC1583" s="1">
        <v>0</v>
      </c>
      <c r="CD1583" s="1">
        <v>0</v>
      </c>
      <c r="CE1583" s="1">
        <v>0</v>
      </c>
      <c r="CF1583" s="1">
        <v>0</v>
      </c>
      <c r="CG1583" s="1">
        <v>0</v>
      </c>
      <c r="CH1583" s="1">
        <v>0</v>
      </c>
      <c r="CI1583" s="1" t="s">
        <v>4943</v>
      </c>
      <c r="CJ1583" s="1" t="s">
        <v>4943</v>
      </c>
      <c r="CK1583" s="1" t="s">
        <v>4943</v>
      </c>
      <c r="CL1583" s="1" t="s">
        <v>4943</v>
      </c>
      <c r="CM1583" s="1" t="s">
        <v>4943</v>
      </c>
      <c r="CN1583" s="1" t="s">
        <v>4943</v>
      </c>
      <c r="CO1583" s="1" t="s">
        <v>4943</v>
      </c>
      <c r="CP1583" s="1" t="s">
        <v>4943</v>
      </c>
      <c r="CQ1583" s="1" t="s">
        <v>4943</v>
      </c>
      <c r="CR1583" s="1" t="s">
        <v>4943</v>
      </c>
      <c r="CS1583" s="1" t="s">
        <v>4943</v>
      </c>
      <c r="CT1583" s="1" t="s">
        <v>4943</v>
      </c>
      <c r="CU1583" s="1" t="s">
        <v>4943</v>
      </c>
      <c r="CV1583" s="1" t="s">
        <v>4943</v>
      </c>
      <c r="CW1583" s="1" t="s">
        <v>4943</v>
      </c>
      <c r="CX1583" s="1" t="s">
        <v>4943</v>
      </c>
      <c r="CY1583" s="1" t="s">
        <v>23</v>
      </c>
      <c r="CZ1583" s="1" t="s">
        <v>4943</v>
      </c>
    </row>
    <row r="1584" spans="2:104" x14ac:dyDescent="0.25">
      <c r="B1584" s="2">
        <v>44365</v>
      </c>
      <c r="C1584" s="1">
        <v>0</v>
      </c>
      <c r="D1584" s="1">
        <v>1</v>
      </c>
      <c r="E1584" s="1">
        <v>0</v>
      </c>
      <c r="F1584" s="1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>
        <v>0</v>
      </c>
      <c r="BD1584">
        <v>0</v>
      </c>
      <c r="BE1584">
        <v>0</v>
      </c>
      <c r="BF1584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M1584" s="1">
        <v>0</v>
      </c>
      <c r="BN1584" s="1">
        <v>0</v>
      </c>
      <c r="BO1584" s="1">
        <v>0</v>
      </c>
      <c r="BP1584" s="1">
        <v>0</v>
      </c>
      <c r="BQ1584" s="1">
        <v>0</v>
      </c>
      <c r="BR1584" s="1">
        <v>0</v>
      </c>
      <c r="BS1584" s="1">
        <v>0</v>
      </c>
      <c r="BT1584" s="1">
        <v>0</v>
      </c>
      <c r="BU1584" s="1">
        <v>0</v>
      </c>
      <c r="BV1584" s="1">
        <v>0</v>
      </c>
      <c r="BW1584" s="1">
        <v>0</v>
      </c>
      <c r="BX1584" s="1">
        <v>0</v>
      </c>
      <c r="BY1584" s="1">
        <v>0</v>
      </c>
      <c r="BZ1584" s="1">
        <v>0</v>
      </c>
      <c r="CA1584" s="1">
        <v>0</v>
      </c>
      <c r="CB1584" s="1">
        <v>0</v>
      </c>
      <c r="CC1584" s="1">
        <v>0</v>
      </c>
      <c r="CD1584" s="1">
        <v>0</v>
      </c>
      <c r="CE1584" s="1">
        <v>0</v>
      </c>
      <c r="CF1584" s="1">
        <v>0</v>
      </c>
      <c r="CG1584" s="1">
        <v>0</v>
      </c>
      <c r="CH1584" s="1">
        <v>0</v>
      </c>
      <c r="CI1584" s="1" t="s">
        <v>4943</v>
      </c>
      <c r="CJ1584" s="1" t="s">
        <v>4943</v>
      </c>
      <c r="CK1584" s="1" t="s">
        <v>4943</v>
      </c>
      <c r="CL1584" s="1" t="s">
        <v>4943</v>
      </c>
      <c r="CM1584" s="1" t="s">
        <v>4943</v>
      </c>
      <c r="CN1584" s="1" t="s">
        <v>4943</v>
      </c>
      <c r="CO1584" s="1" t="s">
        <v>4943</v>
      </c>
      <c r="CP1584" s="1" t="s">
        <v>4943</v>
      </c>
      <c r="CQ1584" s="1" t="s">
        <v>4943</v>
      </c>
      <c r="CR1584" s="1" t="s">
        <v>4943</v>
      </c>
      <c r="CS1584" s="1" t="s">
        <v>4943</v>
      </c>
      <c r="CT1584" s="1" t="s">
        <v>4943</v>
      </c>
      <c r="CU1584" s="1" t="s">
        <v>4943</v>
      </c>
      <c r="CV1584" s="1" t="s">
        <v>4943</v>
      </c>
      <c r="CW1584" s="1" t="s">
        <v>4943</v>
      </c>
      <c r="CX1584" s="1" t="s">
        <v>4943</v>
      </c>
      <c r="CY1584" s="1" t="s">
        <v>23</v>
      </c>
      <c r="CZ1584" s="1" t="s">
        <v>4943</v>
      </c>
    </row>
    <row r="1585" spans="2:104" x14ac:dyDescent="0.25">
      <c r="B1585" s="2">
        <v>44365</v>
      </c>
      <c r="C1585" s="1">
        <v>0</v>
      </c>
      <c r="D1585" s="1">
        <v>1</v>
      </c>
      <c r="E1585" s="1">
        <v>0</v>
      </c>
      <c r="F1585" s="1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>
        <v>0</v>
      </c>
      <c r="BD1585">
        <v>0</v>
      </c>
      <c r="BE1585">
        <v>0</v>
      </c>
      <c r="BF1585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M1585" s="1">
        <v>0</v>
      </c>
      <c r="BN1585" s="1">
        <v>0</v>
      </c>
      <c r="BO1585" s="1">
        <v>0</v>
      </c>
      <c r="BP1585" s="1">
        <v>0</v>
      </c>
      <c r="BQ1585" s="1">
        <v>0</v>
      </c>
      <c r="BR1585" s="1">
        <v>0</v>
      </c>
      <c r="BS1585" s="1">
        <v>0</v>
      </c>
      <c r="BT1585" s="1">
        <v>0</v>
      </c>
      <c r="BU1585" s="1">
        <v>0</v>
      </c>
      <c r="BV1585" s="1">
        <v>0</v>
      </c>
      <c r="BW1585" s="1">
        <v>0</v>
      </c>
      <c r="BX1585" s="1">
        <v>0</v>
      </c>
      <c r="BY1585" s="1">
        <v>0</v>
      </c>
      <c r="BZ1585" s="1">
        <v>0</v>
      </c>
      <c r="CA1585" s="1">
        <v>0</v>
      </c>
      <c r="CB1585" s="1">
        <v>0</v>
      </c>
      <c r="CC1585" s="1">
        <v>0</v>
      </c>
      <c r="CD1585" s="1">
        <v>0</v>
      </c>
      <c r="CE1585" s="1">
        <v>0</v>
      </c>
      <c r="CF1585" s="1">
        <v>0</v>
      </c>
      <c r="CG1585" s="1">
        <v>0</v>
      </c>
      <c r="CH1585" s="1">
        <v>0</v>
      </c>
      <c r="CI1585" s="1" t="s">
        <v>4943</v>
      </c>
      <c r="CJ1585" s="1" t="s">
        <v>4943</v>
      </c>
      <c r="CK1585" s="1" t="s">
        <v>4943</v>
      </c>
      <c r="CL1585" s="1" t="s">
        <v>4943</v>
      </c>
      <c r="CM1585" s="1" t="s">
        <v>4943</v>
      </c>
      <c r="CN1585" s="1" t="s">
        <v>4943</v>
      </c>
      <c r="CO1585" s="1" t="s">
        <v>4943</v>
      </c>
      <c r="CP1585" s="1" t="s">
        <v>4943</v>
      </c>
      <c r="CQ1585" s="1" t="s">
        <v>4943</v>
      </c>
      <c r="CR1585" s="1" t="s">
        <v>4943</v>
      </c>
      <c r="CS1585" s="1" t="s">
        <v>4943</v>
      </c>
      <c r="CT1585" s="1" t="s">
        <v>4943</v>
      </c>
      <c r="CU1585" s="1" t="s">
        <v>4943</v>
      </c>
      <c r="CV1585" s="1" t="s">
        <v>4943</v>
      </c>
      <c r="CW1585" s="1" t="s">
        <v>4943</v>
      </c>
      <c r="CX1585" s="1" t="s">
        <v>4943</v>
      </c>
      <c r="CY1585" s="1" t="s">
        <v>23</v>
      </c>
      <c r="CZ1585" s="1" t="s">
        <v>4943</v>
      </c>
    </row>
    <row r="1586" spans="2:104" x14ac:dyDescent="0.25">
      <c r="B1586" s="2">
        <v>44365</v>
      </c>
      <c r="C1586" s="1">
        <v>1</v>
      </c>
      <c r="D1586" s="1">
        <v>0</v>
      </c>
      <c r="E1586" s="1">
        <v>0</v>
      </c>
      <c r="F1586" s="1">
        <v>0</v>
      </c>
      <c r="G1586">
        <v>0</v>
      </c>
      <c r="H1586">
        <v>1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>
        <v>0</v>
      </c>
      <c r="BD1586">
        <v>0</v>
      </c>
      <c r="BE1586">
        <v>0</v>
      </c>
      <c r="BF1586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M1586" s="1">
        <v>0</v>
      </c>
      <c r="BN1586" s="1">
        <v>0</v>
      </c>
      <c r="BO1586" s="1">
        <v>0</v>
      </c>
      <c r="BP1586" s="1">
        <v>0</v>
      </c>
      <c r="BQ1586" s="1">
        <v>0</v>
      </c>
      <c r="BR1586" s="1">
        <v>0</v>
      </c>
      <c r="BS1586" s="1">
        <v>0</v>
      </c>
      <c r="BT1586" s="1">
        <v>0</v>
      </c>
      <c r="BU1586" s="1">
        <v>0</v>
      </c>
      <c r="BV1586" s="1">
        <v>0</v>
      </c>
      <c r="BW1586" s="1">
        <v>0</v>
      </c>
      <c r="BX1586" s="1">
        <v>0</v>
      </c>
      <c r="BY1586" s="1">
        <v>0</v>
      </c>
      <c r="BZ1586" s="1">
        <v>0</v>
      </c>
      <c r="CA1586" s="1">
        <v>0</v>
      </c>
      <c r="CB1586" s="1">
        <v>0</v>
      </c>
      <c r="CC1586" s="1">
        <v>0</v>
      </c>
      <c r="CD1586" s="1">
        <v>0</v>
      </c>
      <c r="CE1586" s="1">
        <v>0</v>
      </c>
      <c r="CF1586" s="1">
        <v>0</v>
      </c>
      <c r="CG1586" s="1">
        <v>0</v>
      </c>
      <c r="CH1586" s="1">
        <v>0</v>
      </c>
      <c r="CI1586" s="1" t="s">
        <v>4946</v>
      </c>
      <c r="CJ1586" s="1" t="s">
        <v>4945</v>
      </c>
      <c r="CK1586" s="1" t="s">
        <v>4944</v>
      </c>
      <c r="CL1586" s="1" t="s">
        <v>4944</v>
      </c>
      <c r="CM1586" s="1" t="s">
        <v>4944</v>
      </c>
      <c r="CN1586" s="1" t="s">
        <v>4945</v>
      </c>
      <c r="CO1586" s="1" t="s">
        <v>4946</v>
      </c>
      <c r="CP1586" s="1" t="s">
        <v>4946</v>
      </c>
      <c r="CQ1586" s="1" t="s">
        <v>4945</v>
      </c>
      <c r="CR1586" s="1" t="s">
        <v>4944</v>
      </c>
      <c r="CS1586" s="1" t="s">
        <v>4945</v>
      </c>
      <c r="CT1586" s="1" t="s">
        <v>4943</v>
      </c>
      <c r="CU1586" s="1" t="s">
        <v>4943</v>
      </c>
      <c r="CV1586" s="1" t="s">
        <v>4943</v>
      </c>
      <c r="CW1586" s="1" t="s">
        <v>4943</v>
      </c>
      <c r="CX1586" s="1" t="s">
        <v>4943</v>
      </c>
      <c r="CY1586" s="1" t="s">
        <v>4943</v>
      </c>
      <c r="CZ1586" s="1" t="s">
        <v>4943</v>
      </c>
    </row>
    <row r="1587" spans="2:104" x14ac:dyDescent="0.25">
      <c r="B1587" s="2">
        <v>44365</v>
      </c>
      <c r="C1587" s="1">
        <v>0</v>
      </c>
      <c r="D1587" s="1">
        <v>1</v>
      </c>
      <c r="E1587" s="1">
        <v>0</v>
      </c>
      <c r="F1587" s="1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>
        <v>0</v>
      </c>
      <c r="BD1587">
        <v>0</v>
      </c>
      <c r="BE1587">
        <v>0</v>
      </c>
      <c r="BF1587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M1587" s="1">
        <v>0</v>
      </c>
      <c r="BN1587" s="1">
        <v>0</v>
      </c>
      <c r="BO1587" s="1">
        <v>0</v>
      </c>
      <c r="BP1587" s="1">
        <v>0</v>
      </c>
      <c r="BQ1587" s="1">
        <v>0</v>
      </c>
      <c r="BR1587" s="1">
        <v>0</v>
      </c>
      <c r="BS1587" s="1">
        <v>0</v>
      </c>
      <c r="BT1587" s="1">
        <v>0</v>
      </c>
      <c r="BU1587" s="1">
        <v>0</v>
      </c>
      <c r="BV1587" s="1">
        <v>0</v>
      </c>
      <c r="BW1587" s="1">
        <v>0</v>
      </c>
      <c r="BX1587" s="1">
        <v>0</v>
      </c>
      <c r="BY1587" s="1">
        <v>0</v>
      </c>
      <c r="BZ1587" s="1">
        <v>0</v>
      </c>
      <c r="CA1587" s="1">
        <v>0</v>
      </c>
      <c r="CB1587" s="1">
        <v>0</v>
      </c>
      <c r="CC1587" s="1">
        <v>0</v>
      </c>
      <c r="CD1587" s="1">
        <v>0</v>
      </c>
      <c r="CE1587" s="1">
        <v>0</v>
      </c>
      <c r="CF1587" s="1">
        <v>0</v>
      </c>
      <c r="CG1587" s="1">
        <v>0</v>
      </c>
      <c r="CH1587" s="1">
        <v>0</v>
      </c>
      <c r="CI1587" s="1" t="s">
        <v>4943</v>
      </c>
      <c r="CJ1587" s="1" t="s">
        <v>4943</v>
      </c>
      <c r="CK1587" s="1" t="s">
        <v>4943</v>
      </c>
      <c r="CL1587" s="1" t="s">
        <v>4943</v>
      </c>
      <c r="CM1587" s="1" t="s">
        <v>4943</v>
      </c>
      <c r="CN1587" s="1" t="s">
        <v>4943</v>
      </c>
      <c r="CO1587" s="1" t="s">
        <v>4943</v>
      </c>
      <c r="CP1587" s="1" t="s">
        <v>4943</v>
      </c>
      <c r="CQ1587" s="1" t="s">
        <v>4943</v>
      </c>
      <c r="CR1587" s="1" t="s">
        <v>4943</v>
      </c>
      <c r="CS1587" s="1" t="s">
        <v>4943</v>
      </c>
      <c r="CT1587" s="1" t="s">
        <v>4943</v>
      </c>
      <c r="CU1587" s="1" t="s">
        <v>4943</v>
      </c>
      <c r="CV1587" s="1" t="s">
        <v>4943</v>
      </c>
      <c r="CW1587" s="1" t="s">
        <v>4943</v>
      </c>
      <c r="CX1587" s="1" t="s">
        <v>4943</v>
      </c>
      <c r="CY1587" s="1" t="s">
        <v>23</v>
      </c>
      <c r="CZ1587" s="1" t="s">
        <v>4943</v>
      </c>
    </row>
    <row r="1588" spans="2:104" x14ac:dyDescent="0.25">
      <c r="B1588" s="2">
        <v>44365</v>
      </c>
      <c r="C1588" s="1">
        <v>1</v>
      </c>
      <c r="D1588" s="1">
        <v>0</v>
      </c>
      <c r="E1588" s="1">
        <v>0</v>
      </c>
      <c r="F1588" s="1">
        <v>0</v>
      </c>
      <c r="G1588">
        <v>0</v>
      </c>
      <c r="H1588">
        <v>1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1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>
        <v>0</v>
      </c>
      <c r="BD1588">
        <v>0</v>
      </c>
      <c r="BE1588">
        <v>0</v>
      </c>
      <c r="BF1588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M1588" s="1">
        <v>0</v>
      </c>
      <c r="BN1588" s="1">
        <v>0</v>
      </c>
      <c r="BO1588" s="1">
        <v>0</v>
      </c>
      <c r="BP1588" s="1">
        <v>0</v>
      </c>
      <c r="BQ1588" s="1">
        <v>0</v>
      </c>
      <c r="BR1588" s="1">
        <v>0</v>
      </c>
      <c r="BS1588" s="1">
        <v>0</v>
      </c>
      <c r="BT1588" s="1">
        <v>0</v>
      </c>
      <c r="BU1588" s="1">
        <v>0</v>
      </c>
      <c r="BV1588" s="1">
        <v>0</v>
      </c>
      <c r="BW1588" s="1">
        <v>0</v>
      </c>
      <c r="BX1588" s="1">
        <v>0</v>
      </c>
      <c r="BY1588" s="1">
        <v>0</v>
      </c>
      <c r="BZ1588" s="1">
        <v>0</v>
      </c>
      <c r="CA1588" s="1">
        <v>0</v>
      </c>
      <c r="CB1588" s="1">
        <v>0</v>
      </c>
      <c r="CC1588" s="1">
        <v>0</v>
      </c>
      <c r="CD1588" s="1">
        <v>0</v>
      </c>
      <c r="CE1588" s="1">
        <v>0</v>
      </c>
      <c r="CF1588" s="1">
        <v>0</v>
      </c>
      <c r="CG1588" s="1">
        <v>0</v>
      </c>
      <c r="CH1588" s="1">
        <v>0</v>
      </c>
      <c r="CI1588" s="1" t="s">
        <v>4946</v>
      </c>
      <c r="CJ1588" s="1" t="s">
        <v>4946</v>
      </c>
      <c r="CK1588" s="1" t="s">
        <v>4946</v>
      </c>
      <c r="CL1588" s="1" t="s">
        <v>4946</v>
      </c>
      <c r="CM1588" s="1" t="s">
        <v>4946</v>
      </c>
      <c r="CN1588" s="1" t="s">
        <v>4946</v>
      </c>
      <c r="CO1588" s="1" t="s">
        <v>4946</v>
      </c>
      <c r="CP1588" s="1" t="s">
        <v>4946</v>
      </c>
      <c r="CQ1588" s="1" t="s">
        <v>4946</v>
      </c>
      <c r="CR1588" s="1" t="s">
        <v>4946</v>
      </c>
      <c r="CS1588" s="1" t="s">
        <v>4946</v>
      </c>
      <c r="CT1588" s="1" t="s">
        <v>4943</v>
      </c>
      <c r="CU1588" s="1" t="s">
        <v>4943</v>
      </c>
      <c r="CV1588" s="1" t="s">
        <v>4943</v>
      </c>
      <c r="CW1588" s="1" t="s">
        <v>4943</v>
      </c>
      <c r="CX1588" s="1" t="s">
        <v>4943</v>
      </c>
      <c r="CY1588" s="1" t="s">
        <v>4943</v>
      </c>
      <c r="CZ1588" s="1" t="s">
        <v>4943</v>
      </c>
    </row>
    <row r="1589" spans="2:104" x14ac:dyDescent="0.25">
      <c r="B1589" s="2">
        <v>44365</v>
      </c>
      <c r="C1589" s="1">
        <v>1</v>
      </c>
      <c r="D1589" s="1">
        <v>0</v>
      </c>
      <c r="E1589" s="1">
        <v>0</v>
      </c>
      <c r="F1589" s="1">
        <v>0</v>
      </c>
      <c r="G1589">
        <v>1</v>
      </c>
      <c r="H1589">
        <v>1</v>
      </c>
      <c r="I1589">
        <v>1</v>
      </c>
      <c r="J1589">
        <v>1</v>
      </c>
      <c r="K1589">
        <v>1</v>
      </c>
      <c r="L1589">
        <v>1</v>
      </c>
      <c r="M1589">
        <v>1</v>
      </c>
      <c r="N1589">
        <v>1</v>
      </c>
      <c r="O1589">
        <v>1</v>
      </c>
      <c r="P1589">
        <v>0</v>
      </c>
      <c r="Q1589">
        <v>0</v>
      </c>
      <c r="R1589">
        <v>1</v>
      </c>
      <c r="S1589">
        <v>0</v>
      </c>
      <c r="T1589">
        <v>1</v>
      </c>
      <c r="U1589">
        <v>1</v>
      </c>
      <c r="V1589" s="1">
        <v>1</v>
      </c>
      <c r="W1589" s="1">
        <v>0</v>
      </c>
      <c r="X1589" s="1">
        <v>0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1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1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0</v>
      </c>
      <c r="AW1589" s="1">
        <v>1</v>
      </c>
      <c r="AX1589" s="1">
        <v>1</v>
      </c>
      <c r="AY1589" s="1">
        <v>1</v>
      </c>
      <c r="AZ1589" s="1">
        <v>1</v>
      </c>
      <c r="BA1589" s="1">
        <v>1</v>
      </c>
      <c r="BB1589" s="1">
        <v>1</v>
      </c>
      <c r="BC1589">
        <v>1</v>
      </c>
      <c r="BD1589">
        <v>1</v>
      </c>
      <c r="BE1589">
        <v>1</v>
      </c>
      <c r="BF1589">
        <v>1</v>
      </c>
      <c r="BG1589" s="1">
        <v>1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M1589" s="1">
        <v>0</v>
      </c>
      <c r="BN1589" s="1">
        <v>0</v>
      </c>
      <c r="BO1589" s="1">
        <v>0</v>
      </c>
      <c r="BP1589" s="1">
        <v>0</v>
      </c>
      <c r="BQ1589" s="1">
        <v>1</v>
      </c>
      <c r="BR1589" s="1">
        <v>1</v>
      </c>
      <c r="BS1589" s="1">
        <v>0</v>
      </c>
      <c r="BT1589" s="1">
        <v>1</v>
      </c>
      <c r="BU1589" s="1">
        <v>1</v>
      </c>
      <c r="BV1589" s="1">
        <v>1</v>
      </c>
      <c r="BW1589" s="1">
        <v>0</v>
      </c>
      <c r="BX1589" s="1">
        <v>0</v>
      </c>
      <c r="BY1589" s="1">
        <v>0</v>
      </c>
      <c r="BZ1589" s="1">
        <v>0</v>
      </c>
      <c r="CA1589" s="1">
        <v>0</v>
      </c>
      <c r="CB1589" s="1">
        <v>0</v>
      </c>
      <c r="CC1589" s="1">
        <v>0</v>
      </c>
      <c r="CD1589" s="1">
        <v>0</v>
      </c>
      <c r="CE1589" s="1">
        <v>0</v>
      </c>
      <c r="CF1589" s="1">
        <v>1</v>
      </c>
      <c r="CG1589" s="1">
        <v>0</v>
      </c>
      <c r="CH1589" s="1">
        <v>0</v>
      </c>
      <c r="CI1589" s="1" t="s">
        <v>4946</v>
      </c>
      <c r="CJ1589" s="1" t="s">
        <v>4946</v>
      </c>
      <c r="CK1589" s="1" t="s">
        <v>4946</v>
      </c>
      <c r="CL1589" s="1" t="s">
        <v>4946</v>
      </c>
      <c r="CM1589" s="1" t="s">
        <v>4946</v>
      </c>
      <c r="CN1589" s="1" t="s">
        <v>4946</v>
      </c>
      <c r="CO1589" s="1" t="s">
        <v>4944</v>
      </c>
      <c r="CP1589" s="1" t="s">
        <v>4944</v>
      </c>
      <c r="CQ1589" s="1" t="s">
        <v>4944</v>
      </c>
      <c r="CR1589" s="1" t="s">
        <v>4946</v>
      </c>
      <c r="CS1589" s="1" t="s">
        <v>4946</v>
      </c>
      <c r="CT1589" s="1" t="s">
        <v>4943</v>
      </c>
      <c r="CU1589" s="1" t="s">
        <v>4943</v>
      </c>
      <c r="CV1589" s="1" t="s">
        <v>4943</v>
      </c>
      <c r="CW1589" s="1" t="s">
        <v>4943</v>
      </c>
      <c r="CX1589" s="1" t="s">
        <v>4943</v>
      </c>
      <c r="CY1589" s="1" t="s">
        <v>4943</v>
      </c>
      <c r="CZ1589" s="1" t="s">
        <v>4943</v>
      </c>
    </row>
    <row r="1590" spans="2:104" x14ac:dyDescent="0.25">
      <c r="B1590" s="2">
        <v>44365</v>
      </c>
      <c r="C1590" s="1">
        <v>1</v>
      </c>
      <c r="D1590" s="1">
        <v>0</v>
      </c>
      <c r="E1590" s="1">
        <v>0</v>
      </c>
      <c r="F1590" s="1">
        <v>0</v>
      </c>
      <c r="G1590">
        <v>1</v>
      </c>
      <c r="H1590">
        <v>0</v>
      </c>
      <c r="I1590">
        <v>1</v>
      </c>
      <c r="J1590">
        <v>0</v>
      </c>
      <c r="K1590">
        <v>0</v>
      </c>
      <c r="L1590">
        <v>0</v>
      </c>
      <c r="M1590">
        <v>0</v>
      </c>
      <c r="N1590">
        <v>1</v>
      </c>
      <c r="O1590">
        <v>0</v>
      </c>
      <c r="P1590">
        <v>1</v>
      </c>
      <c r="Q1590">
        <v>0</v>
      </c>
      <c r="R1590">
        <v>1</v>
      </c>
      <c r="S1590">
        <v>0</v>
      </c>
      <c r="T1590">
        <v>0</v>
      </c>
      <c r="U1590">
        <v>0</v>
      </c>
      <c r="V1590" s="1">
        <v>0</v>
      </c>
      <c r="W1590" s="1">
        <v>0</v>
      </c>
      <c r="X1590" s="1">
        <v>1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>
        <v>0</v>
      </c>
      <c r="BD1590">
        <v>0</v>
      </c>
      <c r="BE1590">
        <v>0</v>
      </c>
      <c r="BF1590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M1590" s="1">
        <v>0</v>
      </c>
      <c r="BN1590" s="1">
        <v>0</v>
      </c>
      <c r="BO1590" s="1">
        <v>0</v>
      </c>
      <c r="BP1590" s="1">
        <v>0</v>
      </c>
      <c r="BQ1590" s="1">
        <v>0</v>
      </c>
      <c r="BR1590" s="1">
        <v>0</v>
      </c>
      <c r="BS1590" s="1">
        <v>0</v>
      </c>
      <c r="BT1590" s="1">
        <v>0</v>
      </c>
      <c r="BU1590" s="1">
        <v>0</v>
      </c>
      <c r="BV1590" s="1">
        <v>0</v>
      </c>
      <c r="BW1590" s="1">
        <v>0</v>
      </c>
      <c r="BX1590" s="1">
        <v>0</v>
      </c>
      <c r="BY1590" s="1">
        <v>0</v>
      </c>
      <c r="BZ1590" s="1">
        <v>0</v>
      </c>
      <c r="CA1590" s="1">
        <v>0</v>
      </c>
      <c r="CB1590" s="1">
        <v>0</v>
      </c>
      <c r="CC1590" s="1">
        <v>0</v>
      </c>
      <c r="CD1590" s="1">
        <v>0</v>
      </c>
      <c r="CE1590" s="1">
        <v>0</v>
      </c>
      <c r="CF1590" s="1">
        <v>0</v>
      </c>
      <c r="CG1590" s="1">
        <v>0</v>
      </c>
      <c r="CH1590" s="1">
        <v>0</v>
      </c>
      <c r="CI1590" s="1" t="s">
        <v>4946</v>
      </c>
      <c r="CJ1590" s="1" t="s">
        <v>4946</v>
      </c>
      <c r="CK1590" s="1" t="s">
        <v>4946</v>
      </c>
      <c r="CL1590" s="1" t="s">
        <v>4946</v>
      </c>
      <c r="CM1590" s="1" t="s">
        <v>4944</v>
      </c>
      <c r="CN1590" s="1" t="s">
        <v>4946</v>
      </c>
      <c r="CO1590" s="1" t="s">
        <v>4944</v>
      </c>
      <c r="CP1590" s="1" t="s">
        <v>4944</v>
      </c>
      <c r="CQ1590" s="1" t="s">
        <v>4944</v>
      </c>
      <c r="CR1590" s="1" t="s">
        <v>4946</v>
      </c>
      <c r="CS1590" s="1" t="s">
        <v>4944</v>
      </c>
      <c r="CT1590" s="1" t="s">
        <v>4943</v>
      </c>
      <c r="CU1590" s="1" t="s">
        <v>4943</v>
      </c>
      <c r="CV1590" s="1" t="s">
        <v>4943</v>
      </c>
      <c r="CW1590" s="1" t="s">
        <v>4943</v>
      </c>
      <c r="CX1590" s="1" t="s">
        <v>4943</v>
      </c>
      <c r="CY1590" s="1" t="s">
        <v>4943</v>
      </c>
      <c r="CZ1590" s="1" t="s">
        <v>4943</v>
      </c>
    </row>
    <row r="1591" spans="2:104" x14ac:dyDescent="0.25">
      <c r="B1591" s="2">
        <v>44364</v>
      </c>
      <c r="C1591" s="1">
        <v>1</v>
      </c>
      <c r="D1591" s="1">
        <v>0</v>
      </c>
      <c r="E1591" s="1">
        <v>0</v>
      </c>
      <c r="F1591" s="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>
        <v>0</v>
      </c>
      <c r="BD1591">
        <v>0</v>
      </c>
      <c r="BE1591">
        <v>0</v>
      </c>
      <c r="BF159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M1591" s="1">
        <v>0</v>
      </c>
      <c r="BN1591" s="1">
        <v>0</v>
      </c>
      <c r="BO1591" s="1">
        <v>0</v>
      </c>
      <c r="BP1591" s="1">
        <v>0</v>
      </c>
      <c r="BQ1591" s="1">
        <v>0</v>
      </c>
      <c r="BR1591" s="1">
        <v>0</v>
      </c>
      <c r="BS1591" s="1">
        <v>0</v>
      </c>
      <c r="BT1591" s="1">
        <v>0</v>
      </c>
      <c r="BU1591" s="1">
        <v>0</v>
      </c>
      <c r="BV1591" s="1">
        <v>0</v>
      </c>
      <c r="BW1591" s="1">
        <v>0</v>
      </c>
      <c r="BX1591" s="1">
        <v>0</v>
      </c>
      <c r="BY1591" s="1">
        <v>0</v>
      </c>
      <c r="BZ1591" s="1">
        <v>0</v>
      </c>
      <c r="CA1591" s="1">
        <v>0</v>
      </c>
      <c r="CB1591" s="1">
        <v>0</v>
      </c>
      <c r="CC1591" s="1">
        <v>0</v>
      </c>
      <c r="CD1591" s="1">
        <v>0</v>
      </c>
      <c r="CE1591" s="1">
        <v>0</v>
      </c>
      <c r="CF1591" s="1">
        <v>0</v>
      </c>
      <c r="CG1591" s="1">
        <v>0</v>
      </c>
      <c r="CH1591" s="1">
        <v>0</v>
      </c>
      <c r="CI1591" s="1" t="s">
        <v>4946</v>
      </c>
      <c r="CJ1591" s="1" t="s">
        <v>4946</v>
      </c>
      <c r="CK1591" s="1" t="s">
        <v>4944</v>
      </c>
      <c r="CL1591" s="1" t="s">
        <v>4944</v>
      </c>
      <c r="CM1591" s="1" t="s">
        <v>4946</v>
      </c>
      <c r="CN1591" s="1" t="s">
        <v>4946</v>
      </c>
      <c r="CO1591" s="1" t="s">
        <v>4944</v>
      </c>
      <c r="CP1591" s="1" t="s">
        <v>4945</v>
      </c>
      <c r="CQ1591" s="1" t="s">
        <v>4945</v>
      </c>
      <c r="CR1591" s="1" t="s">
        <v>4946</v>
      </c>
      <c r="CS1591" s="1" t="s">
        <v>4944</v>
      </c>
      <c r="CT1591" s="1" t="s">
        <v>4943</v>
      </c>
      <c r="CU1591" s="1" t="s">
        <v>4943</v>
      </c>
      <c r="CV1591" s="1" t="s">
        <v>4943</v>
      </c>
      <c r="CW1591" s="1" t="s">
        <v>4943</v>
      </c>
      <c r="CX1591" s="1" t="s">
        <v>4943</v>
      </c>
      <c r="CY1591" s="1" t="s">
        <v>4943</v>
      </c>
      <c r="CZ1591" s="1" t="s">
        <v>4943</v>
      </c>
    </row>
    <row r="1592" spans="2:104" x14ac:dyDescent="0.25">
      <c r="B1592" s="2">
        <v>44364</v>
      </c>
      <c r="C1592" s="1">
        <v>0</v>
      </c>
      <c r="D1592" s="1">
        <v>1</v>
      </c>
      <c r="E1592" s="1">
        <v>0</v>
      </c>
      <c r="F1592" s="1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>
        <v>0</v>
      </c>
      <c r="BD1592">
        <v>0</v>
      </c>
      <c r="BE1592">
        <v>0</v>
      </c>
      <c r="BF1592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M1592" s="1">
        <v>0</v>
      </c>
      <c r="BN1592" s="1">
        <v>0</v>
      </c>
      <c r="BO1592" s="1">
        <v>0</v>
      </c>
      <c r="BP1592" s="1">
        <v>0</v>
      </c>
      <c r="BQ1592" s="1">
        <v>0</v>
      </c>
      <c r="BR1592" s="1">
        <v>0</v>
      </c>
      <c r="BS1592" s="1">
        <v>0</v>
      </c>
      <c r="BT1592" s="1">
        <v>0</v>
      </c>
      <c r="BU1592" s="1">
        <v>0</v>
      </c>
      <c r="BV1592" s="1">
        <v>0</v>
      </c>
      <c r="BW1592" s="1">
        <v>0</v>
      </c>
      <c r="BX1592" s="1">
        <v>0</v>
      </c>
      <c r="BY1592" s="1">
        <v>0</v>
      </c>
      <c r="BZ1592" s="1">
        <v>0</v>
      </c>
      <c r="CA1592" s="1">
        <v>0</v>
      </c>
      <c r="CB1592" s="1">
        <v>0</v>
      </c>
      <c r="CC1592" s="1">
        <v>0</v>
      </c>
      <c r="CD1592" s="1">
        <v>0</v>
      </c>
      <c r="CE1592" s="1">
        <v>0</v>
      </c>
      <c r="CF1592" s="1">
        <v>0</v>
      </c>
      <c r="CG1592" s="1">
        <v>0</v>
      </c>
      <c r="CH1592" s="1">
        <v>0</v>
      </c>
      <c r="CI1592" s="1" t="s">
        <v>4943</v>
      </c>
      <c r="CJ1592" s="1" t="s">
        <v>4943</v>
      </c>
      <c r="CK1592" s="1" t="s">
        <v>4943</v>
      </c>
      <c r="CL1592" s="1" t="s">
        <v>4943</v>
      </c>
      <c r="CM1592" s="1" t="s">
        <v>4943</v>
      </c>
      <c r="CN1592" s="1" t="s">
        <v>4943</v>
      </c>
      <c r="CO1592" s="1" t="s">
        <v>4943</v>
      </c>
      <c r="CP1592" s="1" t="s">
        <v>4943</v>
      </c>
      <c r="CQ1592" s="1" t="s">
        <v>4943</v>
      </c>
      <c r="CR1592" s="1" t="s">
        <v>4943</v>
      </c>
      <c r="CS1592" s="1" t="s">
        <v>4943</v>
      </c>
      <c r="CT1592" s="1" t="s">
        <v>4943</v>
      </c>
      <c r="CU1592" s="1" t="s">
        <v>4943</v>
      </c>
      <c r="CV1592" s="1" t="s">
        <v>4943</v>
      </c>
      <c r="CW1592" s="1" t="s">
        <v>4943</v>
      </c>
      <c r="CX1592" s="1" t="s">
        <v>4943</v>
      </c>
      <c r="CY1592" s="1" t="s">
        <v>23</v>
      </c>
      <c r="CZ1592" s="1" t="s">
        <v>4943</v>
      </c>
    </row>
    <row r="1593" spans="2:104" x14ac:dyDescent="0.25">
      <c r="B1593" s="2">
        <v>44364</v>
      </c>
      <c r="C1593" s="1">
        <v>0</v>
      </c>
      <c r="D1593" s="1">
        <v>1</v>
      </c>
      <c r="E1593" s="1">
        <v>0</v>
      </c>
      <c r="F1593" s="1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>
        <v>0</v>
      </c>
      <c r="BD1593">
        <v>0</v>
      </c>
      <c r="BE1593">
        <v>0</v>
      </c>
      <c r="BF1593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M1593" s="1">
        <v>0</v>
      </c>
      <c r="BN1593" s="1">
        <v>0</v>
      </c>
      <c r="BO1593" s="1">
        <v>0</v>
      </c>
      <c r="BP1593" s="1">
        <v>0</v>
      </c>
      <c r="BQ1593" s="1">
        <v>0</v>
      </c>
      <c r="BR1593" s="1">
        <v>0</v>
      </c>
      <c r="BS1593" s="1">
        <v>0</v>
      </c>
      <c r="BT1593" s="1">
        <v>0</v>
      </c>
      <c r="BU1593" s="1">
        <v>0</v>
      </c>
      <c r="BV1593" s="1">
        <v>0</v>
      </c>
      <c r="BW1593" s="1">
        <v>0</v>
      </c>
      <c r="BX1593" s="1">
        <v>0</v>
      </c>
      <c r="BY1593" s="1">
        <v>0</v>
      </c>
      <c r="BZ1593" s="1">
        <v>0</v>
      </c>
      <c r="CA1593" s="1">
        <v>0</v>
      </c>
      <c r="CB1593" s="1">
        <v>0</v>
      </c>
      <c r="CC1593" s="1">
        <v>0</v>
      </c>
      <c r="CD1593" s="1">
        <v>0</v>
      </c>
      <c r="CE1593" s="1">
        <v>0</v>
      </c>
      <c r="CF1593" s="1">
        <v>0</v>
      </c>
      <c r="CG1593" s="1">
        <v>0</v>
      </c>
      <c r="CH1593" s="1">
        <v>0</v>
      </c>
      <c r="CI1593" s="1" t="s">
        <v>4943</v>
      </c>
      <c r="CJ1593" s="1" t="s">
        <v>4943</v>
      </c>
      <c r="CK1593" s="1" t="s">
        <v>4943</v>
      </c>
      <c r="CL1593" s="1" t="s">
        <v>4943</v>
      </c>
      <c r="CM1593" s="1" t="s">
        <v>4943</v>
      </c>
      <c r="CN1593" s="1" t="s">
        <v>4943</v>
      </c>
      <c r="CO1593" s="1" t="s">
        <v>4943</v>
      </c>
      <c r="CP1593" s="1" t="s">
        <v>4943</v>
      </c>
      <c r="CQ1593" s="1" t="s">
        <v>4943</v>
      </c>
      <c r="CR1593" s="1" t="s">
        <v>4943</v>
      </c>
      <c r="CS1593" s="1" t="s">
        <v>4943</v>
      </c>
      <c r="CT1593" s="1" t="s">
        <v>4943</v>
      </c>
      <c r="CU1593" s="1" t="s">
        <v>4943</v>
      </c>
      <c r="CV1593" s="1" t="s">
        <v>4943</v>
      </c>
      <c r="CW1593" s="1" t="s">
        <v>4943</v>
      </c>
      <c r="CX1593" s="1" t="s">
        <v>4943</v>
      </c>
      <c r="CY1593" s="1" t="s">
        <v>23</v>
      </c>
      <c r="CZ1593" s="1" t="s">
        <v>4943</v>
      </c>
    </row>
    <row r="1594" spans="2:104" x14ac:dyDescent="0.25">
      <c r="B1594" s="2">
        <v>44364</v>
      </c>
      <c r="C1594" s="1">
        <v>1</v>
      </c>
      <c r="D1594" s="1">
        <v>0</v>
      </c>
      <c r="E1594" s="1">
        <v>0</v>
      </c>
      <c r="F1594" s="1">
        <v>0</v>
      </c>
      <c r="G1594">
        <v>0</v>
      </c>
      <c r="H1594">
        <v>0</v>
      </c>
      <c r="I1594">
        <v>1</v>
      </c>
      <c r="J1594">
        <v>0</v>
      </c>
      <c r="K1594">
        <v>0</v>
      </c>
      <c r="L1594">
        <v>0</v>
      </c>
      <c r="M1594">
        <v>0</v>
      </c>
      <c r="N1594">
        <v>1</v>
      </c>
      <c r="O1594">
        <v>0</v>
      </c>
      <c r="P1594">
        <v>0</v>
      </c>
      <c r="Q1594">
        <v>0</v>
      </c>
      <c r="R1594">
        <v>1</v>
      </c>
      <c r="S1594">
        <v>0</v>
      </c>
      <c r="T1594">
        <v>1</v>
      </c>
      <c r="U1594">
        <v>1</v>
      </c>
      <c r="V1594" s="1">
        <v>1</v>
      </c>
      <c r="W1594" s="1">
        <v>0</v>
      </c>
      <c r="X1594" s="1">
        <v>1</v>
      </c>
      <c r="Y1594" s="1">
        <v>0</v>
      </c>
      <c r="Z1594" s="1">
        <v>0</v>
      </c>
      <c r="AA1594" s="1">
        <v>1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>
        <v>0</v>
      </c>
      <c r="BD1594">
        <v>0</v>
      </c>
      <c r="BE1594">
        <v>0</v>
      </c>
      <c r="BF1594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M1594" s="1">
        <v>0</v>
      </c>
      <c r="BN1594" s="1">
        <v>0</v>
      </c>
      <c r="BO1594" s="1">
        <v>0</v>
      </c>
      <c r="BP1594" s="1">
        <v>0</v>
      </c>
      <c r="BQ1594" s="1">
        <v>0</v>
      </c>
      <c r="BR1594" s="1">
        <v>0</v>
      </c>
      <c r="BS1594" s="1">
        <v>0</v>
      </c>
      <c r="BT1594" s="1">
        <v>0</v>
      </c>
      <c r="BU1594" s="1">
        <v>0</v>
      </c>
      <c r="BV1594" s="1">
        <v>0</v>
      </c>
      <c r="BW1594" s="1">
        <v>0</v>
      </c>
      <c r="BX1594" s="1">
        <v>0</v>
      </c>
      <c r="BY1594" s="1">
        <v>0</v>
      </c>
      <c r="BZ1594" s="1">
        <v>0</v>
      </c>
      <c r="CA1594" s="1">
        <v>0</v>
      </c>
      <c r="CB1594" s="1">
        <v>0</v>
      </c>
      <c r="CC1594" s="1">
        <v>0</v>
      </c>
      <c r="CD1594" s="1">
        <v>0</v>
      </c>
      <c r="CE1594" s="1">
        <v>0</v>
      </c>
      <c r="CF1594" s="1">
        <v>0</v>
      </c>
      <c r="CG1594" s="1">
        <v>0</v>
      </c>
      <c r="CH1594" s="1">
        <v>0</v>
      </c>
      <c r="CI1594" s="1" t="s">
        <v>4946</v>
      </c>
      <c r="CJ1594" s="1" t="s">
        <v>4945</v>
      </c>
      <c r="CK1594" s="1" t="s">
        <v>4945</v>
      </c>
      <c r="CL1594" s="1" t="s">
        <v>4945</v>
      </c>
      <c r="CM1594" s="1" t="s">
        <v>4945</v>
      </c>
      <c r="CN1594" s="1" t="s">
        <v>4945</v>
      </c>
      <c r="CO1594" s="1" t="s">
        <v>4946</v>
      </c>
      <c r="CP1594" s="1" t="s">
        <v>4946</v>
      </c>
      <c r="CQ1594" s="1" t="s">
        <v>4945</v>
      </c>
      <c r="CR1594" s="1" t="s">
        <v>4946</v>
      </c>
      <c r="CS1594" s="1" t="s">
        <v>4945</v>
      </c>
      <c r="CT1594" s="1" t="s">
        <v>4943</v>
      </c>
      <c r="CU1594" s="1" t="s">
        <v>4943</v>
      </c>
      <c r="CV1594" s="1" t="s">
        <v>4943</v>
      </c>
      <c r="CW1594" s="1" t="s">
        <v>4943</v>
      </c>
      <c r="CX1594" s="1" t="s">
        <v>4943</v>
      </c>
      <c r="CY1594" s="1" t="s">
        <v>4943</v>
      </c>
      <c r="CZ1594" s="1" t="s">
        <v>4943</v>
      </c>
    </row>
    <row r="1595" spans="2:104" x14ac:dyDescent="0.25">
      <c r="B1595" s="2">
        <v>44364</v>
      </c>
      <c r="C1595" s="1">
        <v>0</v>
      </c>
      <c r="D1595" s="1">
        <v>1</v>
      </c>
      <c r="E1595" s="1">
        <v>0</v>
      </c>
      <c r="F1595" s="1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>
        <v>0</v>
      </c>
      <c r="BD1595">
        <v>0</v>
      </c>
      <c r="BE1595">
        <v>0</v>
      </c>
      <c r="BF1595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M1595" s="1">
        <v>0</v>
      </c>
      <c r="BN1595" s="1">
        <v>0</v>
      </c>
      <c r="BO1595" s="1">
        <v>0</v>
      </c>
      <c r="BP1595" s="1">
        <v>0</v>
      </c>
      <c r="BQ1595" s="1">
        <v>0</v>
      </c>
      <c r="BR1595" s="1">
        <v>0</v>
      </c>
      <c r="BS1595" s="1">
        <v>0</v>
      </c>
      <c r="BT1595" s="1">
        <v>0</v>
      </c>
      <c r="BU1595" s="1">
        <v>0</v>
      </c>
      <c r="BV1595" s="1">
        <v>0</v>
      </c>
      <c r="BW1595" s="1">
        <v>0</v>
      </c>
      <c r="BX1595" s="1">
        <v>0</v>
      </c>
      <c r="BY1595" s="1">
        <v>0</v>
      </c>
      <c r="BZ1595" s="1">
        <v>0</v>
      </c>
      <c r="CA1595" s="1">
        <v>0</v>
      </c>
      <c r="CB1595" s="1">
        <v>0</v>
      </c>
      <c r="CC1595" s="1">
        <v>0</v>
      </c>
      <c r="CD1595" s="1">
        <v>0</v>
      </c>
      <c r="CE1595" s="1">
        <v>0</v>
      </c>
      <c r="CF1595" s="1">
        <v>0</v>
      </c>
      <c r="CG1595" s="1">
        <v>0</v>
      </c>
      <c r="CH1595" s="1">
        <v>0</v>
      </c>
      <c r="CI1595" s="1" t="s">
        <v>4943</v>
      </c>
      <c r="CJ1595" s="1" t="s">
        <v>4943</v>
      </c>
      <c r="CK1595" s="1" t="s">
        <v>4943</v>
      </c>
      <c r="CL1595" s="1" t="s">
        <v>4943</v>
      </c>
      <c r="CM1595" s="1" t="s">
        <v>4943</v>
      </c>
      <c r="CN1595" s="1" t="s">
        <v>4943</v>
      </c>
      <c r="CO1595" s="1" t="s">
        <v>4943</v>
      </c>
      <c r="CP1595" s="1" t="s">
        <v>4943</v>
      </c>
      <c r="CQ1595" s="1" t="s">
        <v>4943</v>
      </c>
      <c r="CR1595" s="1" t="s">
        <v>4943</v>
      </c>
      <c r="CS1595" s="1" t="s">
        <v>4943</v>
      </c>
      <c r="CT1595" s="1" t="s">
        <v>4943</v>
      </c>
      <c r="CU1595" s="1" t="s">
        <v>4943</v>
      </c>
      <c r="CV1595" s="1" t="s">
        <v>4943</v>
      </c>
      <c r="CW1595" s="1" t="s">
        <v>4943</v>
      </c>
      <c r="CX1595" s="1" t="s">
        <v>4943</v>
      </c>
      <c r="CY1595" s="1" t="s">
        <v>23</v>
      </c>
      <c r="CZ1595" s="1" t="s">
        <v>4943</v>
      </c>
    </row>
    <row r="1596" spans="2:104" x14ac:dyDescent="0.25">
      <c r="B1596" s="2">
        <v>44364</v>
      </c>
      <c r="C1596" s="1">
        <v>0</v>
      </c>
      <c r="D1596" s="1">
        <v>1</v>
      </c>
      <c r="E1596" s="1">
        <v>0</v>
      </c>
      <c r="F1596" s="1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>
        <v>0</v>
      </c>
      <c r="BD1596">
        <v>0</v>
      </c>
      <c r="BE1596">
        <v>0</v>
      </c>
      <c r="BF1596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M1596" s="1">
        <v>0</v>
      </c>
      <c r="BN1596" s="1">
        <v>0</v>
      </c>
      <c r="BO1596" s="1">
        <v>0</v>
      </c>
      <c r="BP1596" s="1">
        <v>0</v>
      </c>
      <c r="BQ1596" s="1">
        <v>0</v>
      </c>
      <c r="BR1596" s="1">
        <v>0</v>
      </c>
      <c r="BS1596" s="1">
        <v>0</v>
      </c>
      <c r="BT1596" s="1">
        <v>0</v>
      </c>
      <c r="BU1596" s="1">
        <v>0</v>
      </c>
      <c r="BV1596" s="1">
        <v>0</v>
      </c>
      <c r="BW1596" s="1">
        <v>0</v>
      </c>
      <c r="BX1596" s="1">
        <v>0</v>
      </c>
      <c r="BY1596" s="1">
        <v>0</v>
      </c>
      <c r="BZ1596" s="1">
        <v>0</v>
      </c>
      <c r="CA1596" s="1">
        <v>0</v>
      </c>
      <c r="CB1596" s="1">
        <v>0</v>
      </c>
      <c r="CC1596" s="1">
        <v>0</v>
      </c>
      <c r="CD1596" s="1">
        <v>0</v>
      </c>
      <c r="CE1596" s="1">
        <v>0</v>
      </c>
      <c r="CF1596" s="1">
        <v>0</v>
      </c>
      <c r="CG1596" s="1">
        <v>0</v>
      </c>
      <c r="CH1596" s="1">
        <v>0</v>
      </c>
      <c r="CI1596" s="1" t="s">
        <v>4943</v>
      </c>
      <c r="CJ1596" s="1" t="s">
        <v>4943</v>
      </c>
      <c r="CK1596" s="1" t="s">
        <v>4943</v>
      </c>
      <c r="CL1596" s="1" t="s">
        <v>4943</v>
      </c>
      <c r="CM1596" s="1" t="s">
        <v>4943</v>
      </c>
      <c r="CN1596" s="1" t="s">
        <v>4943</v>
      </c>
      <c r="CO1596" s="1" t="s">
        <v>4943</v>
      </c>
      <c r="CP1596" s="1" t="s">
        <v>4943</v>
      </c>
      <c r="CQ1596" s="1" t="s">
        <v>4943</v>
      </c>
      <c r="CR1596" s="1" t="s">
        <v>4943</v>
      </c>
      <c r="CS1596" s="1" t="s">
        <v>4943</v>
      </c>
      <c r="CT1596" s="1" t="s">
        <v>4943</v>
      </c>
      <c r="CU1596" s="1" t="s">
        <v>4943</v>
      </c>
      <c r="CV1596" s="1" t="s">
        <v>4943</v>
      </c>
      <c r="CW1596" s="1" t="s">
        <v>4943</v>
      </c>
      <c r="CX1596" s="1" t="s">
        <v>4943</v>
      </c>
      <c r="CY1596" s="1" t="s">
        <v>23</v>
      </c>
      <c r="CZ1596" s="1" t="s">
        <v>4943</v>
      </c>
    </row>
    <row r="1597" spans="2:104" x14ac:dyDescent="0.25">
      <c r="B1597" s="2">
        <v>44364</v>
      </c>
      <c r="C1597" s="1">
        <v>1</v>
      </c>
      <c r="D1597" s="1">
        <v>0</v>
      </c>
      <c r="E1597" s="1">
        <v>0</v>
      </c>
      <c r="F1597" s="1">
        <v>0</v>
      </c>
      <c r="G1597">
        <v>0</v>
      </c>
      <c r="H1597">
        <v>0</v>
      </c>
      <c r="I1597">
        <v>1</v>
      </c>
      <c r="J1597">
        <v>1</v>
      </c>
      <c r="K1597">
        <v>0</v>
      </c>
      <c r="L1597">
        <v>0</v>
      </c>
      <c r="M1597">
        <v>0</v>
      </c>
      <c r="N1597">
        <v>1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 s="1">
        <v>1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1</v>
      </c>
      <c r="AG1597" s="1">
        <v>0</v>
      </c>
      <c r="AH1597" s="1">
        <v>1</v>
      </c>
      <c r="AI1597" s="1">
        <v>1</v>
      </c>
      <c r="AJ1597" s="1">
        <v>0</v>
      </c>
      <c r="AK1597" s="1">
        <v>0</v>
      </c>
      <c r="AL1597" s="1">
        <v>1</v>
      </c>
      <c r="AM1597" s="1">
        <v>1</v>
      </c>
      <c r="AN1597" s="1">
        <v>0</v>
      </c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>
        <v>0</v>
      </c>
      <c r="BD1597">
        <v>0</v>
      </c>
      <c r="BE1597">
        <v>0</v>
      </c>
      <c r="BF1597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M1597" s="1">
        <v>0</v>
      </c>
      <c r="BN1597" s="1">
        <v>0</v>
      </c>
      <c r="BO1597" s="1">
        <v>0</v>
      </c>
      <c r="BP1597" s="1">
        <v>0</v>
      </c>
      <c r="BQ1597" s="1">
        <v>0</v>
      </c>
      <c r="BR1597" s="1">
        <v>0</v>
      </c>
      <c r="BS1597" s="1">
        <v>0</v>
      </c>
      <c r="BT1597" s="1">
        <v>0</v>
      </c>
      <c r="BU1597" s="1">
        <v>0</v>
      </c>
      <c r="BV1597" s="1">
        <v>0</v>
      </c>
      <c r="BW1597" s="1">
        <v>0</v>
      </c>
      <c r="BX1597" s="1">
        <v>0</v>
      </c>
      <c r="BY1597" s="1">
        <v>0</v>
      </c>
      <c r="BZ1597" s="1">
        <v>0</v>
      </c>
      <c r="CA1597" s="1">
        <v>0</v>
      </c>
      <c r="CB1597" s="1">
        <v>0</v>
      </c>
      <c r="CC1597" s="1">
        <v>0</v>
      </c>
      <c r="CD1597" s="1">
        <v>0</v>
      </c>
      <c r="CE1597" s="1">
        <v>0</v>
      </c>
      <c r="CF1597" s="1">
        <v>0</v>
      </c>
      <c r="CG1597" s="1">
        <v>0</v>
      </c>
      <c r="CH1597" s="1">
        <v>0</v>
      </c>
      <c r="CI1597" s="1" t="s">
        <v>4946</v>
      </c>
      <c r="CJ1597" s="1" t="s">
        <v>4944</v>
      </c>
      <c r="CK1597" s="1" t="s">
        <v>4945</v>
      </c>
      <c r="CL1597" s="1" t="s">
        <v>4945</v>
      </c>
      <c r="CM1597" s="1" t="s">
        <v>4944</v>
      </c>
      <c r="CN1597" s="1" t="s">
        <v>4944</v>
      </c>
      <c r="CO1597" s="1" t="s">
        <v>4944</v>
      </c>
      <c r="CP1597" s="1" t="s">
        <v>4944</v>
      </c>
      <c r="CQ1597" s="1" t="s">
        <v>4946</v>
      </c>
      <c r="CR1597" s="1" t="s">
        <v>4946</v>
      </c>
      <c r="CS1597" s="1" t="s">
        <v>4945</v>
      </c>
      <c r="CT1597" s="1" t="s">
        <v>4943</v>
      </c>
      <c r="CU1597" s="1" t="s">
        <v>4943</v>
      </c>
      <c r="CV1597" s="1" t="s">
        <v>4943</v>
      </c>
      <c r="CW1597" s="1" t="s">
        <v>4943</v>
      </c>
      <c r="CX1597" s="1" t="s">
        <v>4943</v>
      </c>
      <c r="CY1597" s="1" t="s">
        <v>4943</v>
      </c>
      <c r="CZ1597" s="1" t="s">
        <v>4943</v>
      </c>
    </row>
    <row r="1598" spans="2:104" x14ac:dyDescent="0.25">
      <c r="B1598" s="2">
        <v>44364</v>
      </c>
      <c r="C1598" s="1">
        <v>1</v>
      </c>
      <c r="D1598" s="1">
        <v>0</v>
      </c>
      <c r="E1598" s="1">
        <v>0</v>
      </c>
      <c r="F1598" s="1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>
        <v>0</v>
      </c>
      <c r="BD1598">
        <v>0</v>
      </c>
      <c r="BE1598">
        <v>0</v>
      </c>
      <c r="BF1598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M1598" s="1">
        <v>0</v>
      </c>
      <c r="BN1598" s="1">
        <v>0</v>
      </c>
      <c r="BO1598" s="1">
        <v>0</v>
      </c>
      <c r="BP1598" s="1">
        <v>0</v>
      </c>
      <c r="BQ1598" s="1">
        <v>0</v>
      </c>
      <c r="BR1598" s="1">
        <v>0</v>
      </c>
      <c r="BS1598" s="1">
        <v>0</v>
      </c>
      <c r="BT1598" s="1">
        <v>0</v>
      </c>
      <c r="BU1598" s="1">
        <v>0</v>
      </c>
      <c r="BV1598" s="1">
        <v>0</v>
      </c>
      <c r="BW1598" s="1">
        <v>0</v>
      </c>
      <c r="BX1598" s="1">
        <v>0</v>
      </c>
      <c r="BY1598" s="1">
        <v>0</v>
      </c>
      <c r="BZ1598" s="1">
        <v>0</v>
      </c>
      <c r="CA1598" s="1">
        <v>0</v>
      </c>
      <c r="CB1598" s="1">
        <v>0</v>
      </c>
      <c r="CC1598" s="1">
        <v>0</v>
      </c>
      <c r="CD1598" s="1">
        <v>0</v>
      </c>
      <c r="CE1598" s="1">
        <v>0</v>
      </c>
      <c r="CF1598" s="1">
        <v>0</v>
      </c>
      <c r="CG1598" s="1">
        <v>0</v>
      </c>
      <c r="CH1598" s="1">
        <v>0</v>
      </c>
      <c r="CI1598" s="1" t="s">
        <v>4946</v>
      </c>
      <c r="CJ1598" s="1" t="s">
        <v>4945</v>
      </c>
      <c r="CK1598" s="1" t="s">
        <v>4946</v>
      </c>
      <c r="CL1598" s="1" t="s">
        <v>4946</v>
      </c>
      <c r="CM1598" s="1" t="s">
        <v>4946</v>
      </c>
      <c r="CN1598" s="1" t="s">
        <v>4946</v>
      </c>
      <c r="CO1598" s="1" t="s">
        <v>4946</v>
      </c>
      <c r="CP1598" s="1" t="s">
        <v>4944</v>
      </c>
      <c r="CQ1598" s="1" t="s">
        <v>4944</v>
      </c>
      <c r="CR1598" s="1" t="s">
        <v>4946</v>
      </c>
      <c r="CS1598" s="1" t="s">
        <v>4944</v>
      </c>
      <c r="CT1598" s="1" t="s">
        <v>4943</v>
      </c>
      <c r="CU1598" s="1" t="s">
        <v>4943</v>
      </c>
      <c r="CV1598" s="1" t="s">
        <v>4943</v>
      </c>
      <c r="CW1598" s="1" t="s">
        <v>4943</v>
      </c>
      <c r="CX1598" s="1" t="s">
        <v>4943</v>
      </c>
      <c r="CY1598" s="1" t="s">
        <v>4943</v>
      </c>
      <c r="CZ1598" s="1" t="s">
        <v>4943</v>
      </c>
    </row>
    <row r="1599" spans="2:104" x14ac:dyDescent="0.25">
      <c r="B1599" s="2">
        <v>44364</v>
      </c>
      <c r="C1599" s="1">
        <v>1</v>
      </c>
      <c r="D1599" s="1">
        <v>0</v>
      </c>
      <c r="E1599" s="1">
        <v>0</v>
      </c>
      <c r="F1599" s="1">
        <v>0</v>
      </c>
      <c r="G1599">
        <v>0</v>
      </c>
      <c r="H1599">
        <v>0</v>
      </c>
      <c r="I1599">
        <v>0</v>
      </c>
      <c r="J1599">
        <v>0</v>
      </c>
      <c r="K1599">
        <v>1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1</v>
      </c>
      <c r="BA1599" s="1">
        <v>0</v>
      </c>
      <c r="BB1599" s="1">
        <v>0</v>
      </c>
      <c r="BC1599">
        <v>1</v>
      </c>
      <c r="BD1599">
        <v>1</v>
      </c>
      <c r="BE1599">
        <v>0</v>
      </c>
      <c r="BF1599">
        <v>0</v>
      </c>
      <c r="BG1599" s="1">
        <v>1</v>
      </c>
      <c r="BH1599" s="1">
        <v>0</v>
      </c>
      <c r="BI1599" s="1">
        <v>1</v>
      </c>
      <c r="BJ1599" s="1">
        <v>1</v>
      </c>
      <c r="BK1599" s="1">
        <v>0</v>
      </c>
      <c r="BL1599" s="1">
        <v>0</v>
      </c>
      <c r="BM1599" s="1">
        <v>0</v>
      </c>
      <c r="BN1599" s="1">
        <v>0</v>
      </c>
      <c r="BO1599" s="1">
        <v>0</v>
      </c>
      <c r="BP1599" s="1">
        <v>0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0</v>
      </c>
      <c r="BW1599" s="1">
        <v>0</v>
      </c>
      <c r="BX1599" s="1">
        <v>0</v>
      </c>
      <c r="BY1599" s="1">
        <v>0</v>
      </c>
      <c r="BZ1599" s="1">
        <v>0</v>
      </c>
      <c r="CA1599" s="1">
        <v>0</v>
      </c>
      <c r="CB1599" s="1">
        <v>0</v>
      </c>
      <c r="CC1599" s="1">
        <v>0</v>
      </c>
      <c r="CD1599" s="1">
        <v>0</v>
      </c>
      <c r="CE1599" s="1">
        <v>0</v>
      </c>
      <c r="CF1599" s="1">
        <v>0</v>
      </c>
      <c r="CG1599" s="1">
        <v>0</v>
      </c>
      <c r="CH1599" s="1">
        <v>0</v>
      </c>
      <c r="CI1599" s="1" t="s">
        <v>4946</v>
      </c>
      <c r="CJ1599" s="1" t="s">
        <v>4946</v>
      </c>
      <c r="CK1599" s="1" t="s">
        <v>4946</v>
      </c>
      <c r="CL1599" s="1" t="s">
        <v>4944</v>
      </c>
      <c r="CM1599" s="1" t="s">
        <v>4946</v>
      </c>
      <c r="CN1599" s="1" t="s">
        <v>4946</v>
      </c>
      <c r="CO1599" s="1" t="s">
        <v>4946</v>
      </c>
      <c r="CP1599" s="1" t="s">
        <v>4946</v>
      </c>
      <c r="CQ1599" s="1" t="s">
        <v>4946</v>
      </c>
      <c r="CR1599" s="1" t="s">
        <v>4946</v>
      </c>
      <c r="CS1599" s="1" t="s">
        <v>4946</v>
      </c>
      <c r="CT1599" s="1" t="s">
        <v>4943</v>
      </c>
      <c r="CU1599" s="1" t="s">
        <v>4943</v>
      </c>
      <c r="CV1599" s="1" t="s">
        <v>4943</v>
      </c>
      <c r="CW1599" s="1" t="s">
        <v>4943</v>
      </c>
      <c r="CX1599" s="1" t="s">
        <v>4943</v>
      </c>
      <c r="CY1599" s="1" t="s">
        <v>4943</v>
      </c>
      <c r="CZ1599" s="1" t="s">
        <v>4943</v>
      </c>
    </row>
    <row r="1600" spans="2:104" x14ac:dyDescent="0.25">
      <c r="B1600" s="2">
        <v>44364</v>
      </c>
      <c r="C1600" s="1">
        <v>1</v>
      </c>
      <c r="D1600" s="1">
        <v>0</v>
      </c>
      <c r="E1600" s="1">
        <v>0</v>
      </c>
      <c r="F1600" s="1">
        <v>0</v>
      </c>
      <c r="G1600">
        <v>0</v>
      </c>
      <c r="H1600">
        <v>0</v>
      </c>
      <c r="I1600">
        <v>1</v>
      </c>
      <c r="J1600">
        <v>1</v>
      </c>
      <c r="K1600">
        <v>1</v>
      </c>
      <c r="L1600">
        <v>1</v>
      </c>
      <c r="M1600">
        <v>0</v>
      </c>
      <c r="N1600">
        <v>1</v>
      </c>
      <c r="O1600">
        <v>1</v>
      </c>
      <c r="P1600">
        <v>1</v>
      </c>
      <c r="Q1600">
        <v>1</v>
      </c>
      <c r="R1600">
        <v>1</v>
      </c>
      <c r="S1600">
        <v>1</v>
      </c>
      <c r="T1600">
        <v>1</v>
      </c>
      <c r="U1600">
        <v>1</v>
      </c>
      <c r="V1600" s="1">
        <v>0</v>
      </c>
      <c r="W1600" s="1">
        <v>0</v>
      </c>
      <c r="X1600" s="1">
        <v>1</v>
      </c>
      <c r="Y1600" s="1">
        <v>0</v>
      </c>
      <c r="Z1600" s="1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1</v>
      </c>
      <c r="AG1600" s="1">
        <v>1</v>
      </c>
      <c r="AH1600" s="1">
        <v>1</v>
      </c>
      <c r="AI1600" s="1">
        <v>1</v>
      </c>
      <c r="AJ1600" s="1">
        <v>1</v>
      </c>
      <c r="AK1600" s="1">
        <v>1</v>
      </c>
      <c r="AL1600" s="1">
        <v>1</v>
      </c>
      <c r="AM1600" s="1">
        <v>0</v>
      </c>
      <c r="AN1600" s="1">
        <v>0</v>
      </c>
      <c r="AO1600" s="1">
        <v>1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1</v>
      </c>
      <c r="AX1600" s="1">
        <v>1</v>
      </c>
      <c r="AY1600" s="1">
        <v>1</v>
      </c>
      <c r="AZ1600" s="1">
        <v>1</v>
      </c>
      <c r="BA1600" s="1">
        <v>1</v>
      </c>
      <c r="BB1600" s="1">
        <v>1</v>
      </c>
      <c r="BC1600">
        <v>1</v>
      </c>
      <c r="BD1600">
        <v>1</v>
      </c>
      <c r="BE1600">
        <v>1</v>
      </c>
      <c r="BF1600">
        <v>1</v>
      </c>
      <c r="BG1600" s="1">
        <v>0</v>
      </c>
      <c r="BH1600" s="1">
        <v>0</v>
      </c>
      <c r="BI1600" s="1">
        <v>1</v>
      </c>
      <c r="BJ1600" s="1">
        <v>0</v>
      </c>
      <c r="BK1600" s="1">
        <v>0</v>
      </c>
      <c r="BL1600" s="1">
        <v>0</v>
      </c>
      <c r="BM1600" s="1">
        <v>0</v>
      </c>
      <c r="BN1600" s="1">
        <v>0</v>
      </c>
      <c r="BO1600" s="1">
        <v>0</v>
      </c>
      <c r="BP1600" s="1">
        <v>0</v>
      </c>
      <c r="BQ1600" s="1">
        <v>1</v>
      </c>
      <c r="BR1600" s="1">
        <v>1</v>
      </c>
      <c r="BS1600" s="1">
        <v>1</v>
      </c>
      <c r="BT1600" s="1">
        <v>1</v>
      </c>
      <c r="BU1600" s="1">
        <v>1</v>
      </c>
      <c r="BV1600" s="1">
        <v>0</v>
      </c>
      <c r="BW1600" s="1">
        <v>0</v>
      </c>
      <c r="BX1600" s="1">
        <v>1</v>
      </c>
      <c r="BY1600" s="1">
        <v>0</v>
      </c>
      <c r="BZ1600" s="1">
        <v>0</v>
      </c>
      <c r="CA1600" s="1">
        <v>0</v>
      </c>
      <c r="CB1600" s="1">
        <v>0</v>
      </c>
      <c r="CC1600" s="1">
        <v>0</v>
      </c>
      <c r="CD1600" s="1">
        <v>0</v>
      </c>
      <c r="CE1600" s="1">
        <v>0</v>
      </c>
      <c r="CF1600" s="1">
        <v>0</v>
      </c>
      <c r="CG1600" s="1">
        <v>0</v>
      </c>
      <c r="CH1600" s="1">
        <v>0</v>
      </c>
      <c r="CI1600" s="1" t="s">
        <v>4946</v>
      </c>
      <c r="CJ1600" s="1" t="s">
        <v>4946</v>
      </c>
      <c r="CK1600" s="1" t="s">
        <v>4946</v>
      </c>
      <c r="CL1600" s="1" t="s">
        <v>4946</v>
      </c>
      <c r="CM1600" s="1" t="s">
        <v>4946</v>
      </c>
      <c r="CN1600" s="1" t="s">
        <v>4946</v>
      </c>
      <c r="CO1600" s="1" t="s">
        <v>4946</v>
      </c>
      <c r="CP1600" s="1" t="s">
        <v>4944</v>
      </c>
      <c r="CQ1600" s="1" t="s">
        <v>4946</v>
      </c>
      <c r="CR1600" s="1" t="s">
        <v>4946</v>
      </c>
      <c r="CS1600" s="1" t="s">
        <v>4946</v>
      </c>
      <c r="CT1600" s="1" t="s">
        <v>4943</v>
      </c>
      <c r="CU1600" s="1" t="s">
        <v>4943</v>
      </c>
      <c r="CV1600" s="1" t="s">
        <v>4943</v>
      </c>
      <c r="CW1600" s="1" t="s">
        <v>4943</v>
      </c>
      <c r="CX1600" s="1" t="s">
        <v>4943</v>
      </c>
      <c r="CY1600" s="1" t="s">
        <v>4943</v>
      </c>
      <c r="CZ1600" s="1" t="s">
        <v>4943</v>
      </c>
    </row>
    <row r="1601" spans="2:104" x14ac:dyDescent="0.25">
      <c r="B1601" s="2">
        <v>44364</v>
      </c>
      <c r="C1601" s="1">
        <v>1</v>
      </c>
      <c r="D1601" s="1">
        <v>0</v>
      </c>
      <c r="E1601" s="1">
        <v>0</v>
      </c>
      <c r="F1601" s="1">
        <v>0</v>
      </c>
      <c r="G1601">
        <v>0</v>
      </c>
      <c r="H1601">
        <v>0</v>
      </c>
      <c r="I1601">
        <v>1</v>
      </c>
      <c r="J1601">
        <v>1</v>
      </c>
      <c r="K1601">
        <v>1</v>
      </c>
      <c r="L1601">
        <v>1</v>
      </c>
      <c r="M1601">
        <v>1</v>
      </c>
      <c r="N1601">
        <v>1</v>
      </c>
      <c r="O1601">
        <v>1</v>
      </c>
      <c r="P1601">
        <v>1</v>
      </c>
      <c r="Q1601">
        <v>1</v>
      </c>
      <c r="R1601">
        <v>1</v>
      </c>
      <c r="S1601">
        <v>1</v>
      </c>
      <c r="T1601">
        <v>1</v>
      </c>
      <c r="U1601">
        <v>1</v>
      </c>
      <c r="V1601" s="1">
        <v>1</v>
      </c>
      <c r="W1601" s="1">
        <v>0</v>
      </c>
      <c r="X1601" s="1">
        <v>0</v>
      </c>
      <c r="Y1601" s="1">
        <v>0</v>
      </c>
      <c r="Z1601" s="1">
        <v>0</v>
      </c>
      <c r="AA1601" s="1">
        <v>1</v>
      </c>
      <c r="AB1601" s="1">
        <v>0</v>
      </c>
      <c r="AC1601" s="1">
        <v>0</v>
      </c>
      <c r="AD1601" s="1">
        <v>0</v>
      </c>
      <c r="AE1601" s="1">
        <v>0</v>
      </c>
      <c r="AF1601" s="1">
        <v>1</v>
      </c>
      <c r="AG1601" s="1">
        <v>1</v>
      </c>
      <c r="AH1601" s="1">
        <v>1</v>
      </c>
      <c r="AI1601" s="1">
        <v>1</v>
      </c>
      <c r="AJ1601" s="1">
        <v>0</v>
      </c>
      <c r="AK1601" s="1">
        <v>1</v>
      </c>
      <c r="AL1601" s="1">
        <v>1</v>
      </c>
      <c r="AM1601" s="1">
        <v>1</v>
      </c>
      <c r="AN1601" s="1">
        <v>0</v>
      </c>
      <c r="AO1601" s="1">
        <v>0</v>
      </c>
      <c r="AP1601" s="1">
        <v>0</v>
      </c>
      <c r="AQ1601" s="1">
        <v>0</v>
      </c>
      <c r="AR1601" s="1">
        <v>1</v>
      </c>
      <c r="AS1601" s="1">
        <v>0</v>
      </c>
      <c r="AT1601" s="1">
        <v>0</v>
      </c>
      <c r="AU1601" s="1">
        <v>0</v>
      </c>
      <c r="AV1601" s="1">
        <v>0</v>
      </c>
      <c r="AW1601" s="1">
        <v>1</v>
      </c>
      <c r="AX1601" s="1">
        <v>1</v>
      </c>
      <c r="AY1601" s="1">
        <v>1</v>
      </c>
      <c r="AZ1601" s="1">
        <v>1</v>
      </c>
      <c r="BA1601" s="1">
        <v>1</v>
      </c>
      <c r="BB1601" s="1">
        <v>1</v>
      </c>
      <c r="BC1601">
        <v>1</v>
      </c>
      <c r="BD1601">
        <v>1</v>
      </c>
      <c r="BE1601">
        <v>1</v>
      </c>
      <c r="BF1601">
        <v>1</v>
      </c>
      <c r="BG1601" s="1">
        <v>1</v>
      </c>
      <c r="BH1601" s="1">
        <v>0</v>
      </c>
      <c r="BI1601" s="1">
        <v>0</v>
      </c>
      <c r="BJ1601" s="1">
        <v>0</v>
      </c>
      <c r="BK1601" s="1">
        <v>0</v>
      </c>
      <c r="BL1601" s="1">
        <v>1</v>
      </c>
      <c r="BM1601" s="1">
        <v>0</v>
      </c>
      <c r="BN1601" s="1">
        <v>0</v>
      </c>
      <c r="BO1601" s="1">
        <v>0</v>
      </c>
      <c r="BP1601" s="1">
        <v>0</v>
      </c>
      <c r="BQ1601" s="1">
        <v>1</v>
      </c>
      <c r="BR1601" s="1">
        <v>1</v>
      </c>
      <c r="BS1601" s="1">
        <v>1</v>
      </c>
      <c r="BT1601" s="1">
        <v>1</v>
      </c>
      <c r="BU1601" s="1">
        <v>1</v>
      </c>
      <c r="BV1601" s="1">
        <v>1</v>
      </c>
      <c r="BW1601" s="1">
        <v>0</v>
      </c>
      <c r="BX1601" s="1">
        <v>0</v>
      </c>
      <c r="BY1601" s="1">
        <v>0</v>
      </c>
      <c r="BZ1601" s="1">
        <v>0</v>
      </c>
      <c r="CA1601" s="1">
        <v>1</v>
      </c>
      <c r="CB1601" s="1">
        <v>0</v>
      </c>
      <c r="CC1601" s="1">
        <v>0</v>
      </c>
      <c r="CD1601" s="1">
        <v>0</v>
      </c>
      <c r="CE1601" s="1">
        <v>0</v>
      </c>
      <c r="CF1601" s="1">
        <v>1</v>
      </c>
      <c r="CG1601" s="1">
        <v>0</v>
      </c>
      <c r="CH1601" s="1">
        <v>0</v>
      </c>
      <c r="CI1601" s="1" t="s">
        <v>4946</v>
      </c>
      <c r="CJ1601" s="1" t="s">
        <v>4946</v>
      </c>
      <c r="CK1601" s="1" t="s">
        <v>4946</v>
      </c>
      <c r="CL1601" s="1" t="s">
        <v>4946</v>
      </c>
      <c r="CM1601" s="1" t="s">
        <v>4946</v>
      </c>
      <c r="CN1601" s="1" t="s">
        <v>4946</v>
      </c>
      <c r="CO1601" s="1" t="s">
        <v>4946</v>
      </c>
      <c r="CP1601" s="1" t="s">
        <v>4946</v>
      </c>
      <c r="CQ1601" s="1" t="s">
        <v>4946</v>
      </c>
      <c r="CR1601" s="1" t="s">
        <v>4946</v>
      </c>
      <c r="CS1601" s="1" t="s">
        <v>4946</v>
      </c>
      <c r="CT1601" s="1" t="s">
        <v>4943</v>
      </c>
      <c r="CU1601" s="1" t="s">
        <v>4943</v>
      </c>
      <c r="CV1601" s="1" t="s">
        <v>4943</v>
      </c>
      <c r="CW1601" s="1" t="s">
        <v>4943</v>
      </c>
      <c r="CX1601" s="1" t="s">
        <v>4943</v>
      </c>
      <c r="CY1601" s="1" t="s">
        <v>4943</v>
      </c>
      <c r="CZ1601" s="1" t="s">
        <v>4943</v>
      </c>
    </row>
    <row r="1602" spans="2:104" x14ac:dyDescent="0.25">
      <c r="B1602" s="2">
        <v>44364</v>
      </c>
      <c r="C1602" s="1">
        <v>1</v>
      </c>
      <c r="D1602" s="1">
        <v>0</v>
      </c>
      <c r="E1602" s="1">
        <v>0</v>
      </c>
      <c r="F1602" s="1">
        <v>0</v>
      </c>
      <c r="G1602">
        <v>0</v>
      </c>
      <c r="H1602">
        <v>0</v>
      </c>
      <c r="I1602">
        <v>1</v>
      </c>
      <c r="J1602">
        <v>1</v>
      </c>
      <c r="K1602">
        <v>1</v>
      </c>
      <c r="L1602">
        <v>1</v>
      </c>
      <c r="M1602">
        <v>0</v>
      </c>
      <c r="N1602">
        <v>1</v>
      </c>
      <c r="O1602">
        <v>1</v>
      </c>
      <c r="P1602">
        <v>1</v>
      </c>
      <c r="Q1602">
        <v>1</v>
      </c>
      <c r="R1602">
        <v>1</v>
      </c>
      <c r="S1602">
        <v>1</v>
      </c>
      <c r="T1602">
        <v>1</v>
      </c>
      <c r="U1602">
        <v>1</v>
      </c>
      <c r="V1602" s="1">
        <v>0</v>
      </c>
      <c r="W1602" s="1">
        <v>0</v>
      </c>
      <c r="X1602" s="1">
        <v>1</v>
      </c>
      <c r="Y1602" s="1">
        <v>0</v>
      </c>
      <c r="Z1602" s="1">
        <v>0</v>
      </c>
      <c r="AA1602" s="1">
        <v>1</v>
      </c>
      <c r="AB1602" s="1">
        <v>0</v>
      </c>
      <c r="AC1602" s="1">
        <v>0</v>
      </c>
      <c r="AD1602" s="1">
        <v>1</v>
      </c>
      <c r="AE1602" s="1">
        <v>0</v>
      </c>
      <c r="AF1602" s="1">
        <v>1</v>
      </c>
      <c r="AG1602" s="1">
        <v>0</v>
      </c>
      <c r="AH1602" s="1">
        <v>1</v>
      </c>
      <c r="AI1602" s="1">
        <v>1</v>
      </c>
      <c r="AJ1602" s="1">
        <v>0</v>
      </c>
      <c r="AK1602" s="1">
        <v>1</v>
      </c>
      <c r="AL1602" s="1">
        <v>1</v>
      </c>
      <c r="AM1602" s="1">
        <v>0</v>
      </c>
      <c r="AN1602" s="1">
        <v>0</v>
      </c>
      <c r="AO1602" s="1">
        <v>1</v>
      </c>
      <c r="AP1602" s="1">
        <v>0</v>
      </c>
      <c r="AQ1602" s="1">
        <v>0</v>
      </c>
      <c r="AR1602" s="1">
        <v>1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1</v>
      </c>
      <c r="AY1602" s="1">
        <v>0</v>
      </c>
      <c r="AZ1602" s="1">
        <v>1</v>
      </c>
      <c r="BA1602" s="1">
        <v>0</v>
      </c>
      <c r="BB1602" s="1">
        <v>0</v>
      </c>
      <c r="BC1602">
        <v>1</v>
      </c>
      <c r="BD1602">
        <v>1</v>
      </c>
      <c r="BE1602">
        <v>0</v>
      </c>
      <c r="BF1602">
        <v>0</v>
      </c>
      <c r="BG1602" s="1">
        <v>0</v>
      </c>
      <c r="BH1602" s="1">
        <v>0</v>
      </c>
      <c r="BI1602" s="1">
        <v>1</v>
      </c>
      <c r="BJ1602" s="1">
        <v>0</v>
      </c>
      <c r="BK1602" s="1">
        <v>0</v>
      </c>
      <c r="BL1602" s="1">
        <v>1</v>
      </c>
      <c r="BM1602" s="1">
        <v>0</v>
      </c>
      <c r="BN1602" s="1">
        <v>0</v>
      </c>
      <c r="BO1602" s="1">
        <v>0</v>
      </c>
      <c r="BP1602" s="1">
        <v>0</v>
      </c>
      <c r="BQ1602" s="1">
        <v>1</v>
      </c>
      <c r="BR1602" s="1">
        <v>1</v>
      </c>
      <c r="BS1602" s="1">
        <v>1</v>
      </c>
      <c r="BT1602" s="1">
        <v>0</v>
      </c>
      <c r="BU1602" s="1">
        <v>1</v>
      </c>
      <c r="BV1602" s="1">
        <v>0</v>
      </c>
      <c r="BW1602" s="1">
        <v>0</v>
      </c>
      <c r="BX1602" s="1">
        <v>1</v>
      </c>
      <c r="BY1602" s="1">
        <v>0</v>
      </c>
      <c r="BZ1602" s="1">
        <v>0</v>
      </c>
      <c r="CA1602" s="1">
        <v>1</v>
      </c>
      <c r="CB1602" s="1">
        <v>0</v>
      </c>
      <c r="CC1602" s="1">
        <v>0</v>
      </c>
      <c r="CD1602" s="1">
        <v>0</v>
      </c>
      <c r="CE1602" s="1">
        <v>0</v>
      </c>
      <c r="CF1602" s="1">
        <v>0</v>
      </c>
      <c r="CG1602" s="1">
        <v>0</v>
      </c>
      <c r="CH1602" s="1">
        <v>0</v>
      </c>
      <c r="CI1602" s="1" t="s">
        <v>4946</v>
      </c>
      <c r="CJ1602" s="1" t="s">
        <v>4946</v>
      </c>
      <c r="CK1602" s="1" t="s">
        <v>4946</v>
      </c>
      <c r="CL1602" s="1" t="s">
        <v>4946</v>
      </c>
      <c r="CM1602" s="1" t="s">
        <v>4946</v>
      </c>
      <c r="CN1602" s="1" t="s">
        <v>4946</v>
      </c>
      <c r="CO1602" s="1" t="s">
        <v>4946</v>
      </c>
      <c r="CP1602" s="1" t="s">
        <v>4946</v>
      </c>
      <c r="CQ1602" s="1" t="s">
        <v>4946</v>
      </c>
      <c r="CR1602" s="1" t="s">
        <v>4946</v>
      </c>
      <c r="CS1602" s="1" t="s">
        <v>4946</v>
      </c>
      <c r="CT1602" s="1" t="s">
        <v>4943</v>
      </c>
      <c r="CU1602" s="1" t="s">
        <v>4943</v>
      </c>
      <c r="CV1602" s="1" t="s">
        <v>4943</v>
      </c>
      <c r="CW1602" s="1" t="s">
        <v>4943</v>
      </c>
      <c r="CX1602" s="1" t="s">
        <v>4943</v>
      </c>
      <c r="CY1602" s="1" t="s">
        <v>4943</v>
      </c>
      <c r="CZ1602" s="1" t="s">
        <v>4943</v>
      </c>
    </row>
    <row r="1603" spans="2:104" x14ac:dyDescent="0.25">
      <c r="B1603" s="2">
        <v>44364</v>
      </c>
      <c r="C1603" s="1">
        <v>0</v>
      </c>
      <c r="D1603" s="1">
        <v>1</v>
      </c>
      <c r="E1603" s="1">
        <v>0</v>
      </c>
      <c r="F1603" s="1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0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>
        <v>0</v>
      </c>
      <c r="BD1603">
        <v>0</v>
      </c>
      <c r="BE1603">
        <v>0</v>
      </c>
      <c r="BF1603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M1603" s="1">
        <v>0</v>
      </c>
      <c r="BN1603" s="1">
        <v>0</v>
      </c>
      <c r="BO1603" s="1">
        <v>0</v>
      </c>
      <c r="BP1603" s="1">
        <v>0</v>
      </c>
      <c r="BQ1603" s="1">
        <v>0</v>
      </c>
      <c r="BR1603" s="1">
        <v>0</v>
      </c>
      <c r="BS1603" s="1">
        <v>0</v>
      </c>
      <c r="BT1603" s="1">
        <v>0</v>
      </c>
      <c r="BU1603" s="1">
        <v>0</v>
      </c>
      <c r="BV1603" s="1">
        <v>0</v>
      </c>
      <c r="BW1603" s="1">
        <v>0</v>
      </c>
      <c r="BX1603" s="1">
        <v>0</v>
      </c>
      <c r="BY1603" s="1">
        <v>0</v>
      </c>
      <c r="BZ1603" s="1">
        <v>0</v>
      </c>
      <c r="CA1603" s="1">
        <v>0</v>
      </c>
      <c r="CB1603" s="1">
        <v>0</v>
      </c>
      <c r="CC1603" s="1">
        <v>0</v>
      </c>
      <c r="CD1603" s="1">
        <v>0</v>
      </c>
      <c r="CE1603" s="1">
        <v>0</v>
      </c>
      <c r="CF1603" s="1">
        <v>0</v>
      </c>
      <c r="CG1603" s="1">
        <v>0</v>
      </c>
      <c r="CH1603" s="1">
        <v>0</v>
      </c>
      <c r="CI1603" s="1" t="s">
        <v>4943</v>
      </c>
      <c r="CJ1603" s="1" t="s">
        <v>4943</v>
      </c>
      <c r="CK1603" s="1" t="s">
        <v>4943</v>
      </c>
      <c r="CL1603" s="1" t="s">
        <v>4943</v>
      </c>
      <c r="CM1603" s="1" t="s">
        <v>4943</v>
      </c>
      <c r="CN1603" s="1" t="s">
        <v>4943</v>
      </c>
      <c r="CO1603" s="1" t="s">
        <v>4943</v>
      </c>
      <c r="CP1603" s="1" t="s">
        <v>4943</v>
      </c>
      <c r="CQ1603" s="1" t="s">
        <v>4943</v>
      </c>
      <c r="CR1603" s="1" t="s">
        <v>4943</v>
      </c>
      <c r="CS1603" s="1" t="s">
        <v>4943</v>
      </c>
      <c r="CT1603" s="1" t="s">
        <v>4943</v>
      </c>
      <c r="CU1603" s="1" t="s">
        <v>4943</v>
      </c>
      <c r="CV1603" s="1" t="s">
        <v>4943</v>
      </c>
      <c r="CW1603" s="1" t="s">
        <v>4943</v>
      </c>
      <c r="CX1603" s="1" t="s">
        <v>4943</v>
      </c>
      <c r="CY1603" s="1" t="s">
        <v>23</v>
      </c>
      <c r="CZ1603" s="1" t="s">
        <v>4943</v>
      </c>
    </row>
    <row r="1604" spans="2:104" x14ac:dyDescent="0.25">
      <c r="B1604" s="2">
        <v>44364</v>
      </c>
      <c r="C1604" s="1">
        <v>1</v>
      </c>
      <c r="D1604" s="1">
        <v>0</v>
      </c>
      <c r="E1604" s="1">
        <v>0</v>
      </c>
      <c r="F1604" s="1">
        <v>0</v>
      </c>
      <c r="G1604">
        <v>0</v>
      </c>
      <c r="H1604">
        <v>0</v>
      </c>
      <c r="I1604">
        <v>1</v>
      </c>
      <c r="J1604">
        <v>1</v>
      </c>
      <c r="K1604">
        <v>0</v>
      </c>
      <c r="L1604">
        <v>0</v>
      </c>
      <c r="M1604">
        <v>0</v>
      </c>
      <c r="N1604">
        <v>0</v>
      </c>
      <c r="O1604">
        <v>1</v>
      </c>
      <c r="P1604">
        <v>0</v>
      </c>
      <c r="Q1604">
        <v>0</v>
      </c>
      <c r="R1604">
        <v>1</v>
      </c>
      <c r="S1604">
        <v>0</v>
      </c>
      <c r="T1604">
        <v>1</v>
      </c>
      <c r="U1604">
        <v>0</v>
      </c>
      <c r="V1604" s="1">
        <v>1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1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1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>
        <v>0</v>
      </c>
      <c r="BD1604">
        <v>0</v>
      </c>
      <c r="BE1604">
        <v>0</v>
      </c>
      <c r="BF1604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M1604" s="1">
        <v>0</v>
      </c>
      <c r="BN1604" s="1">
        <v>0</v>
      </c>
      <c r="BO1604" s="1">
        <v>0</v>
      </c>
      <c r="BP1604" s="1">
        <v>0</v>
      </c>
      <c r="BQ1604" s="1">
        <v>0</v>
      </c>
      <c r="BR1604" s="1">
        <v>0</v>
      </c>
      <c r="BS1604" s="1">
        <v>0</v>
      </c>
      <c r="BT1604" s="1">
        <v>0</v>
      </c>
      <c r="BU1604" s="1">
        <v>0</v>
      </c>
      <c r="BV1604" s="1">
        <v>0</v>
      </c>
      <c r="BW1604" s="1">
        <v>0</v>
      </c>
      <c r="BX1604" s="1">
        <v>0</v>
      </c>
      <c r="BY1604" s="1">
        <v>0</v>
      </c>
      <c r="BZ1604" s="1">
        <v>0</v>
      </c>
      <c r="CA1604" s="1">
        <v>0</v>
      </c>
      <c r="CB1604" s="1">
        <v>0</v>
      </c>
      <c r="CC1604" s="1">
        <v>0</v>
      </c>
      <c r="CD1604" s="1">
        <v>0</v>
      </c>
      <c r="CE1604" s="1">
        <v>0</v>
      </c>
      <c r="CF1604" s="1">
        <v>0</v>
      </c>
      <c r="CG1604" s="1">
        <v>0</v>
      </c>
      <c r="CH1604" s="1">
        <v>0</v>
      </c>
      <c r="CI1604" s="1" t="s">
        <v>4946</v>
      </c>
      <c r="CJ1604" s="1" t="s">
        <v>4944</v>
      </c>
      <c r="CK1604" s="1" t="s">
        <v>4944</v>
      </c>
      <c r="CL1604" s="1" t="s">
        <v>4944</v>
      </c>
      <c r="CM1604" s="1" t="s">
        <v>4945</v>
      </c>
      <c r="CN1604" s="1" t="s">
        <v>4945</v>
      </c>
      <c r="CO1604" s="1" t="s">
        <v>4945</v>
      </c>
      <c r="CP1604" s="1" t="s">
        <v>4945</v>
      </c>
      <c r="CQ1604" s="1" t="s">
        <v>4945</v>
      </c>
      <c r="CR1604" s="1" t="s">
        <v>4946</v>
      </c>
      <c r="CS1604" s="1" t="s">
        <v>4945</v>
      </c>
      <c r="CT1604" s="1" t="s">
        <v>4943</v>
      </c>
      <c r="CU1604" s="1" t="s">
        <v>4943</v>
      </c>
      <c r="CV1604" s="1" t="s">
        <v>4943</v>
      </c>
      <c r="CW1604" s="1" t="s">
        <v>4943</v>
      </c>
      <c r="CX1604" s="1" t="s">
        <v>4943</v>
      </c>
      <c r="CY1604" s="1" t="s">
        <v>4943</v>
      </c>
      <c r="CZ1604" s="1" t="s">
        <v>4943</v>
      </c>
    </row>
    <row r="1605" spans="2:104" x14ac:dyDescent="0.25">
      <c r="B1605" s="2">
        <v>44364</v>
      </c>
      <c r="C1605" s="1">
        <v>1</v>
      </c>
      <c r="D1605" s="1">
        <v>0</v>
      </c>
      <c r="E1605" s="1">
        <v>0</v>
      </c>
      <c r="F1605" s="1">
        <v>0</v>
      </c>
      <c r="G1605">
        <v>0</v>
      </c>
      <c r="H1605">
        <v>0</v>
      </c>
      <c r="I1605">
        <v>0</v>
      </c>
      <c r="J1605">
        <v>1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1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>
        <v>0</v>
      </c>
      <c r="BD1605">
        <v>0</v>
      </c>
      <c r="BE1605">
        <v>0</v>
      </c>
      <c r="BF1605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M1605" s="1">
        <v>0</v>
      </c>
      <c r="BN1605" s="1">
        <v>0</v>
      </c>
      <c r="BO1605" s="1">
        <v>0</v>
      </c>
      <c r="BP1605" s="1">
        <v>0</v>
      </c>
      <c r="BQ1605" s="1">
        <v>0</v>
      </c>
      <c r="BR1605" s="1">
        <v>0</v>
      </c>
      <c r="BS1605" s="1">
        <v>0</v>
      </c>
      <c r="BT1605" s="1">
        <v>0</v>
      </c>
      <c r="BU1605" s="1">
        <v>0</v>
      </c>
      <c r="BV1605" s="1">
        <v>0</v>
      </c>
      <c r="BW1605" s="1">
        <v>0</v>
      </c>
      <c r="BX1605" s="1">
        <v>0</v>
      </c>
      <c r="BY1605" s="1">
        <v>0</v>
      </c>
      <c r="BZ1605" s="1">
        <v>0</v>
      </c>
      <c r="CA1605" s="1">
        <v>0</v>
      </c>
      <c r="CB1605" s="1">
        <v>0</v>
      </c>
      <c r="CC1605" s="1">
        <v>0</v>
      </c>
      <c r="CD1605" s="1">
        <v>0</v>
      </c>
      <c r="CE1605" s="1">
        <v>0</v>
      </c>
      <c r="CF1605" s="1">
        <v>0</v>
      </c>
      <c r="CG1605" s="1">
        <v>0</v>
      </c>
      <c r="CH1605" s="1">
        <v>0</v>
      </c>
      <c r="CI1605" s="1" t="s">
        <v>4945</v>
      </c>
      <c r="CJ1605" s="1" t="s">
        <v>4945</v>
      </c>
      <c r="CK1605" s="1" t="s">
        <v>4945</v>
      </c>
      <c r="CL1605" s="1" t="s">
        <v>4945</v>
      </c>
      <c r="CM1605" s="1" t="s">
        <v>4946</v>
      </c>
      <c r="CN1605" s="1" t="s">
        <v>4946</v>
      </c>
      <c r="CO1605" s="1" t="s">
        <v>4945</v>
      </c>
      <c r="CP1605" s="1" t="s">
        <v>4945</v>
      </c>
      <c r="CQ1605" s="1" t="s">
        <v>4945</v>
      </c>
      <c r="CR1605" s="1" t="s">
        <v>4945</v>
      </c>
      <c r="CS1605" s="1" t="s">
        <v>4945</v>
      </c>
      <c r="CT1605" s="1" t="s">
        <v>4943</v>
      </c>
      <c r="CU1605" s="1" t="s">
        <v>4943</v>
      </c>
      <c r="CV1605" s="1" t="s">
        <v>4943</v>
      </c>
      <c r="CW1605" s="1" t="s">
        <v>4943</v>
      </c>
      <c r="CX1605" s="1" t="s">
        <v>4943</v>
      </c>
      <c r="CY1605" s="1" t="s">
        <v>4943</v>
      </c>
      <c r="CZ1605" s="1" t="s">
        <v>4943</v>
      </c>
    </row>
    <row r="1606" spans="2:104" x14ac:dyDescent="0.25">
      <c r="B1606" s="2">
        <v>44364</v>
      </c>
      <c r="C1606" s="1">
        <v>0</v>
      </c>
      <c r="D1606" s="1">
        <v>1</v>
      </c>
      <c r="E1606" s="1">
        <v>0</v>
      </c>
      <c r="F1606" s="1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>
        <v>0</v>
      </c>
      <c r="BD1606">
        <v>0</v>
      </c>
      <c r="BE1606">
        <v>0</v>
      </c>
      <c r="BF1606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M1606" s="1">
        <v>0</v>
      </c>
      <c r="BN1606" s="1">
        <v>0</v>
      </c>
      <c r="BO1606" s="1">
        <v>0</v>
      </c>
      <c r="BP1606" s="1">
        <v>0</v>
      </c>
      <c r="BQ1606" s="1">
        <v>0</v>
      </c>
      <c r="BR1606" s="1">
        <v>0</v>
      </c>
      <c r="BS1606" s="1">
        <v>0</v>
      </c>
      <c r="BT1606" s="1">
        <v>0</v>
      </c>
      <c r="BU1606" s="1">
        <v>0</v>
      </c>
      <c r="BV1606" s="1">
        <v>0</v>
      </c>
      <c r="BW1606" s="1">
        <v>0</v>
      </c>
      <c r="BX1606" s="1">
        <v>0</v>
      </c>
      <c r="BY1606" s="1">
        <v>0</v>
      </c>
      <c r="BZ1606" s="1">
        <v>0</v>
      </c>
      <c r="CA1606" s="1">
        <v>0</v>
      </c>
      <c r="CB1606" s="1">
        <v>0</v>
      </c>
      <c r="CC1606" s="1">
        <v>0</v>
      </c>
      <c r="CD1606" s="1">
        <v>0</v>
      </c>
      <c r="CE1606" s="1">
        <v>0</v>
      </c>
      <c r="CF1606" s="1">
        <v>0</v>
      </c>
      <c r="CG1606" s="1">
        <v>0</v>
      </c>
      <c r="CH1606" s="1">
        <v>0</v>
      </c>
      <c r="CI1606" s="1" t="s">
        <v>4943</v>
      </c>
      <c r="CJ1606" s="1" t="s">
        <v>4943</v>
      </c>
      <c r="CK1606" s="1" t="s">
        <v>4943</v>
      </c>
      <c r="CL1606" s="1" t="s">
        <v>4943</v>
      </c>
      <c r="CM1606" s="1" t="s">
        <v>4943</v>
      </c>
      <c r="CN1606" s="1" t="s">
        <v>4943</v>
      </c>
      <c r="CO1606" s="1" t="s">
        <v>4943</v>
      </c>
      <c r="CP1606" s="1" t="s">
        <v>4943</v>
      </c>
      <c r="CQ1606" s="1" t="s">
        <v>4943</v>
      </c>
      <c r="CR1606" s="1" t="s">
        <v>4943</v>
      </c>
      <c r="CS1606" s="1" t="s">
        <v>4943</v>
      </c>
      <c r="CT1606" s="1" t="s">
        <v>4943</v>
      </c>
      <c r="CU1606" s="1" t="s">
        <v>4943</v>
      </c>
      <c r="CV1606" s="1" t="s">
        <v>4943</v>
      </c>
      <c r="CW1606" s="1" t="s">
        <v>4943</v>
      </c>
      <c r="CX1606" s="1" t="s">
        <v>4943</v>
      </c>
      <c r="CY1606" s="1" t="s">
        <v>23</v>
      </c>
      <c r="CZ1606" s="1" t="s">
        <v>4943</v>
      </c>
    </row>
    <row r="1607" spans="2:104" x14ac:dyDescent="0.25">
      <c r="B1607" s="2">
        <v>44364</v>
      </c>
      <c r="C1607" s="1">
        <v>1</v>
      </c>
      <c r="D1607" s="1">
        <v>0</v>
      </c>
      <c r="E1607" s="1">
        <v>0</v>
      </c>
      <c r="F1607" s="1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1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0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>
        <v>0</v>
      </c>
      <c r="BD1607">
        <v>0</v>
      </c>
      <c r="BE1607">
        <v>0</v>
      </c>
      <c r="BF1607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M1607" s="1">
        <v>0</v>
      </c>
      <c r="BN1607" s="1">
        <v>0</v>
      </c>
      <c r="BO1607" s="1">
        <v>0</v>
      </c>
      <c r="BP1607" s="1">
        <v>0</v>
      </c>
      <c r="BQ1607" s="1">
        <v>1</v>
      </c>
      <c r="BR1607" s="1">
        <v>1</v>
      </c>
      <c r="BS1607" s="1">
        <v>0</v>
      </c>
      <c r="BT1607" s="1">
        <v>1</v>
      </c>
      <c r="BU1607" s="1">
        <v>1</v>
      </c>
      <c r="BV1607" s="1">
        <v>0</v>
      </c>
      <c r="BW1607" s="1">
        <v>1</v>
      </c>
      <c r="BX1607" s="1">
        <v>0</v>
      </c>
      <c r="BY1607" s="1">
        <v>1</v>
      </c>
      <c r="BZ1607" s="1">
        <v>0</v>
      </c>
      <c r="CA1607" s="1">
        <v>0</v>
      </c>
      <c r="CB1607" s="1">
        <v>0</v>
      </c>
      <c r="CC1607" s="1">
        <v>0</v>
      </c>
      <c r="CD1607" s="1">
        <v>0</v>
      </c>
      <c r="CE1607" s="1">
        <v>0</v>
      </c>
      <c r="CF1607" s="1">
        <v>0</v>
      </c>
      <c r="CG1607" s="1">
        <v>0</v>
      </c>
      <c r="CH1607" s="1">
        <v>0</v>
      </c>
      <c r="CI1607" s="1" t="s">
        <v>4945</v>
      </c>
      <c r="CJ1607" s="1" t="s">
        <v>4945</v>
      </c>
      <c r="CK1607" s="1" t="s">
        <v>4945</v>
      </c>
      <c r="CL1607" s="1" t="s">
        <v>4946</v>
      </c>
      <c r="CM1607" s="1" t="s">
        <v>4945</v>
      </c>
      <c r="CN1607" s="1" t="s">
        <v>4945</v>
      </c>
      <c r="CO1607" s="1" t="s">
        <v>4945</v>
      </c>
      <c r="CP1607" s="1" t="s">
        <v>4945</v>
      </c>
      <c r="CQ1607" s="1" t="s">
        <v>4945</v>
      </c>
      <c r="CR1607" s="1" t="s">
        <v>4945</v>
      </c>
      <c r="CS1607" s="1" t="s">
        <v>4946</v>
      </c>
      <c r="CT1607" s="1" t="s">
        <v>4943</v>
      </c>
      <c r="CU1607" s="1" t="s">
        <v>4943</v>
      </c>
      <c r="CV1607" s="1" t="s">
        <v>4943</v>
      </c>
      <c r="CW1607" s="1" t="s">
        <v>4943</v>
      </c>
      <c r="CX1607" s="1" t="s">
        <v>4943</v>
      </c>
      <c r="CY1607" s="1" t="s">
        <v>4943</v>
      </c>
      <c r="CZ1607" s="1" t="s">
        <v>4943</v>
      </c>
    </row>
    <row r="1608" spans="2:104" x14ac:dyDescent="0.25">
      <c r="B1608" s="2">
        <v>44364</v>
      </c>
      <c r="C1608" s="1">
        <v>1</v>
      </c>
      <c r="D1608" s="1">
        <v>0</v>
      </c>
      <c r="E1608" s="1">
        <v>0</v>
      </c>
      <c r="F1608" s="1">
        <v>0</v>
      </c>
      <c r="G1608">
        <v>0</v>
      </c>
      <c r="H1608">
        <v>0</v>
      </c>
      <c r="I1608">
        <v>1</v>
      </c>
      <c r="J1608">
        <v>1</v>
      </c>
      <c r="K1608">
        <v>0</v>
      </c>
      <c r="L1608">
        <v>0</v>
      </c>
      <c r="M1608">
        <v>0</v>
      </c>
      <c r="N1608">
        <v>1</v>
      </c>
      <c r="O1608">
        <v>1</v>
      </c>
      <c r="P1608">
        <v>0</v>
      </c>
      <c r="Q1608">
        <v>0</v>
      </c>
      <c r="R1608">
        <v>1</v>
      </c>
      <c r="S1608">
        <v>0</v>
      </c>
      <c r="T1608">
        <v>1</v>
      </c>
      <c r="U1608">
        <v>0</v>
      </c>
      <c r="V1608" s="1">
        <v>1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1</v>
      </c>
      <c r="AI1608" s="1">
        <v>1</v>
      </c>
      <c r="AJ1608" s="1">
        <v>0</v>
      </c>
      <c r="AK1608" s="1">
        <v>0</v>
      </c>
      <c r="AL1608" s="1">
        <v>0</v>
      </c>
      <c r="AM1608" s="1">
        <v>1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>
        <v>0</v>
      </c>
      <c r="BD1608">
        <v>0</v>
      </c>
      <c r="BE1608">
        <v>0</v>
      </c>
      <c r="BF1608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M1608" s="1">
        <v>0</v>
      </c>
      <c r="BN1608" s="1">
        <v>0</v>
      </c>
      <c r="BO1608" s="1">
        <v>0</v>
      </c>
      <c r="BP1608" s="1">
        <v>0</v>
      </c>
      <c r="BQ1608" s="1">
        <v>0</v>
      </c>
      <c r="BR1608" s="1">
        <v>0</v>
      </c>
      <c r="BS1608" s="1">
        <v>0</v>
      </c>
      <c r="BT1608" s="1">
        <v>0</v>
      </c>
      <c r="BU1608" s="1">
        <v>0</v>
      </c>
      <c r="BV1608" s="1">
        <v>0</v>
      </c>
      <c r="BW1608" s="1">
        <v>0</v>
      </c>
      <c r="BX1608" s="1">
        <v>0</v>
      </c>
      <c r="BY1608" s="1">
        <v>0</v>
      </c>
      <c r="BZ1608" s="1">
        <v>0</v>
      </c>
      <c r="CA1608" s="1">
        <v>0</v>
      </c>
      <c r="CB1608" s="1">
        <v>0</v>
      </c>
      <c r="CC1608" s="1">
        <v>0</v>
      </c>
      <c r="CD1608" s="1">
        <v>0</v>
      </c>
      <c r="CE1608" s="1">
        <v>0</v>
      </c>
      <c r="CF1608" s="1">
        <v>0</v>
      </c>
      <c r="CG1608" s="1">
        <v>0</v>
      </c>
      <c r="CH1608" s="1">
        <v>0</v>
      </c>
      <c r="CI1608" s="1" t="s">
        <v>4944</v>
      </c>
      <c r="CJ1608" s="1" t="s">
        <v>4945</v>
      </c>
      <c r="CK1608" s="1" t="s">
        <v>4944</v>
      </c>
      <c r="CL1608" s="1" t="s">
        <v>4944</v>
      </c>
      <c r="CM1608" s="1" t="s">
        <v>4945</v>
      </c>
      <c r="CN1608" s="1" t="s">
        <v>4945</v>
      </c>
      <c r="CO1608" s="1" t="s">
        <v>4944</v>
      </c>
      <c r="CP1608" s="1" t="s">
        <v>4945</v>
      </c>
      <c r="CQ1608" s="1" t="s">
        <v>4945</v>
      </c>
      <c r="CR1608" s="1" t="s">
        <v>4944</v>
      </c>
      <c r="CS1608" s="1" t="s">
        <v>4945</v>
      </c>
      <c r="CT1608" s="1" t="s">
        <v>4943</v>
      </c>
      <c r="CU1608" s="1" t="s">
        <v>4943</v>
      </c>
      <c r="CV1608" s="1" t="s">
        <v>4943</v>
      </c>
      <c r="CW1608" s="1" t="s">
        <v>4943</v>
      </c>
      <c r="CX1608" s="1" t="s">
        <v>4943</v>
      </c>
      <c r="CY1608" s="1" t="s">
        <v>4943</v>
      </c>
      <c r="CZ1608" s="1" t="s">
        <v>4943</v>
      </c>
    </row>
    <row r="1609" spans="2:104" x14ac:dyDescent="0.25">
      <c r="B1609" s="2">
        <v>44364</v>
      </c>
      <c r="C1609" s="1">
        <v>0</v>
      </c>
      <c r="D1609" s="1">
        <v>1</v>
      </c>
      <c r="E1609" s="1">
        <v>0</v>
      </c>
      <c r="F1609" s="1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>
        <v>0</v>
      </c>
      <c r="BD1609">
        <v>0</v>
      </c>
      <c r="BE1609">
        <v>0</v>
      </c>
      <c r="BF1609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M1609" s="1">
        <v>0</v>
      </c>
      <c r="BN1609" s="1">
        <v>0</v>
      </c>
      <c r="BO1609" s="1">
        <v>0</v>
      </c>
      <c r="BP1609" s="1">
        <v>0</v>
      </c>
      <c r="BQ1609" s="1">
        <v>0</v>
      </c>
      <c r="BR1609" s="1">
        <v>0</v>
      </c>
      <c r="BS1609" s="1">
        <v>0</v>
      </c>
      <c r="BT1609" s="1">
        <v>0</v>
      </c>
      <c r="BU1609" s="1">
        <v>0</v>
      </c>
      <c r="BV1609" s="1">
        <v>0</v>
      </c>
      <c r="BW1609" s="1">
        <v>0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0</v>
      </c>
      <c r="CD1609" s="1">
        <v>0</v>
      </c>
      <c r="CE1609" s="1">
        <v>0</v>
      </c>
      <c r="CF1609" s="1">
        <v>0</v>
      </c>
      <c r="CG1609" s="1">
        <v>0</v>
      </c>
      <c r="CH1609" s="1">
        <v>0</v>
      </c>
      <c r="CI1609" s="1" t="s">
        <v>4943</v>
      </c>
      <c r="CJ1609" s="1" t="s">
        <v>4943</v>
      </c>
      <c r="CK1609" s="1" t="s">
        <v>4943</v>
      </c>
      <c r="CL1609" s="1" t="s">
        <v>4943</v>
      </c>
      <c r="CM1609" s="1" t="s">
        <v>4943</v>
      </c>
      <c r="CN1609" s="1" t="s">
        <v>4943</v>
      </c>
      <c r="CO1609" s="1" t="s">
        <v>4943</v>
      </c>
      <c r="CP1609" s="1" t="s">
        <v>4943</v>
      </c>
      <c r="CQ1609" s="1" t="s">
        <v>4943</v>
      </c>
      <c r="CR1609" s="1" t="s">
        <v>4943</v>
      </c>
      <c r="CS1609" s="1" t="s">
        <v>4943</v>
      </c>
      <c r="CT1609" s="1" t="s">
        <v>4943</v>
      </c>
      <c r="CU1609" s="1" t="s">
        <v>4943</v>
      </c>
      <c r="CV1609" s="1" t="s">
        <v>4943</v>
      </c>
      <c r="CW1609" s="1" t="s">
        <v>4943</v>
      </c>
      <c r="CX1609" s="1" t="s">
        <v>4943</v>
      </c>
      <c r="CY1609" s="1" t="s">
        <v>23</v>
      </c>
      <c r="CZ1609" s="1" t="s">
        <v>4943</v>
      </c>
    </row>
    <row r="1610" spans="2:104" x14ac:dyDescent="0.25">
      <c r="B1610" s="2">
        <v>44364</v>
      </c>
      <c r="C1610" s="1">
        <v>0</v>
      </c>
      <c r="D1610" s="1">
        <v>1</v>
      </c>
      <c r="E1610" s="1">
        <v>0</v>
      </c>
      <c r="F1610" s="1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>
        <v>0</v>
      </c>
      <c r="BD1610">
        <v>0</v>
      </c>
      <c r="BE1610">
        <v>0</v>
      </c>
      <c r="BF1610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M1610" s="1">
        <v>0</v>
      </c>
      <c r="BN1610" s="1">
        <v>0</v>
      </c>
      <c r="BO1610" s="1">
        <v>0</v>
      </c>
      <c r="BP1610" s="1">
        <v>0</v>
      </c>
      <c r="BQ1610" s="1">
        <v>0</v>
      </c>
      <c r="BR1610" s="1">
        <v>0</v>
      </c>
      <c r="BS1610" s="1">
        <v>0</v>
      </c>
      <c r="BT1610" s="1">
        <v>0</v>
      </c>
      <c r="BU1610" s="1">
        <v>0</v>
      </c>
      <c r="BV1610" s="1">
        <v>0</v>
      </c>
      <c r="BW1610" s="1">
        <v>0</v>
      </c>
      <c r="BX1610" s="1">
        <v>0</v>
      </c>
      <c r="BY1610" s="1">
        <v>0</v>
      </c>
      <c r="BZ1610" s="1">
        <v>0</v>
      </c>
      <c r="CA1610" s="1">
        <v>0</v>
      </c>
      <c r="CB1610" s="1">
        <v>0</v>
      </c>
      <c r="CC1610" s="1">
        <v>0</v>
      </c>
      <c r="CD1610" s="1">
        <v>0</v>
      </c>
      <c r="CE1610" s="1">
        <v>0</v>
      </c>
      <c r="CF1610" s="1">
        <v>0</v>
      </c>
      <c r="CG1610" s="1">
        <v>0</v>
      </c>
      <c r="CH1610" s="1">
        <v>0</v>
      </c>
      <c r="CI1610" s="1" t="s">
        <v>4943</v>
      </c>
      <c r="CJ1610" s="1" t="s">
        <v>4943</v>
      </c>
      <c r="CK1610" s="1" t="s">
        <v>4943</v>
      </c>
      <c r="CL1610" s="1" t="s">
        <v>4943</v>
      </c>
      <c r="CM1610" s="1" t="s">
        <v>4943</v>
      </c>
      <c r="CN1610" s="1" t="s">
        <v>4943</v>
      </c>
      <c r="CO1610" s="1" t="s">
        <v>4943</v>
      </c>
      <c r="CP1610" s="1" t="s">
        <v>4943</v>
      </c>
      <c r="CQ1610" s="1" t="s">
        <v>4943</v>
      </c>
      <c r="CR1610" s="1" t="s">
        <v>4943</v>
      </c>
      <c r="CS1610" s="1" t="s">
        <v>4943</v>
      </c>
      <c r="CT1610" s="1" t="s">
        <v>4943</v>
      </c>
      <c r="CU1610" s="1" t="s">
        <v>4943</v>
      </c>
      <c r="CV1610" s="1" t="s">
        <v>4943</v>
      </c>
      <c r="CW1610" s="1" t="s">
        <v>4943</v>
      </c>
      <c r="CX1610" s="1" t="s">
        <v>4943</v>
      </c>
      <c r="CY1610" s="1" t="s">
        <v>23</v>
      </c>
      <c r="CZ1610" s="1" t="s">
        <v>4943</v>
      </c>
    </row>
    <row r="1611" spans="2:104" x14ac:dyDescent="0.25">
      <c r="B1611" s="2">
        <v>44364</v>
      </c>
      <c r="C1611" s="1">
        <v>0</v>
      </c>
      <c r="D1611" s="1">
        <v>1</v>
      </c>
      <c r="E1611" s="1">
        <v>0</v>
      </c>
      <c r="F1611" s="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0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>
        <v>0</v>
      </c>
      <c r="BD1611">
        <v>0</v>
      </c>
      <c r="BE1611">
        <v>0</v>
      </c>
      <c r="BF161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M1611" s="1">
        <v>0</v>
      </c>
      <c r="BN1611" s="1">
        <v>0</v>
      </c>
      <c r="BO1611" s="1">
        <v>0</v>
      </c>
      <c r="BP1611" s="1">
        <v>0</v>
      </c>
      <c r="BQ1611" s="1">
        <v>0</v>
      </c>
      <c r="BR1611" s="1">
        <v>0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0</v>
      </c>
      <c r="BZ1611" s="1">
        <v>0</v>
      </c>
      <c r="CA1611" s="1">
        <v>0</v>
      </c>
      <c r="CB1611" s="1">
        <v>0</v>
      </c>
      <c r="CC1611" s="1">
        <v>0</v>
      </c>
      <c r="CD1611" s="1">
        <v>0</v>
      </c>
      <c r="CE1611" s="1">
        <v>0</v>
      </c>
      <c r="CF1611" s="1">
        <v>0</v>
      </c>
      <c r="CG1611" s="1">
        <v>0</v>
      </c>
      <c r="CH1611" s="1">
        <v>0</v>
      </c>
      <c r="CI1611" s="1" t="s">
        <v>4943</v>
      </c>
      <c r="CJ1611" s="1" t="s">
        <v>4943</v>
      </c>
      <c r="CK1611" s="1" t="s">
        <v>4943</v>
      </c>
      <c r="CL1611" s="1" t="s">
        <v>4943</v>
      </c>
      <c r="CM1611" s="1" t="s">
        <v>4943</v>
      </c>
      <c r="CN1611" s="1" t="s">
        <v>4943</v>
      </c>
      <c r="CO1611" s="1" t="s">
        <v>4943</v>
      </c>
      <c r="CP1611" s="1" t="s">
        <v>4943</v>
      </c>
      <c r="CQ1611" s="1" t="s">
        <v>4943</v>
      </c>
      <c r="CR1611" s="1" t="s">
        <v>4943</v>
      </c>
      <c r="CS1611" s="1" t="s">
        <v>4943</v>
      </c>
      <c r="CT1611" s="1" t="s">
        <v>4943</v>
      </c>
      <c r="CU1611" s="1" t="s">
        <v>4943</v>
      </c>
      <c r="CV1611" s="1" t="s">
        <v>4943</v>
      </c>
      <c r="CW1611" s="1" t="s">
        <v>4943</v>
      </c>
      <c r="CX1611" s="1" t="s">
        <v>4943</v>
      </c>
      <c r="CY1611" s="1" t="s">
        <v>23</v>
      </c>
      <c r="CZ1611" s="1" t="s">
        <v>4943</v>
      </c>
    </row>
    <row r="1612" spans="2:104" x14ac:dyDescent="0.25">
      <c r="B1612" s="2">
        <v>44364</v>
      </c>
      <c r="C1612" s="1">
        <v>0</v>
      </c>
      <c r="D1612" s="1">
        <v>1</v>
      </c>
      <c r="E1612" s="1">
        <v>0</v>
      </c>
      <c r="F1612" s="1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>
        <v>0</v>
      </c>
      <c r="BD1612">
        <v>0</v>
      </c>
      <c r="BE1612">
        <v>0</v>
      </c>
      <c r="BF1612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M1612" s="1">
        <v>0</v>
      </c>
      <c r="BN1612" s="1">
        <v>0</v>
      </c>
      <c r="BO1612" s="1">
        <v>0</v>
      </c>
      <c r="BP1612" s="1">
        <v>0</v>
      </c>
      <c r="BQ1612" s="1">
        <v>0</v>
      </c>
      <c r="BR1612" s="1">
        <v>0</v>
      </c>
      <c r="BS1612" s="1">
        <v>0</v>
      </c>
      <c r="BT1612" s="1">
        <v>0</v>
      </c>
      <c r="BU1612" s="1">
        <v>0</v>
      </c>
      <c r="BV1612" s="1">
        <v>0</v>
      </c>
      <c r="BW1612" s="1">
        <v>0</v>
      </c>
      <c r="BX1612" s="1">
        <v>0</v>
      </c>
      <c r="BY1612" s="1">
        <v>0</v>
      </c>
      <c r="BZ1612" s="1">
        <v>0</v>
      </c>
      <c r="CA1612" s="1">
        <v>0</v>
      </c>
      <c r="CB1612" s="1">
        <v>0</v>
      </c>
      <c r="CC1612" s="1">
        <v>0</v>
      </c>
      <c r="CD1612" s="1">
        <v>0</v>
      </c>
      <c r="CE1612" s="1">
        <v>0</v>
      </c>
      <c r="CF1612" s="1">
        <v>0</v>
      </c>
      <c r="CG1612" s="1">
        <v>0</v>
      </c>
      <c r="CH1612" s="1">
        <v>0</v>
      </c>
      <c r="CI1612" s="1" t="s">
        <v>4943</v>
      </c>
      <c r="CJ1612" s="1" t="s">
        <v>4943</v>
      </c>
      <c r="CK1612" s="1" t="s">
        <v>4943</v>
      </c>
      <c r="CL1612" s="1" t="s">
        <v>4943</v>
      </c>
      <c r="CM1612" s="1" t="s">
        <v>4943</v>
      </c>
      <c r="CN1612" s="1" t="s">
        <v>4943</v>
      </c>
      <c r="CO1612" s="1" t="s">
        <v>4943</v>
      </c>
      <c r="CP1612" s="1" t="s">
        <v>4943</v>
      </c>
      <c r="CQ1612" s="1" t="s">
        <v>4943</v>
      </c>
      <c r="CR1612" s="1" t="s">
        <v>4943</v>
      </c>
      <c r="CS1612" s="1" t="s">
        <v>4943</v>
      </c>
      <c r="CT1612" s="1" t="s">
        <v>4943</v>
      </c>
      <c r="CU1612" s="1" t="s">
        <v>4943</v>
      </c>
      <c r="CV1612" s="1" t="s">
        <v>4943</v>
      </c>
      <c r="CW1612" s="1" t="s">
        <v>4943</v>
      </c>
      <c r="CX1612" s="1" t="s">
        <v>4943</v>
      </c>
      <c r="CY1612" s="1" t="s">
        <v>23</v>
      </c>
      <c r="CZ1612" s="1" t="s">
        <v>4943</v>
      </c>
    </row>
    <row r="1613" spans="2:104" x14ac:dyDescent="0.25">
      <c r="B1613" s="2">
        <v>44364</v>
      </c>
      <c r="C1613" s="1">
        <v>1</v>
      </c>
      <c r="D1613" s="1">
        <v>0</v>
      </c>
      <c r="E1613" s="1">
        <v>0</v>
      </c>
      <c r="F1613" s="1">
        <v>0</v>
      </c>
      <c r="G1613">
        <v>0</v>
      </c>
      <c r="H1613">
        <v>0</v>
      </c>
      <c r="I1613">
        <v>1</v>
      </c>
      <c r="J1613">
        <v>1</v>
      </c>
      <c r="K1613">
        <v>1</v>
      </c>
      <c r="L1613">
        <v>1</v>
      </c>
      <c r="M1613">
        <v>1</v>
      </c>
      <c r="N1613">
        <v>1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1</v>
      </c>
      <c r="U1613">
        <v>1</v>
      </c>
      <c r="V1613" s="1">
        <v>1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1</v>
      </c>
      <c r="AG1613" s="1">
        <v>1</v>
      </c>
      <c r="AH1613" s="1">
        <v>1</v>
      </c>
      <c r="AI1613" s="1">
        <v>1</v>
      </c>
      <c r="AJ1613" s="1">
        <v>1</v>
      </c>
      <c r="AK1613" s="1">
        <v>1</v>
      </c>
      <c r="AL1613" s="1">
        <v>1</v>
      </c>
      <c r="AM1613" s="1">
        <v>1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1</v>
      </c>
      <c r="AY1613" s="1">
        <v>1</v>
      </c>
      <c r="AZ1613" s="1">
        <v>1</v>
      </c>
      <c r="BA1613" s="1">
        <v>0</v>
      </c>
      <c r="BB1613" s="1">
        <v>1</v>
      </c>
      <c r="BC1613">
        <v>1</v>
      </c>
      <c r="BD1613">
        <v>1</v>
      </c>
      <c r="BE1613">
        <v>1</v>
      </c>
      <c r="BF1613">
        <v>1</v>
      </c>
      <c r="BG1613" s="1">
        <v>1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M1613" s="1">
        <v>0</v>
      </c>
      <c r="BN1613" s="1">
        <v>0</v>
      </c>
      <c r="BO1613" s="1">
        <v>0</v>
      </c>
      <c r="BP1613" s="1">
        <v>0</v>
      </c>
      <c r="BQ1613" s="1">
        <v>1</v>
      </c>
      <c r="BR1613" s="1">
        <v>1</v>
      </c>
      <c r="BS1613" s="1">
        <v>1</v>
      </c>
      <c r="BT1613" s="1">
        <v>0</v>
      </c>
      <c r="BU1613" s="1">
        <v>1</v>
      </c>
      <c r="BV1613" s="1">
        <v>1</v>
      </c>
      <c r="BW1613" s="1">
        <v>0</v>
      </c>
      <c r="BX1613" s="1">
        <v>0</v>
      </c>
      <c r="BY1613" s="1">
        <v>0</v>
      </c>
      <c r="BZ1613" s="1">
        <v>0</v>
      </c>
      <c r="CA1613" s="1">
        <v>0</v>
      </c>
      <c r="CB1613" s="1">
        <v>0</v>
      </c>
      <c r="CC1613" s="1">
        <v>0</v>
      </c>
      <c r="CD1613" s="1">
        <v>0</v>
      </c>
      <c r="CE1613" s="1">
        <v>0</v>
      </c>
      <c r="CF1613" s="1">
        <v>1</v>
      </c>
      <c r="CG1613" s="1">
        <v>0</v>
      </c>
      <c r="CH1613" s="1">
        <v>0</v>
      </c>
      <c r="CI1613" s="1" t="s">
        <v>4946</v>
      </c>
      <c r="CJ1613" s="1" t="s">
        <v>4946</v>
      </c>
      <c r="CK1613" s="1" t="s">
        <v>4946</v>
      </c>
      <c r="CL1613" s="1" t="s">
        <v>4946</v>
      </c>
      <c r="CM1613" s="1" t="s">
        <v>4946</v>
      </c>
      <c r="CN1613" s="1" t="s">
        <v>4946</v>
      </c>
      <c r="CO1613" s="1" t="s">
        <v>4944</v>
      </c>
      <c r="CP1613" s="1" t="s">
        <v>4946</v>
      </c>
      <c r="CQ1613" s="1" t="s">
        <v>4946</v>
      </c>
      <c r="CR1613" s="1" t="s">
        <v>4946</v>
      </c>
      <c r="CS1613" s="1" t="s">
        <v>4946</v>
      </c>
      <c r="CT1613" s="1" t="s">
        <v>4943</v>
      </c>
      <c r="CU1613" s="1" t="s">
        <v>4943</v>
      </c>
      <c r="CV1613" s="1" t="s">
        <v>4943</v>
      </c>
      <c r="CW1613" s="1" t="s">
        <v>4943</v>
      </c>
      <c r="CX1613" s="1" t="s">
        <v>4943</v>
      </c>
      <c r="CY1613" s="1" t="s">
        <v>4943</v>
      </c>
      <c r="CZ1613" s="1" t="s">
        <v>4943</v>
      </c>
    </row>
    <row r="1614" spans="2:104" x14ac:dyDescent="0.25">
      <c r="B1614" s="2">
        <v>44364</v>
      </c>
      <c r="C1614" s="1">
        <v>1</v>
      </c>
      <c r="D1614" s="1">
        <v>0</v>
      </c>
      <c r="E1614" s="1">
        <v>0</v>
      </c>
      <c r="F1614" s="1">
        <v>0</v>
      </c>
      <c r="G1614">
        <v>0</v>
      </c>
      <c r="H1614">
        <v>0</v>
      </c>
      <c r="I1614">
        <v>1</v>
      </c>
      <c r="J1614">
        <v>1</v>
      </c>
      <c r="K1614">
        <v>1</v>
      </c>
      <c r="L1614">
        <v>1</v>
      </c>
      <c r="M1614">
        <v>0</v>
      </c>
      <c r="N1614">
        <v>1</v>
      </c>
      <c r="O1614">
        <v>1</v>
      </c>
      <c r="P1614">
        <v>0</v>
      </c>
      <c r="Q1614">
        <v>0</v>
      </c>
      <c r="R1614">
        <v>1</v>
      </c>
      <c r="S1614">
        <v>0</v>
      </c>
      <c r="T1614">
        <v>1</v>
      </c>
      <c r="U1614">
        <v>0</v>
      </c>
      <c r="V1614" s="1">
        <v>1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1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1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1</v>
      </c>
      <c r="AY1614" s="1">
        <v>0</v>
      </c>
      <c r="AZ1614" s="1">
        <v>1</v>
      </c>
      <c r="BA1614" s="1">
        <v>0</v>
      </c>
      <c r="BB1614" s="1">
        <v>1</v>
      </c>
      <c r="BC1614">
        <v>1</v>
      </c>
      <c r="BD1614">
        <v>0</v>
      </c>
      <c r="BE1614">
        <v>1</v>
      </c>
      <c r="BF1614">
        <v>0</v>
      </c>
      <c r="BG1614" s="1">
        <v>1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M1614" s="1">
        <v>0</v>
      </c>
      <c r="BN1614" s="1">
        <v>0</v>
      </c>
      <c r="BO1614" s="1">
        <v>0</v>
      </c>
      <c r="BP1614" s="1">
        <v>0</v>
      </c>
      <c r="BQ1614" s="1">
        <v>0</v>
      </c>
      <c r="BR1614" s="1">
        <v>0</v>
      </c>
      <c r="BS1614" s="1">
        <v>0</v>
      </c>
      <c r="BT1614" s="1">
        <v>0</v>
      </c>
      <c r="BU1614" s="1">
        <v>0</v>
      </c>
      <c r="BV1614" s="1">
        <v>1</v>
      </c>
      <c r="BW1614" s="1">
        <v>0</v>
      </c>
      <c r="BX1614" s="1">
        <v>0</v>
      </c>
      <c r="BY1614" s="1">
        <v>0</v>
      </c>
      <c r="BZ1614" s="1">
        <v>0</v>
      </c>
      <c r="CA1614" s="1">
        <v>0</v>
      </c>
      <c r="CB1614" s="1">
        <v>0</v>
      </c>
      <c r="CC1614" s="1">
        <v>0</v>
      </c>
      <c r="CD1614" s="1">
        <v>0</v>
      </c>
      <c r="CE1614" s="1">
        <v>0</v>
      </c>
      <c r="CF1614" s="1">
        <v>0</v>
      </c>
      <c r="CG1614" s="1">
        <v>0</v>
      </c>
      <c r="CH1614" s="1">
        <v>0</v>
      </c>
      <c r="CI1614" s="1" t="s">
        <v>4946</v>
      </c>
      <c r="CJ1614" s="1" t="s">
        <v>4946</v>
      </c>
      <c r="CK1614" s="1" t="s">
        <v>4946</v>
      </c>
      <c r="CL1614" s="1" t="s">
        <v>4946</v>
      </c>
      <c r="CM1614" s="1" t="s">
        <v>4944</v>
      </c>
      <c r="CN1614" s="1" t="s">
        <v>4944</v>
      </c>
      <c r="CO1614" s="1" t="s">
        <v>4946</v>
      </c>
      <c r="CP1614" s="1" t="s">
        <v>4944</v>
      </c>
      <c r="CQ1614" s="1" t="s">
        <v>4944</v>
      </c>
      <c r="CR1614" s="1" t="s">
        <v>4946</v>
      </c>
      <c r="CS1614" s="1" t="s">
        <v>4944</v>
      </c>
      <c r="CT1614" s="1" t="s">
        <v>4943</v>
      </c>
      <c r="CU1614" s="1" t="s">
        <v>4943</v>
      </c>
      <c r="CV1614" s="1" t="s">
        <v>4943</v>
      </c>
      <c r="CW1614" s="1" t="s">
        <v>4943</v>
      </c>
      <c r="CX1614" s="1" t="s">
        <v>4943</v>
      </c>
      <c r="CY1614" s="1" t="s">
        <v>4943</v>
      </c>
      <c r="CZ1614" s="1" t="s">
        <v>4943</v>
      </c>
    </row>
    <row r="1615" spans="2:104" x14ac:dyDescent="0.25">
      <c r="B1615" s="2">
        <v>44363</v>
      </c>
      <c r="C1615" s="1">
        <v>0</v>
      </c>
      <c r="D1615" s="1">
        <v>1</v>
      </c>
      <c r="E1615" s="1">
        <v>0</v>
      </c>
      <c r="F1615" s="1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>
        <v>0</v>
      </c>
      <c r="BD1615">
        <v>0</v>
      </c>
      <c r="BE1615">
        <v>0</v>
      </c>
      <c r="BF1615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M1615" s="1">
        <v>0</v>
      </c>
      <c r="BN1615" s="1">
        <v>0</v>
      </c>
      <c r="BO1615" s="1">
        <v>0</v>
      </c>
      <c r="BP1615" s="1">
        <v>0</v>
      </c>
      <c r="BQ1615" s="1">
        <v>0</v>
      </c>
      <c r="BR1615" s="1">
        <v>0</v>
      </c>
      <c r="BS1615" s="1">
        <v>0</v>
      </c>
      <c r="BT1615" s="1">
        <v>0</v>
      </c>
      <c r="BU1615" s="1">
        <v>0</v>
      </c>
      <c r="BV1615" s="1">
        <v>0</v>
      </c>
      <c r="BW1615" s="1">
        <v>0</v>
      </c>
      <c r="BX1615" s="1">
        <v>0</v>
      </c>
      <c r="BY1615" s="1">
        <v>0</v>
      </c>
      <c r="BZ1615" s="1">
        <v>0</v>
      </c>
      <c r="CA1615" s="1">
        <v>0</v>
      </c>
      <c r="CB1615" s="1">
        <v>0</v>
      </c>
      <c r="CC1615" s="1">
        <v>0</v>
      </c>
      <c r="CD1615" s="1">
        <v>0</v>
      </c>
      <c r="CE1615" s="1">
        <v>0</v>
      </c>
      <c r="CF1615" s="1">
        <v>0</v>
      </c>
      <c r="CG1615" s="1">
        <v>0</v>
      </c>
      <c r="CH1615" s="1">
        <v>0</v>
      </c>
      <c r="CI1615" s="1" t="s">
        <v>4943</v>
      </c>
      <c r="CJ1615" s="1" t="s">
        <v>4943</v>
      </c>
      <c r="CK1615" s="1" t="s">
        <v>4943</v>
      </c>
      <c r="CL1615" s="1" t="s">
        <v>4943</v>
      </c>
      <c r="CM1615" s="1" t="s">
        <v>4943</v>
      </c>
      <c r="CN1615" s="1" t="s">
        <v>4943</v>
      </c>
      <c r="CO1615" s="1" t="s">
        <v>4943</v>
      </c>
      <c r="CP1615" s="1" t="s">
        <v>4943</v>
      </c>
      <c r="CQ1615" s="1" t="s">
        <v>4943</v>
      </c>
      <c r="CR1615" s="1" t="s">
        <v>4943</v>
      </c>
      <c r="CS1615" s="1" t="s">
        <v>4943</v>
      </c>
      <c r="CT1615" s="1" t="s">
        <v>4943</v>
      </c>
      <c r="CU1615" s="1" t="s">
        <v>4943</v>
      </c>
      <c r="CV1615" s="1" t="s">
        <v>4943</v>
      </c>
      <c r="CW1615" s="1" t="s">
        <v>4943</v>
      </c>
      <c r="CX1615" s="1" t="s">
        <v>4943</v>
      </c>
      <c r="CY1615" s="1" t="s">
        <v>23</v>
      </c>
      <c r="CZ1615" s="1" t="s">
        <v>4943</v>
      </c>
    </row>
    <row r="1616" spans="2:104" x14ac:dyDescent="0.25">
      <c r="B1616" s="2">
        <v>44363</v>
      </c>
      <c r="C1616" s="1">
        <v>1</v>
      </c>
      <c r="D1616" s="1">
        <v>0</v>
      </c>
      <c r="E1616" s="1">
        <v>0</v>
      </c>
      <c r="F1616" s="1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>
        <v>0</v>
      </c>
      <c r="BD1616">
        <v>0</v>
      </c>
      <c r="BE1616">
        <v>0</v>
      </c>
      <c r="BF1616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M1616" s="1">
        <v>0</v>
      </c>
      <c r="BN1616" s="1">
        <v>0</v>
      </c>
      <c r="BO1616" s="1">
        <v>0</v>
      </c>
      <c r="BP1616" s="1">
        <v>0</v>
      </c>
      <c r="BQ1616" s="1">
        <v>0</v>
      </c>
      <c r="BR1616" s="1">
        <v>0</v>
      </c>
      <c r="BS1616" s="1">
        <v>0</v>
      </c>
      <c r="BT1616" s="1">
        <v>0</v>
      </c>
      <c r="BU1616" s="1">
        <v>0</v>
      </c>
      <c r="BV1616" s="1">
        <v>0</v>
      </c>
      <c r="BW1616" s="1">
        <v>0</v>
      </c>
      <c r="BX1616" s="1">
        <v>0</v>
      </c>
      <c r="BY1616" s="1">
        <v>0</v>
      </c>
      <c r="BZ1616" s="1">
        <v>0</v>
      </c>
      <c r="CA1616" s="1">
        <v>0</v>
      </c>
      <c r="CB1616" s="1">
        <v>0</v>
      </c>
      <c r="CC1616" s="1">
        <v>0</v>
      </c>
      <c r="CD1616" s="1">
        <v>0</v>
      </c>
      <c r="CE1616" s="1">
        <v>0</v>
      </c>
      <c r="CF1616" s="1">
        <v>0</v>
      </c>
      <c r="CG1616" s="1">
        <v>0</v>
      </c>
      <c r="CH1616" s="1">
        <v>0</v>
      </c>
      <c r="CI1616" s="1" t="s">
        <v>4946</v>
      </c>
      <c r="CJ1616" s="1" t="s">
        <v>4945</v>
      </c>
      <c r="CK1616" s="1" t="s">
        <v>4945</v>
      </c>
      <c r="CL1616" s="1" t="s">
        <v>4945</v>
      </c>
      <c r="CM1616" s="1" t="s">
        <v>4945</v>
      </c>
      <c r="CN1616" s="1" t="s">
        <v>4945</v>
      </c>
      <c r="CO1616" s="1" t="s">
        <v>4944</v>
      </c>
      <c r="CP1616" s="1" t="s">
        <v>4945</v>
      </c>
      <c r="CQ1616" s="1" t="s">
        <v>4945</v>
      </c>
      <c r="CR1616" s="1" t="s">
        <v>4945</v>
      </c>
      <c r="CS1616" s="1" t="s">
        <v>4946</v>
      </c>
      <c r="CT1616" s="1" t="s">
        <v>4943</v>
      </c>
      <c r="CU1616" s="1" t="s">
        <v>4943</v>
      </c>
      <c r="CV1616" s="1" t="s">
        <v>4943</v>
      </c>
      <c r="CW1616" s="1" t="s">
        <v>4943</v>
      </c>
      <c r="CX1616" s="1" t="s">
        <v>4943</v>
      </c>
      <c r="CY1616" s="1" t="s">
        <v>4943</v>
      </c>
      <c r="CZ1616" s="1" t="s">
        <v>4943</v>
      </c>
    </row>
    <row r="1617" spans="2:104" x14ac:dyDescent="0.25">
      <c r="B1617" s="2">
        <v>44363</v>
      </c>
      <c r="C1617" s="1">
        <v>0</v>
      </c>
      <c r="D1617" s="1">
        <v>1</v>
      </c>
      <c r="E1617" s="1">
        <v>0</v>
      </c>
      <c r="F1617" s="1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>
        <v>0</v>
      </c>
      <c r="BD1617">
        <v>0</v>
      </c>
      <c r="BE1617">
        <v>0</v>
      </c>
      <c r="BF1617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M1617" s="1">
        <v>0</v>
      </c>
      <c r="BN1617" s="1">
        <v>0</v>
      </c>
      <c r="BO1617" s="1">
        <v>0</v>
      </c>
      <c r="BP1617" s="1">
        <v>0</v>
      </c>
      <c r="BQ1617" s="1">
        <v>0</v>
      </c>
      <c r="BR1617" s="1">
        <v>0</v>
      </c>
      <c r="BS1617" s="1">
        <v>0</v>
      </c>
      <c r="BT1617" s="1">
        <v>0</v>
      </c>
      <c r="BU1617" s="1">
        <v>0</v>
      </c>
      <c r="BV1617" s="1">
        <v>0</v>
      </c>
      <c r="BW1617" s="1">
        <v>0</v>
      </c>
      <c r="BX1617" s="1">
        <v>0</v>
      </c>
      <c r="BY1617" s="1">
        <v>0</v>
      </c>
      <c r="BZ1617" s="1">
        <v>0</v>
      </c>
      <c r="CA1617" s="1">
        <v>0</v>
      </c>
      <c r="CB1617" s="1">
        <v>0</v>
      </c>
      <c r="CC1617" s="1">
        <v>0</v>
      </c>
      <c r="CD1617" s="1">
        <v>0</v>
      </c>
      <c r="CE1617" s="1">
        <v>0</v>
      </c>
      <c r="CF1617" s="1">
        <v>0</v>
      </c>
      <c r="CG1617" s="1">
        <v>0</v>
      </c>
      <c r="CH1617" s="1">
        <v>0</v>
      </c>
      <c r="CI1617" s="1" t="s">
        <v>4943</v>
      </c>
      <c r="CJ1617" s="1" t="s">
        <v>4943</v>
      </c>
      <c r="CK1617" s="1" t="s">
        <v>4943</v>
      </c>
      <c r="CL1617" s="1" t="s">
        <v>4943</v>
      </c>
      <c r="CM1617" s="1" t="s">
        <v>4943</v>
      </c>
      <c r="CN1617" s="1" t="s">
        <v>4943</v>
      </c>
      <c r="CO1617" s="1" t="s">
        <v>4943</v>
      </c>
      <c r="CP1617" s="1" t="s">
        <v>4943</v>
      </c>
      <c r="CQ1617" s="1" t="s">
        <v>4943</v>
      </c>
      <c r="CR1617" s="1" t="s">
        <v>4943</v>
      </c>
      <c r="CS1617" s="1" t="s">
        <v>4943</v>
      </c>
      <c r="CT1617" s="1" t="s">
        <v>4943</v>
      </c>
      <c r="CU1617" s="1" t="s">
        <v>4943</v>
      </c>
      <c r="CV1617" s="1" t="s">
        <v>4943</v>
      </c>
      <c r="CW1617" s="1" t="s">
        <v>4943</v>
      </c>
      <c r="CX1617" s="1" t="s">
        <v>4943</v>
      </c>
      <c r="CY1617" s="1" t="s">
        <v>23</v>
      </c>
      <c r="CZ1617" s="1" t="s">
        <v>4943</v>
      </c>
    </row>
    <row r="1618" spans="2:104" x14ac:dyDescent="0.25">
      <c r="B1618" s="2">
        <v>44363</v>
      </c>
      <c r="C1618" s="1">
        <v>1</v>
      </c>
      <c r="D1618" s="1">
        <v>0</v>
      </c>
      <c r="E1618" s="1">
        <v>0</v>
      </c>
      <c r="F1618" s="1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1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>
        <v>0</v>
      </c>
      <c r="BD1618">
        <v>0</v>
      </c>
      <c r="BE1618">
        <v>0</v>
      </c>
      <c r="BF1618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M1618" s="1">
        <v>0</v>
      </c>
      <c r="BN1618" s="1">
        <v>0</v>
      </c>
      <c r="BO1618" s="1">
        <v>0</v>
      </c>
      <c r="BP1618" s="1">
        <v>0</v>
      </c>
      <c r="BQ1618" s="1">
        <v>1</v>
      </c>
      <c r="BR1618" s="1">
        <v>1</v>
      </c>
      <c r="BS1618" s="1">
        <v>0</v>
      </c>
      <c r="BT1618" s="1">
        <v>1</v>
      </c>
      <c r="BU1618" s="1">
        <v>0</v>
      </c>
      <c r="BV1618" s="1">
        <v>1</v>
      </c>
      <c r="BW1618" s="1">
        <v>0</v>
      </c>
      <c r="BX1618" s="1">
        <v>0</v>
      </c>
      <c r="BY1618" s="1">
        <v>0</v>
      </c>
      <c r="BZ1618" s="1">
        <v>0</v>
      </c>
      <c r="CA1618" s="1">
        <v>0</v>
      </c>
      <c r="CB1618" s="1">
        <v>0</v>
      </c>
      <c r="CC1618" s="1">
        <v>0</v>
      </c>
      <c r="CD1618" s="1">
        <v>0</v>
      </c>
      <c r="CE1618" s="1">
        <v>0</v>
      </c>
      <c r="CF1618" s="1">
        <v>0</v>
      </c>
      <c r="CG1618" s="1">
        <v>0</v>
      </c>
      <c r="CH1618" s="1">
        <v>0</v>
      </c>
      <c r="CI1618" s="1" t="s">
        <v>4945</v>
      </c>
      <c r="CJ1618" s="1" t="s">
        <v>4945</v>
      </c>
      <c r="CK1618" s="1" t="s">
        <v>4945</v>
      </c>
      <c r="CL1618" s="1" t="s">
        <v>4946</v>
      </c>
      <c r="CM1618" s="1" t="s">
        <v>4945</v>
      </c>
      <c r="CN1618" s="1" t="s">
        <v>4945</v>
      </c>
      <c r="CO1618" s="1" t="s">
        <v>4945</v>
      </c>
      <c r="CP1618" s="1" t="s">
        <v>4945</v>
      </c>
      <c r="CQ1618" s="1" t="s">
        <v>4945</v>
      </c>
      <c r="CR1618" s="1" t="s">
        <v>4945</v>
      </c>
      <c r="CS1618" s="1" t="s">
        <v>4946</v>
      </c>
      <c r="CT1618" s="1" t="s">
        <v>4943</v>
      </c>
      <c r="CU1618" s="1" t="s">
        <v>4943</v>
      </c>
      <c r="CV1618" s="1" t="s">
        <v>4943</v>
      </c>
      <c r="CW1618" s="1" t="s">
        <v>4943</v>
      </c>
      <c r="CX1618" s="1" t="s">
        <v>4943</v>
      </c>
      <c r="CY1618" s="1" t="s">
        <v>4943</v>
      </c>
      <c r="CZ1618" s="1" t="s">
        <v>4943</v>
      </c>
    </row>
    <row r="1619" spans="2:104" x14ac:dyDescent="0.25">
      <c r="B1619" s="2">
        <v>44363</v>
      </c>
      <c r="C1619" s="1">
        <v>1</v>
      </c>
      <c r="D1619" s="1">
        <v>0</v>
      </c>
      <c r="E1619" s="1">
        <v>0</v>
      </c>
      <c r="F1619" s="1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1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>
        <v>0</v>
      </c>
      <c r="BD1619">
        <v>0</v>
      </c>
      <c r="BE1619">
        <v>0</v>
      </c>
      <c r="BF1619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M1619" s="1">
        <v>0</v>
      </c>
      <c r="BN1619" s="1">
        <v>0</v>
      </c>
      <c r="BO1619" s="1">
        <v>0</v>
      </c>
      <c r="BP1619" s="1">
        <v>0</v>
      </c>
      <c r="BQ1619" s="1">
        <v>1</v>
      </c>
      <c r="BR1619" s="1">
        <v>1</v>
      </c>
      <c r="BS1619" s="1">
        <v>0</v>
      </c>
      <c r="BT1619" s="1">
        <v>1</v>
      </c>
      <c r="BU1619" s="1">
        <v>0</v>
      </c>
      <c r="BV1619" s="1">
        <v>1</v>
      </c>
      <c r="BW1619" s="1">
        <v>0</v>
      </c>
      <c r="BX1619" s="1">
        <v>0</v>
      </c>
      <c r="BY1619" s="1">
        <v>0</v>
      </c>
      <c r="BZ1619" s="1">
        <v>0</v>
      </c>
      <c r="CA1619" s="1">
        <v>0</v>
      </c>
      <c r="CB1619" s="1">
        <v>0</v>
      </c>
      <c r="CC1619" s="1">
        <v>0</v>
      </c>
      <c r="CD1619" s="1">
        <v>0</v>
      </c>
      <c r="CE1619" s="1">
        <v>0</v>
      </c>
      <c r="CF1619" s="1">
        <v>0</v>
      </c>
      <c r="CG1619" s="1">
        <v>0</v>
      </c>
      <c r="CH1619" s="1">
        <v>0</v>
      </c>
      <c r="CI1619" s="1" t="s">
        <v>4945</v>
      </c>
      <c r="CJ1619" s="1" t="s">
        <v>4945</v>
      </c>
      <c r="CK1619" s="1" t="s">
        <v>4945</v>
      </c>
      <c r="CL1619" s="1" t="s">
        <v>4946</v>
      </c>
      <c r="CM1619" s="1" t="s">
        <v>4945</v>
      </c>
      <c r="CN1619" s="1" t="s">
        <v>4945</v>
      </c>
      <c r="CO1619" s="1" t="s">
        <v>4945</v>
      </c>
      <c r="CP1619" s="1" t="s">
        <v>4945</v>
      </c>
      <c r="CQ1619" s="1" t="s">
        <v>4945</v>
      </c>
      <c r="CR1619" s="1" t="s">
        <v>4945</v>
      </c>
      <c r="CS1619" s="1" t="s">
        <v>4946</v>
      </c>
      <c r="CT1619" s="1" t="s">
        <v>4943</v>
      </c>
      <c r="CU1619" s="1" t="s">
        <v>4943</v>
      </c>
      <c r="CV1619" s="1" t="s">
        <v>4943</v>
      </c>
      <c r="CW1619" s="1" t="s">
        <v>4943</v>
      </c>
      <c r="CX1619" s="1" t="s">
        <v>4943</v>
      </c>
      <c r="CY1619" s="1" t="s">
        <v>4943</v>
      </c>
      <c r="CZ1619" s="1" t="s">
        <v>4943</v>
      </c>
    </row>
    <row r="1620" spans="2:104" x14ac:dyDescent="0.25">
      <c r="B1620" s="2">
        <v>44363</v>
      </c>
      <c r="C1620" s="1">
        <v>0</v>
      </c>
      <c r="D1620" s="1">
        <v>1</v>
      </c>
      <c r="E1620" s="1">
        <v>0</v>
      </c>
      <c r="F1620" s="1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>
        <v>0</v>
      </c>
      <c r="BD1620">
        <v>0</v>
      </c>
      <c r="BE1620">
        <v>0</v>
      </c>
      <c r="BF1620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v>0</v>
      </c>
      <c r="BO1620" s="1">
        <v>0</v>
      </c>
      <c r="BP1620" s="1">
        <v>0</v>
      </c>
      <c r="BQ1620" s="1">
        <v>0</v>
      </c>
      <c r="BR1620" s="1">
        <v>0</v>
      </c>
      <c r="BS1620" s="1">
        <v>0</v>
      </c>
      <c r="BT1620" s="1">
        <v>0</v>
      </c>
      <c r="BU1620" s="1">
        <v>0</v>
      </c>
      <c r="BV1620" s="1">
        <v>0</v>
      </c>
      <c r="BW1620" s="1">
        <v>0</v>
      </c>
      <c r="BX1620" s="1">
        <v>0</v>
      </c>
      <c r="BY1620" s="1">
        <v>0</v>
      </c>
      <c r="BZ1620" s="1">
        <v>0</v>
      </c>
      <c r="CA1620" s="1">
        <v>0</v>
      </c>
      <c r="CB1620" s="1">
        <v>0</v>
      </c>
      <c r="CC1620" s="1">
        <v>0</v>
      </c>
      <c r="CD1620" s="1">
        <v>0</v>
      </c>
      <c r="CE1620" s="1">
        <v>0</v>
      </c>
      <c r="CF1620" s="1">
        <v>0</v>
      </c>
      <c r="CG1620" s="1">
        <v>0</v>
      </c>
      <c r="CH1620" s="1">
        <v>0</v>
      </c>
      <c r="CI1620" s="1" t="s">
        <v>4943</v>
      </c>
      <c r="CJ1620" s="1" t="s">
        <v>4943</v>
      </c>
      <c r="CK1620" s="1" t="s">
        <v>4943</v>
      </c>
      <c r="CL1620" s="1" t="s">
        <v>4943</v>
      </c>
      <c r="CM1620" s="1" t="s">
        <v>4943</v>
      </c>
      <c r="CN1620" s="1" t="s">
        <v>4943</v>
      </c>
      <c r="CO1620" s="1" t="s">
        <v>4943</v>
      </c>
      <c r="CP1620" s="1" t="s">
        <v>4943</v>
      </c>
      <c r="CQ1620" s="1" t="s">
        <v>4943</v>
      </c>
      <c r="CR1620" s="1" t="s">
        <v>4943</v>
      </c>
      <c r="CS1620" s="1" t="s">
        <v>4943</v>
      </c>
      <c r="CT1620" s="1" t="s">
        <v>4943</v>
      </c>
      <c r="CU1620" s="1" t="s">
        <v>4943</v>
      </c>
      <c r="CV1620" s="1" t="s">
        <v>4943</v>
      </c>
      <c r="CW1620" s="1" t="s">
        <v>4943</v>
      </c>
      <c r="CX1620" s="1" t="s">
        <v>4943</v>
      </c>
      <c r="CY1620" s="1" t="s">
        <v>23</v>
      </c>
      <c r="CZ1620" s="1" t="s">
        <v>4943</v>
      </c>
    </row>
    <row r="1621" spans="2:104" x14ac:dyDescent="0.25">
      <c r="B1621" s="2">
        <v>44363</v>
      </c>
      <c r="C1621" s="1">
        <v>1</v>
      </c>
      <c r="D1621" s="1">
        <v>0</v>
      </c>
      <c r="E1621" s="1">
        <v>0</v>
      </c>
      <c r="F1621" s="1">
        <v>0</v>
      </c>
      <c r="G1621">
        <v>0</v>
      </c>
      <c r="H1621">
        <v>0</v>
      </c>
      <c r="I1621">
        <v>1</v>
      </c>
      <c r="J1621">
        <v>0</v>
      </c>
      <c r="K1621">
        <v>0</v>
      </c>
      <c r="L1621">
        <v>0</v>
      </c>
      <c r="M1621">
        <v>0</v>
      </c>
      <c r="N1621">
        <v>1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 s="1">
        <v>0</v>
      </c>
      <c r="W1621" s="1">
        <v>0</v>
      </c>
      <c r="X1621" s="1">
        <v>1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>
        <v>0</v>
      </c>
      <c r="BD1621">
        <v>0</v>
      </c>
      <c r="BE1621">
        <v>0</v>
      </c>
      <c r="BF162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M1621" s="1">
        <v>0</v>
      </c>
      <c r="BN1621" s="1">
        <v>0</v>
      </c>
      <c r="BO1621" s="1">
        <v>0</v>
      </c>
      <c r="BP1621" s="1">
        <v>0</v>
      </c>
      <c r="BQ1621" s="1">
        <v>0</v>
      </c>
      <c r="BR1621" s="1">
        <v>0</v>
      </c>
      <c r="BS1621" s="1">
        <v>0</v>
      </c>
      <c r="BT1621" s="1">
        <v>0</v>
      </c>
      <c r="BU1621" s="1">
        <v>0</v>
      </c>
      <c r="BV1621" s="1">
        <v>0</v>
      </c>
      <c r="BW1621" s="1">
        <v>0</v>
      </c>
      <c r="BX1621" s="1">
        <v>0</v>
      </c>
      <c r="BY1621" s="1">
        <v>0</v>
      </c>
      <c r="BZ1621" s="1">
        <v>0</v>
      </c>
      <c r="CA1621" s="1">
        <v>0</v>
      </c>
      <c r="CB1621" s="1">
        <v>0</v>
      </c>
      <c r="CC1621" s="1">
        <v>0</v>
      </c>
      <c r="CD1621" s="1">
        <v>0</v>
      </c>
      <c r="CE1621" s="1">
        <v>0</v>
      </c>
      <c r="CF1621" s="1">
        <v>0</v>
      </c>
      <c r="CG1621" s="1">
        <v>0</v>
      </c>
      <c r="CH1621" s="1">
        <v>0</v>
      </c>
      <c r="CI1621" s="1" t="s">
        <v>4946</v>
      </c>
      <c r="CJ1621" s="1" t="s">
        <v>4946</v>
      </c>
      <c r="CK1621" s="1" t="s">
        <v>4945</v>
      </c>
      <c r="CL1621" s="1" t="s">
        <v>4945</v>
      </c>
      <c r="CM1621" s="1" t="s">
        <v>4944</v>
      </c>
      <c r="CN1621" s="1" t="s">
        <v>4946</v>
      </c>
      <c r="CO1621" s="1" t="s">
        <v>4944</v>
      </c>
      <c r="CP1621" s="1" t="s">
        <v>4945</v>
      </c>
      <c r="CQ1621" s="1" t="s">
        <v>4945</v>
      </c>
      <c r="CR1621" s="1" t="s">
        <v>4944</v>
      </c>
      <c r="CS1621" s="1" t="s">
        <v>4944</v>
      </c>
      <c r="CT1621" s="1" t="s">
        <v>4943</v>
      </c>
      <c r="CU1621" s="1" t="s">
        <v>4943</v>
      </c>
      <c r="CV1621" s="1" t="s">
        <v>4943</v>
      </c>
      <c r="CW1621" s="1" t="s">
        <v>4943</v>
      </c>
      <c r="CX1621" s="1" t="s">
        <v>4943</v>
      </c>
      <c r="CY1621" s="1" t="s">
        <v>4943</v>
      </c>
      <c r="CZ1621" s="1" t="s">
        <v>4943</v>
      </c>
    </row>
    <row r="1622" spans="2:104" x14ac:dyDescent="0.25">
      <c r="B1622" s="2">
        <v>44363</v>
      </c>
      <c r="C1622" s="1">
        <v>0</v>
      </c>
      <c r="D1622" s="1">
        <v>1</v>
      </c>
      <c r="E1622" s="1">
        <v>0</v>
      </c>
      <c r="F1622" s="1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>
        <v>0</v>
      </c>
      <c r="BD1622">
        <v>0</v>
      </c>
      <c r="BE1622">
        <v>0</v>
      </c>
      <c r="BF1622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M1622" s="1">
        <v>0</v>
      </c>
      <c r="BN1622" s="1">
        <v>0</v>
      </c>
      <c r="BO1622" s="1">
        <v>0</v>
      </c>
      <c r="BP1622" s="1">
        <v>0</v>
      </c>
      <c r="BQ1622" s="1">
        <v>0</v>
      </c>
      <c r="BR1622" s="1">
        <v>0</v>
      </c>
      <c r="BS1622" s="1">
        <v>0</v>
      </c>
      <c r="BT1622" s="1">
        <v>0</v>
      </c>
      <c r="BU1622" s="1">
        <v>0</v>
      </c>
      <c r="BV1622" s="1">
        <v>0</v>
      </c>
      <c r="BW1622" s="1">
        <v>0</v>
      </c>
      <c r="BX1622" s="1">
        <v>0</v>
      </c>
      <c r="BY1622" s="1">
        <v>0</v>
      </c>
      <c r="BZ1622" s="1">
        <v>0</v>
      </c>
      <c r="CA1622" s="1">
        <v>0</v>
      </c>
      <c r="CB1622" s="1">
        <v>0</v>
      </c>
      <c r="CC1622" s="1">
        <v>0</v>
      </c>
      <c r="CD1622" s="1">
        <v>0</v>
      </c>
      <c r="CE1622" s="1">
        <v>0</v>
      </c>
      <c r="CF1622" s="1">
        <v>0</v>
      </c>
      <c r="CG1622" s="1">
        <v>0</v>
      </c>
      <c r="CH1622" s="1">
        <v>0</v>
      </c>
      <c r="CI1622" s="1" t="s">
        <v>4945</v>
      </c>
      <c r="CJ1622" s="1" t="s">
        <v>4945</v>
      </c>
      <c r="CK1622" s="1" t="s">
        <v>4945</v>
      </c>
      <c r="CL1622" s="1" t="s">
        <v>4945</v>
      </c>
      <c r="CM1622" s="1" t="s">
        <v>4945</v>
      </c>
      <c r="CN1622" s="1" t="s">
        <v>4945</v>
      </c>
      <c r="CO1622" s="1" t="s">
        <v>4946</v>
      </c>
      <c r="CP1622" s="1" t="s">
        <v>4944</v>
      </c>
      <c r="CQ1622" s="1" t="s">
        <v>4944</v>
      </c>
      <c r="CR1622" s="1" t="s">
        <v>4946</v>
      </c>
      <c r="CS1622" s="1" t="s">
        <v>4944</v>
      </c>
      <c r="CT1622" s="1" t="s">
        <v>4943</v>
      </c>
      <c r="CU1622" s="1" t="s">
        <v>4943</v>
      </c>
      <c r="CV1622" s="1" t="s">
        <v>4943</v>
      </c>
      <c r="CW1622" s="1" t="s">
        <v>4943</v>
      </c>
      <c r="CX1622" s="1" t="s">
        <v>4943</v>
      </c>
      <c r="CY1622" s="1" t="s">
        <v>23</v>
      </c>
      <c r="CZ1622" s="1" t="s">
        <v>4943</v>
      </c>
    </row>
    <row r="1623" spans="2:104" x14ac:dyDescent="0.25">
      <c r="B1623" s="2">
        <v>44363</v>
      </c>
      <c r="C1623" s="1">
        <v>0</v>
      </c>
      <c r="D1623" s="1">
        <v>1</v>
      </c>
      <c r="E1623" s="1">
        <v>0</v>
      </c>
      <c r="F1623" s="1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>
        <v>0</v>
      </c>
      <c r="BD1623">
        <v>0</v>
      </c>
      <c r="BE1623">
        <v>0</v>
      </c>
      <c r="BF1623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M1623" s="1">
        <v>0</v>
      </c>
      <c r="BN1623" s="1">
        <v>0</v>
      </c>
      <c r="BO1623" s="1">
        <v>0</v>
      </c>
      <c r="BP1623" s="1">
        <v>0</v>
      </c>
      <c r="BQ1623" s="1">
        <v>0</v>
      </c>
      <c r="BR1623" s="1">
        <v>0</v>
      </c>
      <c r="BS1623" s="1">
        <v>0</v>
      </c>
      <c r="BT1623" s="1">
        <v>0</v>
      </c>
      <c r="BU1623" s="1">
        <v>0</v>
      </c>
      <c r="BV1623" s="1">
        <v>0</v>
      </c>
      <c r="BW1623" s="1">
        <v>0</v>
      </c>
      <c r="BX1623" s="1">
        <v>0</v>
      </c>
      <c r="BY1623" s="1">
        <v>0</v>
      </c>
      <c r="BZ1623" s="1">
        <v>0</v>
      </c>
      <c r="CA1623" s="1">
        <v>0</v>
      </c>
      <c r="CB1623" s="1">
        <v>0</v>
      </c>
      <c r="CC1623" s="1">
        <v>0</v>
      </c>
      <c r="CD1623" s="1">
        <v>0</v>
      </c>
      <c r="CE1623" s="1">
        <v>0</v>
      </c>
      <c r="CF1623" s="1">
        <v>0</v>
      </c>
      <c r="CG1623" s="1">
        <v>0</v>
      </c>
      <c r="CH1623" s="1">
        <v>0</v>
      </c>
      <c r="CI1623" s="1" t="s">
        <v>4943</v>
      </c>
      <c r="CJ1623" s="1" t="s">
        <v>4943</v>
      </c>
      <c r="CK1623" s="1" t="s">
        <v>4943</v>
      </c>
      <c r="CL1623" s="1" t="s">
        <v>4943</v>
      </c>
      <c r="CM1623" s="1" t="s">
        <v>4943</v>
      </c>
      <c r="CN1623" s="1" t="s">
        <v>4943</v>
      </c>
      <c r="CO1623" s="1" t="s">
        <v>4943</v>
      </c>
      <c r="CP1623" s="1" t="s">
        <v>4943</v>
      </c>
      <c r="CQ1623" s="1" t="s">
        <v>4943</v>
      </c>
      <c r="CR1623" s="1" t="s">
        <v>4943</v>
      </c>
      <c r="CS1623" s="1" t="s">
        <v>4943</v>
      </c>
      <c r="CT1623" s="1" t="s">
        <v>4943</v>
      </c>
      <c r="CU1623" s="1" t="s">
        <v>4943</v>
      </c>
      <c r="CV1623" s="1" t="s">
        <v>4943</v>
      </c>
      <c r="CW1623" s="1" t="s">
        <v>4943</v>
      </c>
      <c r="CX1623" s="1" t="s">
        <v>4943</v>
      </c>
      <c r="CY1623" s="1" t="s">
        <v>23</v>
      </c>
      <c r="CZ1623" s="1" t="s">
        <v>4943</v>
      </c>
    </row>
    <row r="1624" spans="2:104" x14ac:dyDescent="0.25">
      <c r="B1624" s="2">
        <v>44363</v>
      </c>
      <c r="C1624" s="1">
        <v>0</v>
      </c>
      <c r="D1624" s="1">
        <v>1</v>
      </c>
      <c r="E1624" s="1">
        <v>0</v>
      </c>
      <c r="F1624" s="1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>
        <v>0</v>
      </c>
      <c r="BD1624">
        <v>0</v>
      </c>
      <c r="BE1624">
        <v>0</v>
      </c>
      <c r="BF1624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M1624" s="1">
        <v>0</v>
      </c>
      <c r="BN1624" s="1">
        <v>0</v>
      </c>
      <c r="BO1624" s="1">
        <v>0</v>
      </c>
      <c r="BP1624" s="1">
        <v>0</v>
      </c>
      <c r="BQ1624" s="1">
        <v>0</v>
      </c>
      <c r="BR1624" s="1">
        <v>0</v>
      </c>
      <c r="BS1624" s="1">
        <v>0</v>
      </c>
      <c r="BT1624" s="1">
        <v>0</v>
      </c>
      <c r="BU1624" s="1">
        <v>0</v>
      </c>
      <c r="BV1624" s="1">
        <v>0</v>
      </c>
      <c r="BW1624" s="1">
        <v>0</v>
      </c>
      <c r="BX1624" s="1">
        <v>0</v>
      </c>
      <c r="BY1624" s="1">
        <v>0</v>
      </c>
      <c r="BZ1624" s="1">
        <v>0</v>
      </c>
      <c r="CA1624" s="1">
        <v>0</v>
      </c>
      <c r="CB1624" s="1">
        <v>0</v>
      </c>
      <c r="CC1624" s="1">
        <v>0</v>
      </c>
      <c r="CD1624" s="1">
        <v>0</v>
      </c>
      <c r="CE1624" s="1">
        <v>0</v>
      </c>
      <c r="CF1624" s="1">
        <v>0</v>
      </c>
      <c r="CG1624" s="1">
        <v>0</v>
      </c>
      <c r="CH1624" s="1">
        <v>0</v>
      </c>
      <c r="CI1624" s="1" t="s">
        <v>4943</v>
      </c>
      <c r="CJ1624" s="1" t="s">
        <v>4943</v>
      </c>
      <c r="CK1624" s="1" t="s">
        <v>4943</v>
      </c>
      <c r="CL1624" s="1" t="s">
        <v>4943</v>
      </c>
      <c r="CM1624" s="1" t="s">
        <v>4943</v>
      </c>
      <c r="CN1624" s="1" t="s">
        <v>4943</v>
      </c>
      <c r="CO1624" s="1" t="s">
        <v>4943</v>
      </c>
      <c r="CP1624" s="1" t="s">
        <v>4943</v>
      </c>
      <c r="CQ1624" s="1" t="s">
        <v>4943</v>
      </c>
      <c r="CR1624" s="1" t="s">
        <v>4943</v>
      </c>
      <c r="CS1624" s="1" t="s">
        <v>4943</v>
      </c>
      <c r="CT1624" s="1" t="s">
        <v>4943</v>
      </c>
      <c r="CU1624" s="1" t="s">
        <v>4943</v>
      </c>
      <c r="CV1624" s="1" t="s">
        <v>4943</v>
      </c>
      <c r="CW1624" s="1" t="s">
        <v>4943</v>
      </c>
      <c r="CX1624" s="1" t="s">
        <v>4943</v>
      </c>
      <c r="CY1624" s="1" t="s">
        <v>23</v>
      </c>
      <c r="CZ1624" s="1" t="s">
        <v>4943</v>
      </c>
    </row>
    <row r="1625" spans="2:104" x14ac:dyDescent="0.25">
      <c r="B1625" s="2">
        <v>44363</v>
      </c>
      <c r="C1625" s="1">
        <v>0</v>
      </c>
      <c r="D1625" s="1">
        <v>0</v>
      </c>
      <c r="E1625" s="1">
        <v>1</v>
      </c>
      <c r="F1625" s="1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>
        <v>0</v>
      </c>
      <c r="BD1625">
        <v>0</v>
      </c>
      <c r="BE1625">
        <v>0</v>
      </c>
      <c r="BF1625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M1625" s="1">
        <v>0</v>
      </c>
      <c r="BN1625" s="1">
        <v>0</v>
      </c>
      <c r="BO1625" s="1">
        <v>0</v>
      </c>
      <c r="BP1625" s="1">
        <v>0</v>
      </c>
      <c r="BQ1625" s="1">
        <v>0</v>
      </c>
      <c r="BR1625" s="1">
        <v>0</v>
      </c>
      <c r="BS1625" s="1">
        <v>0</v>
      </c>
      <c r="BT1625" s="1">
        <v>0</v>
      </c>
      <c r="BU1625" s="1">
        <v>0</v>
      </c>
      <c r="BV1625" s="1">
        <v>0</v>
      </c>
      <c r="BW1625" s="1">
        <v>0</v>
      </c>
      <c r="BX1625" s="1">
        <v>0</v>
      </c>
      <c r="BY1625" s="1">
        <v>0</v>
      </c>
      <c r="BZ1625" s="1">
        <v>0</v>
      </c>
      <c r="CA1625" s="1">
        <v>0</v>
      </c>
      <c r="CB1625" s="1">
        <v>0</v>
      </c>
      <c r="CC1625" s="1">
        <v>0</v>
      </c>
      <c r="CD1625" s="1">
        <v>0</v>
      </c>
      <c r="CE1625" s="1">
        <v>0</v>
      </c>
      <c r="CF1625" s="1">
        <v>0</v>
      </c>
      <c r="CG1625" s="1">
        <v>0</v>
      </c>
      <c r="CH1625" s="1">
        <v>0</v>
      </c>
      <c r="CI1625" s="1" t="s">
        <v>4943</v>
      </c>
      <c r="CJ1625" s="1" t="s">
        <v>4943</v>
      </c>
      <c r="CK1625" s="1" t="s">
        <v>4943</v>
      </c>
      <c r="CL1625" s="1" t="s">
        <v>4943</v>
      </c>
      <c r="CM1625" s="1" t="s">
        <v>4943</v>
      </c>
      <c r="CN1625" s="1" t="s">
        <v>4943</v>
      </c>
      <c r="CO1625" s="1" t="s">
        <v>4943</v>
      </c>
      <c r="CP1625" s="1" t="s">
        <v>4943</v>
      </c>
      <c r="CQ1625" s="1" t="s">
        <v>4943</v>
      </c>
      <c r="CR1625" s="1" t="s">
        <v>4943</v>
      </c>
      <c r="CS1625" s="1" t="s">
        <v>4943</v>
      </c>
      <c r="CT1625" s="1" t="s">
        <v>4947</v>
      </c>
      <c r="CU1625" s="1" t="s">
        <v>4947</v>
      </c>
      <c r="CV1625" s="1" t="s">
        <v>4947</v>
      </c>
      <c r="CW1625" s="1" t="s">
        <v>4943</v>
      </c>
      <c r="CX1625" s="1" t="s">
        <v>4943</v>
      </c>
      <c r="CY1625" s="1" t="s">
        <v>4943</v>
      </c>
      <c r="CZ1625" s="1" t="s">
        <v>23</v>
      </c>
    </row>
    <row r="1626" spans="2:104" x14ac:dyDescent="0.25">
      <c r="B1626" s="2">
        <v>44363</v>
      </c>
      <c r="C1626" s="1">
        <v>0</v>
      </c>
      <c r="D1626" s="1">
        <v>0</v>
      </c>
      <c r="E1626" s="1">
        <v>1</v>
      </c>
      <c r="F1626" s="1">
        <v>0</v>
      </c>
      <c r="G1626">
        <v>0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>
        <v>0</v>
      </c>
      <c r="BD1626">
        <v>0</v>
      </c>
      <c r="BE1626">
        <v>0</v>
      </c>
      <c r="BF1626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M1626" s="1">
        <v>0</v>
      </c>
      <c r="BN1626" s="1">
        <v>0</v>
      </c>
      <c r="BO1626" s="1">
        <v>0</v>
      </c>
      <c r="BP1626" s="1">
        <v>0</v>
      </c>
      <c r="BQ1626" s="1">
        <v>0</v>
      </c>
      <c r="BR1626" s="1">
        <v>0</v>
      </c>
      <c r="BS1626" s="1">
        <v>0</v>
      </c>
      <c r="BT1626" s="1">
        <v>0</v>
      </c>
      <c r="BU1626" s="1">
        <v>0</v>
      </c>
      <c r="BV1626" s="1">
        <v>0</v>
      </c>
      <c r="BW1626" s="1">
        <v>0</v>
      </c>
      <c r="BX1626" s="1">
        <v>0</v>
      </c>
      <c r="BY1626" s="1">
        <v>0</v>
      </c>
      <c r="BZ1626" s="1">
        <v>0</v>
      </c>
      <c r="CA1626" s="1">
        <v>0</v>
      </c>
      <c r="CB1626" s="1">
        <v>0</v>
      </c>
      <c r="CC1626" s="1">
        <v>0</v>
      </c>
      <c r="CD1626" s="1">
        <v>0</v>
      </c>
      <c r="CE1626" s="1">
        <v>0</v>
      </c>
      <c r="CF1626" s="1">
        <v>0</v>
      </c>
      <c r="CG1626" s="1">
        <v>0</v>
      </c>
      <c r="CH1626" s="1">
        <v>0</v>
      </c>
      <c r="CI1626" s="1" t="s">
        <v>4943</v>
      </c>
      <c r="CJ1626" s="1" t="s">
        <v>4943</v>
      </c>
      <c r="CK1626" s="1" t="s">
        <v>4943</v>
      </c>
      <c r="CL1626" s="1" t="s">
        <v>4943</v>
      </c>
      <c r="CM1626" s="1" t="s">
        <v>4943</v>
      </c>
      <c r="CN1626" s="1" t="s">
        <v>4943</v>
      </c>
      <c r="CO1626" s="1" t="s">
        <v>4943</v>
      </c>
      <c r="CP1626" s="1" t="s">
        <v>4943</v>
      </c>
      <c r="CQ1626" s="1" t="s">
        <v>4943</v>
      </c>
      <c r="CR1626" s="1" t="s">
        <v>4943</v>
      </c>
      <c r="CS1626" s="1" t="s">
        <v>4943</v>
      </c>
      <c r="CT1626" s="1" t="s">
        <v>4947</v>
      </c>
      <c r="CU1626" s="1" t="s">
        <v>4947</v>
      </c>
      <c r="CV1626" s="1" t="s">
        <v>4947</v>
      </c>
      <c r="CW1626" s="1" t="s">
        <v>4943</v>
      </c>
      <c r="CX1626" s="1" t="s">
        <v>4943</v>
      </c>
      <c r="CY1626" s="1" t="s">
        <v>4943</v>
      </c>
      <c r="CZ1626" s="1" t="s">
        <v>23</v>
      </c>
    </row>
    <row r="1627" spans="2:104" x14ac:dyDescent="0.25">
      <c r="B1627" s="2">
        <v>44363</v>
      </c>
      <c r="C1627" s="1">
        <v>1</v>
      </c>
      <c r="D1627" s="1">
        <v>0</v>
      </c>
      <c r="E1627" s="1">
        <v>0</v>
      </c>
      <c r="F1627" s="1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>
        <v>0</v>
      </c>
      <c r="BD1627">
        <v>0</v>
      </c>
      <c r="BE1627">
        <v>0</v>
      </c>
      <c r="BF1627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M1627" s="1">
        <v>0</v>
      </c>
      <c r="BN1627" s="1">
        <v>0</v>
      </c>
      <c r="BO1627" s="1">
        <v>0</v>
      </c>
      <c r="BP1627" s="1">
        <v>0</v>
      </c>
      <c r="BQ1627" s="1">
        <v>0</v>
      </c>
      <c r="BR1627" s="1">
        <v>0</v>
      </c>
      <c r="BS1627" s="1">
        <v>0</v>
      </c>
      <c r="BT1627" s="1">
        <v>0</v>
      </c>
      <c r="BU1627" s="1">
        <v>0</v>
      </c>
      <c r="BV1627" s="1">
        <v>0</v>
      </c>
      <c r="BW1627" s="1">
        <v>0</v>
      </c>
      <c r="BX1627" s="1">
        <v>0</v>
      </c>
      <c r="BY1627" s="1">
        <v>0</v>
      </c>
      <c r="BZ1627" s="1">
        <v>0</v>
      </c>
      <c r="CA1627" s="1">
        <v>0</v>
      </c>
      <c r="CB1627" s="1">
        <v>0</v>
      </c>
      <c r="CC1627" s="1">
        <v>0</v>
      </c>
      <c r="CD1627" s="1">
        <v>0</v>
      </c>
      <c r="CE1627" s="1">
        <v>0</v>
      </c>
      <c r="CF1627" s="1">
        <v>0</v>
      </c>
      <c r="CG1627" s="1">
        <v>0</v>
      </c>
      <c r="CH1627" s="1">
        <v>0</v>
      </c>
      <c r="CI1627" s="1" t="s">
        <v>4944</v>
      </c>
      <c r="CJ1627" s="1" t="s">
        <v>4944</v>
      </c>
      <c r="CK1627" s="1" t="s">
        <v>4944</v>
      </c>
      <c r="CL1627" s="1" t="s">
        <v>4944</v>
      </c>
      <c r="CM1627" s="1" t="s">
        <v>4944</v>
      </c>
      <c r="CN1627" s="1" t="s">
        <v>4944</v>
      </c>
      <c r="CO1627" s="1" t="s">
        <v>4944</v>
      </c>
      <c r="CP1627" s="1" t="s">
        <v>4946</v>
      </c>
      <c r="CQ1627" s="1" t="s">
        <v>4944</v>
      </c>
      <c r="CR1627" s="1" t="s">
        <v>4944</v>
      </c>
      <c r="CS1627" s="1" t="s">
        <v>4944</v>
      </c>
      <c r="CT1627" s="1" t="s">
        <v>4943</v>
      </c>
      <c r="CU1627" s="1" t="s">
        <v>4943</v>
      </c>
      <c r="CV1627" s="1" t="s">
        <v>4943</v>
      </c>
      <c r="CW1627" s="1" t="s">
        <v>4943</v>
      </c>
      <c r="CX1627" s="1" t="s">
        <v>4943</v>
      </c>
      <c r="CY1627" s="1" t="s">
        <v>4943</v>
      </c>
      <c r="CZ1627" s="1" t="s">
        <v>4943</v>
      </c>
    </row>
    <row r="1628" spans="2:104" x14ac:dyDescent="0.25">
      <c r="B1628" s="2">
        <v>44363</v>
      </c>
      <c r="C1628" s="1">
        <v>0</v>
      </c>
      <c r="D1628" s="1">
        <v>1</v>
      </c>
      <c r="E1628" s="1">
        <v>0</v>
      </c>
      <c r="F1628" s="1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>
        <v>0</v>
      </c>
      <c r="BD1628">
        <v>0</v>
      </c>
      <c r="BE1628">
        <v>0</v>
      </c>
      <c r="BF1628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M1628" s="1">
        <v>0</v>
      </c>
      <c r="BN1628" s="1">
        <v>0</v>
      </c>
      <c r="BO1628" s="1">
        <v>0</v>
      </c>
      <c r="BP1628" s="1">
        <v>0</v>
      </c>
      <c r="BQ1628" s="1">
        <v>0</v>
      </c>
      <c r="BR1628" s="1">
        <v>0</v>
      </c>
      <c r="BS1628" s="1">
        <v>0</v>
      </c>
      <c r="BT1628" s="1">
        <v>0</v>
      </c>
      <c r="BU1628" s="1">
        <v>0</v>
      </c>
      <c r="BV1628" s="1">
        <v>0</v>
      </c>
      <c r="BW1628" s="1">
        <v>0</v>
      </c>
      <c r="BX1628" s="1">
        <v>0</v>
      </c>
      <c r="BY1628" s="1">
        <v>0</v>
      </c>
      <c r="BZ1628" s="1">
        <v>0</v>
      </c>
      <c r="CA1628" s="1">
        <v>0</v>
      </c>
      <c r="CB1628" s="1">
        <v>0</v>
      </c>
      <c r="CC1628" s="1">
        <v>0</v>
      </c>
      <c r="CD1628" s="1">
        <v>0</v>
      </c>
      <c r="CE1628" s="1">
        <v>0</v>
      </c>
      <c r="CF1628" s="1">
        <v>0</v>
      </c>
      <c r="CG1628" s="1">
        <v>0</v>
      </c>
      <c r="CH1628" s="1">
        <v>0</v>
      </c>
      <c r="CI1628" s="1" t="s">
        <v>4943</v>
      </c>
      <c r="CJ1628" s="1" t="s">
        <v>4943</v>
      </c>
      <c r="CK1628" s="1" t="s">
        <v>4943</v>
      </c>
      <c r="CL1628" s="1" t="s">
        <v>4943</v>
      </c>
      <c r="CM1628" s="1" t="s">
        <v>4943</v>
      </c>
      <c r="CN1628" s="1" t="s">
        <v>4943</v>
      </c>
      <c r="CO1628" s="1" t="s">
        <v>4943</v>
      </c>
      <c r="CP1628" s="1" t="s">
        <v>4943</v>
      </c>
      <c r="CQ1628" s="1" t="s">
        <v>4943</v>
      </c>
      <c r="CR1628" s="1" t="s">
        <v>4943</v>
      </c>
      <c r="CS1628" s="1" t="s">
        <v>4943</v>
      </c>
      <c r="CT1628" s="1" t="s">
        <v>4943</v>
      </c>
      <c r="CU1628" s="1" t="s">
        <v>4943</v>
      </c>
      <c r="CV1628" s="1" t="s">
        <v>4943</v>
      </c>
      <c r="CW1628" s="1" t="s">
        <v>4943</v>
      </c>
      <c r="CX1628" s="1" t="s">
        <v>4943</v>
      </c>
      <c r="CY1628" s="1" t="s">
        <v>23</v>
      </c>
      <c r="CZ1628" s="1" t="s">
        <v>4943</v>
      </c>
    </row>
    <row r="1629" spans="2:104" x14ac:dyDescent="0.25">
      <c r="B1629" s="2">
        <v>44363</v>
      </c>
      <c r="C1629" s="1">
        <v>1</v>
      </c>
      <c r="D1629" s="1">
        <v>0</v>
      </c>
      <c r="E1629" s="1">
        <v>0</v>
      </c>
      <c r="F1629" s="1">
        <v>0</v>
      </c>
      <c r="G1629">
        <v>0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0</v>
      </c>
      <c r="N1629">
        <v>1</v>
      </c>
      <c r="O1629">
        <v>1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 s="1">
        <v>1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1</v>
      </c>
      <c r="AI1629" s="1">
        <v>0</v>
      </c>
      <c r="AJ1629" s="1">
        <v>0</v>
      </c>
      <c r="AK1629" s="1">
        <v>0</v>
      </c>
      <c r="AL1629" s="1">
        <v>0</v>
      </c>
      <c r="AM1629" s="1">
        <v>1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1</v>
      </c>
      <c r="AY1629" s="1">
        <v>0</v>
      </c>
      <c r="AZ1629" s="1">
        <v>1</v>
      </c>
      <c r="BA1629" s="1">
        <v>0</v>
      </c>
      <c r="BB1629" s="1">
        <v>0</v>
      </c>
      <c r="BC1629">
        <v>1</v>
      </c>
      <c r="BD1629">
        <v>0</v>
      </c>
      <c r="BE1629">
        <v>1</v>
      </c>
      <c r="BF1629">
        <v>1</v>
      </c>
      <c r="BG1629" s="1">
        <v>1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M1629" s="1">
        <v>0</v>
      </c>
      <c r="BN1629" s="1">
        <v>0</v>
      </c>
      <c r="BO1629" s="1">
        <v>0</v>
      </c>
      <c r="BP1629" s="1">
        <v>0</v>
      </c>
      <c r="BQ1629" s="1">
        <v>0</v>
      </c>
      <c r="BR1629" s="1">
        <v>0</v>
      </c>
      <c r="BS1629" s="1">
        <v>0</v>
      </c>
      <c r="BT1629" s="1">
        <v>0</v>
      </c>
      <c r="BU1629" s="1">
        <v>0</v>
      </c>
      <c r="BV1629" s="1">
        <v>0</v>
      </c>
      <c r="BW1629" s="1">
        <v>0</v>
      </c>
      <c r="BX1629" s="1">
        <v>0</v>
      </c>
      <c r="BY1629" s="1">
        <v>0</v>
      </c>
      <c r="BZ1629" s="1">
        <v>0</v>
      </c>
      <c r="CA1629" s="1">
        <v>0</v>
      </c>
      <c r="CB1629" s="1">
        <v>0</v>
      </c>
      <c r="CC1629" s="1">
        <v>0</v>
      </c>
      <c r="CD1629" s="1">
        <v>0</v>
      </c>
      <c r="CE1629" s="1">
        <v>0</v>
      </c>
      <c r="CF1629" s="1">
        <v>0</v>
      </c>
      <c r="CG1629" s="1">
        <v>0</v>
      </c>
      <c r="CH1629" s="1">
        <v>0</v>
      </c>
      <c r="CI1629" s="1" t="s">
        <v>4946</v>
      </c>
      <c r="CJ1629" s="1" t="s">
        <v>4946</v>
      </c>
      <c r="CK1629" s="1" t="s">
        <v>4944</v>
      </c>
      <c r="CL1629" s="1" t="s">
        <v>4944</v>
      </c>
      <c r="CM1629" s="1" t="s">
        <v>4945</v>
      </c>
      <c r="CN1629" s="1" t="s">
        <v>4944</v>
      </c>
      <c r="CO1629" s="1" t="s">
        <v>4944</v>
      </c>
      <c r="CP1629" s="1" t="s">
        <v>4944</v>
      </c>
      <c r="CQ1629" s="1" t="s">
        <v>4945</v>
      </c>
      <c r="CR1629" s="1" t="s">
        <v>4945</v>
      </c>
      <c r="CS1629" s="1" t="s">
        <v>4945</v>
      </c>
      <c r="CT1629" s="1" t="s">
        <v>4943</v>
      </c>
      <c r="CU1629" s="1" t="s">
        <v>4943</v>
      </c>
      <c r="CV1629" s="1" t="s">
        <v>4943</v>
      </c>
      <c r="CW1629" s="1" t="s">
        <v>4943</v>
      </c>
      <c r="CX1629" s="1" t="s">
        <v>4943</v>
      </c>
      <c r="CY1629" s="1" t="s">
        <v>4943</v>
      </c>
      <c r="CZ1629" s="1" t="s">
        <v>4943</v>
      </c>
    </row>
    <row r="1630" spans="2:104" x14ac:dyDescent="0.25">
      <c r="B1630" s="2">
        <v>44363</v>
      </c>
      <c r="C1630" s="1">
        <v>0</v>
      </c>
      <c r="D1630" s="1">
        <v>1</v>
      </c>
      <c r="E1630" s="1">
        <v>0</v>
      </c>
      <c r="F1630" s="1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>
        <v>0</v>
      </c>
      <c r="BD1630">
        <v>0</v>
      </c>
      <c r="BE1630">
        <v>0</v>
      </c>
      <c r="BF1630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M1630" s="1">
        <v>0</v>
      </c>
      <c r="BN1630" s="1">
        <v>0</v>
      </c>
      <c r="BO1630" s="1">
        <v>0</v>
      </c>
      <c r="BP1630" s="1">
        <v>0</v>
      </c>
      <c r="BQ1630" s="1">
        <v>0</v>
      </c>
      <c r="BR1630" s="1">
        <v>0</v>
      </c>
      <c r="BS1630" s="1">
        <v>0</v>
      </c>
      <c r="BT1630" s="1">
        <v>0</v>
      </c>
      <c r="BU1630" s="1">
        <v>0</v>
      </c>
      <c r="BV1630" s="1">
        <v>0</v>
      </c>
      <c r="BW1630" s="1">
        <v>0</v>
      </c>
      <c r="BX1630" s="1">
        <v>0</v>
      </c>
      <c r="BY1630" s="1">
        <v>0</v>
      </c>
      <c r="BZ1630" s="1">
        <v>0</v>
      </c>
      <c r="CA1630" s="1">
        <v>0</v>
      </c>
      <c r="CB1630" s="1">
        <v>0</v>
      </c>
      <c r="CC1630" s="1">
        <v>0</v>
      </c>
      <c r="CD1630" s="1">
        <v>0</v>
      </c>
      <c r="CE1630" s="1">
        <v>0</v>
      </c>
      <c r="CF1630" s="1">
        <v>0</v>
      </c>
      <c r="CG1630" s="1">
        <v>0</v>
      </c>
      <c r="CH1630" s="1">
        <v>0</v>
      </c>
      <c r="CI1630" s="1" t="s">
        <v>4943</v>
      </c>
      <c r="CJ1630" s="1" t="s">
        <v>4943</v>
      </c>
      <c r="CK1630" s="1" t="s">
        <v>4943</v>
      </c>
      <c r="CL1630" s="1" t="s">
        <v>4943</v>
      </c>
      <c r="CM1630" s="1" t="s">
        <v>4943</v>
      </c>
      <c r="CN1630" s="1" t="s">
        <v>4943</v>
      </c>
      <c r="CO1630" s="1" t="s">
        <v>4943</v>
      </c>
      <c r="CP1630" s="1" t="s">
        <v>4943</v>
      </c>
      <c r="CQ1630" s="1" t="s">
        <v>4943</v>
      </c>
      <c r="CR1630" s="1" t="s">
        <v>4943</v>
      </c>
      <c r="CS1630" s="1" t="s">
        <v>4943</v>
      </c>
      <c r="CT1630" s="1" t="s">
        <v>4943</v>
      </c>
      <c r="CU1630" s="1" t="s">
        <v>4943</v>
      </c>
      <c r="CV1630" s="1" t="s">
        <v>4943</v>
      </c>
      <c r="CW1630" s="1" t="s">
        <v>4943</v>
      </c>
      <c r="CX1630" s="1" t="s">
        <v>4943</v>
      </c>
      <c r="CY1630" s="1" t="s">
        <v>23</v>
      </c>
      <c r="CZ1630" s="1" t="s">
        <v>4943</v>
      </c>
    </row>
    <row r="1631" spans="2:104" x14ac:dyDescent="0.25">
      <c r="B1631" s="2">
        <v>44363</v>
      </c>
      <c r="C1631" s="1">
        <v>0</v>
      </c>
      <c r="D1631" s="1">
        <v>0</v>
      </c>
      <c r="E1631" s="1">
        <v>0</v>
      </c>
      <c r="F1631" s="1">
        <v>1</v>
      </c>
      <c r="G1631">
        <v>1</v>
      </c>
      <c r="H1631">
        <v>0</v>
      </c>
      <c r="I1631">
        <v>1</v>
      </c>
      <c r="J1631">
        <v>1</v>
      </c>
      <c r="K1631">
        <v>1</v>
      </c>
      <c r="L1631">
        <v>0</v>
      </c>
      <c r="M1631">
        <v>1</v>
      </c>
      <c r="N1631">
        <v>1</v>
      </c>
      <c r="O1631">
        <v>1</v>
      </c>
      <c r="P1631">
        <v>0</v>
      </c>
      <c r="Q1631">
        <v>0</v>
      </c>
      <c r="R1631">
        <v>1</v>
      </c>
      <c r="S1631">
        <v>1</v>
      </c>
      <c r="T1631">
        <v>1</v>
      </c>
      <c r="U1631">
        <v>0</v>
      </c>
      <c r="V1631" s="1">
        <v>1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1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1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1</v>
      </c>
      <c r="AX1631" s="1">
        <v>1</v>
      </c>
      <c r="AY1631" s="1">
        <v>1</v>
      </c>
      <c r="AZ1631" s="1">
        <v>1</v>
      </c>
      <c r="BA1631" s="1">
        <v>0</v>
      </c>
      <c r="BB1631" s="1">
        <v>1</v>
      </c>
      <c r="BC1631">
        <v>1</v>
      </c>
      <c r="BD1631">
        <v>1</v>
      </c>
      <c r="BE1631">
        <v>0</v>
      </c>
      <c r="BF1631">
        <v>0</v>
      </c>
      <c r="BG1631" s="1">
        <v>1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M1631" s="1">
        <v>0</v>
      </c>
      <c r="BN1631" s="1">
        <v>0</v>
      </c>
      <c r="BO1631" s="1">
        <v>0</v>
      </c>
      <c r="BP1631" s="1">
        <v>0</v>
      </c>
      <c r="BQ1631" s="1">
        <v>0</v>
      </c>
      <c r="BR1631" s="1">
        <v>0</v>
      </c>
      <c r="BS1631" s="1">
        <v>0</v>
      </c>
      <c r="BT1631" s="1">
        <v>0</v>
      </c>
      <c r="BU1631" s="1">
        <v>0</v>
      </c>
      <c r="BV1631" s="1">
        <v>0</v>
      </c>
      <c r="BW1631" s="1">
        <v>0</v>
      </c>
      <c r="BX1631" s="1">
        <v>0</v>
      </c>
      <c r="BY1631" s="1">
        <v>0</v>
      </c>
      <c r="BZ1631" s="1">
        <v>0</v>
      </c>
      <c r="CA1631" s="1">
        <v>0</v>
      </c>
      <c r="CB1631" s="1">
        <v>0</v>
      </c>
      <c r="CC1631" s="1">
        <v>0</v>
      </c>
      <c r="CD1631" s="1">
        <v>0</v>
      </c>
      <c r="CE1631" s="1">
        <v>0</v>
      </c>
      <c r="CF1631" s="1">
        <v>1</v>
      </c>
      <c r="CG1631" s="1">
        <v>0</v>
      </c>
      <c r="CH1631" s="1">
        <v>0</v>
      </c>
      <c r="CI1631" s="1" t="s">
        <v>4946</v>
      </c>
      <c r="CJ1631" s="1" t="s">
        <v>4946</v>
      </c>
      <c r="CK1631" s="1" t="s">
        <v>4944</v>
      </c>
      <c r="CL1631" s="1" t="s">
        <v>4944</v>
      </c>
      <c r="CM1631" s="1" t="s">
        <v>4946</v>
      </c>
      <c r="CN1631" s="1" t="s">
        <v>4944</v>
      </c>
      <c r="CO1631" s="1" t="s">
        <v>4944</v>
      </c>
      <c r="CP1631" s="1" t="s">
        <v>4944</v>
      </c>
      <c r="CQ1631" s="1" t="s">
        <v>4945</v>
      </c>
      <c r="CR1631" s="1" t="s">
        <v>4944</v>
      </c>
      <c r="CS1631" s="1" t="s">
        <v>4944</v>
      </c>
      <c r="CT1631" s="1" t="s">
        <v>4943</v>
      </c>
      <c r="CU1631" s="1" t="s">
        <v>4943</v>
      </c>
      <c r="CV1631" s="1" t="s">
        <v>4943</v>
      </c>
      <c r="CW1631" s="1" t="s">
        <v>4943</v>
      </c>
      <c r="CX1631" s="1" t="s">
        <v>4943</v>
      </c>
      <c r="CY1631" s="1" t="s">
        <v>4943</v>
      </c>
      <c r="CZ1631" s="1" t="s">
        <v>4943</v>
      </c>
    </row>
    <row r="1632" spans="2:104" x14ac:dyDescent="0.25">
      <c r="B1632" s="2">
        <v>44363</v>
      </c>
      <c r="C1632" s="1">
        <v>1</v>
      </c>
      <c r="D1632" s="1">
        <v>0</v>
      </c>
      <c r="E1632" s="1">
        <v>0</v>
      </c>
      <c r="F1632" s="1">
        <v>0</v>
      </c>
      <c r="G1632">
        <v>0</v>
      </c>
      <c r="H1632">
        <v>0</v>
      </c>
      <c r="I1632">
        <v>1</v>
      </c>
      <c r="J1632">
        <v>1</v>
      </c>
      <c r="K1632">
        <v>1</v>
      </c>
      <c r="L1632">
        <v>1</v>
      </c>
      <c r="M1632">
        <v>0</v>
      </c>
      <c r="N1632">
        <v>1</v>
      </c>
      <c r="O1632">
        <v>0</v>
      </c>
      <c r="P1632">
        <v>0</v>
      </c>
      <c r="Q1632">
        <v>0</v>
      </c>
      <c r="R1632">
        <v>1</v>
      </c>
      <c r="S1632">
        <v>1</v>
      </c>
      <c r="T1632">
        <v>1</v>
      </c>
      <c r="U1632">
        <v>0</v>
      </c>
      <c r="V1632" s="1">
        <v>1</v>
      </c>
      <c r="W1632" s="1">
        <v>0</v>
      </c>
      <c r="X1632" s="1">
        <v>0</v>
      </c>
      <c r="Y1632" s="1">
        <v>0</v>
      </c>
      <c r="Z1632" s="1">
        <v>0</v>
      </c>
      <c r="AA1632" s="1">
        <v>1</v>
      </c>
      <c r="AB1632" s="1">
        <v>0</v>
      </c>
      <c r="AC1632" s="1">
        <v>0</v>
      </c>
      <c r="AD1632" s="1">
        <v>0</v>
      </c>
      <c r="AE1632" s="1">
        <v>0</v>
      </c>
      <c r="AF1632" s="1">
        <v>1</v>
      </c>
      <c r="AG1632" s="1">
        <v>0</v>
      </c>
      <c r="AH1632" s="1">
        <v>1</v>
      </c>
      <c r="AI1632" s="1">
        <v>1</v>
      </c>
      <c r="AJ1632" s="1">
        <v>0</v>
      </c>
      <c r="AK1632" s="1">
        <v>1</v>
      </c>
      <c r="AL1632" s="1">
        <v>1</v>
      </c>
      <c r="AM1632" s="1">
        <v>1</v>
      </c>
      <c r="AN1632" s="1">
        <v>0</v>
      </c>
      <c r="AO1632" s="1">
        <v>0</v>
      </c>
      <c r="AP1632" s="1">
        <v>0</v>
      </c>
      <c r="AQ1632" s="1">
        <v>0</v>
      </c>
      <c r="AR1632" s="1">
        <v>1</v>
      </c>
      <c r="AS1632" s="1">
        <v>0</v>
      </c>
      <c r="AT1632" s="1">
        <v>0</v>
      </c>
      <c r="AU1632" s="1">
        <v>0</v>
      </c>
      <c r="AV1632" s="1">
        <v>0</v>
      </c>
      <c r="AW1632" s="1">
        <v>1</v>
      </c>
      <c r="AX1632" s="1">
        <v>1</v>
      </c>
      <c r="AY1632" s="1">
        <v>1</v>
      </c>
      <c r="AZ1632" s="1">
        <v>1</v>
      </c>
      <c r="BA1632" s="1">
        <v>1</v>
      </c>
      <c r="BB1632" s="1">
        <v>0</v>
      </c>
      <c r="BC1632">
        <v>0</v>
      </c>
      <c r="BD1632">
        <v>1</v>
      </c>
      <c r="BE1632">
        <v>1</v>
      </c>
      <c r="BF1632">
        <v>0</v>
      </c>
      <c r="BG1632" s="1">
        <v>1</v>
      </c>
      <c r="BH1632" s="1">
        <v>0</v>
      </c>
      <c r="BI1632" s="1">
        <v>0</v>
      </c>
      <c r="BJ1632" s="1">
        <v>0</v>
      </c>
      <c r="BK1632" s="1">
        <v>0</v>
      </c>
      <c r="BL1632" s="1">
        <v>1</v>
      </c>
      <c r="BM1632" s="1">
        <v>0</v>
      </c>
      <c r="BN1632" s="1">
        <v>0</v>
      </c>
      <c r="BO1632" s="1">
        <v>0</v>
      </c>
      <c r="BP1632" s="1">
        <v>0</v>
      </c>
      <c r="BQ1632" s="1">
        <v>1</v>
      </c>
      <c r="BR1632" s="1">
        <v>1</v>
      </c>
      <c r="BS1632" s="1">
        <v>0</v>
      </c>
      <c r="BT1632" s="1">
        <v>0</v>
      </c>
      <c r="BU1632" s="1">
        <v>1</v>
      </c>
      <c r="BV1632" s="1">
        <v>1</v>
      </c>
      <c r="BW1632" s="1">
        <v>0</v>
      </c>
      <c r="BX1632" s="1">
        <v>0</v>
      </c>
      <c r="BY1632" s="1">
        <v>0</v>
      </c>
      <c r="BZ1632" s="1">
        <v>0</v>
      </c>
      <c r="CA1632" s="1">
        <v>1</v>
      </c>
      <c r="CB1632" s="1">
        <v>0</v>
      </c>
      <c r="CC1632" s="1">
        <v>0</v>
      </c>
      <c r="CD1632" s="1">
        <v>0</v>
      </c>
      <c r="CE1632" s="1">
        <v>0</v>
      </c>
      <c r="CF1632" s="1">
        <v>0</v>
      </c>
      <c r="CG1632" s="1">
        <v>0</v>
      </c>
      <c r="CH1632" s="1">
        <v>0</v>
      </c>
      <c r="CI1632" s="1" t="s">
        <v>4946</v>
      </c>
      <c r="CJ1632" s="1" t="s">
        <v>4944</v>
      </c>
      <c r="CK1632" s="1" t="s">
        <v>4946</v>
      </c>
      <c r="CL1632" s="1" t="s">
        <v>4946</v>
      </c>
      <c r="CM1632" s="1" t="s">
        <v>4946</v>
      </c>
      <c r="CN1632" s="1" t="s">
        <v>4946</v>
      </c>
      <c r="CO1632" s="1" t="s">
        <v>4946</v>
      </c>
      <c r="CP1632" s="1" t="s">
        <v>4946</v>
      </c>
      <c r="CQ1632" s="1" t="s">
        <v>4945</v>
      </c>
      <c r="CR1632" s="1" t="s">
        <v>4946</v>
      </c>
      <c r="CS1632" s="1" t="s">
        <v>4944</v>
      </c>
      <c r="CT1632" s="1" t="s">
        <v>4943</v>
      </c>
      <c r="CU1632" s="1" t="s">
        <v>4943</v>
      </c>
      <c r="CV1632" s="1" t="s">
        <v>4943</v>
      </c>
      <c r="CW1632" s="1" t="s">
        <v>4943</v>
      </c>
      <c r="CX1632" s="1" t="s">
        <v>4943</v>
      </c>
      <c r="CY1632" s="1" t="s">
        <v>4943</v>
      </c>
      <c r="CZ1632" s="1" t="s">
        <v>4943</v>
      </c>
    </row>
    <row r="1633" spans="2:104" x14ac:dyDescent="0.25">
      <c r="B1633" s="2">
        <v>44363</v>
      </c>
      <c r="C1633" s="1">
        <v>1</v>
      </c>
      <c r="D1633" s="1">
        <v>0</v>
      </c>
      <c r="E1633" s="1">
        <v>0</v>
      </c>
      <c r="F1633" s="1">
        <v>0</v>
      </c>
      <c r="G1633">
        <v>0</v>
      </c>
      <c r="H1633">
        <v>0</v>
      </c>
      <c r="I1633">
        <v>1</v>
      </c>
      <c r="J1633">
        <v>1</v>
      </c>
      <c r="K1633">
        <v>1</v>
      </c>
      <c r="L1633">
        <v>1</v>
      </c>
      <c r="M1633">
        <v>1</v>
      </c>
      <c r="N1633">
        <v>1</v>
      </c>
      <c r="O1633">
        <v>1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 s="1">
        <v>1</v>
      </c>
      <c r="W1633" s="1">
        <v>0</v>
      </c>
      <c r="X1633" s="1">
        <v>0</v>
      </c>
      <c r="Y1633" s="1">
        <v>0</v>
      </c>
      <c r="Z1633" s="1">
        <v>0</v>
      </c>
      <c r="AA1633" s="1">
        <v>1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1</v>
      </c>
      <c r="AH1633" s="1">
        <v>0</v>
      </c>
      <c r="AI1633" s="1">
        <v>1</v>
      </c>
      <c r="AJ1633" s="1">
        <v>1</v>
      </c>
      <c r="AK1633" s="1">
        <v>1</v>
      </c>
      <c r="AL1633" s="1">
        <v>1</v>
      </c>
      <c r="AM1633" s="1">
        <v>1</v>
      </c>
      <c r="AN1633" s="1">
        <v>0</v>
      </c>
      <c r="AO1633" s="1">
        <v>0</v>
      </c>
      <c r="AP1633" s="1">
        <v>0</v>
      </c>
      <c r="AQ1633" s="1">
        <v>0</v>
      </c>
      <c r="AR1633" s="1">
        <v>1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1</v>
      </c>
      <c r="AY1633" s="1">
        <v>1</v>
      </c>
      <c r="AZ1633" s="1">
        <v>1</v>
      </c>
      <c r="BA1633" s="1">
        <v>1</v>
      </c>
      <c r="BB1633" s="1">
        <v>1</v>
      </c>
      <c r="BC1633">
        <v>1</v>
      </c>
      <c r="BD1633">
        <v>0</v>
      </c>
      <c r="BE1633">
        <v>0</v>
      </c>
      <c r="BF1633">
        <v>0</v>
      </c>
      <c r="BG1633" s="1">
        <v>1</v>
      </c>
      <c r="BH1633" s="1">
        <v>0</v>
      </c>
      <c r="BI1633" s="1">
        <v>0</v>
      </c>
      <c r="BJ1633" s="1">
        <v>0</v>
      </c>
      <c r="BK1633" s="1">
        <v>0</v>
      </c>
      <c r="BL1633" s="1">
        <v>1</v>
      </c>
      <c r="BM1633" s="1">
        <v>0</v>
      </c>
      <c r="BN1633" s="1">
        <v>0</v>
      </c>
      <c r="BO1633" s="1">
        <v>0</v>
      </c>
      <c r="BP1633" s="1">
        <v>0</v>
      </c>
      <c r="BQ1633" s="1">
        <v>1</v>
      </c>
      <c r="BR1633" s="1">
        <v>1</v>
      </c>
      <c r="BS1633" s="1">
        <v>0</v>
      </c>
      <c r="BT1633" s="1">
        <v>0</v>
      </c>
      <c r="BU1633" s="1">
        <v>1</v>
      </c>
      <c r="BV1633" s="1">
        <v>1</v>
      </c>
      <c r="BW1633" s="1">
        <v>0</v>
      </c>
      <c r="BX1633" s="1">
        <v>0</v>
      </c>
      <c r="BY1633" s="1">
        <v>0</v>
      </c>
      <c r="BZ1633" s="1">
        <v>0</v>
      </c>
      <c r="CA1633" s="1">
        <v>1</v>
      </c>
      <c r="CB1633" s="1">
        <v>0</v>
      </c>
      <c r="CC1633" s="1">
        <v>0</v>
      </c>
      <c r="CD1633" s="1">
        <v>0</v>
      </c>
      <c r="CE1633" s="1">
        <v>0</v>
      </c>
      <c r="CF1633" s="1">
        <v>1</v>
      </c>
      <c r="CG1633" s="1">
        <v>0</v>
      </c>
      <c r="CH1633" s="1">
        <v>0</v>
      </c>
      <c r="CI1633" s="1" t="s">
        <v>4946</v>
      </c>
      <c r="CJ1633" s="1" t="s">
        <v>4946</v>
      </c>
      <c r="CK1633" s="1" t="s">
        <v>4946</v>
      </c>
      <c r="CL1633" s="1" t="s">
        <v>4946</v>
      </c>
      <c r="CM1633" s="1" t="s">
        <v>4946</v>
      </c>
      <c r="CN1633" s="1" t="s">
        <v>4946</v>
      </c>
      <c r="CO1633" s="1" t="s">
        <v>4946</v>
      </c>
      <c r="CP1633" s="1" t="s">
        <v>4946</v>
      </c>
      <c r="CQ1633" s="1" t="s">
        <v>4946</v>
      </c>
      <c r="CR1633" s="1" t="s">
        <v>4946</v>
      </c>
      <c r="CS1633" s="1" t="s">
        <v>4946</v>
      </c>
      <c r="CT1633" s="1" t="s">
        <v>4943</v>
      </c>
      <c r="CU1633" s="1" t="s">
        <v>4943</v>
      </c>
      <c r="CV1633" s="1" t="s">
        <v>4943</v>
      </c>
      <c r="CW1633" s="1" t="s">
        <v>4943</v>
      </c>
      <c r="CX1633" s="1" t="s">
        <v>4943</v>
      </c>
      <c r="CY1633" s="1" t="s">
        <v>4943</v>
      </c>
      <c r="CZ1633" s="1" t="s">
        <v>4943</v>
      </c>
    </row>
    <row r="1634" spans="2:104" x14ac:dyDescent="0.25">
      <c r="B1634" s="2">
        <v>44363</v>
      </c>
      <c r="C1634" s="1">
        <v>1</v>
      </c>
      <c r="D1634" s="1">
        <v>0</v>
      </c>
      <c r="E1634" s="1">
        <v>0</v>
      </c>
      <c r="F1634" s="1">
        <v>0</v>
      </c>
      <c r="G1634">
        <v>0</v>
      </c>
      <c r="H1634">
        <v>0</v>
      </c>
      <c r="I1634">
        <v>1</v>
      </c>
      <c r="J1634">
        <v>0</v>
      </c>
      <c r="K1634">
        <v>0</v>
      </c>
      <c r="L1634">
        <v>0</v>
      </c>
      <c r="M1634">
        <v>0</v>
      </c>
      <c r="N1634">
        <v>1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1</v>
      </c>
      <c r="U1634">
        <v>0</v>
      </c>
      <c r="V1634" s="1">
        <v>1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>
        <v>0</v>
      </c>
      <c r="BD1634">
        <v>0</v>
      </c>
      <c r="BE1634">
        <v>0</v>
      </c>
      <c r="BF1634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M1634" s="1">
        <v>0</v>
      </c>
      <c r="BN1634" s="1">
        <v>0</v>
      </c>
      <c r="BO1634" s="1">
        <v>0</v>
      </c>
      <c r="BP1634" s="1">
        <v>0</v>
      </c>
      <c r="BQ1634" s="1">
        <v>0</v>
      </c>
      <c r="BR1634" s="1">
        <v>0</v>
      </c>
      <c r="BS1634" s="1">
        <v>0</v>
      </c>
      <c r="BT1634" s="1">
        <v>0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0</v>
      </c>
      <c r="CA1634" s="1">
        <v>0</v>
      </c>
      <c r="CB1634" s="1">
        <v>0</v>
      </c>
      <c r="CC1634" s="1">
        <v>0</v>
      </c>
      <c r="CD1634" s="1">
        <v>0</v>
      </c>
      <c r="CE1634" s="1">
        <v>0</v>
      </c>
      <c r="CF1634" s="1">
        <v>0</v>
      </c>
      <c r="CG1634" s="1">
        <v>0</v>
      </c>
      <c r="CH1634" s="1">
        <v>0</v>
      </c>
      <c r="CI1634" s="1" t="s">
        <v>4944</v>
      </c>
      <c r="CJ1634" s="1" t="s">
        <v>4945</v>
      </c>
      <c r="CK1634" s="1" t="s">
        <v>4945</v>
      </c>
      <c r="CL1634" s="1" t="s">
        <v>4945</v>
      </c>
      <c r="CM1634" s="1" t="s">
        <v>4945</v>
      </c>
      <c r="CN1634" s="1" t="s">
        <v>4945</v>
      </c>
      <c r="CO1634" s="1" t="s">
        <v>4945</v>
      </c>
      <c r="CP1634" s="1" t="s">
        <v>4945</v>
      </c>
      <c r="CQ1634" s="1" t="s">
        <v>4945</v>
      </c>
      <c r="CR1634" s="1" t="s">
        <v>4945</v>
      </c>
      <c r="CS1634" s="1" t="s">
        <v>4945</v>
      </c>
      <c r="CT1634" s="1" t="s">
        <v>4943</v>
      </c>
      <c r="CU1634" s="1" t="s">
        <v>4943</v>
      </c>
      <c r="CV1634" s="1" t="s">
        <v>4943</v>
      </c>
      <c r="CW1634" s="1" t="s">
        <v>4943</v>
      </c>
      <c r="CX1634" s="1" t="s">
        <v>4943</v>
      </c>
      <c r="CY1634" s="1" t="s">
        <v>4943</v>
      </c>
      <c r="CZ1634" s="1" t="s">
        <v>4943</v>
      </c>
    </row>
    <row r="1635" spans="2:104" x14ac:dyDescent="0.25">
      <c r="B1635" s="2">
        <v>44363</v>
      </c>
      <c r="C1635" s="1">
        <v>1</v>
      </c>
      <c r="D1635" s="1">
        <v>0</v>
      </c>
      <c r="E1635" s="1">
        <v>0</v>
      </c>
      <c r="F1635" s="1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1</v>
      </c>
      <c r="M1635">
        <v>1</v>
      </c>
      <c r="N1635">
        <v>1</v>
      </c>
      <c r="O1635">
        <v>1</v>
      </c>
      <c r="P1635">
        <v>0</v>
      </c>
      <c r="Q1635">
        <v>0</v>
      </c>
      <c r="R1635">
        <v>1</v>
      </c>
      <c r="S1635">
        <v>0</v>
      </c>
      <c r="T1635">
        <v>1</v>
      </c>
      <c r="U1635">
        <v>0</v>
      </c>
      <c r="V1635" s="1">
        <v>1</v>
      </c>
      <c r="W1635" s="1">
        <v>0</v>
      </c>
      <c r="X1635" s="1">
        <v>0</v>
      </c>
      <c r="Y1635" s="1">
        <v>0</v>
      </c>
      <c r="Z1635" s="1">
        <v>0</v>
      </c>
      <c r="AA1635" s="1">
        <v>1</v>
      </c>
      <c r="AB1635" s="1">
        <v>0</v>
      </c>
      <c r="AC1635" s="1">
        <v>0</v>
      </c>
      <c r="AD1635" s="1">
        <v>0</v>
      </c>
      <c r="AE1635" s="1">
        <v>0</v>
      </c>
      <c r="AF1635" s="1">
        <v>1</v>
      </c>
      <c r="AG1635" s="1">
        <v>0</v>
      </c>
      <c r="AH1635" s="1">
        <v>0</v>
      </c>
      <c r="AI1635" s="1">
        <v>1</v>
      </c>
      <c r="AJ1635" s="1">
        <v>0</v>
      </c>
      <c r="AK1635" s="1">
        <v>0</v>
      </c>
      <c r="AL1635" s="1">
        <v>0</v>
      </c>
      <c r="AM1635" s="1">
        <v>1</v>
      </c>
      <c r="AN1635" s="1">
        <v>0</v>
      </c>
      <c r="AO1635" s="1">
        <v>0</v>
      </c>
      <c r="AP1635" s="1">
        <v>0</v>
      </c>
      <c r="AQ1635" s="1">
        <v>0</v>
      </c>
      <c r="AR1635" s="1">
        <v>1</v>
      </c>
      <c r="AS1635" s="1">
        <v>0</v>
      </c>
      <c r="AT1635" s="1">
        <v>0</v>
      </c>
      <c r="AU1635" s="1">
        <v>0</v>
      </c>
      <c r="AV1635" s="1">
        <v>0</v>
      </c>
      <c r="AW1635" s="1">
        <v>1</v>
      </c>
      <c r="AX1635" s="1">
        <v>1</v>
      </c>
      <c r="AY1635" s="1">
        <v>0</v>
      </c>
      <c r="AZ1635" s="1">
        <v>1</v>
      </c>
      <c r="BA1635" s="1">
        <v>0</v>
      </c>
      <c r="BB1635" s="1">
        <v>1</v>
      </c>
      <c r="BC1635">
        <v>1</v>
      </c>
      <c r="BD1635">
        <v>1</v>
      </c>
      <c r="BE1635">
        <v>1</v>
      </c>
      <c r="BF1635">
        <v>1</v>
      </c>
      <c r="BG1635" s="1">
        <v>1</v>
      </c>
      <c r="BH1635" s="1">
        <v>0</v>
      </c>
      <c r="BI1635" s="1">
        <v>0</v>
      </c>
      <c r="BJ1635" s="1">
        <v>0</v>
      </c>
      <c r="BK1635" s="1">
        <v>0</v>
      </c>
      <c r="BL1635" s="1">
        <v>1</v>
      </c>
      <c r="BM1635" s="1">
        <v>0</v>
      </c>
      <c r="BN1635" s="1">
        <v>0</v>
      </c>
      <c r="BO1635" s="1">
        <v>0</v>
      </c>
      <c r="BP1635" s="1">
        <v>0</v>
      </c>
      <c r="BQ1635" s="1">
        <v>0</v>
      </c>
      <c r="BR1635" s="1">
        <v>0</v>
      </c>
      <c r="BS1635" s="1">
        <v>0</v>
      </c>
      <c r="BT1635" s="1">
        <v>0</v>
      </c>
      <c r="BU1635" s="1">
        <v>1</v>
      </c>
      <c r="BV1635" s="1">
        <v>1</v>
      </c>
      <c r="BW1635" s="1">
        <v>0</v>
      </c>
      <c r="BX1635" s="1">
        <v>0</v>
      </c>
      <c r="BY1635" s="1">
        <v>0</v>
      </c>
      <c r="BZ1635" s="1">
        <v>0</v>
      </c>
      <c r="CA1635" s="1">
        <v>1</v>
      </c>
      <c r="CB1635" s="1">
        <v>0</v>
      </c>
      <c r="CC1635" s="1">
        <v>0</v>
      </c>
      <c r="CD1635" s="1">
        <v>0</v>
      </c>
      <c r="CE1635" s="1">
        <v>0</v>
      </c>
      <c r="CF1635" s="1">
        <v>1</v>
      </c>
      <c r="CG1635" s="1">
        <v>0</v>
      </c>
      <c r="CH1635" s="1">
        <v>0</v>
      </c>
      <c r="CI1635" s="1" t="s">
        <v>4946</v>
      </c>
      <c r="CJ1635" s="1" t="s">
        <v>4944</v>
      </c>
      <c r="CK1635" s="1" t="s">
        <v>4944</v>
      </c>
      <c r="CL1635" s="1" t="s">
        <v>4944</v>
      </c>
      <c r="CM1635" s="1" t="s">
        <v>4946</v>
      </c>
      <c r="CN1635" s="1" t="s">
        <v>4946</v>
      </c>
      <c r="CO1635" s="1" t="s">
        <v>4946</v>
      </c>
      <c r="CP1635" s="1" t="s">
        <v>4946</v>
      </c>
      <c r="CQ1635" s="1" t="s">
        <v>4944</v>
      </c>
      <c r="CR1635" s="1" t="s">
        <v>4944</v>
      </c>
      <c r="CS1635" s="1" t="s">
        <v>4944</v>
      </c>
      <c r="CT1635" s="1" t="s">
        <v>4943</v>
      </c>
      <c r="CU1635" s="1" t="s">
        <v>4943</v>
      </c>
      <c r="CV1635" s="1" t="s">
        <v>4943</v>
      </c>
      <c r="CW1635" s="1" t="s">
        <v>4943</v>
      </c>
      <c r="CX1635" s="1" t="s">
        <v>4943</v>
      </c>
      <c r="CY1635" s="1" t="s">
        <v>4943</v>
      </c>
      <c r="CZ1635" s="1" t="s">
        <v>4943</v>
      </c>
    </row>
    <row r="1636" spans="2:104" x14ac:dyDescent="0.25">
      <c r="B1636" s="2">
        <v>44363</v>
      </c>
      <c r="C1636" s="1">
        <v>1</v>
      </c>
      <c r="D1636" s="1">
        <v>0</v>
      </c>
      <c r="E1636" s="1">
        <v>0</v>
      </c>
      <c r="F1636" s="1">
        <v>0</v>
      </c>
      <c r="G1636">
        <v>0</v>
      </c>
      <c r="H1636">
        <v>0</v>
      </c>
      <c r="I1636">
        <v>1</v>
      </c>
      <c r="J1636">
        <v>1</v>
      </c>
      <c r="K1636">
        <v>1</v>
      </c>
      <c r="L1636">
        <v>1</v>
      </c>
      <c r="M1636">
        <v>1</v>
      </c>
      <c r="N1636">
        <v>1</v>
      </c>
      <c r="O1636">
        <v>1</v>
      </c>
      <c r="P1636">
        <v>0</v>
      </c>
      <c r="Q1636">
        <v>0</v>
      </c>
      <c r="R1636">
        <v>1</v>
      </c>
      <c r="S1636">
        <v>0</v>
      </c>
      <c r="T1636">
        <v>1</v>
      </c>
      <c r="U1636">
        <v>0</v>
      </c>
      <c r="V1636" s="1">
        <v>1</v>
      </c>
      <c r="W1636" s="1">
        <v>0</v>
      </c>
      <c r="X1636" s="1">
        <v>0</v>
      </c>
      <c r="Y1636" s="1">
        <v>0</v>
      </c>
      <c r="Z1636" s="1">
        <v>0</v>
      </c>
      <c r="AA1636" s="1">
        <v>1</v>
      </c>
      <c r="AB1636" s="1">
        <v>0</v>
      </c>
      <c r="AC1636" s="1">
        <v>0</v>
      </c>
      <c r="AD1636" s="1">
        <v>0</v>
      </c>
      <c r="AE1636" s="1">
        <v>0</v>
      </c>
      <c r="AF1636" s="1">
        <v>1</v>
      </c>
      <c r="AG1636" s="1">
        <v>0</v>
      </c>
      <c r="AH1636" s="1">
        <v>0</v>
      </c>
      <c r="AI1636" s="1">
        <v>1</v>
      </c>
      <c r="AJ1636" s="1">
        <v>0</v>
      </c>
      <c r="AK1636" s="1">
        <v>0</v>
      </c>
      <c r="AL1636" s="1">
        <v>0</v>
      </c>
      <c r="AM1636" s="1">
        <v>1</v>
      </c>
      <c r="AN1636" s="1">
        <v>0</v>
      </c>
      <c r="AO1636" s="1">
        <v>0</v>
      </c>
      <c r="AP1636" s="1">
        <v>0</v>
      </c>
      <c r="AQ1636" s="1">
        <v>0</v>
      </c>
      <c r="AR1636" s="1">
        <v>1</v>
      </c>
      <c r="AS1636" s="1">
        <v>0</v>
      </c>
      <c r="AT1636" s="1">
        <v>0</v>
      </c>
      <c r="AU1636" s="1">
        <v>0</v>
      </c>
      <c r="AV1636" s="1">
        <v>0</v>
      </c>
      <c r="AW1636" s="1">
        <v>1</v>
      </c>
      <c r="AX1636" s="1">
        <v>1</v>
      </c>
      <c r="AY1636" s="1">
        <v>0</v>
      </c>
      <c r="AZ1636" s="1">
        <v>1</v>
      </c>
      <c r="BA1636" s="1">
        <v>0</v>
      </c>
      <c r="BB1636" s="1">
        <v>1</v>
      </c>
      <c r="BC1636">
        <v>1</v>
      </c>
      <c r="BD1636">
        <v>1</v>
      </c>
      <c r="BE1636">
        <v>1</v>
      </c>
      <c r="BF1636">
        <v>1</v>
      </c>
      <c r="BG1636" s="1">
        <v>1</v>
      </c>
      <c r="BH1636" s="1">
        <v>0</v>
      </c>
      <c r="BI1636" s="1">
        <v>0</v>
      </c>
      <c r="BJ1636" s="1">
        <v>0</v>
      </c>
      <c r="BK1636" s="1">
        <v>0</v>
      </c>
      <c r="BL1636" s="1">
        <v>1</v>
      </c>
      <c r="BM1636" s="1">
        <v>0</v>
      </c>
      <c r="BN1636" s="1">
        <v>0</v>
      </c>
      <c r="BO1636" s="1">
        <v>0</v>
      </c>
      <c r="BP1636" s="1">
        <v>0</v>
      </c>
      <c r="BQ1636" s="1">
        <v>0</v>
      </c>
      <c r="BR1636" s="1">
        <v>0</v>
      </c>
      <c r="BS1636" s="1">
        <v>0</v>
      </c>
      <c r="BT1636" s="1">
        <v>0</v>
      </c>
      <c r="BU1636" s="1">
        <v>1</v>
      </c>
      <c r="BV1636" s="1">
        <v>1</v>
      </c>
      <c r="BW1636" s="1">
        <v>0</v>
      </c>
      <c r="BX1636" s="1">
        <v>0</v>
      </c>
      <c r="BY1636" s="1">
        <v>0</v>
      </c>
      <c r="BZ1636" s="1">
        <v>0</v>
      </c>
      <c r="CA1636" s="1">
        <v>1</v>
      </c>
      <c r="CB1636" s="1">
        <v>0</v>
      </c>
      <c r="CC1636" s="1">
        <v>0</v>
      </c>
      <c r="CD1636" s="1">
        <v>0</v>
      </c>
      <c r="CE1636" s="1">
        <v>0</v>
      </c>
      <c r="CF1636" s="1">
        <v>1</v>
      </c>
      <c r="CG1636" s="1">
        <v>0</v>
      </c>
      <c r="CH1636" s="1">
        <v>0</v>
      </c>
      <c r="CI1636" s="1" t="s">
        <v>4946</v>
      </c>
      <c r="CJ1636" s="1" t="s">
        <v>4944</v>
      </c>
      <c r="CK1636" s="1" t="s">
        <v>4944</v>
      </c>
      <c r="CL1636" s="1" t="s">
        <v>4944</v>
      </c>
      <c r="CM1636" s="1" t="s">
        <v>4946</v>
      </c>
      <c r="CN1636" s="1" t="s">
        <v>4946</v>
      </c>
      <c r="CO1636" s="1" t="s">
        <v>4946</v>
      </c>
      <c r="CP1636" s="1" t="s">
        <v>4946</v>
      </c>
      <c r="CQ1636" s="1" t="s">
        <v>4944</v>
      </c>
      <c r="CR1636" s="1" t="s">
        <v>4944</v>
      </c>
      <c r="CS1636" s="1" t="s">
        <v>4944</v>
      </c>
      <c r="CT1636" s="1" t="s">
        <v>4943</v>
      </c>
      <c r="CU1636" s="1" t="s">
        <v>4943</v>
      </c>
      <c r="CV1636" s="1" t="s">
        <v>4943</v>
      </c>
      <c r="CW1636" s="1" t="s">
        <v>4943</v>
      </c>
      <c r="CX1636" s="1" t="s">
        <v>4943</v>
      </c>
      <c r="CY1636" s="1" t="s">
        <v>4943</v>
      </c>
      <c r="CZ1636" s="1" t="s">
        <v>4943</v>
      </c>
    </row>
    <row r="1637" spans="2:104" x14ac:dyDescent="0.25">
      <c r="B1637" s="2">
        <v>44363</v>
      </c>
      <c r="C1637" s="1">
        <v>0</v>
      </c>
      <c r="D1637" s="1">
        <v>1</v>
      </c>
      <c r="E1637" s="1">
        <v>0</v>
      </c>
      <c r="F1637" s="1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>
        <v>0</v>
      </c>
      <c r="BD1637">
        <v>0</v>
      </c>
      <c r="BE1637">
        <v>0</v>
      </c>
      <c r="BF1637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M1637" s="1">
        <v>0</v>
      </c>
      <c r="BN1637" s="1">
        <v>0</v>
      </c>
      <c r="BO1637" s="1">
        <v>0</v>
      </c>
      <c r="BP1637" s="1">
        <v>0</v>
      </c>
      <c r="BQ1637" s="1">
        <v>0</v>
      </c>
      <c r="BR1637" s="1">
        <v>0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0</v>
      </c>
      <c r="CA1637" s="1">
        <v>0</v>
      </c>
      <c r="CB1637" s="1">
        <v>0</v>
      </c>
      <c r="CC1637" s="1">
        <v>0</v>
      </c>
      <c r="CD1637" s="1">
        <v>0</v>
      </c>
      <c r="CE1637" s="1">
        <v>0</v>
      </c>
      <c r="CF1637" s="1">
        <v>0</v>
      </c>
      <c r="CG1637" s="1">
        <v>0</v>
      </c>
      <c r="CH1637" s="1">
        <v>0</v>
      </c>
      <c r="CI1637" s="1" t="s">
        <v>4943</v>
      </c>
      <c r="CJ1637" s="1" t="s">
        <v>4943</v>
      </c>
      <c r="CK1637" s="1" t="s">
        <v>4943</v>
      </c>
      <c r="CL1637" s="1" t="s">
        <v>4943</v>
      </c>
      <c r="CM1637" s="1" t="s">
        <v>4943</v>
      </c>
      <c r="CN1637" s="1" t="s">
        <v>4943</v>
      </c>
      <c r="CO1637" s="1" t="s">
        <v>4943</v>
      </c>
      <c r="CP1637" s="1" t="s">
        <v>4943</v>
      </c>
      <c r="CQ1637" s="1" t="s">
        <v>4943</v>
      </c>
      <c r="CR1637" s="1" t="s">
        <v>4943</v>
      </c>
      <c r="CS1637" s="1" t="s">
        <v>4943</v>
      </c>
      <c r="CT1637" s="1" t="s">
        <v>4943</v>
      </c>
      <c r="CU1637" s="1" t="s">
        <v>4943</v>
      </c>
      <c r="CV1637" s="1" t="s">
        <v>4943</v>
      </c>
      <c r="CW1637" s="1" t="s">
        <v>4943</v>
      </c>
      <c r="CX1637" s="1" t="s">
        <v>4943</v>
      </c>
      <c r="CY1637" s="1" t="s">
        <v>23</v>
      </c>
      <c r="CZ1637" s="1" t="s">
        <v>4943</v>
      </c>
    </row>
    <row r="1638" spans="2:104" x14ac:dyDescent="0.25">
      <c r="B1638" s="2">
        <v>44363</v>
      </c>
      <c r="C1638" s="1">
        <v>0</v>
      </c>
      <c r="D1638" s="1">
        <v>1</v>
      </c>
      <c r="E1638" s="1">
        <v>0</v>
      </c>
      <c r="F1638" s="1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>
        <v>0</v>
      </c>
      <c r="BD1638">
        <v>0</v>
      </c>
      <c r="BE1638">
        <v>0</v>
      </c>
      <c r="BF1638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M1638" s="1">
        <v>0</v>
      </c>
      <c r="BN1638" s="1">
        <v>0</v>
      </c>
      <c r="BO1638" s="1">
        <v>0</v>
      </c>
      <c r="BP1638" s="1">
        <v>0</v>
      </c>
      <c r="BQ1638" s="1">
        <v>0</v>
      </c>
      <c r="BR1638" s="1">
        <v>0</v>
      </c>
      <c r="BS1638" s="1">
        <v>0</v>
      </c>
      <c r="BT1638" s="1">
        <v>0</v>
      </c>
      <c r="BU1638" s="1">
        <v>0</v>
      </c>
      <c r="BV1638" s="1">
        <v>0</v>
      </c>
      <c r="BW1638" s="1">
        <v>0</v>
      </c>
      <c r="BX1638" s="1">
        <v>0</v>
      </c>
      <c r="BY1638" s="1">
        <v>0</v>
      </c>
      <c r="BZ1638" s="1">
        <v>0</v>
      </c>
      <c r="CA1638" s="1">
        <v>0</v>
      </c>
      <c r="CB1638" s="1">
        <v>0</v>
      </c>
      <c r="CC1638" s="1">
        <v>0</v>
      </c>
      <c r="CD1638" s="1">
        <v>0</v>
      </c>
      <c r="CE1638" s="1">
        <v>0</v>
      </c>
      <c r="CF1638" s="1">
        <v>0</v>
      </c>
      <c r="CG1638" s="1">
        <v>0</v>
      </c>
      <c r="CH1638" s="1">
        <v>0</v>
      </c>
      <c r="CI1638" s="1" t="s">
        <v>4943</v>
      </c>
      <c r="CJ1638" s="1" t="s">
        <v>4943</v>
      </c>
      <c r="CK1638" s="1" t="s">
        <v>4943</v>
      </c>
      <c r="CL1638" s="1" t="s">
        <v>4943</v>
      </c>
      <c r="CM1638" s="1" t="s">
        <v>4943</v>
      </c>
      <c r="CN1638" s="1" t="s">
        <v>4943</v>
      </c>
      <c r="CO1638" s="1" t="s">
        <v>4943</v>
      </c>
      <c r="CP1638" s="1" t="s">
        <v>4943</v>
      </c>
      <c r="CQ1638" s="1" t="s">
        <v>4943</v>
      </c>
      <c r="CR1638" s="1" t="s">
        <v>4943</v>
      </c>
      <c r="CS1638" s="1" t="s">
        <v>4943</v>
      </c>
      <c r="CT1638" s="1" t="s">
        <v>4943</v>
      </c>
      <c r="CU1638" s="1" t="s">
        <v>4943</v>
      </c>
      <c r="CV1638" s="1" t="s">
        <v>4943</v>
      </c>
      <c r="CW1638" s="1" t="s">
        <v>4943</v>
      </c>
      <c r="CX1638" s="1" t="s">
        <v>4943</v>
      </c>
      <c r="CY1638" s="1" t="s">
        <v>23</v>
      </c>
      <c r="CZ1638" s="1" t="s">
        <v>4943</v>
      </c>
    </row>
    <row r="1639" spans="2:104" x14ac:dyDescent="0.25">
      <c r="B1639" s="2">
        <v>44363</v>
      </c>
      <c r="C1639" s="1">
        <v>0</v>
      </c>
      <c r="D1639" s="1">
        <v>1</v>
      </c>
      <c r="E1639" s="1">
        <v>0</v>
      </c>
      <c r="F1639" s="1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>
        <v>0</v>
      </c>
      <c r="BD1639">
        <v>0</v>
      </c>
      <c r="BE1639">
        <v>0</v>
      </c>
      <c r="BF1639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M1639" s="1">
        <v>0</v>
      </c>
      <c r="BN1639" s="1">
        <v>0</v>
      </c>
      <c r="BO1639" s="1">
        <v>0</v>
      </c>
      <c r="BP1639" s="1">
        <v>0</v>
      </c>
      <c r="BQ1639" s="1">
        <v>0</v>
      </c>
      <c r="BR1639" s="1">
        <v>0</v>
      </c>
      <c r="BS1639" s="1">
        <v>0</v>
      </c>
      <c r="BT1639" s="1">
        <v>0</v>
      </c>
      <c r="BU1639" s="1">
        <v>0</v>
      </c>
      <c r="BV1639" s="1">
        <v>0</v>
      </c>
      <c r="BW1639" s="1">
        <v>0</v>
      </c>
      <c r="BX1639" s="1">
        <v>0</v>
      </c>
      <c r="BY1639" s="1">
        <v>0</v>
      </c>
      <c r="BZ1639" s="1">
        <v>0</v>
      </c>
      <c r="CA1639" s="1">
        <v>0</v>
      </c>
      <c r="CB1639" s="1">
        <v>0</v>
      </c>
      <c r="CC1639" s="1">
        <v>0</v>
      </c>
      <c r="CD1639" s="1">
        <v>0</v>
      </c>
      <c r="CE1639" s="1">
        <v>0</v>
      </c>
      <c r="CF1639" s="1">
        <v>0</v>
      </c>
      <c r="CG1639" s="1">
        <v>0</v>
      </c>
      <c r="CH1639" s="1">
        <v>0</v>
      </c>
      <c r="CI1639" s="1" t="s">
        <v>4943</v>
      </c>
      <c r="CJ1639" s="1" t="s">
        <v>4943</v>
      </c>
      <c r="CK1639" s="1" t="s">
        <v>4943</v>
      </c>
      <c r="CL1639" s="1" t="s">
        <v>4943</v>
      </c>
      <c r="CM1639" s="1" t="s">
        <v>4943</v>
      </c>
      <c r="CN1639" s="1" t="s">
        <v>4943</v>
      </c>
      <c r="CO1639" s="1" t="s">
        <v>4943</v>
      </c>
      <c r="CP1639" s="1" t="s">
        <v>4943</v>
      </c>
      <c r="CQ1639" s="1" t="s">
        <v>4943</v>
      </c>
      <c r="CR1639" s="1" t="s">
        <v>4943</v>
      </c>
      <c r="CS1639" s="1" t="s">
        <v>4943</v>
      </c>
      <c r="CT1639" s="1" t="s">
        <v>4943</v>
      </c>
      <c r="CU1639" s="1" t="s">
        <v>4943</v>
      </c>
      <c r="CV1639" s="1" t="s">
        <v>4943</v>
      </c>
      <c r="CW1639" s="1" t="s">
        <v>4943</v>
      </c>
      <c r="CX1639" s="1" t="s">
        <v>4943</v>
      </c>
      <c r="CY1639" s="1" t="s">
        <v>23</v>
      </c>
      <c r="CZ1639" s="1" t="s">
        <v>4943</v>
      </c>
    </row>
    <row r="1640" spans="2:104" x14ac:dyDescent="0.25">
      <c r="B1640" s="2">
        <v>44362</v>
      </c>
      <c r="C1640" s="1">
        <v>0</v>
      </c>
      <c r="D1640" s="1">
        <v>1</v>
      </c>
      <c r="E1640" s="1">
        <v>0</v>
      </c>
      <c r="F1640" s="1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>
        <v>0</v>
      </c>
      <c r="BD1640">
        <v>0</v>
      </c>
      <c r="BE1640">
        <v>0</v>
      </c>
      <c r="BF1640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M1640" s="1">
        <v>0</v>
      </c>
      <c r="BN1640" s="1">
        <v>0</v>
      </c>
      <c r="BO1640" s="1">
        <v>0</v>
      </c>
      <c r="BP1640" s="1">
        <v>0</v>
      </c>
      <c r="BQ1640" s="1">
        <v>0</v>
      </c>
      <c r="BR1640" s="1">
        <v>0</v>
      </c>
      <c r="BS1640" s="1">
        <v>0</v>
      </c>
      <c r="BT1640" s="1">
        <v>0</v>
      </c>
      <c r="BU1640" s="1">
        <v>0</v>
      </c>
      <c r="BV1640" s="1">
        <v>0</v>
      </c>
      <c r="BW1640" s="1">
        <v>0</v>
      </c>
      <c r="BX1640" s="1">
        <v>0</v>
      </c>
      <c r="BY1640" s="1">
        <v>0</v>
      </c>
      <c r="BZ1640" s="1">
        <v>0</v>
      </c>
      <c r="CA1640" s="1">
        <v>0</v>
      </c>
      <c r="CB1640" s="1">
        <v>0</v>
      </c>
      <c r="CC1640" s="1">
        <v>0</v>
      </c>
      <c r="CD1640" s="1">
        <v>0</v>
      </c>
      <c r="CE1640" s="1">
        <v>0</v>
      </c>
      <c r="CF1640" s="1">
        <v>0</v>
      </c>
      <c r="CG1640" s="1">
        <v>0</v>
      </c>
      <c r="CH1640" s="1">
        <v>0</v>
      </c>
      <c r="CI1640" s="1" t="s">
        <v>4943</v>
      </c>
      <c r="CJ1640" s="1" t="s">
        <v>4943</v>
      </c>
      <c r="CK1640" s="1" t="s">
        <v>4943</v>
      </c>
      <c r="CL1640" s="1" t="s">
        <v>4943</v>
      </c>
      <c r="CM1640" s="1" t="s">
        <v>4943</v>
      </c>
      <c r="CN1640" s="1" t="s">
        <v>4943</v>
      </c>
      <c r="CO1640" s="1" t="s">
        <v>4943</v>
      </c>
      <c r="CP1640" s="1" t="s">
        <v>4943</v>
      </c>
      <c r="CQ1640" s="1" t="s">
        <v>4943</v>
      </c>
      <c r="CR1640" s="1" t="s">
        <v>4943</v>
      </c>
      <c r="CS1640" s="1" t="s">
        <v>4943</v>
      </c>
      <c r="CT1640" s="1" t="s">
        <v>4943</v>
      </c>
      <c r="CU1640" s="1" t="s">
        <v>4943</v>
      </c>
      <c r="CV1640" s="1" t="s">
        <v>4943</v>
      </c>
      <c r="CW1640" s="1" t="s">
        <v>4943</v>
      </c>
      <c r="CX1640" s="1" t="s">
        <v>4943</v>
      </c>
      <c r="CY1640" s="1" t="s">
        <v>23</v>
      </c>
      <c r="CZ1640" s="1" t="s">
        <v>4943</v>
      </c>
    </row>
    <row r="1641" spans="2:104" x14ac:dyDescent="0.25">
      <c r="B1641" s="2">
        <v>44362</v>
      </c>
      <c r="C1641" s="1">
        <v>1</v>
      </c>
      <c r="D1641" s="1">
        <v>0</v>
      </c>
      <c r="E1641" s="1">
        <v>0</v>
      </c>
      <c r="F1641" s="1">
        <v>0</v>
      </c>
      <c r="G1641">
        <v>0</v>
      </c>
      <c r="H1641">
        <v>0</v>
      </c>
      <c r="I1641">
        <v>1</v>
      </c>
      <c r="J1641">
        <v>0</v>
      </c>
      <c r="K1641">
        <v>0</v>
      </c>
      <c r="L1641">
        <v>0</v>
      </c>
      <c r="M1641">
        <v>1</v>
      </c>
      <c r="N1641">
        <v>1</v>
      </c>
      <c r="O1641">
        <v>0</v>
      </c>
      <c r="P1641">
        <v>0</v>
      </c>
      <c r="Q1641">
        <v>0</v>
      </c>
      <c r="R1641">
        <v>1</v>
      </c>
      <c r="S1641">
        <v>1</v>
      </c>
      <c r="T1641">
        <v>0</v>
      </c>
      <c r="U1641">
        <v>0</v>
      </c>
      <c r="V1641" s="1">
        <v>1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>
        <v>0</v>
      </c>
      <c r="BD1641">
        <v>0</v>
      </c>
      <c r="BE1641">
        <v>0</v>
      </c>
      <c r="BF164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M1641" s="1">
        <v>0</v>
      </c>
      <c r="BN1641" s="1">
        <v>0</v>
      </c>
      <c r="BO1641" s="1">
        <v>0</v>
      </c>
      <c r="BP1641" s="1">
        <v>0</v>
      </c>
      <c r="BQ1641" s="1">
        <v>0</v>
      </c>
      <c r="BR1641" s="1">
        <v>0</v>
      </c>
      <c r="BS1641" s="1">
        <v>0</v>
      </c>
      <c r="BT1641" s="1">
        <v>0</v>
      </c>
      <c r="BU1641" s="1">
        <v>0</v>
      </c>
      <c r="BV1641" s="1">
        <v>0</v>
      </c>
      <c r="BW1641" s="1">
        <v>0</v>
      </c>
      <c r="BX1641" s="1">
        <v>0</v>
      </c>
      <c r="BY1641" s="1">
        <v>0</v>
      </c>
      <c r="BZ1641" s="1">
        <v>0</v>
      </c>
      <c r="CA1641" s="1">
        <v>0</v>
      </c>
      <c r="CB1641" s="1">
        <v>0</v>
      </c>
      <c r="CC1641" s="1">
        <v>0</v>
      </c>
      <c r="CD1641" s="1">
        <v>0</v>
      </c>
      <c r="CE1641" s="1">
        <v>0</v>
      </c>
      <c r="CF1641" s="1">
        <v>1</v>
      </c>
      <c r="CG1641" s="1">
        <v>0</v>
      </c>
      <c r="CH1641" s="1">
        <v>0</v>
      </c>
      <c r="CI1641" s="1" t="s">
        <v>4946</v>
      </c>
      <c r="CJ1641" s="1" t="s">
        <v>4946</v>
      </c>
      <c r="CK1641" s="1" t="s">
        <v>4946</v>
      </c>
      <c r="CL1641" s="1" t="s">
        <v>4944</v>
      </c>
      <c r="CM1641" s="1" t="s">
        <v>4944</v>
      </c>
      <c r="CN1641" s="1" t="s">
        <v>4945</v>
      </c>
      <c r="CO1641" s="1" t="s">
        <v>4944</v>
      </c>
      <c r="CP1641" s="1" t="s">
        <v>4945</v>
      </c>
      <c r="CQ1641" s="1" t="s">
        <v>4945</v>
      </c>
      <c r="CR1641" s="1" t="s">
        <v>4946</v>
      </c>
      <c r="CS1641" s="1" t="s">
        <v>4944</v>
      </c>
      <c r="CT1641" s="1" t="s">
        <v>4943</v>
      </c>
      <c r="CU1641" s="1" t="s">
        <v>4943</v>
      </c>
      <c r="CV1641" s="1" t="s">
        <v>4943</v>
      </c>
      <c r="CW1641" s="1" t="s">
        <v>4943</v>
      </c>
      <c r="CX1641" s="1" t="s">
        <v>4943</v>
      </c>
      <c r="CY1641" s="1" t="s">
        <v>4943</v>
      </c>
      <c r="CZ1641" s="1" t="s">
        <v>4943</v>
      </c>
    </row>
    <row r="1642" spans="2:104" x14ac:dyDescent="0.25">
      <c r="B1642" s="2">
        <v>44362</v>
      </c>
      <c r="C1642" s="1">
        <v>1</v>
      </c>
      <c r="D1642" s="1">
        <v>0</v>
      </c>
      <c r="E1642" s="1">
        <v>0</v>
      </c>
      <c r="F1642" s="1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>
        <v>0</v>
      </c>
      <c r="BD1642">
        <v>0</v>
      </c>
      <c r="BE1642">
        <v>0</v>
      </c>
      <c r="BF1642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M1642" s="1">
        <v>0</v>
      </c>
      <c r="BN1642" s="1">
        <v>0</v>
      </c>
      <c r="BO1642" s="1">
        <v>0</v>
      </c>
      <c r="BP1642" s="1">
        <v>0</v>
      </c>
      <c r="BQ1642" s="1">
        <v>0</v>
      </c>
      <c r="BR1642" s="1">
        <v>0</v>
      </c>
      <c r="BS1642" s="1">
        <v>0</v>
      </c>
      <c r="BT1642" s="1">
        <v>0</v>
      </c>
      <c r="BU1642" s="1">
        <v>0</v>
      </c>
      <c r="BV1642" s="1">
        <v>0</v>
      </c>
      <c r="BW1642" s="1">
        <v>0</v>
      </c>
      <c r="BX1642" s="1">
        <v>0</v>
      </c>
      <c r="BY1642" s="1">
        <v>0</v>
      </c>
      <c r="BZ1642" s="1">
        <v>0</v>
      </c>
      <c r="CA1642" s="1">
        <v>0</v>
      </c>
      <c r="CB1642" s="1">
        <v>0</v>
      </c>
      <c r="CC1642" s="1">
        <v>0</v>
      </c>
      <c r="CD1642" s="1">
        <v>0</v>
      </c>
      <c r="CE1642" s="1">
        <v>0</v>
      </c>
      <c r="CF1642" s="1">
        <v>0</v>
      </c>
      <c r="CG1642" s="1">
        <v>0</v>
      </c>
      <c r="CH1642" s="1">
        <v>0</v>
      </c>
      <c r="CI1642" s="1" t="s">
        <v>4944</v>
      </c>
      <c r="CJ1642" s="1" t="s">
        <v>4944</v>
      </c>
      <c r="CK1642" s="1" t="s">
        <v>4944</v>
      </c>
      <c r="CL1642" s="1" t="s">
        <v>4944</v>
      </c>
      <c r="CM1642" s="1" t="s">
        <v>4944</v>
      </c>
      <c r="CN1642" s="1" t="s">
        <v>4944</v>
      </c>
      <c r="CO1642" s="1" t="s">
        <v>4944</v>
      </c>
      <c r="CP1642" s="1" t="s">
        <v>4946</v>
      </c>
      <c r="CQ1642" s="1" t="s">
        <v>4944</v>
      </c>
      <c r="CR1642" s="1" t="s">
        <v>4944</v>
      </c>
      <c r="CS1642" s="1" t="s">
        <v>4944</v>
      </c>
      <c r="CT1642" s="1" t="s">
        <v>4943</v>
      </c>
      <c r="CU1642" s="1" t="s">
        <v>4943</v>
      </c>
      <c r="CV1642" s="1" t="s">
        <v>4943</v>
      </c>
      <c r="CW1642" s="1" t="s">
        <v>4943</v>
      </c>
      <c r="CX1642" s="1" t="s">
        <v>4943</v>
      </c>
      <c r="CY1642" s="1" t="s">
        <v>4943</v>
      </c>
      <c r="CZ1642" s="1" t="s">
        <v>4943</v>
      </c>
    </row>
    <row r="1643" spans="2:104" x14ac:dyDescent="0.25">
      <c r="B1643" s="2">
        <v>44362</v>
      </c>
      <c r="C1643" s="1">
        <v>0</v>
      </c>
      <c r="D1643" s="1">
        <v>1</v>
      </c>
      <c r="E1643" s="1">
        <v>0</v>
      </c>
      <c r="F1643" s="1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>
        <v>0</v>
      </c>
      <c r="BD1643">
        <v>0</v>
      </c>
      <c r="BE1643">
        <v>0</v>
      </c>
      <c r="BF1643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M1643" s="1">
        <v>0</v>
      </c>
      <c r="BN1643" s="1">
        <v>0</v>
      </c>
      <c r="BO1643" s="1">
        <v>0</v>
      </c>
      <c r="BP1643" s="1">
        <v>0</v>
      </c>
      <c r="BQ1643" s="1">
        <v>0</v>
      </c>
      <c r="BR1643" s="1">
        <v>0</v>
      </c>
      <c r="BS1643" s="1">
        <v>0</v>
      </c>
      <c r="BT1643" s="1">
        <v>0</v>
      </c>
      <c r="BU1643" s="1">
        <v>0</v>
      </c>
      <c r="BV1643" s="1">
        <v>0</v>
      </c>
      <c r="BW1643" s="1">
        <v>0</v>
      </c>
      <c r="BX1643" s="1">
        <v>0</v>
      </c>
      <c r="BY1643" s="1">
        <v>0</v>
      </c>
      <c r="BZ1643" s="1">
        <v>0</v>
      </c>
      <c r="CA1643" s="1">
        <v>0</v>
      </c>
      <c r="CB1643" s="1">
        <v>0</v>
      </c>
      <c r="CC1643" s="1">
        <v>0</v>
      </c>
      <c r="CD1643" s="1">
        <v>0</v>
      </c>
      <c r="CE1643" s="1">
        <v>0</v>
      </c>
      <c r="CF1643" s="1">
        <v>0</v>
      </c>
      <c r="CG1643" s="1">
        <v>0</v>
      </c>
      <c r="CH1643" s="1">
        <v>0</v>
      </c>
      <c r="CI1643" s="1" t="s">
        <v>4943</v>
      </c>
      <c r="CJ1643" s="1" t="s">
        <v>4943</v>
      </c>
      <c r="CK1643" s="1" t="s">
        <v>4943</v>
      </c>
      <c r="CL1643" s="1" t="s">
        <v>4943</v>
      </c>
      <c r="CM1643" s="1" t="s">
        <v>4943</v>
      </c>
      <c r="CN1643" s="1" t="s">
        <v>4943</v>
      </c>
      <c r="CO1643" s="1" t="s">
        <v>4943</v>
      </c>
      <c r="CP1643" s="1" t="s">
        <v>4943</v>
      </c>
      <c r="CQ1643" s="1" t="s">
        <v>4943</v>
      </c>
      <c r="CR1643" s="1" t="s">
        <v>4943</v>
      </c>
      <c r="CS1643" s="1" t="s">
        <v>4943</v>
      </c>
      <c r="CT1643" s="1" t="s">
        <v>4943</v>
      </c>
      <c r="CU1643" s="1" t="s">
        <v>4943</v>
      </c>
      <c r="CV1643" s="1" t="s">
        <v>4943</v>
      </c>
      <c r="CW1643" s="1" t="s">
        <v>4943</v>
      </c>
      <c r="CX1643" s="1" t="s">
        <v>4943</v>
      </c>
      <c r="CY1643" s="1" t="s">
        <v>23</v>
      </c>
      <c r="CZ1643" s="1" t="s">
        <v>4943</v>
      </c>
    </row>
    <row r="1644" spans="2:104" x14ac:dyDescent="0.25">
      <c r="B1644" s="2">
        <v>44362</v>
      </c>
      <c r="C1644" s="1">
        <v>0</v>
      </c>
      <c r="D1644" s="1">
        <v>1</v>
      </c>
      <c r="E1644" s="1">
        <v>0</v>
      </c>
      <c r="F1644" s="1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>
        <v>0</v>
      </c>
      <c r="BD1644">
        <v>0</v>
      </c>
      <c r="BE1644">
        <v>0</v>
      </c>
      <c r="BF1644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M1644" s="1">
        <v>0</v>
      </c>
      <c r="BN1644" s="1">
        <v>0</v>
      </c>
      <c r="BO1644" s="1">
        <v>0</v>
      </c>
      <c r="BP1644" s="1">
        <v>0</v>
      </c>
      <c r="BQ1644" s="1">
        <v>0</v>
      </c>
      <c r="BR1644" s="1">
        <v>0</v>
      </c>
      <c r="BS1644" s="1">
        <v>0</v>
      </c>
      <c r="BT1644" s="1">
        <v>0</v>
      </c>
      <c r="BU1644" s="1">
        <v>0</v>
      </c>
      <c r="BV1644" s="1">
        <v>0</v>
      </c>
      <c r="BW1644" s="1">
        <v>0</v>
      </c>
      <c r="BX1644" s="1">
        <v>0</v>
      </c>
      <c r="BY1644" s="1">
        <v>0</v>
      </c>
      <c r="BZ1644" s="1">
        <v>0</v>
      </c>
      <c r="CA1644" s="1">
        <v>0</v>
      </c>
      <c r="CB1644" s="1">
        <v>0</v>
      </c>
      <c r="CC1644" s="1">
        <v>0</v>
      </c>
      <c r="CD1644" s="1">
        <v>0</v>
      </c>
      <c r="CE1644" s="1">
        <v>0</v>
      </c>
      <c r="CF1644" s="1">
        <v>0</v>
      </c>
      <c r="CG1644" s="1">
        <v>0</v>
      </c>
      <c r="CH1644" s="1">
        <v>0</v>
      </c>
      <c r="CI1644" s="1" t="s">
        <v>4943</v>
      </c>
      <c r="CJ1644" s="1" t="s">
        <v>4943</v>
      </c>
      <c r="CK1644" s="1" t="s">
        <v>4943</v>
      </c>
      <c r="CL1644" s="1" t="s">
        <v>4943</v>
      </c>
      <c r="CM1644" s="1" t="s">
        <v>4943</v>
      </c>
      <c r="CN1644" s="1" t="s">
        <v>4943</v>
      </c>
      <c r="CO1644" s="1" t="s">
        <v>4943</v>
      </c>
      <c r="CP1644" s="1" t="s">
        <v>4943</v>
      </c>
      <c r="CQ1644" s="1" t="s">
        <v>4943</v>
      </c>
      <c r="CR1644" s="1" t="s">
        <v>4943</v>
      </c>
      <c r="CS1644" s="1" t="s">
        <v>4943</v>
      </c>
      <c r="CT1644" s="1" t="s">
        <v>4943</v>
      </c>
      <c r="CU1644" s="1" t="s">
        <v>4943</v>
      </c>
      <c r="CV1644" s="1" t="s">
        <v>4943</v>
      </c>
      <c r="CW1644" s="1" t="s">
        <v>4943</v>
      </c>
      <c r="CX1644" s="1" t="s">
        <v>4943</v>
      </c>
      <c r="CY1644" s="1" t="s">
        <v>23</v>
      </c>
      <c r="CZ1644" s="1" t="s">
        <v>4943</v>
      </c>
    </row>
    <row r="1645" spans="2:104" x14ac:dyDescent="0.25">
      <c r="B1645" s="2">
        <v>44362</v>
      </c>
      <c r="C1645" s="1">
        <v>1</v>
      </c>
      <c r="D1645" s="1">
        <v>0</v>
      </c>
      <c r="E1645" s="1">
        <v>0</v>
      </c>
      <c r="F1645" s="1">
        <v>0</v>
      </c>
      <c r="G1645">
        <v>0</v>
      </c>
      <c r="H1645">
        <v>0</v>
      </c>
      <c r="I1645">
        <v>1</v>
      </c>
      <c r="J1645">
        <v>0</v>
      </c>
      <c r="K1645">
        <v>1</v>
      </c>
      <c r="L1645">
        <v>0</v>
      </c>
      <c r="M1645">
        <v>0</v>
      </c>
      <c r="N1645">
        <v>1</v>
      </c>
      <c r="O1645">
        <v>0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0</v>
      </c>
      <c r="V1645" s="1">
        <v>1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1</v>
      </c>
      <c r="AX1645" s="1">
        <v>1</v>
      </c>
      <c r="AY1645" s="1">
        <v>0</v>
      </c>
      <c r="AZ1645" s="1">
        <v>1</v>
      </c>
      <c r="BA1645" s="1">
        <v>0</v>
      </c>
      <c r="BB1645" s="1">
        <v>1</v>
      </c>
      <c r="BC1645">
        <v>1</v>
      </c>
      <c r="BD1645">
        <v>1</v>
      </c>
      <c r="BE1645">
        <v>1</v>
      </c>
      <c r="BF1645">
        <v>0</v>
      </c>
      <c r="BG1645" s="1">
        <v>1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v>0</v>
      </c>
      <c r="BO1645" s="1">
        <v>0</v>
      </c>
      <c r="BP1645" s="1">
        <v>0</v>
      </c>
      <c r="BQ1645" s="1">
        <v>0</v>
      </c>
      <c r="BR1645" s="1">
        <v>0</v>
      </c>
      <c r="BS1645" s="1">
        <v>0</v>
      </c>
      <c r="BT1645" s="1">
        <v>0</v>
      </c>
      <c r="BU1645" s="1">
        <v>0</v>
      </c>
      <c r="BV1645" s="1">
        <v>0</v>
      </c>
      <c r="BW1645" s="1">
        <v>0</v>
      </c>
      <c r="BX1645" s="1">
        <v>0</v>
      </c>
      <c r="BY1645" s="1">
        <v>0</v>
      </c>
      <c r="BZ1645" s="1">
        <v>0</v>
      </c>
      <c r="CA1645" s="1">
        <v>0</v>
      </c>
      <c r="CB1645" s="1">
        <v>0</v>
      </c>
      <c r="CC1645" s="1">
        <v>0</v>
      </c>
      <c r="CD1645" s="1">
        <v>0</v>
      </c>
      <c r="CE1645" s="1">
        <v>0</v>
      </c>
      <c r="CF1645" s="1">
        <v>0</v>
      </c>
      <c r="CG1645" s="1">
        <v>0</v>
      </c>
      <c r="CH1645" s="1">
        <v>0</v>
      </c>
      <c r="CI1645" s="1" t="s">
        <v>4946</v>
      </c>
      <c r="CJ1645" s="1" t="s">
        <v>4944</v>
      </c>
      <c r="CK1645" s="1" t="s">
        <v>4944</v>
      </c>
      <c r="CL1645" s="1" t="s">
        <v>4944</v>
      </c>
      <c r="CM1645" s="1" t="s">
        <v>4946</v>
      </c>
      <c r="CN1645" s="1" t="s">
        <v>4946</v>
      </c>
      <c r="CO1645" s="1" t="s">
        <v>4946</v>
      </c>
      <c r="CP1645" s="1" t="s">
        <v>4946</v>
      </c>
      <c r="CQ1645" s="1" t="s">
        <v>4944</v>
      </c>
      <c r="CR1645" s="1" t="s">
        <v>4944</v>
      </c>
      <c r="CS1645" s="1" t="s">
        <v>4944</v>
      </c>
      <c r="CT1645" s="1" t="s">
        <v>4943</v>
      </c>
      <c r="CU1645" s="1" t="s">
        <v>4943</v>
      </c>
      <c r="CV1645" s="1" t="s">
        <v>4943</v>
      </c>
      <c r="CW1645" s="1" t="s">
        <v>4943</v>
      </c>
      <c r="CX1645" s="1" t="s">
        <v>4943</v>
      </c>
      <c r="CY1645" s="1" t="s">
        <v>4943</v>
      </c>
      <c r="CZ1645" s="1" t="s">
        <v>4943</v>
      </c>
    </row>
    <row r="1646" spans="2:104" x14ac:dyDescent="0.25">
      <c r="B1646" s="2">
        <v>44362</v>
      </c>
      <c r="C1646" s="1">
        <v>0</v>
      </c>
      <c r="D1646" s="1">
        <v>1</v>
      </c>
      <c r="E1646" s="1">
        <v>0</v>
      </c>
      <c r="F1646" s="1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>
        <v>0</v>
      </c>
      <c r="BD1646">
        <v>0</v>
      </c>
      <c r="BE1646">
        <v>0</v>
      </c>
      <c r="BF1646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M1646" s="1">
        <v>0</v>
      </c>
      <c r="BN1646" s="1">
        <v>0</v>
      </c>
      <c r="BO1646" s="1">
        <v>0</v>
      </c>
      <c r="BP1646" s="1">
        <v>0</v>
      </c>
      <c r="BQ1646" s="1">
        <v>0</v>
      </c>
      <c r="BR1646" s="1">
        <v>0</v>
      </c>
      <c r="BS1646" s="1">
        <v>0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0</v>
      </c>
      <c r="CC1646" s="1">
        <v>0</v>
      </c>
      <c r="CD1646" s="1">
        <v>0</v>
      </c>
      <c r="CE1646" s="1">
        <v>0</v>
      </c>
      <c r="CF1646" s="1">
        <v>0</v>
      </c>
      <c r="CG1646" s="1">
        <v>0</v>
      </c>
      <c r="CH1646" s="1">
        <v>0</v>
      </c>
      <c r="CI1646" s="1" t="s">
        <v>4943</v>
      </c>
      <c r="CJ1646" s="1" t="s">
        <v>4943</v>
      </c>
      <c r="CK1646" s="1" t="s">
        <v>4943</v>
      </c>
      <c r="CL1646" s="1" t="s">
        <v>4943</v>
      </c>
      <c r="CM1646" s="1" t="s">
        <v>4943</v>
      </c>
      <c r="CN1646" s="1" t="s">
        <v>4943</v>
      </c>
      <c r="CO1646" s="1" t="s">
        <v>4943</v>
      </c>
      <c r="CP1646" s="1" t="s">
        <v>4943</v>
      </c>
      <c r="CQ1646" s="1" t="s">
        <v>4943</v>
      </c>
      <c r="CR1646" s="1" t="s">
        <v>4943</v>
      </c>
      <c r="CS1646" s="1" t="s">
        <v>4943</v>
      </c>
      <c r="CT1646" s="1" t="s">
        <v>4943</v>
      </c>
      <c r="CU1646" s="1" t="s">
        <v>4943</v>
      </c>
      <c r="CV1646" s="1" t="s">
        <v>4943</v>
      </c>
      <c r="CW1646" s="1" t="s">
        <v>4943</v>
      </c>
      <c r="CX1646" s="1" t="s">
        <v>4943</v>
      </c>
      <c r="CY1646" s="1" t="s">
        <v>23</v>
      </c>
      <c r="CZ1646" s="1" t="s">
        <v>4943</v>
      </c>
    </row>
    <row r="1647" spans="2:104" x14ac:dyDescent="0.25">
      <c r="B1647" s="2">
        <v>44362</v>
      </c>
      <c r="C1647" s="1">
        <v>1</v>
      </c>
      <c r="D1647" s="1">
        <v>0</v>
      </c>
      <c r="E1647" s="1">
        <v>0</v>
      </c>
      <c r="F1647" s="1">
        <v>0</v>
      </c>
      <c r="G1647">
        <v>0</v>
      </c>
      <c r="H1647">
        <v>0</v>
      </c>
      <c r="I1647">
        <v>1</v>
      </c>
      <c r="J1647">
        <v>1</v>
      </c>
      <c r="K1647">
        <v>0</v>
      </c>
      <c r="L1647">
        <v>0</v>
      </c>
      <c r="M1647">
        <v>1</v>
      </c>
      <c r="N1647">
        <v>1</v>
      </c>
      <c r="O1647">
        <v>1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</v>
      </c>
      <c r="V1647" s="1">
        <v>1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1</v>
      </c>
      <c r="AG1647" s="1">
        <v>0</v>
      </c>
      <c r="AH1647" s="1">
        <v>1</v>
      </c>
      <c r="AI1647" s="1">
        <v>0</v>
      </c>
      <c r="AJ1647" s="1">
        <v>0</v>
      </c>
      <c r="AK1647" s="1">
        <v>1</v>
      </c>
      <c r="AL1647" s="1">
        <v>1</v>
      </c>
      <c r="AM1647" s="1">
        <v>1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>
        <v>0</v>
      </c>
      <c r="BD1647">
        <v>0</v>
      </c>
      <c r="BE1647">
        <v>0</v>
      </c>
      <c r="BF1647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v>0</v>
      </c>
      <c r="BO1647" s="1">
        <v>0</v>
      </c>
      <c r="BP1647" s="1">
        <v>0</v>
      </c>
      <c r="BQ1647" s="1">
        <v>0</v>
      </c>
      <c r="BR1647" s="1">
        <v>0</v>
      </c>
      <c r="BS1647" s="1">
        <v>0</v>
      </c>
      <c r="BT1647" s="1">
        <v>0</v>
      </c>
      <c r="BU1647" s="1">
        <v>0</v>
      </c>
      <c r="BV1647" s="1">
        <v>0</v>
      </c>
      <c r="BW1647" s="1">
        <v>0</v>
      </c>
      <c r="BX1647" s="1">
        <v>0</v>
      </c>
      <c r="BY1647" s="1">
        <v>0</v>
      </c>
      <c r="BZ1647" s="1">
        <v>0</v>
      </c>
      <c r="CA1647" s="1">
        <v>0</v>
      </c>
      <c r="CB1647" s="1">
        <v>0</v>
      </c>
      <c r="CC1647" s="1">
        <v>0</v>
      </c>
      <c r="CD1647" s="1">
        <v>0</v>
      </c>
      <c r="CE1647" s="1">
        <v>0</v>
      </c>
      <c r="CF1647" s="1">
        <v>1</v>
      </c>
      <c r="CG1647" s="1">
        <v>0</v>
      </c>
      <c r="CH1647" s="1">
        <v>0</v>
      </c>
      <c r="CI1647" s="1" t="s">
        <v>4946</v>
      </c>
      <c r="CJ1647" s="1" t="s">
        <v>4946</v>
      </c>
      <c r="CK1647" s="1" t="s">
        <v>4944</v>
      </c>
      <c r="CL1647" s="1" t="s">
        <v>4945</v>
      </c>
      <c r="CM1647" s="1" t="s">
        <v>4944</v>
      </c>
      <c r="CN1647" s="1" t="s">
        <v>4946</v>
      </c>
      <c r="CO1647" s="1" t="s">
        <v>4946</v>
      </c>
      <c r="CP1647" s="1" t="s">
        <v>4945</v>
      </c>
      <c r="CQ1647" s="1" t="s">
        <v>4944</v>
      </c>
      <c r="CR1647" s="1" t="s">
        <v>4944</v>
      </c>
      <c r="CS1647" s="1" t="s">
        <v>4944</v>
      </c>
      <c r="CT1647" s="1" t="s">
        <v>4943</v>
      </c>
      <c r="CU1647" s="1" t="s">
        <v>4943</v>
      </c>
      <c r="CV1647" s="1" t="s">
        <v>4943</v>
      </c>
      <c r="CW1647" s="1" t="s">
        <v>4943</v>
      </c>
      <c r="CX1647" s="1" t="s">
        <v>4943</v>
      </c>
      <c r="CY1647" s="1" t="s">
        <v>4943</v>
      </c>
      <c r="CZ1647" s="1" t="s">
        <v>4943</v>
      </c>
    </row>
    <row r="1648" spans="2:104" x14ac:dyDescent="0.25">
      <c r="B1648" s="2">
        <v>44362</v>
      </c>
      <c r="C1648" s="1">
        <v>0</v>
      </c>
      <c r="D1648" s="1">
        <v>1</v>
      </c>
      <c r="E1648" s="1">
        <v>0</v>
      </c>
      <c r="F1648" s="1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>
        <v>0</v>
      </c>
      <c r="BD1648">
        <v>0</v>
      </c>
      <c r="BE1648">
        <v>0</v>
      </c>
      <c r="BF1648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M1648" s="1">
        <v>0</v>
      </c>
      <c r="BN1648" s="1">
        <v>0</v>
      </c>
      <c r="BO1648" s="1">
        <v>0</v>
      </c>
      <c r="BP1648" s="1">
        <v>0</v>
      </c>
      <c r="BQ1648" s="1">
        <v>0</v>
      </c>
      <c r="BR1648" s="1">
        <v>0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0</v>
      </c>
      <c r="CD1648" s="1">
        <v>0</v>
      </c>
      <c r="CE1648" s="1">
        <v>0</v>
      </c>
      <c r="CF1648" s="1">
        <v>0</v>
      </c>
      <c r="CG1648" s="1">
        <v>0</v>
      </c>
      <c r="CH1648" s="1">
        <v>0</v>
      </c>
      <c r="CI1648" s="1" t="s">
        <v>4943</v>
      </c>
      <c r="CJ1648" s="1" t="s">
        <v>4943</v>
      </c>
      <c r="CK1648" s="1" t="s">
        <v>4943</v>
      </c>
      <c r="CL1648" s="1" t="s">
        <v>4943</v>
      </c>
      <c r="CM1648" s="1" t="s">
        <v>4943</v>
      </c>
      <c r="CN1648" s="1" t="s">
        <v>4943</v>
      </c>
      <c r="CO1648" s="1" t="s">
        <v>4943</v>
      </c>
      <c r="CP1648" s="1" t="s">
        <v>4943</v>
      </c>
      <c r="CQ1648" s="1" t="s">
        <v>4943</v>
      </c>
      <c r="CR1648" s="1" t="s">
        <v>4943</v>
      </c>
      <c r="CS1648" s="1" t="s">
        <v>4943</v>
      </c>
      <c r="CT1648" s="1" t="s">
        <v>4943</v>
      </c>
      <c r="CU1648" s="1" t="s">
        <v>4943</v>
      </c>
      <c r="CV1648" s="1" t="s">
        <v>4943</v>
      </c>
      <c r="CW1648" s="1" t="s">
        <v>4943</v>
      </c>
      <c r="CX1648" s="1" t="s">
        <v>4943</v>
      </c>
      <c r="CY1648" s="1" t="s">
        <v>23</v>
      </c>
      <c r="CZ1648" s="1" t="s">
        <v>4943</v>
      </c>
    </row>
    <row r="1649" spans="2:104" x14ac:dyDescent="0.25">
      <c r="B1649" s="2">
        <v>44362</v>
      </c>
      <c r="C1649" s="1">
        <v>0</v>
      </c>
      <c r="D1649" s="1">
        <v>1</v>
      </c>
      <c r="E1649" s="1">
        <v>0</v>
      </c>
      <c r="F1649" s="1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>
        <v>0</v>
      </c>
      <c r="BD1649">
        <v>0</v>
      </c>
      <c r="BE1649">
        <v>0</v>
      </c>
      <c r="BF1649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M1649" s="1">
        <v>0</v>
      </c>
      <c r="BN1649" s="1">
        <v>0</v>
      </c>
      <c r="BO1649" s="1">
        <v>0</v>
      </c>
      <c r="BP1649" s="1">
        <v>0</v>
      </c>
      <c r="BQ1649" s="1">
        <v>0</v>
      </c>
      <c r="BR1649" s="1">
        <v>0</v>
      </c>
      <c r="BS1649" s="1">
        <v>0</v>
      </c>
      <c r="BT1649" s="1">
        <v>0</v>
      </c>
      <c r="BU1649" s="1">
        <v>0</v>
      </c>
      <c r="BV1649" s="1">
        <v>0</v>
      </c>
      <c r="BW1649" s="1">
        <v>0</v>
      </c>
      <c r="BX1649" s="1">
        <v>0</v>
      </c>
      <c r="BY1649" s="1">
        <v>0</v>
      </c>
      <c r="BZ1649" s="1">
        <v>0</v>
      </c>
      <c r="CA1649" s="1">
        <v>0</v>
      </c>
      <c r="CB1649" s="1">
        <v>0</v>
      </c>
      <c r="CC1649" s="1">
        <v>0</v>
      </c>
      <c r="CD1649" s="1">
        <v>0</v>
      </c>
      <c r="CE1649" s="1">
        <v>0</v>
      </c>
      <c r="CF1649" s="1">
        <v>0</v>
      </c>
      <c r="CG1649" s="1">
        <v>0</v>
      </c>
      <c r="CH1649" s="1">
        <v>0</v>
      </c>
      <c r="CI1649" s="1" t="s">
        <v>4943</v>
      </c>
      <c r="CJ1649" s="1" t="s">
        <v>4943</v>
      </c>
      <c r="CK1649" s="1" t="s">
        <v>4943</v>
      </c>
      <c r="CL1649" s="1" t="s">
        <v>4943</v>
      </c>
      <c r="CM1649" s="1" t="s">
        <v>4943</v>
      </c>
      <c r="CN1649" s="1" t="s">
        <v>4943</v>
      </c>
      <c r="CO1649" s="1" t="s">
        <v>4943</v>
      </c>
      <c r="CP1649" s="1" t="s">
        <v>4943</v>
      </c>
      <c r="CQ1649" s="1" t="s">
        <v>4943</v>
      </c>
      <c r="CR1649" s="1" t="s">
        <v>4943</v>
      </c>
      <c r="CS1649" s="1" t="s">
        <v>4943</v>
      </c>
      <c r="CT1649" s="1" t="s">
        <v>4943</v>
      </c>
      <c r="CU1649" s="1" t="s">
        <v>4943</v>
      </c>
      <c r="CV1649" s="1" t="s">
        <v>4943</v>
      </c>
      <c r="CW1649" s="1" t="s">
        <v>4943</v>
      </c>
      <c r="CX1649" s="1" t="s">
        <v>4943</v>
      </c>
      <c r="CY1649" s="1" t="s">
        <v>23</v>
      </c>
      <c r="CZ1649" s="1" t="s">
        <v>4943</v>
      </c>
    </row>
    <row r="1650" spans="2:104" x14ac:dyDescent="0.25">
      <c r="B1650" s="2">
        <v>44362</v>
      </c>
      <c r="C1650" s="1">
        <v>1</v>
      </c>
      <c r="D1650" s="1">
        <v>0</v>
      </c>
      <c r="E1650" s="1">
        <v>0</v>
      </c>
      <c r="F1650" s="1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0</v>
      </c>
      <c r="N1650">
        <v>1</v>
      </c>
      <c r="O1650">
        <v>1</v>
      </c>
      <c r="P1650">
        <v>0</v>
      </c>
      <c r="Q1650">
        <v>0</v>
      </c>
      <c r="R1650">
        <v>1</v>
      </c>
      <c r="S1650">
        <v>1</v>
      </c>
      <c r="T1650">
        <v>0</v>
      </c>
      <c r="U1650">
        <v>0</v>
      </c>
      <c r="V1650" s="1">
        <v>1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1</v>
      </c>
      <c r="AI1650" s="1">
        <v>1</v>
      </c>
      <c r="AJ1650" s="1">
        <v>0</v>
      </c>
      <c r="AK1650" s="1">
        <v>0</v>
      </c>
      <c r="AL1650" s="1">
        <v>0</v>
      </c>
      <c r="AM1650" s="1">
        <v>1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1</v>
      </c>
      <c r="AX1650" s="1">
        <v>0</v>
      </c>
      <c r="AY1650" s="1">
        <v>1</v>
      </c>
      <c r="AZ1650" s="1">
        <v>1</v>
      </c>
      <c r="BA1650" s="1">
        <v>0</v>
      </c>
      <c r="BB1650" s="1">
        <v>1</v>
      </c>
      <c r="BC1650">
        <v>1</v>
      </c>
      <c r="BD1650">
        <v>1</v>
      </c>
      <c r="BE1650">
        <v>1</v>
      </c>
      <c r="BF1650">
        <v>0</v>
      </c>
      <c r="BG1650" s="1">
        <v>1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M1650" s="1">
        <v>0</v>
      </c>
      <c r="BN1650" s="1">
        <v>0</v>
      </c>
      <c r="BO1650" s="1">
        <v>0</v>
      </c>
      <c r="BP1650" s="1">
        <v>0</v>
      </c>
      <c r="BQ1650" s="1">
        <v>0</v>
      </c>
      <c r="BR1650" s="1">
        <v>0</v>
      </c>
      <c r="BS1650" s="1">
        <v>0</v>
      </c>
      <c r="BT1650" s="1">
        <v>0</v>
      </c>
      <c r="BU1650" s="1">
        <v>0</v>
      </c>
      <c r="BV1650" s="1">
        <v>0</v>
      </c>
      <c r="BW1650" s="1">
        <v>0</v>
      </c>
      <c r="BX1650" s="1">
        <v>0</v>
      </c>
      <c r="BY1650" s="1">
        <v>0</v>
      </c>
      <c r="BZ1650" s="1">
        <v>0</v>
      </c>
      <c r="CA1650" s="1">
        <v>0</v>
      </c>
      <c r="CB1650" s="1">
        <v>0</v>
      </c>
      <c r="CC1650" s="1">
        <v>0</v>
      </c>
      <c r="CD1650" s="1">
        <v>0</v>
      </c>
      <c r="CE1650" s="1">
        <v>0</v>
      </c>
      <c r="CF1650" s="1">
        <v>0</v>
      </c>
      <c r="CG1650" s="1">
        <v>0</v>
      </c>
      <c r="CH1650" s="1">
        <v>0</v>
      </c>
      <c r="CI1650" s="1" t="s">
        <v>4946</v>
      </c>
      <c r="CJ1650" s="1" t="s">
        <v>4946</v>
      </c>
      <c r="CK1650" s="1" t="s">
        <v>4946</v>
      </c>
      <c r="CL1650" s="1" t="s">
        <v>4946</v>
      </c>
      <c r="CM1650" s="1" t="s">
        <v>4945</v>
      </c>
      <c r="CN1650" s="1" t="s">
        <v>4944</v>
      </c>
      <c r="CO1650" s="1" t="s">
        <v>4944</v>
      </c>
      <c r="CP1650" s="1" t="s">
        <v>4944</v>
      </c>
      <c r="CQ1650" s="1" t="s">
        <v>4945</v>
      </c>
      <c r="CR1650" s="1" t="s">
        <v>4944</v>
      </c>
      <c r="CS1650" s="1" t="s">
        <v>4945</v>
      </c>
      <c r="CT1650" s="1" t="s">
        <v>4943</v>
      </c>
      <c r="CU1650" s="1" t="s">
        <v>4943</v>
      </c>
      <c r="CV1650" s="1" t="s">
        <v>4943</v>
      </c>
      <c r="CW1650" s="1" t="s">
        <v>4943</v>
      </c>
      <c r="CX1650" s="1" t="s">
        <v>4943</v>
      </c>
      <c r="CY1650" s="1" t="s">
        <v>4943</v>
      </c>
      <c r="CZ1650" s="1" t="s">
        <v>4943</v>
      </c>
    </row>
    <row r="1651" spans="2:104" x14ac:dyDescent="0.25">
      <c r="B1651" s="2">
        <v>44362</v>
      </c>
      <c r="C1651" s="1">
        <v>1</v>
      </c>
      <c r="D1651" s="1">
        <v>0</v>
      </c>
      <c r="E1651" s="1">
        <v>0</v>
      </c>
      <c r="F1651" s="1">
        <v>0</v>
      </c>
      <c r="G1651">
        <v>0</v>
      </c>
      <c r="H1651">
        <v>0</v>
      </c>
      <c r="I1651">
        <v>1</v>
      </c>
      <c r="J1651">
        <v>0</v>
      </c>
      <c r="K1651">
        <v>0</v>
      </c>
      <c r="L1651">
        <v>0</v>
      </c>
      <c r="M1651">
        <v>0</v>
      </c>
      <c r="N1651">
        <v>1</v>
      </c>
      <c r="O1651">
        <v>0</v>
      </c>
      <c r="P1651">
        <v>0</v>
      </c>
      <c r="Q1651">
        <v>0</v>
      </c>
      <c r="R1651">
        <v>1</v>
      </c>
      <c r="S1651">
        <v>0</v>
      </c>
      <c r="T1651">
        <v>1</v>
      </c>
      <c r="U1651">
        <v>0</v>
      </c>
      <c r="V1651" s="1">
        <v>1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>
        <v>0</v>
      </c>
      <c r="BD1651">
        <v>0</v>
      </c>
      <c r="BE1651">
        <v>0</v>
      </c>
      <c r="BF165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M1651" s="1">
        <v>0</v>
      </c>
      <c r="BN1651" s="1">
        <v>0</v>
      </c>
      <c r="BO1651" s="1">
        <v>0</v>
      </c>
      <c r="BP1651" s="1">
        <v>0</v>
      </c>
      <c r="BQ1651" s="1">
        <v>0</v>
      </c>
      <c r="BR1651" s="1">
        <v>0</v>
      </c>
      <c r="BS1651" s="1">
        <v>0</v>
      </c>
      <c r="BT1651" s="1">
        <v>0</v>
      </c>
      <c r="BU1651" s="1">
        <v>0</v>
      </c>
      <c r="BV1651" s="1">
        <v>0</v>
      </c>
      <c r="BW1651" s="1">
        <v>0</v>
      </c>
      <c r="BX1651" s="1">
        <v>0</v>
      </c>
      <c r="BY1651" s="1">
        <v>0</v>
      </c>
      <c r="BZ1651" s="1">
        <v>0</v>
      </c>
      <c r="CA1651" s="1">
        <v>0</v>
      </c>
      <c r="CB1651" s="1">
        <v>0</v>
      </c>
      <c r="CC1651" s="1">
        <v>0</v>
      </c>
      <c r="CD1651" s="1">
        <v>0</v>
      </c>
      <c r="CE1651" s="1">
        <v>0</v>
      </c>
      <c r="CF1651" s="1">
        <v>0</v>
      </c>
      <c r="CG1651" s="1">
        <v>0</v>
      </c>
      <c r="CH1651" s="1">
        <v>0</v>
      </c>
      <c r="CI1651" s="1" t="s">
        <v>4946</v>
      </c>
      <c r="CJ1651" s="1" t="s">
        <v>4944</v>
      </c>
      <c r="CK1651" s="1" t="s">
        <v>4946</v>
      </c>
      <c r="CL1651" s="1" t="s">
        <v>4946</v>
      </c>
      <c r="CM1651" s="1" t="s">
        <v>4944</v>
      </c>
      <c r="CN1651" s="1" t="s">
        <v>4944</v>
      </c>
      <c r="CO1651" s="1" t="s">
        <v>4946</v>
      </c>
      <c r="CP1651" s="1" t="s">
        <v>4944</v>
      </c>
      <c r="CQ1651" s="1" t="s">
        <v>4944</v>
      </c>
      <c r="CR1651" s="1" t="s">
        <v>4944</v>
      </c>
      <c r="CS1651" s="1" t="s">
        <v>4944</v>
      </c>
      <c r="CT1651" s="1" t="s">
        <v>4943</v>
      </c>
      <c r="CU1651" s="1" t="s">
        <v>4943</v>
      </c>
      <c r="CV1651" s="1" t="s">
        <v>4943</v>
      </c>
      <c r="CW1651" s="1" t="s">
        <v>4943</v>
      </c>
      <c r="CX1651" s="1" t="s">
        <v>4943</v>
      </c>
      <c r="CY1651" s="1" t="s">
        <v>4943</v>
      </c>
      <c r="CZ1651" s="1" t="s">
        <v>4943</v>
      </c>
    </row>
    <row r="1652" spans="2:104" x14ac:dyDescent="0.25">
      <c r="B1652" s="2">
        <v>44362</v>
      </c>
      <c r="C1652" s="1">
        <v>1</v>
      </c>
      <c r="D1652" s="1">
        <v>0</v>
      </c>
      <c r="E1652" s="1">
        <v>0</v>
      </c>
      <c r="F1652" s="1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>
        <v>0</v>
      </c>
      <c r="BD1652">
        <v>0</v>
      </c>
      <c r="BE1652">
        <v>0</v>
      </c>
      <c r="BF1652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M1652" s="1">
        <v>0</v>
      </c>
      <c r="BN1652" s="1">
        <v>0</v>
      </c>
      <c r="BO1652" s="1">
        <v>0</v>
      </c>
      <c r="BP1652" s="1">
        <v>0</v>
      </c>
      <c r="BQ1652" s="1">
        <v>0</v>
      </c>
      <c r="BR1652" s="1">
        <v>0</v>
      </c>
      <c r="BS1652" s="1">
        <v>0</v>
      </c>
      <c r="BT1652" s="1">
        <v>0</v>
      </c>
      <c r="BU1652" s="1">
        <v>0</v>
      </c>
      <c r="BV1652" s="1">
        <v>0</v>
      </c>
      <c r="BW1652" s="1">
        <v>0</v>
      </c>
      <c r="BX1652" s="1">
        <v>0</v>
      </c>
      <c r="BY1652" s="1">
        <v>0</v>
      </c>
      <c r="BZ1652" s="1">
        <v>0</v>
      </c>
      <c r="CA1652" s="1">
        <v>0</v>
      </c>
      <c r="CB1652" s="1">
        <v>0</v>
      </c>
      <c r="CC1652" s="1">
        <v>0</v>
      </c>
      <c r="CD1652" s="1">
        <v>0</v>
      </c>
      <c r="CE1652" s="1">
        <v>0</v>
      </c>
      <c r="CF1652" s="1">
        <v>0</v>
      </c>
      <c r="CG1652" s="1">
        <v>0</v>
      </c>
      <c r="CH1652" s="1">
        <v>0</v>
      </c>
      <c r="CI1652" s="1" t="s">
        <v>4944</v>
      </c>
      <c r="CJ1652" s="1" t="s">
        <v>4944</v>
      </c>
      <c r="CK1652" s="1" t="s">
        <v>4944</v>
      </c>
      <c r="CL1652" s="1" t="s">
        <v>4944</v>
      </c>
      <c r="CM1652" s="1" t="s">
        <v>4944</v>
      </c>
      <c r="CN1652" s="1" t="s">
        <v>4944</v>
      </c>
      <c r="CO1652" s="1" t="s">
        <v>4944</v>
      </c>
      <c r="CP1652" s="1" t="s">
        <v>4946</v>
      </c>
      <c r="CQ1652" s="1" t="s">
        <v>4944</v>
      </c>
      <c r="CR1652" s="1" t="s">
        <v>4944</v>
      </c>
      <c r="CS1652" s="1" t="s">
        <v>4944</v>
      </c>
      <c r="CT1652" s="1" t="s">
        <v>4943</v>
      </c>
      <c r="CU1652" s="1" t="s">
        <v>4943</v>
      </c>
      <c r="CV1652" s="1" t="s">
        <v>4943</v>
      </c>
      <c r="CW1652" s="1" t="s">
        <v>4943</v>
      </c>
      <c r="CX1652" s="1" t="s">
        <v>4943</v>
      </c>
      <c r="CY1652" s="1" t="s">
        <v>4943</v>
      </c>
      <c r="CZ1652" s="1" t="s">
        <v>4943</v>
      </c>
    </row>
    <row r="1653" spans="2:104" x14ac:dyDescent="0.25">
      <c r="B1653" s="2">
        <v>44362</v>
      </c>
      <c r="C1653" s="1">
        <v>1</v>
      </c>
      <c r="D1653" s="1">
        <v>0</v>
      </c>
      <c r="E1653" s="1">
        <v>0</v>
      </c>
      <c r="F1653" s="1">
        <v>0</v>
      </c>
      <c r="G1653">
        <v>0</v>
      </c>
      <c r="H1653">
        <v>0</v>
      </c>
      <c r="I1653">
        <v>1</v>
      </c>
      <c r="J1653">
        <v>0</v>
      </c>
      <c r="K1653">
        <v>0</v>
      </c>
      <c r="L1653">
        <v>0</v>
      </c>
      <c r="M1653">
        <v>0</v>
      </c>
      <c r="N1653">
        <v>1</v>
      </c>
      <c r="O1653">
        <v>1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 s="1">
        <v>1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>
        <v>0</v>
      </c>
      <c r="BD1653">
        <v>0</v>
      </c>
      <c r="BE1653">
        <v>0</v>
      </c>
      <c r="BF1653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M1653" s="1">
        <v>0</v>
      </c>
      <c r="BN1653" s="1">
        <v>0</v>
      </c>
      <c r="BO1653" s="1">
        <v>0</v>
      </c>
      <c r="BP1653" s="1">
        <v>0</v>
      </c>
      <c r="BQ1653" s="1">
        <v>0</v>
      </c>
      <c r="BR1653" s="1">
        <v>0</v>
      </c>
      <c r="BS1653" s="1">
        <v>0</v>
      </c>
      <c r="BT1653" s="1">
        <v>0</v>
      </c>
      <c r="BU1653" s="1">
        <v>0</v>
      </c>
      <c r="BV1653" s="1">
        <v>0</v>
      </c>
      <c r="BW1653" s="1">
        <v>0</v>
      </c>
      <c r="BX1653" s="1">
        <v>0</v>
      </c>
      <c r="BY1653" s="1">
        <v>0</v>
      </c>
      <c r="BZ1653" s="1">
        <v>0</v>
      </c>
      <c r="CA1653" s="1">
        <v>0</v>
      </c>
      <c r="CB1653" s="1">
        <v>0</v>
      </c>
      <c r="CC1653" s="1">
        <v>0</v>
      </c>
      <c r="CD1653" s="1">
        <v>0</v>
      </c>
      <c r="CE1653" s="1">
        <v>0</v>
      </c>
      <c r="CF1653" s="1">
        <v>0</v>
      </c>
      <c r="CG1653" s="1">
        <v>0</v>
      </c>
      <c r="CH1653" s="1">
        <v>0</v>
      </c>
      <c r="CI1653" s="1" t="s">
        <v>4946</v>
      </c>
      <c r="CJ1653" s="1" t="s">
        <v>4946</v>
      </c>
      <c r="CK1653" s="1" t="s">
        <v>4946</v>
      </c>
      <c r="CL1653" s="1" t="s">
        <v>4946</v>
      </c>
      <c r="CM1653" s="1" t="s">
        <v>4946</v>
      </c>
      <c r="CN1653" s="1" t="s">
        <v>4946</v>
      </c>
      <c r="CO1653" s="1" t="s">
        <v>4946</v>
      </c>
      <c r="CP1653" s="1" t="s">
        <v>4946</v>
      </c>
      <c r="CQ1653" s="1" t="s">
        <v>4946</v>
      </c>
      <c r="CR1653" s="1" t="s">
        <v>4946</v>
      </c>
      <c r="CS1653" s="1" t="s">
        <v>4946</v>
      </c>
      <c r="CT1653" s="1" t="s">
        <v>4943</v>
      </c>
      <c r="CU1653" s="1" t="s">
        <v>4943</v>
      </c>
      <c r="CV1653" s="1" t="s">
        <v>4943</v>
      </c>
      <c r="CW1653" s="1" t="s">
        <v>4943</v>
      </c>
      <c r="CX1653" s="1" t="s">
        <v>4943</v>
      </c>
      <c r="CY1653" s="1" t="s">
        <v>4943</v>
      </c>
      <c r="CZ1653" s="1" t="s">
        <v>4943</v>
      </c>
    </row>
    <row r="1654" spans="2:104" x14ac:dyDescent="0.25">
      <c r="B1654" s="2">
        <v>44362</v>
      </c>
      <c r="C1654" s="1">
        <v>0</v>
      </c>
      <c r="D1654" s="1">
        <v>1</v>
      </c>
      <c r="E1654" s="1">
        <v>0</v>
      </c>
      <c r="F1654" s="1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>
        <v>0</v>
      </c>
      <c r="BD1654">
        <v>0</v>
      </c>
      <c r="BE1654">
        <v>0</v>
      </c>
      <c r="BF1654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M1654" s="1">
        <v>0</v>
      </c>
      <c r="BN1654" s="1">
        <v>0</v>
      </c>
      <c r="BO1654" s="1">
        <v>0</v>
      </c>
      <c r="BP1654" s="1">
        <v>0</v>
      </c>
      <c r="BQ1654" s="1">
        <v>0</v>
      </c>
      <c r="BR1654" s="1">
        <v>0</v>
      </c>
      <c r="BS1654" s="1">
        <v>0</v>
      </c>
      <c r="BT1654" s="1">
        <v>0</v>
      </c>
      <c r="BU1654" s="1">
        <v>0</v>
      </c>
      <c r="BV1654" s="1">
        <v>0</v>
      </c>
      <c r="BW1654" s="1">
        <v>0</v>
      </c>
      <c r="BX1654" s="1">
        <v>0</v>
      </c>
      <c r="BY1654" s="1">
        <v>0</v>
      </c>
      <c r="BZ1654" s="1">
        <v>0</v>
      </c>
      <c r="CA1654" s="1">
        <v>0</v>
      </c>
      <c r="CB1654" s="1">
        <v>0</v>
      </c>
      <c r="CC1654" s="1">
        <v>0</v>
      </c>
      <c r="CD1654" s="1">
        <v>0</v>
      </c>
      <c r="CE1654" s="1">
        <v>0</v>
      </c>
      <c r="CF1654" s="1">
        <v>0</v>
      </c>
      <c r="CG1654" s="1">
        <v>0</v>
      </c>
      <c r="CH1654" s="1">
        <v>0</v>
      </c>
      <c r="CI1654" s="1" t="s">
        <v>4943</v>
      </c>
      <c r="CJ1654" s="1" t="s">
        <v>4943</v>
      </c>
      <c r="CK1654" s="1" t="s">
        <v>4943</v>
      </c>
      <c r="CL1654" s="1" t="s">
        <v>4943</v>
      </c>
      <c r="CM1654" s="1" t="s">
        <v>4943</v>
      </c>
      <c r="CN1654" s="1" t="s">
        <v>4943</v>
      </c>
      <c r="CO1654" s="1" t="s">
        <v>4943</v>
      </c>
      <c r="CP1654" s="1" t="s">
        <v>4943</v>
      </c>
      <c r="CQ1654" s="1" t="s">
        <v>4943</v>
      </c>
      <c r="CR1654" s="1" t="s">
        <v>4943</v>
      </c>
      <c r="CS1654" s="1" t="s">
        <v>4943</v>
      </c>
      <c r="CT1654" s="1" t="s">
        <v>4943</v>
      </c>
      <c r="CU1654" s="1" t="s">
        <v>4943</v>
      </c>
      <c r="CV1654" s="1" t="s">
        <v>4943</v>
      </c>
      <c r="CW1654" s="1" t="s">
        <v>4943</v>
      </c>
      <c r="CX1654" s="1" t="s">
        <v>4943</v>
      </c>
      <c r="CY1654" s="1" t="s">
        <v>23</v>
      </c>
      <c r="CZ1654" s="1" t="s">
        <v>4943</v>
      </c>
    </row>
    <row r="1655" spans="2:104" x14ac:dyDescent="0.25">
      <c r="B1655" s="2">
        <v>44362</v>
      </c>
      <c r="C1655" s="1">
        <v>0</v>
      </c>
      <c r="D1655" s="1">
        <v>1</v>
      </c>
      <c r="E1655" s="1">
        <v>0</v>
      </c>
      <c r="F1655" s="1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>
        <v>0</v>
      </c>
      <c r="BD1655">
        <v>0</v>
      </c>
      <c r="BE1655">
        <v>0</v>
      </c>
      <c r="BF1655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M1655" s="1">
        <v>0</v>
      </c>
      <c r="BN1655" s="1">
        <v>0</v>
      </c>
      <c r="BO1655" s="1">
        <v>0</v>
      </c>
      <c r="BP1655" s="1">
        <v>0</v>
      </c>
      <c r="BQ1655" s="1">
        <v>0</v>
      </c>
      <c r="BR1655" s="1">
        <v>0</v>
      </c>
      <c r="BS1655" s="1">
        <v>0</v>
      </c>
      <c r="BT1655" s="1">
        <v>0</v>
      </c>
      <c r="BU1655" s="1">
        <v>0</v>
      </c>
      <c r="BV1655" s="1">
        <v>0</v>
      </c>
      <c r="BW1655" s="1">
        <v>0</v>
      </c>
      <c r="BX1655" s="1">
        <v>0</v>
      </c>
      <c r="BY1655" s="1">
        <v>0</v>
      </c>
      <c r="BZ1655" s="1">
        <v>0</v>
      </c>
      <c r="CA1655" s="1">
        <v>0</v>
      </c>
      <c r="CB1655" s="1">
        <v>0</v>
      </c>
      <c r="CC1655" s="1">
        <v>0</v>
      </c>
      <c r="CD1655" s="1">
        <v>0</v>
      </c>
      <c r="CE1655" s="1">
        <v>0</v>
      </c>
      <c r="CF1655" s="1">
        <v>0</v>
      </c>
      <c r="CG1655" s="1">
        <v>0</v>
      </c>
      <c r="CH1655" s="1">
        <v>0</v>
      </c>
      <c r="CI1655" s="1" t="s">
        <v>4943</v>
      </c>
      <c r="CJ1655" s="1" t="s">
        <v>4943</v>
      </c>
      <c r="CK1655" s="1" t="s">
        <v>4943</v>
      </c>
      <c r="CL1655" s="1" t="s">
        <v>4943</v>
      </c>
      <c r="CM1655" s="1" t="s">
        <v>4943</v>
      </c>
      <c r="CN1655" s="1" t="s">
        <v>4943</v>
      </c>
      <c r="CO1655" s="1" t="s">
        <v>4943</v>
      </c>
      <c r="CP1655" s="1" t="s">
        <v>4943</v>
      </c>
      <c r="CQ1655" s="1" t="s">
        <v>4943</v>
      </c>
      <c r="CR1655" s="1" t="s">
        <v>4943</v>
      </c>
      <c r="CS1655" s="1" t="s">
        <v>4943</v>
      </c>
      <c r="CT1655" s="1" t="s">
        <v>4943</v>
      </c>
      <c r="CU1655" s="1" t="s">
        <v>4943</v>
      </c>
      <c r="CV1655" s="1" t="s">
        <v>4943</v>
      </c>
      <c r="CW1655" s="1" t="s">
        <v>4943</v>
      </c>
      <c r="CX1655" s="1" t="s">
        <v>4943</v>
      </c>
      <c r="CY1655" s="1" t="s">
        <v>23</v>
      </c>
      <c r="CZ1655" s="1" t="s">
        <v>4943</v>
      </c>
    </row>
    <row r="1656" spans="2:104" x14ac:dyDescent="0.25">
      <c r="B1656" s="2">
        <v>44362</v>
      </c>
      <c r="C1656" s="1">
        <v>1</v>
      </c>
      <c r="D1656" s="1">
        <v>0</v>
      </c>
      <c r="E1656" s="1">
        <v>0</v>
      </c>
      <c r="F1656" s="1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0</v>
      </c>
      <c r="N1656">
        <v>1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1</v>
      </c>
      <c r="V1656" s="1">
        <v>1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1</v>
      </c>
      <c r="AI1656" s="1">
        <v>1</v>
      </c>
      <c r="AJ1656" s="1">
        <v>0</v>
      </c>
      <c r="AK1656" s="1">
        <v>1</v>
      </c>
      <c r="AL1656" s="1">
        <v>0</v>
      </c>
      <c r="AM1656" s="1">
        <v>1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1</v>
      </c>
      <c r="AX1656" s="1">
        <v>0</v>
      </c>
      <c r="AY1656" s="1">
        <v>1</v>
      </c>
      <c r="AZ1656" s="1">
        <v>1</v>
      </c>
      <c r="BA1656" s="1">
        <v>0</v>
      </c>
      <c r="BB1656" s="1">
        <v>1</v>
      </c>
      <c r="BC1656">
        <v>1</v>
      </c>
      <c r="BD1656">
        <v>1</v>
      </c>
      <c r="BE1656">
        <v>1</v>
      </c>
      <c r="BF1656">
        <v>0</v>
      </c>
      <c r="BG1656" s="1">
        <v>1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M1656" s="1">
        <v>0</v>
      </c>
      <c r="BN1656" s="1">
        <v>0</v>
      </c>
      <c r="BO1656" s="1">
        <v>0</v>
      </c>
      <c r="BP1656" s="1">
        <v>0</v>
      </c>
      <c r="BQ1656" s="1">
        <v>0</v>
      </c>
      <c r="BR1656" s="1">
        <v>0</v>
      </c>
      <c r="BS1656" s="1">
        <v>0</v>
      </c>
      <c r="BT1656" s="1">
        <v>0</v>
      </c>
      <c r="BU1656" s="1">
        <v>0</v>
      </c>
      <c r="BV1656" s="1">
        <v>0</v>
      </c>
      <c r="BW1656" s="1">
        <v>0</v>
      </c>
      <c r="BX1656" s="1">
        <v>0</v>
      </c>
      <c r="BY1656" s="1">
        <v>0</v>
      </c>
      <c r="BZ1656" s="1">
        <v>0</v>
      </c>
      <c r="CA1656" s="1">
        <v>0</v>
      </c>
      <c r="CB1656" s="1">
        <v>0</v>
      </c>
      <c r="CC1656" s="1">
        <v>0</v>
      </c>
      <c r="CD1656" s="1">
        <v>0</v>
      </c>
      <c r="CE1656" s="1">
        <v>0</v>
      </c>
      <c r="CF1656" s="1">
        <v>0</v>
      </c>
      <c r="CG1656" s="1">
        <v>0</v>
      </c>
      <c r="CH1656" s="1">
        <v>0</v>
      </c>
      <c r="CI1656" s="1" t="s">
        <v>4946</v>
      </c>
      <c r="CJ1656" s="1" t="s">
        <v>4946</v>
      </c>
      <c r="CK1656" s="1" t="s">
        <v>4944</v>
      </c>
      <c r="CL1656" s="1" t="s">
        <v>4944</v>
      </c>
      <c r="CM1656" s="1" t="s">
        <v>4946</v>
      </c>
      <c r="CN1656" s="1" t="s">
        <v>4945</v>
      </c>
      <c r="CO1656" s="1" t="s">
        <v>4946</v>
      </c>
      <c r="CP1656" s="1" t="s">
        <v>4946</v>
      </c>
      <c r="CQ1656" s="1" t="s">
        <v>4946</v>
      </c>
      <c r="CR1656" s="1" t="s">
        <v>4946</v>
      </c>
      <c r="CS1656" s="1" t="s">
        <v>4946</v>
      </c>
      <c r="CT1656" s="1" t="s">
        <v>4943</v>
      </c>
      <c r="CU1656" s="1" t="s">
        <v>4943</v>
      </c>
      <c r="CV1656" s="1" t="s">
        <v>4943</v>
      </c>
      <c r="CW1656" s="1" t="s">
        <v>4943</v>
      </c>
      <c r="CX1656" s="1" t="s">
        <v>4943</v>
      </c>
      <c r="CY1656" s="1" t="s">
        <v>4943</v>
      </c>
      <c r="CZ1656" s="1" t="s">
        <v>4943</v>
      </c>
    </row>
    <row r="1657" spans="2:104" x14ac:dyDescent="0.25">
      <c r="B1657" s="2">
        <v>44362</v>
      </c>
      <c r="C1657" s="1">
        <v>1</v>
      </c>
      <c r="D1657" s="1">
        <v>0</v>
      </c>
      <c r="E1657" s="1">
        <v>0</v>
      </c>
      <c r="F1657" s="1">
        <v>0</v>
      </c>
      <c r="G1657">
        <v>0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0</v>
      </c>
      <c r="N1657">
        <v>1</v>
      </c>
      <c r="O1657">
        <v>1</v>
      </c>
      <c r="P1657">
        <v>0</v>
      </c>
      <c r="Q1657">
        <v>0</v>
      </c>
      <c r="R1657">
        <v>0</v>
      </c>
      <c r="S1657">
        <v>0</v>
      </c>
      <c r="T1657">
        <v>1</v>
      </c>
      <c r="U1657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1</v>
      </c>
      <c r="AD1657" s="1">
        <v>0</v>
      </c>
      <c r="AE1657" s="1">
        <v>0</v>
      </c>
      <c r="AF1657" s="1">
        <v>1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1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1</v>
      </c>
      <c r="BA1657" s="1">
        <v>0</v>
      </c>
      <c r="BB1657" s="1">
        <v>0</v>
      </c>
      <c r="BC1657">
        <v>1</v>
      </c>
      <c r="BD1657">
        <v>0</v>
      </c>
      <c r="BE1657">
        <v>0</v>
      </c>
      <c r="BF1657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M1657" s="1">
        <v>0</v>
      </c>
      <c r="BN1657" s="1">
        <v>1</v>
      </c>
      <c r="BO1657" s="1">
        <v>0</v>
      </c>
      <c r="BP1657" s="1">
        <v>0</v>
      </c>
      <c r="BQ1657" s="1">
        <v>0</v>
      </c>
      <c r="BR1657" s="1">
        <v>0</v>
      </c>
      <c r="BS1657" s="1">
        <v>0</v>
      </c>
      <c r="BT1657" s="1">
        <v>0</v>
      </c>
      <c r="BU1657" s="1">
        <v>0</v>
      </c>
      <c r="BV1657" s="1">
        <v>0</v>
      </c>
      <c r="BW1657" s="1">
        <v>0</v>
      </c>
      <c r="BX1657" s="1">
        <v>0</v>
      </c>
      <c r="BY1657" s="1">
        <v>0</v>
      </c>
      <c r="BZ1657" s="1">
        <v>0</v>
      </c>
      <c r="CA1657" s="1">
        <v>0</v>
      </c>
      <c r="CB1657" s="1">
        <v>0</v>
      </c>
      <c r="CC1657" s="1">
        <v>0</v>
      </c>
      <c r="CD1657" s="1">
        <v>0</v>
      </c>
      <c r="CE1657" s="1">
        <v>0</v>
      </c>
      <c r="CF1657" s="1">
        <v>0</v>
      </c>
      <c r="CG1657" s="1">
        <v>0</v>
      </c>
      <c r="CH1657" s="1">
        <v>0</v>
      </c>
      <c r="CI1657" s="1" t="s">
        <v>4946</v>
      </c>
      <c r="CJ1657" s="1" t="s">
        <v>4946</v>
      </c>
      <c r="CK1657" s="1" t="s">
        <v>4946</v>
      </c>
      <c r="CL1657" s="1" t="s">
        <v>4946</v>
      </c>
      <c r="CM1657" s="1" t="s">
        <v>4946</v>
      </c>
      <c r="CN1657" s="1" t="s">
        <v>4945</v>
      </c>
      <c r="CO1657" s="1" t="s">
        <v>4945</v>
      </c>
      <c r="CP1657" s="1" t="s">
        <v>4945</v>
      </c>
      <c r="CQ1657" s="1" t="s">
        <v>4944</v>
      </c>
      <c r="CR1657" s="1" t="s">
        <v>4946</v>
      </c>
      <c r="CS1657" s="1" t="s">
        <v>4945</v>
      </c>
      <c r="CT1657" s="1" t="s">
        <v>4943</v>
      </c>
      <c r="CU1657" s="1" t="s">
        <v>4943</v>
      </c>
      <c r="CV1657" s="1" t="s">
        <v>4943</v>
      </c>
      <c r="CW1657" s="1" t="s">
        <v>4943</v>
      </c>
      <c r="CX1657" s="1" t="s">
        <v>4943</v>
      </c>
      <c r="CY1657" s="1" t="s">
        <v>4943</v>
      </c>
      <c r="CZ1657" s="1" t="s">
        <v>4943</v>
      </c>
    </row>
    <row r="1658" spans="2:104" x14ac:dyDescent="0.25">
      <c r="B1658" s="2">
        <v>44362</v>
      </c>
      <c r="C1658" s="1">
        <v>1</v>
      </c>
      <c r="D1658" s="1">
        <v>0</v>
      </c>
      <c r="E1658" s="1">
        <v>0</v>
      </c>
      <c r="F1658" s="1">
        <v>0</v>
      </c>
      <c r="G1658">
        <v>0</v>
      </c>
      <c r="H1658">
        <v>0</v>
      </c>
      <c r="I1658">
        <v>0</v>
      </c>
      <c r="J1658">
        <v>1</v>
      </c>
      <c r="K1658">
        <v>0</v>
      </c>
      <c r="L1658">
        <v>1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1</v>
      </c>
      <c r="AS1658" s="1">
        <v>0</v>
      </c>
      <c r="AT1658" s="1">
        <v>0</v>
      </c>
      <c r="AU1658" s="1">
        <v>1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>
        <v>0</v>
      </c>
      <c r="BD1658">
        <v>0</v>
      </c>
      <c r="BE1658">
        <v>0</v>
      </c>
      <c r="BF1658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0</v>
      </c>
      <c r="BO1658" s="1">
        <v>0</v>
      </c>
      <c r="BP1658" s="1">
        <v>0</v>
      </c>
      <c r="BQ1658" s="1">
        <v>1</v>
      </c>
      <c r="BR1658" s="1">
        <v>1</v>
      </c>
      <c r="BS1658" s="1">
        <v>1</v>
      </c>
      <c r="BT1658" s="1">
        <v>1</v>
      </c>
      <c r="BU1658" s="1">
        <v>1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1</v>
      </c>
      <c r="CB1658" s="1">
        <v>0</v>
      </c>
      <c r="CC1658" s="1">
        <v>0</v>
      </c>
      <c r="CD1658" s="1">
        <v>1</v>
      </c>
      <c r="CE1658" s="1">
        <v>0</v>
      </c>
      <c r="CF1658" s="1">
        <v>0</v>
      </c>
      <c r="CG1658" s="1">
        <v>0</v>
      </c>
      <c r="CH1658" s="1">
        <v>0</v>
      </c>
      <c r="CI1658" s="1" t="s">
        <v>4946</v>
      </c>
      <c r="CJ1658" s="1" t="s">
        <v>4945</v>
      </c>
      <c r="CK1658" s="1" t="s">
        <v>4946</v>
      </c>
      <c r="CL1658" s="1" t="s">
        <v>4946</v>
      </c>
      <c r="CM1658" s="1" t="s">
        <v>4944</v>
      </c>
      <c r="CN1658" s="1" t="s">
        <v>4945</v>
      </c>
      <c r="CO1658" s="1" t="s">
        <v>4945</v>
      </c>
      <c r="CP1658" s="1" t="s">
        <v>4946</v>
      </c>
      <c r="CQ1658" s="1" t="s">
        <v>4945</v>
      </c>
      <c r="CR1658" s="1" t="s">
        <v>4946</v>
      </c>
      <c r="CS1658" s="1" t="s">
        <v>4944</v>
      </c>
      <c r="CT1658" s="1" t="s">
        <v>4943</v>
      </c>
      <c r="CU1658" s="1" t="s">
        <v>4943</v>
      </c>
      <c r="CV1658" s="1" t="s">
        <v>4943</v>
      </c>
      <c r="CW1658" s="1" t="s">
        <v>4943</v>
      </c>
      <c r="CX1658" s="1" t="s">
        <v>4943</v>
      </c>
      <c r="CY1658" s="1" t="s">
        <v>4943</v>
      </c>
      <c r="CZ1658" s="1" t="s">
        <v>4943</v>
      </c>
    </row>
    <row r="1659" spans="2:104" x14ac:dyDescent="0.25">
      <c r="B1659" s="2">
        <v>44362</v>
      </c>
      <c r="C1659" s="1">
        <v>1</v>
      </c>
      <c r="D1659" s="1">
        <v>0</v>
      </c>
      <c r="E1659" s="1">
        <v>0</v>
      </c>
      <c r="F1659" s="1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>
        <v>0</v>
      </c>
      <c r="BD1659">
        <v>0</v>
      </c>
      <c r="BE1659">
        <v>0</v>
      </c>
      <c r="BF1659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M1659" s="1">
        <v>0</v>
      </c>
      <c r="BN1659" s="1">
        <v>0</v>
      </c>
      <c r="BO1659" s="1">
        <v>0</v>
      </c>
      <c r="BP1659" s="1">
        <v>0</v>
      </c>
      <c r="BQ1659" s="1">
        <v>0</v>
      </c>
      <c r="BR1659" s="1">
        <v>0</v>
      </c>
      <c r="BS1659" s="1">
        <v>0</v>
      </c>
      <c r="BT1659" s="1">
        <v>0</v>
      </c>
      <c r="BU1659" s="1">
        <v>0</v>
      </c>
      <c r="BV1659" s="1">
        <v>0</v>
      </c>
      <c r="BW1659" s="1">
        <v>0</v>
      </c>
      <c r="BX1659" s="1">
        <v>0</v>
      </c>
      <c r="BY1659" s="1">
        <v>0</v>
      </c>
      <c r="BZ1659" s="1">
        <v>0</v>
      </c>
      <c r="CA1659" s="1">
        <v>0</v>
      </c>
      <c r="CB1659" s="1">
        <v>0</v>
      </c>
      <c r="CC1659" s="1">
        <v>0</v>
      </c>
      <c r="CD1659" s="1">
        <v>0</v>
      </c>
      <c r="CE1659" s="1">
        <v>0</v>
      </c>
      <c r="CF1659" s="1">
        <v>0</v>
      </c>
      <c r="CG1659" s="1">
        <v>0</v>
      </c>
      <c r="CH1659" s="1">
        <v>0</v>
      </c>
      <c r="CI1659" s="1" t="s">
        <v>4946</v>
      </c>
      <c r="CJ1659" s="1" t="s">
        <v>4944</v>
      </c>
      <c r="CK1659" s="1" t="s">
        <v>4945</v>
      </c>
      <c r="CL1659" s="1" t="s">
        <v>4945</v>
      </c>
      <c r="CM1659" s="1" t="s">
        <v>4944</v>
      </c>
      <c r="CN1659" s="1" t="s">
        <v>4945</v>
      </c>
      <c r="CO1659" s="1" t="s">
        <v>4944</v>
      </c>
      <c r="CP1659" s="1" t="s">
        <v>4945</v>
      </c>
      <c r="CQ1659" s="1" t="s">
        <v>4944</v>
      </c>
      <c r="CR1659" s="1" t="s">
        <v>4945</v>
      </c>
      <c r="CS1659" s="1" t="s">
        <v>4945</v>
      </c>
      <c r="CT1659" s="1" t="s">
        <v>4943</v>
      </c>
      <c r="CU1659" s="1" t="s">
        <v>4943</v>
      </c>
      <c r="CV1659" s="1" t="s">
        <v>4943</v>
      </c>
      <c r="CW1659" s="1" t="s">
        <v>4943</v>
      </c>
      <c r="CX1659" s="1" t="s">
        <v>4943</v>
      </c>
      <c r="CY1659" s="1" t="s">
        <v>4943</v>
      </c>
      <c r="CZ1659" s="1" t="s">
        <v>4943</v>
      </c>
    </row>
    <row r="1660" spans="2:104" x14ac:dyDescent="0.25">
      <c r="B1660" s="2">
        <v>44362</v>
      </c>
      <c r="C1660" s="1">
        <v>1</v>
      </c>
      <c r="D1660" s="1">
        <v>0</v>
      </c>
      <c r="E1660" s="1">
        <v>0</v>
      </c>
      <c r="F1660" s="1">
        <v>0</v>
      </c>
      <c r="G1660">
        <v>0</v>
      </c>
      <c r="H1660">
        <v>0</v>
      </c>
      <c r="I1660">
        <v>1</v>
      </c>
      <c r="J1660">
        <v>0</v>
      </c>
      <c r="K1660">
        <v>1</v>
      </c>
      <c r="L1660">
        <v>0</v>
      </c>
      <c r="M1660">
        <v>0</v>
      </c>
      <c r="N1660">
        <v>0</v>
      </c>
      <c r="O1660">
        <v>1</v>
      </c>
      <c r="P1660">
        <v>0</v>
      </c>
      <c r="Q1660">
        <v>0</v>
      </c>
      <c r="R1660">
        <v>1</v>
      </c>
      <c r="S1660">
        <v>1</v>
      </c>
      <c r="T1660">
        <v>1</v>
      </c>
      <c r="U1660">
        <v>0</v>
      </c>
      <c r="V1660" s="1">
        <v>0</v>
      </c>
      <c r="W1660" s="1">
        <v>1</v>
      </c>
      <c r="X1660" s="1">
        <v>0</v>
      </c>
      <c r="Y1660" s="1">
        <v>1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1</v>
      </c>
      <c r="AX1660" s="1">
        <v>0</v>
      </c>
      <c r="AY1660" s="1">
        <v>1</v>
      </c>
      <c r="AZ1660" s="1">
        <v>0</v>
      </c>
      <c r="BA1660" s="1">
        <v>0</v>
      </c>
      <c r="BB1660" s="1">
        <v>0</v>
      </c>
      <c r="BC1660">
        <v>1</v>
      </c>
      <c r="BD1660">
        <v>0</v>
      </c>
      <c r="BE1660">
        <v>1</v>
      </c>
      <c r="BF1660">
        <v>1</v>
      </c>
      <c r="BG1660" s="1">
        <v>0</v>
      </c>
      <c r="BH1660" s="1">
        <v>1</v>
      </c>
      <c r="BI1660" s="1">
        <v>0</v>
      </c>
      <c r="BJ1660" s="1">
        <v>1</v>
      </c>
      <c r="BK1660" s="1">
        <v>0</v>
      </c>
      <c r="BL1660" s="1">
        <v>0</v>
      </c>
      <c r="BM1660" s="1">
        <v>0</v>
      </c>
      <c r="BN1660" s="1">
        <v>0</v>
      </c>
      <c r="BO1660" s="1">
        <v>0</v>
      </c>
      <c r="BP1660" s="1">
        <v>0</v>
      </c>
      <c r="BQ1660" s="1">
        <v>0</v>
      </c>
      <c r="BR1660" s="1">
        <v>0</v>
      </c>
      <c r="BS1660" s="1">
        <v>0</v>
      </c>
      <c r="BT1660" s="1">
        <v>0</v>
      </c>
      <c r="BU1660" s="1">
        <v>0</v>
      </c>
      <c r="BV1660" s="1">
        <v>0</v>
      </c>
      <c r="BW1660" s="1">
        <v>0</v>
      </c>
      <c r="BX1660" s="1">
        <v>0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  <c r="CD1660" s="1">
        <v>0</v>
      </c>
      <c r="CE1660" s="1">
        <v>0</v>
      </c>
      <c r="CF1660" s="1">
        <v>0</v>
      </c>
      <c r="CG1660" s="1">
        <v>0</v>
      </c>
      <c r="CH1660" s="1">
        <v>0</v>
      </c>
      <c r="CI1660" s="1" t="s">
        <v>4946</v>
      </c>
      <c r="CJ1660" s="1" t="s">
        <v>4944</v>
      </c>
      <c r="CK1660" s="1" t="s">
        <v>4944</v>
      </c>
      <c r="CL1660" s="1" t="s">
        <v>4944</v>
      </c>
      <c r="CM1660" s="1" t="s">
        <v>4945</v>
      </c>
      <c r="CN1660" s="1" t="s">
        <v>4945</v>
      </c>
      <c r="CO1660" s="1" t="s">
        <v>4944</v>
      </c>
      <c r="CP1660" s="1" t="s">
        <v>4944</v>
      </c>
      <c r="CQ1660" s="1" t="s">
        <v>4945</v>
      </c>
      <c r="CR1660" s="1" t="s">
        <v>4946</v>
      </c>
      <c r="CS1660" s="1" t="s">
        <v>4946</v>
      </c>
      <c r="CT1660" s="1" t="s">
        <v>4943</v>
      </c>
      <c r="CU1660" s="1" t="s">
        <v>4943</v>
      </c>
      <c r="CV1660" s="1" t="s">
        <v>4943</v>
      </c>
      <c r="CW1660" s="1" t="s">
        <v>4943</v>
      </c>
      <c r="CX1660" s="1" t="s">
        <v>4943</v>
      </c>
      <c r="CY1660" s="1" t="s">
        <v>4943</v>
      </c>
      <c r="CZ1660" s="1" t="s">
        <v>4943</v>
      </c>
    </row>
    <row r="1661" spans="2:104" x14ac:dyDescent="0.25">
      <c r="B1661" s="2">
        <v>44362</v>
      </c>
      <c r="C1661" s="1">
        <v>0</v>
      </c>
      <c r="D1661" s="1">
        <v>1</v>
      </c>
      <c r="E1661" s="1">
        <v>0</v>
      </c>
      <c r="F1661" s="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>
        <v>0</v>
      </c>
      <c r="BD1661">
        <v>0</v>
      </c>
      <c r="BE1661">
        <v>0</v>
      </c>
      <c r="BF166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M1661" s="1">
        <v>0</v>
      </c>
      <c r="BN1661" s="1">
        <v>0</v>
      </c>
      <c r="BO1661" s="1">
        <v>0</v>
      </c>
      <c r="BP1661" s="1">
        <v>0</v>
      </c>
      <c r="BQ1661" s="1">
        <v>0</v>
      </c>
      <c r="BR1661" s="1">
        <v>0</v>
      </c>
      <c r="BS1661" s="1">
        <v>0</v>
      </c>
      <c r="BT1661" s="1">
        <v>0</v>
      </c>
      <c r="BU1661" s="1">
        <v>0</v>
      </c>
      <c r="BV1661" s="1">
        <v>0</v>
      </c>
      <c r="BW1661" s="1">
        <v>0</v>
      </c>
      <c r="BX1661" s="1">
        <v>0</v>
      </c>
      <c r="BY1661" s="1">
        <v>0</v>
      </c>
      <c r="BZ1661" s="1">
        <v>0</v>
      </c>
      <c r="CA1661" s="1">
        <v>0</v>
      </c>
      <c r="CB1661" s="1">
        <v>0</v>
      </c>
      <c r="CC1661" s="1">
        <v>0</v>
      </c>
      <c r="CD1661" s="1">
        <v>0</v>
      </c>
      <c r="CE1661" s="1">
        <v>0</v>
      </c>
      <c r="CF1661" s="1">
        <v>0</v>
      </c>
      <c r="CG1661" s="1">
        <v>0</v>
      </c>
      <c r="CH1661" s="1">
        <v>0</v>
      </c>
      <c r="CI1661" s="1" t="s">
        <v>4943</v>
      </c>
      <c r="CJ1661" s="1" t="s">
        <v>4943</v>
      </c>
      <c r="CK1661" s="1" t="s">
        <v>4943</v>
      </c>
      <c r="CL1661" s="1" t="s">
        <v>4943</v>
      </c>
      <c r="CM1661" s="1" t="s">
        <v>4943</v>
      </c>
      <c r="CN1661" s="1" t="s">
        <v>4943</v>
      </c>
      <c r="CO1661" s="1" t="s">
        <v>4943</v>
      </c>
      <c r="CP1661" s="1" t="s">
        <v>4943</v>
      </c>
      <c r="CQ1661" s="1" t="s">
        <v>4943</v>
      </c>
      <c r="CR1661" s="1" t="s">
        <v>4943</v>
      </c>
      <c r="CS1661" s="1" t="s">
        <v>4943</v>
      </c>
      <c r="CT1661" s="1" t="s">
        <v>4943</v>
      </c>
      <c r="CU1661" s="1" t="s">
        <v>4943</v>
      </c>
      <c r="CV1661" s="1" t="s">
        <v>4943</v>
      </c>
      <c r="CW1661" s="1" t="s">
        <v>4943</v>
      </c>
      <c r="CX1661" s="1" t="s">
        <v>4943</v>
      </c>
      <c r="CY1661" s="1" t="s">
        <v>23</v>
      </c>
      <c r="CZ1661" s="1" t="s">
        <v>4943</v>
      </c>
    </row>
    <row r="1662" spans="2:104" x14ac:dyDescent="0.25">
      <c r="B1662" s="2">
        <v>44362</v>
      </c>
      <c r="C1662" s="1">
        <v>0</v>
      </c>
      <c r="D1662" s="1">
        <v>1</v>
      </c>
      <c r="E1662" s="1">
        <v>0</v>
      </c>
      <c r="F1662" s="1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>
        <v>0</v>
      </c>
      <c r="BD1662">
        <v>0</v>
      </c>
      <c r="BE1662">
        <v>0</v>
      </c>
      <c r="BF1662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M1662" s="1">
        <v>0</v>
      </c>
      <c r="BN1662" s="1">
        <v>0</v>
      </c>
      <c r="BO1662" s="1">
        <v>0</v>
      </c>
      <c r="BP1662" s="1">
        <v>0</v>
      </c>
      <c r="BQ1662" s="1">
        <v>0</v>
      </c>
      <c r="BR1662" s="1">
        <v>0</v>
      </c>
      <c r="BS1662" s="1">
        <v>0</v>
      </c>
      <c r="BT1662" s="1">
        <v>0</v>
      </c>
      <c r="BU1662" s="1">
        <v>0</v>
      </c>
      <c r="BV1662" s="1">
        <v>0</v>
      </c>
      <c r="BW1662" s="1">
        <v>0</v>
      </c>
      <c r="BX1662" s="1">
        <v>0</v>
      </c>
      <c r="BY1662" s="1">
        <v>0</v>
      </c>
      <c r="BZ1662" s="1">
        <v>0</v>
      </c>
      <c r="CA1662" s="1">
        <v>0</v>
      </c>
      <c r="CB1662" s="1">
        <v>0</v>
      </c>
      <c r="CC1662" s="1">
        <v>0</v>
      </c>
      <c r="CD1662" s="1">
        <v>0</v>
      </c>
      <c r="CE1662" s="1">
        <v>0</v>
      </c>
      <c r="CF1662" s="1">
        <v>0</v>
      </c>
      <c r="CG1662" s="1">
        <v>0</v>
      </c>
      <c r="CH1662" s="1">
        <v>0</v>
      </c>
      <c r="CI1662" s="1" t="s">
        <v>4943</v>
      </c>
      <c r="CJ1662" s="1" t="s">
        <v>4943</v>
      </c>
      <c r="CK1662" s="1" t="s">
        <v>4943</v>
      </c>
      <c r="CL1662" s="1" t="s">
        <v>4943</v>
      </c>
      <c r="CM1662" s="1" t="s">
        <v>4943</v>
      </c>
      <c r="CN1662" s="1" t="s">
        <v>4943</v>
      </c>
      <c r="CO1662" s="1" t="s">
        <v>4943</v>
      </c>
      <c r="CP1662" s="1" t="s">
        <v>4943</v>
      </c>
      <c r="CQ1662" s="1" t="s">
        <v>4943</v>
      </c>
      <c r="CR1662" s="1" t="s">
        <v>4943</v>
      </c>
      <c r="CS1662" s="1" t="s">
        <v>4943</v>
      </c>
      <c r="CT1662" s="1" t="s">
        <v>4943</v>
      </c>
      <c r="CU1662" s="1" t="s">
        <v>4943</v>
      </c>
      <c r="CV1662" s="1" t="s">
        <v>4943</v>
      </c>
      <c r="CW1662" s="1" t="s">
        <v>4943</v>
      </c>
      <c r="CX1662" s="1" t="s">
        <v>4943</v>
      </c>
      <c r="CY1662" s="1" t="s">
        <v>23</v>
      </c>
      <c r="CZ1662" s="1" t="s">
        <v>4943</v>
      </c>
    </row>
    <row r="1663" spans="2:104" x14ac:dyDescent="0.25">
      <c r="B1663" s="2">
        <v>44362</v>
      </c>
      <c r="C1663" s="1">
        <v>1</v>
      </c>
      <c r="D1663" s="1">
        <v>0</v>
      </c>
      <c r="E1663" s="1">
        <v>0</v>
      </c>
      <c r="F1663" s="1">
        <v>0</v>
      </c>
      <c r="G1663">
        <v>0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0</v>
      </c>
      <c r="N1663">
        <v>1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 s="1">
        <v>1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1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1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>
        <v>0</v>
      </c>
      <c r="BD1663">
        <v>0</v>
      </c>
      <c r="BE1663">
        <v>0</v>
      </c>
      <c r="BF1663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0</v>
      </c>
      <c r="BP1663" s="1">
        <v>0</v>
      </c>
      <c r="BQ1663" s="1">
        <v>0</v>
      </c>
      <c r="BR1663" s="1">
        <v>0</v>
      </c>
      <c r="BS1663" s="1">
        <v>0</v>
      </c>
      <c r="BT1663" s="1">
        <v>0</v>
      </c>
      <c r="BU1663" s="1">
        <v>0</v>
      </c>
      <c r="BV1663" s="1">
        <v>0</v>
      </c>
      <c r="BW1663" s="1">
        <v>0</v>
      </c>
      <c r="BX1663" s="1">
        <v>0</v>
      </c>
      <c r="BY1663" s="1">
        <v>0</v>
      </c>
      <c r="BZ1663" s="1">
        <v>0</v>
      </c>
      <c r="CA1663" s="1">
        <v>0</v>
      </c>
      <c r="CB1663" s="1">
        <v>0</v>
      </c>
      <c r="CC1663" s="1">
        <v>0</v>
      </c>
      <c r="CD1663" s="1">
        <v>0</v>
      </c>
      <c r="CE1663" s="1">
        <v>0</v>
      </c>
      <c r="CF1663" s="1">
        <v>0</v>
      </c>
      <c r="CG1663" s="1">
        <v>0</v>
      </c>
      <c r="CH1663" s="1">
        <v>0</v>
      </c>
      <c r="CI1663" s="1" t="s">
        <v>4944</v>
      </c>
      <c r="CJ1663" s="1" t="s">
        <v>4945</v>
      </c>
      <c r="CK1663" s="1" t="s">
        <v>4944</v>
      </c>
      <c r="CL1663" s="1" t="s">
        <v>4944</v>
      </c>
      <c r="CM1663" s="1" t="s">
        <v>4945</v>
      </c>
      <c r="CN1663" s="1" t="s">
        <v>4945</v>
      </c>
      <c r="CO1663" s="1" t="s">
        <v>4945</v>
      </c>
      <c r="CP1663" s="1" t="s">
        <v>4944</v>
      </c>
      <c r="CQ1663" s="1" t="s">
        <v>4945</v>
      </c>
      <c r="CR1663" s="1" t="s">
        <v>4945</v>
      </c>
      <c r="CS1663" s="1" t="s">
        <v>4945</v>
      </c>
      <c r="CT1663" s="1" t="s">
        <v>4943</v>
      </c>
      <c r="CU1663" s="1" t="s">
        <v>4943</v>
      </c>
      <c r="CV1663" s="1" t="s">
        <v>4943</v>
      </c>
      <c r="CW1663" s="1" t="s">
        <v>4943</v>
      </c>
      <c r="CX1663" s="1" t="s">
        <v>4943</v>
      </c>
      <c r="CY1663" s="1" t="s">
        <v>4943</v>
      </c>
      <c r="CZ1663" s="1" t="s">
        <v>4943</v>
      </c>
    </row>
    <row r="1664" spans="2:104" x14ac:dyDescent="0.25">
      <c r="B1664" s="2">
        <v>44362</v>
      </c>
      <c r="C1664" s="1">
        <v>1</v>
      </c>
      <c r="D1664" s="1">
        <v>0</v>
      </c>
      <c r="E1664" s="1">
        <v>0</v>
      </c>
      <c r="F1664" s="1">
        <v>0</v>
      </c>
      <c r="G1664">
        <v>0</v>
      </c>
      <c r="H1664">
        <v>0</v>
      </c>
      <c r="I1664">
        <v>1</v>
      </c>
      <c r="J1664">
        <v>0</v>
      </c>
      <c r="K1664">
        <v>0</v>
      </c>
      <c r="L1664">
        <v>0</v>
      </c>
      <c r="M1664">
        <v>0</v>
      </c>
      <c r="N1664">
        <v>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</v>
      </c>
      <c r="U1664">
        <v>0</v>
      </c>
      <c r="V1664" s="1">
        <v>0</v>
      </c>
      <c r="W1664" s="1">
        <v>0</v>
      </c>
      <c r="X1664" s="1">
        <v>1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>
        <v>0</v>
      </c>
      <c r="BD1664">
        <v>0</v>
      </c>
      <c r="BE1664">
        <v>0</v>
      </c>
      <c r="BF1664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M1664" s="1">
        <v>0</v>
      </c>
      <c r="BN1664" s="1">
        <v>0</v>
      </c>
      <c r="BO1664" s="1">
        <v>0</v>
      </c>
      <c r="BP1664" s="1">
        <v>0</v>
      </c>
      <c r="BQ1664" s="1">
        <v>0</v>
      </c>
      <c r="BR1664" s="1">
        <v>0</v>
      </c>
      <c r="BS1664" s="1">
        <v>0</v>
      </c>
      <c r="BT1664" s="1">
        <v>0</v>
      </c>
      <c r="BU1664" s="1">
        <v>0</v>
      </c>
      <c r="BV1664" s="1">
        <v>0</v>
      </c>
      <c r="BW1664" s="1">
        <v>0</v>
      </c>
      <c r="BX1664" s="1">
        <v>0</v>
      </c>
      <c r="BY1664" s="1">
        <v>0</v>
      </c>
      <c r="BZ1664" s="1">
        <v>0</v>
      </c>
      <c r="CA1664" s="1">
        <v>0</v>
      </c>
      <c r="CB1664" s="1">
        <v>0</v>
      </c>
      <c r="CC1664" s="1">
        <v>0</v>
      </c>
      <c r="CD1664" s="1">
        <v>0</v>
      </c>
      <c r="CE1664" s="1">
        <v>0</v>
      </c>
      <c r="CF1664" s="1">
        <v>0</v>
      </c>
      <c r="CG1664" s="1">
        <v>0</v>
      </c>
      <c r="CH1664" s="1">
        <v>0</v>
      </c>
      <c r="CI1664" s="1" t="s">
        <v>4946</v>
      </c>
      <c r="CJ1664" s="1" t="s">
        <v>4945</v>
      </c>
      <c r="CK1664" s="1" t="s">
        <v>4946</v>
      </c>
      <c r="CL1664" s="1" t="s">
        <v>4945</v>
      </c>
      <c r="CM1664" s="1" t="s">
        <v>4945</v>
      </c>
      <c r="CN1664" s="1" t="s">
        <v>4945</v>
      </c>
      <c r="CO1664" s="1" t="s">
        <v>4945</v>
      </c>
      <c r="CP1664" s="1" t="s">
        <v>4945</v>
      </c>
      <c r="CQ1664" s="1" t="s">
        <v>4945</v>
      </c>
      <c r="CR1664" s="1" t="s">
        <v>4945</v>
      </c>
      <c r="CS1664" s="1" t="s">
        <v>4945</v>
      </c>
      <c r="CT1664" s="1" t="s">
        <v>4943</v>
      </c>
      <c r="CU1664" s="1" t="s">
        <v>4943</v>
      </c>
      <c r="CV1664" s="1" t="s">
        <v>4943</v>
      </c>
      <c r="CW1664" s="1" t="s">
        <v>4943</v>
      </c>
      <c r="CX1664" s="1" t="s">
        <v>4943</v>
      </c>
      <c r="CY1664" s="1" t="s">
        <v>4943</v>
      </c>
      <c r="CZ1664" s="1" t="s">
        <v>4943</v>
      </c>
    </row>
    <row r="1665" spans="2:104" x14ac:dyDescent="0.25">
      <c r="B1665" s="2">
        <v>44362</v>
      </c>
      <c r="C1665" s="1">
        <v>0</v>
      </c>
      <c r="D1665" s="1">
        <v>0</v>
      </c>
      <c r="E1665" s="1">
        <v>0</v>
      </c>
      <c r="F1665" s="1">
        <v>1</v>
      </c>
      <c r="G1665">
        <v>1</v>
      </c>
      <c r="H1665">
        <v>0</v>
      </c>
      <c r="I1665">
        <v>1</v>
      </c>
      <c r="J1665">
        <v>0</v>
      </c>
      <c r="K1665">
        <v>0</v>
      </c>
      <c r="L1665">
        <v>0</v>
      </c>
      <c r="M1665">
        <v>0</v>
      </c>
      <c r="N1665">
        <v>1</v>
      </c>
      <c r="O1665">
        <v>0</v>
      </c>
      <c r="P1665">
        <v>0</v>
      </c>
      <c r="Q1665">
        <v>0</v>
      </c>
      <c r="R1665">
        <v>1</v>
      </c>
      <c r="S1665">
        <v>0</v>
      </c>
      <c r="T1665">
        <v>1</v>
      </c>
      <c r="U1665">
        <v>0</v>
      </c>
      <c r="V1665" s="1">
        <v>1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>
        <v>0</v>
      </c>
      <c r="BD1665">
        <v>0</v>
      </c>
      <c r="BE1665">
        <v>0</v>
      </c>
      <c r="BF1665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M1665" s="1">
        <v>0</v>
      </c>
      <c r="BN1665" s="1">
        <v>0</v>
      </c>
      <c r="BO1665" s="1">
        <v>0</v>
      </c>
      <c r="BP1665" s="1">
        <v>0</v>
      </c>
      <c r="BQ1665" s="1">
        <v>0</v>
      </c>
      <c r="BR1665" s="1">
        <v>0</v>
      </c>
      <c r="BS1665" s="1">
        <v>0</v>
      </c>
      <c r="BT1665" s="1">
        <v>0</v>
      </c>
      <c r="BU1665" s="1">
        <v>0</v>
      </c>
      <c r="BV1665" s="1">
        <v>0</v>
      </c>
      <c r="BW1665" s="1">
        <v>0</v>
      </c>
      <c r="BX1665" s="1">
        <v>0</v>
      </c>
      <c r="BY1665" s="1">
        <v>0</v>
      </c>
      <c r="BZ1665" s="1">
        <v>0</v>
      </c>
      <c r="CA1665" s="1">
        <v>0</v>
      </c>
      <c r="CB1665" s="1">
        <v>0</v>
      </c>
      <c r="CC1665" s="1">
        <v>0</v>
      </c>
      <c r="CD1665" s="1">
        <v>0</v>
      </c>
      <c r="CE1665" s="1">
        <v>0</v>
      </c>
      <c r="CF1665" s="1">
        <v>0</v>
      </c>
      <c r="CG1665" s="1">
        <v>0</v>
      </c>
      <c r="CH1665" s="1">
        <v>0</v>
      </c>
      <c r="CI1665" s="1" t="s">
        <v>4944</v>
      </c>
      <c r="CJ1665" s="1" t="s">
        <v>4944</v>
      </c>
      <c r="CK1665" s="1" t="s">
        <v>4946</v>
      </c>
      <c r="CL1665" s="1" t="s">
        <v>4946</v>
      </c>
      <c r="CM1665" s="1" t="s">
        <v>4944</v>
      </c>
      <c r="CN1665" s="1" t="s">
        <v>4944</v>
      </c>
      <c r="CO1665" s="1" t="s">
        <v>4946</v>
      </c>
      <c r="CP1665" s="1" t="s">
        <v>4944</v>
      </c>
      <c r="CQ1665" s="1" t="s">
        <v>4945</v>
      </c>
      <c r="CR1665" s="1" t="s">
        <v>4944</v>
      </c>
      <c r="CS1665" s="1" t="s">
        <v>4945</v>
      </c>
      <c r="CT1665" s="1" t="s">
        <v>4943</v>
      </c>
      <c r="CU1665" s="1" t="s">
        <v>4943</v>
      </c>
      <c r="CV1665" s="1" t="s">
        <v>4943</v>
      </c>
      <c r="CW1665" s="1" t="s">
        <v>4943</v>
      </c>
      <c r="CX1665" s="1" t="s">
        <v>4943</v>
      </c>
      <c r="CY1665" s="1" t="s">
        <v>4943</v>
      </c>
      <c r="CZ1665" s="1" t="s">
        <v>4943</v>
      </c>
    </row>
    <row r="1666" spans="2:104" x14ac:dyDescent="0.25">
      <c r="B1666" s="2">
        <v>44362</v>
      </c>
      <c r="C1666" s="1">
        <v>1</v>
      </c>
      <c r="D1666" s="1">
        <v>0</v>
      </c>
      <c r="E1666" s="1">
        <v>0</v>
      </c>
      <c r="F1666" s="1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>
        <v>0</v>
      </c>
      <c r="BD1666">
        <v>0</v>
      </c>
      <c r="BE1666">
        <v>0</v>
      </c>
      <c r="BF1666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v>0</v>
      </c>
      <c r="BO1666" s="1">
        <v>0</v>
      </c>
      <c r="BP1666" s="1">
        <v>0</v>
      </c>
      <c r="BQ1666" s="1">
        <v>0</v>
      </c>
      <c r="BR1666" s="1">
        <v>0</v>
      </c>
      <c r="BS1666" s="1">
        <v>0</v>
      </c>
      <c r="BT1666" s="1">
        <v>0</v>
      </c>
      <c r="BU1666" s="1">
        <v>0</v>
      </c>
      <c r="BV1666" s="1">
        <v>0</v>
      </c>
      <c r="BW1666" s="1">
        <v>0</v>
      </c>
      <c r="BX1666" s="1">
        <v>0</v>
      </c>
      <c r="BY1666" s="1">
        <v>0</v>
      </c>
      <c r="BZ1666" s="1">
        <v>0</v>
      </c>
      <c r="CA1666" s="1">
        <v>0</v>
      </c>
      <c r="CB1666" s="1">
        <v>0</v>
      </c>
      <c r="CC1666" s="1">
        <v>0</v>
      </c>
      <c r="CD1666" s="1">
        <v>0</v>
      </c>
      <c r="CE1666" s="1">
        <v>0</v>
      </c>
      <c r="CF1666" s="1">
        <v>0</v>
      </c>
      <c r="CG1666" s="1">
        <v>0</v>
      </c>
      <c r="CH1666" s="1">
        <v>0</v>
      </c>
      <c r="CI1666" s="1" t="s">
        <v>4944</v>
      </c>
      <c r="CJ1666" s="1" t="s">
        <v>4944</v>
      </c>
      <c r="CK1666" s="1" t="s">
        <v>4944</v>
      </c>
      <c r="CL1666" s="1" t="s">
        <v>4944</v>
      </c>
      <c r="CM1666" s="1" t="s">
        <v>4944</v>
      </c>
      <c r="CN1666" s="1" t="s">
        <v>4944</v>
      </c>
      <c r="CO1666" s="1" t="s">
        <v>4944</v>
      </c>
      <c r="CP1666" s="1" t="s">
        <v>4946</v>
      </c>
      <c r="CQ1666" s="1" t="s">
        <v>4944</v>
      </c>
      <c r="CR1666" s="1" t="s">
        <v>4944</v>
      </c>
      <c r="CS1666" s="1" t="s">
        <v>4944</v>
      </c>
      <c r="CT1666" s="1" t="s">
        <v>4943</v>
      </c>
      <c r="CU1666" s="1" t="s">
        <v>4943</v>
      </c>
      <c r="CV1666" s="1" t="s">
        <v>4943</v>
      </c>
      <c r="CW1666" s="1" t="s">
        <v>4943</v>
      </c>
      <c r="CX1666" s="1" t="s">
        <v>4943</v>
      </c>
      <c r="CY1666" s="1" t="s">
        <v>4943</v>
      </c>
      <c r="CZ1666" s="1" t="s">
        <v>4943</v>
      </c>
    </row>
    <row r="1667" spans="2:104" x14ac:dyDescent="0.25">
      <c r="B1667" s="2">
        <v>44361</v>
      </c>
      <c r="C1667" s="1">
        <v>1</v>
      </c>
      <c r="D1667" s="1">
        <v>0</v>
      </c>
      <c r="E1667" s="1">
        <v>0</v>
      </c>
      <c r="F1667" s="1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1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>
        <v>0</v>
      </c>
      <c r="BD1667">
        <v>0</v>
      </c>
      <c r="BE1667">
        <v>0</v>
      </c>
      <c r="BF1667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M1667" s="1">
        <v>0</v>
      </c>
      <c r="BN1667" s="1">
        <v>0</v>
      </c>
      <c r="BO1667" s="1">
        <v>0</v>
      </c>
      <c r="BP1667" s="1">
        <v>0</v>
      </c>
      <c r="BQ1667" s="1">
        <v>0</v>
      </c>
      <c r="BR1667" s="1">
        <v>0</v>
      </c>
      <c r="BS1667" s="1">
        <v>0</v>
      </c>
      <c r="BT1667" s="1">
        <v>0</v>
      </c>
      <c r="BU1667" s="1">
        <v>0</v>
      </c>
      <c r="BV1667" s="1">
        <v>0</v>
      </c>
      <c r="BW1667" s="1">
        <v>0</v>
      </c>
      <c r="BX1667" s="1">
        <v>0</v>
      </c>
      <c r="BY1667" s="1">
        <v>0</v>
      </c>
      <c r="BZ1667" s="1">
        <v>0</v>
      </c>
      <c r="CA1667" s="1">
        <v>0</v>
      </c>
      <c r="CB1667" s="1">
        <v>0</v>
      </c>
      <c r="CC1667" s="1">
        <v>0</v>
      </c>
      <c r="CD1667" s="1">
        <v>0</v>
      </c>
      <c r="CE1667" s="1">
        <v>0</v>
      </c>
      <c r="CF1667" s="1">
        <v>1</v>
      </c>
      <c r="CG1667" s="1">
        <v>0</v>
      </c>
      <c r="CH1667" s="1">
        <v>0</v>
      </c>
      <c r="CI1667" s="1" t="s">
        <v>4946</v>
      </c>
      <c r="CJ1667" s="1" t="s">
        <v>4946</v>
      </c>
      <c r="CK1667" s="1" t="s">
        <v>4946</v>
      </c>
      <c r="CL1667" s="1" t="s">
        <v>4946</v>
      </c>
      <c r="CM1667" s="1" t="s">
        <v>4946</v>
      </c>
      <c r="CN1667" s="1" t="s">
        <v>4945</v>
      </c>
      <c r="CO1667" s="1" t="s">
        <v>4946</v>
      </c>
      <c r="CP1667" s="1" t="s">
        <v>4946</v>
      </c>
      <c r="CQ1667" s="1" t="s">
        <v>4945</v>
      </c>
      <c r="CR1667" s="1" t="s">
        <v>4945</v>
      </c>
      <c r="CS1667" s="1" t="s">
        <v>4945</v>
      </c>
      <c r="CT1667" s="1" t="s">
        <v>4943</v>
      </c>
      <c r="CU1667" s="1" t="s">
        <v>4943</v>
      </c>
      <c r="CV1667" s="1" t="s">
        <v>4943</v>
      </c>
      <c r="CW1667" s="1" t="s">
        <v>4943</v>
      </c>
      <c r="CX1667" s="1" t="s">
        <v>4943</v>
      </c>
      <c r="CY1667" s="1" t="s">
        <v>4943</v>
      </c>
      <c r="CZ1667" s="1" t="s">
        <v>4943</v>
      </c>
    </row>
    <row r="1668" spans="2:104" x14ac:dyDescent="0.25">
      <c r="B1668" s="2">
        <v>44361</v>
      </c>
      <c r="C1668" s="1">
        <v>0</v>
      </c>
      <c r="D1668" s="1">
        <v>1</v>
      </c>
      <c r="E1668" s="1">
        <v>0</v>
      </c>
      <c r="F1668" s="1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>
        <v>0</v>
      </c>
      <c r="BD1668">
        <v>0</v>
      </c>
      <c r="BE1668">
        <v>0</v>
      </c>
      <c r="BF1668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M1668" s="1">
        <v>0</v>
      </c>
      <c r="BN1668" s="1">
        <v>0</v>
      </c>
      <c r="BO1668" s="1">
        <v>0</v>
      </c>
      <c r="BP1668" s="1">
        <v>0</v>
      </c>
      <c r="BQ1668" s="1">
        <v>0</v>
      </c>
      <c r="BR1668" s="1">
        <v>0</v>
      </c>
      <c r="BS1668" s="1">
        <v>0</v>
      </c>
      <c r="BT1668" s="1">
        <v>0</v>
      </c>
      <c r="BU1668" s="1">
        <v>0</v>
      </c>
      <c r="BV1668" s="1">
        <v>0</v>
      </c>
      <c r="BW1668" s="1">
        <v>0</v>
      </c>
      <c r="BX1668" s="1">
        <v>0</v>
      </c>
      <c r="BY1668" s="1">
        <v>0</v>
      </c>
      <c r="BZ1668" s="1">
        <v>0</v>
      </c>
      <c r="CA1668" s="1">
        <v>0</v>
      </c>
      <c r="CB1668" s="1">
        <v>0</v>
      </c>
      <c r="CC1668" s="1">
        <v>0</v>
      </c>
      <c r="CD1668" s="1">
        <v>0</v>
      </c>
      <c r="CE1668" s="1">
        <v>0</v>
      </c>
      <c r="CF1668" s="1">
        <v>0</v>
      </c>
      <c r="CG1668" s="1">
        <v>0</v>
      </c>
      <c r="CH1668" s="1">
        <v>0</v>
      </c>
      <c r="CI1668" s="1" t="s">
        <v>4943</v>
      </c>
      <c r="CJ1668" s="1" t="s">
        <v>4943</v>
      </c>
      <c r="CK1668" s="1" t="s">
        <v>4943</v>
      </c>
      <c r="CL1668" s="1" t="s">
        <v>4943</v>
      </c>
      <c r="CM1668" s="1" t="s">
        <v>4943</v>
      </c>
      <c r="CN1668" s="1" t="s">
        <v>4943</v>
      </c>
      <c r="CO1668" s="1" t="s">
        <v>4943</v>
      </c>
      <c r="CP1668" s="1" t="s">
        <v>4943</v>
      </c>
      <c r="CQ1668" s="1" t="s">
        <v>4943</v>
      </c>
      <c r="CR1668" s="1" t="s">
        <v>4943</v>
      </c>
      <c r="CS1668" s="1" t="s">
        <v>4943</v>
      </c>
      <c r="CT1668" s="1" t="s">
        <v>4943</v>
      </c>
      <c r="CU1668" s="1" t="s">
        <v>4943</v>
      </c>
      <c r="CV1668" s="1" t="s">
        <v>4943</v>
      </c>
      <c r="CW1668" s="1" t="s">
        <v>4943</v>
      </c>
      <c r="CX1668" s="1" t="s">
        <v>4943</v>
      </c>
      <c r="CY1668" s="1" t="s">
        <v>23</v>
      </c>
      <c r="CZ1668" s="1" t="s">
        <v>4943</v>
      </c>
    </row>
    <row r="1669" spans="2:104" x14ac:dyDescent="0.25">
      <c r="B1669" s="2">
        <v>44361</v>
      </c>
      <c r="C1669" s="1">
        <v>1</v>
      </c>
      <c r="D1669" s="1">
        <v>0</v>
      </c>
      <c r="E1669" s="1">
        <v>0</v>
      </c>
      <c r="F1669" s="1">
        <v>0</v>
      </c>
      <c r="G1669">
        <v>0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0</v>
      </c>
      <c r="N1669">
        <v>0</v>
      </c>
      <c r="O1669">
        <v>1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0</v>
      </c>
      <c r="V1669" s="1">
        <v>0</v>
      </c>
      <c r="W1669" s="1">
        <v>0</v>
      </c>
      <c r="X1669" s="1">
        <v>1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1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1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1</v>
      </c>
      <c r="AX1669" s="1">
        <v>1</v>
      </c>
      <c r="AY1669" s="1">
        <v>0</v>
      </c>
      <c r="AZ1669" s="1">
        <v>0</v>
      </c>
      <c r="BA1669" s="1">
        <v>1</v>
      </c>
      <c r="BB1669" s="1">
        <v>1</v>
      </c>
      <c r="BC1669">
        <v>1</v>
      </c>
      <c r="BD1669">
        <v>1</v>
      </c>
      <c r="BE1669">
        <v>1</v>
      </c>
      <c r="BF1669">
        <v>1</v>
      </c>
      <c r="BG1669" s="1">
        <v>0</v>
      </c>
      <c r="BH1669" s="1">
        <v>0</v>
      </c>
      <c r="BI1669" s="1">
        <v>1</v>
      </c>
      <c r="BJ1669" s="1">
        <v>0</v>
      </c>
      <c r="BK1669" s="1">
        <v>0</v>
      </c>
      <c r="BL1669" s="1">
        <v>0</v>
      </c>
      <c r="BM1669" s="1">
        <v>0</v>
      </c>
      <c r="BN1669" s="1">
        <v>0</v>
      </c>
      <c r="BO1669" s="1">
        <v>0</v>
      </c>
      <c r="BP1669" s="1">
        <v>0</v>
      </c>
      <c r="BQ1669" s="1">
        <v>0</v>
      </c>
      <c r="BR1669" s="1">
        <v>0</v>
      </c>
      <c r="BS1669" s="1">
        <v>0</v>
      </c>
      <c r="BT1669" s="1">
        <v>0</v>
      </c>
      <c r="BU1669" s="1">
        <v>0</v>
      </c>
      <c r="BV1669" s="1">
        <v>0</v>
      </c>
      <c r="BW1669" s="1">
        <v>0</v>
      </c>
      <c r="BX1669" s="1">
        <v>0</v>
      </c>
      <c r="BY1669" s="1">
        <v>0</v>
      </c>
      <c r="BZ1669" s="1">
        <v>0</v>
      </c>
      <c r="CA1669" s="1">
        <v>0</v>
      </c>
      <c r="CB1669" s="1">
        <v>0</v>
      </c>
      <c r="CC1669" s="1">
        <v>0</v>
      </c>
      <c r="CD1669" s="1">
        <v>0</v>
      </c>
      <c r="CE1669" s="1">
        <v>0</v>
      </c>
      <c r="CF1669" s="1">
        <v>0</v>
      </c>
      <c r="CG1669" s="1">
        <v>0</v>
      </c>
      <c r="CH1669" s="1">
        <v>0</v>
      </c>
      <c r="CI1669" s="1" t="s">
        <v>4944</v>
      </c>
      <c r="CJ1669" s="1" t="s">
        <v>4944</v>
      </c>
      <c r="CK1669" s="1" t="s">
        <v>4946</v>
      </c>
      <c r="CL1669" s="1" t="s">
        <v>4946</v>
      </c>
      <c r="CM1669" s="1" t="s">
        <v>4945</v>
      </c>
      <c r="CN1669" s="1" t="s">
        <v>4944</v>
      </c>
      <c r="CO1669" s="1" t="s">
        <v>4946</v>
      </c>
      <c r="CP1669" s="1" t="s">
        <v>4946</v>
      </c>
      <c r="CQ1669" s="1" t="s">
        <v>4946</v>
      </c>
      <c r="CR1669" s="1" t="s">
        <v>4946</v>
      </c>
      <c r="CS1669" s="1" t="s">
        <v>4945</v>
      </c>
      <c r="CT1669" s="1" t="s">
        <v>4943</v>
      </c>
      <c r="CU1669" s="1" t="s">
        <v>4943</v>
      </c>
      <c r="CV1669" s="1" t="s">
        <v>4943</v>
      </c>
      <c r="CW1669" s="1" t="s">
        <v>4943</v>
      </c>
      <c r="CX1669" s="1" t="s">
        <v>4943</v>
      </c>
      <c r="CY1669" s="1" t="s">
        <v>4943</v>
      </c>
      <c r="CZ1669" s="1" t="s">
        <v>4943</v>
      </c>
    </row>
    <row r="1670" spans="2:104" x14ac:dyDescent="0.25">
      <c r="B1670" s="2">
        <v>44361</v>
      </c>
      <c r="C1670" s="1">
        <v>0</v>
      </c>
      <c r="D1670" s="1">
        <v>1</v>
      </c>
      <c r="E1670" s="1">
        <v>0</v>
      </c>
      <c r="F1670" s="1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>
        <v>0</v>
      </c>
      <c r="BD1670">
        <v>0</v>
      </c>
      <c r="BE1670">
        <v>0</v>
      </c>
      <c r="BF1670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M1670" s="1">
        <v>0</v>
      </c>
      <c r="BN1670" s="1">
        <v>0</v>
      </c>
      <c r="BO1670" s="1">
        <v>0</v>
      </c>
      <c r="BP1670" s="1">
        <v>0</v>
      </c>
      <c r="BQ1670" s="1">
        <v>0</v>
      </c>
      <c r="BR1670" s="1">
        <v>0</v>
      </c>
      <c r="BS1670" s="1">
        <v>0</v>
      </c>
      <c r="BT1670" s="1">
        <v>0</v>
      </c>
      <c r="BU1670" s="1">
        <v>0</v>
      </c>
      <c r="BV1670" s="1">
        <v>0</v>
      </c>
      <c r="BW1670" s="1">
        <v>0</v>
      </c>
      <c r="BX1670" s="1">
        <v>0</v>
      </c>
      <c r="BY1670" s="1">
        <v>0</v>
      </c>
      <c r="BZ1670" s="1">
        <v>0</v>
      </c>
      <c r="CA1670" s="1">
        <v>0</v>
      </c>
      <c r="CB1670" s="1">
        <v>0</v>
      </c>
      <c r="CC1670" s="1">
        <v>0</v>
      </c>
      <c r="CD1670" s="1">
        <v>0</v>
      </c>
      <c r="CE1670" s="1">
        <v>0</v>
      </c>
      <c r="CF1670" s="1">
        <v>0</v>
      </c>
      <c r="CG1670" s="1">
        <v>0</v>
      </c>
      <c r="CH1670" s="1">
        <v>0</v>
      </c>
      <c r="CI1670" s="1" t="s">
        <v>4943</v>
      </c>
      <c r="CJ1670" s="1" t="s">
        <v>4943</v>
      </c>
      <c r="CK1670" s="1" t="s">
        <v>4943</v>
      </c>
      <c r="CL1670" s="1" t="s">
        <v>4943</v>
      </c>
      <c r="CM1670" s="1" t="s">
        <v>4943</v>
      </c>
      <c r="CN1670" s="1" t="s">
        <v>4943</v>
      </c>
      <c r="CO1670" s="1" t="s">
        <v>4943</v>
      </c>
      <c r="CP1670" s="1" t="s">
        <v>4943</v>
      </c>
      <c r="CQ1670" s="1" t="s">
        <v>4943</v>
      </c>
      <c r="CR1670" s="1" t="s">
        <v>4943</v>
      </c>
      <c r="CS1670" s="1" t="s">
        <v>4943</v>
      </c>
      <c r="CT1670" s="1" t="s">
        <v>4943</v>
      </c>
      <c r="CU1670" s="1" t="s">
        <v>4943</v>
      </c>
      <c r="CV1670" s="1" t="s">
        <v>4943</v>
      </c>
      <c r="CW1670" s="1" t="s">
        <v>4943</v>
      </c>
      <c r="CX1670" s="1" t="s">
        <v>4943</v>
      </c>
      <c r="CY1670" s="1" t="s">
        <v>23</v>
      </c>
      <c r="CZ1670" s="1" t="s">
        <v>4943</v>
      </c>
    </row>
    <row r="1671" spans="2:104" x14ac:dyDescent="0.25">
      <c r="B1671" s="2">
        <v>44361</v>
      </c>
      <c r="C1671" s="1">
        <v>0</v>
      </c>
      <c r="D1671" s="1">
        <v>1</v>
      </c>
      <c r="E1671" s="1">
        <v>0</v>
      </c>
      <c r="F1671" s="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>
        <v>0</v>
      </c>
      <c r="BD1671">
        <v>0</v>
      </c>
      <c r="BE1671">
        <v>0</v>
      </c>
      <c r="BF167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M1671" s="1">
        <v>0</v>
      </c>
      <c r="BN1671" s="1">
        <v>0</v>
      </c>
      <c r="BO1671" s="1">
        <v>0</v>
      </c>
      <c r="BP1671" s="1">
        <v>0</v>
      </c>
      <c r="BQ1671" s="1">
        <v>0</v>
      </c>
      <c r="BR1671" s="1">
        <v>0</v>
      </c>
      <c r="BS1671" s="1">
        <v>0</v>
      </c>
      <c r="BT1671" s="1">
        <v>0</v>
      </c>
      <c r="BU1671" s="1">
        <v>0</v>
      </c>
      <c r="BV1671" s="1">
        <v>0</v>
      </c>
      <c r="BW1671" s="1">
        <v>0</v>
      </c>
      <c r="BX1671" s="1">
        <v>0</v>
      </c>
      <c r="BY1671" s="1">
        <v>0</v>
      </c>
      <c r="BZ1671" s="1">
        <v>0</v>
      </c>
      <c r="CA1671" s="1">
        <v>0</v>
      </c>
      <c r="CB1671" s="1">
        <v>0</v>
      </c>
      <c r="CC1671" s="1">
        <v>0</v>
      </c>
      <c r="CD1671" s="1">
        <v>0</v>
      </c>
      <c r="CE1671" s="1">
        <v>0</v>
      </c>
      <c r="CF1671" s="1">
        <v>0</v>
      </c>
      <c r="CG1671" s="1">
        <v>0</v>
      </c>
      <c r="CH1671" s="1">
        <v>0</v>
      </c>
      <c r="CI1671" s="1" t="s">
        <v>4943</v>
      </c>
      <c r="CJ1671" s="1" t="s">
        <v>4943</v>
      </c>
      <c r="CK1671" s="1" t="s">
        <v>4943</v>
      </c>
      <c r="CL1671" s="1" t="s">
        <v>4943</v>
      </c>
      <c r="CM1671" s="1" t="s">
        <v>4943</v>
      </c>
      <c r="CN1671" s="1" t="s">
        <v>4943</v>
      </c>
      <c r="CO1671" s="1" t="s">
        <v>4943</v>
      </c>
      <c r="CP1671" s="1" t="s">
        <v>4943</v>
      </c>
      <c r="CQ1671" s="1" t="s">
        <v>4943</v>
      </c>
      <c r="CR1671" s="1" t="s">
        <v>4943</v>
      </c>
      <c r="CS1671" s="1" t="s">
        <v>4943</v>
      </c>
      <c r="CT1671" s="1" t="s">
        <v>4943</v>
      </c>
      <c r="CU1671" s="1" t="s">
        <v>4943</v>
      </c>
      <c r="CV1671" s="1" t="s">
        <v>4943</v>
      </c>
      <c r="CW1671" s="1" t="s">
        <v>4943</v>
      </c>
      <c r="CX1671" s="1" t="s">
        <v>4943</v>
      </c>
      <c r="CY1671" s="1" t="s">
        <v>23</v>
      </c>
      <c r="CZ1671" s="1" t="s">
        <v>4943</v>
      </c>
    </row>
    <row r="1672" spans="2:104" x14ac:dyDescent="0.25">
      <c r="B1672" s="2">
        <v>44361</v>
      </c>
      <c r="C1672" s="1">
        <v>0</v>
      </c>
      <c r="D1672" s="1">
        <v>1</v>
      </c>
      <c r="E1672" s="1">
        <v>0</v>
      </c>
      <c r="F1672" s="1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>
        <v>0</v>
      </c>
      <c r="BD1672">
        <v>0</v>
      </c>
      <c r="BE1672">
        <v>0</v>
      </c>
      <c r="BF1672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M1672" s="1">
        <v>0</v>
      </c>
      <c r="BN1672" s="1">
        <v>0</v>
      </c>
      <c r="BO1672" s="1">
        <v>0</v>
      </c>
      <c r="BP1672" s="1">
        <v>0</v>
      </c>
      <c r="BQ1672" s="1">
        <v>0</v>
      </c>
      <c r="BR1672" s="1">
        <v>0</v>
      </c>
      <c r="BS1672" s="1">
        <v>0</v>
      </c>
      <c r="BT1672" s="1">
        <v>0</v>
      </c>
      <c r="BU1672" s="1">
        <v>0</v>
      </c>
      <c r="BV1672" s="1">
        <v>0</v>
      </c>
      <c r="BW1672" s="1">
        <v>0</v>
      </c>
      <c r="BX1672" s="1">
        <v>0</v>
      </c>
      <c r="BY1672" s="1">
        <v>0</v>
      </c>
      <c r="BZ1672" s="1">
        <v>0</v>
      </c>
      <c r="CA1672" s="1">
        <v>0</v>
      </c>
      <c r="CB1672" s="1">
        <v>0</v>
      </c>
      <c r="CC1672" s="1">
        <v>0</v>
      </c>
      <c r="CD1672" s="1">
        <v>0</v>
      </c>
      <c r="CE1672" s="1">
        <v>0</v>
      </c>
      <c r="CF1672" s="1">
        <v>0</v>
      </c>
      <c r="CG1672" s="1">
        <v>0</v>
      </c>
      <c r="CH1672" s="1">
        <v>0</v>
      </c>
      <c r="CI1672" s="1" t="s">
        <v>4943</v>
      </c>
      <c r="CJ1672" s="1" t="s">
        <v>4943</v>
      </c>
      <c r="CK1672" s="1" t="s">
        <v>4943</v>
      </c>
      <c r="CL1672" s="1" t="s">
        <v>4943</v>
      </c>
      <c r="CM1672" s="1" t="s">
        <v>4943</v>
      </c>
      <c r="CN1672" s="1" t="s">
        <v>4943</v>
      </c>
      <c r="CO1672" s="1" t="s">
        <v>4943</v>
      </c>
      <c r="CP1672" s="1" t="s">
        <v>4943</v>
      </c>
      <c r="CQ1672" s="1" t="s">
        <v>4943</v>
      </c>
      <c r="CR1672" s="1" t="s">
        <v>4943</v>
      </c>
      <c r="CS1672" s="1" t="s">
        <v>4943</v>
      </c>
      <c r="CT1672" s="1" t="s">
        <v>4943</v>
      </c>
      <c r="CU1672" s="1" t="s">
        <v>4943</v>
      </c>
      <c r="CV1672" s="1" t="s">
        <v>4943</v>
      </c>
      <c r="CW1672" s="1" t="s">
        <v>4943</v>
      </c>
      <c r="CX1672" s="1" t="s">
        <v>4943</v>
      </c>
      <c r="CY1672" s="1" t="s">
        <v>23</v>
      </c>
      <c r="CZ1672" s="1" t="s">
        <v>4943</v>
      </c>
    </row>
    <row r="1673" spans="2:104" x14ac:dyDescent="0.25">
      <c r="B1673" s="2">
        <v>44361</v>
      </c>
      <c r="C1673" s="1">
        <v>0</v>
      </c>
      <c r="D1673" s="1">
        <v>1</v>
      </c>
      <c r="E1673" s="1">
        <v>0</v>
      </c>
      <c r="F1673" s="1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>
        <v>0</v>
      </c>
      <c r="BD1673">
        <v>0</v>
      </c>
      <c r="BE1673">
        <v>0</v>
      </c>
      <c r="BF1673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M1673" s="1">
        <v>0</v>
      </c>
      <c r="BN1673" s="1">
        <v>0</v>
      </c>
      <c r="BO1673" s="1">
        <v>0</v>
      </c>
      <c r="BP1673" s="1">
        <v>0</v>
      </c>
      <c r="BQ1673" s="1">
        <v>0</v>
      </c>
      <c r="BR1673" s="1">
        <v>0</v>
      </c>
      <c r="BS1673" s="1">
        <v>0</v>
      </c>
      <c r="BT1673" s="1">
        <v>0</v>
      </c>
      <c r="BU1673" s="1">
        <v>0</v>
      </c>
      <c r="BV1673" s="1">
        <v>0</v>
      </c>
      <c r="BW1673" s="1">
        <v>0</v>
      </c>
      <c r="BX1673" s="1">
        <v>0</v>
      </c>
      <c r="BY1673" s="1">
        <v>0</v>
      </c>
      <c r="BZ1673" s="1">
        <v>0</v>
      </c>
      <c r="CA1673" s="1">
        <v>0</v>
      </c>
      <c r="CB1673" s="1">
        <v>0</v>
      </c>
      <c r="CC1673" s="1">
        <v>0</v>
      </c>
      <c r="CD1673" s="1">
        <v>0</v>
      </c>
      <c r="CE1673" s="1">
        <v>0</v>
      </c>
      <c r="CF1673" s="1">
        <v>0</v>
      </c>
      <c r="CG1673" s="1">
        <v>0</v>
      </c>
      <c r="CH1673" s="1">
        <v>0</v>
      </c>
      <c r="CI1673" s="1" t="s">
        <v>4943</v>
      </c>
      <c r="CJ1673" s="1" t="s">
        <v>4943</v>
      </c>
      <c r="CK1673" s="1" t="s">
        <v>4943</v>
      </c>
      <c r="CL1673" s="1" t="s">
        <v>4943</v>
      </c>
      <c r="CM1673" s="1" t="s">
        <v>4943</v>
      </c>
      <c r="CN1673" s="1" t="s">
        <v>4943</v>
      </c>
      <c r="CO1673" s="1" t="s">
        <v>4943</v>
      </c>
      <c r="CP1673" s="1" t="s">
        <v>4943</v>
      </c>
      <c r="CQ1673" s="1" t="s">
        <v>4943</v>
      </c>
      <c r="CR1673" s="1" t="s">
        <v>4943</v>
      </c>
      <c r="CS1673" s="1" t="s">
        <v>4943</v>
      </c>
      <c r="CT1673" s="1" t="s">
        <v>4943</v>
      </c>
      <c r="CU1673" s="1" t="s">
        <v>4943</v>
      </c>
      <c r="CV1673" s="1" t="s">
        <v>4943</v>
      </c>
      <c r="CW1673" s="1" t="s">
        <v>4943</v>
      </c>
      <c r="CX1673" s="1" t="s">
        <v>4943</v>
      </c>
      <c r="CY1673" s="1" t="s">
        <v>23</v>
      </c>
      <c r="CZ1673" s="1" t="s">
        <v>4943</v>
      </c>
    </row>
    <row r="1674" spans="2:104" x14ac:dyDescent="0.25">
      <c r="B1674" s="2">
        <v>44361</v>
      </c>
      <c r="C1674" s="1">
        <v>1</v>
      </c>
      <c r="D1674" s="1">
        <v>0</v>
      </c>
      <c r="E1674" s="1">
        <v>0</v>
      </c>
      <c r="F1674" s="1">
        <v>0</v>
      </c>
      <c r="G1674">
        <v>0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0</v>
      </c>
      <c r="N1674">
        <v>0</v>
      </c>
      <c r="O1674">
        <v>1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1</v>
      </c>
      <c r="V1674" s="1">
        <v>1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1</v>
      </c>
      <c r="AG1674" s="1">
        <v>0</v>
      </c>
      <c r="AH1674" s="1">
        <v>0</v>
      </c>
      <c r="AI1674" s="1">
        <v>1</v>
      </c>
      <c r="AJ1674" s="1">
        <v>0</v>
      </c>
      <c r="AK1674" s="1">
        <v>0</v>
      </c>
      <c r="AL1674" s="1">
        <v>0</v>
      </c>
      <c r="AM1674" s="1">
        <v>1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1</v>
      </c>
      <c r="BA1674" s="1">
        <v>0</v>
      </c>
      <c r="BB1674" s="1">
        <v>1</v>
      </c>
      <c r="BC1674">
        <v>1</v>
      </c>
      <c r="BD1674">
        <v>1</v>
      </c>
      <c r="BE1674">
        <v>0</v>
      </c>
      <c r="BF1674">
        <v>0</v>
      </c>
      <c r="BG1674" s="1">
        <v>1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M1674" s="1">
        <v>0</v>
      </c>
      <c r="BN1674" s="1">
        <v>0</v>
      </c>
      <c r="BO1674" s="1">
        <v>0</v>
      </c>
      <c r="BP1674" s="1">
        <v>0</v>
      </c>
      <c r="BQ1674" s="1">
        <v>0</v>
      </c>
      <c r="BR1674" s="1">
        <v>0</v>
      </c>
      <c r="BS1674" s="1">
        <v>0</v>
      </c>
      <c r="BT1674" s="1">
        <v>0</v>
      </c>
      <c r="BU1674" s="1">
        <v>0</v>
      </c>
      <c r="BV1674" s="1">
        <v>0</v>
      </c>
      <c r="BW1674" s="1">
        <v>0</v>
      </c>
      <c r="BX1674" s="1">
        <v>0</v>
      </c>
      <c r="BY1674" s="1">
        <v>0</v>
      </c>
      <c r="BZ1674" s="1">
        <v>0</v>
      </c>
      <c r="CA1674" s="1">
        <v>0</v>
      </c>
      <c r="CB1674" s="1">
        <v>0</v>
      </c>
      <c r="CC1674" s="1">
        <v>0</v>
      </c>
      <c r="CD1674" s="1">
        <v>0</v>
      </c>
      <c r="CE1674" s="1">
        <v>0</v>
      </c>
      <c r="CF1674" s="1">
        <v>0</v>
      </c>
      <c r="CG1674" s="1">
        <v>0</v>
      </c>
      <c r="CH1674" s="1">
        <v>0</v>
      </c>
      <c r="CI1674" s="1" t="s">
        <v>4944</v>
      </c>
      <c r="CJ1674" s="1" t="s">
        <v>4944</v>
      </c>
      <c r="CK1674" s="1" t="s">
        <v>4944</v>
      </c>
      <c r="CL1674" s="1" t="s">
        <v>4944</v>
      </c>
      <c r="CM1674" s="1" t="s">
        <v>4944</v>
      </c>
      <c r="CN1674" s="1" t="s">
        <v>4944</v>
      </c>
      <c r="CO1674" s="1" t="s">
        <v>4944</v>
      </c>
      <c r="CP1674" s="1" t="s">
        <v>4944</v>
      </c>
      <c r="CQ1674" s="1" t="s">
        <v>4944</v>
      </c>
      <c r="CR1674" s="1" t="s">
        <v>4944</v>
      </c>
      <c r="CS1674" s="1" t="s">
        <v>4944</v>
      </c>
      <c r="CT1674" s="1" t="s">
        <v>4943</v>
      </c>
      <c r="CU1674" s="1" t="s">
        <v>4943</v>
      </c>
      <c r="CV1674" s="1" t="s">
        <v>4943</v>
      </c>
      <c r="CW1674" s="1" t="s">
        <v>4943</v>
      </c>
      <c r="CX1674" s="1" t="s">
        <v>4943</v>
      </c>
      <c r="CY1674" s="1" t="s">
        <v>4943</v>
      </c>
      <c r="CZ1674" s="1" t="s">
        <v>4943</v>
      </c>
    </row>
    <row r="1675" spans="2:104" x14ac:dyDescent="0.25">
      <c r="B1675" s="2">
        <v>44361</v>
      </c>
      <c r="C1675" s="1">
        <v>0</v>
      </c>
      <c r="D1675" s="1">
        <v>1</v>
      </c>
      <c r="E1675" s="1">
        <v>0</v>
      </c>
      <c r="F1675" s="1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>
        <v>0</v>
      </c>
      <c r="BD1675">
        <v>0</v>
      </c>
      <c r="BE1675">
        <v>0</v>
      </c>
      <c r="BF1675">
        <v>0</v>
      </c>
      <c r="BG1675" s="1">
        <v>0</v>
      </c>
      <c r="BH1675" s="1">
        <v>0</v>
      </c>
      <c r="BI1675" s="1">
        <v>0</v>
      </c>
      <c r="BJ1675" s="1">
        <v>0</v>
      </c>
      <c r="BK1675" s="1">
        <v>0</v>
      </c>
      <c r="BL1675" s="1">
        <v>0</v>
      </c>
      <c r="BM1675" s="1">
        <v>0</v>
      </c>
      <c r="BN1675" s="1">
        <v>0</v>
      </c>
      <c r="BO1675" s="1">
        <v>0</v>
      </c>
      <c r="BP1675" s="1">
        <v>0</v>
      </c>
      <c r="BQ1675" s="1">
        <v>0</v>
      </c>
      <c r="BR1675" s="1">
        <v>0</v>
      </c>
      <c r="BS1675" s="1">
        <v>0</v>
      </c>
      <c r="BT1675" s="1">
        <v>0</v>
      </c>
      <c r="BU1675" s="1">
        <v>0</v>
      </c>
      <c r="BV1675" s="1">
        <v>0</v>
      </c>
      <c r="BW1675" s="1">
        <v>0</v>
      </c>
      <c r="BX1675" s="1">
        <v>0</v>
      </c>
      <c r="BY1675" s="1">
        <v>0</v>
      </c>
      <c r="BZ1675" s="1">
        <v>0</v>
      </c>
      <c r="CA1675" s="1">
        <v>0</v>
      </c>
      <c r="CB1675" s="1">
        <v>0</v>
      </c>
      <c r="CC1675" s="1">
        <v>0</v>
      </c>
      <c r="CD1675" s="1">
        <v>0</v>
      </c>
      <c r="CE1675" s="1">
        <v>0</v>
      </c>
      <c r="CF1675" s="1">
        <v>0</v>
      </c>
      <c r="CG1675" s="1">
        <v>0</v>
      </c>
      <c r="CH1675" s="1">
        <v>0</v>
      </c>
      <c r="CI1675" s="1" t="s">
        <v>4943</v>
      </c>
      <c r="CJ1675" s="1" t="s">
        <v>4943</v>
      </c>
      <c r="CK1675" s="1" t="s">
        <v>4943</v>
      </c>
      <c r="CL1675" s="1" t="s">
        <v>4943</v>
      </c>
      <c r="CM1675" s="1" t="s">
        <v>4943</v>
      </c>
      <c r="CN1675" s="1" t="s">
        <v>4943</v>
      </c>
      <c r="CO1675" s="1" t="s">
        <v>4943</v>
      </c>
      <c r="CP1675" s="1" t="s">
        <v>4943</v>
      </c>
      <c r="CQ1675" s="1" t="s">
        <v>4943</v>
      </c>
      <c r="CR1675" s="1" t="s">
        <v>4943</v>
      </c>
      <c r="CS1675" s="1" t="s">
        <v>4943</v>
      </c>
      <c r="CT1675" s="1" t="s">
        <v>4943</v>
      </c>
      <c r="CU1675" s="1" t="s">
        <v>4943</v>
      </c>
      <c r="CV1675" s="1" t="s">
        <v>4943</v>
      </c>
      <c r="CW1675" s="1" t="s">
        <v>4943</v>
      </c>
      <c r="CX1675" s="1" t="s">
        <v>4943</v>
      </c>
      <c r="CY1675" s="1" t="s">
        <v>23</v>
      </c>
      <c r="CZ1675" s="1" t="s">
        <v>4943</v>
      </c>
    </row>
    <row r="1676" spans="2:104" x14ac:dyDescent="0.25">
      <c r="B1676" s="2">
        <v>44361</v>
      </c>
      <c r="C1676" s="1">
        <v>0</v>
      </c>
      <c r="D1676" s="1">
        <v>1</v>
      </c>
      <c r="E1676" s="1">
        <v>0</v>
      </c>
      <c r="F1676" s="1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>
        <v>0</v>
      </c>
      <c r="BD1676">
        <v>0</v>
      </c>
      <c r="BE1676">
        <v>0</v>
      </c>
      <c r="BF1676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M1676" s="1">
        <v>0</v>
      </c>
      <c r="BN1676" s="1">
        <v>0</v>
      </c>
      <c r="BO1676" s="1">
        <v>0</v>
      </c>
      <c r="BP1676" s="1">
        <v>0</v>
      </c>
      <c r="BQ1676" s="1">
        <v>0</v>
      </c>
      <c r="BR1676" s="1">
        <v>0</v>
      </c>
      <c r="BS1676" s="1">
        <v>0</v>
      </c>
      <c r="BT1676" s="1">
        <v>0</v>
      </c>
      <c r="BU1676" s="1">
        <v>0</v>
      </c>
      <c r="BV1676" s="1">
        <v>0</v>
      </c>
      <c r="BW1676" s="1">
        <v>0</v>
      </c>
      <c r="BX1676" s="1">
        <v>0</v>
      </c>
      <c r="BY1676" s="1">
        <v>0</v>
      </c>
      <c r="BZ1676" s="1">
        <v>0</v>
      </c>
      <c r="CA1676" s="1">
        <v>0</v>
      </c>
      <c r="CB1676" s="1">
        <v>0</v>
      </c>
      <c r="CC1676" s="1">
        <v>0</v>
      </c>
      <c r="CD1676" s="1">
        <v>0</v>
      </c>
      <c r="CE1676" s="1">
        <v>0</v>
      </c>
      <c r="CF1676" s="1">
        <v>0</v>
      </c>
      <c r="CG1676" s="1">
        <v>0</v>
      </c>
      <c r="CH1676" s="1">
        <v>0</v>
      </c>
      <c r="CI1676" s="1" t="s">
        <v>4943</v>
      </c>
      <c r="CJ1676" s="1" t="s">
        <v>4943</v>
      </c>
      <c r="CK1676" s="1" t="s">
        <v>4943</v>
      </c>
      <c r="CL1676" s="1" t="s">
        <v>4943</v>
      </c>
      <c r="CM1676" s="1" t="s">
        <v>4943</v>
      </c>
      <c r="CN1676" s="1" t="s">
        <v>4943</v>
      </c>
      <c r="CO1676" s="1" t="s">
        <v>4943</v>
      </c>
      <c r="CP1676" s="1" t="s">
        <v>4943</v>
      </c>
      <c r="CQ1676" s="1" t="s">
        <v>4943</v>
      </c>
      <c r="CR1676" s="1" t="s">
        <v>4943</v>
      </c>
      <c r="CS1676" s="1" t="s">
        <v>4943</v>
      </c>
      <c r="CT1676" s="1" t="s">
        <v>4943</v>
      </c>
      <c r="CU1676" s="1" t="s">
        <v>4943</v>
      </c>
      <c r="CV1676" s="1" t="s">
        <v>4943</v>
      </c>
      <c r="CW1676" s="1" t="s">
        <v>4943</v>
      </c>
      <c r="CX1676" s="1" t="s">
        <v>4943</v>
      </c>
      <c r="CY1676" s="1" t="s">
        <v>23</v>
      </c>
      <c r="CZ1676" s="1" t="s">
        <v>4943</v>
      </c>
    </row>
    <row r="1677" spans="2:104" x14ac:dyDescent="0.25">
      <c r="B1677" s="2">
        <v>44361</v>
      </c>
      <c r="C1677" s="1">
        <v>0</v>
      </c>
      <c r="D1677" s="1">
        <v>1</v>
      </c>
      <c r="E1677" s="1">
        <v>0</v>
      </c>
      <c r="F1677" s="1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>
        <v>0</v>
      </c>
      <c r="BD1677">
        <v>0</v>
      </c>
      <c r="BE1677">
        <v>0</v>
      </c>
      <c r="BF1677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0</v>
      </c>
      <c r="BP1677" s="1">
        <v>0</v>
      </c>
      <c r="BQ1677" s="1">
        <v>0</v>
      </c>
      <c r="BR1677" s="1">
        <v>0</v>
      </c>
      <c r="BS1677" s="1">
        <v>0</v>
      </c>
      <c r="BT1677" s="1">
        <v>0</v>
      </c>
      <c r="BU1677" s="1">
        <v>0</v>
      </c>
      <c r="BV1677" s="1">
        <v>0</v>
      </c>
      <c r="BW1677" s="1">
        <v>0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0</v>
      </c>
      <c r="CD1677" s="1">
        <v>0</v>
      </c>
      <c r="CE1677" s="1">
        <v>0</v>
      </c>
      <c r="CF1677" s="1">
        <v>0</v>
      </c>
      <c r="CG1677" s="1">
        <v>0</v>
      </c>
      <c r="CH1677" s="1">
        <v>0</v>
      </c>
      <c r="CI1677" s="1" t="s">
        <v>4943</v>
      </c>
      <c r="CJ1677" s="1" t="s">
        <v>4943</v>
      </c>
      <c r="CK1677" s="1" t="s">
        <v>4943</v>
      </c>
      <c r="CL1677" s="1" t="s">
        <v>4943</v>
      </c>
      <c r="CM1677" s="1" t="s">
        <v>4943</v>
      </c>
      <c r="CN1677" s="1" t="s">
        <v>4943</v>
      </c>
      <c r="CO1677" s="1" t="s">
        <v>4943</v>
      </c>
      <c r="CP1677" s="1" t="s">
        <v>4943</v>
      </c>
      <c r="CQ1677" s="1" t="s">
        <v>4943</v>
      </c>
      <c r="CR1677" s="1" t="s">
        <v>4943</v>
      </c>
      <c r="CS1677" s="1" t="s">
        <v>4943</v>
      </c>
      <c r="CT1677" s="1" t="s">
        <v>4943</v>
      </c>
      <c r="CU1677" s="1" t="s">
        <v>4943</v>
      </c>
      <c r="CV1677" s="1" t="s">
        <v>4943</v>
      </c>
      <c r="CW1677" s="1" t="s">
        <v>4943</v>
      </c>
      <c r="CX1677" s="1" t="s">
        <v>4943</v>
      </c>
      <c r="CY1677" s="1" t="s">
        <v>23</v>
      </c>
      <c r="CZ1677" s="1" t="s">
        <v>4943</v>
      </c>
    </row>
    <row r="1678" spans="2:104" x14ac:dyDescent="0.25">
      <c r="B1678" s="2">
        <v>44361</v>
      </c>
      <c r="C1678" s="1">
        <v>0</v>
      </c>
      <c r="D1678" s="1">
        <v>1</v>
      </c>
      <c r="E1678" s="1">
        <v>0</v>
      </c>
      <c r="F1678" s="1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>
        <v>0</v>
      </c>
      <c r="BD1678">
        <v>0</v>
      </c>
      <c r="BE1678">
        <v>0</v>
      </c>
      <c r="BF1678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M1678" s="1">
        <v>0</v>
      </c>
      <c r="BN1678" s="1">
        <v>0</v>
      </c>
      <c r="BO1678" s="1">
        <v>0</v>
      </c>
      <c r="BP1678" s="1">
        <v>0</v>
      </c>
      <c r="BQ1678" s="1">
        <v>0</v>
      </c>
      <c r="BR1678" s="1">
        <v>0</v>
      </c>
      <c r="BS1678" s="1">
        <v>0</v>
      </c>
      <c r="BT1678" s="1">
        <v>0</v>
      </c>
      <c r="BU1678" s="1">
        <v>0</v>
      </c>
      <c r="BV1678" s="1">
        <v>0</v>
      </c>
      <c r="BW1678" s="1">
        <v>0</v>
      </c>
      <c r="BX1678" s="1">
        <v>0</v>
      </c>
      <c r="BY1678" s="1">
        <v>0</v>
      </c>
      <c r="BZ1678" s="1">
        <v>0</v>
      </c>
      <c r="CA1678" s="1">
        <v>0</v>
      </c>
      <c r="CB1678" s="1">
        <v>0</v>
      </c>
      <c r="CC1678" s="1">
        <v>0</v>
      </c>
      <c r="CD1678" s="1">
        <v>0</v>
      </c>
      <c r="CE1678" s="1">
        <v>0</v>
      </c>
      <c r="CF1678" s="1">
        <v>0</v>
      </c>
      <c r="CG1678" s="1">
        <v>0</v>
      </c>
      <c r="CH1678" s="1">
        <v>0</v>
      </c>
      <c r="CI1678" s="1" t="s">
        <v>4943</v>
      </c>
      <c r="CJ1678" s="1" t="s">
        <v>4943</v>
      </c>
      <c r="CK1678" s="1" t="s">
        <v>4943</v>
      </c>
      <c r="CL1678" s="1" t="s">
        <v>4943</v>
      </c>
      <c r="CM1678" s="1" t="s">
        <v>4943</v>
      </c>
      <c r="CN1678" s="1" t="s">
        <v>4943</v>
      </c>
      <c r="CO1678" s="1" t="s">
        <v>4943</v>
      </c>
      <c r="CP1678" s="1" t="s">
        <v>4943</v>
      </c>
      <c r="CQ1678" s="1" t="s">
        <v>4943</v>
      </c>
      <c r="CR1678" s="1" t="s">
        <v>4943</v>
      </c>
      <c r="CS1678" s="1" t="s">
        <v>4943</v>
      </c>
      <c r="CT1678" s="1" t="s">
        <v>4943</v>
      </c>
      <c r="CU1678" s="1" t="s">
        <v>4943</v>
      </c>
      <c r="CV1678" s="1" t="s">
        <v>4943</v>
      </c>
      <c r="CW1678" s="1" t="s">
        <v>4943</v>
      </c>
      <c r="CX1678" s="1" t="s">
        <v>4943</v>
      </c>
      <c r="CY1678" s="1" t="s">
        <v>23</v>
      </c>
      <c r="CZ1678" s="1" t="s">
        <v>4943</v>
      </c>
    </row>
    <row r="1679" spans="2:104" x14ac:dyDescent="0.25">
      <c r="B1679" s="2">
        <v>44361</v>
      </c>
      <c r="C1679" s="1">
        <v>0</v>
      </c>
      <c r="D1679" s="1">
        <v>1</v>
      </c>
      <c r="E1679" s="1">
        <v>0</v>
      </c>
      <c r="F1679" s="1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>
        <v>0</v>
      </c>
      <c r="BD1679">
        <v>0</v>
      </c>
      <c r="BE1679">
        <v>0</v>
      </c>
      <c r="BF1679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M1679" s="1">
        <v>0</v>
      </c>
      <c r="BN1679" s="1">
        <v>0</v>
      </c>
      <c r="BO1679" s="1">
        <v>0</v>
      </c>
      <c r="BP1679" s="1">
        <v>0</v>
      </c>
      <c r="BQ1679" s="1">
        <v>0</v>
      </c>
      <c r="BR1679" s="1">
        <v>0</v>
      </c>
      <c r="BS1679" s="1">
        <v>0</v>
      </c>
      <c r="BT1679" s="1">
        <v>0</v>
      </c>
      <c r="BU1679" s="1">
        <v>0</v>
      </c>
      <c r="BV1679" s="1">
        <v>0</v>
      </c>
      <c r="BW1679" s="1">
        <v>0</v>
      </c>
      <c r="BX1679" s="1">
        <v>0</v>
      </c>
      <c r="BY1679" s="1">
        <v>0</v>
      </c>
      <c r="BZ1679" s="1">
        <v>0</v>
      </c>
      <c r="CA1679" s="1">
        <v>0</v>
      </c>
      <c r="CB1679" s="1">
        <v>0</v>
      </c>
      <c r="CC1679" s="1">
        <v>0</v>
      </c>
      <c r="CD1679" s="1">
        <v>0</v>
      </c>
      <c r="CE1679" s="1">
        <v>0</v>
      </c>
      <c r="CF1679" s="1">
        <v>0</v>
      </c>
      <c r="CG1679" s="1">
        <v>0</v>
      </c>
      <c r="CH1679" s="1">
        <v>0</v>
      </c>
      <c r="CI1679" s="1" t="s">
        <v>4943</v>
      </c>
      <c r="CJ1679" s="1" t="s">
        <v>4943</v>
      </c>
      <c r="CK1679" s="1" t="s">
        <v>4943</v>
      </c>
      <c r="CL1679" s="1" t="s">
        <v>4943</v>
      </c>
      <c r="CM1679" s="1" t="s">
        <v>4943</v>
      </c>
      <c r="CN1679" s="1" t="s">
        <v>4943</v>
      </c>
      <c r="CO1679" s="1" t="s">
        <v>4943</v>
      </c>
      <c r="CP1679" s="1" t="s">
        <v>4943</v>
      </c>
      <c r="CQ1679" s="1" t="s">
        <v>4943</v>
      </c>
      <c r="CR1679" s="1" t="s">
        <v>4943</v>
      </c>
      <c r="CS1679" s="1" t="s">
        <v>4943</v>
      </c>
      <c r="CT1679" s="1" t="s">
        <v>4943</v>
      </c>
      <c r="CU1679" s="1" t="s">
        <v>4943</v>
      </c>
      <c r="CV1679" s="1" t="s">
        <v>4943</v>
      </c>
      <c r="CW1679" s="1" t="s">
        <v>4943</v>
      </c>
      <c r="CX1679" s="1" t="s">
        <v>4943</v>
      </c>
      <c r="CY1679" s="1" t="s">
        <v>23</v>
      </c>
      <c r="CZ1679" s="1" t="s">
        <v>4943</v>
      </c>
    </row>
    <row r="1680" spans="2:104" x14ac:dyDescent="0.25">
      <c r="B1680" s="2">
        <v>44361</v>
      </c>
      <c r="C1680" s="1">
        <v>0</v>
      </c>
      <c r="D1680" s="1">
        <v>1</v>
      </c>
      <c r="E1680" s="1">
        <v>0</v>
      </c>
      <c r="F1680" s="1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>
        <v>0</v>
      </c>
      <c r="BD1680">
        <v>0</v>
      </c>
      <c r="BE1680">
        <v>0</v>
      </c>
      <c r="BF1680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M1680" s="1">
        <v>0</v>
      </c>
      <c r="BN1680" s="1">
        <v>0</v>
      </c>
      <c r="BO1680" s="1">
        <v>0</v>
      </c>
      <c r="BP1680" s="1">
        <v>0</v>
      </c>
      <c r="BQ1680" s="1">
        <v>0</v>
      </c>
      <c r="BR1680" s="1">
        <v>0</v>
      </c>
      <c r="BS1680" s="1">
        <v>0</v>
      </c>
      <c r="BT1680" s="1">
        <v>0</v>
      </c>
      <c r="BU1680" s="1">
        <v>0</v>
      </c>
      <c r="BV1680" s="1">
        <v>0</v>
      </c>
      <c r="BW1680" s="1">
        <v>0</v>
      </c>
      <c r="BX1680" s="1">
        <v>0</v>
      </c>
      <c r="BY1680" s="1">
        <v>0</v>
      </c>
      <c r="BZ1680" s="1">
        <v>0</v>
      </c>
      <c r="CA1680" s="1">
        <v>0</v>
      </c>
      <c r="CB1680" s="1">
        <v>0</v>
      </c>
      <c r="CC1680" s="1">
        <v>0</v>
      </c>
      <c r="CD1680" s="1">
        <v>0</v>
      </c>
      <c r="CE1680" s="1">
        <v>0</v>
      </c>
      <c r="CF1680" s="1">
        <v>0</v>
      </c>
      <c r="CG1680" s="1">
        <v>0</v>
      </c>
      <c r="CH1680" s="1">
        <v>0</v>
      </c>
      <c r="CI1680" s="1" t="s">
        <v>4943</v>
      </c>
      <c r="CJ1680" s="1" t="s">
        <v>4943</v>
      </c>
      <c r="CK1680" s="1" t="s">
        <v>4943</v>
      </c>
      <c r="CL1680" s="1" t="s">
        <v>4943</v>
      </c>
      <c r="CM1680" s="1" t="s">
        <v>4943</v>
      </c>
      <c r="CN1680" s="1" t="s">
        <v>4943</v>
      </c>
      <c r="CO1680" s="1" t="s">
        <v>4943</v>
      </c>
      <c r="CP1680" s="1" t="s">
        <v>4943</v>
      </c>
      <c r="CQ1680" s="1" t="s">
        <v>4943</v>
      </c>
      <c r="CR1680" s="1" t="s">
        <v>4943</v>
      </c>
      <c r="CS1680" s="1" t="s">
        <v>4943</v>
      </c>
      <c r="CT1680" s="1" t="s">
        <v>4943</v>
      </c>
      <c r="CU1680" s="1" t="s">
        <v>4943</v>
      </c>
      <c r="CV1680" s="1" t="s">
        <v>4943</v>
      </c>
      <c r="CW1680" s="1" t="s">
        <v>4943</v>
      </c>
      <c r="CX1680" s="1" t="s">
        <v>4943</v>
      </c>
      <c r="CY1680" s="1" t="s">
        <v>23</v>
      </c>
      <c r="CZ1680" s="1" t="s">
        <v>4943</v>
      </c>
    </row>
    <row r="1681" spans="2:104" x14ac:dyDescent="0.25">
      <c r="B1681" s="2">
        <v>44361</v>
      </c>
      <c r="C1681" s="1">
        <v>1</v>
      </c>
      <c r="D1681" s="1">
        <v>0</v>
      </c>
      <c r="E1681" s="1">
        <v>0</v>
      </c>
      <c r="F1681" s="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1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>
        <v>0</v>
      </c>
      <c r="BD1681">
        <v>0</v>
      </c>
      <c r="BE1681">
        <v>0</v>
      </c>
      <c r="BF168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M1681" s="1">
        <v>0</v>
      </c>
      <c r="BN1681" s="1">
        <v>0</v>
      </c>
      <c r="BO1681" s="1">
        <v>0</v>
      </c>
      <c r="BP1681" s="1">
        <v>0</v>
      </c>
      <c r="BQ1681" s="1">
        <v>0</v>
      </c>
      <c r="BR1681" s="1">
        <v>0</v>
      </c>
      <c r="BS1681" s="1">
        <v>0</v>
      </c>
      <c r="BT1681" s="1">
        <v>0</v>
      </c>
      <c r="BU1681" s="1">
        <v>0</v>
      </c>
      <c r="BV1681" s="1">
        <v>0</v>
      </c>
      <c r="BW1681" s="1">
        <v>0</v>
      </c>
      <c r="BX1681" s="1">
        <v>0</v>
      </c>
      <c r="BY1681" s="1">
        <v>0</v>
      </c>
      <c r="BZ1681" s="1">
        <v>0</v>
      </c>
      <c r="CA1681" s="1">
        <v>0</v>
      </c>
      <c r="CB1681" s="1">
        <v>0</v>
      </c>
      <c r="CC1681" s="1">
        <v>0</v>
      </c>
      <c r="CD1681" s="1">
        <v>0</v>
      </c>
      <c r="CE1681" s="1">
        <v>0</v>
      </c>
      <c r="CF1681" s="1">
        <v>1</v>
      </c>
      <c r="CG1681" s="1">
        <v>0</v>
      </c>
      <c r="CH1681" s="1">
        <v>0</v>
      </c>
      <c r="CI1681" s="1" t="s">
        <v>4946</v>
      </c>
      <c r="CJ1681" s="1" t="s">
        <v>4946</v>
      </c>
      <c r="CK1681" s="1" t="s">
        <v>4946</v>
      </c>
      <c r="CL1681" s="1" t="s">
        <v>4946</v>
      </c>
      <c r="CM1681" s="1" t="s">
        <v>4946</v>
      </c>
      <c r="CN1681" s="1" t="s">
        <v>4945</v>
      </c>
      <c r="CO1681" s="1" t="s">
        <v>4946</v>
      </c>
      <c r="CP1681" s="1" t="s">
        <v>4946</v>
      </c>
      <c r="CQ1681" s="1" t="s">
        <v>4945</v>
      </c>
      <c r="CR1681" s="1" t="s">
        <v>4945</v>
      </c>
      <c r="CS1681" s="1" t="s">
        <v>4945</v>
      </c>
      <c r="CT1681" s="1" t="s">
        <v>4943</v>
      </c>
      <c r="CU1681" s="1" t="s">
        <v>4943</v>
      </c>
      <c r="CV1681" s="1" t="s">
        <v>4943</v>
      </c>
      <c r="CW1681" s="1" t="s">
        <v>4943</v>
      </c>
      <c r="CX1681" s="1" t="s">
        <v>4943</v>
      </c>
      <c r="CY1681" s="1" t="s">
        <v>4943</v>
      </c>
      <c r="CZ1681" s="1" t="s">
        <v>4943</v>
      </c>
    </row>
    <row r="1682" spans="2:104" x14ac:dyDescent="0.25">
      <c r="B1682" s="2">
        <v>44361</v>
      </c>
      <c r="C1682" s="1">
        <v>1</v>
      </c>
      <c r="D1682" s="1">
        <v>0</v>
      </c>
      <c r="E1682" s="1">
        <v>0</v>
      </c>
      <c r="F1682" s="1">
        <v>0</v>
      </c>
      <c r="G1682">
        <v>0</v>
      </c>
      <c r="H1682">
        <v>0</v>
      </c>
      <c r="I1682">
        <v>1</v>
      </c>
      <c r="J1682">
        <v>0</v>
      </c>
      <c r="K1682">
        <v>1</v>
      </c>
      <c r="L1682">
        <v>0</v>
      </c>
      <c r="M1682">
        <v>1</v>
      </c>
      <c r="N1682">
        <v>1</v>
      </c>
      <c r="O1682">
        <v>1</v>
      </c>
      <c r="P1682">
        <v>0</v>
      </c>
      <c r="Q1682">
        <v>0</v>
      </c>
      <c r="R1682">
        <v>1</v>
      </c>
      <c r="S1682">
        <v>0</v>
      </c>
      <c r="T1682">
        <v>1</v>
      </c>
      <c r="U1682">
        <v>0</v>
      </c>
      <c r="V1682" s="1">
        <v>1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1">
        <v>0</v>
      </c>
      <c r="AU1682" s="1">
        <v>0</v>
      </c>
      <c r="AV1682" s="1">
        <v>0</v>
      </c>
      <c r="AW1682" s="1">
        <v>1</v>
      </c>
      <c r="AX1682" s="1">
        <v>1</v>
      </c>
      <c r="AY1682" s="1">
        <v>1</v>
      </c>
      <c r="AZ1682" s="1">
        <v>1</v>
      </c>
      <c r="BA1682" s="1">
        <v>1</v>
      </c>
      <c r="BB1682" s="1">
        <v>1</v>
      </c>
      <c r="BC1682">
        <v>1</v>
      </c>
      <c r="BD1682">
        <v>1</v>
      </c>
      <c r="BE1682">
        <v>1</v>
      </c>
      <c r="BF1682">
        <v>0</v>
      </c>
      <c r="BG1682" s="1">
        <v>1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M1682" s="1">
        <v>0</v>
      </c>
      <c r="BN1682" s="1">
        <v>0</v>
      </c>
      <c r="BO1682" s="1">
        <v>0</v>
      </c>
      <c r="BP1682" s="1">
        <v>0</v>
      </c>
      <c r="BQ1682" s="1">
        <v>0</v>
      </c>
      <c r="BR1682" s="1">
        <v>0</v>
      </c>
      <c r="BS1682" s="1">
        <v>0</v>
      </c>
      <c r="BT1682" s="1">
        <v>0</v>
      </c>
      <c r="BU1682" s="1">
        <v>0</v>
      </c>
      <c r="BV1682" s="1">
        <v>0</v>
      </c>
      <c r="BW1682" s="1">
        <v>0</v>
      </c>
      <c r="BX1682" s="1">
        <v>0</v>
      </c>
      <c r="BY1682" s="1">
        <v>0</v>
      </c>
      <c r="BZ1682" s="1">
        <v>0</v>
      </c>
      <c r="CA1682" s="1">
        <v>0</v>
      </c>
      <c r="CB1682" s="1">
        <v>0</v>
      </c>
      <c r="CC1682" s="1">
        <v>0</v>
      </c>
      <c r="CD1682" s="1">
        <v>0</v>
      </c>
      <c r="CE1682" s="1">
        <v>0</v>
      </c>
      <c r="CF1682" s="1">
        <v>1</v>
      </c>
      <c r="CG1682" s="1">
        <v>0</v>
      </c>
      <c r="CH1682" s="1">
        <v>0</v>
      </c>
      <c r="CI1682" s="1" t="s">
        <v>4946</v>
      </c>
      <c r="CJ1682" s="1" t="s">
        <v>4946</v>
      </c>
      <c r="CK1682" s="1" t="s">
        <v>4946</v>
      </c>
      <c r="CL1682" s="1" t="s">
        <v>4946</v>
      </c>
      <c r="CM1682" s="1" t="s">
        <v>4946</v>
      </c>
      <c r="CN1682" s="1" t="s">
        <v>4945</v>
      </c>
      <c r="CO1682" s="1" t="s">
        <v>4946</v>
      </c>
      <c r="CP1682" s="1" t="s">
        <v>4944</v>
      </c>
      <c r="CQ1682" s="1" t="s">
        <v>4945</v>
      </c>
      <c r="CR1682" s="1" t="s">
        <v>4946</v>
      </c>
      <c r="CS1682" s="1" t="s">
        <v>4944</v>
      </c>
      <c r="CT1682" s="1" t="s">
        <v>4943</v>
      </c>
      <c r="CU1682" s="1" t="s">
        <v>4943</v>
      </c>
      <c r="CV1682" s="1" t="s">
        <v>4943</v>
      </c>
      <c r="CW1682" s="1" t="s">
        <v>4943</v>
      </c>
      <c r="CX1682" s="1" t="s">
        <v>4943</v>
      </c>
      <c r="CY1682" s="1" t="s">
        <v>4943</v>
      </c>
      <c r="CZ1682" s="1" t="s">
        <v>4943</v>
      </c>
    </row>
    <row r="1683" spans="2:104" x14ac:dyDescent="0.25">
      <c r="B1683" s="2">
        <v>44361</v>
      </c>
      <c r="C1683" s="1">
        <v>0</v>
      </c>
      <c r="D1683" s="1">
        <v>1</v>
      </c>
      <c r="E1683" s="1">
        <v>0</v>
      </c>
      <c r="F1683" s="1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>
        <v>0</v>
      </c>
      <c r="BD1683">
        <v>0</v>
      </c>
      <c r="BE1683">
        <v>0</v>
      </c>
      <c r="BF1683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M1683" s="1">
        <v>0</v>
      </c>
      <c r="BN1683" s="1">
        <v>0</v>
      </c>
      <c r="BO1683" s="1">
        <v>0</v>
      </c>
      <c r="BP1683" s="1">
        <v>0</v>
      </c>
      <c r="BQ1683" s="1">
        <v>0</v>
      </c>
      <c r="BR1683" s="1">
        <v>0</v>
      </c>
      <c r="BS1683" s="1">
        <v>0</v>
      </c>
      <c r="BT1683" s="1">
        <v>0</v>
      </c>
      <c r="BU1683" s="1">
        <v>0</v>
      </c>
      <c r="BV1683" s="1">
        <v>0</v>
      </c>
      <c r="BW1683" s="1">
        <v>0</v>
      </c>
      <c r="BX1683" s="1">
        <v>0</v>
      </c>
      <c r="BY1683" s="1">
        <v>0</v>
      </c>
      <c r="BZ1683" s="1">
        <v>0</v>
      </c>
      <c r="CA1683" s="1">
        <v>0</v>
      </c>
      <c r="CB1683" s="1">
        <v>0</v>
      </c>
      <c r="CC1683" s="1">
        <v>0</v>
      </c>
      <c r="CD1683" s="1">
        <v>0</v>
      </c>
      <c r="CE1683" s="1">
        <v>0</v>
      </c>
      <c r="CF1683" s="1">
        <v>0</v>
      </c>
      <c r="CG1683" s="1">
        <v>0</v>
      </c>
      <c r="CH1683" s="1">
        <v>0</v>
      </c>
      <c r="CI1683" s="1" t="s">
        <v>4943</v>
      </c>
      <c r="CJ1683" s="1" t="s">
        <v>4943</v>
      </c>
      <c r="CK1683" s="1" t="s">
        <v>4943</v>
      </c>
      <c r="CL1683" s="1" t="s">
        <v>4943</v>
      </c>
      <c r="CM1683" s="1" t="s">
        <v>4943</v>
      </c>
      <c r="CN1683" s="1" t="s">
        <v>4943</v>
      </c>
      <c r="CO1683" s="1" t="s">
        <v>4943</v>
      </c>
      <c r="CP1683" s="1" t="s">
        <v>4943</v>
      </c>
      <c r="CQ1683" s="1" t="s">
        <v>4943</v>
      </c>
      <c r="CR1683" s="1" t="s">
        <v>4943</v>
      </c>
      <c r="CS1683" s="1" t="s">
        <v>4943</v>
      </c>
      <c r="CT1683" s="1" t="s">
        <v>4943</v>
      </c>
      <c r="CU1683" s="1" t="s">
        <v>4943</v>
      </c>
      <c r="CV1683" s="1" t="s">
        <v>4943</v>
      </c>
      <c r="CW1683" s="1" t="s">
        <v>4943</v>
      </c>
      <c r="CX1683" s="1" t="s">
        <v>4943</v>
      </c>
      <c r="CY1683" s="1" t="s">
        <v>23</v>
      </c>
      <c r="CZ1683" s="1" t="s">
        <v>4943</v>
      </c>
    </row>
    <row r="1684" spans="2:104" x14ac:dyDescent="0.25">
      <c r="B1684" s="2">
        <v>44361</v>
      </c>
      <c r="C1684" s="1">
        <v>0</v>
      </c>
      <c r="D1684" s="1">
        <v>1</v>
      </c>
      <c r="E1684" s="1">
        <v>0</v>
      </c>
      <c r="F1684" s="1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>
        <v>0</v>
      </c>
      <c r="BD1684">
        <v>0</v>
      </c>
      <c r="BE1684">
        <v>0</v>
      </c>
      <c r="BF1684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M1684" s="1">
        <v>0</v>
      </c>
      <c r="BN1684" s="1">
        <v>0</v>
      </c>
      <c r="BO1684" s="1">
        <v>0</v>
      </c>
      <c r="BP1684" s="1">
        <v>0</v>
      </c>
      <c r="BQ1684" s="1">
        <v>0</v>
      </c>
      <c r="BR1684" s="1">
        <v>0</v>
      </c>
      <c r="BS1684" s="1">
        <v>0</v>
      </c>
      <c r="BT1684" s="1">
        <v>0</v>
      </c>
      <c r="BU1684" s="1">
        <v>0</v>
      </c>
      <c r="BV1684" s="1">
        <v>0</v>
      </c>
      <c r="BW1684" s="1">
        <v>0</v>
      </c>
      <c r="BX1684" s="1">
        <v>0</v>
      </c>
      <c r="BY1684" s="1">
        <v>0</v>
      </c>
      <c r="BZ1684" s="1">
        <v>0</v>
      </c>
      <c r="CA1684" s="1">
        <v>0</v>
      </c>
      <c r="CB1684" s="1">
        <v>0</v>
      </c>
      <c r="CC1684" s="1">
        <v>0</v>
      </c>
      <c r="CD1684" s="1">
        <v>0</v>
      </c>
      <c r="CE1684" s="1">
        <v>0</v>
      </c>
      <c r="CF1684" s="1">
        <v>0</v>
      </c>
      <c r="CG1684" s="1">
        <v>0</v>
      </c>
      <c r="CH1684" s="1">
        <v>0</v>
      </c>
      <c r="CI1684" s="1" t="s">
        <v>4943</v>
      </c>
      <c r="CJ1684" s="1" t="s">
        <v>4943</v>
      </c>
      <c r="CK1684" s="1" t="s">
        <v>4943</v>
      </c>
      <c r="CL1684" s="1" t="s">
        <v>4943</v>
      </c>
      <c r="CM1684" s="1" t="s">
        <v>4943</v>
      </c>
      <c r="CN1684" s="1" t="s">
        <v>4943</v>
      </c>
      <c r="CO1684" s="1" t="s">
        <v>4943</v>
      </c>
      <c r="CP1684" s="1" t="s">
        <v>4943</v>
      </c>
      <c r="CQ1684" s="1" t="s">
        <v>4943</v>
      </c>
      <c r="CR1684" s="1" t="s">
        <v>4943</v>
      </c>
      <c r="CS1684" s="1" t="s">
        <v>4943</v>
      </c>
      <c r="CT1684" s="1" t="s">
        <v>4943</v>
      </c>
      <c r="CU1684" s="1" t="s">
        <v>4943</v>
      </c>
      <c r="CV1684" s="1" t="s">
        <v>4943</v>
      </c>
      <c r="CW1684" s="1" t="s">
        <v>4943</v>
      </c>
      <c r="CX1684" s="1" t="s">
        <v>4943</v>
      </c>
      <c r="CY1684" s="1" t="s">
        <v>23</v>
      </c>
      <c r="CZ1684" s="1" t="s">
        <v>4943</v>
      </c>
    </row>
    <row r="1685" spans="2:104" x14ac:dyDescent="0.25">
      <c r="B1685" s="2">
        <v>44361</v>
      </c>
      <c r="C1685" s="1">
        <v>0</v>
      </c>
      <c r="D1685" s="1">
        <v>0</v>
      </c>
      <c r="E1685" s="1">
        <v>1</v>
      </c>
      <c r="F1685" s="1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>
        <v>0</v>
      </c>
      <c r="BD1685">
        <v>0</v>
      </c>
      <c r="BE1685">
        <v>0</v>
      </c>
      <c r="BF1685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0</v>
      </c>
      <c r="BP1685" s="1">
        <v>0</v>
      </c>
      <c r="BQ1685" s="1">
        <v>0</v>
      </c>
      <c r="BR1685" s="1">
        <v>0</v>
      </c>
      <c r="BS1685" s="1">
        <v>0</v>
      </c>
      <c r="BT1685" s="1">
        <v>0</v>
      </c>
      <c r="BU1685" s="1">
        <v>0</v>
      </c>
      <c r="BV1685" s="1">
        <v>0</v>
      </c>
      <c r="BW1685" s="1">
        <v>0</v>
      </c>
      <c r="BX1685" s="1">
        <v>0</v>
      </c>
      <c r="BY1685" s="1">
        <v>0</v>
      </c>
      <c r="BZ1685" s="1">
        <v>0</v>
      </c>
      <c r="CA1685" s="1">
        <v>0</v>
      </c>
      <c r="CB1685" s="1">
        <v>0</v>
      </c>
      <c r="CC1685" s="1">
        <v>0</v>
      </c>
      <c r="CD1685" s="1">
        <v>0</v>
      </c>
      <c r="CE1685" s="1">
        <v>0</v>
      </c>
      <c r="CF1685" s="1">
        <v>0</v>
      </c>
      <c r="CG1685" s="1">
        <v>0</v>
      </c>
      <c r="CH1685" s="1">
        <v>0</v>
      </c>
      <c r="CI1685" s="1" t="s">
        <v>4943</v>
      </c>
      <c r="CJ1685" s="1" t="s">
        <v>4943</v>
      </c>
      <c r="CK1685" s="1" t="s">
        <v>4943</v>
      </c>
      <c r="CL1685" s="1" t="s">
        <v>4943</v>
      </c>
      <c r="CM1685" s="1" t="s">
        <v>4943</v>
      </c>
      <c r="CN1685" s="1" t="s">
        <v>4943</v>
      </c>
      <c r="CO1685" s="1" t="s">
        <v>4943</v>
      </c>
      <c r="CP1685" s="1" t="s">
        <v>4943</v>
      </c>
      <c r="CQ1685" s="1" t="s">
        <v>4943</v>
      </c>
      <c r="CR1685" s="1" t="s">
        <v>4943</v>
      </c>
      <c r="CS1685" s="1" t="s">
        <v>4943</v>
      </c>
      <c r="CT1685" s="1" t="s">
        <v>4943</v>
      </c>
      <c r="CU1685" s="1" t="s">
        <v>4943</v>
      </c>
      <c r="CV1685" s="1" t="s">
        <v>4943</v>
      </c>
      <c r="CW1685" s="1" t="s">
        <v>4943</v>
      </c>
      <c r="CX1685" s="1" t="s">
        <v>4943</v>
      </c>
      <c r="CY1685" s="1" t="s">
        <v>4943</v>
      </c>
      <c r="CZ1685" s="1" t="s">
        <v>23</v>
      </c>
    </row>
    <row r="1686" spans="2:104" x14ac:dyDescent="0.25">
      <c r="B1686" s="2">
        <v>44361</v>
      </c>
      <c r="C1686" s="1">
        <v>0</v>
      </c>
      <c r="D1686" s="1">
        <v>1</v>
      </c>
      <c r="E1686" s="1">
        <v>0</v>
      </c>
      <c r="F1686" s="1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>
        <v>0</v>
      </c>
      <c r="BD1686">
        <v>0</v>
      </c>
      <c r="BE1686">
        <v>0</v>
      </c>
      <c r="BF1686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M1686" s="1">
        <v>0</v>
      </c>
      <c r="BN1686" s="1">
        <v>0</v>
      </c>
      <c r="BO1686" s="1">
        <v>0</v>
      </c>
      <c r="BP1686" s="1">
        <v>0</v>
      </c>
      <c r="BQ1686" s="1">
        <v>0</v>
      </c>
      <c r="BR1686" s="1">
        <v>0</v>
      </c>
      <c r="BS1686" s="1">
        <v>0</v>
      </c>
      <c r="BT1686" s="1">
        <v>0</v>
      </c>
      <c r="BU1686" s="1">
        <v>0</v>
      </c>
      <c r="BV1686" s="1">
        <v>0</v>
      </c>
      <c r="BW1686" s="1">
        <v>0</v>
      </c>
      <c r="BX1686" s="1">
        <v>0</v>
      </c>
      <c r="BY1686" s="1">
        <v>0</v>
      </c>
      <c r="BZ1686" s="1">
        <v>0</v>
      </c>
      <c r="CA1686" s="1">
        <v>0</v>
      </c>
      <c r="CB1686" s="1">
        <v>0</v>
      </c>
      <c r="CC1686" s="1">
        <v>0</v>
      </c>
      <c r="CD1686" s="1">
        <v>0</v>
      </c>
      <c r="CE1686" s="1">
        <v>0</v>
      </c>
      <c r="CF1686" s="1">
        <v>0</v>
      </c>
      <c r="CG1686" s="1">
        <v>0</v>
      </c>
      <c r="CH1686" s="1">
        <v>0</v>
      </c>
      <c r="CI1686" s="1" t="s">
        <v>4943</v>
      </c>
      <c r="CJ1686" s="1" t="s">
        <v>4943</v>
      </c>
      <c r="CK1686" s="1" t="s">
        <v>4943</v>
      </c>
      <c r="CL1686" s="1" t="s">
        <v>4943</v>
      </c>
      <c r="CM1686" s="1" t="s">
        <v>4943</v>
      </c>
      <c r="CN1686" s="1" t="s">
        <v>4943</v>
      </c>
      <c r="CO1686" s="1" t="s">
        <v>4943</v>
      </c>
      <c r="CP1686" s="1" t="s">
        <v>4943</v>
      </c>
      <c r="CQ1686" s="1" t="s">
        <v>4943</v>
      </c>
      <c r="CR1686" s="1" t="s">
        <v>4943</v>
      </c>
      <c r="CS1686" s="1" t="s">
        <v>4943</v>
      </c>
      <c r="CT1686" s="1" t="s">
        <v>4943</v>
      </c>
      <c r="CU1686" s="1" t="s">
        <v>4943</v>
      </c>
      <c r="CV1686" s="1" t="s">
        <v>4943</v>
      </c>
      <c r="CW1686" s="1" t="s">
        <v>4943</v>
      </c>
      <c r="CX1686" s="1" t="s">
        <v>4943</v>
      </c>
      <c r="CY1686" s="1" t="s">
        <v>23</v>
      </c>
      <c r="CZ1686" s="1" t="s">
        <v>4943</v>
      </c>
    </row>
    <row r="1687" spans="2:104" x14ac:dyDescent="0.25">
      <c r="B1687" s="2">
        <v>44361</v>
      </c>
      <c r="C1687" s="1">
        <v>1</v>
      </c>
      <c r="D1687" s="1">
        <v>0</v>
      </c>
      <c r="E1687" s="1">
        <v>0</v>
      </c>
      <c r="F1687" s="1">
        <v>0</v>
      </c>
      <c r="G1687">
        <v>0</v>
      </c>
      <c r="H1687">
        <v>0</v>
      </c>
      <c r="I1687">
        <v>1</v>
      </c>
      <c r="J1687">
        <v>1</v>
      </c>
      <c r="K1687">
        <v>1</v>
      </c>
      <c r="L1687">
        <v>1</v>
      </c>
      <c r="M1687">
        <v>0</v>
      </c>
      <c r="N1687">
        <v>1</v>
      </c>
      <c r="O1687">
        <v>0</v>
      </c>
      <c r="P1687">
        <v>0</v>
      </c>
      <c r="Q1687">
        <v>1</v>
      </c>
      <c r="R1687">
        <v>1</v>
      </c>
      <c r="S1687">
        <v>0</v>
      </c>
      <c r="T1687">
        <v>0</v>
      </c>
      <c r="U1687">
        <v>0</v>
      </c>
      <c r="V1687" s="1">
        <v>0</v>
      </c>
      <c r="W1687" s="1">
        <v>0</v>
      </c>
      <c r="X1687" s="1">
        <v>1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1</v>
      </c>
      <c r="AH1687" s="1">
        <v>0</v>
      </c>
      <c r="AI1687" s="1">
        <v>1</v>
      </c>
      <c r="AJ1687" s="1">
        <v>0</v>
      </c>
      <c r="AK1687" s="1">
        <v>1</v>
      </c>
      <c r="AL1687" s="1">
        <v>0</v>
      </c>
      <c r="AM1687" s="1">
        <v>0</v>
      </c>
      <c r="AN1687" s="1">
        <v>0</v>
      </c>
      <c r="AO1687" s="1">
        <v>1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1</v>
      </c>
      <c r="AY1687" s="1">
        <v>0</v>
      </c>
      <c r="AZ1687" s="1">
        <v>1</v>
      </c>
      <c r="BA1687" s="1">
        <v>0</v>
      </c>
      <c r="BB1687" s="1">
        <v>0</v>
      </c>
      <c r="BC1687">
        <v>1</v>
      </c>
      <c r="BD1687">
        <v>1</v>
      </c>
      <c r="BE1687">
        <v>1</v>
      </c>
      <c r="BF1687">
        <v>0</v>
      </c>
      <c r="BG1687" s="1">
        <v>0</v>
      </c>
      <c r="BH1687" s="1">
        <v>0</v>
      </c>
      <c r="BI1687" s="1">
        <v>1</v>
      </c>
      <c r="BJ1687" s="1">
        <v>0</v>
      </c>
      <c r="BK1687" s="1">
        <v>0</v>
      </c>
      <c r="BL1687" s="1">
        <v>0</v>
      </c>
      <c r="BM1687" s="1">
        <v>0</v>
      </c>
      <c r="BN1687" s="1">
        <v>0</v>
      </c>
      <c r="BO1687" s="1">
        <v>0</v>
      </c>
      <c r="BP1687" s="1">
        <v>0</v>
      </c>
      <c r="BQ1687" s="1">
        <v>1</v>
      </c>
      <c r="BR1687" s="1">
        <v>1</v>
      </c>
      <c r="BS1687" s="1">
        <v>1</v>
      </c>
      <c r="BT1687" s="1">
        <v>1</v>
      </c>
      <c r="BU1687" s="1">
        <v>1</v>
      </c>
      <c r="BV1687" s="1">
        <v>0</v>
      </c>
      <c r="BW1687" s="1">
        <v>0</v>
      </c>
      <c r="BX1687" s="1">
        <v>1</v>
      </c>
      <c r="BY1687" s="1">
        <v>0</v>
      </c>
      <c r="BZ1687" s="1">
        <v>0</v>
      </c>
      <c r="CA1687" s="1">
        <v>0</v>
      </c>
      <c r="CB1687" s="1">
        <v>0</v>
      </c>
      <c r="CC1687" s="1">
        <v>0</v>
      </c>
      <c r="CD1687" s="1">
        <v>0</v>
      </c>
      <c r="CE1687" s="1">
        <v>0</v>
      </c>
      <c r="CF1687" s="1">
        <v>0</v>
      </c>
      <c r="CG1687" s="1">
        <v>0</v>
      </c>
      <c r="CH1687" s="1">
        <v>0</v>
      </c>
      <c r="CI1687" s="1" t="s">
        <v>4946</v>
      </c>
      <c r="CJ1687" s="1" t="s">
        <v>4946</v>
      </c>
      <c r="CK1687" s="1" t="s">
        <v>4946</v>
      </c>
      <c r="CL1687" s="1" t="s">
        <v>4946</v>
      </c>
      <c r="CM1687" s="1" t="s">
        <v>4946</v>
      </c>
      <c r="CN1687" s="1" t="s">
        <v>4946</v>
      </c>
      <c r="CO1687" s="1" t="s">
        <v>4946</v>
      </c>
      <c r="CP1687" s="1" t="s">
        <v>4946</v>
      </c>
      <c r="CQ1687" s="1" t="s">
        <v>4946</v>
      </c>
      <c r="CR1687" s="1" t="s">
        <v>4946</v>
      </c>
      <c r="CS1687" s="1" t="s">
        <v>4946</v>
      </c>
      <c r="CT1687" s="1" t="s">
        <v>4943</v>
      </c>
      <c r="CU1687" s="1" t="s">
        <v>4943</v>
      </c>
      <c r="CV1687" s="1" t="s">
        <v>4943</v>
      </c>
      <c r="CW1687" s="1" t="s">
        <v>4943</v>
      </c>
      <c r="CX1687" s="1" t="s">
        <v>4943</v>
      </c>
      <c r="CY1687" s="1" t="s">
        <v>4943</v>
      </c>
      <c r="CZ1687" s="1" t="s">
        <v>4943</v>
      </c>
    </row>
    <row r="1688" spans="2:104" x14ac:dyDescent="0.25">
      <c r="B1688" s="2">
        <v>44361</v>
      </c>
      <c r="C1688" s="1">
        <v>1</v>
      </c>
      <c r="D1688" s="1">
        <v>0</v>
      </c>
      <c r="E1688" s="1">
        <v>0</v>
      </c>
      <c r="F1688" s="1">
        <v>0</v>
      </c>
      <c r="G1688">
        <v>0</v>
      </c>
      <c r="H1688">
        <v>0</v>
      </c>
      <c r="I1688">
        <v>0</v>
      </c>
      <c r="J1688">
        <v>1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Q1688" s="1">
        <v>0</v>
      </c>
      <c r="AR1688" s="1">
        <v>0</v>
      </c>
      <c r="AS1688" s="1">
        <v>0</v>
      </c>
      <c r="AT1688" s="1">
        <v>0</v>
      </c>
      <c r="AU1688" s="1">
        <v>1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>
        <v>0</v>
      </c>
      <c r="BD1688">
        <v>0</v>
      </c>
      <c r="BE1688">
        <v>0</v>
      </c>
      <c r="BF1688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M1688" s="1">
        <v>0</v>
      </c>
      <c r="BN1688" s="1">
        <v>0</v>
      </c>
      <c r="BO1688" s="1">
        <v>0</v>
      </c>
      <c r="BP1688" s="1">
        <v>0</v>
      </c>
      <c r="BQ1688" s="1">
        <v>0</v>
      </c>
      <c r="BR1688" s="1">
        <v>0</v>
      </c>
      <c r="BS1688" s="1">
        <v>0</v>
      </c>
      <c r="BT1688" s="1">
        <v>0</v>
      </c>
      <c r="BU1688" s="1">
        <v>0</v>
      </c>
      <c r="BV1688" s="1">
        <v>0</v>
      </c>
      <c r="BW1688" s="1">
        <v>0</v>
      </c>
      <c r="BX1688" s="1">
        <v>0</v>
      </c>
      <c r="BY1688" s="1">
        <v>0</v>
      </c>
      <c r="BZ1688" s="1">
        <v>0</v>
      </c>
      <c r="CA1688" s="1">
        <v>0</v>
      </c>
      <c r="CB1688" s="1">
        <v>0</v>
      </c>
      <c r="CC1688" s="1">
        <v>0</v>
      </c>
      <c r="CD1688" s="1">
        <v>0</v>
      </c>
      <c r="CE1688" s="1">
        <v>0</v>
      </c>
      <c r="CF1688" s="1">
        <v>0</v>
      </c>
      <c r="CG1688" s="1">
        <v>0</v>
      </c>
      <c r="CH1688" s="1">
        <v>0</v>
      </c>
      <c r="CI1688" s="1" t="s">
        <v>4946</v>
      </c>
      <c r="CJ1688" s="1" t="s">
        <v>4946</v>
      </c>
      <c r="CK1688" s="1" t="s">
        <v>4946</v>
      </c>
      <c r="CL1688" s="1" t="s">
        <v>4945</v>
      </c>
      <c r="CM1688" s="1" t="s">
        <v>4945</v>
      </c>
      <c r="CN1688" s="1" t="s">
        <v>4945</v>
      </c>
      <c r="CO1688" s="1" t="s">
        <v>4946</v>
      </c>
      <c r="CP1688" s="1" t="s">
        <v>4946</v>
      </c>
      <c r="CQ1688" s="1" t="s">
        <v>4945</v>
      </c>
      <c r="CR1688" s="1" t="s">
        <v>4946</v>
      </c>
      <c r="CS1688" s="1" t="s">
        <v>4945</v>
      </c>
      <c r="CT1688" s="1" t="s">
        <v>4943</v>
      </c>
      <c r="CU1688" s="1" t="s">
        <v>4943</v>
      </c>
      <c r="CV1688" s="1" t="s">
        <v>4943</v>
      </c>
      <c r="CW1688" s="1" t="s">
        <v>4943</v>
      </c>
      <c r="CX1688" s="1" t="s">
        <v>4943</v>
      </c>
      <c r="CY1688" s="1" t="s">
        <v>4943</v>
      </c>
      <c r="CZ1688" s="1" t="s">
        <v>4943</v>
      </c>
    </row>
    <row r="1689" spans="2:104" x14ac:dyDescent="0.25">
      <c r="B1689" s="2">
        <v>44361</v>
      </c>
      <c r="C1689" s="1">
        <v>0</v>
      </c>
      <c r="D1689" s="1">
        <v>1</v>
      </c>
      <c r="E1689" s="1">
        <v>0</v>
      </c>
      <c r="F1689" s="1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>
        <v>0</v>
      </c>
      <c r="BD1689">
        <v>0</v>
      </c>
      <c r="BE1689">
        <v>0</v>
      </c>
      <c r="BF1689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0</v>
      </c>
      <c r="BN1689" s="1">
        <v>0</v>
      </c>
      <c r="BO1689" s="1">
        <v>0</v>
      </c>
      <c r="BP1689" s="1">
        <v>0</v>
      </c>
      <c r="BQ1689" s="1">
        <v>0</v>
      </c>
      <c r="BR1689" s="1">
        <v>0</v>
      </c>
      <c r="BS1689" s="1">
        <v>0</v>
      </c>
      <c r="BT1689" s="1">
        <v>0</v>
      </c>
      <c r="BU1689" s="1">
        <v>0</v>
      </c>
      <c r="BV1689" s="1">
        <v>0</v>
      </c>
      <c r="BW1689" s="1">
        <v>0</v>
      </c>
      <c r="BX1689" s="1">
        <v>0</v>
      </c>
      <c r="BY1689" s="1">
        <v>0</v>
      </c>
      <c r="BZ1689" s="1">
        <v>0</v>
      </c>
      <c r="CA1689" s="1">
        <v>0</v>
      </c>
      <c r="CB1689" s="1">
        <v>0</v>
      </c>
      <c r="CC1689" s="1">
        <v>0</v>
      </c>
      <c r="CD1689" s="1">
        <v>0</v>
      </c>
      <c r="CE1689" s="1">
        <v>0</v>
      </c>
      <c r="CF1689" s="1">
        <v>0</v>
      </c>
      <c r="CG1689" s="1">
        <v>0</v>
      </c>
      <c r="CH1689" s="1">
        <v>0</v>
      </c>
      <c r="CI1689" s="1" t="s">
        <v>4943</v>
      </c>
      <c r="CJ1689" s="1" t="s">
        <v>4943</v>
      </c>
      <c r="CK1689" s="1" t="s">
        <v>4943</v>
      </c>
      <c r="CL1689" s="1" t="s">
        <v>4943</v>
      </c>
      <c r="CM1689" s="1" t="s">
        <v>4943</v>
      </c>
      <c r="CN1689" s="1" t="s">
        <v>4943</v>
      </c>
      <c r="CO1689" s="1" t="s">
        <v>4943</v>
      </c>
      <c r="CP1689" s="1" t="s">
        <v>4943</v>
      </c>
      <c r="CQ1689" s="1" t="s">
        <v>4943</v>
      </c>
      <c r="CR1689" s="1" t="s">
        <v>4943</v>
      </c>
      <c r="CS1689" s="1" t="s">
        <v>4943</v>
      </c>
      <c r="CT1689" s="1" t="s">
        <v>4943</v>
      </c>
      <c r="CU1689" s="1" t="s">
        <v>4943</v>
      </c>
      <c r="CV1689" s="1" t="s">
        <v>4943</v>
      </c>
      <c r="CW1689" s="1" t="s">
        <v>4943</v>
      </c>
      <c r="CX1689" s="1" t="s">
        <v>4943</v>
      </c>
      <c r="CY1689" s="1" t="s">
        <v>23</v>
      </c>
      <c r="CZ1689" s="1" t="s">
        <v>4943</v>
      </c>
    </row>
    <row r="1690" spans="2:104" x14ac:dyDescent="0.25">
      <c r="B1690" s="2">
        <v>44361</v>
      </c>
      <c r="C1690" s="1">
        <v>0</v>
      </c>
      <c r="D1690" s="1">
        <v>1</v>
      </c>
      <c r="E1690" s="1">
        <v>0</v>
      </c>
      <c r="F1690" s="1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>
        <v>0</v>
      </c>
      <c r="BD1690">
        <v>0</v>
      </c>
      <c r="BE1690">
        <v>0</v>
      </c>
      <c r="BF1690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M1690" s="1">
        <v>0</v>
      </c>
      <c r="BN1690" s="1">
        <v>0</v>
      </c>
      <c r="BO1690" s="1">
        <v>0</v>
      </c>
      <c r="BP1690" s="1">
        <v>0</v>
      </c>
      <c r="BQ1690" s="1">
        <v>0</v>
      </c>
      <c r="BR1690" s="1">
        <v>0</v>
      </c>
      <c r="BS1690" s="1">
        <v>0</v>
      </c>
      <c r="BT1690" s="1">
        <v>0</v>
      </c>
      <c r="BU1690" s="1">
        <v>0</v>
      </c>
      <c r="BV1690" s="1">
        <v>0</v>
      </c>
      <c r="BW1690" s="1">
        <v>0</v>
      </c>
      <c r="BX1690" s="1">
        <v>0</v>
      </c>
      <c r="BY1690" s="1">
        <v>0</v>
      </c>
      <c r="BZ1690" s="1">
        <v>0</v>
      </c>
      <c r="CA1690" s="1">
        <v>0</v>
      </c>
      <c r="CB1690" s="1">
        <v>0</v>
      </c>
      <c r="CC1690" s="1">
        <v>0</v>
      </c>
      <c r="CD1690" s="1">
        <v>0</v>
      </c>
      <c r="CE1690" s="1">
        <v>0</v>
      </c>
      <c r="CF1690" s="1">
        <v>0</v>
      </c>
      <c r="CG1690" s="1">
        <v>0</v>
      </c>
      <c r="CH1690" s="1">
        <v>0</v>
      </c>
      <c r="CI1690" s="1" t="s">
        <v>4943</v>
      </c>
      <c r="CJ1690" s="1" t="s">
        <v>4943</v>
      </c>
      <c r="CK1690" s="1" t="s">
        <v>4943</v>
      </c>
      <c r="CL1690" s="1" t="s">
        <v>4943</v>
      </c>
      <c r="CM1690" s="1" t="s">
        <v>4943</v>
      </c>
      <c r="CN1690" s="1" t="s">
        <v>4943</v>
      </c>
      <c r="CO1690" s="1" t="s">
        <v>4943</v>
      </c>
      <c r="CP1690" s="1" t="s">
        <v>4943</v>
      </c>
      <c r="CQ1690" s="1" t="s">
        <v>4943</v>
      </c>
      <c r="CR1690" s="1" t="s">
        <v>4943</v>
      </c>
      <c r="CS1690" s="1" t="s">
        <v>4943</v>
      </c>
      <c r="CT1690" s="1" t="s">
        <v>4943</v>
      </c>
      <c r="CU1690" s="1" t="s">
        <v>4943</v>
      </c>
      <c r="CV1690" s="1" t="s">
        <v>4943</v>
      </c>
      <c r="CW1690" s="1" t="s">
        <v>4943</v>
      </c>
      <c r="CX1690" s="1" t="s">
        <v>4943</v>
      </c>
      <c r="CY1690" s="1" t="s">
        <v>23</v>
      </c>
      <c r="CZ1690" s="1" t="s">
        <v>4943</v>
      </c>
    </row>
    <row r="1691" spans="2:104" x14ac:dyDescent="0.25">
      <c r="B1691" s="2">
        <v>44361</v>
      </c>
      <c r="C1691" s="1">
        <v>1</v>
      </c>
      <c r="D1691" s="1">
        <v>0</v>
      </c>
      <c r="E1691" s="1">
        <v>0</v>
      </c>
      <c r="F1691" s="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1</v>
      </c>
      <c r="M1691">
        <v>0</v>
      </c>
      <c r="N1691">
        <v>1</v>
      </c>
      <c r="O1691">
        <v>1</v>
      </c>
      <c r="P1691">
        <v>0</v>
      </c>
      <c r="Q1691">
        <v>0</v>
      </c>
      <c r="R1691">
        <v>1</v>
      </c>
      <c r="S1691">
        <v>1</v>
      </c>
      <c r="T1691">
        <v>1</v>
      </c>
      <c r="U169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1</v>
      </c>
      <c r="AB1691" s="1">
        <v>0</v>
      </c>
      <c r="AC1691" s="1">
        <v>0</v>
      </c>
      <c r="AD1691" s="1">
        <v>1</v>
      </c>
      <c r="AE1691" s="1">
        <v>1</v>
      </c>
      <c r="AF1691" s="1">
        <v>1</v>
      </c>
      <c r="AG1691" s="1">
        <v>0</v>
      </c>
      <c r="AH1691" s="1">
        <v>0</v>
      </c>
      <c r="AI1691" s="1">
        <v>1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1</v>
      </c>
      <c r="AS1691" s="1">
        <v>0</v>
      </c>
      <c r="AT1691" s="1">
        <v>0</v>
      </c>
      <c r="AU1691" s="1">
        <v>0</v>
      </c>
      <c r="AV1691" s="1">
        <v>1</v>
      </c>
      <c r="AW1691" s="1">
        <v>0</v>
      </c>
      <c r="AX1691" s="1">
        <v>1</v>
      </c>
      <c r="AY1691" s="1">
        <v>0</v>
      </c>
      <c r="AZ1691" s="1">
        <v>1</v>
      </c>
      <c r="BA1691" s="1">
        <v>0</v>
      </c>
      <c r="BB1691" s="1">
        <v>1</v>
      </c>
      <c r="BC1691">
        <v>1</v>
      </c>
      <c r="BD1691">
        <v>1</v>
      </c>
      <c r="BE1691">
        <v>1</v>
      </c>
      <c r="BF169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1</v>
      </c>
      <c r="BM1691" s="1">
        <v>0</v>
      </c>
      <c r="BN1691" s="1">
        <v>0</v>
      </c>
      <c r="BO1691" s="1">
        <v>1</v>
      </c>
      <c r="BP1691" s="1">
        <v>0</v>
      </c>
      <c r="BQ1691" s="1">
        <v>1</v>
      </c>
      <c r="BR1691" s="1">
        <v>0</v>
      </c>
      <c r="BS1691" s="1">
        <v>1</v>
      </c>
      <c r="BT1691" s="1">
        <v>0</v>
      </c>
      <c r="BU1691" s="1">
        <v>1</v>
      </c>
      <c r="BV1691" s="1">
        <v>0</v>
      </c>
      <c r="BW1691" s="1">
        <v>0</v>
      </c>
      <c r="BX1691" s="1">
        <v>0</v>
      </c>
      <c r="BY1691" s="1">
        <v>0</v>
      </c>
      <c r="BZ1691" s="1">
        <v>0</v>
      </c>
      <c r="CA1691" s="1">
        <v>1</v>
      </c>
      <c r="CB1691" s="1">
        <v>1</v>
      </c>
      <c r="CC1691" s="1">
        <v>0</v>
      </c>
      <c r="CD1691" s="1">
        <v>1</v>
      </c>
      <c r="CE1691" s="1">
        <v>1</v>
      </c>
      <c r="CF1691" s="1">
        <v>0</v>
      </c>
      <c r="CG1691" s="1">
        <v>0</v>
      </c>
      <c r="CH1691" s="1">
        <v>0</v>
      </c>
      <c r="CI1691" s="1" t="s">
        <v>4946</v>
      </c>
      <c r="CJ1691" s="1" t="s">
        <v>4944</v>
      </c>
      <c r="CK1691" s="1" t="s">
        <v>4946</v>
      </c>
      <c r="CL1691" s="1" t="s">
        <v>4946</v>
      </c>
      <c r="CM1691" s="1" t="s">
        <v>4944</v>
      </c>
      <c r="CN1691" s="1" t="s">
        <v>4945</v>
      </c>
      <c r="CO1691" s="1" t="s">
        <v>4944</v>
      </c>
      <c r="CP1691" s="1" t="s">
        <v>4944</v>
      </c>
      <c r="CQ1691" s="1" t="s">
        <v>4945</v>
      </c>
      <c r="CR1691" s="1" t="s">
        <v>4944</v>
      </c>
      <c r="CS1691" s="1" t="s">
        <v>4944</v>
      </c>
      <c r="CT1691" s="1" t="s">
        <v>4943</v>
      </c>
      <c r="CU1691" s="1" t="s">
        <v>4943</v>
      </c>
      <c r="CV1691" s="1" t="s">
        <v>4943</v>
      </c>
      <c r="CW1691" s="1" t="s">
        <v>4943</v>
      </c>
      <c r="CX1691" s="1" t="s">
        <v>4943</v>
      </c>
      <c r="CY1691" s="1" t="s">
        <v>4943</v>
      </c>
      <c r="CZ1691" s="1" t="s">
        <v>4943</v>
      </c>
    </row>
    <row r="1692" spans="2:104" x14ac:dyDescent="0.25">
      <c r="B1692" s="2">
        <v>44361</v>
      </c>
      <c r="C1692" s="1">
        <v>0</v>
      </c>
      <c r="D1692" s="1">
        <v>1</v>
      </c>
      <c r="E1692" s="1">
        <v>0</v>
      </c>
      <c r="F1692" s="1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>
        <v>0</v>
      </c>
      <c r="BD1692">
        <v>0</v>
      </c>
      <c r="BE1692">
        <v>0</v>
      </c>
      <c r="BF1692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M1692" s="1">
        <v>0</v>
      </c>
      <c r="BN1692" s="1">
        <v>0</v>
      </c>
      <c r="BO1692" s="1">
        <v>0</v>
      </c>
      <c r="BP1692" s="1">
        <v>0</v>
      </c>
      <c r="BQ1692" s="1">
        <v>0</v>
      </c>
      <c r="BR1692" s="1">
        <v>0</v>
      </c>
      <c r="BS1692" s="1">
        <v>0</v>
      </c>
      <c r="BT1692" s="1">
        <v>0</v>
      </c>
      <c r="BU1692" s="1">
        <v>0</v>
      </c>
      <c r="BV1692" s="1">
        <v>0</v>
      </c>
      <c r="BW1692" s="1">
        <v>0</v>
      </c>
      <c r="BX1692" s="1">
        <v>0</v>
      </c>
      <c r="BY1692" s="1">
        <v>0</v>
      </c>
      <c r="BZ1692" s="1">
        <v>0</v>
      </c>
      <c r="CA1692" s="1">
        <v>0</v>
      </c>
      <c r="CB1692" s="1">
        <v>0</v>
      </c>
      <c r="CC1692" s="1">
        <v>0</v>
      </c>
      <c r="CD1692" s="1">
        <v>0</v>
      </c>
      <c r="CE1692" s="1">
        <v>0</v>
      </c>
      <c r="CF1692" s="1">
        <v>0</v>
      </c>
      <c r="CG1692" s="1">
        <v>0</v>
      </c>
      <c r="CH1692" s="1">
        <v>0</v>
      </c>
      <c r="CI1692" s="1" t="s">
        <v>4943</v>
      </c>
      <c r="CJ1692" s="1" t="s">
        <v>4943</v>
      </c>
      <c r="CK1692" s="1" t="s">
        <v>4943</v>
      </c>
      <c r="CL1692" s="1" t="s">
        <v>4943</v>
      </c>
      <c r="CM1692" s="1" t="s">
        <v>4943</v>
      </c>
      <c r="CN1692" s="1" t="s">
        <v>4943</v>
      </c>
      <c r="CO1692" s="1" t="s">
        <v>4943</v>
      </c>
      <c r="CP1692" s="1" t="s">
        <v>4943</v>
      </c>
      <c r="CQ1692" s="1" t="s">
        <v>4943</v>
      </c>
      <c r="CR1692" s="1" t="s">
        <v>4943</v>
      </c>
      <c r="CS1692" s="1" t="s">
        <v>4943</v>
      </c>
      <c r="CT1692" s="1" t="s">
        <v>4943</v>
      </c>
      <c r="CU1692" s="1" t="s">
        <v>4943</v>
      </c>
      <c r="CV1692" s="1" t="s">
        <v>4943</v>
      </c>
      <c r="CW1692" s="1" t="s">
        <v>4943</v>
      </c>
      <c r="CX1692" s="1" t="s">
        <v>4943</v>
      </c>
      <c r="CY1692" s="1" t="s">
        <v>23</v>
      </c>
      <c r="CZ1692" s="1" t="s">
        <v>4943</v>
      </c>
    </row>
    <row r="1693" spans="2:104" x14ac:dyDescent="0.25">
      <c r="B1693" s="2">
        <v>44361</v>
      </c>
      <c r="C1693" s="1">
        <v>1</v>
      </c>
      <c r="D1693" s="1">
        <v>0</v>
      </c>
      <c r="E1693" s="1">
        <v>0</v>
      </c>
      <c r="F1693" s="1">
        <v>0</v>
      </c>
      <c r="G1693">
        <v>0</v>
      </c>
      <c r="H1693">
        <v>0</v>
      </c>
      <c r="I1693">
        <v>1</v>
      </c>
      <c r="J1693">
        <v>1</v>
      </c>
      <c r="K1693">
        <v>1</v>
      </c>
      <c r="L1693">
        <v>1</v>
      </c>
      <c r="M1693">
        <v>1</v>
      </c>
      <c r="N1693">
        <v>1</v>
      </c>
      <c r="O1693">
        <v>1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 s="1">
        <v>1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1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1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1</v>
      </c>
      <c r="AY1693" s="1">
        <v>0</v>
      </c>
      <c r="AZ1693" s="1">
        <v>1</v>
      </c>
      <c r="BA1693" s="1">
        <v>0</v>
      </c>
      <c r="BB1693" s="1">
        <v>1</v>
      </c>
      <c r="BC1693">
        <v>1</v>
      </c>
      <c r="BD1693">
        <v>1</v>
      </c>
      <c r="BE1693">
        <v>1</v>
      </c>
      <c r="BF1693">
        <v>0</v>
      </c>
      <c r="BG1693" s="1">
        <v>1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M1693" s="1">
        <v>0</v>
      </c>
      <c r="BN1693" s="1">
        <v>0</v>
      </c>
      <c r="BO1693" s="1">
        <v>0</v>
      </c>
      <c r="BP1693" s="1">
        <v>0</v>
      </c>
      <c r="BQ1693" s="1">
        <v>0</v>
      </c>
      <c r="BR1693" s="1">
        <v>0</v>
      </c>
      <c r="BS1693" s="1">
        <v>0</v>
      </c>
      <c r="BT1693" s="1">
        <v>0</v>
      </c>
      <c r="BU1693" s="1">
        <v>1</v>
      </c>
      <c r="BV1693" s="1">
        <v>1</v>
      </c>
      <c r="BW1693" s="1">
        <v>0</v>
      </c>
      <c r="BX1693" s="1">
        <v>0</v>
      </c>
      <c r="BY1693" s="1">
        <v>0</v>
      </c>
      <c r="BZ1693" s="1">
        <v>0</v>
      </c>
      <c r="CA1693" s="1">
        <v>0</v>
      </c>
      <c r="CB1693" s="1">
        <v>0</v>
      </c>
      <c r="CC1693" s="1">
        <v>0</v>
      </c>
      <c r="CD1693" s="1">
        <v>0</v>
      </c>
      <c r="CE1693" s="1">
        <v>0</v>
      </c>
      <c r="CF1693" s="1">
        <v>1</v>
      </c>
      <c r="CG1693" s="1">
        <v>0</v>
      </c>
      <c r="CH1693" s="1">
        <v>0</v>
      </c>
      <c r="CI1693" s="1" t="s">
        <v>4946</v>
      </c>
      <c r="CJ1693" s="1" t="s">
        <v>4946</v>
      </c>
      <c r="CK1693" s="1" t="s">
        <v>4944</v>
      </c>
      <c r="CL1693" s="1" t="s">
        <v>4946</v>
      </c>
      <c r="CM1693" s="1" t="s">
        <v>4946</v>
      </c>
      <c r="CN1693" s="1" t="s">
        <v>4944</v>
      </c>
      <c r="CO1693" s="1" t="s">
        <v>4946</v>
      </c>
      <c r="CP1693" s="1" t="s">
        <v>4946</v>
      </c>
      <c r="CQ1693" s="1" t="s">
        <v>4946</v>
      </c>
      <c r="CR1693" s="1" t="s">
        <v>4946</v>
      </c>
      <c r="CS1693" s="1" t="s">
        <v>4946</v>
      </c>
      <c r="CT1693" s="1" t="s">
        <v>4943</v>
      </c>
      <c r="CU1693" s="1" t="s">
        <v>4943</v>
      </c>
      <c r="CV1693" s="1" t="s">
        <v>4943</v>
      </c>
      <c r="CW1693" s="1" t="s">
        <v>4943</v>
      </c>
      <c r="CX1693" s="1" t="s">
        <v>4943</v>
      </c>
      <c r="CY1693" s="1" t="s">
        <v>4943</v>
      </c>
      <c r="CZ1693" s="1" t="s">
        <v>4943</v>
      </c>
    </row>
    <row r="1694" spans="2:104" x14ac:dyDescent="0.25">
      <c r="B1694" s="2">
        <v>44361</v>
      </c>
      <c r="C1694" s="1">
        <v>0</v>
      </c>
      <c r="D1694" s="1">
        <v>1</v>
      </c>
      <c r="E1694" s="1">
        <v>0</v>
      </c>
      <c r="F1694" s="1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>
        <v>0</v>
      </c>
      <c r="BD1694">
        <v>0</v>
      </c>
      <c r="BE1694">
        <v>0</v>
      </c>
      <c r="BF1694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M1694" s="1">
        <v>0</v>
      </c>
      <c r="BN1694" s="1">
        <v>0</v>
      </c>
      <c r="BO1694" s="1">
        <v>0</v>
      </c>
      <c r="BP1694" s="1">
        <v>0</v>
      </c>
      <c r="BQ1694" s="1">
        <v>0</v>
      </c>
      <c r="BR1694" s="1">
        <v>0</v>
      </c>
      <c r="BS1694" s="1">
        <v>0</v>
      </c>
      <c r="BT1694" s="1">
        <v>0</v>
      </c>
      <c r="BU1694" s="1">
        <v>0</v>
      </c>
      <c r="BV1694" s="1">
        <v>0</v>
      </c>
      <c r="BW1694" s="1">
        <v>0</v>
      </c>
      <c r="BX1694" s="1">
        <v>0</v>
      </c>
      <c r="BY1694" s="1">
        <v>0</v>
      </c>
      <c r="BZ1694" s="1">
        <v>0</v>
      </c>
      <c r="CA1694" s="1">
        <v>0</v>
      </c>
      <c r="CB1694" s="1">
        <v>0</v>
      </c>
      <c r="CC1694" s="1">
        <v>0</v>
      </c>
      <c r="CD1694" s="1">
        <v>0</v>
      </c>
      <c r="CE1694" s="1">
        <v>0</v>
      </c>
      <c r="CF1694" s="1">
        <v>0</v>
      </c>
      <c r="CG1694" s="1">
        <v>0</v>
      </c>
      <c r="CH1694" s="1">
        <v>0</v>
      </c>
      <c r="CI1694" s="1" t="s">
        <v>4943</v>
      </c>
      <c r="CJ1694" s="1" t="s">
        <v>4943</v>
      </c>
      <c r="CK1694" s="1" t="s">
        <v>4943</v>
      </c>
      <c r="CL1694" s="1" t="s">
        <v>4943</v>
      </c>
      <c r="CM1694" s="1" t="s">
        <v>4943</v>
      </c>
      <c r="CN1694" s="1" t="s">
        <v>4943</v>
      </c>
      <c r="CO1694" s="1" t="s">
        <v>4943</v>
      </c>
      <c r="CP1694" s="1" t="s">
        <v>4943</v>
      </c>
      <c r="CQ1694" s="1" t="s">
        <v>4943</v>
      </c>
      <c r="CR1694" s="1" t="s">
        <v>4943</v>
      </c>
      <c r="CS1694" s="1" t="s">
        <v>4943</v>
      </c>
      <c r="CT1694" s="1" t="s">
        <v>4943</v>
      </c>
      <c r="CU1694" s="1" t="s">
        <v>4943</v>
      </c>
      <c r="CV1694" s="1" t="s">
        <v>4943</v>
      </c>
      <c r="CW1694" s="1" t="s">
        <v>4943</v>
      </c>
      <c r="CX1694" s="1" t="s">
        <v>4943</v>
      </c>
      <c r="CY1694" s="1" t="s">
        <v>23</v>
      </c>
      <c r="CZ1694" s="1" t="s">
        <v>4943</v>
      </c>
    </row>
    <row r="1695" spans="2:104" x14ac:dyDescent="0.25">
      <c r="B1695" s="2">
        <v>44361</v>
      </c>
      <c r="C1695" s="1">
        <v>0</v>
      </c>
      <c r="D1695" s="1">
        <v>0</v>
      </c>
      <c r="E1695" s="1">
        <v>0</v>
      </c>
      <c r="F1695" s="1">
        <v>1</v>
      </c>
      <c r="G1695">
        <v>1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1</v>
      </c>
      <c r="O1695">
        <v>1</v>
      </c>
      <c r="P1695">
        <v>0</v>
      </c>
      <c r="Q1695">
        <v>0</v>
      </c>
      <c r="R1695">
        <v>0</v>
      </c>
      <c r="S1695">
        <v>0</v>
      </c>
      <c r="T1695">
        <v>1</v>
      </c>
      <c r="U1695">
        <v>0</v>
      </c>
      <c r="V1695" s="1">
        <v>1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1</v>
      </c>
      <c r="AG1695" s="1">
        <v>0</v>
      </c>
      <c r="AH1695" s="1">
        <v>1</v>
      </c>
      <c r="AI1695" s="1">
        <v>0</v>
      </c>
      <c r="AJ1695" s="1">
        <v>0</v>
      </c>
      <c r="AK1695" s="1">
        <v>0</v>
      </c>
      <c r="AL1695" s="1">
        <v>0</v>
      </c>
      <c r="AM1695" s="1">
        <v>1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1</v>
      </c>
      <c r="AY1695" s="1">
        <v>1</v>
      </c>
      <c r="AZ1695" s="1">
        <v>1</v>
      </c>
      <c r="BA1695" s="1">
        <v>0</v>
      </c>
      <c r="BB1695" s="1">
        <v>1</v>
      </c>
      <c r="BC1695">
        <v>1</v>
      </c>
      <c r="BD1695">
        <v>1</v>
      </c>
      <c r="BE1695">
        <v>1</v>
      </c>
      <c r="BF1695">
        <v>1</v>
      </c>
      <c r="BG1695" s="1">
        <v>1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M1695" s="1">
        <v>0</v>
      </c>
      <c r="BN1695" s="1">
        <v>0</v>
      </c>
      <c r="BO1695" s="1">
        <v>0</v>
      </c>
      <c r="BP1695" s="1">
        <v>0</v>
      </c>
      <c r="BQ1695" s="1">
        <v>0</v>
      </c>
      <c r="BR1695" s="1">
        <v>0</v>
      </c>
      <c r="BS1695" s="1">
        <v>0</v>
      </c>
      <c r="BT1695" s="1">
        <v>0</v>
      </c>
      <c r="BU1695" s="1">
        <v>0</v>
      </c>
      <c r="BV1695" s="1">
        <v>0</v>
      </c>
      <c r="BW1695" s="1">
        <v>0</v>
      </c>
      <c r="BX1695" s="1">
        <v>0</v>
      </c>
      <c r="BY1695" s="1">
        <v>0</v>
      </c>
      <c r="BZ1695" s="1">
        <v>0</v>
      </c>
      <c r="CA1695" s="1">
        <v>0</v>
      </c>
      <c r="CB1695" s="1">
        <v>0</v>
      </c>
      <c r="CC1695" s="1">
        <v>0</v>
      </c>
      <c r="CD1695" s="1">
        <v>0</v>
      </c>
      <c r="CE1695" s="1">
        <v>0</v>
      </c>
      <c r="CF1695" s="1">
        <v>1</v>
      </c>
      <c r="CG1695" s="1">
        <v>0</v>
      </c>
      <c r="CH1695" s="1">
        <v>0</v>
      </c>
      <c r="CI1695" s="1" t="s">
        <v>4944</v>
      </c>
      <c r="CJ1695" s="1" t="s">
        <v>4944</v>
      </c>
      <c r="CK1695" s="1" t="s">
        <v>4944</v>
      </c>
      <c r="CL1695" s="1" t="s">
        <v>4944</v>
      </c>
      <c r="CM1695" s="1" t="s">
        <v>4944</v>
      </c>
      <c r="CN1695" s="1" t="s">
        <v>4944</v>
      </c>
      <c r="CO1695" s="1" t="s">
        <v>4944</v>
      </c>
      <c r="CP1695" s="1" t="s">
        <v>4944</v>
      </c>
      <c r="CQ1695" s="1" t="s">
        <v>4944</v>
      </c>
      <c r="CR1695" s="1" t="s">
        <v>4944</v>
      </c>
      <c r="CS1695" s="1" t="s">
        <v>4944</v>
      </c>
      <c r="CT1695" s="1" t="s">
        <v>4943</v>
      </c>
      <c r="CU1695" s="1" t="s">
        <v>4943</v>
      </c>
      <c r="CV1695" s="1" t="s">
        <v>4943</v>
      </c>
      <c r="CW1695" s="1" t="s">
        <v>4943</v>
      </c>
      <c r="CX1695" s="1" t="s">
        <v>4943</v>
      </c>
      <c r="CY1695" s="1" t="s">
        <v>4943</v>
      </c>
      <c r="CZ1695" s="1" t="s">
        <v>4943</v>
      </c>
    </row>
    <row r="1696" spans="2:104" x14ac:dyDescent="0.25">
      <c r="B1696" s="2">
        <v>44361</v>
      </c>
      <c r="C1696" s="1">
        <v>0</v>
      </c>
      <c r="D1696" s="1">
        <v>1</v>
      </c>
      <c r="E1696" s="1">
        <v>0</v>
      </c>
      <c r="F1696" s="1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>
        <v>0</v>
      </c>
      <c r="BD1696">
        <v>0</v>
      </c>
      <c r="BE1696">
        <v>0</v>
      </c>
      <c r="BF1696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M1696" s="1">
        <v>0</v>
      </c>
      <c r="BN1696" s="1">
        <v>0</v>
      </c>
      <c r="BO1696" s="1">
        <v>0</v>
      </c>
      <c r="BP1696" s="1">
        <v>0</v>
      </c>
      <c r="BQ1696" s="1">
        <v>0</v>
      </c>
      <c r="BR1696" s="1">
        <v>0</v>
      </c>
      <c r="BS1696" s="1">
        <v>0</v>
      </c>
      <c r="BT1696" s="1">
        <v>0</v>
      </c>
      <c r="BU1696" s="1">
        <v>0</v>
      </c>
      <c r="BV1696" s="1">
        <v>0</v>
      </c>
      <c r="BW1696" s="1">
        <v>0</v>
      </c>
      <c r="BX1696" s="1">
        <v>0</v>
      </c>
      <c r="BY1696" s="1">
        <v>0</v>
      </c>
      <c r="BZ1696" s="1">
        <v>0</v>
      </c>
      <c r="CA1696" s="1">
        <v>0</v>
      </c>
      <c r="CB1696" s="1">
        <v>0</v>
      </c>
      <c r="CC1696" s="1">
        <v>0</v>
      </c>
      <c r="CD1696" s="1">
        <v>0</v>
      </c>
      <c r="CE1696" s="1">
        <v>0</v>
      </c>
      <c r="CF1696" s="1">
        <v>0</v>
      </c>
      <c r="CG1696" s="1">
        <v>0</v>
      </c>
      <c r="CH1696" s="1">
        <v>0</v>
      </c>
      <c r="CI1696" s="1" t="s">
        <v>4943</v>
      </c>
      <c r="CJ1696" s="1" t="s">
        <v>4943</v>
      </c>
      <c r="CK1696" s="1" t="s">
        <v>4943</v>
      </c>
      <c r="CL1696" s="1" t="s">
        <v>4943</v>
      </c>
      <c r="CM1696" s="1" t="s">
        <v>4943</v>
      </c>
      <c r="CN1696" s="1" t="s">
        <v>4943</v>
      </c>
      <c r="CO1696" s="1" t="s">
        <v>4943</v>
      </c>
      <c r="CP1696" s="1" t="s">
        <v>4943</v>
      </c>
      <c r="CQ1696" s="1" t="s">
        <v>4943</v>
      </c>
      <c r="CR1696" s="1" t="s">
        <v>4943</v>
      </c>
      <c r="CS1696" s="1" t="s">
        <v>4943</v>
      </c>
      <c r="CT1696" s="1" t="s">
        <v>4943</v>
      </c>
      <c r="CU1696" s="1" t="s">
        <v>4943</v>
      </c>
      <c r="CV1696" s="1" t="s">
        <v>4943</v>
      </c>
      <c r="CW1696" s="1" t="s">
        <v>4943</v>
      </c>
      <c r="CX1696" s="1" t="s">
        <v>4943</v>
      </c>
      <c r="CY1696" s="1" t="s">
        <v>23</v>
      </c>
      <c r="CZ1696" s="1" t="s">
        <v>4943</v>
      </c>
    </row>
    <row r="1697" spans="2:104" x14ac:dyDescent="0.25">
      <c r="B1697" s="2">
        <v>44361</v>
      </c>
      <c r="C1697" s="1">
        <v>1</v>
      </c>
      <c r="D1697" s="1">
        <v>0</v>
      </c>
      <c r="E1697" s="1">
        <v>0</v>
      </c>
      <c r="F1697" s="1">
        <v>0</v>
      </c>
      <c r="G1697">
        <v>0</v>
      </c>
      <c r="H1697">
        <v>0</v>
      </c>
      <c r="I1697">
        <v>1</v>
      </c>
      <c r="J1697">
        <v>1</v>
      </c>
      <c r="K1697">
        <v>0</v>
      </c>
      <c r="L1697">
        <v>0</v>
      </c>
      <c r="M1697">
        <v>0</v>
      </c>
      <c r="N1697">
        <v>1</v>
      </c>
      <c r="O1697">
        <v>1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 s="1">
        <v>1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1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1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>
        <v>0</v>
      </c>
      <c r="BD1697">
        <v>0</v>
      </c>
      <c r="BE1697">
        <v>0</v>
      </c>
      <c r="BF1697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M1697" s="1">
        <v>0</v>
      </c>
      <c r="BN1697" s="1">
        <v>0</v>
      </c>
      <c r="BO1697" s="1">
        <v>0</v>
      </c>
      <c r="BP1697" s="1">
        <v>0</v>
      </c>
      <c r="BQ1697" s="1">
        <v>0</v>
      </c>
      <c r="BR1697" s="1">
        <v>0</v>
      </c>
      <c r="BS1697" s="1">
        <v>0</v>
      </c>
      <c r="BT1697" s="1">
        <v>0</v>
      </c>
      <c r="BU1697" s="1">
        <v>0</v>
      </c>
      <c r="BV1697" s="1">
        <v>0</v>
      </c>
      <c r="BW1697" s="1">
        <v>0</v>
      </c>
      <c r="BX1697" s="1">
        <v>0</v>
      </c>
      <c r="BY1697" s="1">
        <v>0</v>
      </c>
      <c r="BZ1697" s="1">
        <v>0</v>
      </c>
      <c r="CA1697" s="1">
        <v>0</v>
      </c>
      <c r="CB1697" s="1">
        <v>0</v>
      </c>
      <c r="CC1697" s="1">
        <v>0</v>
      </c>
      <c r="CD1697" s="1">
        <v>0</v>
      </c>
      <c r="CE1697" s="1">
        <v>0</v>
      </c>
      <c r="CF1697" s="1">
        <v>0</v>
      </c>
      <c r="CG1697" s="1">
        <v>0</v>
      </c>
      <c r="CH1697" s="1">
        <v>0</v>
      </c>
      <c r="CI1697" s="1" t="s">
        <v>4944</v>
      </c>
      <c r="CJ1697" s="1" t="s">
        <v>4944</v>
      </c>
      <c r="CK1697" s="1" t="s">
        <v>4944</v>
      </c>
      <c r="CL1697" s="1" t="s">
        <v>4944</v>
      </c>
      <c r="CM1697" s="1" t="s">
        <v>4944</v>
      </c>
      <c r="CN1697" s="1" t="s">
        <v>4944</v>
      </c>
      <c r="CO1697" s="1" t="s">
        <v>4944</v>
      </c>
      <c r="CP1697" s="1" t="s">
        <v>4946</v>
      </c>
      <c r="CQ1697" s="1" t="s">
        <v>4944</v>
      </c>
      <c r="CR1697" s="1" t="s">
        <v>4944</v>
      </c>
      <c r="CS1697" s="1" t="s">
        <v>4944</v>
      </c>
      <c r="CT1697" s="1" t="s">
        <v>4943</v>
      </c>
      <c r="CU1697" s="1" t="s">
        <v>4943</v>
      </c>
      <c r="CV1697" s="1" t="s">
        <v>4943</v>
      </c>
      <c r="CW1697" s="1" t="s">
        <v>4943</v>
      </c>
      <c r="CX1697" s="1" t="s">
        <v>4943</v>
      </c>
      <c r="CY1697" s="1" t="s">
        <v>4943</v>
      </c>
      <c r="CZ1697" s="1" t="s">
        <v>4943</v>
      </c>
    </row>
    <row r="1698" spans="2:104" x14ac:dyDescent="0.25">
      <c r="B1698" s="2">
        <v>44361</v>
      </c>
      <c r="C1698" s="1">
        <v>1</v>
      </c>
      <c r="D1698" s="1">
        <v>0</v>
      </c>
      <c r="E1698" s="1">
        <v>0</v>
      </c>
      <c r="F1698" s="1">
        <v>0</v>
      </c>
      <c r="G1698">
        <v>0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0</v>
      </c>
      <c r="N1698">
        <v>1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1</v>
      </c>
      <c r="U1698">
        <v>0</v>
      </c>
      <c r="V1698" s="1">
        <v>1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1</v>
      </c>
      <c r="AI1698" s="1">
        <v>1</v>
      </c>
      <c r="AJ1698" s="1">
        <v>0</v>
      </c>
      <c r="AK1698" s="1">
        <v>1</v>
      </c>
      <c r="AL1698" s="1">
        <v>1</v>
      </c>
      <c r="AM1698" s="1">
        <v>1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1</v>
      </c>
      <c r="BC1698">
        <v>1</v>
      </c>
      <c r="BD1698">
        <v>0</v>
      </c>
      <c r="BE1698">
        <v>1</v>
      </c>
      <c r="BF1698">
        <v>0</v>
      </c>
      <c r="BG1698" s="1">
        <v>1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M1698" s="1">
        <v>0</v>
      </c>
      <c r="BN1698" s="1">
        <v>0</v>
      </c>
      <c r="BO1698" s="1">
        <v>0</v>
      </c>
      <c r="BP1698" s="1">
        <v>0</v>
      </c>
      <c r="BQ1698" s="1">
        <v>0</v>
      </c>
      <c r="BR1698" s="1">
        <v>0</v>
      </c>
      <c r="BS1698" s="1">
        <v>0</v>
      </c>
      <c r="BT1698" s="1">
        <v>0</v>
      </c>
      <c r="BU1698" s="1">
        <v>0</v>
      </c>
      <c r="BV1698" s="1">
        <v>0</v>
      </c>
      <c r="BW1698" s="1">
        <v>0</v>
      </c>
      <c r="BX1698" s="1">
        <v>0</v>
      </c>
      <c r="BY1698" s="1">
        <v>0</v>
      </c>
      <c r="BZ1698" s="1">
        <v>0</v>
      </c>
      <c r="CA1698" s="1">
        <v>0</v>
      </c>
      <c r="CB1698" s="1">
        <v>0</v>
      </c>
      <c r="CC1698" s="1">
        <v>0</v>
      </c>
      <c r="CD1698" s="1">
        <v>0</v>
      </c>
      <c r="CE1698" s="1">
        <v>0</v>
      </c>
      <c r="CF1698" s="1">
        <v>0</v>
      </c>
      <c r="CG1698" s="1">
        <v>0</v>
      </c>
      <c r="CH1698" s="1">
        <v>0</v>
      </c>
      <c r="CI1698" s="1" t="s">
        <v>4946</v>
      </c>
      <c r="CJ1698" s="1" t="s">
        <v>4946</v>
      </c>
      <c r="CK1698" s="1" t="s">
        <v>4944</v>
      </c>
      <c r="CL1698" s="1" t="s">
        <v>4944</v>
      </c>
      <c r="CM1698" s="1" t="s">
        <v>4944</v>
      </c>
      <c r="CN1698" s="1" t="s">
        <v>4946</v>
      </c>
      <c r="CO1698" s="1" t="s">
        <v>4946</v>
      </c>
      <c r="CP1698" s="1" t="s">
        <v>4944</v>
      </c>
      <c r="CQ1698" s="1" t="s">
        <v>4944</v>
      </c>
      <c r="CR1698" s="1" t="s">
        <v>4946</v>
      </c>
      <c r="CS1698" s="1" t="s">
        <v>4945</v>
      </c>
      <c r="CT1698" s="1" t="s">
        <v>4943</v>
      </c>
      <c r="CU1698" s="1" t="s">
        <v>4943</v>
      </c>
      <c r="CV1698" s="1" t="s">
        <v>4943</v>
      </c>
      <c r="CW1698" s="1" t="s">
        <v>4943</v>
      </c>
      <c r="CX1698" s="1" t="s">
        <v>4943</v>
      </c>
      <c r="CY1698" s="1" t="s">
        <v>4943</v>
      </c>
      <c r="CZ1698" s="1" t="s">
        <v>4943</v>
      </c>
    </row>
    <row r="1699" spans="2:104" x14ac:dyDescent="0.25">
      <c r="B1699" s="2">
        <v>44361</v>
      </c>
      <c r="C1699" s="1">
        <v>1</v>
      </c>
      <c r="D1699" s="1">
        <v>0</v>
      </c>
      <c r="E1699" s="1">
        <v>0</v>
      </c>
      <c r="F1699" s="1">
        <v>0</v>
      </c>
      <c r="G1699">
        <v>0</v>
      </c>
      <c r="H1699">
        <v>0</v>
      </c>
      <c r="I1699">
        <v>1</v>
      </c>
      <c r="J1699">
        <v>1</v>
      </c>
      <c r="K1699">
        <v>0</v>
      </c>
      <c r="L1699">
        <v>1</v>
      </c>
      <c r="M1699">
        <v>1</v>
      </c>
      <c r="N1699">
        <v>1</v>
      </c>
      <c r="O1699">
        <v>1</v>
      </c>
      <c r="P1699">
        <v>0</v>
      </c>
      <c r="Q1699">
        <v>0</v>
      </c>
      <c r="R1699">
        <v>1</v>
      </c>
      <c r="S1699">
        <v>0</v>
      </c>
      <c r="T1699">
        <v>1</v>
      </c>
      <c r="U1699">
        <v>0</v>
      </c>
      <c r="V1699" s="1">
        <v>1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1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1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>
        <v>0</v>
      </c>
      <c r="BD1699">
        <v>0</v>
      </c>
      <c r="BE1699">
        <v>0</v>
      </c>
      <c r="BF1699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M1699" s="1">
        <v>0</v>
      </c>
      <c r="BN1699" s="1">
        <v>0</v>
      </c>
      <c r="BO1699" s="1">
        <v>0</v>
      </c>
      <c r="BP1699" s="1">
        <v>0</v>
      </c>
      <c r="BQ1699" s="1">
        <v>1</v>
      </c>
      <c r="BR1699" s="1">
        <v>1</v>
      </c>
      <c r="BS1699" s="1">
        <v>0</v>
      </c>
      <c r="BT1699" s="1">
        <v>0</v>
      </c>
      <c r="BU1699" s="1">
        <v>1</v>
      </c>
      <c r="BV1699" s="1">
        <v>1</v>
      </c>
      <c r="BW1699" s="1">
        <v>0</v>
      </c>
      <c r="BX1699" s="1">
        <v>0</v>
      </c>
      <c r="BY1699" s="1">
        <v>0</v>
      </c>
      <c r="BZ1699" s="1">
        <v>0</v>
      </c>
      <c r="CA1699" s="1">
        <v>0</v>
      </c>
      <c r="CB1699" s="1">
        <v>0</v>
      </c>
      <c r="CC1699" s="1">
        <v>0</v>
      </c>
      <c r="CD1699" s="1">
        <v>0</v>
      </c>
      <c r="CE1699" s="1">
        <v>0</v>
      </c>
      <c r="CF1699" s="1">
        <v>1</v>
      </c>
      <c r="CG1699" s="1">
        <v>0</v>
      </c>
      <c r="CH1699" s="1">
        <v>0</v>
      </c>
      <c r="CI1699" s="1" t="s">
        <v>4944</v>
      </c>
      <c r="CJ1699" s="1" t="s">
        <v>4944</v>
      </c>
      <c r="CK1699" s="1" t="s">
        <v>4944</v>
      </c>
      <c r="CL1699" s="1" t="s">
        <v>4944</v>
      </c>
      <c r="CM1699" s="1" t="s">
        <v>4944</v>
      </c>
      <c r="CN1699" s="1" t="s">
        <v>4944</v>
      </c>
      <c r="CO1699" s="1" t="s">
        <v>4944</v>
      </c>
      <c r="CP1699" s="1" t="s">
        <v>4944</v>
      </c>
      <c r="CQ1699" s="1" t="s">
        <v>4944</v>
      </c>
      <c r="CR1699" s="1" t="s">
        <v>4944</v>
      </c>
      <c r="CS1699" s="1" t="s">
        <v>4944</v>
      </c>
      <c r="CT1699" s="1" t="s">
        <v>4943</v>
      </c>
      <c r="CU1699" s="1" t="s">
        <v>4943</v>
      </c>
      <c r="CV1699" s="1" t="s">
        <v>4943</v>
      </c>
      <c r="CW1699" s="1" t="s">
        <v>4943</v>
      </c>
      <c r="CX1699" s="1" t="s">
        <v>4943</v>
      </c>
      <c r="CY1699" s="1" t="s">
        <v>4943</v>
      </c>
      <c r="CZ1699" s="1" t="s">
        <v>4943</v>
      </c>
    </row>
    <row r="1700" spans="2:104" x14ac:dyDescent="0.25">
      <c r="B1700" s="2">
        <v>44361</v>
      </c>
      <c r="C1700" s="1">
        <v>1</v>
      </c>
      <c r="D1700" s="1">
        <v>0</v>
      </c>
      <c r="E1700" s="1">
        <v>0</v>
      </c>
      <c r="F1700" s="1">
        <v>0</v>
      </c>
      <c r="G1700">
        <v>0</v>
      </c>
      <c r="H1700">
        <v>0</v>
      </c>
      <c r="I1700">
        <v>1</v>
      </c>
      <c r="J1700">
        <v>0</v>
      </c>
      <c r="K1700">
        <v>0</v>
      </c>
      <c r="L1700">
        <v>0</v>
      </c>
      <c r="M1700">
        <v>0</v>
      </c>
      <c r="N1700">
        <v>1</v>
      </c>
      <c r="O1700">
        <v>1</v>
      </c>
      <c r="P1700">
        <v>0</v>
      </c>
      <c r="Q1700">
        <v>0</v>
      </c>
      <c r="R1700">
        <v>1</v>
      </c>
      <c r="S1700">
        <v>0</v>
      </c>
      <c r="T1700">
        <v>1</v>
      </c>
      <c r="U1700">
        <v>0</v>
      </c>
      <c r="V1700" s="1">
        <v>1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>
        <v>0</v>
      </c>
      <c r="BD1700">
        <v>0</v>
      </c>
      <c r="BE1700">
        <v>0</v>
      </c>
      <c r="BF1700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M1700" s="1">
        <v>0</v>
      </c>
      <c r="BN1700" s="1">
        <v>0</v>
      </c>
      <c r="BO1700" s="1">
        <v>0</v>
      </c>
      <c r="BP1700" s="1">
        <v>0</v>
      </c>
      <c r="BQ1700" s="1">
        <v>0</v>
      </c>
      <c r="BR1700" s="1">
        <v>0</v>
      </c>
      <c r="BS1700" s="1">
        <v>0</v>
      </c>
      <c r="BT1700" s="1">
        <v>0</v>
      </c>
      <c r="BU1700" s="1">
        <v>0</v>
      </c>
      <c r="BV1700" s="1">
        <v>0</v>
      </c>
      <c r="BW1700" s="1">
        <v>0</v>
      </c>
      <c r="BX1700" s="1">
        <v>0</v>
      </c>
      <c r="BY1700" s="1">
        <v>0</v>
      </c>
      <c r="BZ1700" s="1">
        <v>0</v>
      </c>
      <c r="CA1700" s="1">
        <v>0</v>
      </c>
      <c r="CB1700" s="1">
        <v>0</v>
      </c>
      <c r="CC1700" s="1">
        <v>0</v>
      </c>
      <c r="CD1700" s="1">
        <v>0</v>
      </c>
      <c r="CE1700" s="1">
        <v>0</v>
      </c>
      <c r="CF1700" s="1">
        <v>0</v>
      </c>
      <c r="CG1700" s="1">
        <v>0</v>
      </c>
      <c r="CH1700" s="1">
        <v>0</v>
      </c>
      <c r="CI1700" s="1" t="s">
        <v>4946</v>
      </c>
      <c r="CJ1700" s="1" t="s">
        <v>4946</v>
      </c>
      <c r="CK1700" s="1" t="s">
        <v>4946</v>
      </c>
      <c r="CL1700" s="1" t="s">
        <v>4944</v>
      </c>
      <c r="CM1700" s="1" t="s">
        <v>4944</v>
      </c>
      <c r="CN1700" s="1" t="s">
        <v>4944</v>
      </c>
      <c r="CO1700" s="1" t="s">
        <v>4945</v>
      </c>
      <c r="CP1700" s="1" t="s">
        <v>4945</v>
      </c>
      <c r="CQ1700" s="1" t="s">
        <v>4944</v>
      </c>
      <c r="CR1700" s="1" t="s">
        <v>4944</v>
      </c>
      <c r="CS1700" s="1" t="s">
        <v>4945</v>
      </c>
      <c r="CT1700" s="1" t="s">
        <v>4943</v>
      </c>
      <c r="CU1700" s="1" t="s">
        <v>4943</v>
      </c>
      <c r="CV1700" s="1" t="s">
        <v>4943</v>
      </c>
      <c r="CW1700" s="1" t="s">
        <v>4943</v>
      </c>
      <c r="CX1700" s="1" t="s">
        <v>4943</v>
      </c>
      <c r="CY1700" s="1" t="s">
        <v>4943</v>
      </c>
      <c r="CZ1700" s="1" t="s">
        <v>4943</v>
      </c>
    </row>
    <row r="1701" spans="2:104" x14ac:dyDescent="0.25">
      <c r="B1701" s="2">
        <v>44359</v>
      </c>
      <c r="C1701" s="1">
        <v>0</v>
      </c>
      <c r="D1701" s="1">
        <v>1</v>
      </c>
      <c r="E1701" s="1">
        <v>0</v>
      </c>
      <c r="F1701" s="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>
        <v>0</v>
      </c>
      <c r="BD1701">
        <v>0</v>
      </c>
      <c r="BE1701">
        <v>0</v>
      </c>
      <c r="BF170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M1701" s="1">
        <v>0</v>
      </c>
      <c r="BN1701" s="1">
        <v>0</v>
      </c>
      <c r="BO1701" s="1">
        <v>0</v>
      </c>
      <c r="BP1701" s="1">
        <v>0</v>
      </c>
      <c r="BQ1701" s="1">
        <v>0</v>
      </c>
      <c r="BR1701" s="1">
        <v>0</v>
      </c>
      <c r="BS1701" s="1">
        <v>0</v>
      </c>
      <c r="BT1701" s="1">
        <v>0</v>
      </c>
      <c r="BU1701" s="1">
        <v>0</v>
      </c>
      <c r="BV1701" s="1">
        <v>0</v>
      </c>
      <c r="BW1701" s="1">
        <v>0</v>
      </c>
      <c r="BX1701" s="1">
        <v>0</v>
      </c>
      <c r="BY1701" s="1">
        <v>0</v>
      </c>
      <c r="BZ1701" s="1">
        <v>0</v>
      </c>
      <c r="CA1701" s="1">
        <v>0</v>
      </c>
      <c r="CB1701" s="1">
        <v>0</v>
      </c>
      <c r="CC1701" s="1">
        <v>0</v>
      </c>
      <c r="CD1701" s="1">
        <v>0</v>
      </c>
      <c r="CE1701" s="1">
        <v>0</v>
      </c>
      <c r="CF1701" s="1">
        <v>0</v>
      </c>
      <c r="CG1701" s="1">
        <v>0</v>
      </c>
      <c r="CH1701" s="1">
        <v>0</v>
      </c>
      <c r="CI1701" s="1" t="s">
        <v>4943</v>
      </c>
      <c r="CJ1701" s="1" t="s">
        <v>4943</v>
      </c>
      <c r="CK1701" s="1" t="s">
        <v>4943</v>
      </c>
      <c r="CL1701" s="1" t="s">
        <v>4943</v>
      </c>
      <c r="CM1701" s="1" t="s">
        <v>4943</v>
      </c>
      <c r="CN1701" s="1" t="s">
        <v>4943</v>
      </c>
      <c r="CO1701" s="1" t="s">
        <v>4943</v>
      </c>
      <c r="CP1701" s="1" t="s">
        <v>4943</v>
      </c>
      <c r="CQ1701" s="1" t="s">
        <v>4943</v>
      </c>
      <c r="CR1701" s="1" t="s">
        <v>4943</v>
      </c>
      <c r="CS1701" s="1" t="s">
        <v>4943</v>
      </c>
      <c r="CT1701" s="1" t="s">
        <v>4943</v>
      </c>
      <c r="CU1701" s="1" t="s">
        <v>4943</v>
      </c>
      <c r="CV1701" s="1" t="s">
        <v>4943</v>
      </c>
      <c r="CW1701" s="1" t="s">
        <v>4943</v>
      </c>
      <c r="CX1701" s="1" t="s">
        <v>4943</v>
      </c>
      <c r="CY1701" s="1" t="s">
        <v>23</v>
      </c>
      <c r="CZ1701" s="1" t="s">
        <v>4943</v>
      </c>
    </row>
    <row r="1702" spans="2:104" x14ac:dyDescent="0.25">
      <c r="B1702" s="2">
        <v>44359</v>
      </c>
      <c r="C1702" s="1">
        <v>1</v>
      </c>
      <c r="D1702" s="1">
        <v>0</v>
      </c>
      <c r="E1702" s="1">
        <v>0</v>
      </c>
      <c r="F1702" s="1">
        <v>0</v>
      </c>
      <c r="G1702">
        <v>0</v>
      </c>
      <c r="H1702">
        <v>0</v>
      </c>
      <c r="I1702">
        <v>1</v>
      </c>
      <c r="J1702">
        <v>0</v>
      </c>
      <c r="K1702">
        <v>0</v>
      </c>
      <c r="L1702">
        <v>0</v>
      </c>
      <c r="M1702">
        <v>0</v>
      </c>
      <c r="N1702">
        <v>1</v>
      </c>
      <c r="O1702">
        <v>0</v>
      </c>
      <c r="P1702">
        <v>0</v>
      </c>
      <c r="Q1702">
        <v>1</v>
      </c>
      <c r="R1702">
        <v>1</v>
      </c>
      <c r="S1702">
        <v>0</v>
      </c>
      <c r="T1702">
        <v>0</v>
      </c>
      <c r="U1702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1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>
        <v>0</v>
      </c>
      <c r="BD1702">
        <v>0</v>
      </c>
      <c r="BE1702">
        <v>0</v>
      </c>
      <c r="BF1702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M1702" s="1">
        <v>0</v>
      </c>
      <c r="BN1702" s="1">
        <v>0</v>
      </c>
      <c r="BO1702" s="1">
        <v>0</v>
      </c>
      <c r="BP1702" s="1">
        <v>0</v>
      </c>
      <c r="BQ1702" s="1">
        <v>0</v>
      </c>
      <c r="BR1702" s="1">
        <v>0</v>
      </c>
      <c r="BS1702" s="1">
        <v>0</v>
      </c>
      <c r="BT1702" s="1">
        <v>0</v>
      </c>
      <c r="BU1702" s="1">
        <v>0</v>
      </c>
      <c r="BV1702" s="1">
        <v>0</v>
      </c>
      <c r="BW1702" s="1">
        <v>0</v>
      </c>
      <c r="BX1702" s="1">
        <v>0</v>
      </c>
      <c r="BY1702" s="1">
        <v>0</v>
      </c>
      <c r="BZ1702" s="1">
        <v>0</v>
      </c>
      <c r="CA1702" s="1">
        <v>0</v>
      </c>
      <c r="CB1702" s="1">
        <v>0</v>
      </c>
      <c r="CC1702" s="1">
        <v>0</v>
      </c>
      <c r="CD1702" s="1">
        <v>0</v>
      </c>
      <c r="CE1702" s="1">
        <v>0</v>
      </c>
      <c r="CF1702" s="1">
        <v>0</v>
      </c>
      <c r="CG1702" s="1">
        <v>0</v>
      </c>
      <c r="CH1702" s="1">
        <v>0</v>
      </c>
      <c r="CI1702" s="1" t="s">
        <v>4946</v>
      </c>
      <c r="CJ1702" s="1" t="s">
        <v>4944</v>
      </c>
      <c r="CK1702" s="1" t="s">
        <v>4946</v>
      </c>
      <c r="CL1702" s="1" t="s">
        <v>4946</v>
      </c>
      <c r="CM1702" s="1" t="s">
        <v>4946</v>
      </c>
      <c r="CN1702" s="1" t="s">
        <v>4946</v>
      </c>
      <c r="CO1702" s="1" t="s">
        <v>4946</v>
      </c>
      <c r="CP1702" s="1" t="s">
        <v>4946</v>
      </c>
      <c r="CQ1702" s="1" t="s">
        <v>4946</v>
      </c>
      <c r="CR1702" s="1" t="s">
        <v>4946</v>
      </c>
      <c r="CS1702" s="1" t="s">
        <v>4946</v>
      </c>
      <c r="CT1702" s="1" t="s">
        <v>4943</v>
      </c>
      <c r="CU1702" s="1" t="s">
        <v>4943</v>
      </c>
      <c r="CV1702" s="1" t="s">
        <v>4943</v>
      </c>
      <c r="CW1702" s="1" t="s">
        <v>4943</v>
      </c>
      <c r="CX1702" s="1" t="s">
        <v>4943</v>
      </c>
      <c r="CY1702" s="1" t="s">
        <v>4943</v>
      </c>
      <c r="CZ1702" s="1" t="s">
        <v>4943</v>
      </c>
    </row>
    <row r="1703" spans="2:104" x14ac:dyDescent="0.25">
      <c r="B1703" s="2">
        <v>44358</v>
      </c>
      <c r="C1703" s="1">
        <v>0</v>
      </c>
      <c r="D1703" s="1">
        <v>1</v>
      </c>
      <c r="E1703" s="1">
        <v>0</v>
      </c>
      <c r="F1703" s="1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>
        <v>0</v>
      </c>
      <c r="BD1703">
        <v>0</v>
      </c>
      <c r="BE1703">
        <v>0</v>
      </c>
      <c r="BF1703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M1703" s="1">
        <v>0</v>
      </c>
      <c r="BN1703" s="1">
        <v>0</v>
      </c>
      <c r="BO1703" s="1">
        <v>0</v>
      </c>
      <c r="BP1703" s="1">
        <v>0</v>
      </c>
      <c r="BQ1703" s="1">
        <v>0</v>
      </c>
      <c r="BR1703" s="1">
        <v>0</v>
      </c>
      <c r="BS1703" s="1">
        <v>0</v>
      </c>
      <c r="BT1703" s="1">
        <v>0</v>
      </c>
      <c r="BU1703" s="1">
        <v>0</v>
      </c>
      <c r="BV1703" s="1">
        <v>0</v>
      </c>
      <c r="BW1703" s="1">
        <v>0</v>
      </c>
      <c r="BX1703" s="1">
        <v>0</v>
      </c>
      <c r="BY1703" s="1">
        <v>0</v>
      </c>
      <c r="BZ1703" s="1">
        <v>0</v>
      </c>
      <c r="CA1703" s="1">
        <v>0</v>
      </c>
      <c r="CB1703" s="1">
        <v>0</v>
      </c>
      <c r="CC1703" s="1">
        <v>0</v>
      </c>
      <c r="CD1703" s="1">
        <v>0</v>
      </c>
      <c r="CE1703" s="1">
        <v>0</v>
      </c>
      <c r="CF1703" s="1">
        <v>0</v>
      </c>
      <c r="CG1703" s="1">
        <v>0</v>
      </c>
      <c r="CH1703" s="1">
        <v>0</v>
      </c>
      <c r="CI1703" s="1" t="s">
        <v>4943</v>
      </c>
      <c r="CJ1703" s="1" t="s">
        <v>4943</v>
      </c>
      <c r="CK1703" s="1" t="s">
        <v>4943</v>
      </c>
      <c r="CL1703" s="1" t="s">
        <v>4943</v>
      </c>
      <c r="CM1703" s="1" t="s">
        <v>4943</v>
      </c>
      <c r="CN1703" s="1" t="s">
        <v>4943</v>
      </c>
      <c r="CO1703" s="1" t="s">
        <v>4943</v>
      </c>
      <c r="CP1703" s="1" t="s">
        <v>4943</v>
      </c>
      <c r="CQ1703" s="1" t="s">
        <v>4943</v>
      </c>
      <c r="CR1703" s="1" t="s">
        <v>4943</v>
      </c>
      <c r="CS1703" s="1" t="s">
        <v>4943</v>
      </c>
      <c r="CT1703" s="1" t="s">
        <v>4943</v>
      </c>
      <c r="CU1703" s="1" t="s">
        <v>4943</v>
      </c>
      <c r="CV1703" s="1" t="s">
        <v>4943</v>
      </c>
      <c r="CW1703" s="1" t="s">
        <v>4943</v>
      </c>
      <c r="CX1703" s="1" t="s">
        <v>4943</v>
      </c>
      <c r="CY1703" s="1" t="s">
        <v>23</v>
      </c>
      <c r="CZ1703" s="1" t="s">
        <v>4943</v>
      </c>
    </row>
    <row r="1704" spans="2:104" x14ac:dyDescent="0.25">
      <c r="B1704" s="2">
        <v>44358</v>
      </c>
      <c r="C1704" s="1">
        <v>1</v>
      </c>
      <c r="D1704" s="1">
        <v>0</v>
      </c>
      <c r="E1704" s="1">
        <v>0</v>
      </c>
      <c r="F1704" s="1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>
        <v>0</v>
      </c>
      <c r="BD1704">
        <v>0</v>
      </c>
      <c r="BE1704">
        <v>0</v>
      </c>
      <c r="BF1704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M1704" s="1">
        <v>0</v>
      </c>
      <c r="BN1704" s="1">
        <v>0</v>
      </c>
      <c r="BO1704" s="1">
        <v>0</v>
      </c>
      <c r="BP1704" s="1">
        <v>0</v>
      </c>
      <c r="BQ1704" s="1">
        <v>0</v>
      </c>
      <c r="BR1704" s="1">
        <v>0</v>
      </c>
      <c r="BS1704" s="1">
        <v>0</v>
      </c>
      <c r="BT1704" s="1">
        <v>0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0</v>
      </c>
      <c r="CA1704" s="1">
        <v>0</v>
      </c>
      <c r="CB1704" s="1">
        <v>0</v>
      </c>
      <c r="CC1704" s="1">
        <v>0</v>
      </c>
      <c r="CD1704" s="1">
        <v>0</v>
      </c>
      <c r="CE1704" s="1">
        <v>0</v>
      </c>
      <c r="CF1704" s="1">
        <v>0</v>
      </c>
      <c r="CG1704" s="1">
        <v>0</v>
      </c>
      <c r="CH1704" s="1">
        <v>0</v>
      </c>
      <c r="CI1704" s="1" t="s">
        <v>4945</v>
      </c>
      <c r="CJ1704" s="1" t="s">
        <v>4945</v>
      </c>
      <c r="CK1704" s="1" t="s">
        <v>4945</v>
      </c>
      <c r="CL1704" s="1" t="s">
        <v>4945</v>
      </c>
      <c r="CM1704" s="1" t="s">
        <v>4945</v>
      </c>
      <c r="CN1704" s="1" t="s">
        <v>4945</v>
      </c>
      <c r="CO1704" s="1" t="s">
        <v>4945</v>
      </c>
      <c r="CP1704" s="1" t="s">
        <v>4945</v>
      </c>
      <c r="CQ1704" s="1" t="s">
        <v>4945</v>
      </c>
      <c r="CR1704" s="1" t="s">
        <v>4945</v>
      </c>
      <c r="CS1704" s="1" t="s">
        <v>4945</v>
      </c>
      <c r="CT1704" s="1" t="s">
        <v>4943</v>
      </c>
      <c r="CU1704" s="1" t="s">
        <v>4943</v>
      </c>
      <c r="CV1704" s="1" t="s">
        <v>4943</v>
      </c>
      <c r="CW1704" s="1" t="s">
        <v>4943</v>
      </c>
      <c r="CX1704" s="1" t="s">
        <v>4943</v>
      </c>
      <c r="CY1704" s="1" t="s">
        <v>4943</v>
      </c>
      <c r="CZ1704" s="1" t="s">
        <v>4943</v>
      </c>
    </row>
    <row r="1705" spans="2:104" x14ac:dyDescent="0.25">
      <c r="B1705" s="2">
        <v>44358</v>
      </c>
      <c r="C1705" s="1">
        <v>0</v>
      </c>
      <c r="D1705" s="1">
        <v>1</v>
      </c>
      <c r="E1705" s="1">
        <v>0</v>
      </c>
      <c r="F1705" s="1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>
        <v>0</v>
      </c>
      <c r="BD1705">
        <v>0</v>
      </c>
      <c r="BE1705">
        <v>0</v>
      </c>
      <c r="BF1705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M1705" s="1">
        <v>0</v>
      </c>
      <c r="BN1705" s="1">
        <v>0</v>
      </c>
      <c r="BO1705" s="1">
        <v>0</v>
      </c>
      <c r="BP1705" s="1">
        <v>0</v>
      </c>
      <c r="BQ1705" s="1">
        <v>0</v>
      </c>
      <c r="BR1705" s="1">
        <v>0</v>
      </c>
      <c r="BS1705" s="1">
        <v>0</v>
      </c>
      <c r="BT1705" s="1">
        <v>0</v>
      </c>
      <c r="BU1705" s="1">
        <v>0</v>
      </c>
      <c r="BV1705" s="1">
        <v>0</v>
      </c>
      <c r="BW1705" s="1">
        <v>0</v>
      </c>
      <c r="BX1705" s="1">
        <v>0</v>
      </c>
      <c r="BY1705" s="1">
        <v>0</v>
      </c>
      <c r="BZ1705" s="1">
        <v>0</v>
      </c>
      <c r="CA1705" s="1">
        <v>0</v>
      </c>
      <c r="CB1705" s="1">
        <v>0</v>
      </c>
      <c r="CC1705" s="1">
        <v>0</v>
      </c>
      <c r="CD1705" s="1">
        <v>0</v>
      </c>
      <c r="CE1705" s="1">
        <v>0</v>
      </c>
      <c r="CF1705" s="1">
        <v>0</v>
      </c>
      <c r="CG1705" s="1">
        <v>0</v>
      </c>
      <c r="CH1705" s="1">
        <v>0</v>
      </c>
      <c r="CI1705" s="1" t="s">
        <v>4943</v>
      </c>
      <c r="CJ1705" s="1" t="s">
        <v>4943</v>
      </c>
      <c r="CK1705" s="1" t="s">
        <v>4943</v>
      </c>
      <c r="CL1705" s="1" t="s">
        <v>4943</v>
      </c>
      <c r="CM1705" s="1" t="s">
        <v>4943</v>
      </c>
      <c r="CN1705" s="1" t="s">
        <v>4943</v>
      </c>
      <c r="CO1705" s="1" t="s">
        <v>4943</v>
      </c>
      <c r="CP1705" s="1" t="s">
        <v>4943</v>
      </c>
      <c r="CQ1705" s="1" t="s">
        <v>4943</v>
      </c>
      <c r="CR1705" s="1" t="s">
        <v>4943</v>
      </c>
      <c r="CS1705" s="1" t="s">
        <v>4943</v>
      </c>
      <c r="CT1705" s="1" t="s">
        <v>4943</v>
      </c>
      <c r="CU1705" s="1" t="s">
        <v>4943</v>
      </c>
      <c r="CV1705" s="1" t="s">
        <v>4943</v>
      </c>
      <c r="CW1705" s="1" t="s">
        <v>4943</v>
      </c>
      <c r="CX1705" s="1" t="s">
        <v>4943</v>
      </c>
      <c r="CY1705" s="1" t="s">
        <v>23</v>
      </c>
      <c r="CZ1705" s="1" t="s">
        <v>4943</v>
      </c>
    </row>
    <row r="1706" spans="2:104" x14ac:dyDescent="0.25">
      <c r="B1706" s="2">
        <v>44358</v>
      </c>
      <c r="C1706" s="1">
        <v>1</v>
      </c>
      <c r="D1706" s="1">
        <v>0</v>
      </c>
      <c r="E1706" s="1">
        <v>0</v>
      </c>
      <c r="F1706" s="1">
        <v>0</v>
      </c>
      <c r="G1706">
        <v>0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0</v>
      </c>
      <c r="N1706">
        <v>1</v>
      </c>
      <c r="O1706">
        <v>0</v>
      </c>
      <c r="P1706">
        <v>0</v>
      </c>
      <c r="Q1706">
        <v>0</v>
      </c>
      <c r="R1706">
        <v>1</v>
      </c>
      <c r="S1706">
        <v>0</v>
      </c>
      <c r="T1706">
        <v>1</v>
      </c>
      <c r="U1706">
        <v>0</v>
      </c>
      <c r="V1706" s="1">
        <v>0</v>
      </c>
      <c r="W1706" s="1">
        <v>0</v>
      </c>
      <c r="X1706" s="1">
        <v>1</v>
      </c>
      <c r="Y1706" s="1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1</v>
      </c>
      <c r="AG1706" s="1">
        <v>0</v>
      </c>
      <c r="AH1706" s="1">
        <v>0</v>
      </c>
      <c r="AI1706" s="1">
        <v>1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1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1</v>
      </c>
      <c r="BA1706" s="1">
        <v>0</v>
      </c>
      <c r="BB1706" s="1">
        <v>0</v>
      </c>
      <c r="BC1706">
        <v>1</v>
      </c>
      <c r="BD1706">
        <v>1</v>
      </c>
      <c r="BE1706">
        <v>1</v>
      </c>
      <c r="BF1706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M1706" s="1">
        <v>0</v>
      </c>
      <c r="BN1706" s="1">
        <v>0</v>
      </c>
      <c r="BO1706" s="1">
        <v>0</v>
      </c>
      <c r="BP1706" s="1">
        <v>0</v>
      </c>
      <c r="BQ1706" s="1">
        <v>0</v>
      </c>
      <c r="BR1706" s="1">
        <v>0</v>
      </c>
      <c r="BS1706" s="1">
        <v>0</v>
      </c>
      <c r="BT1706" s="1">
        <v>0</v>
      </c>
      <c r="BU1706" s="1">
        <v>0</v>
      </c>
      <c r="BV1706" s="1">
        <v>0</v>
      </c>
      <c r="BW1706" s="1">
        <v>0</v>
      </c>
      <c r="BX1706" s="1">
        <v>0</v>
      </c>
      <c r="BY1706" s="1">
        <v>0</v>
      </c>
      <c r="BZ1706" s="1">
        <v>0</v>
      </c>
      <c r="CA1706" s="1">
        <v>0</v>
      </c>
      <c r="CB1706" s="1">
        <v>0</v>
      </c>
      <c r="CC1706" s="1">
        <v>0</v>
      </c>
      <c r="CD1706" s="1">
        <v>0</v>
      </c>
      <c r="CE1706" s="1">
        <v>0</v>
      </c>
      <c r="CF1706" s="1">
        <v>0</v>
      </c>
      <c r="CG1706" s="1">
        <v>0</v>
      </c>
      <c r="CH1706" s="1">
        <v>0</v>
      </c>
      <c r="CI1706" s="1" t="s">
        <v>4946</v>
      </c>
      <c r="CJ1706" s="1" t="s">
        <v>4946</v>
      </c>
      <c r="CK1706" s="1" t="s">
        <v>4946</v>
      </c>
      <c r="CL1706" s="1" t="s">
        <v>4946</v>
      </c>
      <c r="CM1706" s="1" t="s">
        <v>4946</v>
      </c>
      <c r="CN1706" s="1" t="s">
        <v>4946</v>
      </c>
      <c r="CO1706" s="1" t="s">
        <v>4946</v>
      </c>
      <c r="CP1706" s="1" t="s">
        <v>4946</v>
      </c>
      <c r="CQ1706" s="1" t="s">
        <v>4946</v>
      </c>
      <c r="CR1706" s="1" t="s">
        <v>4946</v>
      </c>
      <c r="CS1706" s="1" t="s">
        <v>4946</v>
      </c>
      <c r="CT1706" s="1" t="s">
        <v>4943</v>
      </c>
      <c r="CU1706" s="1" t="s">
        <v>4943</v>
      </c>
      <c r="CV1706" s="1" t="s">
        <v>4943</v>
      </c>
      <c r="CW1706" s="1" t="s">
        <v>4943</v>
      </c>
      <c r="CX1706" s="1" t="s">
        <v>4943</v>
      </c>
      <c r="CY1706" s="1" t="s">
        <v>4943</v>
      </c>
      <c r="CZ1706" s="1" t="s">
        <v>4943</v>
      </c>
    </row>
    <row r="1707" spans="2:104" x14ac:dyDescent="0.25">
      <c r="B1707" s="2">
        <v>44358</v>
      </c>
      <c r="C1707" s="1">
        <v>1</v>
      </c>
      <c r="D1707" s="1">
        <v>0</v>
      </c>
      <c r="E1707" s="1">
        <v>0</v>
      </c>
      <c r="F1707" s="1">
        <v>0</v>
      </c>
      <c r="G1707">
        <v>0</v>
      </c>
      <c r="H1707">
        <v>0</v>
      </c>
      <c r="I1707">
        <v>0</v>
      </c>
      <c r="J1707">
        <v>0</v>
      </c>
      <c r="K1707">
        <v>1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1</v>
      </c>
      <c r="AX1707" s="1">
        <v>1</v>
      </c>
      <c r="AY1707" s="1">
        <v>1</v>
      </c>
      <c r="AZ1707" s="1">
        <v>1</v>
      </c>
      <c r="BA1707" s="1">
        <v>0</v>
      </c>
      <c r="BB1707" s="1">
        <v>0</v>
      </c>
      <c r="BC1707">
        <v>1</v>
      </c>
      <c r="BD1707">
        <v>1</v>
      </c>
      <c r="BE1707">
        <v>1</v>
      </c>
      <c r="BF1707">
        <v>0</v>
      </c>
      <c r="BG1707" s="1">
        <v>0</v>
      </c>
      <c r="BH1707" s="1">
        <v>0</v>
      </c>
      <c r="BI1707" s="1">
        <v>1</v>
      </c>
      <c r="BJ1707" s="1">
        <v>0</v>
      </c>
      <c r="BK1707" s="1">
        <v>0</v>
      </c>
      <c r="BL1707" s="1">
        <v>0</v>
      </c>
      <c r="BM1707" s="1">
        <v>0</v>
      </c>
      <c r="BN1707" s="1">
        <v>0</v>
      </c>
      <c r="BO1707" s="1">
        <v>0</v>
      </c>
      <c r="BP1707" s="1">
        <v>0</v>
      </c>
      <c r="BQ1707" s="1">
        <v>0</v>
      </c>
      <c r="BR1707" s="1">
        <v>0</v>
      </c>
      <c r="BS1707" s="1">
        <v>0</v>
      </c>
      <c r="BT1707" s="1">
        <v>0</v>
      </c>
      <c r="BU1707" s="1">
        <v>0</v>
      </c>
      <c r="BV1707" s="1">
        <v>0</v>
      </c>
      <c r="BW1707" s="1">
        <v>0</v>
      </c>
      <c r="BX1707" s="1">
        <v>0</v>
      </c>
      <c r="BY1707" s="1">
        <v>0</v>
      </c>
      <c r="BZ1707" s="1">
        <v>0</v>
      </c>
      <c r="CA1707" s="1">
        <v>0</v>
      </c>
      <c r="CB1707" s="1">
        <v>0</v>
      </c>
      <c r="CC1707" s="1">
        <v>0</v>
      </c>
      <c r="CD1707" s="1">
        <v>0</v>
      </c>
      <c r="CE1707" s="1">
        <v>0</v>
      </c>
      <c r="CF1707" s="1">
        <v>0</v>
      </c>
      <c r="CG1707" s="1">
        <v>0</v>
      </c>
      <c r="CH1707" s="1">
        <v>0</v>
      </c>
      <c r="CI1707" s="1" t="s">
        <v>4946</v>
      </c>
      <c r="CJ1707" s="1" t="s">
        <v>4946</v>
      </c>
      <c r="CK1707" s="1" t="s">
        <v>4946</v>
      </c>
      <c r="CL1707" s="1" t="s">
        <v>4946</v>
      </c>
      <c r="CM1707" s="1" t="s">
        <v>4944</v>
      </c>
      <c r="CN1707" s="1" t="s">
        <v>4944</v>
      </c>
      <c r="CO1707" s="1" t="s">
        <v>4945</v>
      </c>
      <c r="CP1707" s="1" t="s">
        <v>4945</v>
      </c>
      <c r="CQ1707" s="1" t="s">
        <v>4945</v>
      </c>
      <c r="CR1707" s="1" t="s">
        <v>4945</v>
      </c>
      <c r="CS1707" s="1" t="s">
        <v>4945</v>
      </c>
      <c r="CT1707" s="1" t="s">
        <v>4943</v>
      </c>
      <c r="CU1707" s="1" t="s">
        <v>4943</v>
      </c>
      <c r="CV1707" s="1" t="s">
        <v>4943</v>
      </c>
      <c r="CW1707" s="1" t="s">
        <v>4943</v>
      </c>
      <c r="CX1707" s="1" t="s">
        <v>4943</v>
      </c>
      <c r="CY1707" s="1" t="s">
        <v>4943</v>
      </c>
      <c r="CZ1707" s="1" t="s">
        <v>4943</v>
      </c>
    </row>
    <row r="1708" spans="2:104" x14ac:dyDescent="0.25">
      <c r="B1708" s="2">
        <v>44358</v>
      </c>
      <c r="C1708" s="1">
        <v>0</v>
      </c>
      <c r="D1708" s="1">
        <v>1</v>
      </c>
      <c r="E1708" s="1">
        <v>0</v>
      </c>
      <c r="F1708" s="1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>
        <v>0</v>
      </c>
      <c r="BD1708">
        <v>0</v>
      </c>
      <c r="BE1708">
        <v>0</v>
      </c>
      <c r="BF1708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M1708" s="1">
        <v>0</v>
      </c>
      <c r="BN1708" s="1">
        <v>0</v>
      </c>
      <c r="BO1708" s="1">
        <v>0</v>
      </c>
      <c r="BP1708" s="1">
        <v>0</v>
      </c>
      <c r="BQ1708" s="1">
        <v>0</v>
      </c>
      <c r="BR1708" s="1">
        <v>0</v>
      </c>
      <c r="BS1708" s="1">
        <v>0</v>
      </c>
      <c r="BT1708" s="1">
        <v>0</v>
      </c>
      <c r="BU1708" s="1">
        <v>0</v>
      </c>
      <c r="BV1708" s="1">
        <v>0</v>
      </c>
      <c r="BW1708" s="1">
        <v>0</v>
      </c>
      <c r="BX1708" s="1">
        <v>0</v>
      </c>
      <c r="BY1708" s="1">
        <v>0</v>
      </c>
      <c r="BZ1708" s="1">
        <v>0</v>
      </c>
      <c r="CA1708" s="1">
        <v>0</v>
      </c>
      <c r="CB1708" s="1">
        <v>0</v>
      </c>
      <c r="CC1708" s="1">
        <v>0</v>
      </c>
      <c r="CD1708" s="1">
        <v>0</v>
      </c>
      <c r="CE1708" s="1">
        <v>0</v>
      </c>
      <c r="CF1708" s="1">
        <v>0</v>
      </c>
      <c r="CG1708" s="1">
        <v>0</v>
      </c>
      <c r="CH1708" s="1">
        <v>0</v>
      </c>
      <c r="CI1708" s="1" t="s">
        <v>4943</v>
      </c>
      <c r="CJ1708" s="1" t="s">
        <v>4943</v>
      </c>
      <c r="CK1708" s="1" t="s">
        <v>4943</v>
      </c>
      <c r="CL1708" s="1" t="s">
        <v>4943</v>
      </c>
      <c r="CM1708" s="1" t="s">
        <v>4943</v>
      </c>
      <c r="CN1708" s="1" t="s">
        <v>4943</v>
      </c>
      <c r="CO1708" s="1" t="s">
        <v>4943</v>
      </c>
      <c r="CP1708" s="1" t="s">
        <v>4943</v>
      </c>
      <c r="CQ1708" s="1" t="s">
        <v>4943</v>
      </c>
      <c r="CR1708" s="1" t="s">
        <v>4943</v>
      </c>
      <c r="CS1708" s="1" t="s">
        <v>4943</v>
      </c>
      <c r="CT1708" s="1" t="s">
        <v>4943</v>
      </c>
      <c r="CU1708" s="1" t="s">
        <v>4943</v>
      </c>
      <c r="CV1708" s="1" t="s">
        <v>4943</v>
      </c>
      <c r="CW1708" s="1" t="s">
        <v>4943</v>
      </c>
      <c r="CX1708" s="1" t="s">
        <v>4943</v>
      </c>
      <c r="CY1708" s="1" t="s">
        <v>23</v>
      </c>
      <c r="CZ1708" s="1" t="s">
        <v>4943</v>
      </c>
    </row>
    <row r="1709" spans="2:104" x14ac:dyDescent="0.25">
      <c r="B1709" s="2">
        <v>44358</v>
      </c>
      <c r="C1709" s="1">
        <v>0</v>
      </c>
      <c r="D1709" s="1">
        <v>1</v>
      </c>
      <c r="E1709" s="1">
        <v>0</v>
      </c>
      <c r="F1709" s="1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>
        <v>0</v>
      </c>
      <c r="BD1709">
        <v>0</v>
      </c>
      <c r="BE1709">
        <v>0</v>
      </c>
      <c r="BF1709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M1709" s="1">
        <v>0</v>
      </c>
      <c r="BN1709" s="1">
        <v>0</v>
      </c>
      <c r="BO1709" s="1">
        <v>0</v>
      </c>
      <c r="BP1709" s="1">
        <v>0</v>
      </c>
      <c r="BQ1709" s="1">
        <v>0</v>
      </c>
      <c r="BR1709" s="1">
        <v>0</v>
      </c>
      <c r="BS1709" s="1">
        <v>0</v>
      </c>
      <c r="BT1709" s="1">
        <v>0</v>
      </c>
      <c r="BU1709" s="1">
        <v>0</v>
      </c>
      <c r="BV1709" s="1">
        <v>0</v>
      </c>
      <c r="BW1709" s="1">
        <v>0</v>
      </c>
      <c r="BX1709" s="1">
        <v>0</v>
      </c>
      <c r="BY1709" s="1">
        <v>0</v>
      </c>
      <c r="BZ1709" s="1">
        <v>0</v>
      </c>
      <c r="CA1709" s="1">
        <v>0</v>
      </c>
      <c r="CB1709" s="1">
        <v>0</v>
      </c>
      <c r="CC1709" s="1">
        <v>0</v>
      </c>
      <c r="CD1709" s="1">
        <v>0</v>
      </c>
      <c r="CE1709" s="1">
        <v>0</v>
      </c>
      <c r="CF1709" s="1">
        <v>0</v>
      </c>
      <c r="CG1709" s="1">
        <v>0</v>
      </c>
      <c r="CH1709" s="1">
        <v>0</v>
      </c>
      <c r="CI1709" s="1" t="s">
        <v>4943</v>
      </c>
      <c r="CJ1709" s="1" t="s">
        <v>4943</v>
      </c>
      <c r="CK1709" s="1" t="s">
        <v>4943</v>
      </c>
      <c r="CL1709" s="1" t="s">
        <v>4943</v>
      </c>
      <c r="CM1709" s="1" t="s">
        <v>4943</v>
      </c>
      <c r="CN1709" s="1" t="s">
        <v>4943</v>
      </c>
      <c r="CO1709" s="1" t="s">
        <v>4943</v>
      </c>
      <c r="CP1709" s="1" t="s">
        <v>4943</v>
      </c>
      <c r="CQ1709" s="1" t="s">
        <v>4943</v>
      </c>
      <c r="CR1709" s="1" t="s">
        <v>4943</v>
      </c>
      <c r="CS1709" s="1" t="s">
        <v>4943</v>
      </c>
      <c r="CT1709" s="1" t="s">
        <v>4943</v>
      </c>
      <c r="CU1709" s="1" t="s">
        <v>4943</v>
      </c>
      <c r="CV1709" s="1" t="s">
        <v>4943</v>
      </c>
      <c r="CW1709" s="1" t="s">
        <v>4943</v>
      </c>
      <c r="CX1709" s="1" t="s">
        <v>4943</v>
      </c>
      <c r="CY1709" s="1" t="s">
        <v>23</v>
      </c>
      <c r="CZ1709" s="1" t="s">
        <v>4943</v>
      </c>
    </row>
    <row r="1710" spans="2:104" x14ac:dyDescent="0.25">
      <c r="B1710" s="2">
        <v>44358</v>
      </c>
      <c r="C1710" s="1">
        <v>1</v>
      </c>
      <c r="D1710" s="1">
        <v>0</v>
      </c>
      <c r="E1710" s="1">
        <v>0</v>
      </c>
      <c r="F1710" s="1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1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>
        <v>0</v>
      </c>
      <c r="BD1710">
        <v>0</v>
      </c>
      <c r="BE1710">
        <v>0</v>
      </c>
      <c r="BF1710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M1710" s="1">
        <v>0</v>
      </c>
      <c r="BN1710" s="1">
        <v>0</v>
      </c>
      <c r="BO1710" s="1">
        <v>0</v>
      </c>
      <c r="BP1710" s="1">
        <v>0</v>
      </c>
      <c r="BQ1710" s="1">
        <v>1</v>
      </c>
      <c r="BR1710" s="1">
        <v>1</v>
      </c>
      <c r="BS1710" s="1">
        <v>1</v>
      </c>
      <c r="BT1710" s="1">
        <v>1</v>
      </c>
      <c r="BU1710" s="1">
        <v>1</v>
      </c>
      <c r="BV1710" s="1">
        <v>0</v>
      </c>
      <c r="BW1710" s="1">
        <v>0</v>
      </c>
      <c r="BX1710" s="1">
        <v>0</v>
      </c>
      <c r="BY1710" s="1">
        <v>0</v>
      </c>
      <c r="BZ1710" s="1">
        <v>0</v>
      </c>
      <c r="CA1710" s="1">
        <v>0</v>
      </c>
      <c r="CB1710" s="1">
        <v>0</v>
      </c>
      <c r="CC1710" s="1">
        <v>0</v>
      </c>
      <c r="CD1710" s="1">
        <v>1</v>
      </c>
      <c r="CE1710" s="1">
        <v>0</v>
      </c>
      <c r="CF1710" s="1">
        <v>0</v>
      </c>
      <c r="CG1710" s="1">
        <v>0</v>
      </c>
      <c r="CH1710" s="1">
        <v>0</v>
      </c>
      <c r="CI1710" s="1" t="s">
        <v>4945</v>
      </c>
      <c r="CJ1710" s="1" t="s">
        <v>4945</v>
      </c>
      <c r="CK1710" s="1" t="s">
        <v>4946</v>
      </c>
      <c r="CL1710" s="1" t="s">
        <v>4946</v>
      </c>
      <c r="CM1710" s="1" t="s">
        <v>4945</v>
      </c>
      <c r="CN1710" s="1" t="s">
        <v>4945</v>
      </c>
      <c r="CO1710" s="1" t="s">
        <v>4945</v>
      </c>
      <c r="CP1710" s="1" t="s">
        <v>4944</v>
      </c>
      <c r="CQ1710" s="1" t="s">
        <v>4945</v>
      </c>
      <c r="CR1710" s="1" t="s">
        <v>4945</v>
      </c>
      <c r="CS1710" s="1" t="s">
        <v>4944</v>
      </c>
      <c r="CT1710" s="1" t="s">
        <v>4943</v>
      </c>
      <c r="CU1710" s="1" t="s">
        <v>4943</v>
      </c>
      <c r="CV1710" s="1" t="s">
        <v>4943</v>
      </c>
      <c r="CW1710" s="1" t="s">
        <v>4943</v>
      </c>
      <c r="CX1710" s="1" t="s">
        <v>4943</v>
      </c>
      <c r="CY1710" s="1" t="s">
        <v>4943</v>
      </c>
      <c r="CZ1710" s="1" t="s">
        <v>4943</v>
      </c>
    </row>
    <row r="1711" spans="2:104" x14ac:dyDescent="0.25">
      <c r="B1711" s="2">
        <v>44358</v>
      </c>
      <c r="C1711" s="1">
        <v>1</v>
      </c>
      <c r="D1711" s="1">
        <v>0</v>
      </c>
      <c r="E1711" s="1">
        <v>0</v>
      </c>
      <c r="F1711" s="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>
        <v>0</v>
      </c>
      <c r="BD1711">
        <v>0</v>
      </c>
      <c r="BE1711">
        <v>0</v>
      </c>
      <c r="BF171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M1711" s="1">
        <v>0</v>
      </c>
      <c r="BN1711" s="1">
        <v>0</v>
      </c>
      <c r="BO1711" s="1">
        <v>0</v>
      </c>
      <c r="BP1711" s="1">
        <v>0</v>
      </c>
      <c r="BQ1711" s="1">
        <v>0</v>
      </c>
      <c r="BR1711" s="1">
        <v>0</v>
      </c>
      <c r="BS1711" s="1">
        <v>0</v>
      </c>
      <c r="BT1711" s="1">
        <v>0</v>
      </c>
      <c r="BU1711" s="1">
        <v>0</v>
      </c>
      <c r="BV1711" s="1">
        <v>0</v>
      </c>
      <c r="BW1711" s="1">
        <v>0</v>
      </c>
      <c r="BX1711" s="1">
        <v>0</v>
      </c>
      <c r="BY1711" s="1">
        <v>0</v>
      </c>
      <c r="BZ1711" s="1">
        <v>0</v>
      </c>
      <c r="CA1711" s="1">
        <v>0</v>
      </c>
      <c r="CB1711" s="1">
        <v>0</v>
      </c>
      <c r="CC1711" s="1">
        <v>0</v>
      </c>
      <c r="CD1711" s="1">
        <v>0</v>
      </c>
      <c r="CE1711" s="1">
        <v>0</v>
      </c>
      <c r="CF1711" s="1">
        <v>0</v>
      </c>
      <c r="CG1711" s="1">
        <v>0</v>
      </c>
      <c r="CH1711" s="1">
        <v>0</v>
      </c>
      <c r="CI1711" s="1" t="s">
        <v>4944</v>
      </c>
      <c r="CJ1711" s="1" t="s">
        <v>4944</v>
      </c>
      <c r="CK1711" s="1" t="s">
        <v>4944</v>
      </c>
      <c r="CL1711" s="1" t="s">
        <v>4944</v>
      </c>
      <c r="CM1711" s="1" t="s">
        <v>4944</v>
      </c>
      <c r="CN1711" s="1" t="s">
        <v>4944</v>
      </c>
      <c r="CO1711" s="1" t="s">
        <v>4944</v>
      </c>
      <c r="CP1711" s="1" t="s">
        <v>4946</v>
      </c>
      <c r="CQ1711" s="1" t="s">
        <v>4944</v>
      </c>
      <c r="CR1711" s="1" t="s">
        <v>4944</v>
      </c>
      <c r="CS1711" s="1" t="s">
        <v>4944</v>
      </c>
      <c r="CT1711" s="1" t="s">
        <v>4943</v>
      </c>
      <c r="CU1711" s="1" t="s">
        <v>4943</v>
      </c>
      <c r="CV1711" s="1" t="s">
        <v>4943</v>
      </c>
      <c r="CW1711" s="1" t="s">
        <v>4943</v>
      </c>
      <c r="CX1711" s="1" t="s">
        <v>4943</v>
      </c>
      <c r="CY1711" s="1" t="s">
        <v>4943</v>
      </c>
      <c r="CZ1711" s="1" t="s">
        <v>4943</v>
      </c>
    </row>
    <row r="1712" spans="2:104" x14ac:dyDescent="0.25">
      <c r="B1712" s="2">
        <v>44358</v>
      </c>
      <c r="C1712" s="1">
        <v>0</v>
      </c>
      <c r="D1712" s="1">
        <v>1</v>
      </c>
      <c r="E1712" s="1">
        <v>0</v>
      </c>
      <c r="F1712" s="1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>
        <v>0</v>
      </c>
      <c r="BD1712">
        <v>0</v>
      </c>
      <c r="BE1712">
        <v>0</v>
      </c>
      <c r="BF1712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M1712" s="1">
        <v>0</v>
      </c>
      <c r="BN1712" s="1">
        <v>0</v>
      </c>
      <c r="BO1712" s="1">
        <v>0</v>
      </c>
      <c r="BP1712" s="1">
        <v>0</v>
      </c>
      <c r="BQ1712" s="1">
        <v>0</v>
      </c>
      <c r="BR1712" s="1">
        <v>0</v>
      </c>
      <c r="BS1712" s="1">
        <v>0</v>
      </c>
      <c r="BT1712" s="1">
        <v>0</v>
      </c>
      <c r="BU1712" s="1">
        <v>0</v>
      </c>
      <c r="BV1712" s="1">
        <v>0</v>
      </c>
      <c r="BW1712" s="1">
        <v>0</v>
      </c>
      <c r="BX1712" s="1">
        <v>0</v>
      </c>
      <c r="BY1712" s="1">
        <v>0</v>
      </c>
      <c r="BZ1712" s="1">
        <v>0</v>
      </c>
      <c r="CA1712" s="1">
        <v>0</v>
      </c>
      <c r="CB1712" s="1">
        <v>0</v>
      </c>
      <c r="CC1712" s="1">
        <v>0</v>
      </c>
      <c r="CD1712" s="1">
        <v>0</v>
      </c>
      <c r="CE1712" s="1">
        <v>0</v>
      </c>
      <c r="CF1712" s="1">
        <v>0</v>
      </c>
      <c r="CG1712" s="1">
        <v>0</v>
      </c>
      <c r="CH1712" s="1">
        <v>0</v>
      </c>
      <c r="CI1712" s="1" t="s">
        <v>4943</v>
      </c>
      <c r="CJ1712" s="1" t="s">
        <v>4943</v>
      </c>
      <c r="CK1712" s="1" t="s">
        <v>4943</v>
      </c>
      <c r="CL1712" s="1" t="s">
        <v>4943</v>
      </c>
      <c r="CM1712" s="1" t="s">
        <v>4943</v>
      </c>
      <c r="CN1712" s="1" t="s">
        <v>4943</v>
      </c>
      <c r="CO1712" s="1" t="s">
        <v>4943</v>
      </c>
      <c r="CP1712" s="1" t="s">
        <v>4943</v>
      </c>
      <c r="CQ1712" s="1" t="s">
        <v>4943</v>
      </c>
      <c r="CR1712" s="1" t="s">
        <v>4943</v>
      </c>
      <c r="CS1712" s="1" t="s">
        <v>4943</v>
      </c>
      <c r="CT1712" s="1" t="s">
        <v>4943</v>
      </c>
      <c r="CU1712" s="1" t="s">
        <v>4943</v>
      </c>
      <c r="CV1712" s="1" t="s">
        <v>4943</v>
      </c>
      <c r="CW1712" s="1" t="s">
        <v>4943</v>
      </c>
      <c r="CX1712" s="1" t="s">
        <v>4943</v>
      </c>
      <c r="CY1712" s="1" t="s">
        <v>23</v>
      </c>
      <c r="CZ1712" s="1" t="s">
        <v>4943</v>
      </c>
    </row>
    <row r="1713" spans="2:104" x14ac:dyDescent="0.25">
      <c r="B1713" s="2">
        <v>44358</v>
      </c>
      <c r="C1713" s="1">
        <v>1</v>
      </c>
      <c r="D1713" s="1">
        <v>0</v>
      </c>
      <c r="E1713" s="1">
        <v>0</v>
      </c>
      <c r="F1713" s="1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>
        <v>0</v>
      </c>
      <c r="BD1713">
        <v>0</v>
      </c>
      <c r="BE1713">
        <v>0</v>
      </c>
      <c r="BF1713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M1713" s="1">
        <v>0</v>
      </c>
      <c r="BN1713" s="1">
        <v>0</v>
      </c>
      <c r="BO1713" s="1">
        <v>0</v>
      </c>
      <c r="BP1713" s="1">
        <v>0</v>
      </c>
      <c r="BQ1713" s="1">
        <v>0</v>
      </c>
      <c r="BR1713" s="1">
        <v>0</v>
      </c>
      <c r="BS1713" s="1">
        <v>0</v>
      </c>
      <c r="BT1713" s="1">
        <v>0</v>
      </c>
      <c r="BU1713" s="1">
        <v>0</v>
      </c>
      <c r="BV1713" s="1">
        <v>0</v>
      </c>
      <c r="BW1713" s="1">
        <v>0</v>
      </c>
      <c r="BX1713" s="1">
        <v>0</v>
      </c>
      <c r="BY1713" s="1">
        <v>0</v>
      </c>
      <c r="BZ1713" s="1">
        <v>0</v>
      </c>
      <c r="CA1713" s="1">
        <v>0</v>
      </c>
      <c r="CB1713" s="1">
        <v>0</v>
      </c>
      <c r="CC1713" s="1">
        <v>0</v>
      </c>
      <c r="CD1713" s="1">
        <v>0</v>
      </c>
      <c r="CE1713" s="1">
        <v>0</v>
      </c>
      <c r="CF1713" s="1">
        <v>0</v>
      </c>
      <c r="CG1713" s="1">
        <v>0</v>
      </c>
      <c r="CH1713" s="1">
        <v>0</v>
      </c>
      <c r="CI1713" s="1" t="s">
        <v>4944</v>
      </c>
      <c r="CJ1713" s="1" t="s">
        <v>4944</v>
      </c>
      <c r="CK1713" s="1" t="s">
        <v>4944</v>
      </c>
      <c r="CL1713" s="1" t="s">
        <v>4944</v>
      </c>
      <c r="CM1713" s="1" t="s">
        <v>4944</v>
      </c>
      <c r="CN1713" s="1" t="s">
        <v>4944</v>
      </c>
      <c r="CO1713" s="1" t="s">
        <v>4944</v>
      </c>
      <c r="CP1713" s="1" t="s">
        <v>4946</v>
      </c>
      <c r="CQ1713" s="1" t="s">
        <v>4944</v>
      </c>
      <c r="CR1713" s="1" t="s">
        <v>4944</v>
      </c>
      <c r="CS1713" s="1" t="s">
        <v>4944</v>
      </c>
      <c r="CT1713" s="1" t="s">
        <v>4943</v>
      </c>
      <c r="CU1713" s="1" t="s">
        <v>4943</v>
      </c>
      <c r="CV1713" s="1" t="s">
        <v>4943</v>
      </c>
      <c r="CW1713" s="1" t="s">
        <v>4943</v>
      </c>
      <c r="CX1713" s="1" t="s">
        <v>4943</v>
      </c>
      <c r="CY1713" s="1" t="s">
        <v>4943</v>
      </c>
      <c r="CZ1713" s="1" t="s">
        <v>4943</v>
      </c>
    </row>
    <row r="1714" spans="2:104" x14ac:dyDescent="0.25">
      <c r="B1714" s="2">
        <v>44357</v>
      </c>
      <c r="C1714" s="1">
        <v>1</v>
      </c>
      <c r="D1714" s="1">
        <v>0</v>
      </c>
      <c r="E1714" s="1">
        <v>0</v>
      </c>
      <c r="F1714" s="1">
        <v>0</v>
      </c>
      <c r="G1714">
        <v>0</v>
      </c>
      <c r="H1714">
        <v>0</v>
      </c>
      <c r="I1714">
        <v>1</v>
      </c>
      <c r="J1714">
        <v>0</v>
      </c>
      <c r="K1714">
        <v>1</v>
      </c>
      <c r="L1714">
        <v>0</v>
      </c>
      <c r="M1714">
        <v>0</v>
      </c>
      <c r="N1714">
        <v>1</v>
      </c>
      <c r="O1714">
        <v>1</v>
      </c>
      <c r="P1714">
        <v>0</v>
      </c>
      <c r="Q1714">
        <v>0</v>
      </c>
      <c r="R1714">
        <v>1</v>
      </c>
      <c r="S1714">
        <v>0</v>
      </c>
      <c r="T1714">
        <v>1</v>
      </c>
      <c r="U1714">
        <v>0</v>
      </c>
      <c r="V1714" s="1">
        <v>0</v>
      </c>
      <c r="W1714" s="1">
        <v>0</v>
      </c>
      <c r="X1714" s="1">
        <v>1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1</v>
      </c>
      <c r="AY1714" s="1">
        <v>1</v>
      </c>
      <c r="AZ1714" s="1">
        <v>1</v>
      </c>
      <c r="BA1714" s="1">
        <v>0</v>
      </c>
      <c r="BB1714" s="1">
        <v>1</v>
      </c>
      <c r="BC1714">
        <v>1</v>
      </c>
      <c r="BD1714">
        <v>1</v>
      </c>
      <c r="BE1714">
        <v>1</v>
      </c>
      <c r="BF1714">
        <v>0</v>
      </c>
      <c r="BG1714" s="1">
        <v>0</v>
      </c>
      <c r="BH1714" s="1">
        <v>0</v>
      </c>
      <c r="BI1714" s="1">
        <v>1</v>
      </c>
      <c r="BJ1714" s="1">
        <v>0</v>
      </c>
      <c r="BK1714" s="1">
        <v>0</v>
      </c>
      <c r="BL1714" s="1">
        <v>1</v>
      </c>
      <c r="BM1714" s="1">
        <v>0</v>
      </c>
      <c r="BN1714" s="1">
        <v>0</v>
      </c>
      <c r="BO1714" s="1">
        <v>0</v>
      </c>
      <c r="BP1714" s="1">
        <v>0</v>
      </c>
      <c r="BQ1714" s="1">
        <v>0</v>
      </c>
      <c r="BR1714" s="1">
        <v>0</v>
      </c>
      <c r="BS1714" s="1">
        <v>0</v>
      </c>
      <c r="BT1714" s="1">
        <v>0</v>
      </c>
      <c r="BU1714" s="1">
        <v>0</v>
      </c>
      <c r="BV1714" s="1">
        <v>0</v>
      </c>
      <c r="BW1714" s="1">
        <v>0</v>
      </c>
      <c r="BX1714" s="1">
        <v>0</v>
      </c>
      <c r="BY1714" s="1">
        <v>0</v>
      </c>
      <c r="BZ1714" s="1">
        <v>0</v>
      </c>
      <c r="CA1714" s="1">
        <v>0</v>
      </c>
      <c r="CB1714" s="1">
        <v>0</v>
      </c>
      <c r="CC1714" s="1">
        <v>0</v>
      </c>
      <c r="CD1714" s="1">
        <v>0</v>
      </c>
      <c r="CE1714" s="1">
        <v>0</v>
      </c>
      <c r="CF1714" s="1">
        <v>0</v>
      </c>
      <c r="CG1714" s="1">
        <v>0</v>
      </c>
      <c r="CH1714" s="1">
        <v>0</v>
      </c>
      <c r="CI1714" s="1" t="s">
        <v>4946</v>
      </c>
      <c r="CJ1714" s="1" t="s">
        <v>4946</v>
      </c>
      <c r="CK1714" s="1" t="s">
        <v>4946</v>
      </c>
      <c r="CL1714" s="1" t="s">
        <v>4944</v>
      </c>
      <c r="CM1714" s="1" t="s">
        <v>4946</v>
      </c>
      <c r="CN1714" s="1" t="s">
        <v>4944</v>
      </c>
      <c r="CO1714" s="1" t="s">
        <v>4944</v>
      </c>
      <c r="CP1714" s="1" t="s">
        <v>4945</v>
      </c>
      <c r="CQ1714" s="1" t="s">
        <v>4944</v>
      </c>
      <c r="CR1714" s="1" t="s">
        <v>4946</v>
      </c>
      <c r="CS1714" s="1" t="s">
        <v>4944</v>
      </c>
      <c r="CT1714" s="1" t="s">
        <v>4943</v>
      </c>
      <c r="CU1714" s="1" t="s">
        <v>4943</v>
      </c>
      <c r="CV1714" s="1" t="s">
        <v>4943</v>
      </c>
      <c r="CW1714" s="1" t="s">
        <v>4943</v>
      </c>
      <c r="CX1714" s="1" t="s">
        <v>4943</v>
      </c>
      <c r="CY1714" s="1" t="s">
        <v>4943</v>
      </c>
      <c r="CZ1714" s="1" t="s">
        <v>4943</v>
      </c>
    </row>
    <row r="1715" spans="2:104" x14ac:dyDescent="0.25">
      <c r="B1715" s="2">
        <v>44357</v>
      </c>
      <c r="C1715" s="1">
        <v>1</v>
      </c>
      <c r="D1715" s="1">
        <v>0</v>
      </c>
      <c r="E1715" s="1">
        <v>0</v>
      </c>
      <c r="F1715" s="1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</v>
      </c>
      <c r="P1715">
        <v>0</v>
      </c>
      <c r="Q1715">
        <v>0</v>
      </c>
      <c r="R1715">
        <v>1</v>
      </c>
      <c r="S1715">
        <v>0</v>
      </c>
      <c r="T1715">
        <v>1</v>
      </c>
      <c r="U1715">
        <v>1</v>
      </c>
      <c r="V1715" s="1">
        <v>1</v>
      </c>
      <c r="W1715" s="1">
        <v>1</v>
      </c>
      <c r="X1715" s="1">
        <v>0</v>
      </c>
      <c r="Y1715" s="1">
        <v>1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1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1</v>
      </c>
      <c r="AN1715" s="1">
        <v>1</v>
      </c>
      <c r="AO1715" s="1">
        <v>0</v>
      </c>
      <c r="AP1715" s="1">
        <v>1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1</v>
      </c>
      <c r="AX1715" s="1">
        <v>0</v>
      </c>
      <c r="AY1715" s="1">
        <v>1</v>
      </c>
      <c r="AZ1715" s="1">
        <v>1</v>
      </c>
      <c r="BA1715" s="1">
        <v>0</v>
      </c>
      <c r="BB1715" s="1">
        <v>1</v>
      </c>
      <c r="BC1715">
        <v>1</v>
      </c>
      <c r="BD1715">
        <v>1</v>
      </c>
      <c r="BE1715">
        <v>1</v>
      </c>
      <c r="BF1715">
        <v>0</v>
      </c>
      <c r="BG1715" s="1">
        <v>1</v>
      </c>
      <c r="BH1715" s="1">
        <v>1</v>
      </c>
      <c r="BI1715" s="1">
        <v>0</v>
      </c>
      <c r="BJ1715" s="1">
        <v>1</v>
      </c>
      <c r="BK1715" s="1">
        <v>0</v>
      </c>
      <c r="BL1715" s="1">
        <v>0</v>
      </c>
      <c r="BM1715" s="1">
        <v>0</v>
      </c>
      <c r="BN1715" s="1">
        <v>0</v>
      </c>
      <c r="BO1715" s="1">
        <v>0</v>
      </c>
      <c r="BP1715" s="1">
        <v>0</v>
      </c>
      <c r="BQ1715" s="1">
        <v>0</v>
      </c>
      <c r="BR1715" s="1">
        <v>0</v>
      </c>
      <c r="BS1715" s="1">
        <v>0</v>
      </c>
      <c r="BT1715" s="1">
        <v>0</v>
      </c>
      <c r="BU1715" s="1">
        <v>0</v>
      </c>
      <c r="BV1715" s="1">
        <v>0</v>
      </c>
      <c r="BW1715" s="1">
        <v>0</v>
      </c>
      <c r="BX1715" s="1">
        <v>0</v>
      </c>
      <c r="BY1715" s="1">
        <v>0</v>
      </c>
      <c r="BZ1715" s="1">
        <v>0</v>
      </c>
      <c r="CA1715" s="1">
        <v>0</v>
      </c>
      <c r="CB1715" s="1">
        <v>0</v>
      </c>
      <c r="CC1715" s="1">
        <v>0</v>
      </c>
      <c r="CD1715" s="1">
        <v>0</v>
      </c>
      <c r="CE1715" s="1">
        <v>0</v>
      </c>
      <c r="CF1715" s="1">
        <v>0</v>
      </c>
      <c r="CG1715" s="1">
        <v>0</v>
      </c>
      <c r="CH1715" s="1">
        <v>0</v>
      </c>
      <c r="CI1715" s="1" t="s">
        <v>4946</v>
      </c>
      <c r="CJ1715" s="1" t="s">
        <v>4946</v>
      </c>
      <c r="CK1715" s="1" t="s">
        <v>4946</v>
      </c>
      <c r="CL1715" s="1" t="s">
        <v>4946</v>
      </c>
      <c r="CM1715" s="1" t="s">
        <v>4945</v>
      </c>
      <c r="CN1715" s="1" t="s">
        <v>4945</v>
      </c>
      <c r="CO1715" s="1" t="s">
        <v>4944</v>
      </c>
      <c r="CP1715" s="1" t="s">
        <v>4945</v>
      </c>
      <c r="CQ1715" s="1" t="s">
        <v>4944</v>
      </c>
      <c r="CR1715" s="1" t="s">
        <v>4944</v>
      </c>
      <c r="CS1715" s="1" t="s">
        <v>4945</v>
      </c>
      <c r="CT1715" s="1" t="s">
        <v>4943</v>
      </c>
      <c r="CU1715" s="1" t="s">
        <v>4943</v>
      </c>
      <c r="CV1715" s="1" t="s">
        <v>4943</v>
      </c>
      <c r="CW1715" s="1" t="s">
        <v>4943</v>
      </c>
      <c r="CX1715" s="1" t="s">
        <v>4943</v>
      </c>
      <c r="CY1715" s="1" t="s">
        <v>4943</v>
      </c>
      <c r="CZ1715" s="1" t="s">
        <v>4943</v>
      </c>
    </row>
    <row r="1716" spans="2:104" x14ac:dyDescent="0.25">
      <c r="B1716" s="2">
        <v>44357</v>
      </c>
      <c r="C1716" s="1">
        <v>1</v>
      </c>
      <c r="D1716" s="1">
        <v>0</v>
      </c>
      <c r="E1716" s="1">
        <v>0</v>
      </c>
      <c r="F1716" s="1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1</v>
      </c>
      <c r="M1716">
        <v>0</v>
      </c>
      <c r="N1716">
        <v>1</v>
      </c>
      <c r="O1716">
        <v>1</v>
      </c>
      <c r="P1716">
        <v>1</v>
      </c>
      <c r="Q1716">
        <v>0</v>
      </c>
      <c r="R1716">
        <v>1</v>
      </c>
      <c r="S1716">
        <v>1</v>
      </c>
      <c r="T1716">
        <v>1</v>
      </c>
      <c r="U1716">
        <v>0</v>
      </c>
      <c r="V1716" s="1">
        <v>0</v>
      </c>
      <c r="W1716" s="1">
        <v>0</v>
      </c>
      <c r="X1716" s="1">
        <v>1</v>
      </c>
      <c r="Y1716" s="1">
        <v>0</v>
      </c>
      <c r="Z1716" s="1">
        <v>0</v>
      </c>
      <c r="AA1716" s="1">
        <v>1</v>
      </c>
      <c r="AB1716" s="1">
        <v>0</v>
      </c>
      <c r="AC1716" s="1">
        <v>0</v>
      </c>
      <c r="AD1716" s="1">
        <v>0</v>
      </c>
      <c r="AE1716" s="1">
        <v>0</v>
      </c>
      <c r="AF1716" s="1">
        <v>1</v>
      </c>
      <c r="AG1716" s="1">
        <v>1</v>
      </c>
      <c r="AH1716" s="1">
        <v>1</v>
      </c>
      <c r="AI1716" s="1">
        <v>1</v>
      </c>
      <c r="AJ1716" s="1">
        <v>1</v>
      </c>
      <c r="AK1716" s="1">
        <v>1</v>
      </c>
      <c r="AL1716" s="1">
        <v>1</v>
      </c>
      <c r="AM1716" s="1">
        <v>0</v>
      </c>
      <c r="AN1716" s="1">
        <v>0</v>
      </c>
      <c r="AO1716" s="1">
        <v>1</v>
      </c>
      <c r="AP1716" s="1">
        <v>0</v>
      </c>
      <c r="AQ1716" s="1">
        <v>0</v>
      </c>
      <c r="AR1716" s="1">
        <v>1</v>
      </c>
      <c r="AS1716" s="1">
        <v>0</v>
      </c>
      <c r="AT1716" s="1">
        <v>0</v>
      </c>
      <c r="AU1716" s="1">
        <v>0</v>
      </c>
      <c r="AV1716" s="1">
        <v>0</v>
      </c>
      <c r="AW1716" s="1">
        <v>1</v>
      </c>
      <c r="AX1716" s="1">
        <v>1</v>
      </c>
      <c r="AY1716" s="1">
        <v>1</v>
      </c>
      <c r="AZ1716" s="1">
        <v>1</v>
      </c>
      <c r="BA1716" s="1">
        <v>0</v>
      </c>
      <c r="BB1716" s="1">
        <v>1</v>
      </c>
      <c r="BC1716">
        <v>1</v>
      </c>
      <c r="BD1716">
        <v>1</v>
      </c>
      <c r="BE1716">
        <v>1</v>
      </c>
      <c r="BF1716">
        <v>1</v>
      </c>
      <c r="BG1716" s="1">
        <v>0</v>
      </c>
      <c r="BH1716" s="1">
        <v>0</v>
      </c>
      <c r="BI1716" s="1">
        <v>1</v>
      </c>
      <c r="BJ1716" s="1">
        <v>0</v>
      </c>
      <c r="BK1716" s="1">
        <v>0</v>
      </c>
      <c r="BL1716" s="1">
        <v>1</v>
      </c>
      <c r="BM1716" s="1">
        <v>0</v>
      </c>
      <c r="BN1716" s="1">
        <v>0</v>
      </c>
      <c r="BO1716" s="1">
        <v>0</v>
      </c>
      <c r="BP1716" s="1">
        <v>0</v>
      </c>
      <c r="BQ1716" s="1">
        <v>1</v>
      </c>
      <c r="BR1716" s="1">
        <v>1</v>
      </c>
      <c r="BS1716" s="1">
        <v>1</v>
      </c>
      <c r="BT1716" s="1">
        <v>1</v>
      </c>
      <c r="BU1716" s="1">
        <v>1</v>
      </c>
      <c r="BV1716" s="1">
        <v>0</v>
      </c>
      <c r="BW1716" s="1">
        <v>0</v>
      </c>
      <c r="BX1716" s="1">
        <v>1</v>
      </c>
      <c r="BY1716" s="1">
        <v>0</v>
      </c>
      <c r="BZ1716" s="1">
        <v>0</v>
      </c>
      <c r="CA1716" s="1">
        <v>1</v>
      </c>
      <c r="CB1716" s="1">
        <v>0</v>
      </c>
      <c r="CC1716" s="1">
        <v>0</v>
      </c>
      <c r="CD1716" s="1">
        <v>0</v>
      </c>
      <c r="CE1716" s="1">
        <v>0</v>
      </c>
      <c r="CF1716" s="1">
        <v>0</v>
      </c>
      <c r="CG1716" s="1">
        <v>0</v>
      </c>
      <c r="CH1716" s="1">
        <v>0</v>
      </c>
      <c r="CI1716" s="1" t="s">
        <v>4946</v>
      </c>
      <c r="CJ1716" s="1" t="s">
        <v>4946</v>
      </c>
      <c r="CK1716" s="1" t="s">
        <v>4946</v>
      </c>
      <c r="CL1716" s="1" t="s">
        <v>4946</v>
      </c>
      <c r="CM1716" s="1" t="s">
        <v>4944</v>
      </c>
      <c r="CN1716" s="1" t="s">
        <v>4944</v>
      </c>
      <c r="CO1716" s="1" t="s">
        <v>4944</v>
      </c>
      <c r="CP1716" s="1" t="s">
        <v>4946</v>
      </c>
      <c r="CQ1716" s="1" t="s">
        <v>4946</v>
      </c>
      <c r="CR1716" s="1" t="s">
        <v>4946</v>
      </c>
      <c r="CS1716" s="1" t="s">
        <v>4945</v>
      </c>
      <c r="CT1716" s="1" t="s">
        <v>4943</v>
      </c>
      <c r="CU1716" s="1" t="s">
        <v>4943</v>
      </c>
      <c r="CV1716" s="1" t="s">
        <v>4943</v>
      </c>
      <c r="CW1716" s="1" t="s">
        <v>4943</v>
      </c>
      <c r="CX1716" s="1" t="s">
        <v>4943</v>
      </c>
      <c r="CY1716" s="1" t="s">
        <v>4943</v>
      </c>
      <c r="CZ1716" s="1" t="s">
        <v>4943</v>
      </c>
    </row>
    <row r="1717" spans="2:104" x14ac:dyDescent="0.25">
      <c r="B1717" s="2">
        <v>44357</v>
      </c>
      <c r="C1717" s="1">
        <v>0</v>
      </c>
      <c r="D1717" s="1">
        <v>1</v>
      </c>
      <c r="E1717" s="1">
        <v>0</v>
      </c>
      <c r="F1717" s="1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>
        <v>0</v>
      </c>
      <c r="BD1717">
        <v>0</v>
      </c>
      <c r="BE1717">
        <v>0</v>
      </c>
      <c r="BF1717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M1717" s="1">
        <v>0</v>
      </c>
      <c r="BN1717" s="1">
        <v>0</v>
      </c>
      <c r="BO1717" s="1">
        <v>0</v>
      </c>
      <c r="BP1717" s="1">
        <v>0</v>
      </c>
      <c r="BQ1717" s="1">
        <v>0</v>
      </c>
      <c r="BR1717" s="1">
        <v>0</v>
      </c>
      <c r="BS1717" s="1">
        <v>0</v>
      </c>
      <c r="BT1717" s="1">
        <v>0</v>
      </c>
      <c r="BU1717" s="1">
        <v>0</v>
      </c>
      <c r="BV1717" s="1">
        <v>0</v>
      </c>
      <c r="BW1717" s="1">
        <v>0</v>
      </c>
      <c r="BX1717" s="1">
        <v>0</v>
      </c>
      <c r="BY1717" s="1">
        <v>0</v>
      </c>
      <c r="BZ1717" s="1">
        <v>0</v>
      </c>
      <c r="CA1717" s="1">
        <v>0</v>
      </c>
      <c r="CB1717" s="1">
        <v>0</v>
      </c>
      <c r="CC1717" s="1">
        <v>0</v>
      </c>
      <c r="CD1717" s="1">
        <v>0</v>
      </c>
      <c r="CE1717" s="1">
        <v>0</v>
      </c>
      <c r="CF1717" s="1">
        <v>0</v>
      </c>
      <c r="CG1717" s="1">
        <v>0</v>
      </c>
      <c r="CH1717" s="1">
        <v>0</v>
      </c>
      <c r="CI1717" s="1" t="s">
        <v>4943</v>
      </c>
      <c r="CJ1717" s="1" t="s">
        <v>4943</v>
      </c>
      <c r="CK1717" s="1" t="s">
        <v>4943</v>
      </c>
      <c r="CL1717" s="1" t="s">
        <v>4943</v>
      </c>
      <c r="CM1717" s="1" t="s">
        <v>4943</v>
      </c>
      <c r="CN1717" s="1" t="s">
        <v>4943</v>
      </c>
      <c r="CO1717" s="1" t="s">
        <v>4943</v>
      </c>
      <c r="CP1717" s="1" t="s">
        <v>4943</v>
      </c>
      <c r="CQ1717" s="1" t="s">
        <v>4943</v>
      </c>
      <c r="CR1717" s="1" t="s">
        <v>4943</v>
      </c>
      <c r="CS1717" s="1" t="s">
        <v>4943</v>
      </c>
      <c r="CT1717" s="1" t="s">
        <v>4943</v>
      </c>
      <c r="CU1717" s="1" t="s">
        <v>4943</v>
      </c>
      <c r="CV1717" s="1" t="s">
        <v>4943</v>
      </c>
      <c r="CW1717" s="1" t="s">
        <v>4943</v>
      </c>
      <c r="CX1717" s="1" t="s">
        <v>4943</v>
      </c>
      <c r="CY1717" s="1" t="s">
        <v>23</v>
      </c>
      <c r="CZ1717" s="1" t="s">
        <v>4943</v>
      </c>
    </row>
    <row r="1718" spans="2:104" x14ac:dyDescent="0.25">
      <c r="B1718" s="2">
        <v>44357</v>
      </c>
      <c r="C1718" s="1">
        <v>1</v>
      </c>
      <c r="D1718" s="1">
        <v>0</v>
      </c>
      <c r="E1718" s="1">
        <v>0</v>
      </c>
      <c r="F1718" s="1">
        <v>0</v>
      </c>
      <c r="G1718">
        <v>0</v>
      </c>
      <c r="H1718">
        <v>0</v>
      </c>
      <c r="I1718">
        <v>1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1</v>
      </c>
      <c r="P1718">
        <v>0</v>
      </c>
      <c r="Q1718">
        <v>1</v>
      </c>
      <c r="R1718">
        <v>1</v>
      </c>
      <c r="S1718">
        <v>1</v>
      </c>
      <c r="T1718">
        <v>1</v>
      </c>
      <c r="U1718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1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>
        <v>0</v>
      </c>
      <c r="BD1718">
        <v>0</v>
      </c>
      <c r="BE1718">
        <v>0</v>
      </c>
      <c r="BF1718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M1718" s="1">
        <v>0</v>
      </c>
      <c r="BN1718" s="1">
        <v>0</v>
      </c>
      <c r="BO1718" s="1">
        <v>0</v>
      </c>
      <c r="BP1718" s="1">
        <v>0</v>
      </c>
      <c r="BQ1718" s="1">
        <v>0</v>
      </c>
      <c r="BR1718" s="1">
        <v>0</v>
      </c>
      <c r="BS1718" s="1">
        <v>0</v>
      </c>
      <c r="BT1718" s="1">
        <v>0</v>
      </c>
      <c r="BU1718" s="1">
        <v>0</v>
      </c>
      <c r="BV1718" s="1">
        <v>0</v>
      </c>
      <c r="BW1718" s="1">
        <v>0</v>
      </c>
      <c r="BX1718" s="1">
        <v>0</v>
      </c>
      <c r="BY1718" s="1">
        <v>0</v>
      </c>
      <c r="BZ1718" s="1">
        <v>0</v>
      </c>
      <c r="CA1718" s="1">
        <v>0</v>
      </c>
      <c r="CB1718" s="1">
        <v>0</v>
      </c>
      <c r="CC1718" s="1">
        <v>0</v>
      </c>
      <c r="CD1718" s="1">
        <v>0</v>
      </c>
      <c r="CE1718" s="1">
        <v>0</v>
      </c>
      <c r="CF1718" s="1">
        <v>0</v>
      </c>
      <c r="CG1718" s="1">
        <v>0</v>
      </c>
      <c r="CH1718" s="1">
        <v>0</v>
      </c>
      <c r="CI1718" s="1" t="s">
        <v>4946</v>
      </c>
      <c r="CJ1718" s="1" t="s">
        <v>4946</v>
      </c>
      <c r="CK1718" s="1" t="s">
        <v>4946</v>
      </c>
      <c r="CL1718" s="1" t="s">
        <v>4946</v>
      </c>
      <c r="CM1718" s="1" t="s">
        <v>4946</v>
      </c>
      <c r="CN1718" s="1" t="s">
        <v>4946</v>
      </c>
      <c r="CO1718" s="1" t="s">
        <v>4946</v>
      </c>
      <c r="CP1718" s="1" t="s">
        <v>4946</v>
      </c>
      <c r="CQ1718" s="1" t="s">
        <v>4946</v>
      </c>
      <c r="CR1718" s="1" t="s">
        <v>4946</v>
      </c>
      <c r="CS1718" s="1" t="s">
        <v>4946</v>
      </c>
      <c r="CT1718" s="1" t="s">
        <v>4943</v>
      </c>
      <c r="CU1718" s="1" t="s">
        <v>4943</v>
      </c>
      <c r="CV1718" s="1" t="s">
        <v>4943</v>
      </c>
      <c r="CW1718" s="1" t="s">
        <v>4943</v>
      </c>
      <c r="CX1718" s="1" t="s">
        <v>4943</v>
      </c>
      <c r="CY1718" s="1" t="s">
        <v>4943</v>
      </c>
      <c r="CZ1718" s="1" t="s">
        <v>4943</v>
      </c>
    </row>
    <row r="1719" spans="2:104" x14ac:dyDescent="0.25">
      <c r="B1719" s="2">
        <v>44357</v>
      </c>
      <c r="C1719" s="1">
        <v>1</v>
      </c>
      <c r="D1719" s="1">
        <v>0</v>
      </c>
      <c r="E1719" s="1">
        <v>0</v>
      </c>
      <c r="F1719" s="1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0</v>
      </c>
      <c r="N1719">
        <v>1</v>
      </c>
      <c r="O1719">
        <v>0</v>
      </c>
      <c r="P1719">
        <v>0</v>
      </c>
      <c r="Q1719">
        <v>0</v>
      </c>
      <c r="R1719">
        <v>1</v>
      </c>
      <c r="S1719">
        <v>0</v>
      </c>
      <c r="T1719">
        <v>1</v>
      </c>
      <c r="U1719">
        <v>0</v>
      </c>
      <c r="V1719" s="1">
        <v>0</v>
      </c>
      <c r="W1719" s="1">
        <v>0</v>
      </c>
      <c r="X1719" s="1">
        <v>1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1</v>
      </c>
      <c r="AG1719" s="1">
        <v>0</v>
      </c>
      <c r="AH1719" s="1">
        <v>0</v>
      </c>
      <c r="AI1719" s="1">
        <v>1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1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1</v>
      </c>
      <c r="BA1719" s="1">
        <v>0</v>
      </c>
      <c r="BB1719" s="1">
        <v>0</v>
      </c>
      <c r="BC1719">
        <v>1</v>
      </c>
      <c r="BD1719">
        <v>1</v>
      </c>
      <c r="BE1719">
        <v>1</v>
      </c>
      <c r="BF1719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M1719" s="1">
        <v>0</v>
      </c>
      <c r="BN1719" s="1">
        <v>0</v>
      </c>
      <c r="BO1719" s="1">
        <v>0</v>
      </c>
      <c r="BP1719" s="1">
        <v>0</v>
      </c>
      <c r="BQ1719" s="1">
        <v>0</v>
      </c>
      <c r="BR1719" s="1">
        <v>0</v>
      </c>
      <c r="BS1719" s="1">
        <v>0</v>
      </c>
      <c r="BT1719" s="1">
        <v>0</v>
      </c>
      <c r="BU1719" s="1">
        <v>0</v>
      </c>
      <c r="BV1719" s="1">
        <v>0</v>
      </c>
      <c r="BW1719" s="1">
        <v>0</v>
      </c>
      <c r="BX1719" s="1">
        <v>0</v>
      </c>
      <c r="BY1719" s="1">
        <v>0</v>
      </c>
      <c r="BZ1719" s="1">
        <v>0</v>
      </c>
      <c r="CA1719" s="1">
        <v>0</v>
      </c>
      <c r="CB1719" s="1">
        <v>0</v>
      </c>
      <c r="CC1719" s="1">
        <v>0</v>
      </c>
      <c r="CD1719" s="1">
        <v>0</v>
      </c>
      <c r="CE1719" s="1">
        <v>0</v>
      </c>
      <c r="CF1719" s="1">
        <v>0</v>
      </c>
      <c r="CG1719" s="1">
        <v>0</v>
      </c>
      <c r="CH1719" s="1">
        <v>0</v>
      </c>
      <c r="CI1719" s="1" t="s">
        <v>4946</v>
      </c>
      <c r="CJ1719" s="1" t="s">
        <v>4946</v>
      </c>
      <c r="CK1719" s="1" t="s">
        <v>4946</v>
      </c>
      <c r="CL1719" s="1" t="s">
        <v>4946</v>
      </c>
      <c r="CM1719" s="1" t="s">
        <v>4946</v>
      </c>
      <c r="CN1719" s="1" t="s">
        <v>4946</v>
      </c>
      <c r="CO1719" s="1" t="s">
        <v>4946</v>
      </c>
      <c r="CP1719" s="1" t="s">
        <v>4946</v>
      </c>
      <c r="CQ1719" s="1" t="s">
        <v>4946</v>
      </c>
      <c r="CR1719" s="1" t="s">
        <v>4946</v>
      </c>
      <c r="CS1719" s="1" t="s">
        <v>4946</v>
      </c>
      <c r="CT1719" s="1" t="s">
        <v>4943</v>
      </c>
      <c r="CU1719" s="1" t="s">
        <v>4943</v>
      </c>
      <c r="CV1719" s="1" t="s">
        <v>4943</v>
      </c>
      <c r="CW1719" s="1" t="s">
        <v>4943</v>
      </c>
      <c r="CX1719" s="1" t="s">
        <v>4943</v>
      </c>
      <c r="CY1719" s="1" t="s">
        <v>4943</v>
      </c>
      <c r="CZ1719" s="1" t="s">
        <v>4943</v>
      </c>
    </row>
    <row r="1720" spans="2:104" x14ac:dyDescent="0.25">
      <c r="B1720" s="2">
        <v>44357</v>
      </c>
      <c r="C1720" s="1">
        <v>0</v>
      </c>
      <c r="D1720" s="1">
        <v>1</v>
      </c>
      <c r="E1720" s="1">
        <v>0</v>
      </c>
      <c r="F1720" s="1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>
        <v>0</v>
      </c>
      <c r="BD1720">
        <v>0</v>
      </c>
      <c r="BE1720">
        <v>0</v>
      </c>
      <c r="BF1720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M1720" s="1">
        <v>0</v>
      </c>
      <c r="BN1720" s="1">
        <v>0</v>
      </c>
      <c r="BO1720" s="1">
        <v>0</v>
      </c>
      <c r="BP1720" s="1">
        <v>0</v>
      </c>
      <c r="BQ1720" s="1">
        <v>0</v>
      </c>
      <c r="BR1720" s="1">
        <v>0</v>
      </c>
      <c r="BS1720" s="1">
        <v>0</v>
      </c>
      <c r="BT1720" s="1">
        <v>0</v>
      </c>
      <c r="BU1720" s="1">
        <v>0</v>
      </c>
      <c r="BV1720" s="1">
        <v>0</v>
      </c>
      <c r="BW1720" s="1">
        <v>0</v>
      </c>
      <c r="BX1720" s="1">
        <v>0</v>
      </c>
      <c r="BY1720" s="1">
        <v>0</v>
      </c>
      <c r="BZ1720" s="1">
        <v>0</v>
      </c>
      <c r="CA1720" s="1">
        <v>0</v>
      </c>
      <c r="CB1720" s="1">
        <v>0</v>
      </c>
      <c r="CC1720" s="1">
        <v>0</v>
      </c>
      <c r="CD1720" s="1">
        <v>0</v>
      </c>
      <c r="CE1720" s="1">
        <v>0</v>
      </c>
      <c r="CF1720" s="1">
        <v>0</v>
      </c>
      <c r="CG1720" s="1">
        <v>0</v>
      </c>
      <c r="CH1720" s="1">
        <v>0</v>
      </c>
      <c r="CI1720" s="1" t="s">
        <v>4943</v>
      </c>
      <c r="CJ1720" s="1" t="s">
        <v>4943</v>
      </c>
      <c r="CK1720" s="1" t="s">
        <v>4943</v>
      </c>
      <c r="CL1720" s="1" t="s">
        <v>4943</v>
      </c>
      <c r="CM1720" s="1" t="s">
        <v>4943</v>
      </c>
      <c r="CN1720" s="1" t="s">
        <v>4943</v>
      </c>
      <c r="CO1720" s="1" t="s">
        <v>4943</v>
      </c>
      <c r="CP1720" s="1" t="s">
        <v>4943</v>
      </c>
      <c r="CQ1720" s="1" t="s">
        <v>4943</v>
      </c>
      <c r="CR1720" s="1" t="s">
        <v>4943</v>
      </c>
      <c r="CS1720" s="1" t="s">
        <v>4943</v>
      </c>
      <c r="CT1720" s="1" t="s">
        <v>4943</v>
      </c>
      <c r="CU1720" s="1" t="s">
        <v>4943</v>
      </c>
      <c r="CV1720" s="1" t="s">
        <v>4943</v>
      </c>
      <c r="CW1720" s="1" t="s">
        <v>4943</v>
      </c>
      <c r="CX1720" s="1" t="s">
        <v>4943</v>
      </c>
      <c r="CY1720" s="1" t="s">
        <v>23</v>
      </c>
      <c r="CZ1720" s="1" t="s">
        <v>4943</v>
      </c>
    </row>
    <row r="1721" spans="2:104" x14ac:dyDescent="0.25">
      <c r="B1721" s="2">
        <v>44357</v>
      </c>
      <c r="C1721" s="1">
        <v>1</v>
      </c>
      <c r="D1721" s="1">
        <v>0</v>
      </c>
      <c r="E1721" s="1">
        <v>0</v>
      </c>
      <c r="F1721" s="1">
        <v>0</v>
      </c>
      <c r="G1721">
        <v>0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1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1</v>
      </c>
      <c r="U1721">
        <v>0</v>
      </c>
      <c r="V1721" s="1">
        <v>1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1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1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1</v>
      </c>
      <c r="AX1721" s="1">
        <v>1</v>
      </c>
      <c r="AY1721" s="1">
        <v>0</v>
      </c>
      <c r="AZ1721" s="1">
        <v>0</v>
      </c>
      <c r="BA1721" s="1">
        <v>0</v>
      </c>
      <c r="BB1721" s="1">
        <v>0</v>
      </c>
      <c r="BC1721">
        <v>1</v>
      </c>
      <c r="BD1721">
        <v>0</v>
      </c>
      <c r="BE1721">
        <v>1</v>
      </c>
      <c r="BF1721">
        <v>1</v>
      </c>
      <c r="BG1721" s="1">
        <v>1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M1721" s="1">
        <v>0</v>
      </c>
      <c r="BN1721" s="1">
        <v>0</v>
      </c>
      <c r="BO1721" s="1">
        <v>0</v>
      </c>
      <c r="BP1721" s="1">
        <v>0</v>
      </c>
      <c r="BQ1721" s="1">
        <v>0</v>
      </c>
      <c r="BR1721" s="1">
        <v>0</v>
      </c>
      <c r="BS1721" s="1">
        <v>0</v>
      </c>
      <c r="BT1721" s="1">
        <v>0</v>
      </c>
      <c r="BU1721" s="1">
        <v>0</v>
      </c>
      <c r="BV1721" s="1">
        <v>0</v>
      </c>
      <c r="BW1721" s="1">
        <v>0</v>
      </c>
      <c r="BX1721" s="1">
        <v>0</v>
      </c>
      <c r="BY1721" s="1">
        <v>0</v>
      </c>
      <c r="BZ1721" s="1">
        <v>0</v>
      </c>
      <c r="CA1721" s="1">
        <v>0</v>
      </c>
      <c r="CB1721" s="1">
        <v>0</v>
      </c>
      <c r="CC1721" s="1">
        <v>0</v>
      </c>
      <c r="CD1721" s="1">
        <v>0</v>
      </c>
      <c r="CE1721" s="1">
        <v>0</v>
      </c>
      <c r="CF1721" s="1">
        <v>1</v>
      </c>
      <c r="CG1721" s="1">
        <v>0</v>
      </c>
      <c r="CH1721" s="1">
        <v>0</v>
      </c>
      <c r="CI1721" s="1" t="s">
        <v>4946</v>
      </c>
      <c r="CJ1721" s="1" t="s">
        <v>4946</v>
      </c>
      <c r="CK1721" s="1" t="s">
        <v>4946</v>
      </c>
      <c r="CL1721" s="1" t="s">
        <v>4946</v>
      </c>
      <c r="CM1721" s="1" t="s">
        <v>4946</v>
      </c>
      <c r="CN1721" s="1" t="s">
        <v>4946</v>
      </c>
      <c r="CO1721" s="1" t="s">
        <v>4944</v>
      </c>
      <c r="CP1721" s="1" t="s">
        <v>4945</v>
      </c>
      <c r="CQ1721" s="1" t="s">
        <v>4944</v>
      </c>
      <c r="CR1721" s="1" t="s">
        <v>4944</v>
      </c>
      <c r="CS1721" s="1" t="s">
        <v>4944</v>
      </c>
      <c r="CT1721" s="1" t="s">
        <v>4943</v>
      </c>
      <c r="CU1721" s="1" t="s">
        <v>4943</v>
      </c>
      <c r="CV1721" s="1" t="s">
        <v>4943</v>
      </c>
      <c r="CW1721" s="1" t="s">
        <v>4943</v>
      </c>
      <c r="CX1721" s="1" t="s">
        <v>4943</v>
      </c>
      <c r="CY1721" s="1" t="s">
        <v>4943</v>
      </c>
      <c r="CZ1721" s="1" t="s">
        <v>4943</v>
      </c>
    </row>
    <row r="1722" spans="2:104" x14ac:dyDescent="0.25">
      <c r="B1722" s="2">
        <v>44357</v>
      </c>
      <c r="C1722" s="1">
        <v>1</v>
      </c>
      <c r="D1722" s="1">
        <v>0</v>
      </c>
      <c r="E1722" s="1">
        <v>0</v>
      </c>
      <c r="F1722" s="1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>
        <v>0</v>
      </c>
      <c r="BD1722">
        <v>0</v>
      </c>
      <c r="BE1722">
        <v>0</v>
      </c>
      <c r="BF1722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M1722" s="1">
        <v>0</v>
      </c>
      <c r="BN1722" s="1">
        <v>0</v>
      </c>
      <c r="BO1722" s="1">
        <v>0</v>
      </c>
      <c r="BP1722" s="1">
        <v>0</v>
      </c>
      <c r="BQ1722" s="1">
        <v>0</v>
      </c>
      <c r="BR1722" s="1">
        <v>0</v>
      </c>
      <c r="BS1722" s="1">
        <v>0</v>
      </c>
      <c r="BT1722" s="1">
        <v>0</v>
      </c>
      <c r="BU1722" s="1">
        <v>0</v>
      </c>
      <c r="BV1722" s="1">
        <v>0</v>
      </c>
      <c r="BW1722" s="1">
        <v>0</v>
      </c>
      <c r="BX1722" s="1">
        <v>0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  <c r="CD1722" s="1">
        <v>0</v>
      </c>
      <c r="CE1722" s="1">
        <v>0</v>
      </c>
      <c r="CF1722" s="1">
        <v>0</v>
      </c>
      <c r="CG1722" s="1">
        <v>0</v>
      </c>
      <c r="CH1722" s="1">
        <v>0</v>
      </c>
      <c r="CI1722" s="1" t="s">
        <v>4945</v>
      </c>
      <c r="CJ1722" s="1" t="s">
        <v>4945</v>
      </c>
      <c r="CK1722" s="1" t="s">
        <v>4945</v>
      </c>
      <c r="CL1722" s="1" t="s">
        <v>4945</v>
      </c>
      <c r="CM1722" s="1" t="s">
        <v>4945</v>
      </c>
      <c r="CN1722" s="1" t="s">
        <v>4945</v>
      </c>
      <c r="CO1722" s="1" t="s">
        <v>4945</v>
      </c>
      <c r="CP1722" s="1" t="s">
        <v>4945</v>
      </c>
      <c r="CQ1722" s="1" t="s">
        <v>4945</v>
      </c>
      <c r="CR1722" s="1" t="s">
        <v>4945</v>
      </c>
      <c r="CS1722" s="1" t="s">
        <v>4945</v>
      </c>
      <c r="CT1722" s="1" t="s">
        <v>4943</v>
      </c>
      <c r="CU1722" s="1" t="s">
        <v>4943</v>
      </c>
      <c r="CV1722" s="1" t="s">
        <v>4943</v>
      </c>
      <c r="CW1722" s="1" t="s">
        <v>4943</v>
      </c>
      <c r="CX1722" s="1" t="s">
        <v>4943</v>
      </c>
      <c r="CY1722" s="1" t="s">
        <v>4943</v>
      </c>
      <c r="CZ1722" s="1" t="s">
        <v>4943</v>
      </c>
    </row>
    <row r="1723" spans="2:104" x14ac:dyDescent="0.25">
      <c r="B1723" s="2">
        <v>44357</v>
      </c>
      <c r="C1723" s="1">
        <v>1</v>
      </c>
      <c r="D1723" s="1">
        <v>0</v>
      </c>
      <c r="E1723" s="1">
        <v>0</v>
      </c>
      <c r="F1723" s="1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1</v>
      </c>
      <c r="M1723">
        <v>0</v>
      </c>
      <c r="N1723">
        <v>1</v>
      </c>
      <c r="O1723">
        <v>1</v>
      </c>
      <c r="P1723">
        <v>1</v>
      </c>
      <c r="Q1723">
        <v>0</v>
      </c>
      <c r="R1723">
        <v>1</v>
      </c>
      <c r="S1723">
        <v>1</v>
      </c>
      <c r="T1723">
        <v>0</v>
      </c>
      <c r="U1723">
        <v>0</v>
      </c>
      <c r="V1723" s="1">
        <v>0</v>
      </c>
      <c r="W1723" s="1">
        <v>0</v>
      </c>
      <c r="X1723" s="1">
        <v>1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1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1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1</v>
      </c>
      <c r="AX1723" s="1">
        <v>0</v>
      </c>
      <c r="AY1723" s="1">
        <v>1</v>
      </c>
      <c r="AZ1723" s="1">
        <v>1</v>
      </c>
      <c r="BA1723" s="1">
        <v>0</v>
      </c>
      <c r="BB1723" s="1">
        <v>0</v>
      </c>
      <c r="BC1723">
        <v>1</v>
      </c>
      <c r="BD1723">
        <v>0</v>
      </c>
      <c r="BE1723">
        <v>0</v>
      </c>
      <c r="BF1723">
        <v>1</v>
      </c>
      <c r="BG1723" s="1">
        <v>0</v>
      </c>
      <c r="BH1723" s="1">
        <v>0</v>
      </c>
      <c r="BI1723" s="1">
        <v>1</v>
      </c>
      <c r="BJ1723" s="1">
        <v>0</v>
      </c>
      <c r="BK1723" s="1">
        <v>0</v>
      </c>
      <c r="BL1723" s="1">
        <v>0</v>
      </c>
      <c r="BM1723" s="1">
        <v>0</v>
      </c>
      <c r="BN1723" s="1">
        <v>0</v>
      </c>
      <c r="BO1723" s="1">
        <v>0</v>
      </c>
      <c r="BP1723" s="1">
        <v>0</v>
      </c>
      <c r="BQ1723" s="1">
        <v>1</v>
      </c>
      <c r="BR1723" s="1">
        <v>1</v>
      </c>
      <c r="BS1723" s="1">
        <v>1</v>
      </c>
      <c r="BT1723" s="1">
        <v>1</v>
      </c>
      <c r="BU1723" s="1">
        <v>1</v>
      </c>
      <c r="BV1723" s="1">
        <v>0</v>
      </c>
      <c r="BW1723" s="1">
        <v>0</v>
      </c>
      <c r="BX1723" s="1">
        <v>1</v>
      </c>
      <c r="BY1723" s="1">
        <v>0</v>
      </c>
      <c r="BZ1723" s="1">
        <v>0</v>
      </c>
      <c r="CA1723" s="1">
        <v>0</v>
      </c>
      <c r="CB1723" s="1">
        <v>0</v>
      </c>
      <c r="CC1723" s="1">
        <v>0</v>
      </c>
      <c r="CD1723" s="1">
        <v>0</v>
      </c>
      <c r="CE1723" s="1">
        <v>0</v>
      </c>
      <c r="CF1723" s="1">
        <v>0</v>
      </c>
      <c r="CG1723" s="1">
        <v>0</v>
      </c>
      <c r="CH1723" s="1">
        <v>0</v>
      </c>
      <c r="CI1723" s="1" t="s">
        <v>4946</v>
      </c>
      <c r="CJ1723" s="1" t="s">
        <v>4946</v>
      </c>
      <c r="CK1723" s="1" t="s">
        <v>4946</v>
      </c>
      <c r="CL1723" s="1" t="s">
        <v>4946</v>
      </c>
      <c r="CM1723" s="1" t="s">
        <v>4946</v>
      </c>
      <c r="CN1723" s="1" t="s">
        <v>4946</v>
      </c>
      <c r="CO1723" s="1" t="s">
        <v>4946</v>
      </c>
      <c r="CP1723" s="1" t="s">
        <v>4946</v>
      </c>
      <c r="CQ1723" s="1" t="s">
        <v>4946</v>
      </c>
      <c r="CR1723" s="1" t="s">
        <v>4946</v>
      </c>
      <c r="CS1723" s="1" t="s">
        <v>4946</v>
      </c>
      <c r="CT1723" s="1" t="s">
        <v>4943</v>
      </c>
      <c r="CU1723" s="1" t="s">
        <v>4943</v>
      </c>
      <c r="CV1723" s="1" t="s">
        <v>4943</v>
      </c>
      <c r="CW1723" s="1" t="s">
        <v>4943</v>
      </c>
      <c r="CX1723" s="1" t="s">
        <v>4943</v>
      </c>
      <c r="CY1723" s="1" t="s">
        <v>4943</v>
      </c>
      <c r="CZ1723" s="1" t="s">
        <v>4943</v>
      </c>
    </row>
    <row r="1724" spans="2:104" x14ac:dyDescent="0.25">
      <c r="B1724" s="2">
        <v>44357</v>
      </c>
      <c r="C1724" s="1">
        <v>1</v>
      </c>
      <c r="D1724" s="1">
        <v>0</v>
      </c>
      <c r="E1724" s="1">
        <v>0</v>
      </c>
      <c r="F1724" s="1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>
        <v>0</v>
      </c>
      <c r="BD1724">
        <v>0</v>
      </c>
      <c r="BE1724">
        <v>0</v>
      </c>
      <c r="BF1724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M1724" s="1">
        <v>0</v>
      </c>
      <c r="BN1724" s="1">
        <v>0</v>
      </c>
      <c r="BO1724" s="1">
        <v>0</v>
      </c>
      <c r="BP1724" s="1">
        <v>0</v>
      </c>
      <c r="BQ1724" s="1">
        <v>0</v>
      </c>
      <c r="BR1724" s="1">
        <v>0</v>
      </c>
      <c r="BS1724" s="1">
        <v>0</v>
      </c>
      <c r="BT1724" s="1">
        <v>0</v>
      </c>
      <c r="BU1724" s="1">
        <v>0</v>
      </c>
      <c r="BV1724" s="1">
        <v>0</v>
      </c>
      <c r="BW1724" s="1">
        <v>0</v>
      </c>
      <c r="BX1724" s="1">
        <v>0</v>
      </c>
      <c r="BY1724" s="1">
        <v>0</v>
      </c>
      <c r="BZ1724" s="1">
        <v>0</v>
      </c>
      <c r="CA1724" s="1">
        <v>0</v>
      </c>
      <c r="CB1724" s="1">
        <v>0</v>
      </c>
      <c r="CC1724" s="1">
        <v>0</v>
      </c>
      <c r="CD1724" s="1">
        <v>0</v>
      </c>
      <c r="CE1724" s="1">
        <v>0</v>
      </c>
      <c r="CF1724" s="1">
        <v>0</v>
      </c>
      <c r="CG1724" s="1">
        <v>0</v>
      </c>
      <c r="CH1724" s="1">
        <v>0</v>
      </c>
      <c r="CI1724" s="1" t="s">
        <v>4944</v>
      </c>
      <c r="CJ1724" s="1" t="s">
        <v>4944</v>
      </c>
      <c r="CK1724" s="1" t="s">
        <v>4946</v>
      </c>
      <c r="CL1724" s="1" t="s">
        <v>4946</v>
      </c>
      <c r="CM1724" s="1" t="s">
        <v>4944</v>
      </c>
      <c r="CN1724" s="1" t="s">
        <v>4944</v>
      </c>
      <c r="CO1724" s="1" t="s">
        <v>4944</v>
      </c>
      <c r="CP1724" s="1" t="s">
        <v>4944</v>
      </c>
      <c r="CQ1724" s="1" t="s">
        <v>4944</v>
      </c>
      <c r="CR1724" s="1" t="s">
        <v>4944</v>
      </c>
      <c r="CS1724" s="1" t="s">
        <v>4944</v>
      </c>
      <c r="CT1724" s="1" t="s">
        <v>4943</v>
      </c>
      <c r="CU1724" s="1" t="s">
        <v>4943</v>
      </c>
      <c r="CV1724" s="1" t="s">
        <v>4943</v>
      </c>
      <c r="CW1724" s="1" t="s">
        <v>4943</v>
      </c>
      <c r="CX1724" s="1" t="s">
        <v>4943</v>
      </c>
      <c r="CY1724" s="1" t="s">
        <v>4943</v>
      </c>
      <c r="CZ1724" s="1" t="s">
        <v>4943</v>
      </c>
    </row>
    <row r="1725" spans="2:104" x14ac:dyDescent="0.25">
      <c r="B1725" s="2">
        <v>44357</v>
      </c>
      <c r="C1725" s="1">
        <v>1</v>
      </c>
      <c r="D1725" s="1">
        <v>0</v>
      </c>
      <c r="E1725" s="1">
        <v>0</v>
      </c>
      <c r="F1725" s="1">
        <v>0</v>
      </c>
      <c r="G1725">
        <v>0</v>
      </c>
      <c r="H1725">
        <v>0</v>
      </c>
      <c r="I1725">
        <v>1</v>
      </c>
      <c r="J1725">
        <v>1</v>
      </c>
      <c r="K1725">
        <v>0</v>
      </c>
      <c r="L1725">
        <v>0</v>
      </c>
      <c r="M1725">
        <v>0</v>
      </c>
      <c r="N1725">
        <v>1</v>
      </c>
      <c r="O1725">
        <v>0</v>
      </c>
      <c r="P1725">
        <v>0</v>
      </c>
      <c r="Q1725">
        <v>0</v>
      </c>
      <c r="R1725">
        <v>1</v>
      </c>
      <c r="S1725">
        <v>0</v>
      </c>
      <c r="T1725">
        <v>1</v>
      </c>
      <c r="U1725">
        <v>0</v>
      </c>
      <c r="V1725" s="1">
        <v>1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1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1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>
        <v>0</v>
      </c>
      <c r="BD1725">
        <v>0</v>
      </c>
      <c r="BE1725">
        <v>0</v>
      </c>
      <c r="BF1725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M1725" s="1">
        <v>0</v>
      </c>
      <c r="BN1725" s="1">
        <v>0</v>
      </c>
      <c r="BO1725" s="1">
        <v>0</v>
      </c>
      <c r="BP1725" s="1">
        <v>0</v>
      </c>
      <c r="BQ1725" s="1">
        <v>0</v>
      </c>
      <c r="BR1725" s="1">
        <v>0</v>
      </c>
      <c r="BS1725" s="1">
        <v>0</v>
      </c>
      <c r="BT1725" s="1">
        <v>0</v>
      </c>
      <c r="BU1725" s="1">
        <v>0</v>
      </c>
      <c r="BV1725" s="1">
        <v>0</v>
      </c>
      <c r="BW1725" s="1">
        <v>0</v>
      </c>
      <c r="BX1725" s="1">
        <v>0</v>
      </c>
      <c r="BY1725" s="1">
        <v>0</v>
      </c>
      <c r="BZ1725" s="1">
        <v>0</v>
      </c>
      <c r="CA1725" s="1">
        <v>0</v>
      </c>
      <c r="CB1725" s="1">
        <v>0</v>
      </c>
      <c r="CC1725" s="1">
        <v>0</v>
      </c>
      <c r="CD1725" s="1">
        <v>0</v>
      </c>
      <c r="CE1725" s="1">
        <v>0</v>
      </c>
      <c r="CF1725" s="1">
        <v>0</v>
      </c>
      <c r="CG1725" s="1">
        <v>0</v>
      </c>
      <c r="CH1725" s="1">
        <v>0</v>
      </c>
      <c r="CI1725" s="1" t="s">
        <v>4946</v>
      </c>
      <c r="CJ1725" s="1" t="s">
        <v>4946</v>
      </c>
      <c r="CK1725" s="1" t="s">
        <v>4946</v>
      </c>
      <c r="CL1725" s="1" t="s">
        <v>4944</v>
      </c>
      <c r="CM1725" s="1" t="s">
        <v>4946</v>
      </c>
      <c r="CN1725" s="1" t="s">
        <v>4945</v>
      </c>
      <c r="CO1725" s="1" t="s">
        <v>4944</v>
      </c>
      <c r="CP1725" s="1" t="s">
        <v>4944</v>
      </c>
      <c r="CQ1725" s="1" t="s">
        <v>4945</v>
      </c>
      <c r="CR1725" s="1" t="s">
        <v>4944</v>
      </c>
      <c r="CS1725" s="1" t="s">
        <v>4945</v>
      </c>
      <c r="CT1725" s="1" t="s">
        <v>4943</v>
      </c>
      <c r="CU1725" s="1" t="s">
        <v>4943</v>
      </c>
      <c r="CV1725" s="1" t="s">
        <v>4943</v>
      </c>
      <c r="CW1725" s="1" t="s">
        <v>4943</v>
      </c>
      <c r="CX1725" s="1" t="s">
        <v>4943</v>
      </c>
      <c r="CY1725" s="1" t="s">
        <v>4943</v>
      </c>
      <c r="CZ1725" s="1" t="s">
        <v>4943</v>
      </c>
    </row>
    <row r="1726" spans="2:104" x14ac:dyDescent="0.25">
      <c r="B1726" s="2">
        <v>44357</v>
      </c>
      <c r="C1726" s="1">
        <v>0</v>
      </c>
      <c r="D1726" s="1">
        <v>1</v>
      </c>
      <c r="E1726" s="1">
        <v>0</v>
      </c>
      <c r="F1726" s="1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>
        <v>0</v>
      </c>
      <c r="BD1726">
        <v>0</v>
      </c>
      <c r="BE1726">
        <v>0</v>
      </c>
      <c r="BF1726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M1726" s="1">
        <v>0</v>
      </c>
      <c r="BN1726" s="1">
        <v>0</v>
      </c>
      <c r="BO1726" s="1">
        <v>0</v>
      </c>
      <c r="BP1726" s="1">
        <v>0</v>
      </c>
      <c r="BQ1726" s="1">
        <v>0</v>
      </c>
      <c r="BR1726" s="1">
        <v>0</v>
      </c>
      <c r="BS1726" s="1">
        <v>0</v>
      </c>
      <c r="BT1726" s="1">
        <v>0</v>
      </c>
      <c r="BU1726" s="1">
        <v>0</v>
      </c>
      <c r="BV1726" s="1">
        <v>0</v>
      </c>
      <c r="BW1726" s="1">
        <v>0</v>
      </c>
      <c r="BX1726" s="1">
        <v>0</v>
      </c>
      <c r="BY1726" s="1">
        <v>0</v>
      </c>
      <c r="BZ1726" s="1">
        <v>0</v>
      </c>
      <c r="CA1726" s="1">
        <v>0</v>
      </c>
      <c r="CB1726" s="1">
        <v>0</v>
      </c>
      <c r="CC1726" s="1">
        <v>0</v>
      </c>
      <c r="CD1726" s="1">
        <v>0</v>
      </c>
      <c r="CE1726" s="1">
        <v>0</v>
      </c>
      <c r="CF1726" s="1">
        <v>0</v>
      </c>
      <c r="CG1726" s="1">
        <v>0</v>
      </c>
      <c r="CH1726" s="1">
        <v>0</v>
      </c>
      <c r="CI1726" s="1" t="s">
        <v>4943</v>
      </c>
      <c r="CJ1726" s="1" t="s">
        <v>4943</v>
      </c>
      <c r="CK1726" s="1" t="s">
        <v>4943</v>
      </c>
      <c r="CL1726" s="1" t="s">
        <v>4943</v>
      </c>
      <c r="CM1726" s="1" t="s">
        <v>4943</v>
      </c>
      <c r="CN1726" s="1" t="s">
        <v>4943</v>
      </c>
      <c r="CO1726" s="1" t="s">
        <v>4943</v>
      </c>
      <c r="CP1726" s="1" t="s">
        <v>4943</v>
      </c>
      <c r="CQ1726" s="1" t="s">
        <v>4943</v>
      </c>
      <c r="CR1726" s="1" t="s">
        <v>4943</v>
      </c>
      <c r="CS1726" s="1" t="s">
        <v>4943</v>
      </c>
      <c r="CT1726" s="1" t="s">
        <v>4943</v>
      </c>
      <c r="CU1726" s="1" t="s">
        <v>4943</v>
      </c>
      <c r="CV1726" s="1" t="s">
        <v>4943</v>
      </c>
      <c r="CW1726" s="1" t="s">
        <v>4943</v>
      </c>
      <c r="CX1726" s="1" t="s">
        <v>4943</v>
      </c>
      <c r="CY1726" s="1" t="s">
        <v>23</v>
      </c>
      <c r="CZ1726" s="1" t="s">
        <v>4943</v>
      </c>
    </row>
    <row r="1727" spans="2:104" x14ac:dyDescent="0.25">
      <c r="B1727" s="2">
        <v>44357</v>
      </c>
      <c r="C1727" s="1">
        <v>0</v>
      </c>
      <c r="D1727" s="1">
        <v>1</v>
      </c>
      <c r="E1727" s="1">
        <v>0</v>
      </c>
      <c r="F1727" s="1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>
        <v>0</v>
      </c>
      <c r="BD1727">
        <v>0</v>
      </c>
      <c r="BE1727">
        <v>0</v>
      </c>
      <c r="BF1727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M1727" s="1">
        <v>0</v>
      </c>
      <c r="BN1727" s="1">
        <v>0</v>
      </c>
      <c r="BO1727" s="1">
        <v>0</v>
      </c>
      <c r="BP1727" s="1">
        <v>0</v>
      </c>
      <c r="BQ1727" s="1">
        <v>0</v>
      </c>
      <c r="BR1727" s="1">
        <v>0</v>
      </c>
      <c r="BS1727" s="1">
        <v>0</v>
      </c>
      <c r="BT1727" s="1">
        <v>0</v>
      </c>
      <c r="BU1727" s="1">
        <v>0</v>
      </c>
      <c r="BV1727" s="1">
        <v>0</v>
      </c>
      <c r="BW1727" s="1">
        <v>0</v>
      </c>
      <c r="BX1727" s="1">
        <v>0</v>
      </c>
      <c r="BY1727" s="1">
        <v>0</v>
      </c>
      <c r="BZ1727" s="1">
        <v>0</v>
      </c>
      <c r="CA1727" s="1">
        <v>0</v>
      </c>
      <c r="CB1727" s="1">
        <v>0</v>
      </c>
      <c r="CC1727" s="1">
        <v>0</v>
      </c>
      <c r="CD1727" s="1">
        <v>0</v>
      </c>
      <c r="CE1727" s="1">
        <v>0</v>
      </c>
      <c r="CF1727" s="1">
        <v>0</v>
      </c>
      <c r="CG1727" s="1">
        <v>0</v>
      </c>
      <c r="CH1727" s="1">
        <v>0</v>
      </c>
      <c r="CI1727" s="1" t="s">
        <v>4943</v>
      </c>
      <c r="CJ1727" s="1" t="s">
        <v>4943</v>
      </c>
      <c r="CK1727" s="1" t="s">
        <v>4943</v>
      </c>
      <c r="CL1727" s="1" t="s">
        <v>4943</v>
      </c>
      <c r="CM1727" s="1" t="s">
        <v>4943</v>
      </c>
      <c r="CN1727" s="1" t="s">
        <v>4943</v>
      </c>
      <c r="CO1727" s="1" t="s">
        <v>4943</v>
      </c>
      <c r="CP1727" s="1" t="s">
        <v>4943</v>
      </c>
      <c r="CQ1727" s="1" t="s">
        <v>4943</v>
      </c>
      <c r="CR1727" s="1" t="s">
        <v>4943</v>
      </c>
      <c r="CS1727" s="1" t="s">
        <v>4943</v>
      </c>
      <c r="CT1727" s="1" t="s">
        <v>4943</v>
      </c>
      <c r="CU1727" s="1" t="s">
        <v>4943</v>
      </c>
      <c r="CV1727" s="1" t="s">
        <v>4943</v>
      </c>
      <c r="CW1727" s="1" t="s">
        <v>4943</v>
      </c>
      <c r="CX1727" s="1" t="s">
        <v>4943</v>
      </c>
      <c r="CY1727" s="1" t="s">
        <v>23</v>
      </c>
      <c r="CZ1727" s="1" t="s">
        <v>4943</v>
      </c>
    </row>
    <row r="1728" spans="2:104" x14ac:dyDescent="0.25">
      <c r="B1728" s="2">
        <v>44357</v>
      </c>
      <c r="C1728" s="1">
        <v>1</v>
      </c>
      <c r="D1728" s="1">
        <v>0</v>
      </c>
      <c r="E1728" s="1">
        <v>0</v>
      </c>
      <c r="F1728" s="1">
        <v>0</v>
      </c>
      <c r="G1728">
        <v>0</v>
      </c>
      <c r="H1728">
        <v>0</v>
      </c>
      <c r="I1728">
        <v>1</v>
      </c>
      <c r="J1728">
        <v>1</v>
      </c>
      <c r="K1728">
        <v>0</v>
      </c>
      <c r="L1728">
        <v>0</v>
      </c>
      <c r="M1728">
        <v>1</v>
      </c>
      <c r="N1728">
        <v>1</v>
      </c>
      <c r="O1728">
        <v>1</v>
      </c>
      <c r="P1728">
        <v>0</v>
      </c>
      <c r="Q1728">
        <v>0</v>
      </c>
      <c r="R1728">
        <v>0</v>
      </c>
      <c r="S1728">
        <v>0</v>
      </c>
      <c r="T1728">
        <v>1</v>
      </c>
      <c r="U1728">
        <v>0</v>
      </c>
      <c r="V1728" s="1">
        <v>1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1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>
        <v>0</v>
      </c>
      <c r="BD1728">
        <v>0</v>
      </c>
      <c r="BE1728">
        <v>0</v>
      </c>
      <c r="BF1728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M1728" s="1">
        <v>0</v>
      </c>
      <c r="BN1728" s="1">
        <v>0</v>
      </c>
      <c r="BO1728" s="1">
        <v>0</v>
      </c>
      <c r="BP1728" s="1">
        <v>0</v>
      </c>
      <c r="BQ1728" s="1">
        <v>0</v>
      </c>
      <c r="BR1728" s="1">
        <v>0</v>
      </c>
      <c r="BS1728" s="1">
        <v>0</v>
      </c>
      <c r="BT1728" s="1">
        <v>0</v>
      </c>
      <c r="BU1728" s="1">
        <v>0</v>
      </c>
      <c r="BV1728" s="1">
        <v>0</v>
      </c>
      <c r="BW1728" s="1">
        <v>0</v>
      </c>
      <c r="BX1728" s="1">
        <v>0</v>
      </c>
      <c r="BY1728" s="1">
        <v>0</v>
      </c>
      <c r="BZ1728" s="1">
        <v>0</v>
      </c>
      <c r="CA1728" s="1">
        <v>0</v>
      </c>
      <c r="CB1728" s="1">
        <v>0</v>
      </c>
      <c r="CC1728" s="1">
        <v>0</v>
      </c>
      <c r="CD1728" s="1">
        <v>0</v>
      </c>
      <c r="CE1728" s="1">
        <v>0</v>
      </c>
      <c r="CF1728" s="1">
        <v>1</v>
      </c>
      <c r="CG1728" s="1">
        <v>0</v>
      </c>
      <c r="CH1728" s="1">
        <v>0</v>
      </c>
      <c r="CI1728" s="1" t="s">
        <v>4946</v>
      </c>
      <c r="CJ1728" s="1" t="s">
        <v>4946</v>
      </c>
      <c r="CK1728" s="1" t="s">
        <v>4945</v>
      </c>
      <c r="CL1728" s="1" t="s">
        <v>4944</v>
      </c>
      <c r="CM1728" s="1" t="s">
        <v>4944</v>
      </c>
      <c r="CN1728" s="1" t="s">
        <v>4945</v>
      </c>
      <c r="CO1728" s="1" t="s">
        <v>4944</v>
      </c>
      <c r="CP1728" s="1" t="s">
        <v>4944</v>
      </c>
      <c r="CQ1728" s="1" t="s">
        <v>4944</v>
      </c>
      <c r="CR1728" s="1" t="s">
        <v>4944</v>
      </c>
      <c r="CS1728" s="1" t="s">
        <v>4944</v>
      </c>
      <c r="CT1728" s="1" t="s">
        <v>4943</v>
      </c>
      <c r="CU1728" s="1" t="s">
        <v>4943</v>
      </c>
      <c r="CV1728" s="1" t="s">
        <v>4943</v>
      </c>
      <c r="CW1728" s="1" t="s">
        <v>4943</v>
      </c>
      <c r="CX1728" s="1" t="s">
        <v>4943</v>
      </c>
      <c r="CY1728" s="1" t="s">
        <v>4943</v>
      </c>
      <c r="CZ1728" s="1" t="s">
        <v>4943</v>
      </c>
    </row>
    <row r="1729" spans="2:104" x14ac:dyDescent="0.25">
      <c r="B1729" s="2">
        <v>44357</v>
      </c>
      <c r="C1729" s="1">
        <v>0</v>
      </c>
      <c r="D1729" s="1">
        <v>1</v>
      </c>
      <c r="E1729" s="1">
        <v>0</v>
      </c>
      <c r="F1729" s="1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>
        <v>0</v>
      </c>
      <c r="BD1729">
        <v>0</v>
      </c>
      <c r="BE1729">
        <v>0</v>
      </c>
      <c r="BF1729">
        <v>0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M1729" s="1">
        <v>0</v>
      </c>
      <c r="BN1729" s="1">
        <v>0</v>
      </c>
      <c r="BO1729" s="1">
        <v>0</v>
      </c>
      <c r="BP1729" s="1">
        <v>0</v>
      </c>
      <c r="BQ1729" s="1">
        <v>0</v>
      </c>
      <c r="BR1729" s="1">
        <v>0</v>
      </c>
      <c r="BS1729" s="1">
        <v>0</v>
      </c>
      <c r="BT1729" s="1">
        <v>0</v>
      </c>
      <c r="BU1729" s="1">
        <v>0</v>
      </c>
      <c r="BV1729" s="1">
        <v>0</v>
      </c>
      <c r="BW1729" s="1">
        <v>0</v>
      </c>
      <c r="BX1729" s="1">
        <v>0</v>
      </c>
      <c r="BY1729" s="1">
        <v>0</v>
      </c>
      <c r="BZ1729" s="1">
        <v>0</v>
      </c>
      <c r="CA1729" s="1">
        <v>0</v>
      </c>
      <c r="CB1729" s="1">
        <v>0</v>
      </c>
      <c r="CC1729" s="1">
        <v>0</v>
      </c>
      <c r="CD1729" s="1">
        <v>0</v>
      </c>
      <c r="CE1729" s="1">
        <v>0</v>
      </c>
      <c r="CF1729" s="1">
        <v>0</v>
      </c>
      <c r="CG1729" s="1">
        <v>0</v>
      </c>
      <c r="CH1729" s="1">
        <v>0</v>
      </c>
      <c r="CI1729" s="1" t="s">
        <v>4943</v>
      </c>
      <c r="CJ1729" s="1" t="s">
        <v>4943</v>
      </c>
      <c r="CK1729" s="1" t="s">
        <v>4943</v>
      </c>
      <c r="CL1729" s="1" t="s">
        <v>4943</v>
      </c>
      <c r="CM1729" s="1" t="s">
        <v>4943</v>
      </c>
      <c r="CN1729" s="1" t="s">
        <v>4943</v>
      </c>
      <c r="CO1729" s="1" t="s">
        <v>4943</v>
      </c>
      <c r="CP1729" s="1" t="s">
        <v>4943</v>
      </c>
      <c r="CQ1729" s="1" t="s">
        <v>4943</v>
      </c>
      <c r="CR1729" s="1" t="s">
        <v>4943</v>
      </c>
      <c r="CS1729" s="1" t="s">
        <v>4943</v>
      </c>
      <c r="CT1729" s="1" t="s">
        <v>4943</v>
      </c>
      <c r="CU1729" s="1" t="s">
        <v>4943</v>
      </c>
      <c r="CV1729" s="1" t="s">
        <v>4943</v>
      </c>
      <c r="CW1729" s="1" t="s">
        <v>4943</v>
      </c>
      <c r="CX1729" s="1" t="s">
        <v>4943</v>
      </c>
      <c r="CY1729" s="1" t="s">
        <v>23</v>
      </c>
      <c r="CZ1729" s="1" t="s">
        <v>4943</v>
      </c>
    </row>
    <row r="1730" spans="2:104" x14ac:dyDescent="0.25">
      <c r="B1730" s="2">
        <v>44357</v>
      </c>
      <c r="C1730" s="1">
        <v>1</v>
      </c>
      <c r="D1730" s="1">
        <v>0</v>
      </c>
      <c r="E1730" s="1">
        <v>0</v>
      </c>
      <c r="F1730" s="1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>
        <v>0</v>
      </c>
      <c r="BD1730">
        <v>0</v>
      </c>
      <c r="BE1730">
        <v>0</v>
      </c>
      <c r="BF1730">
        <v>0</v>
      </c>
      <c r="BG1730" s="1">
        <v>0</v>
      </c>
      <c r="BH1730" s="1">
        <v>0</v>
      </c>
      <c r="BI1730" s="1">
        <v>0</v>
      </c>
      <c r="BJ1730" s="1">
        <v>0</v>
      </c>
      <c r="BK1730" s="1">
        <v>0</v>
      </c>
      <c r="BL1730" s="1">
        <v>0</v>
      </c>
      <c r="BM1730" s="1">
        <v>0</v>
      </c>
      <c r="BN1730" s="1">
        <v>0</v>
      </c>
      <c r="BO1730" s="1">
        <v>0</v>
      </c>
      <c r="BP1730" s="1">
        <v>0</v>
      </c>
      <c r="BQ1730" s="1">
        <v>0</v>
      </c>
      <c r="BR1730" s="1">
        <v>0</v>
      </c>
      <c r="BS1730" s="1">
        <v>0</v>
      </c>
      <c r="BT1730" s="1">
        <v>0</v>
      </c>
      <c r="BU1730" s="1">
        <v>0</v>
      </c>
      <c r="BV1730" s="1">
        <v>0</v>
      </c>
      <c r="BW1730" s="1">
        <v>0</v>
      </c>
      <c r="BX1730" s="1">
        <v>0</v>
      </c>
      <c r="BY1730" s="1">
        <v>0</v>
      </c>
      <c r="BZ1730" s="1">
        <v>0</v>
      </c>
      <c r="CA1730" s="1">
        <v>0</v>
      </c>
      <c r="CB1730" s="1">
        <v>0</v>
      </c>
      <c r="CC1730" s="1">
        <v>0</v>
      </c>
      <c r="CD1730" s="1">
        <v>0</v>
      </c>
      <c r="CE1730" s="1">
        <v>0</v>
      </c>
      <c r="CF1730" s="1">
        <v>0</v>
      </c>
      <c r="CG1730" s="1">
        <v>0</v>
      </c>
      <c r="CH1730" s="1">
        <v>0</v>
      </c>
      <c r="CI1730" s="1" t="s">
        <v>4946</v>
      </c>
      <c r="CJ1730" s="1" t="s">
        <v>4946</v>
      </c>
      <c r="CK1730" s="1" t="s">
        <v>4945</v>
      </c>
      <c r="CL1730" s="1" t="s">
        <v>4945</v>
      </c>
      <c r="CM1730" s="1" t="s">
        <v>4945</v>
      </c>
      <c r="CN1730" s="1" t="s">
        <v>4946</v>
      </c>
      <c r="CO1730" s="1" t="s">
        <v>4946</v>
      </c>
      <c r="CP1730" s="1" t="s">
        <v>4944</v>
      </c>
      <c r="CQ1730" s="1" t="s">
        <v>4946</v>
      </c>
      <c r="CR1730" s="1" t="s">
        <v>4946</v>
      </c>
      <c r="CS1730" s="1" t="s">
        <v>4945</v>
      </c>
      <c r="CT1730" s="1" t="s">
        <v>4943</v>
      </c>
      <c r="CU1730" s="1" t="s">
        <v>4943</v>
      </c>
      <c r="CV1730" s="1" t="s">
        <v>4943</v>
      </c>
      <c r="CW1730" s="1" t="s">
        <v>4943</v>
      </c>
      <c r="CX1730" s="1" t="s">
        <v>4943</v>
      </c>
      <c r="CY1730" s="1" t="s">
        <v>4943</v>
      </c>
      <c r="CZ1730" s="1" t="s">
        <v>4943</v>
      </c>
    </row>
    <row r="1731" spans="2:104" x14ac:dyDescent="0.25">
      <c r="B1731" s="2">
        <v>44357</v>
      </c>
      <c r="C1731" s="1">
        <v>0</v>
      </c>
      <c r="D1731" s="1">
        <v>0</v>
      </c>
      <c r="E1731" s="1">
        <v>0</v>
      </c>
      <c r="F1731" s="1">
        <v>1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1</v>
      </c>
      <c r="M1731">
        <v>0</v>
      </c>
      <c r="N1731">
        <v>1</v>
      </c>
      <c r="O1731">
        <v>1</v>
      </c>
      <c r="P1731">
        <v>0</v>
      </c>
      <c r="Q1731">
        <v>1</v>
      </c>
      <c r="R1731">
        <v>1</v>
      </c>
      <c r="S1731">
        <v>1</v>
      </c>
      <c r="T1731">
        <v>1</v>
      </c>
      <c r="U1731">
        <v>0</v>
      </c>
      <c r="V1731" s="1">
        <v>0</v>
      </c>
      <c r="W1731" s="1">
        <v>0</v>
      </c>
      <c r="X1731" s="1">
        <v>1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1</v>
      </c>
      <c r="AG1731" s="1">
        <v>0</v>
      </c>
      <c r="AH1731" s="1">
        <v>0</v>
      </c>
      <c r="AI1731" s="1">
        <v>1</v>
      </c>
      <c r="AJ1731" s="1">
        <v>1</v>
      </c>
      <c r="AK1731" s="1">
        <v>0</v>
      </c>
      <c r="AL1731" s="1">
        <v>1</v>
      </c>
      <c r="AM1731" s="1">
        <v>0</v>
      </c>
      <c r="AN1731" s="1">
        <v>0</v>
      </c>
      <c r="AO1731" s="1">
        <v>1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1</v>
      </c>
      <c r="AX1731" s="1">
        <v>1</v>
      </c>
      <c r="AY1731" s="1">
        <v>1</v>
      </c>
      <c r="AZ1731" s="1">
        <v>1</v>
      </c>
      <c r="BA1731" s="1">
        <v>1</v>
      </c>
      <c r="BB1731" s="1">
        <v>1</v>
      </c>
      <c r="BC1731">
        <v>1</v>
      </c>
      <c r="BD1731">
        <v>1</v>
      </c>
      <c r="BE1731">
        <v>1</v>
      </c>
      <c r="BF1731">
        <v>0</v>
      </c>
      <c r="BG1731" s="1">
        <v>0</v>
      </c>
      <c r="BH1731" s="1">
        <v>0</v>
      </c>
      <c r="BI1731" s="1">
        <v>1</v>
      </c>
      <c r="BJ1731" s="1">
        <v>0</v>
      </c>
      <c r="BK1731" s="1">
        <v>0</v>
      </c>
      <c r="BL1731" s="1">
        <v>0</v>
      </c>
      <c r="BM1731" s="1">
        <v>0</v>
      </c>
      <c r="BN1731" s="1">
        <v>0</v>
      </c>
      <c r="BO1731" s="1">
        <v>0</v>
      </c>
      <c r="BP1731" s="1">
        <v>0</v>
      </c>
      <c r="BQ1731" s="1">
        <v>1</v>
      </c>
      <c r="BR1731" s="1">
        <v>1</v>
      </c>
      <c r="BS1731" s="1">
        <v>0</v>
      </c>
      <c r="BT1731" s="1">
        <v>1</v>
      </c>
      <c r="BU1731" s="1">
        <v>1</v>
      </c>
      <c r="BV1731" s="1">
        <v>0</v>
      </c>
      <c r="BW1731" s="1">
        <v>0</v>
      </c>
      <c r="BX1731" s="1">
        <v>1</v>
      </c>
      <c r="BY1731" s="1">
        <v>0</v>
      </c>
      <c r="BZ1731" s="1">
        <v>0</v>
      </c>
      <c r="CA1731" s="1">
        <v>0</v>
      </c>
      <c r="CB1731" s="1">
        <v>0</v>
      </c>
      <c r="CC1731" s="1">
        <v>0</v>
      </c>
      <c r="CD1731" s="1">
        <v>0</v>
      </c>
      <c r="CE1731" s="1">
        <v>0</v>
      </c>
      <c r="CF1731" s="1">
        <v>0</v>
      </c>
      <c r="CG1731" s="1">
        <v>0</v>
      </c>
      <c r="CH1731" s="1">
        <v>0</v>
      </c>
      <c r="CI1731" s="1" t="s">
        <v>4946</v>
      </c>
      <c r="CJ1731" s="1" t="s">
        <v>4946</v>
      </c>
      <c r="CK1731" s="1" t="s">
        <v>4946</v>
      </c>
      <c r="CL1731" s="1" t="s">
        <v>4946</v>
      </c>
      <c r="CM1731" s="1" t="s">
        <v>4946</v>
      </c>
      <c r="CN1731" s="1" t="s">
        <v>4946</v>
      </c>
      <c r="CO1731" s="1" t="s">
        <v>4946</v>
      </c>
      <c r="CP1731" s="1" t="s">
        <v>4946</v>
      </c>
      <c r="CQ1731" s="1" t="s">
        <v>4946</v>
      </c>
      <c r="CR1731" s="1" t="s">
        <v>4946</v>
      </c>
      <c r="CS1731" s="1" t="s">
        <v>4946</v>
      </c>
      <c r="CT1731" s="1" t="s">
        <v>4943</v>
      </c>
      <c r="CU1731" s="1" t="s">
        <v>4943</v>
      </c>
      <c r="CV1731" s="1" t="s">
        <v>4943</v>
      </c>
      <c r="CW1731" s="1" t="s">
        <v>4943</v>
      </c>
      <c r="CX1731" s="1" t="s">
        <v>4943</v>
      </c>
      <c r="CY1731" s="1" t="s">
        <v>4943</v>
      </c>
      <c r="CZ1731" s="1" t="s">
        <v>4943</v>
      </c>
    </row>
    <row r="1732" spans="2:104" x14ac:dyDescent="0.25">
      <c r="B1732" s="2">
        <v>44357</v>
      </c>
      <c r="C1732" s="1">
        <v>1</v>
      </c>
      <c r="D1732" s="1">
        <v>0</v>
      </c>
      <c r="E1732" s="1">
        <v>0</v>
      </c>
      <c r="F1732" s="1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0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0</v>
      </c>
      <c r="T1732">
        <v>1</v>
      </c>
      <c r="U1732">
        <v>0</v>
      </c>
      <c r="V1732" s="1">
        <v>1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1</v>
      </c>
      <c r="AG1732" s="1">
        <v>0</v>
      </c>
      <c r="AH1732" s="1">
        <v>1</v>
      </c>
      <c r="AI1732" s="1">
        <v>0</v>
      </c>
      <c r="AJ1732" s="1">
        <v>0</v>
      </c>
      <c r="AK1732" s="1">
        <v>0</v>
      </c>
      <c r="AL1732" s="1">
        <v>0</v>
      </c>
      <c r="AM1732" s="1">
        <v>1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1</v>
      </c>
      <c r="AY1732" s="1">
        <v>1</v>
      </c>
      <c r="AZ1732" s="1">
        <v>1</v>
      </c>
      <c r="BA1732" s="1">
        <v>1</v>
      </c>
      <c r="BB1732" s="1">
        <v>1</v>
      </c>
      <c r="BC1732">
        <v>1</v>
      </c>
      <c r="BD1732">
        <v>1</v>
      </c>
      <c r="BE1732">
        <v>1</v>
      </c>
      <c r="BF1732">
        <v>1</v>
      </c>
      <c r="BG1732" s="1">
        <v>1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M1732" s="1">
        <v>0</v>
      </c>
      <c r="BN1732" s="1">
        <v>0</v>
      </c>
      <c r="BO1732" s="1">
        <v>0</v>
      </c>
      <c r="BP1732" s="1">
        <v>0</v>
      </c>
      <c r="BQ1732" s="1">
        <v>0</v>
      </c>
      <c r="BR1732" s="1">
        <v>0</v>
      </c>
      <c r="BS1732" s="1">
        <v>0</v>
      </c>
      <c r="BT1732" s="1">
        <v>0</v>
      </c>
      <c r="BU1732" s="1">
        <v>0</v>
      </c>
      <c r="BV1732" s="1">
        <v>0</v>
      </c>
      <c r="BW1732" s="1">
        <v>0</v>
      </c>
      <c r="BX1732" s="1">
        <v>0</v>
      </c>
      <c r="BY1732" s="1">
        <v>0</v>
      </c>
      <c r="BZ1732" s="1">
        <v>0</v>
      </c>
      <c r="CA1732" s="1">
        <v>0</v>
      </c>
      <c r="CB1732" s="1">
        <v>0</v>
      </c>
      <c r="CC1732" s="1">
        <v>0</v>
      </c>
      <c r="CD1732" s="1">
        <v>0</v>
      </c>
      <c r="CE1732" s="1">
        <v>0</v>
      </c>
      <c r="CF1732" s="1">
        <v>0</v>
      </c>
      <c r="CG1732" s="1">
        <v>0</v>
      </c>
      <c r="CH1732" s="1">
        <v>0</v>
      </c>
      <c r="CI1732" s="1" t="s">
        <v>4944</v>
      </c>
      <c r="CJ1732" s="1" t="s">
        <v>4946</v>
      </c>
      <c r="CK1732" s="1" t="s">
        <v>4946</v>
      </c>
      <c r="CL1732" s="1" t="s">
        <v>4944</v>
      </c>
      <c r="CM1732" s="1" t="s">
        <v>4946</v>
      </c>
      <c r="CN1732" s="1" t="s">
        <v>4946</v>
      </c>
      <c r="CO1732" s="1" t="s">
        <v>4946</v>
      </c>
      <c r="CP1732" s="1" t="s">
        <v>4944</v>
      </c>
      <c r="CQ1732" s="1" t="s">
        <v>4945</v>
      </c>
      <c r="CR1732" s="1" t="s">
        <v>4946</v>
      </c>
      <c r="CS1732" s="1" t="s">
        <v>4945</v>
      </c>
      <c r="CT1732" s="1" t="s">
        <v>4943</v>
      </c>
      <c r="CU1732" s="1" t="s">
        <v>4943</v>
      </c>
      <c r="CV1732" s="1" t="s">
        <v>4943</v>
      </c>
      <c r="CW1732" s="1" t="s">
        <v>4943</v>
      </c>
      <c r="CX1732" s="1" t="s">
        <v>4943</v>
      </c>
      <c r="CY1732" s="1" t="s">
        <v>4943</v>
      </c>
      <c r="CZ1732" s="1" t="s">
        <v>4943</v>
      </c>
    </row>
    <row r="1733" spans="2:104" x14ac:dyDescent="0.25">
      <c r="B1733" s="2">
        <v>44357</v>
      </c>
      <c r="C1733" s="1">
        <v>1</v>
      </c>
      <c r="D1733" s="1">
        <v>0</v>
      </c>
      <c r="E1733" s="1">
        <v>0</v>
      </c>
      <c r="F1733" s="1">
        <v>0</v>
      </c>
      <c r="G1733">
        <v>0</v>
      </c>
      <c r="H1733">
        <v>0</v>
      </c>
      <c r="I1733">
        <v>0</v>
      </c>
      <c r="J1733">
        <v>0</v>
      </c>
      <c r="K1733">
        <v>1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1</v>
      </c>
      <c r="AX1733" s="1">
        <v>1</v>
      </c>
      <c r="AY1733" s="1">
        <v>1</v>
      </c>
      <c r="AZ1733" s="1">
        <v>1</v>
      </c>
      <c r="BA1733" s="1">
        <v>0</v>
      </c>
      <c r="BB1733" s="1">
        <v>1</v>
      </c>
      <c r="BC1733">
        <v>1</v>
      </c>
      <c r="BD1733">
        <v>1</v>
      </c>
      <c r="BE1733">
        <v>1</v>
      </c>
      <c r="BF1733">
        <v>0</v>
      </c>
      <c r="BG1733" s="1">
        <v>1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M1733" s="1">
        <v>0</v>
      </c>
      <c r="BN1733" s="1">
        <v>0</v>
      </c>
      <c r="BO1733" s="1">
        <v>0</v>
      </c>
      <c r="BP1733" s="1">
        <v>0</v>
      </c>
      <c r="BQ1733" s="1">
        <v>0</v>
      </c>
      <c r="BR1733" s="1">
        <v>0</v>
      </c>
      <c r="BS1733" s="1">
        <v>0</v>
      </c>
      <c r="BT1733" s="1">
        <v>0</v>
      </c>
      <c r="BU1733" s="1">
        <v>0</v>
      </c>
      <c r="BV1733" s="1">
        <v>0</v>
      </c>
      <c r="BW1733" s="1">
        <v>0</v>
      </c>
      <c r="BX1733" s="1">
        <v>0</v>
      </c>
      <c r="BY1733" s="1">
        <v>0</v>
      </c>
      <c r="BZ1733" s="1">
        <v>0</v>
      </c>
      <c r="CA1733" s="1">
        <v>0</v>
      </c>
      <c r="CB1733" s="1">
        <v>0</v>
      </c>
      <c r="CC1733" s="1">
        <v>0</v>
      </c>
      <c r="CD1733" s="1">
        <v>0</v>
      </c>
      <c r="CE1733" s="1">
        <v>0</v>
      </c>
      <c r="CF1733" s="1">
        <v>0</v>
      </c>
      <c r="CG1733" s="1">
        <v>0</v>
      </c>
      <c r="CH1733" s="1">
        <v>0</v>
      </c>
      <c r="CI1733" s="1" t="s">
        <v>4945</v>
      </c>
      <c r="CJ1733" s="1" t="s">
        <v>4945</v>
      </c>
      <c r="CK1733" s="1" t="s">
        <v>4945</v>
      </c>
      <c r="CL1733" s="1" t="s">
        <v>4945</v>
      </c>
      <c r="CM1733" s="1" t="s">
        <v>4945</v>
      </c>
      <c r="CN1733" s="1" t="s">
        <v>4945</v>
      </c>
      <c r="CO1733" s="1" t="s">
        <v>4945</v>
      </c>
      <c r="CP1733" s="1" t="s">
        <v>4945</v>
      </c>
      <c r="CQ1733" s="1" t="s">
        <v>4945</v>
      </c>
      <c r="CR1733" s="1" t="s">
        <v>4945</v>
      </c>
      <c r="CS1733" s="1" t="s">
        <v>4945</v>
      </c>
      <c r="CT1733" s="1" t="s">
        <v>4943</v>
      </c>
      <c r="CU1733" s="1" t="s">
        <v>4943</v>
      </c>
      <c r="CV1733" s="1" t="s">
        <v>4943</v>
      </c>
      <c r="CW1733" s="1" t="s">
        <v>4943</v>
      </c>
      <c r="CX1733" s="1" t="s">
        <v>4943</v>
      </c>
      <c r="CY1733" s="1" t="s">
        <v>4943</v>
      </c>
      <c r="CZ1733" s="1" t="s">
        <v>4943</v>
      </c>
    </row>
    <row r="1734" spans="2:104" x14ac:dyDescent="0.25">
      <c r="B1734" s="2">
        <v>44357</v>
      </c>
      <c r="C1734" s="1">
        <v>0</v>
      </c>
      <c r="D1734" s="1">
        <v>1</v>
      </c>
      <c r="E1734" s="1">
        <v>0</v>
      </c>
      <c r="F1734" s="1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1</v>
      </c>
      <c r="R1734">
        <v>1</v>
      </c>
      <c r="S1734">
        <v>0</v>
      </c>
      <c r="T1734">
        <v>0</v>
      </c>
      <c r="U1734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1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>
        <v>0</v>
      </c>
      <c r="BD1734">
        <v>0</v>
      </c>
      <c r="BE1734">
        <v>0</v>
      </c>
      <c r="BF1734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M1734" s="1">
        <v>0</v>
      </c>
      <c r="BN1734" s="1">
        <v>0</v>
      </c>
      <c r="BO1734" s="1">
        <v>0</v>
      </c>
      <c r="BP1734" s="1">
        <v>0</v>
      </c>
      <c r="BQ1734" s="1">
        <v>0</v>
      </c>
      <c r="BR1734" s="1">
        <v>0</v>
      </c>
      <c r="BS1734" s="1">
        <v>0</v>
      </c>
      <c r="BT1734" s="1">
        <v>0</v>
      </c>
      <c r="BU1734" s="1">
        <v>0</v>
      </c>
      <c r="BV1734" s="1">
        <v>0</v>
      </c>
      <c r="BW1734" s="1">
        <v>0</v>
      </c>
      <c r="BX1734" s="1">
        <v>0</v>
      </c>
      <c r="BY1734" s="1">
        <v>0</v>
      </c>
      <c r="BZ1734" s="1">
        <v>0</v>
      </c>
      <c r="CA1734" s="1">
        <v>0</v>
      </c>
      <c r="CB1734" s="1">
        <v>0</v>
      </c>
      <c r="CC1734" s="1">
        <v>0</v>
      </c>
      <c r="CD1734" s="1">
        <v>0</v>
      </c>
      <c r="CE1734" s="1">
        <v>0</v>
      </c>
      <c r="CF1734" s="1">
        <v>0</v>
      </c>
      <c r="CG1734" s="1">
        <v>0</v>
      </c>
      <c r="CH1734" s="1">
        <v>0</v>
      </c>
      <c r="CI1734" s="1" t="s">
        <v>4946</v>
      </c>
      <c r="CJ1734" s="1" t="s">
        <v>4946</v>
      </c>
      <c r="CK1734" s="1" t="s">
        <v>4946</v>
      </c>
      <c r="CL1734" s="1" t="s">
        <v>4944</v>
      </c>
      <c r="CM1734" s="1" t="s">
        <v>4945</v>
      </c>
      <c r="CN1734" s="1" t="s">
        <v>4945</v>
      </c>
      <c r="CO1734" s="1" t="s">
        <v>4945</v>
      </c>
      <c r="CP1734" s="1" t="s">
        <v>4944</v>
      </c>
      <c r="CQ1734" s="1" t="s">
        <v>4944</v>
      </c>
      <c r="CR1734" s="1" t="s">
        <v>4944</v>
      </c>
      <c r="CS1734" s="1" t="s">
        <v>4944</v>
      </c>
      <c r="CT1734" s="1" t="s">
        <v>4943</v>
      </c>
      <c r="CU1734" s="1" t="s">
        <v>4943</v>
      </c>
      <c r="CV1734" s="1" t="s">
        <v>4943</v>
      </c>
      <c r="CW1734" s="1" t="s">
        <v>4943</v>
      </c>
      <c r="CX1734" s="1" t="s">
        <v>4943</v>
      </c>
      <c r="CY1734" s="1" t="s">
        <v>23</v>
      </c>
      <c r="CZ1734" s="1" t="s">
        <v>4943</v>
      </c>
    </row>
    <row r="1735" spans="2:104" x14ac:dyDescent="0.25">
      <c r="B1735" s="2">
        <v>44357</v>
      </c>
      <c r="C1735" s="1">
        <v>1</v>
      </c>
      <c r="D1735" s="1">
        <v>0</v>
      </c>
      <c r="E1735" s="1">
        <v>0</v>
      </c>
      <c r="F1735" s="1">
        <v>0</v>
      </c>
      <c r="G1735">
        <v>0</v>
      </c>
      <c r="H1735">
        <v>0</v>
      </c>
      <c r="I1735">
        <v>1</v>
      </c>
      <c r="J1735">
        <v>0</v>
      </c>
      <c r="K1735">
        <v>1</v>
      </c>
      <c r="L1735">
        <v>0</v>
      </c>
      <c r="M1735">
        <v>0</v>
      </c>
      <c r="N1735">
        <v>1</v>
      </c>
      <c r="O1735">
        <v>1</v>
      </c>
      <c r="P1735">
        <v>0</v>
      </c>
      <c r="Q1735">
        <v>0</v>
      </c>
      <c r="R1735">
        <v>1</v>
      </c>
      <c r="S1735">
        <v>1</v>
      </c>
      <c r="T1735">
        <v>1</v>
      </c>
      <c r="U1735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1</v>
      </c>
      <c r="AX1735" s="1">
        <v>1</v>
      </c>
      <c r="AY1735" s="1">
        <v>1</v>
      </c>
      <c r="AZ1735" s="1">
        <v>0</v>
      </c>
      <c r="BA1735" s="1">
        <v>0</v>
      </c>
      <c r="BB1735" s="1">
        <v>0</v>
      </c>
      <c r="BC1735">
        <v>1</v>
      </c>
      <c r="BD1735">
        <v>1</v>
      </c>
      <c r="BE1735">
        <v>1</v>
      </c>
      <c r="BF1735">
        <v>1</v>
      </c>
      <c r="BG1735" s="1">
        <v>0</v>
      </c>
      <c r="BH1735" s="1">
        <v>0</v>
      </c>
      <c r="BI1735" s="1">
        <v>1</v>
      </c>
      <c r="BJ1735" s="1">
        <v>0</v>
      </c>
      <c r="BK1735" s="1">
        <v>0</v>
      </c>
      <c r="BL1735" s="1">
        <v>0</v>
      </c>
      <c r="BM1735" s="1">
        <v>0</v>
      </c>
      <c r="BN1735" s="1">
        <v>0</v>
      </c>
      <c r="BO1735" s="1">
        <v>0</v>
      </c>
      <c r="BP1735" s="1">
        <v>0</v>
      </c>
      <c r="BQ1735" s="1">
        <v>0</v>
      </c>
      <c r="BR1735" s="1">
        <v>0</v>
      </c>
      <c r="BS1735" s="1">
        <v>0</v>
      </c>
      <c r="BT1735" s="1">
        <v>0</v>
      </c>
      <c r="BU1735" s="1">
        <v>0</v>
      </c>
      <c r="BV1735" s="1">
        <v>0</v>
      </c>
      <c r="BW1735" s="1">
        <v>0</v>
      </c>
      <c r="BX1735" s="1">
        <v>0</v>
      </c>
      <c r="BY1735" s="1">
        <v>0</v>
      </c>
      <c r="BZ1735" s="1">
        <v>0</v>
      </c>
      <c r="CA1735" s="1">
        <v>0</v>
      </c>
      <c r="CB1735" s="1">
        <v>0</v>
      </c>
      <c r="CC1735" s="1">
        <v>0</v>
      </c>
      <c r="CD1735" s="1">
        <v>0</v>
      </c>
      <c r="CE1735" s="1">
        <v>0</v>
      </c>
      <c r="CF1735" s="1">
        <v>0</v>
      </c>
      <c r="CG1735" s="1">
        <v>0</v>
      </c>
      <c r="CH1735" s="1">
        <v>0</v>
      </c>
      <c r="CI1735" s="1" t="s">
        <v>4946</v>
      </c>
      <c r="CJ1735" s="1" t="s">
        <v>4946</v>
      </c>
      <c r="CK1735" s="1" t="s">
        <v>4946</v>
      </c>
      <c r="CL1735" s="1" t="s">
        <v>4946</v>
      </c>
      <c r="CM1735" s="1" t="s">
        <v>4946</v>
      </c>
      <c r="CN1735" s="1" t="s">
        <v>4946</v>
      </c>
      <c r="CO1735" s="1" t="s">
        <v>4944</v>
      </c>
      <c r="CP1735" s="1" t="s">
        <v>4945</v>
      </c>
      <c r="CQ1735" s="1" t="s">
        <v>4946</v>
      </c>
      <c r="CR1735" s="1" t="s">
        <v>4945</v>
      </c>
      <c r="CS1735" s="1" t="s">
        <v>4945</v>
      </c>
      <c r="CT1735" s="1" t="s">
        <v>4943</v>
      </c>
      <c r="CU1735" s="1" t="s">
        <v>4943</v>
      </c>
      <c r="CV1735" s="1" t="s">
        <v>4943</v>
      </c>
      <c r="CW1735" s="1" t="s">
        <v>4943</v>
      </c>
      <c r="CX1735" s="1" t="s">
        <v>4943</v>
      </c>
      <c r="CY1735" s="1" t="s">
        <v>4943</v>
      </c>
      <c r="CZ1735" s="1" t="s">
        <v>4943</v>
      </c>
    </row>
    <row r="1736" spans="2:104" x14ac:dyDescent="0.25">
      <c r="B1736" s="2">
        <v>44357</v>
      </c>
      <c r="C1736" s="1">
        <v>1</v>
      </c>
      <c r="D1736" s="1">
        <v>0</v>
      </c>
      <c r="E1736" s="1">
        <v>0</v>
      </c>
      <c r="F1736" s="1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1</v>
      </c>
      <c r="M1736">
        <v>0</v>
      </c>
      <c r="N1736">
        <v>0</v>
      </c>
      <c r="O1736">
        <v>0</v>
      </c>
      <c r="P1736">
        <v>1</v>
      </c>
      <c r="Q1736">
        <v>0</v>
      </c>
      <c r="R1736">
        <v>1</v>
      </c>
      <c r="S1736">
        <v>0</v>
      </c>
      <c r="T1736">
        <v>0</v>
      </c>
      <c r="U1736">
        <v>0</v>
      </c>
      <c r="V1736" s="1">
        <v>0</v>
      </c>
      <c r="W1736" s="1">
        <v>0</v>
      </c>
      <c r="X1736" s="1">
        <v>1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1</v>
      </c>
      <c r="AG1736" s="1">
        <v>0</v>
      </c>
      <c r="AH1736" s="1">
        <v>0</v>
      </c>
      <c r="AI1736" s="1">
        <v>1</v>
      </c>
      <c r="AJ1736" s="1">
        <v>1</v>
      </c>
      <c r="AK1736" s="1">
        <v>0</v>
      </c>
      <c r="AL1736" s="1">
        <v>0</v>
      </c>
      <c r="AM1736" s="1">
        <v>0</v>
      </c>
      <c r="AN1736" s="1">
        <v>0</v>
      </c>
      <c r="AO1736" s="1">
        <v>1</v>
      </c>
      <c r="AP1736" s="1">
        <v>0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1</v>
      </c>
      <c r="BA1736" s="1">
        <v>0</v>
      </c>
      <c r="BB1736" s="1">
        <v>0</v>
      </c>
      <c r="BC1736">
        <v>1</v>
      </c>
      <c r="BD1736">
        <v>1</v>
      </c>
      <c r="BE1736">
        <v>0</v>
      </c>
      <c r="BF1736">
        <v>0</v>
      </c>
      <c r="BG1736" s="1">
        <v>0</v>
      </c>
      <c r="BH1736" s="1">
        <v>0</v>
      </c>
      <c r="BI1736" s="1">
        <v>1</v>
      </c>
      <c r="BJ1736" s="1">
        <v>0</v>
      </c>
      <c r="BK1736" s="1">
        <v>0</v>
      </c>
      <c r="BL1736" s="1">
        <v>0</v>
      </c>
      <c r="BM1736" s="1">
        <v>0</v>
      </c>
      <c r="BN1736" s="1">
        <v>0</v>
      </c>
      <c r="BO1736" s="1">
        <v>0</v>
      </c>
      <c r="BP1736" s="1">
        <v>0</v>
      </c>
      <c r="BQ1736" s="1">
        <v>1</v>
      </c>
      <c r="BR1736" s="1">
        <v>0</v>
      </c>
      <c r="BS1736" s="1">
        <v>0</v>
      </c>
      <c r="BT1736" s="1">
        <v>0</v>
      </c>
      <c r="BU1736" s="1">
        <v>1</v>
      </c>
      <c r="BV1736" s="1">
        <v>0</v>
      </c>
      <c r="BW1736" s="1">
        <v>0</v>
      </c>
      <c r="BX1736" s="1">
        <v>1</v>
      </c>
      <c r="BY1736" s="1">
        <v>0</v>
      </c>
      <c r="BZ1736" s="1">
        <v>0</v>
      </c>
      <c r="CA1736" s="1">
        <v>0</v>
      </c>
      <c r="CB1736" s="1">
        <v>0</v>
      </c>
      <c r="CC1736" s="1">
        <v>0</v>
      </c>
      <c r="CD1736" s="1">
        <v>0</v>
      </c>
      <c r="CE1736" s="1">
        <v>0</v>
      </c>
      <c r="CF1736" s="1">
        <v>0</v>
      </c>
      <c r="CG1736" s="1">
        <v>0</v>
      </c>
      <c r="CH1736" s="1">
        <v>0</v>
      </c>
      <c r="CI1736" s="1" t="s">
        <v>4946</v>
      </c>
      <c r="CJ1736" s="1" t="s">
        <v>4944</v>
      </c>
      <c r="CK1736" s="1" t="s">
        <v>4946</v>
      </c>
      <c r="CL1736" s="1" t="s">
        <v>4946</v>
      </c>
      <c r="CM1736" s="1" t="s">
        <v>4946</v>
      </c>
      <c r="CN1736" s="1" t="s">
        <v>4946</v>
      </c>
      <c r="CO1736" s="1" t="s">
        <v>4946</v>
      </c>
      <c r="CP1736" s="1" t="s">
        <v>4946</v>
      </c>
      <c r="CQ1736" s="1" t="s">
        <v>4946</v>
      </c>
      <c r="CR1736" s="1" t="s">
        <v>4946</v>
      </c>
      <c r="CS1736" s="1" t="s">
        <v>4946</v>
      </c>
      <c r="CT1736" s="1" t="s">
        <v>4943</v>
      </c>
      <c r="CU1736" s="1" t="s">
        <v>4943</v>
      </c>
      <c r="CV1736" s="1" t="s">
        <v>4943</v>
      </c>
      <c r="CW1736" s="1" t="s">
        <v>4943</v>
      </c>
      <c r="CX1736" s="1" t="s">
        <v>4943</v>
      </c>
      <c r="CY1736" s="1" t="s">
        <v>4943</v>
      </c>
      <c r="CZ1736" s="1" t="s">
        <v>4943</v>
      </c>
    </row>
    <row r="1737" spans="2:104" x14ac:dyDescent="0.25">
      <c r="B1737" s="2">
        <v>44357</v>
      </c>
      <c r="C1737" s="1">
        <v>1</v>
      </c>
      <c r="D1737" s="1">
        <v>0</v>
      </c>
      <c r="E1737" s="1">
        <v>0</v>
      </c>
      <c r="F1737" s="1">
        <v>0</v>
      </c>
      <c r="G1737">
        <v>0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0</v>
      </c>
      <c r="N1737">
        <v>0</v>
      </c>
      <c r="O1737">
        <v>1</v>
      </c>
      <c r="P1737">
        <v>0</v>
      </c>
      <c r="Q1737">
        <v>0</v>
      </c>
      <c r="R1737">
        <v>1</v>
      </c>
      <c r="S1737">
        <v>0</v>
      </c>
      <c r="T1737">
        <v>1</v>
      </c>
      <c r="U1737">
        <v>0</v>
      </c>
      <c r="V1737" s="1">
        <v>0</v>
      </c>
      <c r="W1737" s="1">
        <v>0</v>
      </c>
      <c r="X1737" s="1">
        <v>1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1</v>
      </c>
      <c r="AG1737" s="1">
        <v>1</v>
      </c>
      <c r="AH1737" s="1">
        <v>0</v>
      </c>
      <c r="AI1737" s="1">
        <v>1</v>
      </c>
      <c r="AJ1737" s="1">
        <v>1</v>
      </c>
      <c r="AK1737" s="1">
        <v>1</v>
      </c>
      <c r="AL1737" s="1">
        <v>1</v>
      </c>
      <c r="AM1737" s="1">
        <v>0</v>
      </c>
      <c r="AN1737" s="1">
        <v>0</v>
      </c>
      <c r="AO1737" s="1">
        <v>1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1</v>
      </c>
      <c r="AX1737" s="1">
        <v>1</v>
      </c>
      <c r="AY1737" s="1">
        <v>1</v>
      </c>
      <c r="AZ1737" s="1">
        <v>1</v>
      </c>
      <c r="BA1737" s="1">
        <v>0</v>
      </c>
      <c r="BB1737" s="1">
        <v>1</v>
      </c>
      <c r="BC1737">
        <v>0</v>
      </c>
      <c r="BD1737">
        <v>0</v>
      </c>
      <c r="BE1737">
        <v>1</v>
      </c>
      <c r="BF1737">
        <v>0</v>
      </c>
      <c r="BG1737" s="1">
        <v>0</v>
      </c>
      <c r="BH1737" s="1">
        <v>0</v>
      </c>
      <c r="BI1737" s="1">
        <v>1</v>
      </c>
      <c r="BJ1737" s="1">
        <v>0</v>
      </c>
      <c r="BK1737" s="1">
        <v>0</v>
      </c>
      <c r="BL1737" s="1">
        <v>0</v>
      </c>
      <c r="BM1737" s="1">
        <v>0</v>
      </c>
      <c r="BN1737" s="1">
        <v>0</v>
      </c>
      <c r="BO1737" s="1">
        <v>0</v>
      </c>
      <c r="BP1737" s="1">
        <v>0</v>
      </c>
      <c r="BQ1737" s="1">
        <v>0</v>
      </c>
      <c r="BR1737" s="1">
        <v>0</v>
      </c>
      <c r="BS1737" s="1">
        <v>0</v>
      </c>
      <c r="BT1737" s="1">
        <v>0</v>
      </c>
      <c r="BU1737" s="1">
        <v>0</v>
      </c>
      <c r="BV1737" s="1">
        <v>0</v>
      </c>
      <c r="BW1737" s="1">
        <v>0</v>
      </c>
      <c r="BX1737" s="1">
        <v>0</v>
      </c>
      <c r="BY1737" s="1">
        <v>0</v>
      </c>
      <c r="BZ1737" s="1">
        <v>0</v>
      </c>
      <c r="CA1737" s="1">
        <v>0</v>
      </c>
      <c r="CB1737" s="1">
        <v>0</v>
      </c>
      <c r="CC1737" s="1">
        <v>0</v>
      </c>
      <c r="CD1737" s="1">
        <v>0</v>
      </c>
      <c r="CE1737" s="1">
        <v>0</v>
      </c>
      <c r="CF1737" s="1">
        <v>0</v>
      </c>
      <c r="CG1737" s="1">
        <v>0</v>
      </c>
      <c r="CH1737" s="1">
        <v>0</v>
      </c>
      <c r="CI1737" s="1" t="s">
        <v>4946</v>
      </c>
      <c r="CJ1737" s="1" t="s">
        <v>4946</v>
      </c>
      <c r="CK1737" s="1" t="s">
        <v>4946</v>
      </c>
      <c r="CL1737" s="1" t="s">
        <v>4946</v>
      </c>
      <c r="CM1737" s="1" t="s">
        <v>4944</v>
      </c>
      <c r="CN1737" s="1" t="s">
        <v>4946</v>
      </c>
      <c r="CO1737" s="1" t="s">
        <v>4944</v>
      </c>
      <c r="CP1737" s="1" t="s">
        <v>4946</v>
      </c>
      <c r="CQ1737" s="1" t="s">
        <v>4944</v>
      </c>
      <c r="CR1737" s="1" t="s">
        <v>4946</v>
      </c>
      <c r="CS1737" s="1" t="s">
        <v>4946</v>
      </c>
      <c r="CT1737" s="1" t="s">
        <v>4943</v>
      </c>
      <c r="CU1737" s="1" t="s">
        <v>4943</v>
      </c>
      <c r="CV1737" s="1" t="s">
        <v>4943</v>
      </c>
      <c r="CW1737" s="1" t="s">
        <v>4943</v>
      </c>
      <c r="CX1737" s="1" t="s">
        <v>4943</v>
      </c>
      <c r="CY1737" s="1" t="s">
        <v>4943</v>
      </c>
      <c r="CZ1737" s="1" t="s">
        <v>4943</v>
      </c>
    </row>
    <row r="1738" spans="2:104" x14ac:dyDescent="0.25">
      <c r="B1738" s="2">
        <v>44357</v>
      </c>
      <c r="C1738" s="1">
        <v>1</v>
      </c>
      <c r="D1738" s="1">
        <v>0</v>
      </c>
      <c r="E1738" s="1">
        <v>0</v>
      </c>
      <c r="F1738" s="1">
        <v>0</v>
      </c>
      <c r="G1738">
        <v>0</v>
      </c>
      <c r="H1738">
        <v>0</v>
      </c>
      <c r="I1738">
        <v>1</v>
      </c>
      <c r="J1738">
        <v>0</v>
      </c>
      <c r="K1738">
        <v>1</v>
      </c>
      <c r="L1738">
        <v>0</v>
      </c>
      <c r="M1738">
        <v>0</v>
      </c>
      <c r="N1738">
        <v>0</v>
      </c>
      <c r="O1738">
        <v>1</v>
      </c>
      <c r="P1738">
        <v>0</v>
      </c>
      <c r="Q1738">
        <v>0</v>
      </c>
      <c r="R1738">
        <v>0</v>
      </c>
      <c r="S1738">
        <v>0</v>
      </c>
      <c r="T1738">
        <v>1</v>
      </c>
      <c r="U1738">
        <v>0</v>
      </c>
      <c r="V1738" s="1">
        <v>1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1</v>
      </c>
      <c r="AZ1738" s="1">
        <v>1</v>
      </c>
      <c r="BA1738" s="1">
        <v>0</v>
      </c>
      <c r="BB1738" s="1">
        <v>0</v>
      </c>
      <c r="BC1738">
        <v>0</v>
      </c>
      <c r="BD1738">
        <v>0</v>
      </c>
      <c r="BE1738">
        <v>1</v>
      </c>
      <c r="BF1738">
        <v>0</v>
      </c>
      <c r="BG1738" s="1">
        <v>1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M1738" s="1">
        <v>0</v>
      </c>
      <c r="BN1738" s="1">
        <v>0</v>
      </c>
      <c r="BO1738" s="1">
        <v>0</v>
      </c>
      <c r="BP1738" s="1">
        <v>0</v>
      </c>
      <c r="BQ1738" s="1">
        <v>0</v>
      </c>
      <c r="BR1738" s="1">
        <v>0</v>
      </c>
      <c r="BS1738" s="1">
        <v>0</v>
      </c>
      <c r="BT1738" s="1">
        <v>0</v>
      </c>
      <c r="BU1738" s="1">
        <v>0</v>
      </c>
      <c r="BV1738" s="1">
        <v>0</v>
      </c>
      <c r="BW1738" s="1">
        <v>0</v>
      </c>
      <c r="BX1738" s="1">
        <v>0</v>
      </c>
      <c r="BY1738" s="1">
        <v>0</v>
      </c>
      <c r="BZ1738" s="1">
        <v>0</v>
      </c>
      <c r="CA1738" s="1">
        <v>0</v>
      </c>
      <c r="CB1738" s="1">
        <v>0</v>
      </c>
      <c r="CC1738" s="1">
        <v>0</v>
      </c>
      <c r="CD1738" s="1">
        <v>0</v>
      </c>
      <c r="CE1738" s="1">
        <v>0</v>
      </c>
      <c r="CF1738" s="1">
        <v>0</v>
      </c>
      <c r="CG1738" s="1">
        <v>0</v>
      </c>
      <c r="CH1738" s="1">
        <v>0</v>
      </c>
      <c r="CI1738" s="1" t="s">
        <v>4946</v>
      </c>
      <c r="CJ1738" s="1" t="s">
        <v>4944</v>
      </c>
      <c r="CK1738" s="1" t="s">
        <v>4946</v>
      </c>
      <c r="CL1738" s="1" t="s">
        <v>4946</v>
      </c>
      <c r="CM1738" s="1" t="s">
        <v>4944</v>
      </c>
      <c r="CN1738" s="1" t="s">
        <v>4944</v>
      </c>
      <c r="CO1738" s="1" t="s">
        <v>4945</v>
      </c>
      <c r="CP1738" s="1" t="s">
        <v>4945</v>
      </c>
      <c r="CQ1738" s="1" t="s">
        <v>4945</v>
      </c>
      <c r="CR1738" s="1" t="s">
        <v>4946</v>
      </c>
      <c r="CS1738" s="1" t="s">
        <v>4944</v>
      </c>
      <c r="CT1738" s="1" t="s">
        <v>4943</v>
      </c>
      <c r="CU1738" s="1" t="s">
        <v>4943</v>
      </c>
      <c r="CV1738" s="1" t="s">
        <v>4943</v>
      </c>
      <c r="CW1738" s="1" t="s">
        <v>4943</v>
      </c>
      <c r="CX1738" s="1" t="s">
        <v>4943</v>
      </c>
      <c r="CY1738" s="1" t="s">
        <v>4943</v>
      </c>
      <c r="CZ1738" s="1" t="s">
        <v>4943</v>
      </c>
    </row>
    <row r="1739" spans="2:104" x14ac:dyDescent="0.25">
      <c r="B1739" s="2">
        <v>44357</v>
      </c>
      <c r="C1739" s="1">
        <v>1</v>
      </c>
      <c r="D1739" s="1">
        <v>0</v>
      </c>
      <c r="E1739" s="1">
        <v>0</v>
      </c>
      <c r="F1739" s="1">
        <v>0</v>
      </c>
      <c r="G1739">
        <v>0</v>
      </c>
      <c r="H1739">
        <v>0</v>
      </c>
      <c r="I1739">
        <v>1</v>
      </c>
      <c r="J1739">
        <v>0</v>
      </c>
      <c r="K1739">
        <v>0</v>
      </c>
      <c r="L1739">
        <v>0</v>
      </c>
      <c r="M1739">
        <v>0</v>
      </c>
      <c r="N1739">
        <v>1</v>
      </c>
      <c r="O1739">
        <v>1</v>
      </c>
      <c r="P1739">
        <v>1</v>
      </c>
      <c r="Q1739">
        <v>1</v>
      </c>
      <c r="R1739">
        <v>1</v>
      </c>
      <c r="S1739">
        <v>1</v>
      </c>
      <c r="T1739">
        <v>1</v>
      </c>
      <c r="U1739">
        <v>1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1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>
        <v>0</v>
      </c>
      <c r="BD1739">
        <v>0</v>
      </c>
      <c r="BE1739">
        <v>0</v>
      </c>
      <c r="BF1739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M1739" s="1">
        <v>0</v>
      </c>
      <c r="BN1739" s="1">
        <v>0</v>
      </c>
      <c r="BO1739" s="1">
        <v>0</v>
      </c>
      <c r="BP1739" s="1">
        <v>0</v>
      </c>
      <c r="BQ1739" s="1">
        <v>0</v>
      </c>
      <c r="BR1739" s="1">
        <v>0</v>
      </c>
      <c r="BS1739" s="1">
        <v>0</v>
      </c>
      <c r="BT1739" s="1">
        <v>0</v>
      </c>
      <c r="BU1739" s="1">
        <v>0</v>
      </c>
      <c r="BV1739" s="1">
        <v>0</v>
      </c>
      <c r="BW1739" s="1">
        <v>0</v>
      </c>
      <c r="BX1739" s="1">
        <v>0</v>
      </c>
      <c r="BY1739" s="1">
        <v>0</v>
      </c>
      <c r="BZ1739" s="1">
        <v>0</v>
      </c>
      <c r="CA1739" s="1">
        <v>0</v>
      </c>
      <c r="CB1739" s="1">
        <v>0</v>
      </c>
      <c r="CC1739" s="1">
        <v>0</v>
      </c>
      <c r="CD1739" s="1">
        <v>0</v>
      </c>
      <c r="CE1739" s="1">
        <v>0</v>
      </c>
      <c r="CF1739" s="1">
        <v>0</v>
      </c>
      <c r="CG1739" s="1">
        <v>0</v>
      </c>
      <c r="CH1739" s="1">
        <v>0</v>
      </c>
      <c r="CI1739" s="1" t="s">
        <v>4946</v>
      </c>
      <c r="CJ1739" s="1" t="s">
        <v>4946</v>
      </c>
      <c r="CK1739" s="1" t="s">
        <v>4946</v>
      </c>
      <c r="CL1739" s="1" t="s">
        <v>4946</v>
      </c>
      <c r="CM1739" s="1" t="s">
        <v>4944</v>
      </c>
      <c r="CN1739" s="1" t="s">
        <v>4944</v>
      </c>
      <c r="CO1739" s="1" t="s">
        <v>4944</v>
      </c>
      <c r="CP1739" s="1" t="s">
        <v>4945</v>
      </c>
      <c r="CQ1739" s="1" t="s">
        <v>4946</v>
      </c>
      <c r="CR1739" s="1" t="s">
        <v>4946</v>
      </c>
      <c r="CS1739" s="1" t="s">
        <v>4946</v>
      </c>
      <c r="CT1739" s="1" t="s">
        <v>4943</v>
      </c>
      <c r="CU1739" s="1" t="s">
        <v>4943</v>
      </c>
      <c r="CV1739" s="1" t="s">
        <v>4943</v>
      </c>
      <c r="CW1739" s="1" t="s">
        <v>4943</v>
      </c>
      <c r="CX1739" s="1" t="s">
        <v>4943</v>
      </c>
      <c r="CY1739" s="1" t="s">
        <v>4943</v>
      </c>
      <c r="CZ1739" s="1" t="s">
        <v>4943</v>
      </c>
    </row>
    <row r="1740" spans="2:104" x14ac:dyDescent="0.25">
      <c r="B1740" s="2">
        <v>44357</v>
      </c>
      <c r="C1740" s="1">
        <v>1</v>
      </c>
      <c r="D1740" s="1">
        <v>0</v>
      </c>
      <c r="E1740" s="1">
        <v>0</v>
      </c>
      <c r="F1740" s="1">
        <v>0</v>
      </c>
      <c r="G1740">
        <v>0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1</v>
      </c>
      <c r="R1740">
        <v>0</v>
      </c>
      <c r="S1740">
        <v>0</v>
      </c>
      <c r="T1740">
        <v>1</v>
      </c>
      <c r="U1740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1</v>
      </c>
      <c r="AD1740" s="1">
        <v>0</v>
      </c>
      <c r="AE1740" s="1">
        <v>0</v>
      </c>
      <c r="AF1740" s="1">
        <v>1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1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>
        <v>1</v>
      </c>
      <c r="BD1740">
        <v>0</v>
      </c>
      <c r="BE1740">
        <v>0</v>
      </c>
      <c r="BF1740">
        <v>1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M1740" s="1">
        <v>0</v>
      </c>
      <c r="BN1740" s="1">
        <v>1</v>
      </c>
      <c r="BO1740" s="1">
        <v>0</v>
      </c>
      <c r="BP1740" s="1">
        <v>0</v>
      </c>
      <c r="BQ1740" s="1">
        <v>0</v>
      </c>
      <c r="BR1740" s="1">
        <v>0</v>
      </c>
      <c r="BS1740" s="1">
        <v>0</v>
      </c>
      <c r="BT1740" s="1">
        <v>0</v>
      </c>
      <c r="BU1740" s="1">
        <v>0</v>
      </c>
      <c r="BV1740" s="1">
        <v>0</v>
      </c>
      <c r="BW1740" s="1">
        <v>0</v>
      </c>
      <c r="BX1740" s="1">
        <v>0</v>
      </c>
      <c r="BY1740" s="1">
        <v>0</v>
      </c>
      <c r="BZ1740" s="1">
        <v>0</v>
      </c>
      <c r="CA1740" s="1">
        <v>0</v>
      </c>
      <c r="CB1740" s="1">
        <v>0</v>
      </c>
      <c r="CC1740" s="1">
        <v>0</v>
      </c>
      <c r="CD1740" s="1">
        <v>0</v>
      </c>
      <c r="CE1740" s="1">
        <v>0</v>
      </c>
      <c r="CF1740" s="1">
        <v>0</v>
      </c>
      <c r="CG1740" s="1">
        <v>0</v>
      </c>
      <c r="CH1740" s="1">
        <v>0</v>
      </c>
      <c r="CI1740" s="1" t="s">
        <v>4946</v>
      </c>
      <c r="CJ1740" s="1" t="s">
        <v>4946</v>
      </c>
      <c r="CK1740" s="1" t="s">
        <v>4946</v>
      </c>
      <c r="CL1740" s="1" t="s">
        <v>4946</v>
      </c>
      <c r="CM1740" s="1" t="s">
        <v>4946</v>
      </c>
      <c r="CN1740" s="1" t="s">
        <v>4946</v>
      </c>
      <c r="CO1740" s="1" t="s">
        <v>4944</v>
      </c>
      <c r="CP1740" s="1" t="s">
        <v>4944</v>
      </c>
      <c r="CQ1740" s="1" t="s">
        <v>4944</v>
      </c>
      <c r="CR1740" s="1" t="s">
        <v>4944</v>
      </c>
      <c r="CS1740" s="1" t="s">
        <v>4944</v>
      </c>
      <c r="CT1740" s="1" t="s">
        <v>4943</v>
      </c>
      <c r="CU1740" s="1" t="s">
        <v>4943</v>
      </c>
      <c r="CV1740" s="1" t="s">
        <v>4943</v>
      </c>
      <c r="CW1740" s="1" t="s">
        <v>4943</v>
      </c>
      <c r="CX1740" s="1" t="s">
        <v>4943</v>
      </c>
      <c r="CY1740" s="1" t="s">
        <v>4943</v>
      </c>
      <c r="CZ1740" s="1" t="s">
        <v>4943</v>
      </c>
    </row>
    <row r="1741" spans="2:104" x14ac:dyDescent="0.25">
      <c r="B1741" s="2">
        <v>44357</v>
      </c>
      <c r="C1741" s="1">
        <v>1</v>
      </c>
      <c r="D1741" s="1">
        <v>0</v>
      </c>
      <c r="E1741" s="1">
        <v>0</v>
      </c>
      <c r="F1741" s="1">
        <v>0</v>
      </c>
      <c r="G1741">
        <v>0</v>
      </c>
      <c r="H1741">
        <v>0</v>
      </c>
      <c r="I1741">
        <v>1</v>
      </c>
      <c r="J1741">
        <v>0</v>
      </c>
      <c r="K1741">
        <v>1</v>
      </c>
      <c r="L1741">
        <v>0</v>
      </c>
      <c r="M1741">
        <v>0</v>
      </c>
      <c r="N1741">
        <v>0</v>
      </c>
      <c r="O1741">
        <v>1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 s="1">
        <v>1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0</v>
      </c>
      <c r="AW1741" s="1">
        <v>0</v>
      </c>
      <c r="AX1741" s="1">
        <v>1</v>
      </c>
      <c r="AY1741" s="1">
        <v>0</v>
      </c>
      <c r="AZ1741" s="1">
        <v>1</v>
      </c>
      <c r="BA1741" s="1">
        <v>0</v>
      </c>
      <c r="BB1741" s="1">
        <v>1</v>
      </c>
      <c r="BC1741">
        <v>0</v>
      </c>
      <c r="BD1741">
        <v>0</v>
      </c>
      <c r="BE1741">
        <v>0</v>
      </c>
      <c r="BF1741">
        <v>1</v>
      </c>
      <c r="BG1741" s="1">
        <v>1</v>
      </c>
      <c r="BH1741" s="1">
        <v>0</v>
      </c>
      <c r="BI1741" s="1">
        <v>0</v>
      </c>
      <c r="BJ1741" s="1">
        <v>0</v>
      </c>
      <c r="BK1741" s="1">
        <v>0</v>
      </c>
      <c r="BL1741" s="1">
        <v>0</v>
      </c>
      <c r="BM1741" s="1">
        <v>0</v>
      </c>
      <c r="BN1741" s="1">
        <v>0</v>
      </c>
      <c r="BO1741" s="1">
        <v>0</v>
      </c>
      <c r="BP1741" s="1">
        <v>0</v>
      </c>
      <c r="BQ1741" s="1">
        <v>0</v>
      </c>
      <c r="BR1741" s="1">
        <v>0</v>
      </c>
      <c r="BS1741" s="1">
        <v>0</v>
      </c>
      <c r="BT1741" s="1">
        <v>0</v>
      </c>
      <c r="BU1741" s="1">
        <v>0</v>
      </c>
      <c r="BV1741" s="1">
        <v>0</v>
      </c>
      <c r="BW1741" s="1">
        <v>0</v>
      </c>
      <c r="BX1741" s="1">
        <v>0</v>
      </c>
      <c r="BY1741" s="1">
        <v>0</v>
      </c>
      <c r="BZ1741" s="1">
        <v>0</v>
      </c>
      <c r="CA1741" s="1">
        <v>0</v>
      </c>
      <c r="CB1741" s="1">
        <v>0</v>
      </c>
      <c r="CC1741" s="1">
        <v>0</v>
      </c>
      <c r="CD1741" s="1">
        <v>0</v>
      </c>
      <c r="CE1741" s="1">
        <v>0</v>
      </c>
      <c r="CF1741" s="1">
        <v>0</v>
      </c>
      <c r="CG1741" s="1">
        <v>0</v>
      </c>
      <c r="CH1741" s="1">
        <v>0</v>
      </c>
      <c r="CI1741" s="1" t="s">
        <v>4944</v>
      </c>
      <c r="CJ1741" s="1" t="s">
        <v>4944</v>
      </c>
      <c r="CK1741" s="1" t="s">
        <v>4944</v>
      </c>
      <c r="CL1741" s="1" t="s">
        <v>4944</v>
      </c>
      <c r="CM1741" s="1" t="s">
        <v>4944</v>
      </c>
      <c r="CN1741" s="1" t="s">
        <v>4944</v>
      </c>
      <c r="CO1741" s="1" t="s">
        <v>4944</v>
      </c>
      <c r="CP1741" s="1" t="s">
        <v>4945</v>
      </c>
      <c r="CQ1741" s="1" t="s">
        <v>4944</v>
      </c>
      <c r="CR1741" s="1" t="s">
        <v>4944</v>
      </c>
      <c r="CS1741" s="1" t="s">
        <v>4945</v>
      </c>
      <c r="CT1741" s="1" t="s">
        <v>4943</v>
      </c>
      <c r="CU1741" s="1" t="s">
        <v>4943</v>
      </c>
      <c r="CV1741" s="1" t="s">
        <v>4943</v>
      </c>
      <c r="CW1741" s="1" t="s">
        <v>4943</v>
      </c>
      <c r="CX1741" s="1" t="s">
        <v>4943</v>
      </c>
      <c r="CY1741" s="1" t="s">
        <v>4943</v>
      </c>
      <c r="CZ1741" s="1" t="s">
        <v>4943</v>
      </c>
    </row>
    <row r="1742" spans="2:104" x14ac:dyDescent="0.25">
      <c r="B1742" s="2">
        <v>44357</v>
      </c>
      <c r="C1742" s="1">
        <v>0</v>
      </c>
      <c r="D1742" s="1">
        <v>1</v>
      </c>
      <c r="E1742" s="1">
        <v>0</v>
      </c>
      <c r="F1742" s="1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>
        <v>0</v>
      </c>
      <c r="BD1742">
        <v>0</v>
      </c>
      <c r="BE1742">
        <v>0</v>
      </c>
      <c r="BF1742">
        <v>0</v>
      </c>
      <c r="BG1742" s="1">
        <v>0</v>
      </c>
      <c r="BH1742" s="1">
        <v>0</v>
      </c>
      <c r="BI1742" s="1">
        <v>0</v>
      </c>
      <c r="BJ1742" s="1">
        <v>0</v>
      </c>
      <c r="BK1742" s="1">
        <v>0</v>
      </c>
      <c r="BL1742" s="1">
        <v>0</v>
      </c>
      <c r="BM1742" s="1">
        <v>0</v>
      </c>
      <c r="BN1742" s="1">
        <v>0</v>
      </c>
      <c r="BO1742" s="1">
        <v>0</v>
      </c>
      <c r="BP1742" s="1">
        <v>0</v>
      </c>
      <c r="BQ1742" s="1">
        <v>0</v>
      </c>
      <c r="BR1742" s="1">
        <v>0</v>
      </c>
      <c r="BS1742" s="1">
        <v>0</v>
      </c>
      <c r="BT1742" s="1">
        <v>0</v>
      </c>
      <c r="BU1742" s="1">
        <v>0</v>
      </c>
      <c r="BV1742" s="1">
        <v>0</v>
      </c>
      <c r="BW1742" s="1">
        <v>0</v>
      </c>
      <c r="BX1742" s="1">
        <v>0</v>
      </c>
      <c r="BY1742" s="1">
        <v>0</v>
      </c>
      <c r="BZ1742" s="1">
        <v>0</v>
      </c>
      <c r="CA1742" s="1">
        <v>0</v>
      </c>
      <c r="CB1742" s="1">
        <v>0</v>
      </c>
      <c r="CC1742" s="1">
        <v>0</v>
      </c>
      <c r="CD1742" s="1">
        <v>0</v>
      </c>
      <c r="CE1742" s="1">
        <v>0</v>
      </c>
      <c r="CF1742" s="1">
        <v>0</v>
      </c>
      <c r="CG1742" s="1">
        <v>0</v>
      </c>
      <c r="CH1742" s="1">
        <v>0</v>
      </c>
      <c r="CI1742" s="1" t="s">
        <v>4943</v>
      </c>
      <c r="CJ1742" s="1" t="s">
        <v>4943</v>
      </c>
      <c r="CK1742" s="1" t="s">
        <v>4943</v>
      </c>
      <c r="CL1742" s="1" t="s">
        <v>4943</v>
      </c>
      <c r="CM1742" s="1" t="s">
        <v>4943</v>
      </c>
      <c r="CN1742" s="1" t="s">
        <v>4943</v>
      </c>
      <c r="CO1742" s="1" t="s">
        <v>4943</v>
      </c>
      <c r="CP1742" s="1" t="s">
        <v>4943</v>
      </c>
      <c r="CQ1742" s="1" t="s">
        <v>4943</v>
      </c>
      <c r="CR1742" s="1" t="s">
        <v>4943</v>
      </c>
      <c r="CS1742" s="1" t="s">
        <v>4943</v>
      </c>
      <c r="CT1742" s="1" t="s">
        <v>4943</v>
      </c>
      <c r="CU1742" s="1" t="s">
        <v>4943</v>
      </c>
      <c r="CV1742" s="1" t="s">
        <v>4943</v>
      </c>
      <c r="CW1742" s="1" t="s">
        <v>4943</v>
      </c>
      <c r="CX1742" s="1" t="s">
        <v>4943</v>
      </c>
      <c r="CY1742" s="1" t="s">
        <v>23</v>
      </c>
      <c r="CZ1742" s="1" t="s">
        <v>4943</v>
      </c>
    </row>
    <row r="1743" spans="2:104" x14ac:dyDescent="0.25">
      <c r="B1743" s="2">
        <v>44357</v>
      </c>
      <c r="C1743" s="1">
        <v>0</v>
      </c>
      <c r="D1743" s="1">
        <v>1</v>
      </c>
      <c r="E1743" s="1">
        <v>0</v>
      </c>
      <c r="F1743" s="1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>
        <v>0</v>
      </c>
      <c r="BD1743">
        <v>0</v>
      </c>
      <c r="BE1743">
        <v>0</v>
      </c>
      <c r="BF1743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M1743" s="1">
        <v>0</v>
      </c>
      <c r="BN1743" s="1">
        <v>0</v>
      </c>
      <c r="BO1743" s="1">
        <v>0</v>
      </c>
      <c r="BP1743" s="1">
        <v>0</v>
      </c>
      <c r="BQ1743" s="1">
        <v>0</v>
      </c>
      <c r="BR1743" s="1">
        <v>0</v>
      </c>
      <c r="BS1743" s="1">
        <v>0</v>
      </c>
      <c r="BT1743" s="1">
        <v>0</v>
      </c>
      <c r="BU1743" s="1">
        <v>0</v>
      </c>
      <c r="BV1743" s="1">
        <v>0</v>
      </c>
      <c r="BW1743" s="1">
        <v>0</v>
      </c>
      <c r="BX1743" s="1">
        <v>0</v>
      </c>
      <c r="BY1743" s="1">
        <v>0</v>
      </c>
      <c r="BZ1743" s="1">
        <v>0</v>
      </c>
      <c r="CA1743" s="1">
        <v>0</v>
      </c>
      <c r="CB1743" s="1">
        <v>0</v>
      </c>
      <c r="CC1743" s="1">
        <v>0</v>
      </c>
      <c r="CD1743" s="1">
        <v>0</v>
      </c>
      <c r="CE1743" s="1">
        <v>0</v>
      </c>
      <c r="CF1743" s="1">
        <v>0</v>
      </c>
      <c r="CG1743" s="1">
        <v>0</v>
      </c>
      <c r="CH1743" s="1">
        <v>0</v>
      </c>
      <c r="CI1743" s="1" t="s">
        <v>4943</v>
      </c>
      <c r="CJ1743" s="1" t="s">
        <v>4943</v>
      </c>
      <c r="CK1743" s="1" t="s">
        <v>4943</v>
      </c>
      <c r="CL1743" s="1" t="s">
        <v>4943</v>
      </c>
      <c r="CM1743" s="1" t="s">
        <v>4943</v>
      </c>
      <c r="CN1743" s="1" t="s">
        <v>4943</v>
      </c>
      <c r="CO1743" s="1" t="s">
        <v>4943</v>
      </c>
      <c r="CP1743" s="1" t="s">
        <v>4943</v>
      </c>
      <c r="CQ1743" s="1" t="s">
        <v>4943</v>
      </c>
      <c r="CR1743" s="1" t="s">
        <v>4943</v>
      </c>
      <c r="CS1743" s="1" t="s">
        <v>4943</v>
      </c>
      <c r="CT1743" s="1" t="s">
        <v>4943</v>
      </c>
      <c r="CU1743" s="1" t="s">
        <v>4943</v>
      </c>
      <c r="CV1743" s="1" t="s">
        <v>4943</v>
      </c>
      <c r="CW1743" s="1" t="s">
        <v>4943</v>
      </c>
      <c r="CX1743" s="1" t="s">
        <v>4943</v>
      </c>
      <c r="CY1743" s="1" t="s">
        <v>23</v>
      </c>
      <c r="CZ1743" s="1" t="s">
        <v>4943</v>
      </c>
    </row>
    <row r="1744" spans="2:104" x14ac:dyDescent="0.25">
      <c r="B1744" s="2">
        <v>44357</v>
      </c>
      <c r="C1744" s="1">
        <v>0</v>
      </c>
      <c r="D1744" s="1">
        <v>0</v>
      </c>
      <c r="E1744" s="1">
        <v>0</v>
      </c>
      <c r="F1744" s="1">
        <v>1</v>
      </c>
      <c r="G1744">
        <v>1</v>
      </c>
      <c r="H1744">
        <v>1</v>
      </c>
      <c r="I1744">
        <v>0</v>
      </c>
      <c r="J1744">
        <v>0</v>
      </c>
      <c r="K1744">
        <v>0</v>
      </c>
      <c r="L1744">
        <v>1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>
        <v>0</v>
      </c>
      <c r="BD1744">
        <v>0</v>
      </c>
      <c r="BE1744">
        <v>0</v>
      </c>
      <c r="BF1744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M1744" s="1">
        <v>0</v>
      </c>
      <c r="BN1744" s="1">
        <v>0</v>
      </c>
      <c r="BO1744" s="1">
        <v>0</v>
      </c>
      <c r="BP1744" s="1">
        <v>0</v>
      </c>
      <c r="BQ1744" s="1">
        <v>1</v>
      </c>
      <c r="BR1744" s="1">
        <v>1</v>
      </c>
      <c r="BS1744" s="1">
        <v>1</v>
      </c>
      <c r="BT1744" s="1">
        <v>1</v>
      </c>
      <c r="BU1744" s="1">
        <v>1</v>
      </c>
      <c r="BV1744" s="1">
        <v>1</v>
      </c>
      <c r="BW1744" s="1">
        <v>0</v>
      </c>
      <c r="BX1744" s="1">
        <v>0</v>
      </c>
      <c r="BY1744" s="1">
        <v>0</v>
      </c>
      <c r="BZ1744" s="1">
        <v>0</v>
      </c>
      <c r="CA1744" s="1">
        <v>1</v>
      </c>
      <c r="CB1744" s="1">
        <v>0</v>
      </c>
      <c r="CC1744" s="1">
        <v>0</v>
      </c>
      <c r="CD1744" s="1">
        <v>0</v>
      </c>
      <c r="CE1744" s="1">
        <v>0</v>
      </c>
      <c r="CF1744" s="1">
        <v>0</v>
      </c>
      <c r="CG1744" s="1">
        <v>0</v>
      </c>
      <c r="CH1744" s="1">
        <v>0</v>
      </c>
      <c r="CI1744" s="1" t="s">
        <v>4945</v>
      </c>
      <c r="CJ1744" s="1" t="s">
        <v>4945</v>
      </c>
      <c r="CK1744" s="1" t="s">
        <v>4946</v>
      </c>
      <c r="CL1744" s="1" t="s">
        <v>4946</v>
      </c>
      <c r="CM1744" s="1" t="s">
        <v>4944</v>
      </c>
      <c r="CN1744" s="1" t="s">
        <v>4944</v>
      </c>
      <c r="CO1744" s="1" t="s">
        <v>4944</v>
      </c>
      <c r="CP1744" s="1" t="s">
        <v>4944</v>
      </c>
      <c r="CQ1744" s="1" t="s">
        <v>4945</v>
      </c>
      <c r="CR1744" s="1" t="s">
        <v>4945</v>
      </c>
      <c r="CS1744" s="1" t="s">
        <v>4945</v>
      </c>
      <c r="CT1744" s="1" t="s">
        <v>4943</v>
      </c>
      <c r="CU1744" s="1" t="s">
        <v>4943</v>
      </c>
      <c r="CV1744" s="1" t="s">
        <v>4943</v>
      </c>
      <c r="CW1744" s="1" t="s">
        <v>4943</v>
      </c>
      <c r="CX1744" s="1" t="s">
        <v>4943</v>
      </c>
      <c r="CY1744" s="1" t="s">
        <v>4943</v>
      </c>
      <c r="CZ1744" s="1" t="s">
        <v>4943</v>
      </c>
    </row>
    <row r="1745" spans="2:104" x14ac:dyDescent="0.25">
      <c r="B1745" s="2">
        <v>44357</v>
      </c>
      <c r="C1745" s="1">
        <v>0</v>
      </c>
      <c r="D1745" s="1">
        <v>1</v>
      </c>
      <c r="E1745" s="1">
        <v>0</v>
      </c>
      <c r="F1745" s="1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>
        <v>0</v>
      </c>
      <c r="BD1745">
        <v>0</v>
      </c>
      <c r="BE1745">
        <v>0</v>
      </c>
      <c r="BF1745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M1745" s="1">
        <v>0</v>
      </c>
      <c r="BN1745" s="1">
        <v>0</v>
      </c>
      <c r="BO1745" s="1">
        <v>0</v>
      </c>
      <c r="BP1745" s="1">
        <v>0</v>
      </c>
      <c r="BQ1745" s="1">
        <v>0</v>
      </c>
      <c r="BR1745" s="1">
        <v>0</v>
      </c>
      <c r="BS1745" s="1">
        <v>0</v>
      </c>
      <c r="BT1745" s="1">
        <v>0</v>
      </c>
      <c r="BU1745" s="1">
        <v>0</v>
      </c>
      <c r="BV1745" s="1">
        <v>0</v>
      </c>
      <c r="BW1745" s="1">
        <v>0</v>
      </c>
      <c r="BX1745" s="1">
        <v>0</v>
      </c>
      <c r="BY1745" s="1">
        <v>0</v>
      </c>
      <c r="BZ1745" s="1">
        <v>0</v>
      </c>
      <c r="CA1745" s="1">
        <v>0</v>
      </c>
      <c r="CB1745" s="1">
        <v>0</v>
      </c>
      <c r="CC1745" s="1">
        <v>0</v>
      </c>
      <c r="CD1745" s="1">
        <v>0</v>
      </c>
      <c r="CE1745" s="1">
        <v>0</v>
      </c>
      <c r="CF1745" s="1">
        <v>0</v>
      </c>
      <c r="CG1745" s="1">
        <v>0</v>
      </c>
      <c r="CH1745" s="1">
        <v>0</v>
      </c>
      <c r="CI1745" s="1" t="s">
        <v>4943</v>
      </c>
      <c r="CJ1745" s="1" t="s">
        <v>4943</v>
      </c>
      <c r="CK1745" s="1" t="s">
        <v>4943</v>
      </c>
      <c r="CL1745" s="1" t="s">
        <v>4943</v>
      </c>
      <c r="CM1745" s="1" t="s">
        <v>4943</v>
      </c>
      <c r="CN1745" s="1" t="s">
        <v>4943</v>
      </c>
      <c r="CO1745" s="1" t="s">
        <v>4943</v>
      </c>
      <c r="CP1745" s="1" t="s">
        <v>4943</v>
      </c>
      <c r="CQ1745" s="1" t="s">
        <v>4943</v>
      </c>
      <c r="CR1745" s="1" t="s">
        <v>4943</v>
      </c>
      <c r="CS1745" s="1" t="s">
        <v>4943</v>
      </c>
      <c r="CT1745" s="1" t="s">
        <v>4943</v>
      </c>
      <c r="CU1745" s="1" t="s">
        <v>4943</v>
      </c>
      <c r="CV1745" s="1" t="s">
        <v>4943</v>
      </c>
      <c r="CW1745" s="1" t="s">
        <v>4943</v>
      </c>
      <c r="CX1745" s="1" t="s">
        <v>4943</v>
      </c>
      <c r="CY1745" s="1" t="s">
        <v>23</v>
      </c>
      <c r="CZ1745" s="1" t="s">
        <v>4943</v>
      </c>
    </row>
    <row r="1746" spans="2:104" x14ac:dyDescent="0.25">
      <c r="B1746" s="2">
        <v>44356</v>
      </c>
      <c r="C1746" s="1">
        <v>0</v>
      </c>
      <c r="D1746" s="1">
        <v>1</v>
      </c>
      <c r="E1746" s="1">
        <v>0</v>
      </c>
      <c r="F1746" s="1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>
        <v>0</v>
      </c>
      <c r="BD1746">
        <v>0</v>
      </c>
      <c r="BE1746">
        <v>0</v>
      </c>
      <c r="BF1746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M1746" s="1">
        <v>0</v>
      </c>
      <c r="BN1746" s="1">
        <v>0</v>
      </c>
      <c r="BO1746" s="1">
        <v>0</v>
      </c>
      <c r="BP1746" s="1">
        <v>0</v>
      </c>
      <c r="BQ1746" s="1">
        <v>0</v>
      </c>
      <c r="BR1746" s="1">
        <v>0</v>
      </c>
      <c r="BS1746" s="1">
        <v>0</v>
      </c>
      <c r="BT1746" s="1">
        <v>0</v>
      </c>
      <c r="BU1746" s="1">
        <v>0</v>
      </c>
      <c r="BV1746" s="1">
        <v>0</v>
      </c>
      <c r="BW1746" s="1">
        <v>0</v>
      </c>
      <c r="BX1746" s="1">
        <v>0</v>
      </c>
      <c r="BY1746" s="1">
        <v>0</v>
      </c>
      <c r="BZ1746" s="1">
        <v>0</v>
      </c>
      <c r="CA1746" s="1">
        <v>0</v>
      </c>
      <c r="CB1746" s="1">
        <v>0</v>
      </c>
      <c r="CC1746" s="1">
        <v>0</v>
      </c>
      <c r="CD1746" s="1">
        <v>0</v>
      </c>
      <c r="CE1746" s="1">
        <v>0</v>
      </c>
      <c r="CF1746" s="1">
        <v>0</v>
      </c>
      <c r="CG1746" s="1">
        <v>0</v>
      </c>
      <c r="CH1746" s="1">
        <v>0</v>
      </c>
      <c r="CI1746" s="1" t="s">
        <v>4943</v>
      </c>
      <c r="CJ1746" s="1" t="s">
        <v>4943</v>
      </c>
      <c r="CK1746" s="1" t="s">
        <v>4943</v>
      </c>
      <c r="CL1746" s="1" t="s">
        <v>4943</v>
      </c>
      <c r="CM1746" s="1" t="s">
        <v>4943</v>
      </c>
      <c r="CN1746" s="1" t="s">
        <v>4943</v>
      </c>
      <c r="CO1746" s="1" t="s">
        <v>4943</v>
      </c>
      <c r="CP1746" s="1" t="s">
        <v>4943</v>
      </c>
      <c r="CQ1746" s="1" t="s">
        <v>4943</v>
      </c>
      <c r="CR1746" s="1" t="s">
        <v>4943</v>
      </c>
      <c r="CS1746" s="1" t="s">
        <v>4943</v>
      </c>
      <c r="CT1746" s="1" t="s">
        <v>4943</v>
      </c>
      <c r="CU1746" s="1" t="s">
        <v>4943</v>
      </c>
      <c r="CV1746" s="1" t="s">
        <v>4943</v>
      </c>
      <c r="CW1746" s="1" t="s">
        <v>4943</v>
      </c>
      <c r="CX1746" s="1" t="s">
        <v>4943</v>
      </c>
      <c r="CY1746" s="1" t="s">
        <v>23</v>
      </c>
      <c r="CZ1746" s="1" t="s">
        <v>4943</v>
      </c>
    </row>
    <row r="1747" spans="2:104" x14ac:dyDescent="0.25">
      <c r="B1747" s="2">
        <v>44356</v>
      </c>
      <c r="C1747" s="1">
        <v>1</v>
      </c>
      <c r="D1747" s="1">
        <v>0</v>
      </c>
      <c r="E1747" s="1">
        <v>0</v>
      </c>
      <c r="F1747" s="1">
        <v>0</v>
      </c>
      <c r="G1747">
        <v>0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1</v>
      </c>
      <c r="O1747">
        <v>1</v>
      </c>
      <c r="P1747">
        <v>0</v>
      </c>
      <c r="Q1747">
        <v>0</v>
      </c>
      <c r="R1747">
        <v>1</v>
      </c>
      <c r="S1747">
        <v>0</v>
      </c>
      <c r="T1747">
        <v>1</v>
      </c>
      <c r="U1747">
        <v>0</v>
      </c>
      <c r="V1747" s="1">
        <v>1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1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1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>
        <v>0</v>
      </c>
      <c r="BD1747">
        <v>0</v>
      </c>
      <c r="BE1747">
        <v>0</v>
      </c>
      <c r="BF1747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M1747" s="1">
        <v>0</v>
      </c>
      <c r="BN1747" s="1">
        <v>0</v>
      </c>
      <c r="BO1747" s="1">
        <v>0</v>
      </c>
      <c r="BP1747" s="1">
        <v>0</v>
      </c>
      <c r="BQ1747" s="1">
        <v>0</v>
      </c>
      <c r="BR1747" s="1">
        <v>0</v>
      </c>
      <c r="BS1747" s="1">
        <v>0</v>
      </c>
      <c r="BT1747" s="1">
        <v>0</v>
      </c>
      <c r="BU1747" s="1">
        <v>0</v>
      </c>
      <c r="BV1747" s="1">
        <v>0</v>
      </c>
      <c r="BW1747" s="1">
        <v>0</v>
      </c>
      <c r="BX1747" s="1">
        <v>0</v>
      </c>
      <c r="BY1747" s="1">
        <v>0</v>
      </c>
      <c r="BZ1747" s="1">
        <v>0</v>
      </c>
      <c r="CA1747" s="1">
        <v>0</v>
      </c>
      <c r="CB1747" s="1">
        <v>0</v>
      </c>
      <c r="CC1747" s="1">
        <v>0</v>
      </c>
      <c r="CD1747" s="1">
        <v>0</v>
      </c>
      <c r="CE1747" s="1">
        <v>0</v>
      </c>
      <c r="CF1747" s="1">
        <v>1</v>
      </c>
      <c r="CG1747" s="1">
        <v>0</v>
      </c>
      <c r="CH1747" s="1">
        <v>0</v>
      </c>
      <c r="CI1747" s="1" t="s">
        <v>4946</v>
      </c>
      <c r="CJ1747" s="1" t="s">
        <v>4946</v>
      </c>
      <c r="CK1747" s="1" t="s">
        <v>4946</v>
      </c>
      <c r="CL1747" s="1" t="s">
        <v>4946</v>
      </c>
      <c r="CM1747" s="1" t="s">
        <v>4944</v>
      </c>
      <c r="CN1747" s="1" t="s">
        <v>4944</v>
      </c>
      <c r="CO1747" s="1" t="s">
        <v>4944</v>
      </c>
      <c r="CP1747" s="1" t="s">
        <v>4945</v>
      </c>
      <c r="CQ1747" s="1" t="s">
        <v>4944</v>
      </c>
      <c r="CR1747" s="1" t="s">
        <v>4944</v>
      </c>
      <c r="CS1747" s="1" t="s">
        <v>4944</v>
      </c>
      <c r="CT1747" s="1" t="s">
        <v>4943</v>
      </c>
      <c r="CU1747" s="1" t="s">
        <v>4943</v>
      </c>
      <c r="CV1747" s="1" t="s">
        <v>4943</v>
      </c>
      <c r="CW1747" s="1" t="s">
        <v>4943</v>
      </c>
      <c r="CX1747" s="1" t="s">
        <v>4943</v>
      </c>
      <c r="CY1747" s="1" t="s">
        <v>4943</v>
      </c>
      <c r="CZ1747" s="1" t="s">
        <v>4943</v>
      </c>
    </row>
    <row r="1748" spans="2:104" x14ac:dyDescent="0.25">
      <c r="B1748" s="2">
        <v>44356</v>
      </c>
      <c r="C1748" s="1">
        <v>1</v>
      </c>
      <c r="D1748" s="1">
        <v>0</v>
      </c>
      <c r="E1748" s="1">
        <v>0</v>
      </c>
      <c r="F1748" s="1">
        <v>0</v>
      </c>
      <c r="G1748">
        <v>0</v>
      </c>
      <c r="H1748">
        <v>0</v>
      </c>
      <c r="I1748">
        <v>1</v>
      </c>
      <c r="J1748">
        <v>1</v>
      </c>
      <c r="K1748">
        <v>1</v>
      </c>
      <c r="L1748">
        <v>1</v>
      </c>
      <c r="M1748">
        <v>0</v>
      </c>
      <c r="N1748">
        <v>1</v>
      </c>
      <c r="O1748">
        <v>1</v>
      </c>
      <c r="P1748">
        <v>0</v>
      </c>
      <c r="Q1748">
        <v>0</v>
      </c>
      <c r="R1748">
        <v>1</v>
      </c>
      <c r="S1748">
        <v>0</v>
      </c>
      <c r="T1748">
        <v>1</v>
      </c>
      <c r="U1748">
        <v>0</v>
      </c>
      <c r="V1748" s="1">
        <v>1</v>
      </c>
      <c r="W1748" s="1">
        <v>0</v>
      </c>
      <c r="X1748" s="1">
        <v>1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1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1</v>
      </c>
      <c r="AN1748" s="1">
        <v>0</v>
      </c>
      <c r="AO1748" s="1">
        <v>1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1</v>
      </c>
      <c r="AY1748" s="1">
        <v>0</v>
      </c>
      <c r="AZ1748" s="1">
        <v>0</v>
      </c>
      <c r="BA1748" s="1">
        <v>0</v>
      </c>
      <c r="BB1748" s="1">
        <v>0</v>
      </c>
      <c r="BC1748">
        <v>0</v>
      </c>
      <c r="BD1748">
        <v>0</v>
      </c>
      <c r="BE1748">
        <v>1</v>
      </c>
      <c r="BF1748">
        <v>0</v>
      </c>
      <c r="BG1748" s="1">
        <v>1</v>
      </c>
      <c r="BH1748" s="1">
        <v>0</v>
      </c>
      <c r="BI1748" s="1">
        <v>1</v>
      </c>
      <c r="BJ1748" s="1">
        <v>0</v>
      </c>
      <c r="BK1748" s="1">
        <v>0</v>
      </c>
      <c r="BL1748" s="1">
        <v>0</v>
      </c>
      <c r="BM1748" s="1">
        <v>0</v>
      </c>
      <c r="BN1748" s="1">
        <v>0</v>
      </c>
      <c r="BO1748" s="1">
        <v>0</v>
      </c>
      <c r="BP1748" s="1">
        <v>0</v>
      </c>
      <c r="BQ1748" s="1">
        <v>0</v>
      </c>
      <c r="BR1748" s="1">
        <v>0</v>
      </c>
      <c r="BS1748" s="1">
        <v>0</v>
      </c>
      <c r="BT1748" s="1">
        <v>0</v>
      </c>
      <c r="BU1748" s="1">
        <v>1</v>
      </c>
      <c r="BV1748" s="1">
        <v>1</v>
      </c>
      <c r="BW1748" s="1">
        <v>0</v>
      </c>
      <c r="BX1748" s="1">
        <v>1</v>
      </c>
      <c r="BY1748" s="1">
        <v>0</v>
      </c>
      <c r="BZ1748" s="1">
        <v>0</v>
      </c>
      <c r="CA1748" s="1">
        <v>0</v>
      </c>
      <c r="CB1748" s="1">
        <v>0</v>
      </c>
      <c r="CC1748" s="1">
        <v>0</v>
      </c>
      <c r="CD1748" s="1">
        <v>0</v>
      </c>
      <c r="CE1748" s="1">
        <v>0</v>
      </c>
      <c r="CF1748" s="1">
        <v>0</v>
      </c>
      <c r="CG1748" s="1">
        <v>0</v>
      </c>
      <c r="CH1748" s="1">
        <v>0</v>
      </c>
      <c r="CI1748" s="1" t="s">
        <v>4946</v>
      </c>
      <c r="CJ1748" s="1" t="s">
        <v>4944</v>
      </c>
      <c r="CK1748" s="1" t="s">
        <v>4944</v>
      </c>
      <c r="CL1748" s="1" t="s">
        <v>4944</v>
      </c>
      <c r="CM1748" s="1" t="s">
        <v>4945</v>
      </c>
      <c r="CN1748" s="1" t="s">
        <v>4945</v>
      </c>
      <c r="CO1748" s="1" t="s">
        <v>4945</v>
      </c>
      <c r="CP1748" s="1" t="s">
        <v>4944</v>
      </c>
      <c r="CQ1748" s="1" t="s">
        <v>4944</v>
      </c>
      <c r="CR1748" s="1" t="s">
        <v>4944</v>
      </c>
      <c r="CS1748" s="1" t="s">
        <v>4944</v>
      </c>
      <c r="CT1748" s="1" t="s">
        <v>4943</v>
      </c>
      <c r="CU1748" s="1" t="s">
        <v>4943</v>
      </c>
      <c r="CV1748" s="1" t="s">
        <v>4943</v>
      </c>
      <c r="CW1748" s="1" t="s">
        <v>4943</v>
      </c>
      <c r="CX1748" s="1" t="s">
        <v>4943</v>
      </c>
      <c r="CY1748" s="1" t="s">
        <v>4943</v>
      </c>
      <c r="CZ1748" s="1" t="s">
        <v>4943</v>
      </c>
    </row>
    <row r="1749" spans="2:104" x14ac:dyDescent="0.25">
      <c r="B1749" s="2">
        <v>44356</v>
      </c>
      <c r="C1749" s="1">
        <v>1</v>
      </c>
      <c r="D1749" s="1">
        <v>0</v>
      </c>
      <c r="E1749" s="1">
        <v>0</v>
      </c>
      <c r="F1749" s="1">
        <v>0</v>
      </c>
      <c r="G1749">
        <v>0</v>
      </c>
      <c r="H1749">
        <v>0</v>
      </c>
      <c r="I1749">
        <v>1</v>
      </c>
      <c r="J1749">
        <v>0</v>
      </c>
      <c r="K1749">
        <v>1</v>
      </c>
      <c r="L1749">
        <v>0</v>
      </c>
      <c r="M1749">
        <v>0</v>
      </c>
      <c r="N1749">
        <v>1</v>
      </c>
      <c r="O1749">
        <v>1</v>
      </c>
      <c r="P1749">
        <v>0</v>
      </c>
      <c r="Q1749">
        <v>0</v>
      </c>
      <c r="R1749">
        <v>1</v>
      </c>
      <c r="S1749">
        <v>0</v>
      </c>
      <c r="T1749">
        <v>1</v>
      </c>
      <c r="U1749">
        <v>1</v>
      </c>
      <c r="V1749" s="1">
        <v>1</v>
      </c>
      <c r="W1749" s="1">
        <v>1</v>
      </c>
      <c r="X1749" s="1">
        <v>0</v>
      </c>
      <c r="Y1749" s="1">
        <v>1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1</v>
      </c>
      <c r="AX1749" s="1">
        <v>1</v>
      </c>
      <c r="AY1749" s="1">
        <v>0</v>
      </c>
      <c r="AZ1749" s="1">
        <v>1</v>
      </c>
      <c r="BA1749" s="1">
        <v>0</v>
      </c>
      <c r="BB1749" s="1">
        <v>1</v>
      </c>
      <c r="BC1749">
        <v>1</v>
      </c>
      <c r="BD1749">
        <v>1</v>
      </c>
      <c r="BE1749">
        <v>1</v>
      </c>
      <c r="BF1749">
        <v>0</v>
      </c>
      <c r="BG1749" s="1">
        <v>1</v>
      </c>
      <c r="BH1749" s="1">
        <v>1</v>
      </c>
      <c r="BI1749" s="1">
        <v>0</v>
      </c>
      <c r="BJ1749" s="1">
        <v>1</v>
      </c>
      <c r="BK1749" s="1">
        <v>0</v>
      </c>
      <c r="BL1749" s="1">
        <v>0</v>
      </c>
      <c r="BM1749" s="1">
        <v>0</v>
      </c>
      <c r="BN1749" s="1">
        <v>0</v>
      </c>
      <c r="BO1749" s="1">
        <v>0</v>
      </c>
      <c r="BP1749" s="1">
        <v>0</v>
      </c>
      <c r="BQ1749" s="1">
        <v>0</v>
      </c>
      <c r="BR1749" s="1">
        <v>0</v>
      </c>
      <c r="BS1749" s="1">
        <v>0</v>
      </c>
      <c r="BT1749" s="1">
        <v>0</v>
      </c>
      <c r="BU1749" s="1">
        <v>0</v>
      </c>
      <c r="BV1749" s="1">
        <v>0</v>
      </c>
      <c r="BW1749" s="1">
        <v>0</v>
      </c>
      <c r="BX1749" s="1">
        <v>0</v>
      </c>
      <c r="BY1749" s="1">
        <v>0</v>
      </c>
      <c r="BZ1749" s="1">
        <v>0</v>
      </c>
      <c r="CA1749" s="1">
        <v>0</v>
      </c>
      <c r="CB1749" s="1">
        <v>0</v>
      </c>
      <c r="CC1749" s="1">
        <v>0</v>
      </c>
      <c r="CD1749" s="1">
        <v>0</v>
      </c>
      <c r="CE1749" s="1">
        <v>0</v>
      </c>
      <c r="CF1749" s="1">
        <v>0</v>
      </c>
      <c r="CG1749" s="1">
        <v>0</v>
      </c>
      <c r="CH1749" s="1">
        <v>0</v>
      </c>
      <c r="CI1749" s="1" t="s">
        <v>4946</v>
      </c>
      <c r="CJ1749" s="1" t="s">
        <v>4946</v>
      </c>
      <c r="CK1749" s="1" t="s">
        <v>4946</v>
      </c>
      <c r="CL1749" s="1" t="s">
        <v>4944</v>
      </c>
      <c r="CM1749" s="1" t="s">
        <v>4944</v>
      </c>
      <c r="CN1749" s="1" t="s">
        <v>4944</v>
      </c>
      <c r="CO1749" s="1" t="s">
        <v>4944</v>
      </c>
      <c r="CP1749" s="1" t="s">
        <v>4944</v>
      </c>
      <c r="CQ1749" s="1" t="s">
        <v>4944</v>
      </c>
      <c r="CR1749" s="1" t="s">
        <v>4944</v>
      </c>
      <c r="CS1749" s="1" t="s">
        <v>4944</v>
      </c>
      <c r="CT1749" s="1" t="s">
        <v>4943</v>
      </c>
      <c r="CU1749" s="1" t="s">
        <v>4943</v>
      </c>
      <c r="CV1749" s="1" t="s">
        <v>4943</v>
      </c>
      <c r="CW1749" s="1" t="s">
        <v>4943</v>
      </c>
      <c r="CX1749" s="1" t="s">
        <v>4943</v>
      </c>
      <c r="CY1749" s="1" t="s">
        <v>4943</v>
      </c>
      <c r="CZ1749" s="1" t="s">
        <v>4943</v>
      </c>
    </row>
    <row r="1750" spans="2:104" x14ac:dyDescent="0.25">
      <c r="B1750" s="2">
        <v>44356</v>
      </c>
      <c r="C1750" s="1">
        <v>1</v>
      </c>
      <c r="D1750" s="1">
        <v>0</v>
      </c>
      <c r="E1750" s="1">
        <v>0</v>
      </c>
      <c r="F1750" s="1">
        <v>0</v>
      </c>
      <c r="G1750">
        <v>0</v>
      </c>
      <c r="H1750">
        <v>0</v>
      </c>
      <c r="I1750">
        <v>1</v>
      </c>
      <c r="J1750">
        <v>0</v>
      </c>
      <c r="K1750">
        <v>1</v>
      </c>
      <c r="L1750">
        <v>0</v>
      </c>
      <c r="M1750">
        <v>0</v>
      </c>
      <c r="N1750">
        <v>1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1</v>
      </c>
      <c r="U1750">
        <v>0</v>
      </c>
      <c r="V1750" s="1">
        <v>1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1</v>
      </c>
      <c r="AY1750" s="1">
        <v>0</v>
      </c>
      <c r="AZ1750" s="1">
        <v>1</v>
      </c>
      <c r="BA1750" s="1">
        <v>0</v>
      </c>
      <c r="BB1750" s="1">
        <v>0</v>
      </c>
      <c r="BC1750">
        <v>1</v>
      </c>
      <c r="BD1750">
        <v>1</v>
      </c>
      <c r="BE1750">
        <v>1</v>
      </c>
      <c r="BF1750">
        <v>0</v>
      </c>
      <c r="BG1750" s="1">
        <v>1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M1750" s="1">
        <v>0</v>
      </c>
      <c r="BN1750" s="1">
        <v>0</v>
      </c>
      <c r="BO1750" s="1">
        <v>0</v>
      </c>
      <c r="BP1750" s="1">
        <v>0</v>
      </c>
      <c r="BQ1750" s="1">
        <v>0</v>
      </c>
      <c r="BR1750" s="1">
        <v>0</v>
      </c>
      <c r="BS1750" s="1">
        <v>0</v>
      </c>
      <c r="BT1750" s="1">
        <v>0</v>
      </c>
      <c r="BU1750" s="1">
        <v>0</v>
      </c>
      <c r="BV1750" s="1">
        <v>0</v>
      </c>
      <c r="BW1750" s="1">
        <v>0</v>
      </c>
      <c r="BX1750" s="1">
        <v>0</v>
      </c>
      <c r="BY1750" s="1">
        <v>0</v>
      </c>
      <c r="BZ1750" s="1">
        <v>0</v>
      </c>
      <c r="CA1750" s="1">
        <v>0</v>
      </c>
      <c r="CB1750" s="1">
        <v>0</v>
      </c>
      <c r="CC1750" s="1">
        <v>0</v>
      </c>
      <c r="CD1750" s="1">
        <v>0</v>
      </c>
      <c r="CE1750" s="1">
        <v>0</v>
      </c>
      <c r="CF1750" s="1">
        <v>0</v>
      </c>
      <c r="CG1750" s="1">
        <v>0</v>
      </c>
      <c r="CH1750" s="1">
        <v>0</v>
      </c>
      <c r="CI1750" s="1" t="s">
        <v>4944</v>
      </c>
      <c r="CJ1750" s="1" t="s">
        <v>4946</v>
      </c>
      <c r="CK1750" s="1" t="s">
        <v>4944</v>
      </c>
      <c r="CL1750" s="1" t="s">
        <v>4944</v>
      </c>
      <c r="CM1750" s="1" t="s">
        <v>4944</v>
      </c>
      <c r="CN1750" s="1" t="s">
        <v>4944</v>
      </c>
      <c r="CO1750" s="1" t="s">
        <v>4946</v>
      </c>
      <c r="CP1750" s="1" t="s">
        <v>4944</v>
      </c>
      <c r="CQ1750" s="1" t="s">
        <v>4944</v>
      </c>
      <c r="CR1750" s="1" t="s">
        <v>4944</v>
      </c>
      <c r="CS1750" s="1" t="s">
        <v>4944</v>
      </c>
      <c r="CT1750" s="1" t="s">
        <v>4943</v>
      </c>
      <c r="CU1750" s="1" t="s">
        <v>4943</v>
      </c>
      <c r="CV1750" s="1" t="s">
        <v>4943</v>
      </c>
      <c r="CW1750" s="1" t="s">
        <v>4943</v>
      </c>
      <c r="CX1750" s="1" t="s">
        <v>4943</v>
      </c>
      <c r="CY1750" s="1" t="s">
        <v>4943</v>
      </c>
      <c r="CZ1750" s="1" t="s">
        <v>4943</v>
      </c>
    </row>
    <row r="1751" spans="2:104" x14ac:dyDescent="0.25">
      <c r="B1751" s="2">
        <v>44356</v>
      </c>
      <c r="C1751" s="1">
        <v>0</v>
      </c>
      <c r="D1751" s="1">
        <v>1</v>
      </c>
      <c r="E1751" s="1">
        <v>0</v>
      </c>
      <c r="F1751" s="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>
        <v>0</v>
      </c>
      <c r="BD1751">
        <v>0</v>
      </c>
      <c r="BE1751">
        <v>0</v>
      </c>
      <c r="BF175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0</v>
      </c>
      <c r="BM1751" s="1">
        <v>0</v>
      </c>
      <c r="BN1751" s="1">
        <v>0</v>
      </c>
      <c r="BO1751" s="1">
        <v>0</v>
      </c>
      <c r="BP1751" s="1">
        <v>0</v>
      </c>
      <c r="BQ1751" s="1">
        <v>0</v>
      </c>
      <c r="BR1751" s="1">
        <v>0</v>
      </c>
      <c r="BS1751" s="1">
        <v>0</v>
      </c>
      <c r="BT1751" s="1">
        <v>0</v>
      </c>
      <c r="BU1751" s="1">
        <v>0</v>
      </c>
      <c r="BV1751" s="1">
        <v>0</v>
      </c>
      <c r="BW1751" s="1">
        <v>0</v>
      </c>
      <c r="BX1751" s="1">
        <v>0</v>
      </c>
      <c r="BY1751" s="1">
        <v>0</v>
      </c>
      <c r="BZ1751" s="1">
        <v>0</v>
      </c>
      <c r="CA1751" s="1">
        <v>0</v>
      </c>
      <c r="CB1751" s="1">
        <v>0</v>
      </c>
      <c r="CC1751" s="1">
        <v>0</v>
      </c>
      <c r="CD1751" s="1">
        <v>0</v>
      </c>
      <c r="CE1751" s="1">
        <v>0</v>
      </c>
      <c r="CF1751" s="1">
        <v>0</v>
      </c>
      <c r="CG1751" s="1">
        <v>0</v>
      </c>
      <c r="CH1751" s="1">
        <v>0</v>
      </c>
      <c r="CI1751" s="1" t="s">
        <v>4943</v>
      </c>
      <c r="CJ1751" s="1" t="s">
        <v>4943</v>
      </c>
      <c r="CK1751" s="1" t="s">
        <v>4943</v>
      </c>
      <c r="CL1751" s="1" t="s">
        <v>4943</v>
      </c>
      <c r="CM1751" s="1" t="s">
        <v>4943</v>
      </c>
      <c r="CN1751" s="1" t="s">
        <v>4943</v>
      </c>
      <c r="CO1751" s="1" t="s">
        <v>4943</v>
      </c>
      <c r="CP1751" s="1" t="s">
        <v>4943</v>
      </c>
      <c r="CQ1751" s="1" t="s">
        <v>4943</v>
      </c>
      <c r="CR1751" s="1" t="s">
        <v>4943</v>
      </c>
      <c r="CS1751" s="1" t="s">
        <v>4943</v>
      </c>
      <c r="CT1751" s="1" t="s">
        <v>4943</v>
      </c>
      <c r="CU1751" s="1" t="s">
        <v>4943</v>
      </c>
      <c r="CV1751" s="1" t="s">
        <v>4943</v>
      </c>
      <c r="CW1751" s="1" t="s">
        <v>4943</v>
      </c>
      <c r="CX1751" s="1" t="s">
        <v>4943</v>
      </c>
      <c r="CY1751" s="1" t="s">
        <v>23</v>
      </c>
      <c r="CZ1751" s="1" t="s">
        <v>4943</v>
      </c>
    </row>
    <row r="1752" spans="2:104" x14ac:dyDescent="0.25">
      <c r="B1752" s="2">
        <v>44356</v>
      </c>
      <c r="C1752" s="1">
        <v>0</v>
      </c>
      <c r="D1752" s="1">
        <v>1</v>
      </c>
      <c r="E1752" s="1">
        <v>0</v>
      </c>
      <c r="F1752" s="1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>
        <v>0</v>
      </c>
      <c r="BD1752">
        <v>0</v>
      </c>
      <c r="BE1752">
        <v>0</v>
      </c>
      <c r="BF1752">
        <v>0</v>
      </c>
      <c r="BG1752" s="1">
        <v>0</v>
      </c>
      <c r="BH1752" s="1">
        <v>0</v>
      </c>
      <c r="BI1752" s="1">
        <v>0</v>
      </c>
      <c r="BJ1752" s="1">
        <v>0</v>
      </c>
      <c r="BK1752" s="1">
        <v>0</v>
      </c>
      <c r="BL1752" s="1">
        <v>0</v>
      </c>
      <c r="BM1752" s="1">
        <v>0</v>
      </c>
      <c r="BN1752" s="1">
        <v>0</v>
      </c>
      <c r="BO1752" s="1">
        <v>0</v>
      </c>
      <c r="BP1752" s="1">
        <v>0</v>
      </c>
      <c r="BQ1752" s="1">
        <v>0</v>
      </c>
      <c r="BR1752" s="1">
        <v>0</v>
      </c>
      <c r="BS1752" s="1">
        <v>0</v>
      </c>
      <c r="BT1752" s="1">
        <v>0</v>
      </c>
      <c r="BU1752" s="1">
        <v>0</v>
      </c>
      <c r="BV1752" s="1">
        <v>0</v>
      </c>
      <c r="BW1752" s="1">
        <v>0</v>
      </c>
      <c r="BX1752" s="1">
        <v>0</v>
      </c>
      <c r="BY1752" s="1">
        <v>0</v>
      </c>
      <c r="BZ1752" s="1">
        <v>0</v>
      </c>
      <c r="CA1752" s="1">
        <v>0</v>
      </c>
      <c r="CB1752" s="1">
        <v>0</v>
      </c>
      <c r="CC1752" s="1">
        <v>0</v>
      </c>
      <c r="CD1752" s="1">
        <v>0</v>
      </c>
      <c r="CE1752" s="1">
        <v>0</v>
      </c>
      <c r="CF1752" s="1">
        <v>0</v>
      </c>
      <c r="CG1752" s="1">
        <v>0</v>
      </c>
      <c r="CH1752" s="1">
        <v>0</v>
      </c>
      <c r="CI1752" s="1" t="s">
        <v>4943</v>
      </c>
      <c r="CJ1752" s="1" t="s">
        <v>4943</v>
      </c>
      <c r="CK1752" s="1" t="s">
        <v>4943</v>
      </c>
      <c r="CL1752" s="1" t="s">
        <v>4943</v>
      </c>
      <c r="CM1752" s="1" t="s">
        <v>4943</v>
      </c>
      <c r="CN1752" s="1" t="s">
        <v>4943</v>
      </c>
      <c r="CO1752" s="1" t="s">
        <v>4943</v>
      </c>
      <c r="CP1752" s="1" t="s">
        <v>4943</v>
      </c>
      <c r="CQ1752" s="1" t="s">
        <v>4943</v>
      </c>
      <c r="CR1752" s="1" t="s">
        <v>4943</v>
      </c>
      <c r="CS1752" s="1" t="s">
        <v>4943</v>
      </c>
      <c r="CT1752" s="1" t="s">
        <v>4943</v>
      </c>
      <c r="CU1752" s="1" t="s">
        <v>4943</v>
      </c>
      <c r="CV1752" s="1" t="s">
        <v>4943</v>
      </c>
      <c r="CW1752" s="1" t="s">
        <v>4943</v>
      </c>
      <c r="CX1752" s="1" t="s">
        <v>4943</v>
      </c>
      <c r="CY1752" s="1" t="s">
        <v>23</v>
      </c>
      <c r="CZ1752" s="1" t="s">
        <v>4943</v>
      </c>
    </row>
    <row r="1753" spans="2:104" x14ac:dyDescent="0.25">
      <c r="B1753" s="2">
        <v>44356</v>
      </c>
      <c r="C1753" s="1">
        <v>1</v>
      </c>
      <c r="D1753" s="1">
        <v>0</v>
      </c>
      <c r="E1753" s="1">
        <v>0</v>
      </c>
      <c r="F1753" s="1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1</v>
      </c>
      <c r="M1753">
        <v>1</v>
      </c>
      <c r="N1753">
        <v>1</v>
      </c>
      <c r="O1753">
        <v>1</v>
      </c>
      <c r="P1753">
        <v>1</v>
      </c>
      <c r="Q1753">
        <v>0</v>
      </c>
      <c r="R1753">
        <v>1</v>
      </c>
      <c r="S1753">
        <v>0</v>
      </c>
      <c r="T1753">
        <v>1</v>
      </c>
      <c r="U1753">
        <v>1</v>
      </c>
      <c r="V1753" s="1">
        <v>1</v>
      </c>
      <c r="W1753" s="1">
        <v>0</v>
      </c>
      <c r="X1753" s="1">
        <v>0</v>
      </c>
      <c r="Y1753" s="1">
        <v>0</v>
      </c>
      <c r="Z1753" s="1">
        <v>0</v>
      </c>
      <c r="AA1753" s="1">
        <v>1</v>
      </c>
      <c r="AB1753" s="1">
        <v>0</v>
      </c>
      <c r="AC1753" s="1">
        <v>0</v>
      </c>
      <c r="AD1753" s="1">
        <v>0</v>
      </c>
      <c r="AE1753" s="1">
        <v>0</v>
      </c>
      <c r="AF1753" s="1">
        <v>1</v>
      </c>
      <c r="AG1753" s="1">
        <v>0</v>
      </c>
      <c r="AH1753" s="1">
        <v>0</v>
      </c>
      <c r="AI1753" s="1">
        <v>1</v>
      </c>
      <c r="AJ1753" s="1">
        <v>0</v>
      </c>
      <c r="AK1753" s="1">
        <v>0</v>
      </c>
      <c r="AL1753" s="1">
        <v>0</v>
      </c>
      <c r="AM1753" s="1">
        <v>1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1</v>
      </c>
      <c r="AX1753" s="1">
        <v>1</v>
      </c>
      <c r="AY1753" s="1">
        <v>1</v>
      </c>
      <c r="AZ1753" s="1">
        <v>1</v>
      </c>
      <c r="BA1753" s="1">
        <v>0</v>
      </c>
      <c r="BB1753" s="1">
        <v>0</v>
      </c>
      <c r="BC1753">
        <v>1</v>
      </c>
      <c r="BD1753">
        <v>0</v>
      </c>
      <c r="BE1753">
        <v>1</v>
      </c>
      <c r="BF1753">
        <v>0</v>
      </c>
      <c r="BG1753" s="1">
        <v>1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M1753" s="1">
        <v>0</v>
      </c>
      <c r="BN1753" s="1">
        <v>0</v>
      </c>
      <c r="BO1753" s="1">
        <v>0</v>
      </c>
      <c r="BP1753" s="1">
        <v>0</v>
      </c>
      <c r="BQ1753" s="1">
        <v>1</v>
      </c>
      <c r="BR1753" s="1">
        <v>1</v>
      </c>
      <c r="BS1753" s="1">
        <v>1</v>
      </c>
      <c r="BT1753" s="1">
        <v>1</v>
      </c>
      <c r="BU1753" s="1">
        <v>1</v>
      </c>
      <c r="BV1753" s="1">
        <v>1</v>
      </c>
      <c r="BW1753" s="1">
        <v>0</v>
      </c>
      <c r="BX1753" s="1">
        <v>0</v>
      </c>
      <c r="BY1753" s="1">
        <v>0</v>
      </c>
      <c r="BZ1753" s="1">
        <v>0</v>
      </c>
      <c r="CA1753" s="1">
        <v>1</v>
      </c>
      <c r="CB1753" s="1">
        <v>0</v>
      </c>
      <c r="CC1753" s="1">
        <v>0</v>
      </c>
      <c r="CD1753" s="1">
        <v>0</v>
      </c>
      <c r="CE1753" s="1">
        <v>0</v>
      </c>
      <c r="CF1753" s="1">
        <v>1</v>
      </c>
      <c r="CG1753" s="1">
        <v>0</v>
      </c>
      <c r="CH1753" s="1">
        <v>0</v>
      </c>
      <c r="CI1753" s="1" t="s">
        <v>4946</v>
      </c>
      <c r="CJ1753" s="1" t="s">
        <v>4946</v>
      </c>
      <c r="CK1753" s="1" t="s">
        <v>4946</v>
      </c>
      <c r="CL1753" s="1" t="s">
        <v>4946</v>
      </c>
      <c r="CM1753" s="1" t="s">
        <v>4946</v>
      </c>
      <c r="CN1753" s="1" t="s">
        <v>4946</v>
      </c>
      <c r="CO1753" s="1" t="s">
        <v>4946</v>
      </c>
      <c r="CP1753" s="1" t="s">
        <v>4946</v>
      </c>
      <c r="CQ1753" s="1" t="s">
        <v>4946</v>
      </c>
      <c r="CR1753" s="1" t="s">
        <v>4946</v>
      </c>
      <c r="CS1753" s="1" t="s">
        <v>4946</v>
      </c>
      <c r="CT1753" s="1" t="s">
        <v>4943</v>
      </c>
      <c r="CU1753" s="1" t="s">
        <v>4943</v>
      </c>
      <c r="CV1753" s="1" t="s">
        <v>4943</v>
      </c>
      <c r="CW1753" s="1" t="s">
        <v>4943</v>
      </c>
      <c r="CX1753" s="1" t="s">
        <v>4943</v>
      </c>
      <c r="CY1753" s="1" t="s">
        <v>4943</v>
      </c>
      <c r="CZ1753" s="1" t="s">
        <v>4943</v>
      </c>
    </row>
    <row r="1754" spans="2:104" x14ac:dyDescent="0.25">
      <c r="B1754" s="2">
        <v>44356</v>
      </c>
      <c r="C1754" s="1">
        <v>0</v>
      </c>
      <c r="D1754" s="1">
        <v>1</v>
      </c>
      <c r="E1754" s="1">
        <v>0</v>
      </c>
      <c r="F1754" s="1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>
        <v>0</v>
      </c>
      <c r="BD1754">
        <v>0</v>
      </c>
      <c r="BE1754">
        <v>0</v>
      </c>
      <c r="BF1754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M1754" s="1">
        <v>0</v>
      </c>
      <c r="BN1754" s="1">
        <v>0</v>
      </c>
      <c r="BO1754" s="1">
        <v>0</v>
      </c>
      <c r="BP1754" s="1">
        <v>0</v>
      </c>
      <c r="BQ1754" s="1">
        <v>0</v>
      </c>
      <c r="BR1754" s="1">
        <v>0</v>
      </c>
      <c r="BS1754" s="1">
        <v>0</v>
      </c>
      <c r="BT1754" s="1">
        <v>0</v>
      </c>
      <c r="BU1754" s="1">
        <v>0</v>
      </c>
      <c r="BV1754" s="1">
        <v>0</v>
      </c>
      <c r="BW1754" s="1">
        <v>0</v>
      </c>
      <c r="BX1754" s="1">
        <v>0</v>
      </c>
      <c r="BY1754" s="1">
        <v>0</v>
      </c>
      <c r="BZ1754" s="1">
        <v>0</v>
      </c>
      <c r="CA1754" s="1">
        <v>0</v>
      </c>
      <c r="CB1754" s="1">
        <v>0</v>
      </c>
      <c r="CC1754" s="1">
        <v>0</v>
      </c>
      <c r="CD1754" s="1">
        <v>0</v>
      </c>
      <c r="CE1754" s="1">
        <v>0</v>
      </c>
      <c r="CF1754" s="1">
        <v>0</v>
      </c>
      <c r="CG1754" s="1">
        <v>0</v>
      </c>
      <c r="CH1754" s="1">
        <v>0</v>
      </c>
      <c r="CI1754" s="1" t="s">
        <v>4943</v>
      </c>
      <c r="CJ1754" s="1" t="s">
        <v>4943</v>
      </c>
      <c r="CK1754" s="1" t="s">
        <v>4943</v>
      </c>
      <c r="CL1754" s="1" t="s">
        <v>4943</v>
      </c>
      <c r="CM1754" s="1" t="s">
        <v>4943</v>
      </c>
      <c r="CN1754" s="1" t="s">
        <v>4943</v>
      </c>
      <c r="CO1754" s="1" t="s">
        <v>4943</v>
      </c>
      <c r="CP1754" s="1" t="s">
        <v>4943</v>
      </c>
      <c r="CQ1754" s="1" t="s">
        <v>4943</v>
      </c>
      <c r="CR1754" s="1" t="s">
        <v>4943</v>
      </c>
      <c r="CS1754" s="1" t="s">
        <v>4943</v>
      </c>
      <c r="CT1754" s="1" t="s">
        <v>4943</v>
      </c>
      <c r="CU1754" s="1" t="s">
        <v>4943</v>
      </c>
      <c r="CV1754" s="1" t="s">
        <v>4943</v>
      </c>
      <c r="CW1754" s="1" t="s">
        <v>4943</v>
      </c>
      <c r="CX1754" s="1" t="s">
        <v>4943</v>
      </c>
      <c r="CY1754" s="1" t="s">
        <v>23</v>
      </c>
      <c r="CZ1754" s="1" t="s">
        <v>4943</v>
      </c>
    </row>
    <row r="1755" spans="2:104" x14ac:dyDescent="0.25">
      <c r="B1755" s="2">
        <v>44356</v>
      </c>
      <c r="C1755" s="1">
        <v>0</v>
      </c>
      <c r="D1755" s="1">
        <v>0</v>
      </c>
      <c r="E1755" s="1">
        <v>0</v>
      </c>
      <c r="F1755" s="1">
        <v>1</v>
      </c>
      <c r="G1755">
        <v>0</v>
      </c>
      <c r="H1755">
        <v>1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>
        <v>0</v>
      </c>
      <c r="BD1755">
        <v>0</v>
      </c>
      <c r="BE1755">
        <v>0</v>
      </c>
      <c r="BF1755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M1755" s="1">
        <v>0</v>
      </c>
      <c r="BN1755" s="1">
        <v>0</v>
      </c>
      <c r="BO1755" s="1">
        <v>0</v>
      </c>
      <c r="BP1755" s="1">
        <v>0</v>
      </c>
      <c r="BQ1755" s="1">
        <v>0</v>
      </c>
      <c r="BR1755" s="1">
        <v>0</v>
      </c>
      <c r="BS1755" s="1">
        <v>0</v>
      </c>
      <c r="BT1755" s="1">
        <v>0</v>
      </c>
      <c r="BU1755" s="1">
        <v>0</v>
      </c>
      <c r="BV1755" s="1">
        <v>0</v>
      </c>
      <c r="BW1755" s="1">
        <v>0</v>
      </c>
      <c r="BX1755" s="1">
        <v>0</v>
      </c>
      <c r="BY1755" s="1">
        <v>0</v>
      </c>
      <c r="BZ1755" s="1">
        <v>0</v>
      </c>
      <c r="CA1755" s="1">
        <v>0</v>
      </c>
      <c r="CB1755" s="1">
        <v>0</v>
      </c>
      <c r="CC1755" s="1">
        <v>0</v>
      </c>
      <c r="CD1755" s="1">
        <v>0</v>
      </c>
      <c r="CE1755" s="1">
        <v>0</v>
      </c>
      <c r="CF1755" s="1">
        <v>0</v>
      </c>
      <c r="CG1755" s="1">
        <v>0</v>
      </c>
      <c r="CH1755" s="1">
        <v>0</v>
      </c>
      <c r="CI1755" s="1" t="s">
        <v>4944</v>
      </c>
      <c r="CJ1755" s="1" t="s">
        <v>4944</v>
      </c>
      <c r="CK1755" s="1" t="s">
        <v>4945</v>
      </c>
      <c r="CL1755" s="1" t="s">
        <v>4945</v>
      </c>
      <c r="CM1755" s="1" t="s">
        <v>4945</v>
      </c>
      <c r="CN1755" s="1" t="s">
        <v>4945</v>
      </c>
      <c r="CO1755" s="1" t="s">
        <v>4945</v>
      </c>
      <c r="CP1755" s="1" t="s">
        <v>4945</v>
      </c>
      <c r="CQ1755" s="1" t="s">
        <v>4945</v>
      </c>
      <c r="CR1755" s="1" t="s">
        <v>4945</v>
      </c>
      <c r="CS1755" s="1" t="s">
        <v>4945</v>
      </c>
      <c r="CT1755" s="1" t="s">
        <v>4943</v>
      </c>
      <c r="CU1755" s="1" t="s">
        <v>4943</v>
      </c>
      <c r="CV1755" s="1" t="s">
        <v>4943</v>
      </c>
      <c r="CW1755" s="1" t="s">
        <v>4943</v>
      </c>
      <c r="CX1755" s="1" t="s">
        <v>4943</v>
      </c>
      <c r="CY1755" s="1" t="s">
        <v>4943</v>
      </c>
      <c r="CZ1755" s="1" t="s">
        <v>4943</v>
      </c>
    </row>
    <row r="1756" spans="2:104" x14ac:dyDescent="0.25">
      <c r="B1756" s="2">
        <v>44356</v>
      </c>
      <c r="C1756" s="1">
        <v>1</v>
      </c>
      <c r="D1756" s="1">
        <v>0</v>
      </c>
      <c r="E1756" s="1">
        <v>0</v>
      </c>
      <c r="F1756" s="1">
        <v>0</v>
      </c>
      <c r="G1756">
        <v>0</v>
      </c>
      <c r="H1756">
        <v>0</v>
      </c>
      <c r="I1756">
        <v>1</v>
      </c>
      <c r="J1756">
        <v>0</v>
      </c>
      <c r="K1756">
        <v>1</v>
      </c>
      <c r="L1756">
        <v>0</v>
      </c>
      <c r="M1756">
        <v>0</v>
      </c>
      <c r="N1756">
        <v>1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 s="1">
        <v>1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1</v>
      </c>
      <c r="AY1756" s="1">
        <v>0</v>
      </c>
      <c r="AZ1756" s="1">
        <v>1</v>
      </c>
      <c r="BA1756" s="1">
        <v>0</v>
      </c>
      <c r="BB1756" s="1">
        <v>1</v>
      </c>
      <c r="BC1756">
        <v>1</v>
      </c>
      <c r="BD1756">
        <v>0</v>
      </c>
      <c r="BE1756">
        <v>1</v>
      </c>
      <c r="BF1756">
        <v>1</v>
      </c>
      <c r="BG1756" s="1">
        <v>1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M1756" s="1">
        <v>0</v>
      </c>
      <c r="BN1756" s="1">
        <v>0</v>
      </c>
      <c r="BO1756" s="1">
        <v>0</v>
      </c>
      <c r="BP1756" s="1">
        <v>0</v>
      </c>
      <c r="BQ1756" s="1">
        <v>0</v>
      </c>
      <c r="BR1756" s="1">
        <v>0</v>
      </c>
      <c r="BS1756" s="1">
        <v>0</v>
      </c>
      <c r="BT1756" s="1">
        <v>0</v>
      </c>
      <c r="BU1756" s="1">
        <v>0</v>
      </c>
      <c r="BV1756" s="1">
        <v>0</v>
      </c>
      <c r="BW1756" s="1">
        <v>0</v>
      </c>
      <c r="BX1756" s="1">
        <v>0</v>
      </c>
      <c r="BY1756" s="1">
        <v>0</v>
      </c>
      <c r="BZ1756" s="1">
        <v>0</v>
      </c>
      <c r="CA1756" s="1">
        <v>0</v>
      </c>
      <c r="CB1756" s="1">
        <v>0</v>
      </c>
      <c r="CC1756" s="1">
        <v>0</v>
      </c>
      <c r="CD1756" s="1">
        <v>0</v>
      </c>
      <c r="CE1756" s="1">
        <v>0</v>
      </c>
      <c r="CF1756" s="1">
        <v>0</v>
      </c>
      <c r="CG1756" s="1">
        <v>0</v>
      </c>
      <c r="CH1756" s="1">
        <v>0</v>
      </c>
      <c r="CI1756" s="1" t="s">
        <v>4946</v>
      </c>
      <c r="CJ1756" s="1" t="s">
        <v>4946</v>
      </c>
      <c r="CK1756" s="1" t="s">
        <v>4946</v>
      </c>
      <c r="CL1756" s="1" t="s">
        <v>4946</v>
      </c>
      <c r="CM1756" s="1" t="s">
        <v>4945</v>
      </c>
      <c r="CN1756" s="1" t="s">
        <v>4945</v>
      </c>
      <c r="CO1756" s="1" t="s">
        <v>4945</v>
      </c>
      <c r="CP1756" s="1" t="s">
        <v>4945</v>
      </c>
      <c r="CQ1756" s="1" t="s">
        <v>4946</v>
      </c>
      <c r="CR1756" s="1" t="s">
        <v>4946</v>
      </c>
      <c r="CS1756" s="1" t="s">
        <v>4945</v>
      </c>
      <c r="CT1756" s="1" t="s">
        <v>4943</v>
      </c>
      <c r="CU1756" s="1" t="s">
        <v>4943</v>
      </c>
      <c r="CV1756" s="1" t="s">
        <v>4943</v>
      </c>
      <c r="CW1756" s="1" t="s">
        <v>4943</v>
      </c>
      <c r="CX1756" s="1" t="s">
        <v>4943</v>
      </c>
      <c r="CY1756" s="1" t="s">
        <v>4943</v>
      </c>
      <c r="CZ1756" s="1" t="s">
        <v>4943</v>
      </c>
    </row>
    <row r="1757" spans="2:104" x14ac:dyDescent="0.25">
      <c r="B1757" s="2">
        <v>44356</v>
      </c>
      <c r="C1757" s="1">
        <v>0</v>
      </c>
      <c r="D1757" s="1">
        <v>1</v>
      </c>
      <c r="E1757" s="1">
        <v>0</v>
      </c>
      <c r="F1757" s="1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>
        <v>0</v>
      </c>
      <c r="BD1757">
        <v>0</v>
      </c>
      <c r="BE1757">
        <v>0</v>
      </c>
      <c r="BF1757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M1757" s="1">
        <v>0</v>
      </c>
      <c r="BN1757" s="1">
        <v>0</v>
      </c>
      <c r="BO1757" s="1">
        <v>0</v>
      </c>
      <c r="BP1757" s="1">
        <v>0</v>
      </c>
      <c r="BQ1757" s="1">
        <v>0</v>
      </c>
      <c r="BR1757" s="1">
        <v>0</v>
      </c>
      <c r="BS1757" s="1">
        <v>0</v>
      </c>
      <c r="BT1757" s="1">
        <v>0</v>
      </c>
      <c r="BU1757" s="1">
        <v>0</v>
      </c>
      <c r="BV1757" s="1">
        <v>0</v>
      </c>
      <c r="BW1757" s="1">
        <v>0</v>
      </c>
      <c r="BX1757" s="1">
        <v>0</v>
      </c>
      <c r="BY1757" s="1">
        <v>0</v>
      </c>
      <c r="BZ1757" s="1">
        <v>0</v>
      </c>
      <c r="CA1757" s="1">
        <v>0</v>
      </c>
      <c r="CB1757" s="1">
        <v>0</v>
      </c>
      <c r="CC1757" s="1">
        <v>0</v>
      </c>
      <c r="CD1757" s="1">
        <v>0</v>
      </c>
      <c r="CE1757" s="1">
        <v>0</v>
      </c>
      <c r="CF1757" s="1">
        <v>0</v>
      </c>
      <c r="CG1757" s="1">
        <v>0</v>
      </c>
      <c r="CH1757" s="1">
        <v>0</v>
      </c>
      <c r="CI1757" s="1" t="s">
        <v>4943</v>
      </c>
      <c r="CJ1757" s="1" t="s">
        <v>4943</v>
      </c>
      <c r="CK1757" s="1" t="s">
        <v>4943</v>
      </c>
      <c r="CL1757" s="1" t="s">
        <v>4943</v>
      </c>
      <c r="CM1757" s="1" t="s">
        <v>4943</v>
      </c>
      <c r="CN1757" s="1" t="s">
        <v>4943</v>
      </c>
      <c r="CO1757" s="1" t="s">
        <v>4943</v>
      </c>
      <c r="CP1757" s="1" t="s">
        <v>4943</v>
      </c>
      <c r="CQ1757" s="1" t="s">
        <v>4943</v>
      </c>
      <c r="CR1757" s="1" t="s">
        <v>4943</v>
      </c>
      <c r="CS1757" s="1" t="s">
        <v>4943</v>
      </c>
      <c r="CT1757" s="1" t="s">
        <v>4943</v>
      </c>
      <c r="CU1757" s="1" t="s">
        <v>4943</v>
      </c>
      <c r="CV1757" s="1" t="s">
        <v>4943</v>
      </c>
      <c r="CW1757" s="1" t="s">
        <v>4943</v>
      </c>
      <c r="CX1757" s="1" t="s">
        <v>4943</v>
      </c>
      <c r="CY1757" s="1" t="s">
        <v>23</v>
      </c>
      <c r="CZ1757" s="1" t="s">
        <v>4943</v>
      </c>
    </row>
    <row r="1758" spans="2:104" x14ac:dyDescent="0.25">
      <c r="B1758" s="2">
        <v>44356</v>
      </c>
      <c r="C1758" s="1">
        <v>0</v>
      </c>
      <c r="D1758" s="1">
        <v>1</v>
      </c>
      <c r="E1758" s="1">
        <v>0</v>
      </c>
      <c r="F1758" s="1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>
        <v>0</v>
      </c>
      <c r="BD1758">
        <v>0</v>
      </c>
      <c r="BE1758">
        <v>0</v>
      </c>
      <c r="BF1758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M1758" s="1">
        <v>0</v>
      </c>
      <c r="BN1758" s="1">
        <v>0</v>
      </c>
      <c r="BO1758" s="1">
        <v>0</v>
      </c>
      <c r="BP1758" s="1">
        <v>0</v>
      </c>
      <c r="BQ1758" s="1">
        <v>0</v>
      </c>
      <c r="BR1758" s="1">
        <v>0</v>
      </c>
      <c r="BS1758" s="1">
        <v>0</v>
      </c>
      <c r="BT1758" s="1">
        <v>0</v>
      </c>
      <c r="BU1758" s="1">
        <v>0</v>
      </c>
      <c r="BV1758" s="1">
        <v>0</v>
      </c>
      <c r="BW1758" s="1">
        <v>0</v>
      </c>
      <c r="BX1758" s="1">
        <v>0</v>
      </c>
      <c r="BY1758" s="1">
        <v>0</v>
      </c>
      <c r="BZ1758" s="1">
        <v>0</v>
      </c>
      <c r="CA1758" s="1">
        <v>0</v>
      </c>
      <c r="CB1758" s="1">
        <v>0</v>
      </c>
      <c r="CC1758" s="1">
        <v>0</v>
      </c>
      <c r="CD1758" s="1">
        <v>0</v>
      </c>
      <c r="CE1758" s="1">
        <v>0</v>
      </c>
      <c r="CF1758" s="1">
        <v>0</v>
      </c>
      <c r="CG1758" s="1">
        <v>0</v>
      </c>
      <c r="CH1758" s="1">
        <v>0</v>
      </c>
      <c r="CI1758" s="1" t="s">
        <v>4943</v>
      </c>
      <c r="CJ1758" s="1" t="s">
        <v>4943</v>
      </c>
      <c r="CK1758" s="1" t="s">
        <v>4943</v>
      </c>
      <c r="CL1758" s="1" t="s">
        <v>4943</v>
      </c>
      <c r="CM1758" s="1" t="s">
        <v>4943</v>
      </c>
      <c r="CN1758" s="1" t="s">
        <v>4943</v>
      </c>
      <c r="CO1758" s="1" t="s">
        <v>4943</v>
      </c>
      <c r="CP1758" s="1" t="s">
        <v>4943</v>
      </c>
      <c r="CQ1758" s="1" t="s">
        <v>4943</v>
      </c>
      <c r="CR1758" s="1" t="s">
        <v>4943</v>
      </c>
      <c r="CS1758" s="1" t="s">
        <v>4943</v>
      </c>
      <c r="CT1758" s="1" t="s">
        <v>4943</v>
      </c>
      <c r="CU1758" s="1" t="s">
        <v>4943</v>
      </c>
      <c r="CV1758" s="1" t="s">
        <v>4943</v>
      </c>
      <c r="CW1758" s="1" t="s">
        <v>4943</v>
      </c>
      <c r="CX1758" s="1" t="s">
        <v>4943</v>
      </c>
      <c r="CY1758" s="1" t="s">
        <v>23</v>
      </c>
      <c r="CZ1758" s="1" t="s">
        <v>4943</v>
      </c>
    </row>
    <row r="1759" spans="2:104" x14ac:dyDescent="0.25">
      <c r="B1759" s="2">
        <v>44356</v>
      </c>
      <c r="C1759" s="1">
        <v>1</v>
      </c>
      <c r="D1759" s="1">
        <v>0</v>
      </c>
      <c r="E1759" s="1">
        <v>0</v>
      </c>
      <c r="F1759" s="1">
        <v>0</v>
      </c>
      <c r="G1759">
        <v>0</v>
      </c>
      <c r="H1759">
        <v>0</v>
      </c>
      <c r="I1759">
        <v>1</v>
      </c>
      <c r="J1759">
        <v>1</v>
      </c>
      <c r="K1759">
        <v>1</v>
      </c>
      <c r="L1759">
        <v>1</v>
      </c>
      <c r="M1759">
        <v>1</v>
      </c>
      <c r="N1759">
        <v>1</v>
      </c>
      <c r="O1759">
        <v>1</v>
      </c>
      <c r="P1759">
        <v>1</v>
      </c>
      <c r="Q1759">
        <v>0</v>
      </c>
      <c r="R1759">
        <v>1</v>
      </c>
      <c r="S1759">
        <v>1</v>
      </c>
      <c r="T1759">
        <v>1</v>
      </c>
      <c r="U1759">
        <v>0</v>
      </c>
      <c r="V1759" s="1">
        <v>1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1</v>
      </c>
      <c r="AG1759" s="1">
        <v>0</v>
      </c>
      <c r="AH1759" s="1">
        <v>1</v>
      </c>
      <c r="AI1759" s="1">
        <v>1</v>
      </c>
      <c r="AJ1759" s="1">
        <v>0</v>
      </c>
      <c r="AK1759" s="1">
        <v>1</v>
      </c>
      <c r="AL1759" s="1">
        <v>1</v>
      </c>
      <c r="AM1759" s="1">
        <v>1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1</v>
      </c>
      <c r="AX1759" s="1">
        <v>1</v>
      </c>
      <c r="AY1759" s="1">
        <v>0</v>
      </c>
      <c r="AZ1759" s="1">
        <v>1</v>
      </c>
      <c r="BA1759" s="1">
        <v>1</v>
      </c>
      <c r="BB1759" s="1">
        <v>1</v>
      </c>
      <c r="BC1759">
        <v>1</v>
      </c>
      <c r="BD1759">
        <v>1</v>
      </c>
      <c r="BE1759">
        <v>0</v>
      </c>
      <c r="BF1759">
        <v>0</v>
      </c>
      <c r="BG1759" s="1">
        <v>1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M1759" s="1">
        <v>0</v>
      </c>
      <c r="BN1759" s="1">
        <v>0</v>
      </c>
      <c r="BO1759" s="1">
        <v>0</v>
      </c>
      <c r="BP1759" s="1">
        <v>0</v>
      </c>
      <c r="BQ1759" s="1">
        <v>1</v>
      </c>
      <c r="BR1759" s="1">
        <v>1</v>
      </c>
      <c r="BS1759" s="1">
        <v>1</v>
      </c>
      <c r="BT1759" s="1">
        <v>1</v>
      </c>
      <c r="BU1759" s="1">
        <v>1</v>
      </c>
      <c r="BV1759" s="1">
        <v>1</v>
      </c>
      <c r="BW1759" s="1">
        <v>0</v>
      </c>
      <c r="BX1759" s="1">
        <v>0</v>
      </c>
      <c r="BY1759" s="1">
        <v>0</v>
      </c>
      <c r="BZ1759" s="1">
        <v>0</v>
      </c>
      <c r="CA1759" s="1">
        <v>0</v>
      </c>
      <c r="CB1759" s="1">
        <v>0</v>
      </c>
      <c r="CC1759" s="1">
        <v>0</v>
      </c>
      <c r="CD1759" s="1">
        <v>0</v>
      </c>
      <c r="CE1759" s="1">
        <v>0</v>
      </c>
      <c r="CF1759" s="1">
        <v>1</v>
      </c>
      <c r="CG1759" s="1">
        <v>0</v>
      </c>
      <c r="CH1759" s="1">
        <v>0</v>
      </c>
      <c r="CI1759" s="1" t="s">
        <v>4946</v>
      </c>
      <c r="CJ1759" s="1" t="s">
        <v>4946</v>
      </c>
      <c r="CK1759" s="1" t="s">
        <v>4946</v>
      </c>
      <c r="CL1759" s="1" t="s">
        <v>4946</v>
      </c>
      <c r="CM1759" s="1" t="s">
        <v>4944</v>
      </c>
      <c r="CN1759" s="1" t="s">
        <v>4946</v>
      </c>
      <c r="CO1759" s="1" t="s">
        <v>4946</v>
      </c>
      <c r="CP1759" s="1" t="s">
        <v>4944</v>
      </c>
      <c r="CQ1759" s="1" t="s">
        <v>4944</v>
      </c>
      <c r="CR1759" s="1" t="s">
        <v>4946</v>
      </c>
      <c r="CS1759" s="1" t="s">
        <v>4945</v>
      </c>
      <c r="CT1759" s="1" t="s">
        <v>4943</v>
      </c>
      <c r="CU1759" s="1" t="s">
        <v>4943</v>
      </c>
      <c r="CV1759" s="1" t="s">
        <v>4943</v>
      </c>
      <c r="CW1759" s="1" t="s">
        <v>4943</v>
      </c>
      <c r="CX1759" s="1" t="s">
        <v>4943</v>
      </c>
      <c r="CY1759" s="1" t="s">
        <v>4943</v>
      </c>
      <c r="CZ1759" s="1" t="s">
        <v>4943</v>
      </c>
    </row>
    <row r="1760" spans="2:104" x14ac:dyDescent="0.25">
      <c r="B1760" s="2">
        <v>44356</v>
      </c>
      <c r="C1760" s="1">
        <v>0</v>
      </c>
      <c r="D1760" s="1">
        <v>1</v>
      </c>
      <c r="E1760" s="1">
        <v>0</v>
      </c>
      <c r="F1760" s="1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>
        <v>0</v>
      </c>
      <c r="BD1760">
        <v>0</v>
      </c>
      <c r="BE1760">
        <v>0</v>
      </c>
      <c r="BF1760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M1760" s="1">
        <v>0</v>
      </c>
      <c r="BN1760" s="1">
        <v>0</v>
      </c>
      <c r="BO1760" s="1">
        <v>0</v>
      </c>
      <c r="BP1760" s="1">
        <v>0</v>
      </c>
      <c r="BQ1760" s="1">
        <v>0</v>
      </c>
      <c r="BR1760" s="1">
        <v>0</v>
      </c>
      <c r="BS1760" s="1">
        <v>0</v>
      </c>
      <c r="BT1760" s="1">
        <v>0</v>
      </c>
      <c r="BU1760" s="1">
        <v>0</v>
      </c>
      <c r="BV1760" s="1">
        <v>0</v>
      </c>
      <c r="BW1760" s="1">
        <v>0</v>
      </c>
      <c r="BX1760" s="1">
        <v>0</v>
      </c>
      <c r="BY1760" s="1">
        <v>0</v>
      </c>
      <c r="BZ1760" s="1">
        <v>0</v>
      </c>
      <c r="CA1760" s="1">
        <v>0</v>
      </c>
      <c r="CB1760" s="1">
        <v>0</v>
      </c>
      <c r="CC1760" s="1">
        <v>0</v>
      </c>
      <c r="CD1760" s="1">
        <v>0</v>
      </c>
      <c r="CE1760" s="1">
        <v>0</v>
      </c>
      <c r="CF1760" s="1">
        <v>0</v>
      </c>
      <c r="CG1760" s="1">
        <v>0</v>
      </c>
      <c r="CH1760" s="1">
        <v>0</v>
      </c>
      <c r="CI1760" s="1" t="s">
        <v>4943</v>
      </c>
      <c r="CJ1760" s="1" t="s">
        <v>4943</v>
      </c>
      <c r="CK1760" s="1" t="s">
        <v>4943</v>
      </c>
      <c r="CL1760" s="1" t="s">
        <v>4943</v>
      </c>
      <c r="CM1760" s="1" t="s">
        <v>4943</v>
      </c>
      <c r="CN1760" s="1" t="s">
        <v>4943</v>
      </c>
      <c r="CO1760" s="1" t="s">
        <v>4943</v>
      </c>
      <c r="CP1760" s="1" t="s">
        <v>4943</v>
      </c>
      <c r="CQ1760" s="1" t="s">
        <v>4943</v>
      </c>
      <c r="CR1760" s="1" t="s">
        <v>4943</v>
      </c>
      <c r="CS1760" s="1" t="s">
        <v>4943</v>
      </c>
      <c r="CT1760" s="1" t="s">
        <v>4943</v>
      </c>
      <c r="CU1760" s="1" t="s">
        <v>4943</v>
      </c>
      <c r="CV1760" s="1" t="s">
        <v>4943</v>
      </c>
      <c r="CW1760" s="1" t="s">
        <v>4943</v>
      </c>
      <c r="CX1760" s="1" t="s">
        <v>4943</v>
      </c>
      <c r="CY1760" s="1" t="s">
        <v>23</v>
      </c>
      <c r="CZ1760" s="1" t="s">
        <v>4943</v>
      </c>
    </row>
    <row r="1761" spans="2:104" x14ac:dyDescent="0.25">
      <c r="B1761" s="2">
        <v>44356</v>
      </c>
      <c r="C1761" s="1">
        <v>1</v>
      </c>
      <c r="D1761" s="1">
        <v>0</v>
      </c>
      <c r="E1761" s="1">
        <v>0</v>
      </c>
      <c r="F1761" s="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>
        <v>0</v>
      </c>
      <c r="BD1761">
        <v>0</v>
      </c>
      <c r="BE1761">
        <v>0</v>
      </c>
      <c r="BF176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M1761" s="1">
        <v>0</v>
      </c>
      <c r="BN1761" s="1">
        <v>0</v>
      </c>
      <c r="BO1761" s="1">
        <v>0</v>
      </c>
      <c r="BP1761" s="1">
        <v>0</v>
      </c>
      <c r="BQ1761" s="1">
        <v>0</v>
      </c>
      <c r="BR1761" s="1">
        <v>0</v>
      </c>
      <c r="BS1761" s="1">
        <v>0</v>
      </c>
      <c r="BT1761" s="1">
        <v>0</v>
      </c>
      <c r="BU1761" s="1">
        <v>0</v>
      </c>
      <c r="BV1761" s="1">
        <v>0</v>
      </c>
      <c r="BW1761" s="1">
        <v>0</v>
      </c>
      <c r="BX1761" s="1">
        <v>0</v>
      </c>
      <c r="BY1761" s="1">
        <v>0</v>
      </c>
      <c r="BZ1761" s="1">
        <v>0</v>
      </c>
      <c r="CA1761" s="1">
        <v>0</v>
      </c>
      <c r="CB1761" s="1">
        <v>0</v>
      </c>
      <c r="CC1761" s="1">
        <v>0</v>
      </c>
      <c r="CD1761" s="1">
        <v>0</v>
      </c>
      <c r="CE1761" s="1">
        <v>0</v>
      </c>
      <c r="CF1761" s="1">
        <v>0</v>
      </c>
      <c r="CG1761" s="1">
        <v>0</v>
      </c>
      <c r="CH1761" s="1">
        <v>0</v>
      </c>
      <c r="CI1761" s="1" t="s">
        <v>4944</v>
      </c>
      <c r="CJ1761" s="1" t="s">
        <v>4944</v>
      </c>
      <c r="CK1761" s="1" t="s">
        <v>4946</v>
      </c>
      <c r="CL1761" s="1" t="s">
        <v>4946</v>
      </c>
      <c r="CM1761" s="1" t="s">
        <v>4944</v>
      </c>
      <c r="CN1761" s="1" t="s">
        <v>4944</v>
      </c>
      <c r="CO1761" s="1" t="s">
        <v>4944</v>
      </c>
      <c r="CP1761" s="1" t="s">
        <v>4945</v>
      </c>
      <c r="CQ1761" s="1" t="s">
        <v>4944</v>
      </c>
      <c r="CR1761" s="1" t="s">
        <v>4944</v>
      </c>
      <c r="CS1761" s="1" t="s">
        <v>4944</v>
      </c>
      <c r="CT1761" s="1" t="s">
        <v>4943</v>
      </c>
      <c r="CU1761" s="1" t="s">
        <v>4943</v>
      </c>
      <c r="CV1761" s="1" t="s">
        <v>4943</v>
      </c>
      <c r="CW1761" s="1" t="s">
        <v>4943</v>
      </c>
      <c r="CX1761" s="1" t="s">
        <v>4943</v>
      </c>
      <c r="CY1761" s="1" t="s">
        <v>4943</v>
      </c>
      <c r="CZ1761" s="1" t="s">
        <v>4943</v>
      </c>
    </row>
    <row r="1762" spans="2:104" x14ac:dyDescent="0.25">
      <c r="B1762" s="2">
        <v>44356</v>
      </c>
      <c r="C1762" s="1">
        <v>0</v>
      </c>
      <c r="D1762" s="1">
        <v>1</v>
      </c>
      <c r="E1762" s="1">
        <v>0</v>
      </c>
      <c r="F1762" s="1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>
        <v>0</v>
      </c>
      <c r="BD1762">
        <v>0</v>
      </c>
      <c r="BE1762">
        <v>0</v>
      </c>
      <c r="BF1762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M1762" s="1">
        <v>0</v>
      </c>
      <c r="BN1762" s="1">
        <v>0</v>
      </c>
      <c r="BO1762" s="1">
        <v>0</v>
      </c>
      <c r="BP1762" s="1">
        <v>0</v>
      </c>
      <c r="BQ1762" s="1">
        <v>0</v>
      </c>
      <c r="BR1762" s="1">
        <v>0</v>
      </c>
      <c r="BS1762" s="1">
        <v>0</v>
      </c>
      <c r="BT1762" s="1">
        <v>0</v>
      </c>
      <c r="BU1762" s="1">
        <v>0</v>
      </c>
      <c r="BV1762" s="1">
        <v>0</v>
      </c>
      <c r="BW1762" s="1">
        <v>0</v>
      </c>
      <c r="BX1762" s="1">
        <v>0</v>
      </c>
      <c r="BY1762" s="1">
        <v>0</v>
      </c>
      <c r="BZ1762" s="1">
        <v>0</v>
      </c>
      <c r="CA1762" s="1">
        <v>0</v>
      </c>
      <c r="CB1762" s="1">
        <v>0</v>
      </c>
      <c r="CC1762" s="1">
        <v>0</v>
      </c>
      <c r="CD1762" s="1">
        <v>0</v>
      </c>
      <c r="CE1762" s="1">
        <v>0</v>
      </c>
      <c r="CF1762" s="1">
        <v>0</v>
      </c>
      <c r="CG1762" s="1">
        <v>0</v>
      </c>
      <c r="CH1762" s="1">
        <v>0</v>
      </c>
      <c r="CI1762" s="1" t="s">
        <v>4943</v>
      </c>
      <c r="CJ1762" s="1" t="s">
        <v>4943</v>
      </c>
      <c r="CK1762" s="1" t="s">
        <v>4943</v>
      </c>
      <c r="CL1762" s="1" t="s">
        <v>4943</v>
      </c>
      <c r="CM1762" s="1" t="s">
        <v>4943</v>
      </c>
      <c r="CN1762" s="1" t="s">
        <v>4943</v>
      </c>
      <c r="CO1762" s="1" t="s">
        <v>4943</v>
      </c>
      <c r="CP1762" s="1" t="s">
        <v>4943</v>
      </c>
      <c r="CQ1762" s="1" t="s">
        <v>4943</v>
      </c>
      <c r="CR1762" s="1" t="s">
        <v>4943</v>
      </c>
      <c r="CS1762" s="1" t="s">
        <v>4943</v>
      </c>
      <c r="CT1762" s="1" t="s">
        <v>4943</v>
      </c>
      <c r="CU1762" s="1" t="s">
        <v>4943</v>
      </c>
      <c r="CV1762" s="1" t="s">
        <v>4943</v>
      </c>
      <c r="CW1762" s="1" t="s">
        <v>4943</v>
      </c>
      <c r="CX1762" s="1" t="s">
        <v>4943</v>
      </c>
      <c r="CY1762" s="1" t="s">
        <v>23</v>
      </c>
      <c r="CZ1762" s="1" t="s">
        <v>4943</v>
      </c>
    </row>
    <row r="1763" spans="2:104" x14ac:dyDescent="0.25">
      <c r="B1763" s="2">
        <v>44356</v>
      </c>
      <c r="C1763" s="1">
        <v>1</v>
      </c>
      <c r="D1763" s="1">
        <v>0</v>
      </c>
      <c r="E1763" s="1">
        <v>0</v>
      </c>
      <c r="F1763" s="1">
        <v>0</v>
      </c>
      <c r="G1763">
        <v>0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1</v>
      </c>
      <c r="O1763">
        <v>1</v>
      </c>
      <c r="P1763">
        <v>0</v>
      </c>
      <c r="Q1763">
        <v>0</v>
      </c>
      <c r="R1763">
        <v>0</v>
      </c>
      <c r="S1763">
        <v>1</v>
      </c>
      <c r="T1763">
        <v>1</v>
      </c>
      <c r="U1763">
        <v>0</v>
      </c>
      <c r="V1763" s="1">
        <v>1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1</v>
      </c>
      <c r="AG1763" s="1">
        <v>1</v>
      </c>
      <c r="AH1763" s="1">
        <v>1</v>
      </c>
      <c r="AI1763" s="1">
        <v>0</v>
      </c>
      <c r="AJ1763" s="1">
        <v>0</v>
      </c>
      <c r="AK1763" s="1">
        <v>1</v>
      </c>
      <c r="AL1763" s="1">
        <v>1</v>
      </c>
      <c r="AM1763" s="1">
        <v>1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1</v>
      </c>
      <c r="BA1763" s="1">
        <v>0</v>
      </c>
      <c r="BB1763" s="1">
        <v>1</v>
      </c>
      <c r="BC1763">
        <v>1</v>
      </c>
      <c r="BD1763">
        <v>0</v>
      </c>
      <c r="BE1763">
        <v>0</v>
      </c>
      <c r="BF1763">
        <v>1</v>
      </c>
      <c r="BG1763" s="1">
        <v>1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v>0</v>
      </c>
      <c r="BO1763" s="1">
        <v>0</v>
      </c>
      <c r="BP1763" s="1">
        <v>0</v>
      </c>
      <c r="BQ1763" s="1">
        <v>0</v>
      </c>
      <c r="BR1763" s="1">
        <v>0</v>
      </c>
      <c r="BS1763" s="1">
        <v>0</v>
      </c>
      <c r="BT1763" s="1">
        <v>0</v>
      </c>
      <c r="BU1763" s="1">
        <v>0</v>
      </c>
      <c r="BV1763" s="1">
        <v>0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0</v>
      </c>
      <c r="CD1763" s="1">
        <v>0</v>
      </c>
      <c r="CE1763" s="1">
        <v>0</v>
      </c>
      <c r="CF1763" s="1">
        <v>1</v>
      </c>
      <c r="CG1763" s="1">
        <v>0</v>
      </c>
      <c r="CH1763" s="1">
        <v>0</v>
      </c>
      <c r="CI1763" s="1" t="s">
        <v>4946</v>
      </c>
      <c r="CJ1763" s="1" t="s">
        <v>4946</v>
      </c>
      <c r="CK1763" s="1" t="s">
        <v>4946</v>
      </c>
      <c r="CL1763" s="1" t="s">
        <v>4946</v>
      </c>
      <c r="CM1763" s="1" t="s">
        <v>4946</v>
      </c>
      <c r="CN1763" s="1" t="s">
        <v>4945</v>
      </c>
      <c r="CO1763" s="1" t="s">
        <v>4946</v>
      </c>
      <c r="CP1763" s="1" t="s">
        <v>4946</v>
      </c>
      <c r="CQ1763" s="1" t="s">
        <v>4946</v>
      </c>
      <c r="CR1763" s="1" t="s">
        <v>4946</v>
      </c>
      <c r="CS1763" s="1" t="s">
        <v>4946</v>
      </c>
      <c r="CT1763" s="1" t="s">
        <v>4943</v>
      </c>
      <c r="CU1763" s="1" t="s">
        <v>4943</v>
      </c>
      <c r="CV1763" s="1" t="s">
        <v>4943</v>
      </c>
      <c r="CW1763" s="1" t="s">
        <v>4943</v>
      </c>
      <c r="CX1763" s="1" t="s">
        <v>4943</v>
      </c>
      <c r="CY1763" s="1" t="s">
        <v>4943</v>
      </c>
      <c r="CZ1763" s="1" t="s">
        <v>4943</v>
      </c>
    </row>
    <row r="1764" spans="2:104" x14ac:dyDescent="0.25">
      <c r="B1764" s="2">
        <v>44356</v>
      </c>
      <c r="C1764" s="1">
        <v>0</v>
      </c>
      <c r="D1764" s="1">
        <v>1</v>
      </c>
      <c r="E1764" s="1">
        <v>0</v>
      </c>
      <c r="F1764" s="1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>
        <v>0</v>
      </c>
      <c r="BD1764">
        <v>0</v>
      </c>
      <c r="BE1764">
        <v>0</v>
      </c>
      <c r="BF1764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M1764" s="1">
        <v>0</v>
      </c>
      <c r="BN1764" s="1">
        <v>0</v>
      </c>
      <c r="BO1764" s="1">
        <v>0</v>
      </c>
      <c r="BP1764" s="1">
        <v>0</v>
      </c>
      <c r="BQ1764" s="1">
        <v>0</v>
      </c>
      <c r="BR1764" s="1">
        <v>0</v>
      </c>
      <c r="BS1764" s="1">
        <v>0</v>
      </c>
      <c r="BT1764" s="1">
        <v>0</v>
      </c>
      <c r="BU1764" s="1">
        <v>0</v>
      </c>
      <c r="BV1764" s="1">
        <v>0</v>
      </c>
      <c r="BW1764" s="1">
        <v>0</v>
      </c>
      <c r="BX1764" s="1">
        <v>0</v>
      </c>
      <c r="BY1764" s="1">
        <v>0</v>
      </c>
      <c r="BZ1764" s="1">
        <v>0</v>
      </c>
      <c r="CA1764" s="1">
        <v>0</v>
      </c>
      <c r="CB1764" s="1">
        <v>0</v>
      </c>
      <c r="CC1764" s="1">
        <v>0</v>
      </c>
      <c r="CD1764" s="1">
        <v>0</v>
      </c>
      <c r="CE1764" s="1">
        <v>0</v>
      </c>
      <c r="CF1764" s="1">
        <v>0</v>
      </c>
      <c r="CG1764" s="1">
        <v>0</v>
      </c>
      <c r="CH1764" s="1">
        <v>0</v>
      </c>
      <c r="CI1764" s="1" t="s">
        <v>4943</v>
      </c>
      <c r="CJ1764" s="1" t="s">
        <v>4943</v>
      </c>
      <c r="CK1764" s="1" t="s">
        <v>4943</v>
      </c>
      <c r="CL1764" s="1" t="s">
        <v>4943</v>
      </c>
      <c r="CM1764" s="1" t="s">
        <v>4943</v>
      </c>
      <c r="CN1764" s="1" t="s">
        <v>4943</v>
      </c>
      <c r="CO1764" s="1" t="s">
        <v>4943</v>
      </c>
      <c r="CP1764" s="1" t="s">
        <v>4943</v>
      </c>
      <c r="CQ1764" s="1" t="s">
        <v>4943</v>
      </c>
      <c r="CR1764" s="1" t="s">
        <v>4943</v>
      </c>
      <c r="CS1764" s="1" t="s">
        <v>4943</v>
      </c>
      <c r="CT1764" s="1" t="s">
        <v>4943</v>
      </c>
      <c r="CU1764" s="1" t="s">
        <v>4943</v>
      </c>
      <c r="CV1764" s="1" t="s">
        <v>4943</v>
      </c>
      <c r="CW1764" s="1" t="s">
        <v>4943</v>
      </c>
      <c r="CX1764" s="1" t="s">
        <v>4943</v>
      </c>
      <c r="CY1764" s="1" t="s">
        <v>23</v>
      </c>
      <c r="CZ1764" s="1" t="s">
        <v>4943</v>
      </c>
    </row>
    <row r="1765" spans="2:104" x14ac:dyDescent="0.25">
      <c r="B1765" s="2">
        <v>44356</v>
      </c>
      <c r="C1765" s="1">
        <v>0</v>
      </c>
      <c r="D1765" s="1">
        <v>1</v>
      </c>
      <c r="E1765" s="1">
        <v>0</v>
      </c>
      <c r="F1765" s="1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 s="1">
        <v>0</v>
      </c>
      <c r="W1765" s="1">
        <v>0</v>
      </c>
      <c r="X1765" s="1">
        <v>0</v>
      </c>
      <c r="Y1765" s="1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>
        <v>0</v>
      </c>
      <c r="BD1765">
        <v>0</v>
      </c>
      <c r="BE1765">
        <v>0</v>
      </c>
      <c r="BF1765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M1765" s="1">
        <v>0</v>
      </c>
      <c r="BN1765" s="1">
        <v>0</v>
      </c>
      <c r="BO1765" s="1">
        <v>0</v>
      </c>
      <c r="BP1765" s="1">
        <v>0</v>
      </c>
      <c r="BQ1765" s="1">
        <v>0</v>
      </c>
      <c r="BR1765" s="1">
        <v>0</v>
      </c>
      <c r="BS1765" s="1">
        <v>0</v>
      </c>
      <c r="BT1765" s="1">
        <v>0</v>
      </c>
      <c r="BU1765" s="1">
        <v>0</v>
      </c>
      <c r="BV1765" s="1">
        <v>0</v>
      </c>
      <c r="BW1765" s="1">
        <v>0</v>
      </c>
      <c r="BX1765" s="1">
        <v>0</v>
      </c>
      <c r="BY1765" s="1">
        <v>0</v>
      </c>
      <c r="BZ1765" s="1">
        <v>0</v>
      </c>
      <c r="CA1765" s="1">
        <v>0</v>
      </c>
      <c r="CB1765" s="1">
        <v>0</v>
      </c>
      <c r="CC1765" s="1">
        <v>0</v>
      </c>
      <c r="CD1765" s="1">
        <v>0</v>
      </c>
      <c r="CE1765" s="1">
        <v>0</v>
      </c>
      <c r="CF1765" s="1">
        <v>0</v>
      </c>
      <c r="CG1765" s="1">
        <v>0</v>
      </c>
      <c r="CH1765" s="1">
        <v>0</v>
      </c>
      <c r="CI1765" s="1" t="s">
        <v>4943</v>
      </c>
      <c r="CJ1765" s="1" t="s">
        <v>4943</v>
      </c>
      <c r="CK1765" s="1" t="s">
        <v>4943</v>
      </c>
      <c r="CL1765" s="1" t="s">
        <v>4943</v>
      </c>
      <c r="CM1765" s="1" t="s">
        <v>4943</v>
      </c>
      <c r="CN1765" s="1" t="s">
        <v>4943</v>
      </c>
      <c r="CO1765" s="1" t="s">
        <v>4943</v>
      </c>
      <c r="CP1765" s="1" t="s">
        <v>4943</v>
      </c>
      <c r="CQ1765" s="1" t="s">
        <v>4943</v>
      </c>
      <c r="CR1765" s="1" t="s">
        <v>4943</v>
      </c>
      <c r="CS1765" s="1" t="s">
        <v>4943</v>
      </c>
      <c r="CT1765" s="1" t="s">
        <v>4943</v>
      </c>
      <c r="CU1765" s="1" t="s">
        <v>4943</v>
      </c>
      <c r="CV1765" s="1" t="s">
        <v>4943</v>
      </c>
      <c r="CW1765" s="1" t="s">
        <v>4943</v>
      </c>
      <c r="CX1765" s="1" t="s">
        <v>4943</v>
      </c>
      <c r="CY1765" s="1" t="s">
        <v>23</v>
      </c>
      <c r="CZ1765" s="1" t="s">
        <v>4943</v>
      </c>
    </row>
    <row r="1766" spans="2:104" x14ac:dyDescent="0.25">
      <c r="B1766" s="2">
        <v>44356</v>
      </c>
      <c r="C1766" s="1">
        <v>0</v>
      </c>
      <c r="D1766" s="1">
        <v>1</v>
      </c>
      <c r="E1766" s="1">
        <v>0</v>
      </c>
      <c r="F1766" s="1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>
        <v>0</v>
      </c>
      <c r="BD1766">
        <v>0</v>
      </c>
      <c r="BE1766">
        <v>0</v>
      </c>
      <c r="BF1766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M1766" s="1">
        <v>0</v>
      </c>
      <c r="BN1766" s="1">
        <v>0</v>
      </c>
      <c r="BO1766" s="1">
        <v>0</v>
      </c>
      <c r="BP1766" s="1">
        <v>0</v>
      </c>
      <c r="BQ1766" s="1">
        <v>0</v>
      </c>
      <c r="BR1766" s="1">
        <v>0</v>
      </c>
      <c r="BS1766" s="1">
        <v>0</v>
      </c>
      <c r="BT1766" s="1">
        <v>0</v>
      </c>
      <c r="BU1766" s="1">
        <v>0</v>
      </c>
      <c r="BV1766" s="1">
        <v>0</v>
      </c>
      <c r="BW1766" s="1">
        <v>0</v>
      </c>
      <c r="BX1766" s="1">
        <v>0</v>
      </c>
      <c r="BY1766" s="1">
        <v>0</v>
      </c>
      <c r="BZ1766" s="1">
        <v>0</v>
      </c>
      <c r="CA1766" s="1">
        <v>0</v>
      </c>
      <c r="CB1766" s="1">
        <v>0</v>
      </c>
      <c r="CC1766" s="1">
        <v>0</v>
      </c>
      <c r="CD1766" s="1">
        <v>0</v>
      </c>
      <c r="CE1766" s="1">
        <v>0</v>
      </c>
      <c r="CF1766" s="1">
        <v>0</v>
      </c>
      <c r="CG1766" s="1">
        <v>0</v>
      </c>
      <c r="CH1766" s="1">
        <v>0</v>
      </c>
      <c r="CI1766" s="1" t="s">
        <v>4943</v>
      </c>
      <c r="CJ1766" s="1" t="s">
        <v>4943</v>
      </c>
      <c r="CK1766" s="1" t="s">
        <v>4943</v>
      </c>
      <c r="CL1766" s="1" t="s">
        <v>4943</v>
      </c>
      <c r="CM1766" s="1" t="s">
        <v>4943</v>
      </c>
      <c r="CN1766" s="1" t="s">
        <v>4943</v>
      </c>
      <c r="CO1766" s="1" t="s">
        <v>4943</v>
      </c>
      <c r="CP1766" s="1" t="s">
        <v>4943</v>
      </c>
      <c r="CQ1766" s="1" t="s">
        <v>4943</v>
      </c>
      <c r="CR1766" s="1" t="s">
        <v>4943</v>
      </c>
      <c r="CS1766" s="1" t="s">
        <v>4943</v>
      </c>
      <c r="CT1766" s="1" t="s">
        <v>4943</v>
      </c>
      <c r="CU1766" s="1" t="s">
        <v>4943</v>
      </c>
      <c r="CV1766" s="1" t="s">
        <v>4943</v>
      </c>
      <c r="CW1766" s="1" t="s">
        <v>4943</v>
      </c>
      <c r="CX1766" s="1" t="s">
        <v>4943</v>
      </c>
      <c r="CY1766" s="1" t="s">
        <v>23</v>
      </c>
      <c r="CZ1766" s="1" t="s">
        <v>4943</v>
      </c>
    </row>
    <row r="1767" spans="2:104" x14ac:dyDescent="0.25">
      <c r="B1767" s="2">
        <v>44356</v>
      </c>
      <c r="C1767" s="1">
        <v>1</v>
      </c>
      <c r="D1767" s="1">
        <v>0</v>
      </c>
      <c r="E1767" s="1">
        <v>0</v>
      </c>
      <c r="F1767" s="1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1</v>
      </c>
      <c r="M1767">
        <v>0</v>
      </c>
      <c r="N1767">
        <v>0</v>
      </c>
      <c r="O1767">
        <v>1</v>
      </c>
      <c r="P1767">
        <v>0</v>
      </c>
      <c r="Q1767">
        <v>0</v>
      </c>
      <c r="R1767">
        <v>1</v>
      </c>
      <c r="S1767">
        <v>1</v>
      </c>
      <c r="T1767">
        <v>1</v>
      </c>
      <c r="U1767">
        <v>0</v>
      </c>
      <c r="V1767" s="1">
        <v>0</v>
      </c>
      <c r="W1767" s="1">
        <v>0</v>
      </c>
      <c r="X1767" s="1">
        <v>1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1</v>
      </c>
      <c r="AG1767" s="1">
        <v>0</v>
      </c>
      <c r="AH1767" s="1">
        <v>1</v>
      </c>
      <c r="AI1767" s="1">
        <v>1</v>
      </c>
      <c r="AJ1767" s="1">
        <v>1</v>
      </c>
      <c r="AK1767" s="1">
        <v>1</v>
      </c>
      <c r="AL1767" s="1">
        <v>1</v>
      </c>
      <c r="AM1767" s="1">
        <v>0</v>
      </c>
      <c r="AN1767" s="1">
        <v>0</v>
      </c>
      <c r="AO1767" s="1">
        <v>1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1</v>
      </c>
      <c r="AX1767" s="1">
        <v>1</v>
      </c>
      <c r="AY1767" s="1">
        <v>1</v>
      </c>
      <c r="AZ1767" s="1">
        <v>1</v>
      </c>
      <c r="BA1767" s="1">
        <v>0</v>
      </c>
      <c r="BB1767" s="1">
        <v>1</v>
      </c>
      <c r="BC1767">
        <v>1</v>
      </c>
      <c r="BD1767">
        <v>1</v>
      </c>
      <c r="BE1767">
        <v>1</v>
      </c>
      <c r="BF1767">
        <v>1</v>
      </c>
      <c r="BG1767" s="1">
        <v>0</v>
      </c>
      <c r="BH1767" s="1">
        <v>0</v>
      </c>
      <c r="BI1767" s="1">
        <v>1</v>
      </c>
      <c r="BJ1767" s="1">
        <v>0</v>
      </c>
      <c r="BK1767" s="1">
        <v>0</v>
      </c>
      <c r="BL1767" s="1">
        <v>0</v>
      </c>
      <c r="BM1767" s="1">
        <v>0</v>
      </c>
      <c r="BN1767" s="1">
        <v>0</v>
      </c>
      <c r="BO1767" s="1">
        <v>0</v>
      </c>
      <c r="BP1767" s="1">
        <v>0</v>
      </c>
      <c r="BQ1767" s="1">
        <v>1</v>
      </c>
      <c r="BR1767" s="1">
        <v>0</v>
      </c>
      <c r="BS1767" s="1">
        <v>0</v>
      </c>
      <c r="BT1767" s="1">
        <v>0</v>
      </c>
      <c r="BU1767" s="1">
        <v>1</v>
      </c>
      <c r="BV1767" s="1">
        <v>0</v>
      </c>
      <c r="BW1767" s="1">
        <v>0</v>
      </c>
      <c r="BX1767" s="1">
        <v>0</v>
      </c>
      <c r="BY1767" s="1">
        <v>0</v>
      </c>
      <c r="BZ1767" s="1">
        <v>0</v>
      </c>
      <c r="CA1767" s="1">
        <v>0</v>
      </c>
      <c r="CB1767" s="1">
        <v>0</v>
      </c>
      <c r="CC1767" s="1">
        <v>0</v>
      </c>
      <c r="CD1767" s="1">
        <v>0</v>
      </c>
      <c r="CE1767" s="1">
        <v>0</v>
      </c>
      <c r="CF1767" s="1">
        <v>0</v>
      </c>
      <c r="CG1767" s="1">
        <v>0</v>
      </c>
      <c r="CH1767" s="1">
        <v>0</v>
      </c>
      <c r="CI1767" s="1" t="s">
        <v>4946</v>
      </c>
      <c r="CJ1767" s="1" t="s">
        <v>4946</v>
      </c>
      <c r="CK1767" s="1" t="s">
        <v>4946</v>
      </c>
      <c r="CL1767" s="1" t="s">
        <v>4946</v>
      </c>
      <c r="CM1767" s="1" t="s">
        <v>4946</v>
      </c>
      <c r="CN1767" s="1" t="s">
        <v>4946</v>
      </c>
      <c r="CO1767" s="1" t="s">
        <v>4946</v>
      </c>
      <c r="CP1767" s="1" t="s">
        <v>4946</v>
      </c>
      <c r="CQ1767" s="1" t="s">
        <v>4946</v>
      </c>
      <c r="CR1767" s="1" t="s">
        <v>4946</v>
      </c>
      <c r="CS1767" s="1" t="s">
        <v>4946</v>
      </c>
      <c r="CT1767" s="1" t="s">
        <v>4943</v>
      </c>
      <c r="CU1767" s="1" t="s">
        <v>4943</v>
      </c>
      <c r="CV1767" s="1" t="s">
        <v>4943</v>
      </c>
      <c r="CW1767" s="1" t="s">
        <v>4943</v>
      </c>
      <c r="CX1767" s="1" t="s">
        <v>4943</v>
      </c>
      <c r="CY1767" s="1" t="s">
        <v>4943</v>
      </c>
      <c r="CZ1767" s="1" t="s">
        <v>4943</v>
      </c>
    </row>
    <row r="1768" spans="2:104" x14ac:dyDescent="0.25">
      <c r="B1768" s="2">
        <v>44356</v>
      </c>
      <c r="C1768" s="1">
        <v>1</v>
      </c>
      <c r="D1768" s="1">
        <v>0</v>
      </c>
      <c r="E1768" s="1">
        <v>0</v>
      </c>
      <c r="F1768" s="1">
        <v>0</v>
      </c>
      <c r="G1768">
        <v>0</v>
      </c>
      <c r="H1768">
        <v>0</v>
      </c>
      <c r="I1768">
        <v>1</v>
      </c>
      <c r="J1768">
        <v>1</v>
      </c>
      <c r="K1768">
        <v>1</v>
      </c>
      <c r="L1768">
        <v>1</v>
      </c>
      <c r="M1768">
        <v>1</v>
      </c>
      <c r="N1768">
        <v>0</v>
      </c>
      <c r="O1768">
        <v>1</v>
      </c>
      <c r="P1768">
        <v>1</v>
      </c>
      <c r="Q1768">
        <v>1</v>
      </c>
      <c r="R1768">
        <v>1</v>
      </c>
      <c r="S1768">
        <v>1</v>
      </c>
      <c r="T1768">
        <v>1</v>
      </c>
      <c r="U1768">
        <v>0</v>
      </c>
      <c r="V1768" s="1">
        <v>1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1</v>
      </c>
      <c r="AH1768" s="1">
        <v>1</v>
      </c>
      <c r="AI1768" s="1">
        <v>1</v>
      </c>
      <c r="AJ1768" s="1">
        <v>1</v>
      </c>
      <c r="AK1768" s="1">
        <v>1</v>
      </c>
      <c r="AL1768" s="1">
        <v>1</v>
      </c>
      <c r="AM1768" s="1">
        <v>1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1</v>
      </c>
      <c r="BA1768" s="1">
        <v>1</v>
      </c>
      <c r="BB1768" s="1">
        <v>1</v>
      </c>
      <c r="BC1768">
        <v>0</v>
      </c>
      <c r="BD1768">
        <v>1</v>
      </c>
      <c r="BE1768">
        <v>0</v>
      </c>
      <c r="BF1768">
        <v>1</v>
      </c>
      <c r="BG1768" s="1">
        <v>1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M1768" s="1">
        <v>0</v>
      </c>
      <c r="BN1768" s="1">
        <v>0</v>
      </c>
      <c r="BO1768" s="1">
        <v>0</v>
      </c>
      <c r="BP1768" s="1">
        <v>0</v>
      </c>
      <c r="BQ1768" s="1">
        <v>1</v>
      </c>
      <c r="BR1768" s="1">
        <v>1</v>
      </c>
      <c r="BS1768" s="1">
        <v>1</v>
      </c>
      <c r="BT1768" s="1">
        <v>0</v>
      </c>
      <c r="BU1768" s="1">
        <v>0</v>
      </c>
      <c r="BV1768" s="1">
        <v>1</v>
      </c>
      <c r="BW1768" s="1">
        <v>0</v>
      </c>
      <c r="BX1768" s="1">
        <v>0</v>
      </c>
      <c r="BY1768" s="1">
        <v>0</v>
      </c>
      <c r="BZ1768" s="1">
        <v>0</v>
      </c>
      <c r="CA1768" s="1">
        <v>0</v>
      </c>
      <c r="CB1768" s="1">
        <v>0</v>
      </c>
      <c r="CC1768" s="1">
        <v>0</v>
      </c>
      <c r="CD1768" s="1">
        <v>0</v>
      </c>
      <c r="CE1768" s="1">
        <v>0</v>
      </c>
      <c r="CF1768" s="1">
        <v>1</v>
      </c>
      <c r="CG1768" s="1">
        <v>0</v>
      </c>
      <c r="CH1768" s="1">
        <v>0</v>
      </c>
      <c r="CI1768" s="1" t="s">
        <v>4946</v>
      </c>
      <c r="CJ1768" s="1" t="s">
        <v>4944</v>
      </c>
      <c r="CK1768" s="1" t="s">
        <v>4946</v>
      </c>
      <c r="CL1768" s="1" t="s">
        <v>4946</v>
      </c>
      <c r="CM1768" s="1" t="s">
        <v>4946</v>
      </c>
      <c r="CN1768" s="1" t="s">
        <v>4946</v>
      </c>
      <c r="CO1768" s="1" t="s">
        <v>4944</v>
      </c>
      <c r="CP1768" s="1" t="s">
        <v>4944</v>
      </c>
      <c r="CQ1768" s="1" t="s">
        <v>4944</v>
      </c>
      <c r="CR1768" s="1" t="s">
        <v>4946</v>
      </c>
      <c r="CS1768" s="1" t="s">
        <v>4946</v>
      </c>
      <c r="CT1768" s="1" t="s">
        <v>4943</v>
      </c>
      <c r="CU1768" s="1" t="s">
        <v>4943</v>
      </c>
      <c r="CV1768" s="1" t="s">
        <v>4943</v>
      </c>
      <c r="CW1768" s="1" t="s">
        <v>4943</v>
      </c>
      <c r="CX1768" s="1" t="s">
        <v>4943</v>
      </c>
      <c r="CY1768" s="1" t="s">
        <v>4943</v>
      </c>
      <c r="CZ1768" s="1" t="s">
        <v>4943</v>
      </c>
    </row>
    <row r="1769" spans="2:104" x14ac:dyDescent="0.25">
      <c r="B1769" s="2">
        <v>44356</v>
      </c>
      <c r="C1769" s="1">
        <v>0</v>
      </c>
      <c r="D1769" s="1">
        <v>1</v>
      </c>
      <c r="E1769" s="1">
        <v>0</v>
      </c>
      <c r="F1769" s="1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>
        <v>0</v>
      </c>
      <c r="BD1769">
        <v>0</v>
      </c>
      <c r="BE1769">
        <v>0</v>
      </c>
      <c r="BF1769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M1769" s="1">
        <v>0</v>
      </c>
      <c r="BN1769" s="1">
        <v>0</v>
      </c>
      <c r="BO1769" s="1">
        <v>0</v>
      </c>
      <c r="BP1769" s="1">
        <v>0</v>
      </c>
      <c r="BQ1769" s="1">
        <v>0</v>
      </c>
      <c r="BR1769" s="1">
        <v>0</v>
      </c>
      <c r="BS1769" s="1">
        <v>0</v>
      </c>
      <c r="BT1769" s="1">
        <v>0</v>
      </c>
      <c r="BU1769" s="1">
        <v>0</v>
      </c>
      <c r="BV1769" s="1">
        <v>0</v>
      </c>
      <c r="BW1769" s="1">
        <v>0</v>
      </c>
      <c r="BX1769" s="1">
        <v>0</v>
      </c>
      <c r="BY1769" s="1">
        <v>0</v>
      </c>
      <c r="BZ1769" s="1">
        <v>0</v>
      </c>
      <c r="CA1769" s="1">
        <v>0</v>
      </c>
      <c r="CB1769" s="1">
        <v>0</v>
      </c>
      <c r="CC1769" s="1">
        <v>0</v>
      </c>
      <c r="CD1769" s="1">
        <v>0</v>
      </c>
      <c r="CE1769" s="1">
        <v>0</v>
      </c>
      <c r="CF1769" s="1">
        <v>0</v>
      </c>
      <c r="CG1769" s="1">
        <v>0</v>
      </c>
      <c r="CH1769" s="1">
        <v>0</v>
      </c>
      <c r="CI1769" s="1" t="s">
        <v>4943</v>
      </c>
      <c r="CJ1769" s="1" t="s">
        <v>4943</v>
      </c>
      <c r="CK1769" s="1" t="s">
        <v>4943</v>
      </c>
      <c r="CL1769" s="1" t="s">
        <v>4943</v>
      </c>
      <c r="CM1769" s="1" t="s">
        <v>4943</v>
      </c>
      <c r="CN1769" s="1" t="s">
        <v>4943</v>
      </c>
      <c r="CO1769" s="1" t="s">
        <v>4943</v>
      </c>
      <c r="CP1769" s="1" t="s">
        <v>4943</v>
      </c>
      <c r="CQ1769" s="1" t="s">
        <v>4943</v>
      </c>
      <c r="CR1769" s="1" t="s">
        <v>4943</v>
      </c>
      <c r="CS1769" s="1" t="s">
        <v>4943</v>
      </c>
      <c r="CT1769" s="1" t="s">
        <v>4943</v>
      </c>
      <c r="CU1769" s="1" t="s">
        <v>4943</v>
      </c>
      <c r="CV1769" s="1" t="s">
        <v>4943</v>
      </c>
      <c r="CW1769" s="1" t="s">
        <v>4943</v>
      </c>
      <c r="CX1769" s="1" t="s">
        <v>4943</v>
      </c>
      <c r="CY1769" s="1" t="s">
        <v>23</v>
      </c>
      <c r="CZ1769" s="1" t="s">
        <v>4943</v>
      </c>
    </row>
    <row r="1770" spans="2:104" x14ac:dyDescent="0.25">
      <c r="B1770" s="2">
        <v>44356</v>
      </c>
      <c r="C1770" s="1">
        <v>1</v>
      </c>
      <c r="D1770" s="1">
        <v>0</v>
      </c>
      <c r="E1770" s="1">
        <v>0</v>
      </c>
      <c r="F1770" s="1">
        <v>0</v>
      </c>
      <c r="G1770">
        <v>0</v>
      </c>
      <c r="H1770">
        <v>0</v>
      </c>
      <c r="I1770">
        <v>1</v>
      </c>
      <c r="J1770">
        <v>0</v>
      </c>
      <c r="K1770">
        <v>0</v>
      </c>
      <c r="L1770">
        <v>0</v>
      </c>
      <c r="M1770">
        <v>0</v>
      </c>
      <c r="N1770">
        <v>1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1</v>
      </c>
      <c r="U1770">
        <v>0</v>
      </c>
      <c r="V1770" s="1">
        <v>1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>
        <v>0</v>
      </c>
      <c r="BD1770">
        <v>0</v>
      </c>
      <c r="BE1770">
        <v>0</v>
      </c>
      <c r="BF1770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M1770" s="1">
        <v>0</v>
      </c>
      <c r="BN1770" s="1">
        <v>0</v>
      </c>
      <c r="BO1770" s="1">
        <v>0</v>
      </c>
      <c r="BP1770" s="1">
        <v>0</v>
      </c>
      <c r="BQ1770" s="1">
        <v>0</v>
      </c>
      <c r="BR1770" s="1">
        <v>0</v>
      </c>
      <c r="BS1770" s="1">
        <v>0</v>
      </c>
      <c r="BT1770" s="1">
        <v>0</v>
      </c>
      <c r="BU1770" s="1">
        <v>0</v>
      </c>
      <c r="BV1770" s="1">
        <v>0</v>
      </c>
      <c r="BW1770" s="1">
        <v>0</v>
      </c>
      <c r="BX1770" s="1">
        <v>0</v>
      </c>
      <c r="BY1770" s="1">
        <v>0</v>
      </c>
      <c r="BZ1770" s="1">
        <v>0</v>
      </c>
      <c r="CA1770" s="1">
        <v>0</v>
      </c>
      <c r="CB1770" s="1">
        <v>0</v>
      </c>
      <c r="CC1770" s="1">
        <v>0</v>
      </c>
      <c r="CD1770" s="1">
        <v>0</v>
      </c>
      <c r="CE1770" s="1">
        <v>0</v>
      </c>
      <c r="CF1770" s="1">
        <v>0</v>
      </c>
      <c r="CG1770" s="1">
        <v>0</v>
      </c>
      <c r="CH1770" s="1">
        <v>0</v>
      </c>
      <c r="CI1770" s="1" t="s">
        <v>4944</v>
      </c>
      <c r="CJ1770" s="1" t="s">
        <v>4944</v>
      </c>
      <c r="CK1770" s="1" t="s">
        <v>4944</v>
      </c>
      <c r="CL1770" s="1" t="s">
        <v>4944</v>
      </c>
      <c r="CM1770" s="1" t="s">
        <v>4944</v>
      </c>
      <c r="CN1770" s="1" t="s">
        <v>4944</v>
      </c>
      <c r="CO1770" s="1" t="s">
        <v>4944</v>
      </c>
      <c r="CP1770" s="1" t="s">
        <v>4944</v>
      </c>
      <c r="CQ1770" s="1" t="s">
        <v>4944</v>
      </c>
      <c r="CR1770" s="1" t="s">
        <v>4944</v>
      </c>
      <c r="CS1770" s="1" t="s">
        <v>4944</v>
      </c>
      <c r="CT1770" s="1" t="s">
        <v>4943</v>
      </c>
      <c r="CU1770" s="1" t="s">
        <v>4943</v>
      </c>
      <c r="CV1770" s="1" t="s">
        <v>4943</v>
      </c>
      <c r="CW1770" s="1" t="s">
        <v>4943</v>
      </c>
      <c r="CX1770" s="1" t="s">
        <v>4943</v>
      </c>
      <c r="CY1770" s="1" t="s">
        <v>4943</v>
      </c>
      <c r="CZ1770" s="1" t="s">
        <v>4943</v>
      </c>
    </row>
    <row r="1771" spans="2:104" x14ac:dyDescent="0.25">
      <c r="B1771" s="2">
        <v>44356</v>
      </c>
      <c r="C1771" s="1">
        <v>1</v>
      </c>
      <c r="D1771" s="1">
        <v>0</v>
      </c>
      <c r="E1771" s="1">
        <v>0</v>
      </c>
      <c r="F1771" s="1">
        <v>0</v>
      </c>
      <c r="G1771">
        <v>0</v>
      </c>
      <c r="H1771">
        <v>0</v>
      </c>
      <c r="I1771">
        <v>1</v>
      </c>
      <c r="J1771">
        <v>0</v>
      </c>
      <c r="K1771">
        <v>0</v>
      </c>
      <c r="L1771">
        <v>0</v>
      </c>
      <c r="M1771">
        <v>0</v>
      </c>
      <c r="N1771">
        <v>1</v>
      </c>
      <c r="O1771">
        <v>0</v>
      </c>
      <c r="P1771">
        <v>0</v>
      </c>
      <c r="Q1771">
        <v>0</v>
      </c>
      <c r="R1771">
        <v>1</v>
      </c>
      <c r="S1771">
        <v>1</v>
      </c>
      <c r="T1771">
        <v>0</v>
      </c>
      <c r="U1771">
        <v>0</v>
      </c>
      <c r="V1771" s="1">
        <v>0</v>
      </c>
      <c r="W1771" s="1">
        <v>0</v>
      </c>
      <c r="X1771" s="1">
        <v>1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>
        <v>0</v>
      </c>
      <c r="BD1771">
        <v>0</v>
      </c>
      <c r="BE1771">
        <v>0</v>
      </c>
      <c r="BF177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M1771" s="1">
        <v>0</v>
      </c>
      <c r="BN1771" s="1">
        <v>0</v>
      </c>
      <c r="BO1771" s="1">
        <v>0</v>
      </c>
      <c r="BP1771" s="1">
        <v>0</v>
      </c>
      <c r="BQ1771" s="1">
        <v>0</v>
      </c>
      <c r="BR1771" s="1">
        <v>0</v>
      </c>
      <c r="BS1771" s="1">
        <v>0</v>
      </c>
      <c r="BT1771" s="1">
        <v>0</v>
      </c>
      <c r="BU1771" s="1">
        <v>0</v>
      </c>
      <c r="BV1771" s="1">
        <v>0</v>
      </c>
      <c r="BW1771" s="1">
        <v>0</v>
      </c>
      <c r="BX1771" s="1">
        <v>0</v>
      </c>
      <c r="BY1771" s="1">
        <v>0</v>
      </c>
      <c r="BZ1771" s="1">
        <v>0</v>
      </c>
      <c r="CA1771" s="1">
        <v>0</v>
      </c>
      <c r="CB1771" s="1">
        <v>0</v>
      </c>
      <c r="CC1771" s="1">
        <v>0</v>
      </c>
      <c r="CD1771" s="1">
        <v>0</v>
      </c>
      <c r="CE1771" s="1">
        <v>0</v>
      </c>
      <c r="CF1771" s="1">
        <v>0</v>
      </c>
      <c r="CG1771" s="1">
        <v>0</v>
      </c>
      <c r="CH1771" s="1">
        <v>0</v>
      </c>
      <c r="CI1771" s="1" t="s">
        <v>4946</v>
      </c>
      <c r="CJ1771" s="1" t="s">
        <v>4946</v>
      </c>
      <c r="CK1771" s="1" t="s">
        <v>4946</v>
      </c>
      <c r="CL1771" s="1" t="s">
        <v>4946</v>
      </c>
      <c r="CM1771" s="1" t="s">
        <v>4946</v>
      </c>
      <c r="CN1771" s="1" t="s">
        <v>4945</v>
      </c>
      <c r="CO1771" s="1" t="s">
        <v>4946</v>
      </c>
      <c r="CP1771" s="1" t="s">
        <v>4944</v>
      </c>
      <c r="CQ1771" s="1" t="s">
        <v>4945</v>
      </c>
      <c r="CR1771" s="1" t="s">
        <v>4945</v>
      </c>
      <c r="CS1771" s="1" t="s">
        <v>4945</v>
      </c>
      <c r="CT1771" s="1" t="s">
        <v>4943</v>
      </c>
      <c r="CU1771" s="1" t="s">
        <v>4943</v>
      </c>
      <c r="CV1771" s="1" t="s">
        <v>4943</v>
      </c>
      <c r="CW1771" s="1" t="s">
        <v>4943</v>
      </c>
      <c r="CX1771" s="1" t="s">
        <v>4943</v>
      </c>
      <c r="CY1771" s="1" t="s">
        <v>4943</v>
      </c>
      <c r="CZ1771" s="1" t="s">
        <v>4943</v>
      </c>
    </row>
    <row r="1772" spans="2:104" x14ac:dyDescent="0.25">
      <c r="B1772" s="2">
        <v>44356</v>
      </c>
      <c r="C1772" s="1">
        <v>1</v>
      </c>
      <c r="D1772" s="1">
        <v>0</v>
      </c>
      <c r="E1772" s="1">
        <v>0</v>
      </c>
      <c r="F1772" s="1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1</v>
      </c>
      <c r="M1772">
        <v>0</v>
      </c>
      <c r="N1772">
        <v>1</v>
      </c>
      <c r="O1772">
        <v>1</v>
      </c>
      <c r="P1772">
        <v>1</v>
      </c>
      <c r="Q1772">
        <v>1</v>
      </c>
      <c r="R1772">
        <v>1</v>
      </c>
      <c r="S1772">
        <v>0</v>
      </c>
      <c r="T1772">
        <v>0</v>
      </c>
      <c r="U1772">
        <v>0</v>
      </c>
      <c r="V1772" s="1">
        <v>0</v>
      </c>
      <c r="W1772" s="1">
        <v>0</v>
      </c>
      <c r="X1772" s="1">
        <v>1</v>
      </c>
      <c r="Y1772" s="1">
        <v>0</v>
      </c>
      <c r="Z1772" s="1">
        <v>0</v>
      </c>
      <c r="AA1772" s="1">
        <v>1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1</v>
      </c>
      <c r="AI1772" s="1">
        <v>1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1</v>
      </c>
      <c r="AP1772" s="1">
        <v>0</v>
      </c>
      <c r="AQ1772" s="1">
        <v>0</v>
      </c>
      <c r="AR1772" s="1">
        <v>1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1</v>
      </c>
      <c r="BA1772" s="1">
        <v>0</v>
      </c>
      <c r="BB1772" s="1">
        <v>0</v>
      </c>
      <c r="BC1772">
        <v>1</v>
      </c>
      <c r="BD1772">
        <v>0</v>
      </c>
      <c r="BE1772">
        <v>0</v>
      </c>
      <c r="BF1772">
        <v>0</v>
      </c>
      <c r="BG1772" s="1">
        <v>0</v>
      </c>
      <c r="BH1772" s="1">
        <v>0</v>
      </c>
      <c r="BI1772" s="1">
        <v>1</v>
      </c>
      <c r="BJ1772" s="1">
        <v>0</v>
      </c>
      <c r="BK1772" s="1">
        <v>0</v>
      </c>
      <c r="BL1772" s="1">
        <v>1</v>
      </c>
      <c r="BM1772" s="1">
        <v>0</v>
      </c>
      <c r="BN1772" s="1">
        <v>0</v>
      </c>
      <c r="BO1772" s="1">
        <v>0</v>
      </c>
      <c r="BP1772" s="1">
        <v>0</v>
      </c>
      <c r="BQ1772" s="1">
        <v>1</v>
      </c>
      <c r="BR1772" s="1">
        <v>0</v>
      </c>
      <c r="BS1772" s="1">
        <v>0</v>
      </c>
      <c r="BT1772" s="1">
        <v>0</v>
      </c>
      <c r="BU1772" s="1">
        <v>1</v>
      </c>
      <c r="BV1772" s="1">
        <v>0</v>
      </c>
      <c r="BW1772" s="1">
        <v>0</v>
      </c>
      <c r="BX1772" s="1">
        <v>1</v>
      </c>
      <c r="BY1772" s="1">
        <v>0</v>
      </c>
      <c r="BZ1772" s="1">
        <v>0</v>
      </c>
      <c r="CA1772" s="1">
        <v>1</v>
      </c>
      <c r="CB1772" s="1">
        <v>0</v>
      </c>
      <c r="CC1772" s="1">
        <v>0</v>
      </c>
      <c r="CD1772" s="1">
        <v>0</v>
      </c>
      <c r="CE1772" s="1">
        <v>0</v>
      </c>
      <c r="CF1772" s="1">
        <v>0</v>
      </c>
      <c r="CG1772" s="1">
        <v>0</v>
      </c>
      <c r="CH1772" s="1">
        <v>0</v>
      </c>
      <c r="CI1772" s="1" t="s">
        <v>4946</v>
      </c>
      <c r="CJ1772" s="1" t="s">
        <v>4946</v>
      </c>
      <c r="CK1772" s="1" t="s">
        <v>4946</v>
      </c>
      <c r="CL1772" s="1" t="s">
        <v>4946</v>
      </c>
      <c r="CM1772" s="1" t="s">
        <v>4945</v>
      </c>
      <c r="CN1772" s="1" t="s">
        <v>4945</v>
      </c>
      <c r="CO1772" s="1" t="s">
        <v>4945</v>
      </c>
      <c r="CP1772" s="1" t="s">
        <v>4945</v>
      </c>
      <c r="CQ1772" s="1" t="s">
        <v>4945</v>
      </c>
      <c r="CR1772" s="1" t="s">
        <v>4945</v>
      </c>
      <c r="CS1772" s="1" t="s">
        <v>4945</v>
      </c>
      <c r="CT1772" s="1" t="s">
        <v>4943</v>
      </c>
      <c r="CU1772" s="1" t="s">
        <v>4943</v>
      </c>
      <c r="CV1772" s="1" t="s">
        <v>4943</v>
      </c>
      <c r="CW1772" s="1" t="s">
        <v>4943</v>
      </c>
      <c r="CX1772" s="1" t="s">
        <v>4943</v>
      </c>
      <c r="CY1772" s="1" t="s">
        <v>4943</v>
      </c>
      <c r="CZ1772" s="1" t="s">
        <v>4943</v>
      </c>
    </row>
    <row r="1773" spans="2:104" x14ac:dyDescent="0.25">
      <c r="B1773" s="2">
        <v>44356</v>
      </c>
      <c r="C1773" s="1">
        <v>0</v>
      </c>
      <c r="D1773" s="1">
        <v>1</v>
      </c>
      <c r="E1773" s="1">
        <v>0</v>
      </c>
      <c r="F1773" s="1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>
        <v>0</v>
      </c>
      <c r="BD1773">
        <v>0</v>
      </c>
      <c r="BE1773">
        <v>0</v>
      </c>
      <c r="BF1773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M1773" s="1">
        <v>0</v>
      </c>
      <c r="BN1773" s="1">
        <v>0</v>
      </c>
      <c r="BO1773" s="1">
        <v>0</v>
      </c>
      <c r="BP1773" s="1">
        <v>0</v>
      </c>
      <c r="BQ1773" s="1">
        <v>0</v>
      </c>
      <c r="BR1773" s="1">
        <v>0</v>
      </c>
      <c r="BS1773" s="1">
        <v>0</v>
      </c>
      <c r="BT1773" s="1">
        <v>0</v>
      </c>
      <c r="BU1773" s="1">
        <v>0</v>
      </c>
      <c r="BV1773" s="1">
        <v>0</v>
      </c>
      <c r="BW1773" s="1">
        <v>0</v>
      </c>
      <c r="BX1773" s="1">
        <v>0</v>
      </c>
      <c r="BY1773" s="1">
        <v>0</v>
      </c>
      <c r="BZ1773" s="1">
        <v>0</v>
      </c>
      <c r="CA1773" s="1">
        <v>0</v>
      </c>
      <c r="CB1773" s="1">
        <v>0</v>
      </c>
      <c r="CC1773" s="1">
        <v>0</v>
      </c>
      <c r="CD1773" s="1">
        <v>0</v>
      </c>
      <c r="CE1773" s="1">
        <v>0</v>
      </c>
      <c r="CF1773" s="1">
        <v>0</v>
      </c>
      <c r="CG1773" s="1">
        <v>0</v>
      </c>
      <c r="CH1773" s="1">
        <v>0</v>
      </c>
      <c r="CI1773" s="1" t="s">
        <v>4943</v>
      </c>
      <c r="CJ1773" s="1" t="s">
        <v>4943</v>
      </c>
      <c r="CK1773" s="1" t="s">
        <v>4943</v>
      </c>
      <c r="CL1773" s="1" t="s">
        <v>4943</v>
      </c>
      <c r="CM1773" s="1" t="s">
        <v>4943</v>
      </c>
      <c r="CN1773" s="1" t="s">
        <v>4943</v>
      </c>
      <c r="CO1773" s="1" t="s">
        <v>4943</v>
      </c>
      <c r="CP1773" s="1" t="s">
        <v>4943</v>
      </c>
      <c r="CQ1773" s="1" t="s">
        <v>4943</v>
      </c>
      <c r="CR1773" s="1" t="s">
        <v>4943</v>
      </c>
      <c r="CS1773" s="1" t="s">
        <v>4943</v>
      </c>
      <c r="CT1773" s="1" t="s">
        <v>4943</v>
      </c>
      <c r="CU1773" s="1" t="s">
        <v>4943</v>
      </c>
      <c r="CV1773" s="1" t="s">
        <v>4943</v>
      </c>
      <c r="CW1773" s="1" t="s">
        <v>4943</v>
      </c>
      <c r="CX1773" s="1" t="s">
        <v>4943</v>
      </c>
      <c r="CY1773" s="1" t="s">
        <v>23</v>
      </c>
      <c r="CZ1773" s="1" t="s">
        <v>4943</v>
      </c>
    </row>
    <row r="1774" spans="2:104" x14ac:dyDescent="0.25">
      <c r="B1774" s="2">
        <v>44356</v>
      </c>
      <c r="C1774" s="1">
        <v>1</v>
      </c>
      <c r="D1774" s="1">
        <v>0</v>
      </c>
      <c r="E1774" s="1">
        <v>0</v>
      </c>
      <c r="F1774" s="1">
        <v>0</v>
      </c>
      <c r="G1774">
        <v>0</v>
      </c>
      <c r="H1774">
        <v>0</v>
      </c>
      <c r="I1774">
        <v>0</v>
      </c>
      <c r="J1774">
        <v>0</v>
      </c>
      <c r="K1774">
        <v>1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1</v>
      </c>
      <c r="AX1774" s="1">
        <v>1</v>
      </c>
      <c r="AY1774" s="1">
        <v>1</v>
      </c>
      <c r="AZ1774" s="1">
        <v>1</v>
      </c>
      <c r="BA1774" s="1">
        <v>0</v>
      </c>
      <c r="BB1774" s="1">
        <v>0</v>
      </c>
      <c r="BC1774">
        <v>0</v>
      </c>
      <c r="BD1774">
        <v>0</v>
      </c>
      <c r="BE1774">
        <v>1</v>
      </c>
      <c r="BF1774">
        <v>0</v>
      </c>
      <c r="BG1774" s="1">
        <v>1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v>0</v>
      </c>
      <c r="BO1774" s="1">
        <v>0</v>
      </c>
      <c r="BP1774" s="1">
        <v>0</v>
      </c>
      <c r="BQ1774" s="1">
        <v>0</v>
      </c>
      <c r="BR1774" s="1">
        <v>0</v>
      </c>
      <c r="BS1774" s="1">
        <v>0</v>
      </c>
      <c r="BT1774" s="1">
        <v>0</v>
      </c>
      <c r="BU1774" s="1">
        <v>0</v>
      </c>
      <c r="BV1774" s="1">
        <v>0</v>
      </c>
      <c r="BW1774" s="1">
        <v>0</v>
      </c>
      <c r="BX1774" s="1">
        <v>0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0</v>
      </c>
      <c r="CE1774" s="1">
        <v>0</v>
      </c>
      <c r="CF1774" s="1">
        <v>0</v>
      </c>
      <c r="CG1774" s="1">
        <v>0</v>
      </c>
      <c r="CH1774" s="1">
        <v>0</v>
      </c>
      <c r="CI1774" s="1" t="s">
        <v>4944</v>
      </c>
      <c r="CJ1774" s="1" t="s">
        <v>4944</v>
      </c>
      <c r="CK1774" s="1" t="s">
        <v>4945</v>
      </c>
      <c r="CL1774" s="1" t="s">
        <v>4945</v>
      </c>
      <c r="CM1774" s="1" t="s">
        <v>4944</v>
      </c>
      <c r="CN1774" s="1" t="s">
        <v>4945</v>
      </c>
      <c r="CO1774" s="1" t="s">
        <v>4945</v>
      </c>
      <c r="CP1774" s="1" t="s">
        <v>4944</v>
      </c>
      <c r="CQ1774" s="1" t="s">
        <v>4944</v>
      </c>
      <c r="CR1774" s="1" t="s">
        <v>4944</v>
      </c>
      <c r="CS1774" s="1" t="s">
        <v>4944</v>
      </c>
      <c r="CT1774" s="1" t="s">
        <v>4943</v>
      </c>
      <c r="CU1774" s="1" t="s">
        <v>4943</v>
      </c>
      <c r="CV1774" s="1" t="s">
        <v>4943</v>
      </c>
      <c r="CW1774" s="1" t="s">
        <v>4943</v>
      </c>
      <c r="CX1774" s="1" t="s">
        <v>4943</v>
      </c>
      <c r="CY1774" s="1" t="s">
        <v>4943</v>
      </c>
      <c r="CZ1774" s="1" t="s">
        <v>4943</v>
      </c>
    </row>
    <row r="1775" spans="2:104" x14ac:dyDescent="0.25">
      <c r="B1775" s="2">
        <v>44356</v>
      </c>
      <c r="C1775" s="1">
        <v>1</v>
      </c>
      <c r="D1775" s="1">
        <v>0</v>
      </c>
      <c r="E1775" s="1">
        <v>0</v>
      </c>
      <c r="F1775" s="1">
        <v>0</v>
      </c>
      <c r="G1775">
        <v>0</v>
      </c>
      <c r="H1775">
        <v>0</v>
      </c>
      <c r="I1775">
        <v>1</v>
      </c>
      <c r="J1775">
        <v>1</v>
      </c>
      <c r="K1775">
        <v>1</v>
      </c>
      <c r="L1775">
        <v>1</v>
      </c>
      <c r="M1775">
        <v>1</v>
      </c>
      <c r="N1775">
        <v>0</v>
      </c>
      <c r="O1775">
        <v>1</v>
      </c>
      <c r="P1775">
        <v>0</v>
      </c>
      <c r="Q1775">
        <v>0</v>
      </c>
      <c r="R1775">
        <v>1</v>
      </c>
      <c r="S1775">
        <v>1</v>
      </c>
      <c r="T1775">
        <v>1</v>
      </c>
      <c r="U1775">
        <v>0</v>
      </c>
      <c r="V1775" s="1">
        <v>1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1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1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1</v>
      </c>
      <c r="AX1775" s="1">
        <v>1</v>
      </c>
      <c r="AY1775" s="1">
        <v>0</v>
      </c>
      <c r="AZ1775" s="1">
        <v>1</v>
      </c>
      <c r="BA1775" s="1">
        <v>0</v>
      </c>
      <c r="BB1775" s="1">
        <v>1</v>
      </c>
      <c r="BC1775">
        <v>1</v>
      </c>
      <c r="BD1775">
        <v>1</v>
      </c>
      <c r="BE1775">
        <v>1</v>
      </c>
      <c r="BF1775">
        <v>1</v>
      </c>
      <c r="BG1775" s="1">
        <v>1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M1775" s="1">
        <v>0</v>
      </c>
      <c r="BN1775" s="1">
        <v>0</v>
      </c>
      <c r="BO1775" s="1">
        <v>0</v>
      </c>
      <c r="BP1775" s="1">
        <v>0</v>
      </c>
      <c r="BQ1775" s="1">
        <v>1</v>
      </c>
      <c r="BR1775" s="1">
        <v>1</v>
      </c>
      <c r="BS1775" s="1">
        <v>1</v>
      </c>
      <c r="BT1775" s="1">
        <v>1</v>
      </c>
      <c r="BU1775" s="1">
        <v>1</v>
      </c>
      <c r="BV1775" s="1">
        <v>1</v>
      </c>
      <c r="BW1775" s="1">
        <v>0</v>
      </c>
      <c r="BX1775" s="1">
        <v>0</v>
      </c>
      <c r="BY1775" s="1">
        <v>0</v>
      </c>
      <c r="BZ1775" s="1">
        <v>0</v>
      </c>
      <c r="CA1775" s="1">
        <v>0</v>
      </c>
      <c r="CB1775" s="1">
        <v>0</v>
      </c>
      <c r="CC1775" s="1">
        <v>0</v>
      </c>
      <c r="CD1775" s="1">
        <v>0</v>
      </c>
      <c r="CE1775" s="1">
        <v>0</v>
      </c>
      <c r="CF1775" s="1">
        <v>1</v>
      </c>
      <c r="CG1775" s="1">
        <v>0</v>
      </c>
      <c r="CH1775" s="1">
        <v>0</v>
      </c>
      <c r="CI1775" s="1" t="s">
        <v>4946</v>
      </c>
      <c r="CJ1775" s="1" t="s">
        <v>4946</v>
      </c>
      <c r="CK1775" s="1" t="s">
        <v>4946</v>
      </c>
      <c r="CL1775" s="1" t="s">
        <v>4946</v>
      </c>
      <c r="CM1775" s="1" t="s">
        <v>4946</v>
      </c>
      <c r="CN1775" s="1" t="s">
        <v>4946</v>
      </c>
      <c r="CO1775" s="1" t="s">
        <v>4946</v>
      </c>
      <c r="CP1775" s="1" t="s">
        <v>4946</v>
      </c>
      <c r="CQ1775" s="1" t="s">
        <v>4946</v>
      </c>
      <c r="CR1775" s="1" t="s">
        <v>4946</v>
      </c>
      <c r="CS1775" s="1" t="s">
        <v>4946</v>
      </c>
      <c r="CT1775" s="1" t="s">
        <v>4943</v>
      </c>
      <c r="CU1775" s="1" t="s">
        <v>4943</v>
      </c>
      <c r="CV1775" s="1" t="s">
        <v>4943</v>
      </c>
      <c r="CW1775" s="1" t="s">
        <v>4943</v>
      </c>
      <c r="CX1775" s="1" t="s">
        <v>4943</v>
      </c>
      <c r="CY1775" s="1" t="s">
        <v>4943</v>
      </c>
      <c r="CZ1775" s="1" t="s">
        <v>4943</v>
      </c>
    </row>
    <row r="1776" spans="2:104" x14ac:dyDescent="0.25">
      <c r="B1776" s="2">
        <v>44356</v>
      </c>
      <c r="C1776" s="1">
        <v>1</v>
      </c>
      <c r="D1776" s="1">
        <v>0</v>
      </c>
      <c r="E1776" s="1">
        <v>0</v>
      </c>
      <c r="F1776" s="1">
        <v>0</v>
      </c>
      <c r="G1776">
        <v>0</v>
      </c>
      <c r="H1776">
        <v>0</v>
      </c>
      <c r="I1776">
        <v>1</v>
      </c>
      <c r="J1776">
        <v>0</v>
      </c>
      <c r="K1776">
        <v>0</v>
      </c>
      <c r="L1776">
        <v>0</v>
      </c>
      <c r="M1776">
        <v>1</v>
      </c>
      <c r="N1776">
        <v>1</v>
      </c>
      <c r="O1776">
        <v>0</v>
      </c>
      <c r="P1776">
        <v>0</v>
      </c>
      <c r="Q1776">
        <v>0</v>
      </c>
      <c r="R1776">
        <v>1</v>
      </c>
      <c r="S1776">
        <v>0</v>
      </c>
      <c r="T1776">
        <v>1</v>
      </c>
      <c r="U1776">
        <v>0</v>
      </c>
      <c r="V1776" s="1">
        <v>1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>
        <v>0</v>
      </c>
      <c r="BD1776">
        <v>0</v>
      </c>
      <c r="BE1776">
        <v>0</v>
      </c>
      <c r="BF1776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M1776" s="1">
        <v>0</v>
      </c>
      <c r="BN1776" s="1">
        <v>0</v>
      </c>
      <c r="BO1776" s="1">
        <v>0</v>
      </c>
      <c r="BP1776" s="1">
        <v>0</v>
      </c>
      <c r="BQ1776" s="1">
        <v>0</v>
      </c>
      <c r="BR1776" s="1">
        <v>0</v>
      </c>
      <c r="BS1776" s="1">
        <v>0</v>
      </c>
      <c r="BT1776" s="1">
        <v>0</v>
      </c>
      <c r="BU1776" s="1">
        <v>0</v>
      </c>
      <c r="BV1776" s="1">
        <v>0</v>
      </c>
      <c r="BW1776" s="1">
        <v>0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0</v>
      </c>
      <c r="CD1776" s="1">
        <v>0</v>
      </c>
      <c r="CE1776" s="1">
        <v>0</v>
      </c>
      <c r="CF1776" s="1">
        <v>1</v>
      </c>
      <c r="CG1776" s="1">
        <v>0</v>
      </c>
      <c r="CH1776" s="1">
        <v>0</v>
      </c>
      <c r="CI1776" s="1" t="s">
        <v>4946</v>
      </c>
      <c r="CJ1776" s="1" t="s">
        <v>4946</v>
      </c>
      <c r="CK1776" s="1" t="s">
        <v>4946</v>
      </c>
      <c r="CL1776" s="1" t="s">
        <v>4946</v>
      </c>
      <c r="CM1776" s="1" t="s">
        <v>4944</v>
      </c>
      <c r="CN1776" s="1" t="s">
        <v>4946</v>
      </c>
      <c r="CO1776" s="1" t="s">
        <v>4946</v>
      </c>
      <c r="CP1776" s="1" t="s">
        <v>4945</v>
      </c>
      <c r="CQ1776" s="1" t="s">
        <v>4945</v>
      </c>
      <c r="CR1776" s="1" t="s">
        <v>4946</v>
      </c>
      <c r="CS1776" s="1" t="s">
        <v>4945</v>
      </c>
      <c r="CT1776" s="1" t="s">
        <v>4943</v>
      </c>
      <c r="CU1776" s="1" t="s">
        <v>4943</v>
      </c>
      <c r="CV1776" s="1" t="s">
        <v>4943</v>
      </c>
      <c r="CW1776" s="1" t="s">
        <v>4943</v>
      </c>
      <c r="CX1776" s="1" t="s">
        <v>4943</v>
      </c>
      <c r="CY1776" s="1" t="s">
        <v>4943</v>
      </c>
      <c r="CZ1776" s="1" t="s">
        <v>4943</v>
      </c>
    </row>
    <row r="1777" spans="2:104" x14ac:dyDescent="0.25">
      <c r="B1777" s="2">
        <v>44356</v>
      </c>
      <c r="C1777" s="1">
        <v>1</v>
      </c>
      <c r="D1777" s="1">
        <v>0</v>
      </c>
      <c r="E1777" s="1">
        <v>0</v>
      </c>
      <c r="F1777" s="1">
        <v>0</v>
      </c>
      <c r="G1777">
        <v>0</v>
      </c>
      <c r="H1777">
        <v>0</v>
      </c>
      <c r="I1777">
        <v>1</v>
      </c>
      <c r="J1777">
        <v>1</v>
      </c>
      <c r="K1777">
        <v>0</v>
      </c>
      <c r="L1777">
        <v>0</v>
      </c>
      <c r="M1777">
        <v>1</v>
      </c>
      <c r="N1777">
        <v>1</v>
      </c>
      <c r="O1777">
        <v>1</v>
      </c>
      <c r="P1777">
        <v>0</v>
      </c>
      <c r="Q1777">
        <v>0</v>
      </c>
      <c r="R1777">
        <v>1</v>
      </c>
      <c r="S1777">
        <v>0</v>
      </c>
      <c r="T1777">
        <v>1</v>
      </c>
      <c r="U1777">
        <v>0</v>
      </c>
      <c r="V1777" s="1">
        <v>1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1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1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>
        <v>0</v>
      </c>
      <c r="BD1777">
        <v>0</v>
      </c>
      <c r="BE1777">
        <v>0</v>
      </c>
      <c r="BF1777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M1777" s="1">
        <v>0</v>
      </c>
      <c r="BN1777" s="1">
        <v>0</v>
      </c>
      <c r="BO1777" s="1">
        <v>0</v>
      </c>
      <c r="BP1777" s="1">
        <v>0</v>
      </c>
      <c r="BQ1777" s="1">
        <v>0</v>
      </c>
      <c r="BR1777" s="1">
        <v>0</v>
      </c>
      <c r="BS1777" s="1">
        <v>0</v>
      </c>
      <c r="BT1777" s="1">
        <v>0</v>
      </c>
      <c r="BU1777" s="1">
        <v>0</v>
      </c>
      <c r="BV1777" s="1">
        <v>0</v>
      </c>
      <c r="BW1777" s="1">
        <v>0</v>
      </c>
      <c r="BX1777" s="1">
        <v>0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  <c r="CD1777" s="1">
        <v>0</v>
      </c>
      <c r="CE1777" s="1">
        <v>0</v>
      </c>
      <c r="CF1777" s="1">
        <v>1</v>
      </c>
      <c r="CG1777" s="1">
        <v>0</v>
      </c>
      <c r="CH1777" s="1">
        <v>0</v>
      </c>
      <c r="CI1777" s="1" t="s">
        <v>4946</v>
      </c>
      <c r="CJ1777" s="1" t="s">
        <v>4944</v>
      </c>
      <c r="CK1777" s="1" t="s">
        <v>4946</v>
      </c>
      <c r="CL1777" s="1" t="s">
        <v>4946</v>
      </c>
      <c r="CM1777" s="1" t="s">
        <v>4946</v>
      </c>
      <c r="CN1777" s="1" t="s">
        <v>4945</v>
      </c>
      <c r="CO1777" s="1" t="s">
        <v>4946</v>
      </c>
      <c r="CP1777" s="1" t="s">
        <v>4945</v>
      </c>
      <c r="CQ1777" s="1" t="s">
        <v>4945</v>
      </c>
      <c r="CR1777" s="1" t="s">
        <v>4946</v>
      </c>
      <c r="CS1777" s="1" t="s">
        <v>4945</v>
      </c>
      <c r="CT1777" s="1" t="s">
        <v>4943</v>
      </c>
      <c r="CU1777" s="1" t="s">
        <v>4943</v>
      </c>
      <c r="CV1777" s="1" t="s">
        <v>4943</v>
      </c>
      <c r="CW1777" s="1" t="s">
        <v>4943</v>
      </c>
      <c r="CX1777" s="1" t="s">
        <v>4943</v>
      </c>
      <c r="CY1777" s="1" t="s">
        <v>4943</v>
      </c>
      <c r="CZ1777" s="1" t="s">
        <v>4943</v>
      </c>
    </row>
    <row r="1778" spans="2:104" x14ac:dyDescent="0.25">
      <c r="B1778" s="2">
        <v>44356</v>
      </c>
      <c r="C1778" s="1">
        <v>1</v>
      </c>
      <c r="D1778" s="1">
        <v>0</v>
      </c>
      <c r="E1778" s="1">
        <v>0</v>
      </c>
      <c r="F1778" s="1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>
        <v>0</v>
      </c>
      <c r="BD1778">
        <v>0</v>
      </c>
      <c r="BE1778">
        <v>0</v>
      </c>
      <c r="BF1778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M1778" s="1">
        <v>0</v>
      </c>
      <c r="BN1778" s="1">
        <v>0</v>
      </c>
      <c r="BO1778" s="1">
        <v>0</v>
      </c>
      <c r="BP1778" s="1">
        <v>0</v>
      </c>
      <c r="BQ1778" s="1">
        <v>0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</v>
      </c>
      <c r="BY1778" s="1">
        <v>0</v>
      </c>
      <c r="BZ1778" s="1">
        <v>0</v>
      </c>
      <c r="CA1778" s="1">
        <v>0</v>
      </c>
      <c r="CB1778" s="1">
        <v>0</v>
      </c>
      <c r="CC1778" s="1">
        <v>0</v>
      </c>
      <c r="CD1778" s="1">
        <v>0</v>
      </c>
      <c r="CE1778" s="1">
        <v>0</v>
      </c>
      <c r="CF1778" s="1">
        <v>0</v>
      </c>
      <c r="CG1778" s="1">
        <v>0</v>
      </c>
      <c r="CH1778" s="1">
        <v>0</v>
      </c>
      <c r="CI1778" s="1" t="s">
        <v>4944</v>
      </c>
      <c r="CJ1778" s="1" t="s">
        <v>4944</v>
      </c>
      <c r="CK1778" s="1" t="s">
        <v>4945</v>
      </c>
      <c r="CL1778" s="1" t="s">
        <v>4945</v>
      </c>
      <c r="CM1778" s="1" t="s">
        <v>4946</v>
      </c>
      <c r="CN1778" s="1" t="s">
        <v>4945</v>
      </c>
      <c r="CO1778" s="1" t="s">
        <v>4946</v>
      </c>
      <c r="CP1778" s="1" t="s">
        <v>4946</v>
      </c>
      <c r="CQ1778" s="1" t="s">
        <v>4945</v>
      </c>
      <c r="CR1778" s="1" t="s">
        <v>4945</v>
      </c>
      <c r="CS1778" s="1" t="s">
        <v>4945</v>
      </c>
      <c r="CT1778" s="1" t="s">
        <v>4943</v>
      </c>
      <c r="CU1778" s="1" t="s">
        <v>4943</v>
      </c>
      <c r="CV1778" s="1" t="s">
        <v>4943</v>
      </c>
      <c r="CW1778" s="1" t="s">
        <v>4943</v>
      </c>
      <c r="CX1778" s="1" t="s">
        <v>4943</v>
      </c>
      <c r="CY1778" s="1" t="s">
        <v>4943</v>
      </c>
      <c r="CZ1778" s="1" t="s">
        <v>4943</v>
      </c>
    </row>
    <row r="1779" spans="2:104" x14ac:dyDescent="0.25">
      <c r="B1779" s="2">
        <v>44356</v>
      </c>
      <c r="C1779" s="1">
        <v>1</v>
      </c>
      <c r="D1779" s="1">
        <v>0</v>
      </c>
      <c r="E1779" s="1">
        <v>0</v>
      </c>
      <c r="F1779" s="1">
        <v>0</v>
      </c>
      <c r="G1779">
        <v>0</v>
      </c>
      <c r="H1779">
        <v>0</v>
      </c>
      <c r="I1779">
        <v>1</v>
      </c>
      <c r="J1779">
        <v>1</v>
      </c>
      <c r="K1779">
        <v>1</v>
      </c>
      <c r="L1779">
        <v>1</v>
      </c>
      <c r="M1779">
        <v>1</v>
      </c>
      <c r="N1779">
        <v>0</v>
      </c>
      <c r="O1779">
        <v>1</v>
      </c>
      <c r="P1779">
        <v>0</v>
      </c>
      <c r="Q1779">
        <v>0</v>
      </c>
      <c r="R1779">
        <v>1</v>
      </c>
      <c r="S1779">
        <v>0</v>
      </c>
      <c r="T1779">
        <v>1</v>
      </c>
      <c r="U1779">
        <v>1</v>
      </c>
      <c r="V1779" s="1">
        <v>1</v>
      </c>
      <c r="W1779" s="1">
        <v>1</v>
      </c>
      <c r="X1779" s="1">
        <v>1</v>
      </c>
      <c r="Y1779" s="1">
        <v>1</v>
      </c>
      <c r="Z1779" s="1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1</v>
      </c>
      <c r="AI1779" s="1">
        <v>1</v>
      </c>
      <c r="AJ1779" s="1">
        <v>0</v>
      </c>
      <c r="AK1779" s="1">
        <v>0</v>
      </c>
      <c r="AL1779" s="1">
        <v>0</v>
      </c>
      <c r="AM1779" s="1">
        <v>1</v>
      </c>
      <c r="AN1779" s="1">
        <v>1</v>
      </c>
      <c r="AO1779" s="1">
        <v>1</v>
      </c>
      <c r="AP1779" s="1">
        <v>1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1</v>
      </c>
      <c r="AX1779" s="1">
        <v>1</v>
      </c>
      <c r="AY1779" s="1">
        <v>1</v>
      </c>
      <c r="AZ1779" s="1">
        <v>1</v>
      </c>
      <c r="BA1779" s="1">
        <v>1</v>
      </c>
      <c r="BB1779" s="1">
        <v>1</v>
      </c>
      <c r="BC1779">
        <v>1</v>
      </c>
      <c r="BD1779">
        <v>0</v>
      </c>
      <c r="BE1779">
        <v>1</v>
      </c>
      <c r="BF1779">
        <v>0</v>
      </c>
      <c r="BG1779" s="1">
        <v>1</v>
      </c>
      <c r="BH1779" s="1">
        <v>1</v>
      </c>
      <c r="BI1779" s="1">
        <v>1</v>
      </c>
      <c r="BJ1779" s="1">
        <v>1</v>
      </c>
      <c r="BK1779" s="1">
        <v>0</v>
      </c>
      <c r="BL1779" s="1">
        <v>0</v>
      </c>
      <c r="BM1779" s="1">
        <v>0</v>
      </c>
      <c r="BN1779" s="1">
        <v>0</v>
      </c>
      <c r="BO1779" s="1">
        <v>0</v>
      </c>
      <c r="BP1779" s="1">
        <v>0</v>
      </c>
      <c r="BQ1779" s="1">
        <v>0</v>
      </c>
      <c r="BR1779" s="1">
        <v>0</v>
      </c>
      <c r="BS1779" s="1">
        <v>0</v>
      </c>
      <c r="BT1779" s="1">
        <v>0</v>
      </c>
      <c r="BU1779" s="1">
        <v>1</v>
      </c>
      <c r="BV1779" s="1">
        <v>0</v>
      </c>
      <c r="BW1779" s="1">
        <v>0</v>
      </c>
      <c r="BX1779" s="1">
        <v>0</v>
      </c>
      <c r="BY1779" s="1">
        <v>0</v>
      </c>
      <c r="BZ1779" s="1">
        <v>0</v>
      </c>
      <c r="CA1779" s="1">
        <v>0</v>
      </c>
      <c r="CB1779" s="1">
        <v>0</v>
      </c>
      <c r="CC1779" s="1">
        <v>0</v>
      </c>
      <c r="CD1779" s="1">
        <v>0</v>
      </c>
      <c r="CE1779" s="1">
        <v>0</v>
      </c>
      <c r="CF1779" s="1">
        <v>0</v>
      </c>
      <c r="CG1779" s="1">
        <v>0</v>
      </c>
      <c r="CH1779" s="1">
        <v>0</v>
      </c>
      <c r="CI1779" s="1" t="s">
        <v>4946</v>
      </c>
      <c r="CJ1779" s="1" t="s">
        <v>4946</v>
      </c>
      <c r="CK1779" s="1" t="s">
        <v>4946</v>
      </c>
      <c r="CL1779" s="1" t="s">
        <v>4946</v>
      </c>
      <c r="CM1779" s="1" t="s">
        <v>4945</v>
      </c>
      <c r="CN1779" s="1" t="s">
        <v>4944</v>
      </c>
      <c r="CO1779" s="1" t="s">
        <v>4944</v>
      </c>
      <c r="CP1779" s="1" t="s">
        <v>4946</v>
      </c>
      <c r="CQ1779" s="1" t="s">
        <v>4944</v>
      </c>
      <c r="CR1779" s="1" t="s">
        <v>4946</v>
      </c>
      <c r="CS1779" s="1" t="s">
        <v>4944</v>
      </c>
      <c r="CT1779" s="1" t="s">
        <v>4943</v>
      </c>
      <c r="CU1779" s="1" t="s">
        <v>4943</v>
      </c>
      <c r="CV1779" s="1" t="s">
        <v>4943</v>
      </c>
      <c r="CW1779" s="1" t="s">
        <v>4943</v>
      </c>
      <c r="CX1779" s="1" t="s">
        <v>4943</v>
      </c>
      <c r="CY1779" s="1" t="s">
        <v>4943</v>
      </c>
      <c r="CZ1779" s="1" t="s">
        <v>4943</v>
      </c>
    </row>
    <row r="1780" spans="2:104" x14ac:dyDescent="0.25">
      <c r="B1780" s="2">
        <v>44355</v>
      </c>
      <c r="C1780" s="1">
        <v>1</v>
      </c>
      <c r="D1780" s="1">
        <v>0</v>
      </c>
      <c r="E1780" s="1">
        <v>0</v>
      </c>
      <c r="F1780" s="1">
        <v>0</v>
      </c>
      <c r="G1780">
        <v>0</v>
      </c>
      <c r="H1780">
        <v>0</v>
      </c>
      <c r="I1780">
        <v>1</v>
      </c>
      <c r="J1780">
        <v>1</v>
      </c>
      <c r="K1780">
        <v>1</v>
      </c>
      <c r="L1780">
        <v>1</v>
      </c>
      <c r="M1780">
        <v>1</v>
      </c>
      <c r="N1780">
        <v>1</v>
      </c>
      <c r="O1780">
        <v>1</v>
      </c>
      <c r="P1780">
        <v>0</v>
      </c>
      <c r="Q1780">
        <v>0</v>
      </c>
      <c r="R1780">
        <v>1</v>
      </c>
      <c r="S1780">
        <v>1</v>
      </c>
      <c r="T1780">
        <v>1</v>
      </c>
      <c r="U1780">
        <v>0</v>
      </c>
      <c r="V1780" s="1">
        <v>1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1</v>
      </c>
      <c r="AI1780" s="1">
        <v>1</v>
      </c>
      <c r="AJ1780" s="1">
        <v>0</v>
      </c>
      <c r="AK1780" s="1">
        <v>1</v>
      </c>
      <c r="AL1780" s="1">
        <v>1</v>
      </c>
      <c r="AM1780" s="1">
        <v>1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1</v>
      </c>
      <c r="AX1780" s="1">
        <v>0</v>
      </c>
      <c r="AY1780" s="1">
        <v>1</v>
      </c>
      <c r="AZ1780" s="1">
        <v>0</v>
      </c>
      <c r="BA1780" s="1">
        <v>1</v>
      </c>
      <c r="BB1780" s="1">
        <v>1</v>
      </c>
      <c r="BC1780">
        <v>1</v>
      </c>
      <c r="BD1780">
        <v>0</v>
      </c>
      <c r="BE1780">
        <v>1</v>
      </c>
      <c r="BF1780">
        <v>0</v>
      </c>
      <c r="BG1780" s="1">
        <v>1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0</v>
      </c>
      <c r="BP1780" s="1">
        <v>0</v>
      </c>
      <c r="BQ1780" s="1">
        <v>1</v>
      </c>
      <c r="BR1780" s="1">
        <v>1</v>
      </c>
      <c r="BS1780" s="1">
        <v>0</v>
      </c>
      <c r="BT1780" s="1">
        <v>0</v>
      </c>
      <c r="BU1780" s="1">
        <v>1</v>
      </c>
      <c r="BV1780" s="1">
        <v>1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1</v>
      </c>
      <c r="CG1780" s="1">
        <v>0</v>
      </c>
      <c r="CH1780" s="1">
        <v>0</v>
      </c>
      <c r="CI1780" s="1" t="s">
        <v>4946</v>
      </c>
      <c r="CJ1780" s="1" t="s">
        <v>4946</v>
      </c>
      <c r="CK1780" s="1" t="s">
        <v>4946</v>
      </c>
      <c r="CL1780" s="1" t="s">
        <v>4946</v>
      </c>
      <c r="CM1780" s="1" t="s">
        <v>4946</v>
      </c>
      <c r="CN1780" s="1" t="s">
        <v>4946</v>
      </c>
      <c r="CO1780" s="1" t="s">
        <v>4946</v>
      </c>
      <c r="CP1780" s="1" t="s">
        <v>4946</v>
      </c>
      <c r="CQ1780" s="1" t="s">
        <v>4946</v>
      </c>
      <c r="CR1780" s="1" t="s">
        <v>4946</v>
      </c>
      <c r="CS1780" s="1" t="s">
        <v>4946</v>
      </c>
      <c r="CT1780" s="1" t="s">
        <v>4943</v>
      </c>
      <c r="CU1780" s="1" t="s">
        <v>4943</v>
      </c>
      <c r="CV1780" s="1" t="s">
        <v>4943</v>
      </c>
      <c r="CW1780" s="1" t="s">
        <v>4943</v>
      </c>
      <c r="CX1780" s="1" t="s">
        <v>4943</v>
      </c>
      <c r="CY1780" s="1" t="s">
        <v>4943</v>
      </c>
      <c r="CZ1780" s="1" t="s">
        <v>4943</v>
      </c>
    </row>
    <row r="1781" spans="2:104" x14ac:dyDescent="0.25">
      <c r="B1781" s="2">
        <v>44355</v>
      </c>
      <c r="C1781" s="1">
        <v>0</v>
      </c>
      <c r="D1781" s="1">
        <v>1</v>
      </c>
      <c r="E1781" s="1">
        <v>0</v>
      </c>
      <c r="F1781" s="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>
        <v>0</v>
      </c>
      <c r="BD1781">
        <v>0</v>
      </c>
      <c r="BE1781">
        <v>0</v>
      </c>
      <c r="BF178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M1781" s="1">
        <v>0</v>
      </c>
      <c r="BN1781" s="1">
        <v>0</v>
      </c>
      <c r="BO1781" s="1">
        <v>0</v>
      </c>
      <c r="BP1781" s="1">
        <v>0</v>
      </c>
      <c r="BQ1781" s="1">
        <v>0</v>
      </c>
      <c r="BR1781" s="1">
        <v>0</v>
      </c>
      <c r="BS1781" s="1">
        <v>0</v>
      </c>
      <c r="BT1781" s="1">
        <v>0</v>
      </c>
      <c r="BU1781" s="1">
        <v>0</v>
      </c>
      <c r="BV1781" s="1">
        <v>0</v>
      </c>
      <c r="BW1781" s="1">
        <v>0</v>
      </c>
      <c r="BX1781" s="1">
        <v>0</v>
      </c>
      <c r="BY1781" s="1">
        <v>0</v>
      </c>
      <c r="BZ1781" s="1">
        <v>0</v>
      </c>
      <c r="CA1781" s="1">
        <v>0</v>
      </c>
      <c r="CB1781" s="1">
        <v>0</v>
      </c>
      <c r="CC1781" s="1">
        <v>0</v>
      </c>
      <c r="CD1781" s="1">
        <v>0</v>
      </c>
      <c r="CE1781" s="1">
        <v>0</v>
      </c>
      <c r="CF1781" s="1">
        <v>0</v>
      </c>
      <c r="CG1781" s="1">
        <v>0</v>
      </c>
      <c r="CH1781" s="1">
        <v>0</v>
      </c>
      <c r="CI1781" s="1" t="s">
        <v>4943</v>
      </c>
      <c r="CJ1781" s="1" t="s">
        <v>4943</v>
      </c>
      <c r="CK1781" s="1" t="s">
        <v>4943</v>
      </c>
      <c r="CL1781" s="1" t="s">
        <v>4943</v>
      </c>
      <c r="CM1781" s="1" t="s">
        <v>4943</v>
      </c>
      <c r="CN1781" s="1" t="s">
        <v>4943</v>
      </c>
      <c r="CO1781" s="1" t="s">
        <v>4943</v>
      </c>
      <c r="CP1781" s="1" t="s">
        <v>4943</v>
      </c>
      <c r="CQ1781" s="1" t="s">
        <v>4943</v>
      </c>
      <c r="CR1781" s="1" t="s">
        <v>4943</v>
      </c>
      <c r="CS1781" s="1" t="s">
        <v>4943</v>
      </c>
      <c r="CT1781" s="1" t="s">
        <v>4943</v>
      </c>
      <c r="CU1781" s="1" t="s">
        <v>4943</v>
      </c>
      <c r="CV1781" s="1" t="s">
        <v>4943</v>
      </c>
      <c r="CW1781" s="1" t="s">
        <v>4943</v>
      </c>
      <c r="CX1781" s="1" t="s">
        <v>4943</v>
      </c>
      <c r="CY1781" s="1" t="s">
        <v>23</v>
      </c>
      <c r="CZ1781" s="1" t="s">
        <v>4943</v>
      </c>
    </row>
    <row r="1782" spans="2:104" x14ac:dyDescent="0.25">
      <c r="B1782" s="2">
        <v>44355</v>
      </c>
      <c r="C1782" s="1">
        <v>1</v>
      </c>
      <c r="D1782" s="1">
        <v>0</v>
      </c>
      <c r="E1782" s="1">
        <v>0</v>
      </c>
      <c r="F1782" s="1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1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>
        <v>0</v>
      </c>
      <c r="BD1782">
        <v>0</v>
      </c>
      <c r="BE1782">
        <v>0</v>
      </c>
      <c r="BF1782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M1782" s="1">
        <v>0</v>
      </c>
      <c r="BN1782" s="1">
        <v>0</v>
      </c>
      <c r="BO1782" s="1">
        <v>0</v>
      </c>
      <c r="BP1782" s="1">
        <v>0</v>
      </c>
      <c r="BQ1782" s="1">
        <v>0</v>
      </c>
      <c r="BR1782" s="1">
        <v>0</v>
      </c>
      <c r="BS1782" s="1">
        <v>0</v>
      </c>
      <c r="BT1782" s="1">
        <v>0</v>
      </c>
      <c r="BU1782" s="1">
        <v>0</v>
      </c>
      <c r="BV1782" s="1">
        <v>0</v>
      </c>
      <c r="BW1782" s="1">
        <v>0</v>
      </c>
      <c r="BX1782" s="1">
        <v>0</v>
      </c>
      <c r="BY1782" s="1">
        <v>0</v>
      </c>
      <c r="BZ1782" s="1">
        <v>0</v>
      </c>
      <c r="CA1782" s="1">
        <v>0</v>
      </c>
      <c r="CB1782" s="1">
        <v>0</v>
      </c>
      <c r="CC1782" s="1">
        <v>0</v>
      </c>
      <c r="CD1782" s="1">
        <v>0</v>
      </c>
      <c r="CE1782" s="1">
        <v>0</v>
      </c>
      <c r="CF1782" s="1">
        <v>0</v>
      </c>
      <c r="CG1782" s="1">
        <v>0</v>
      </c>
      <c r="CH1782" s="1">
        <v>0</v>
      </c>
      <c r="CI1782" s="1" t="s">
        <v>4946</v>
      </c>
      <c r="CJ1782" s="1" t="s">
        <v>4944</v>
      </c>
      <c r="CK1782" s="1" t="s">
        <v>4946</v>
      </c>
      <c r="CL1782" s="1" t="s">
        <v>4946</v>
      </c>
      <c r="CM1782" s="1" t="s">
        <v>4945</v>
      </c>
      <c r="CN1782" s="1" t="s">
        <v>4945</v>
      </c>
      <c r="CO1782" s="1" t="s">
        <v>4946</v>
      </c>
      <c r="CP1782" s="1" t="s">
        <v>4946</v>
      </c>
      <c r="CQ1782" s="1" t="s">
        <v>4944</v>
      </c>
      <c r="CR1782" s="1" t="s">
        <v>4944</v>
      </c>
      <c r="CS1782" s="1" t="s">
        <v>4946</v>
      </c>
      <c r="CT1782" s="1" t="s">
        <v>4943</v>
      </c>
      <c r="CU1782" s="1" t="s">
        <v>4943</v>
      </c>
      <c r="CV1782" s="1" t="s">
        <v>4943</v>
      </c>
      <c r="CW1782" s="1" t="s">
        <v>4943</v>
      </c>
      <c r="CX1782" s="1" t="s">
        <v>4943</v>
      </c>
      <c r="CY1782" s="1" t="s">
        <v>4943</v>
      </c>
      <c r="CZ1782" s="1" t="s">
        <v>4943</v>
      </c>
    </row>
    <row r="1783" spans="2:104" x14ac:dyDescent="0.25">
      <c r="B1783" s="2">
        <v>44355</v>
      </c>
      <c r="C1783" s="1">
        <v>1</v>
      </c>
      <c r="D1783" s="1">
        <v>0</v>
      </c>
      <c r="E1783" s="1">
        <v>0</v>
      </c>
      <c r="F1783" s="1">
        <v>0</v>
      </c>
      <c r="G1783">
        <v>0</v>
      </c>
      <c r="H1783">
        <v>0</v>
      </c>
      <c r="I1783">
        <v>1</v>
      </c>
      <c r="J1783">
        <v>1</v>
      </c>
      <c r="K1783">
        <v>1</v>
      </c>
      <c r="L1783">
        <v>1</v>
      </c>
      <c r="M1783">
        <v>1</v>
      </c>
      <c r="N1783">
        <v>0</v>
      </c>
      <c r="O1783">
        <v>1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 s="1">
        <v>1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1</v>
      </c>
      <c r="AI1783" s="1">
        <v>1</v>
      </c>
      <c r="AJ1783" s="1">
        <v>0</v>
      </c>
      <c r="AK1783" s="1">
        <v>0</v>
      </c>
      <c r="AL1783" s="1">
        <v>0</v>
      </c>
      <c r="AM1783" s="1">
        <v>1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1</v>
      </c>
      <c r="BB1783" s="1">
        <v>0</v>
      </c>
      <c r="BC1783">
        <v>1</v>
      </c>
      <c r="BD1783">
        <v>0</v>
      </c>
      <c r="BE1783">
        <v>0</v>
      </c>
      <c r="BF1783">
        <v>0</v>
      </c>
      <c r="BG1783" s="1">
        <v>1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M1783" s="1">
        <v>0</v>
      </c>
      <c r="BN1783" s="1">
        <v>0</v>
      </c>
      <c r="BO1783" s="1">
        <v>0</v>
      </c>
      <c r="BP1783" s="1">
        <v>0</v>
      </c>
      <c r="BQ1783" s="1">
        <v>1</v>
      </c>
      <c r="BR1783" s="1">
        <v>1</v>
      </c>
      <c r="BS1783" s="1">
        <v>1</v>
      </c>
      <c r="BT1783" s="1">
        <v>1</v>
      </c>
      <c r="BU1783" s="1">
        <v>0</v>
      </c>
      <c r="BV1783" s="1">
        <v>1</v>
      </c>
      <c r="BW1783" s="1">
        <v>0</v>
      </c>
      <c r="BX1783" s="1">
        <v>0</v>
      </c>
      <c r="BY1783" s="1">
        <v>0</v>
      </c>
      <c r="BZ1783" s="1">
        <v>0</v>
      </c>
      <c r="CA1783" s="1">
        <v>0</v>
      </c>
      <c r="CB1783" s="1">
        <v>0</v>
      </c>
      <c r="CC1783" s="1">
        <v>0</v>
      </c>
      <c r="CD1783" s="1">
        <v>0</v>
      </c>
      <c r="CE1783" s="1">
        <v>0</v>
      </c>
      <c r="CF1783" s="1">
        <v>1</v>
      </c>
      <c r="CG1783" s="1">
        <v>0</v>
      </c>
      <c r="CH1783" s="1">
        <v>0</v>
      </c>
      <c r="CI1783" s="1" t="s">
        <v>4946</v>
      </c>
      <c r="CJ1783" s="1" t="s">
        <v>4946</v>
      </c>
      <c r="CK1783" s="1" t="s">
        <v>4946</v>
      </c>
      <c r="CL1783" s="1" t="s">
        <v>4946</v>
      </c>
      <c r="CM1783" s="1" t="s">
        <v>4946</v>
      </c>
      <c r="CN1783" s="1" t="s">
        <v>4946</v>
      </c>
      <c r="CO1783" s="1" t="s">
        <v>4946</v>
      </c>
      <c r="CP1783" s="1" t="s">
        <v>4946</v>
      </c>
      <c r="CQ1783" s="1" t="s">
        <v>4946</v>
      </c>
      <c r="CR1783" s="1" t="s">
        <v>4946</v>
      </c>
      <c r="CS1783" s="1" t="s">
        <v>4946</v>
      </c>
      <c r="CT1783" s="1" t="s">
        <v>4943</v>
      </c>
      <c r="CU1783" s="1" t="s">
        <v>4943</v>
      </c>
      <c r="CV1783" s="1" t="s">
        <v>4943</v>
      </c>
      <c r="CW1783" s="1" t="s">
        <v>4943</v>
      </c>
      <c r="CX1783" s="1" t="s">
        <v>4943</v>
      </c>
      <c r="CY1783" s="1" t="s">
        <v>4943</v>
      </c>
      <c r="CZ1783" s="1" t="s">
        <v>4943</v>
      </c>
    </row>
    <row r="1784" spans="2:104" x14ac:dyDescent="0.25">
      <c r="B1784" s="2">
        <v>44355</v>
      </c>
      <c r="C1784" s="1">
        <v>1</v>
      </c>
      <c r="D1784" s="1">
        <v>0</v>
      </c>
      <c r="E1784" s="1">
        <v>0</v>
      </c>
      <c r="F1784" s="1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1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>
        <v>0</v>
      </c>
      <c r="BD1784">
        <v>0</v>
      </c>
      <c r="BE1784">
        <v>0</v>
      </c>
      <c r="BF1784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M1784" s="1">
        <v>0</v>
      </c>
      <c r="BN1784" s="1">
        <v>0</v>
      </c>
      <c r="BO1784" s="1">
        <v>0</v>
      </c>
      <c r="BP1784" s="1">
        <v>0</v>
      </c>
      <c r="BQ1784" s="1">
        <v>0</v>
      </c>
      <c r="BR1784" s="1">
        <v>0</v>
      </c>
      <c r="BS1784" s="1">
        <v>0</v>
      </c>
      <c r="BT1784" s="1">
        <v>0</v>
      </c>
      <c r="BU1784" s="1">
        <v>0</v>
      </c>
      <c r="BV1784" s="1">
        <v>0</v>
      </c>
      <c r="BW1784" s="1">
        <v>0</v>
      </c>
      <c r="BX1784" s="1">
        <v>0</v>
      </c>
      <c r="BY1784" s="1">
        <v>0</v>
      </c>
      <c r="BZ1784" s="1">
        <v>0</v>
      </c>
      <c r="CA1784" s="1">
        <v>0</v>
      </c>
      <c r="CB1784" s="1">
        <v>0</v>
      </c>
      <c r="CC1784" s="1">
        <v>0</v>
      </c>
      <c r="CD1784" s="1">
        <v>0</v>
      </c>
      <c r="CE1784" s="1">
        <v>0</v>
      </c>
      <c r="CF1784" s="1">
        <v>1</v>
      </c>
      <c r="CG1784" s="1">
        <v>0</v>
      </c>
      <c r="CH1784" s="1">
        <v>0</v>
      </c>
      <c r="CI1784" s="1" t="s">
        <v>4944</v>
      </c>
      <c r="CJ1784" s="1" t="s">
        <v>4944</v>
      </c>
      <c r="CK1784" s="1" t="s">
        <v>4944</v>
      </c>
      <c r="CL1784" s="1" t="s">
        <v>4944</v>
      </c>
      <c r="CM1784" s="1" t="s">
        <v>4946</v>
      </c>
      <c r="CN1784" s="1" t="s">
        <v>4944</v>
      </c>
      <c r="CO1784" s="1" t="s">
        <v>4944</v>
      </c>
      <c r="CP1784" s="1" t="s">
        <v>4944</v>
      </c>
      <c r="CQ1784" s="1" t="s">
        <v>4944</v>
      </c>
      <c r="CR1784" s="1" t="s">
        <v>4944</v>
      </c>
      <c r="CS1784" s="1" t="s">
        <v>4944</v>
      </c>
      <c r="CT1784" s="1" t="s">
        <v>4943</v>
      </c>
      <c r="CU1784" s="1" t="s">
        <v>4943</v>
      </c>
      <c r="CV1784" s="1" t="s">
        <v>4943</v>
      </c>
      <c r="CW1784" s="1" t="s">
        <v>4943</v>
      </c>
      <c r="CX1784" s="1" t="s">
        <v>4943</v>
      </c>
      <c r="CY1784" s="1" t="s">
        <v>4943</v>
      </c>
      <c r="CZ1784" s="1" t="s">
        <v>4943</v>
      </c>
    </row>
    <row r="1785" spans="2:104" x14ac:dyDescent="0.25">
      <c r="B1785" s="2">
        <v>44355</v>
      </c>
      <c r="C1785" s="1">
        <v>1</v>
      </c>
      <c r="D1785" s="1">
        <v>0</v>
      </c>
      <c r="E1785" s="1">
        <v>0</v>
      </c>
      <c r="F1785" s="1">
        <v>0</v>
      </c>
      <c r="G1785">
        <v>0</v>
      </c>
      <c r="H1785">
        <v>0</v>
      </c>
      <c r="I1785">
        <v>1</v>
      </c>
      <c r="J1785">
        <v>1</v>
      </c>
      <c r="K1785">
        <v>1</v>
      </c>
      <c r="L1785">
        <v>1</v>
      </c>
      <c r="M1785">
        <v>1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 s="1">
        <v>1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1</v>
      </c>
      <c r="AI1785" s="1">
        <v>1</v>
      </c>
      <c r="AJ1785" s="1">
        <v>0</v>
      </c>
      <c r="AK1785" s="1">
        <v>0</v>
      </c>
      <c r="AL1785" s="1">
        <v>0</v>
      </c>
      <c r="AM1785" s="1">
        <v>1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1</v>
      </c>
      <c r="BB1785" s="1">
        <v>0</v>
      </c>
      <c r="BC1785">
        <v>1</v>
      </c>
      <c r="BD1785">
        <v>0</v>
      </c>
      <c r="BE1785">
        <v>0</v>
      </c>
      <c r="BF1785">
        <v>0</v>
      </c>
      <c r="BG1785" s="1">
        <v>1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M1785" s="1">
        <v>0</v>
      </c>
      <c r="BN1785" s="1">
        <v>0</v>
      </c>
      <c r="BO1785" s="1">
        <v>0</v>
      </c>
      <c r="BP1785" s="1">
        <v>0</v>
      </c>
      <c r="BQ1785" s="1">
        <v>1</v>
      </c>
      <c r="BR1785" s="1">
        <v>1</v>
      </c>
      <c r="BS1785" s="1">
        <v>1</v>
      </c>
      <c r="BT1785" s="1">
        <v>1</v>
      </c>
      <c r="BU1785" s="1">
        <v>0</v>
      </c>
      <c r="BV1785" s="1">
        <v>1</v>
      </c>
      <c r="BW1785" s="1">
        <v>0</v>
      </c>
      <c r="BX1785" s="1">
        <v>0</v>
      </c>
      <c r="BY1785" s="1">
        <v>0</v>
      </c>
      <c r="BZ1785" s="1">
        <v>0</v>
      </c>
      <c r="CA1785" s="1">
        <v>0</v>
      </c>
      <c r="CB1785" s="1">
        <v>0</v>
      </c>
      <c r="CC1785" s="1">
        <v>0</v>
      </c>
      <c r="CD1785" s="1">
        <v>0</v>
      </c>
      <c r="CE1785" s="1">
        <v>0</v>
      </c>
      <c r="CF1785" s="1">
        <v>1</v>
      </c>
      <c r="CG1785" s="1">
        <v>0</v>
      </c>
      <c r="CH1785" s="1">
        <v>0</v>
      </c>
      <c r="CI1785" s="1" t="s">
        <v>4946</v>
      </c>
      <c r="CJ1785" s="1" t="s">
        <v>4946</v>
      </c>
      <c r="CK1785" s="1" t="s">
        <v>4946</v>
      </c>
      <c r="CL1785" s="1" t="s">
        <v>4946</v>
      </c>
      <c r="CM1785" s="1" t="s">
        <v>4946</v>
      </c>
      <c r="CN1785" s="1" t="s">
        <v>4946</v>
      </c>
      <c r="CO1785" s="1" t="s">
        <v>4946</v>
      </c>
      <c r="CP1785" s="1" t="s">
        <v>4946</v>
      </c>
      <c r="CQ1785" s="1" t="s">
        <v>4946</v>
      </c>
      <c r="CR1785" s="1" t="s">
        <v>4946</v>
      </c>
      <c r="CS1785" s="1" t="s">
        <v>4946</v>
      </c>
      <c r="CT1785" s="1" t="s">
        <v>4943</v>
      </c>
      <c r="CU1785" s="1" t="s">
        <v>4943</v>
      </c>
      <c r="CV1785" s="1" t="s">
        <v>4943</v>
      </c>
      <c r="CW1785" s="1" t="s">
        <v>4943</v>
      </c>
      <c r="CX1785" s="1" t="s">
        <v>4943</v>
      </c>
      <c r="CY1785" s="1" t="s">
        <v>4943</v>
      </c>
      <c r="CZ1785" s="1" t="s">
        <v>4943</v>
      </c>
    </row>
    <row r="1786" spans="2:104" x14ac:dyDescent="0.25">
      <c r="B1786" s="2">
        <v>44355</v>
      </c>
      <c r="C1786" s="1">
        <v>1</v>
      </c>
      <c r="D1786" s="1">
        <v>0</v>
      </c>
      <c r="E1786" s="1">
        <v>0</v>
      </c>
      <c r="F1786" s="1">
        <v>0</v>
      </c>
      <c r="G1786">
        <v>0</v>
      </c>
      <c r="H1786">
        <v>0</v>
      </c>
      <c r="I1786">
        <v>1</v>
      </c>
      <c r="J1786">
        <v>1</v>
      </c>
      <c r="K1786">
        <v>1</v>
      </c>
      <c r="L1786">
        <v>1</v>
      </c>
      <c r="M1786">
        <v>1</v>
      </c>
      <c r="N1786">
        <v>1</v>
      </c>
      <c r="O1786">
        <v>1</v>
      </c>
      <c r="P1786">
        <v>0</v>
      </c>
      <c r="Q1786">
        <v>0</v>
      </c>
      <c r="R1786">
        <v>1</v>
      </c>
      <c r="S1786">
        <v>1</v>
      </c>
      <c r="T1786">
        <v>1</v>
      </c>
      <c r="U1786">
        <v>0</v>
      </c>
      <c r="V1786" s="1">
        <v>1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1</v>
      </c>
      <c r="AG1786" s="1">
        <v>1</v>
      </c>
      <c r="AH1786" s="1">
        <v>1</v>
      </c>
      <c r="AI1786" s="1">
        <v>1</v>
      </c>
      <c r="AJ1786" s="1">
        <v>1</v>
      </c>
      <c r="AK1786" s="1">
        <v>1</v>
      </c>
      <c r="AL1786" s="1">
        <v>1</v>
      </c>
      <c r="AM1786" s="1">
        <v>1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1</v>
      </c>
      <c r="AX1786" s="1">
        <v>1</v>
      </c>
      <c r="AY1786" s="1">
        <v>1</v>
      </c>
      <c r="AZ1786" s="1">
        <v>1</v>
      </c>
      <c r="BA1786" s="1">
        <v>1</v>
      </c>
      <c r="BB1786" s="1">
        <v>1</v>
      </c>
      <c r="BC1786">
        <v>1</v>
      </c>
      <c r="BD1786">
        <v>1</v>
      </c>
      <c r="BE1786">
        <v>1</v>
      </c>
      <c r="BF1786">
        <v>1</v>
      </c>
      <c r="BG1786" s="1">
        <v>1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M1786" s="1">
        <v>0</v>
      </c>
      <c r="BN1786" s="1">
        <v>0</v>
      </c>
      <c r="BO1786" s="1">
        <v>0</v>
      </c>
      <c r="BP1786" s="1">
        <v>0</v>
      </c>
      <c r="BQ1786" s="1">
        <v>0</v>
      </c>
      <c r="BR1786" s="1">
        <v>0</v>
      </c>
      <c r="BS1786" s="1">
        <v>0</v>
      </c>
      <c r="BT1786" s="1">
        <v>0</v>
      </c>
      <c r="BU1786" s="1">
        <v>1</v>
      </c>
      <c r="BV1786" s="1">
        <v>1</v>
      </c>
      <c r="BW1786" s="1">
        <v>0</v>
      </c>
      <c r="BX1786" s="1">
        <v>0</v>
      </c>
      <c r="BY1786" s="1">
        <v>0</v>
      </c>
      <c r="BZ1786" s="1">
        <v>0</v>
      </c>
      <c r="CA1786" s="1">
        <v>0</v>
      </c>
      <c r="CB1786" s="1">
        <v>0</v>
      </c>
      <c r="CC1786" s="1">
        <v>0</v>
      </c>
      <c r="CD1786" s="1">
        <v>0</v>
      </c>
      <c r="CE1786" s="1">
        <v>0</v>
      </c>
      <c r="CF1786" s="1">
        <v>1</v>
      </c>
      <c r="CG1786" s="1">
        <v>0</v>
      </c>
      <c r="CH1786" s="1">
        <v>0</v>
      </c>
      <c r="CI1786" s="1" t="s">
        <v>4946</v>
      </c>
      <c r="CJ1786" s="1" t="s">
        <v>4946</v>
      </c>
      <c r="CK1786" s="1" t="s">
        <v>4946</v>
      </c>
      <c r="CL1786" s="1" t="s">
        <v>4946</v>
      </c>
      <c r="CM1786" s="1" t="s">
        <v>4944</v>
      </c>
      <c r="CN1786" s="1" t="s">
        <v>4944</v>
      </c>
      <c r="CO1786" s="1" t="s">
        <v>4944</v>
      </c>
      <c r="CP1786" s="1" t="s">
        <v>4944</v>
      </c>
      <c r="CQ1786" s="1" t="s">
        <v>4946</v>
      </c>
      <c r="CR1786" s="1" t="s">
        <v>4946</v>
      </c>
      <c r="CS1786" s="1" t="s">
        <v>4944</v>
      </c>
      <c r="CT1786" s="1" t="s">
        <v>4943</v>
      </c>
      <c r="CU1786" s="1" t="s">
        <v>4943</v>
      </c>
      <c r="CV1786" s="1" t="s">
        <v>4943</v>
      </c>
      <c r="CW1786" s="1" t="s">
        <v>4943</v>
      </c>
      <c r="CX1786" s="1" t="s">
        <v>4943</v>
      </c>
      <c r="CY1786" s="1" t="s">
        <v>4943</v>
      </c>
      <c r="CZ1786" s="1" t="s">
        <v>4943</v>
      </c>
    </row>
    <row r="1787" spans="2:104" x14ac:dyDescent="0.25">
      <c r="B1787" s="2">
        <v>44355</v>
      </c>
      <c r="C1787" s="1">
        <v>1</v>
      </c>
      <c r="D1787" s="1">
        <v>0</v>
      </c>
      <c r="E1787" s="1">
        <v>0</v>
      </c>
      <c r="F1787" s="1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>
        <v>0</v>
      </c>
      <c r="BD1787">
        <v>0</v>
      </c>
      <c r="BE1787">
        <v>0</v>
      </c>
      <c r="BF1787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M1787" s="1">
        <v>0</v>
      </c>
      <c r="BN1787" s="1">
        <v>0</v>
      </c>
      <c r="BO1787" s="1">
        <v>0</v>
      </c>
      <c r="BP1787" s="1">
        <v>0</v>
      </c>
      <c r="BQ1787" s="1">
        <v>0</v>
      </c>
      <c r="BR1787" s="1">
        <v>0</v>
      </c>
      <c r="BS1787" s="1">
        <v>0</v>
      </c>
      <c r="BT1787" s="1">
        <v>0</v>
      </c>
      <c r="BU1787" s="1">
        <v>0</v>
      </c>
      <c r="BV1787" s="1">
        <v>0</v>
      </c>
      <c r="BW1787" s="1">
        <v>0</v>
      </c>
      <c r="BX1787" s="1">
        <v>0</v>
      </c>
      <c r="BY1787" s="1">
        <v>0</v>
      </c>
      <c r="BZ1787" s="1">
        <v>0</v>
      </c>
      <c r="CA1787" s="1">
        <v>0</v>
      </c>
      <c r="CB1787" s="1">
        <v>0</v>
      </c>
      <c r="CC1787" s="1">
        <v>0</v>
      </c>
      <c r="CD1787" s="1">
        <v>0</v>
      </c>
      <c r="CE1787" s="1">
        <v>0</v>
      </c>
      <c r="CF1787" s="1">
        <v>0</v>
      </c>
      <c r="CG1787" s="1">
        <v>0</v>
      </c>
      <c r="CH1787" s="1">
        <v>0</v>
      </c>
      <c r="CI1787" s="1" t="s">
        <v>4946</v>
      </c>
      <c r="CJ1787" s="1" t="s">
        <v>4946</v>
      </c>
      <c r="CK1787" s="1" t="s">
        <v>4944</v>
      </c>
      <c r="CL1787" s="1" t="s">
        <v>4944</v>
      </c>
      <c r="CM1787" s="1" t="s">
        <v>4944</v>
      </c>
      <c r="CN1787" s="1" t="s">
        <v>4945</v>
      </c>
      <c r="CO1787" s="1" t="s">
        <v>4944</v>
      </c>
      <c r="CP1787" s="1" t="s">
        <v>4945</v>
      </c>
      <c r="CQ1787" s="1" t="s">
        <v>4945</v>
      </c>
      <c r="CR1787" s="1" t="s">
        <v>4946</v>
      </c>
      <c r="CS1787" s="1" t="s">
        <v>4945</v>
      </c>
      <c r="CT1787" s="1" t="s">
        <v>4943</v>
      </c>
      <c r="CU1787" s="1" t="s">
        <v>4943</v>
      </c>
      <c r="CV1787" s="1" t="s">
        <v>4943</v>
      </c>
      <c r="CW1787" s="1" t="s">
        <v>4943</v>
      </c>
      <c r="CX1787" s="1" t="s">
        <v>4943</v>
      </c>
      <c r="CY1787" s="1" t="s">
        <v>4943</v>
      </c>
      <c r="CZ1787" s="1" t="s">
        <v>4943</v>
      </c>
    </row>
    <row r="1788" spans="2:104" x14ac:dyDescent="0.25">
      <c r="B1788" s="2">
        <v>44355</v>
      </c>
      <c r="C1788" s="1">
        <v>0</v>
      </c>
      <c r="D1788" s="1">
        <v>0</v>
      </c>
      <c r="E1788" s="1">
        <v>1</v>
      </c>
      <c r="F1788" s="1">
        <v>0</v>
      </c>
      <c r="G1788">
        <v>0</v>
      </c>
      <c r="H1788">
        <v>0</v>
      </c>
      <c r="I1788">
        <v>0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>
        <v>0</v>
      </c>
      <c r="BD1788">
        <v>0</v>
      </c>
      <c r="BE1788">
        <v>0</v>
      </c>
      <c r="BF1788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M1788" s="1">
        <v>0</v>
      </c>
      <c r="BN1788" s="1">
        <v>0</v>
      </c>
      <c r="BO1788" s="1">
        <v>0</v>
      </c>
      <c r="BP1788" s="1">
        <v>0</v>
      </c>
      <c r="BQ1788" s="1">
        <v>0</v>
      </c>
      <c r="BR1788" s="1">
        <v>0</v>
      </c>
      <c r="BS1788" s="1">
        <v>0</v>
      </c>
      <c r="BT1788" s="1">
        <v>0</v>
      </c>
      <c r="BU1788" s="1">
        <v>0</v>
      </c>
      <c r="BV1788" s="1">
        <v>0</v>
      </c>
      <c r="BW1788" s="1">
        <v>0</v>
      </c>
      <c r="BX1788" s="1">
        <v>0</v>
      </c>
      <c r="BY1788" s="1">
        <v>0</v>
      </c>
      <c r="BZ1788" s="1">
        <v>0</v>
      </c>
      <c r="CA1788" s="1">
        <v>0</v>
      </c>
      <c r="CB1788" s="1">
        <v>0</v>
      </c>
      <c r="CC1788" s="1">
        <v>0</v>
      </c>
      <c r="CD1788" s="1">
        <v>0</v>
      </c>
      <c r="CE1788" s="1">
        <v>0</v>
      </c>
      <c r="CF1788" s="1">
        <v>0</v>
      </c>
      <c r="CG1788" s="1">
        <v>0</v>
      </c>
      <c r="CH1788" s="1">
        <v>0</v>
      </c>
      <c r="CI1788" s="1" t="s">
        <v>4943</v>
      </c>
      <c r="CJ1788" s="1" t="s">
        <v>4943</v>
      </c>
      <c r="CK1788" s="1" t="s">
        <v>4943</v>
      </c>
      <c r="CL1788" s="1" t="s">
        <v>4943</v>
      </c>
      <c r="CM1788" s="1" t="s">
        <v>4943</v>
      </c>
      <c r="CN1788" s="1" t="s">
        <v>4943</v>
      </c>
      <c r="CO1788" s="1" t="s">
        <v>4943</v>
      </c>
      <c r="CP1788" s="1" t="s">
        <v>4943</v>
      </c>
      <c r="CQ1788" s="1" t="s">
        <v>4943</v>
      </c>
      <c r="CR1788" s="1" t="s">
        <v>4943</v>
      </c>
      <c r="CS1788" s="1" t="s">
        <v>4943</v>
      </c>
      <c r="CT1788" s="1" t="s">
        <v>4943</v>
      </c>
      <c r="CU1788" s="1" t="s">
        <v>4947</v>
      </c>
      <c r="CV1788" s="1" t="s">
        <v>4947</v>
      </c>
      <c r="CW1788" s="1" t="s">
        <v>4943</v>
      </c>
      <c r="CX1788" s="1" t="s">
        <v>4947</v>
      </c>
      <c r="CY1788" s="1" t="s">
        <v>4943</v>
      </c>
      <c r="CZ1788" s="1" t="s">
        <v>23</v>
      </c>
    </row>
    <row r="1789" spans="2:104" x14ac:dyDescent="0.25">
      <c r="B1789" s="2">
        <v>44355</v>
      </c>
      <c r="C1789" s="1">
        <v>0</v>
      </c>
      <c r="D1789" s="1">
        <v>1</v>
      </c>
      <c r="E1789" s="1">
        <v>0</v>
      </c>
      <c r="F1789" s="1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 s="1">
        <v>0</v>
      </c>
      <c r="W1789" s="1">
        <v>0</v>
      </c>
      <c r="X1789" s="1">
        <v>0</v>
      </c>
      <c r="Y1789" s="1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>
        <v>0</v>
      </c>
      <c r="BD1789">
        <v>0</v>
      </c>
      <c r="BE1789">
        <v>0</v>
      </c>
      <c r="BF1789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M1789" s="1">
        <v>0</v>
      </c>
      <c r="BN1789" s="1">
        <v>0</v>
      </c>
      <c r="BO1789" s="1">
        <v>0</v>
      </c>
      <c r="BP1789" s="1">
        <v>0</v>
      </c>
      <c r="BQ1789" s="1">
        <v>0</v>
      </c>
      <c r="BR1789" s="1">
        <v>0</v>
      </c>
      <c r="BS1789" s="1">
        <v>0</v>
      </c>
      <c r="BT1789" s="1">
        <v>0</v>
      </c>
      <c r="BU1789" s="1">
        <v>0</v>
      </c>
      <c r="BV1789" s="1">
        <v>0</v>
      </c>
      <c r="BW1789" s="1">
        <v>0</v>
      </c>
      <c r="BX1789" s="1">
        <v>0</v>
      </c>
      <c r="BY1789" s="1">
        <v>0</v>
      </c>
      <c r="BZ1789" s="1">
        <v>0</v>
      </c>
      <c r="CA1789" s="1">
        <v>0</v>
      </c>
      <c r="CB1789" s="1">
        <v>0</v>
      </c>
      <c r="CC1789" s="1">
        <v>0</v>
      </c>
      <c r="CD1789" s="1">
        <v>0</v>
      </c>
      <c r="CE1789" s="1">
        <v>0</v>
      </c>
      <c r="CF1789" s="1">
        <v>0</v>
      </c>
      <c r="CG1789" s="1">
        <v>0</v>
      </c>
      <c r="CH1789" s="1">
        <v>0</v>
      </c>
      <c r="CI1789" s="1" t="s">
        <v>4943</v>
      </c>
      <c r="CJ1789" s="1" t="s">
        <v>4943</v>
      </c>
      <c r="CK1789" s="1" t="s">
        <v>4943</v>
      </c>
      <c r="CL1789" s="1" t="s">
        <v>4943</v>
      </c>
      <c r="CM1789" s="1" t="s">
        <v>4943</v>
      </c>
      <c r="CN1789" s="1" t="s">
        <v>4943</v>
      </c>
      <c r="CO1789" s="1" t="s">
        <v>4943</v>
      </c>
      <c r="CP1789" s="1" t="s">
        <v>4943</v>
      </c>
      <c r="CQ1789" s="1" t="s">
        <v>4943</v>
      </c>
      <c r="CR1789" s="1" t="s">
        <v>4943</v>
      </c>
      <c r="CS1789" s="1" t="s">
        <v>4943</v>
      </c>
      <c r="CT1789" s="1" t="s">
        <v>4943</v>
      </c>
      <c r="CU1789" s="1" t="s">
        <v>4943</v>
      </c>
      <c r="CV1789" s="1" t="s">
        <v>4943</v>
      </c>
      <c r="CW1789" s="1" t="s">
        <v>4943</v>
      </c>
      <c r="CX1789" s="1" t="s">
        <v>4943</v>
      </c>
      <c r="CY1789" s="1" t="s">
        <v>23</v>
      </c>
      <c r="CZ1789" s="1" t="s">
        <v>4943</v>
      </c>
    </row>
    <row r="1790" spans="2:104" x14ac:dyDescent="0.25">
      <c r="B1790" s="2">
        <v>44355</v>
      </c>
      <c r="C1790" s="1">
        <v>1</v>
      </c>
      <c r="D1790" s="1">
        <v>0</v>
      </c>
      <c r="E1790" s="1">
        <v>0</v>
      </c>
      <c r="F1790" s="1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1</v>
      </c>
      <c r="M1790">
        <v>1</v>
      </c>
      <c r="N1790">
        <v>1</v>
      </c>
      <c r="O1790">
        <v>1</v>
      </c>
      <c r="P1790">
        <v>0</v>
      </c>
      <c r="Q1790">
        <v>0</v>
      </c>
      <c r="R1790">
        <v>1</v>
      </c>
      <c r="S1790">
        <v>0</v>
      </c>
      <c r="T1790">
        <v>1</v>
      </c>
      <c r="U1790">
        <v>1</v>
      </c>
      <c r="V1790" s="1">
        <v>1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1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1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1</v>
      </c>
      <c r="AX1790" s="1">
        <v>1</v>
      </c>
      <c r="AY1790" s="1">
        <v>0</v>
      </c>
      <c r="AZ1790" s="1">
        <v>1</v>
      </c>
      <c r="BA1790" s="1">
        <v>0</v>
      </c>
      <c r="BB1790" s="1">
        <v>0</v>
      </c>
      <c r="BC1790">
        <v>1</v>
      </c>
      <c r="BD1790">
        <v>1</v>
      </c>
      <c r="BE1790">
        <v>1</v>
      </c>
      <c r="BF1790">
        <v>0</v>
      </c>
      <c r="BG1790" s="1">
        <v>1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M1790" s="1">
        <v>0</v>
      </c>
      <c r="BN1790" s="1">
        <v>0</v>
      </c>
      <c r="BO1790" s="1">
        <v>0</v>
      </c>
      <c r="BP1790" s="1">
        <v>0</v>
      </c>
      <c r="BQ1790" s="1">
        <v>1</v>
      </c>
      <c r="BR1790" s="1">
        <v>1</v>
      </c>
      <c r="BS1790" s="1">
        <v>0</v>
      </c>
      <c r="BT1790" s="1">
        <v>0</v>
      </c>
      <c r="BU1790" s="1">
        <v>1</v>
      </c>
      <c r="BV1790" s="1">
        <v>1</v>
      </c>
      <c r="BW1790" s="1">
        <v>0</v>
      </c>
      <c r="BX1790" s="1">
        <v>0</v>
      </c>
      <c r="BY1790" s="1">
        <v>0</v>
      </c>
      <c r="BZ1790" s="1">
        <v>0</v>
      </c>
      <c r="CA1790" s="1">
        <v>0</v>
      </c>
      <c r="CB1790" s="1">
        <v>0</v>
      </c>
      <c r="CC1790" s="1">
        <v>0</v>
      </c>
      <c r="CD1790" s="1">
        <v>0</v>
      </c>
      <c r="CE1790" s="1">
        <v>0</v>
      </c>
      <c r="CF1790" s="1">
        <v>1</v>
      </c>
      <c r="CG1790" s="1">
        <v>0</v>
      </c>
      <c r="CH1790" s="1">
        <v>0</v>
      </c>
      <c r="CI1790" s="1" t="s">
        <v>4946</v>
      </c>
      <c r="CJ1790" s="1" t="s">
        <v>4944</v>
      </c>
      <c r="CK1790" s="1" t="s">
        <v>4944</v>
      </c>
      <c r="CL1790" s="1" t="s">
        <v>4944</v>
      </c>
      <c r="CM1790" s="1" t="s">
        <v>4946</v>
      </c>
      <c r="CN1790" s="1" t="s">
        <v>4945</v>
      </c>
      <c r="CO1790" s="1" t="s">
        <v>4944</v>
      </c>
      <c r="CP1790" s="1" t="s">
        <v>4944</v>
      </c>
      <c r="CQ1790" s="1" t="s">
        <v>4945</v>
      </c>
      <c r="CR1790" s="1" t="s">
        <v>4944</v>
      </c>
      <c r="CS1790" s="1" t="s">
        <v>4945</v>
      </c>
      <c r="CT1790" s="1" t="s">
        <v>4943</v>
      </c>
      <c r="CU1790" s="1" t="s">
        <v>4943</v>
      </c>
      <c r="CV1790" s="1" t="s">
        <v>4943</v>
      </c>
      <c r="CW1790" s="1" t="s">
        <v>4943</v>
      </c>
      <c r="CX1790" s="1" t="s">
        <v>4943</v>
      </c>
      <c r="CY1790" s="1" t="s">
        <v>4943</v>
      </c>
      <c r="CZ1790" s="1" t="s">
        <v>4943</v>
      </c>
    </row>
    <row r="1791" spans="2:104" x14ac:dyDescent="0.25">
      <c r="B1791" s="2">
        <v>44355</v>
      </c>
      <c r="C1791" s="1">
        <v>0</v>
      </c>
      <c r="D1791" s="1">
        <v>1</v>
      </c>
      <c r="E1791" s="1">
        <v>0</v>
      </c>
      <c r="F1791" s="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>
        <v>0</v>
      </c>
      <c r="BD1791">
        <v>0</v>
      </c>
      <c r="BE1791">
        <v>0</v>
      </c>
      <c r="BF179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M1791" s="1">
        <v>0</v>
      </c>
      <c r="BN1791" s="1">
        <v>0</v>
      </c>
      <c r="BO1791" s="1">
        <v>0</v>
      </c>
      <c r="BP1791" s="1">
        <v>0</v>
      </c>
      <c r="BQ1791" s="1">
        <v>0</v>
      </c>
      <c r="BR1791" s="1">
        <v>0</v>
      </c>
      <c r="BS1791" s="1">
        <v>0</v>
      </c>
      <c r="BT1791" s="1">
        <v>0</v>
      </c>
      <c r="BU1791" s="1">
        <v>0</v>
      </c>
      <c r="BV1791" s="1">
        <v>0</v>
      </c>
      <c r="BW1791" s="1">
        <v>0</v>
      </c>
      <c r="BX1791" s="1">
        <v>0</v>
      </c>
      <c r="BY1791" s="1">
        <v>0</v>
      </c>
      <c r="BZ1791" s="1">
        <v>0</v>
      </c>
      <c r="CA1791" s="1">
        <v>0</v>
      </c>
      <c r="CB1791" s="1">
        <v>0</v>
      </c>
      <c r="CC1791" s="1">
        <v>0</v>
      </c>
      <c r="CD1791" s="1">
        <v>0</v>
      </c>
      <c r="CE1791" s="1">
        <v>0</v>
      </c>
      <c r="CF1791" s="1">
        <v>0</v>
      </c>
      <c r="CG1791" s="1">
        <v>0</v>
      </c>
      <c r="CH1791" s="1">
        <v>0</v>
      </c>
      <c r="CI1791" s="1" t="s">
        <v>4943</v>
      </c>
      <c r="CJ1791" s="1" t="s">
        <v>4943</v>
      </c>
      <c r="CK1791" s="1" t="s">
        <v>4943</v>
      </c>
      <c r="CL1791" s="1" t="s">
        <v>4943</v>
      </c>
      <c r="CM1791" s="1" t="s">
        <v>4943</v>
      </c>
      <c r="CN1791" s="1" t="s">
        <v>4943</v>
      </c>
      <c r="CO1791" s="1" t="s">
        <v>4943</v>
      </c>
      <c r="CP1791" s="1" t="s">
        <v>4943</v>
      </c>
      <c r="CQ1791" s="1" t="s">
        <v>4943</v>
      </c>
      <c r="CR1791" s="1" t="s">
        <v>4943</v>
      </c>
      <c r="CS1791" s="1" t="s">
        <v>4943</v>
      </c>
      <c r="CT1791" s="1" t="s">
        <v>4943</v>
      </c>
      <c r="CU1791" s="1" t="s">
        <v>4943</v>
      </c>
      <c r="CV1791" s="1" t="s">
        <v>4943</v>
      </c>
      <c r="CW1791" s="1" t="s">
        <v>4943</v>
      </c>
      <c r="CX1791" s="1" t="s">
        <v>4943</v>
      </c>
      <c r="CY1791" s="1" t="s">
        <v>23</v>
      </c>
      <c r="CZ1791" s="1" t="s">
        <v>4943</v>
      </c>
    </row>
    <row r="1792" spans="2:104" x14ac:dyDescent="0.25">
      <c r="B1792" s="2">
        <v>44355</v>
      </c>
      <c r="C1792" s="1">
        <v>1</v>
      </c>
      <c r="D1792" s="1">
        <v>0</v>
      </c>
      <c r="E1792" s="1">
        <v>0</v>
      </c>
      <c r="F1792" s="1">
        <v>0</v>
      </c>
      <c r="G1792">
        <v>0</v>
      </c>
      <c r="H1792">
        <v>0</v>
      </c>
      <c r="I1792">
        <v>1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1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 s="1">
        <v>0</v>
      </c>
      <c r="W1792" s="1">
        <v>0</v>
      </c>
      <c r="X1792" s="1">
        <v>1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>
        <v>0</v>
      </c>
      <c r="BD1792">
        <v>0</v>
      </c>
      <c r="BE1792">
        <v>0</v>
      </c>
      <c r="BF1792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M1792" s="1">
        <v>0</v>
      </c>
      <c r="BN1792" s="1">
        <v>0</v>
      </c>
      <c r="BO1792" s="1">
        <v>0</v>
      </c>
      <c r="BP1792" s="1">
        <v>0</v>
      </c>
      <c r="BQ1792" s="1">
        <v>0</v>
      </c>
      <c r="BR1792" s="1">
        <v>0</v>
      </c>
      <c r="BS1792" s="1">
        <v>0</v>
      </c>
      <c r="BT1792" s="1">
        <v>0</v>
      </c>
      <c r="BU1792" s="1">
        <v>0</v>
      </c>
      <c r="BV1792" s="1">
        <v>0</v>
      </c>
      <c r="BW1792" s="1">
        <v>0</v>
      </c>
      <c r="BX1792" s="1">
        <v>0</v>
      </c>
      <c r="BY1792" s="1">
        <v>0</v>
      </c>
      <c r="BZ1792" s="1">
        <v>0</v>
      </c>
      <c r="CA1792" s="1">
        <v>0</v>
      </c>
      <c r="CB1792" s="1">
        <v>0</v>
      </c>
      <c r="CC1792" s="1">
        <v>0</v>
      </c>
      <c r="CD1792" s="1">
        <v>0</v>
      </c>
      <c r="CE1792" s="1">
        <v>0</v>
      </c>
      <c r="CF1792" s="1">
        <v>0</v>
      </c>
      <c r="CG1792" s="1">
        <v>0</v>
      </c>
      <c r="CH1792" s="1">
        <v>0</v>
      </c>
      <c r="CI1792" s="1" t="s">
        <v>4946</v>
      </c>
      <c r="CJ1792" s="1" t="s">
        <v>4946</v>
      </c>
      <c r="CK1792" s="1" t="s">
        <v>4946</v>
      </c>
      <c r="CL1792" s="1" t="s">
        <v>4946</v>
      </c>
      <c r="CM1792" s="1" t="s">
        <v>4944</v>
      </c>
      <c r="CN1792" s="1" t="s">
        <v>4945</v>
      </c>
      <c r="CO1792" s="1" t="s">
        <v>4945</v>
      </c>
      <c r="CP1792" s="1" t="s">
        <v>4945</v>
      </c>
      <c r="CQ1792" s="1" t="s">
        <v>4945</v>
      </c>
      <c r="CR1792" s="1" t="s">
        <v>4945</v>
      </c>
      <c r="CS1792" s="1" t="s">
        <v>4945</v>
      </c>
      <c r="CT1792" s="1" t="s">
        <v>4943</v>
      </c>
      <c r="CU1792" s="1" t="s">
        <v>4943</v>
      </c>
      <c r="CV1792" s="1" t="s">
        <v>4943</v>
      </c>
      <c r="CW1792" s="1" t="s">
        <v>4943</v>
      </c>
      <c r="CX1792" s="1" t="s">
        <v>4943</v>
      </c>
      <c r="CY1792" s="1" t="s">
        <v>4943</v>
      </c>
      <c r="CZ1792" s="1" t="s">
        <v>4943</v>
      </c>
    </row>
    <row r="1793" spans="2:104" x14ac:dyDescent="0.25">
      <c r="B1793" s="2">
        <v>44355</v>
      </c>
      <c r="C1793" s="1">
        <v>1</v>
      </c>
      <c r="D1793" s="1">
        <v>0</v>
      </c>
      <c r="E1793" s="1">
        <v>0</v>
      </c>
      <c r="F1793" s="1">
        <v>0</v>
      </c>
      <c r="G1793">
        <v>0</v>
      </c>
      <c r="H1793">
        <v>0</v>
      </c>
      <c r="I1793">
        <v>1</v>
      </c>
      <c r="J1793">
        <v>0</v>
      </c>
      <c r="K1793">
        <v>0</v>
      </c>
      <c r="L1793">
        <v>0</v>
      </c>
      <c r="M1793">
        <v>0</v>
      </c>
      <c r="N1793">
        <v>1</v>
      </c>
      <c r="O1793">
        <v>1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0</v>
      </c>
      <c r="V1793" s="1">
        <v>0</v>
      </c>
      <c r="W1793" s="1">
        <v>0</v>
      </c>
      <c r="X1793" s="1">
        <v>1</v>
      </c>
      <c r="Y1793" s="1">
        <v>0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>
        <v>0</v>
      </c>
      <c r="BD1793">
        <v>0</v>
      </c>
      <c r="BE1793">
        <v>0</v>
      </c>
      <c r="BF1793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M1793" s="1">
        <v>0</v>
      </c>
      <c r="BN1793" s="1">
        <v>0</v>
      </c>
      <c r="BO1793" s="1">
        <v>0</v>
      </c>
      <c r="BP1793" s="1">
        <v>0</v>
      </c>
      <c r="BQ1793" s="1">
        <v>0</v>
      </c>
      <c r="BR1793" s="1">
        <v>0</v>
      </c>
      <c r="BS1793" s="1">
        <v>0</v>
      </c>
      <c r="BT1793" s="1">
        <v>0</v>
      </c>
      <c r="BU1793" s="1">
        <v>0</v>
      </c>
      <c r="BV1793" s="1">
        <v>0</v>
      </c>
      <c r="BW1793" s="1">
        <v>0</v>
      </c>
      <c r="BX1793" s="1">
        <v>0</v>
      </c>
      <c r="BY1793" s="1">
        <v>0</v>
      </c>
      <c r="BZ1793" s="1">
        <v>0</v>
      </c>
      <c r="CA1793" s="1">
        <v>0</v>
      </c>
      <c r="CB1793" s="1">
        <v>0</v>
      </c>
      <c r="CC1793" s="1">
        <v>0</v>
      </c>
      <c r="CD1793" s="1">
        <v>0</v>
      </c>
      <c r="CE1793" s="1">
        <v>0</v>
      </c>
      <c r="CF1793" s="1">
        <v>0</v>
      </c>
      <c r="CG1793" s="1">
        <v>0</v>
      </c>
      <c r="CH1793" s="1">
        <v>0</v>
      </c>
      <c r="CI1793" s="1" t="s">
        <v>4946</v>
      </c>
      <c r="CJ1793" s="1" t="s">
        <v>4946</v>
      </c>
      <c r="CK1793" s="1" t="s">
        <v>4945</v>
      </c>
      <c r="CL1793" s="1" t="s">
        <v>4945</v>
      </c>
      <c r="CM1793" s="1" t="s">
        <v>4945</v>
      </c>
      <c r="CN1793" s="1" t="s">
        <v>4945</v>
      </c>
      <c r="CO1793" s="1" t="s">
        <v>4945</v>
      </c>
      <c r="CP1793" s="1" t="s">
        <v>4945</v>
      </c>
      <c r="CQ1793" s="1" t="s">
        <v>4945</v>
      </c>
      <c r="CR1793" s="1" t="s">
        <v>4946</v>
      </c>
      <c r="CS1793" s="1" t="s">
        <v>4945</v>
      </c>
      <c r="CT1793" s="1" t="s">
        <v>4943</v>
      </c>
      <c r="CU1793" s="1" t="s">
        <v>4943</v>
      </c>
      <c r="CV1793" s="1" t="s">
        <v>4943</v>
      </c>
      <c r="CW1793" s="1" t="s">
        <v>4943</v>
      </c>
      <c r="CX1793" s="1" t="s">
        <v>4943</v>
      </c>
      <c r="CY1793" s="1" t="s">
        <v>4943</v>
      </c>
      <c r="CZ1793" s="1" t="s">
        <v>4943</v>
      </c>
    </row>
    <row r="1794" spans="2:104" x14ac:dyDescent="0.25">
      <c r="B1794" s="2">
        <v>44355</v>
      </c>
      <c r="C1794" s="1">
        <v>1</v>
      </c>
      <c r="D1794" s="1">
        <v>0</v>
      </c>
      <c r="E1794" s="1">
        <v>0</v>
      </c>
      <c r="F1794" s="1">
        <v>0</v>
      </c>
      <c r="G1794">
        <v>0</v>
      </c>
      <c r="H1794">
        <v>0</v>
      </c>
      <c r="I1794">
        <v>1</v>
      </c>
      <c r="J1794">
        <v>0</v>
      </c>
      <c r="K1794">
        <v>0</v>
      </c>
      <c r="L1794">
        <v>0</v>
      </c>
      <c r="M1794">
        <v>0</v>
      </c>
      <c r="N1794">
        <v>1</v>
      </c>
      <c r="O1794">
        <v>1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 s="1">
        <v>1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>
        <v>0</v>
      </c>
      <c r="BD1794">
        <v>0</v>
      </c>
      <c r="BE1794">
        <v>0</v>
      </c>
      <c r="BF1794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M1794" s="1">
        <v>0</v>
      </c>
      <c r="BN1794" s="1">
        <v>0</v>
      </c>
      <c r="BO1794" s="1">
        <v>0</v>
      </c>
      <c r="BP1794" s="1">
        <v>0</v>
      </c>
      <c r="BQ1794" s="1">
        <v>0</v>
      </c>
      <c r="BR1794" s="1">
        <v>0</v>
      </c>
      <c r="BS1794" s="1">
        <v>0</v>
      </c>
      <c r="BT1794" s="1">
        <v>0</v>
      </c>
      <c r="BU1794" s="1">
        <v>0</v>
      </c>
      <c r="BV1794" s="1">
        <v>0</v>
      </c>
      <c r="BW1794" s="1">
        <v>0</v>
      </c>
      <c r="BX1794" s="1">
        <v>0</v>
      </c>
      <c r="BY1794" s="1">
        <v>0</v>
      </c>
      <c r="BZ1794" s="1">
        <v>0</v>
      </c>
      <c r="CA1794" s="1">
        <v>0</v>
      </c>
      <c r="CB1794" s="1">
        <v>0</v>
      </c>
      <c r="CC1794" s="1">
        <v>0</v>
      </c>
      <c r="CD1794" s="1">
        <v>0</v>
      </c>
      <c r="CE1794" s="1">
        <v>0</v>
      </c>
      <c r="CF1794" s="1">
        <v>0</v>
      </c>
      <c r="CG1794" s="1">
        <v>0</v>
      </c>
      <c r="CH1794" s="1">
        <v>0</v>
      </c>
      <c r="CI1794" s="1" t="s">
        <v>4946</v>
      </c>
      <c r="CJ1794" s="1" t="s">
        <v>4945</v>
      </c>
      <c r="CK1794" s="1" t="s">
        <v>4946</v>
      </c>
      <c r="CL1794" s="1" t="s">
        <v>4946</v>
      </c>
      <c r="CM1794" s="1" t="s">
        <v>4945</v>
      </c>
      <c r="CN1794" s="1" t="s">
        <v>4945</v>
      </c>
      <c r="CO1794" s="1" t="s">
        <v>4945</v>
      </c>
      <c r="CP1794" s="1" t="s">
        <v>4945</v>
      </c>
      <c r="CQ1794" s="1" t="s">
        <v>4945</v>
      </c>
      <c r="CR1794" s="1" t="s">
        <v>4945</v>
      </c>
      <c r="CS1794" s="1" t="s">
        <v>4945</v>
      </c>
      <c r="CT1794" s="1" t="s">
        <v>4943</v>
      </c>
      <c r="CU1794" s="1" t="s">
        <v>4943</v>
      </c>
      <c r="CV1794" s="1" t="s">
        <v>4943</v>
      </c>
      <c r="CW1794" s="1" t="s">
        <v>4943</v>
      </c>
      <c r="CX1794" s="1" t="s">
        <v>4943</v>
      </c>
      <c r="CY1794" s="1" t="s">
        <v>4943</v>
      </c>
      <c r="CZ1794" s="1" t="s">
        <v>4943</v>
      </c>
    </row>
    <row r="1795" spans="2:104" x14ac:dyDescent="0.25">
      <c r="B1795" s="2">
        <v>44355</v>
      </c>
      <c r="C1795" s="1">
        <v>1</v>
      </c>
      <c r="D1795" s="1">
        <v>0</v>
      </c>
      <c r="E1795" s="1">
        <v>0</v>
      </c>
      <c r="F1795" s="1">
        <v>0</v>
      </c>
      <c r="G1795">
        <v>0</v>
      </c>
      <c r="H1795">
        <v>0</v>
      </c>
      <c r="I1795">
        <v>1</v>
      </c>
      <c r="J1795">
        <v>0</v>
      </c>
      <c r="K1795">
        <v>0</v>
      </c>
      <c r="L1795">
        <v>0</v>
      </c>
      <c r="M1795">
        <v>0</v>
      </c>
      <c r="N1795">
        <v>1</v>
      </c>
      <c r="O1795">
        <v>1</v>
      </c>
      <c r="P1795">
        <v>0</v>
      </c>
      <c r="Q1795">
        <v>0</v>
      </c>
      <c r="R1795">
        <v>1</v>
      </c>
      <c r="S1795">
        <v>1</v>
      </c>
      <c r="T1795">
        <v>1</v>
      </c>
      <c r="U1795">
        <v>0</v>
      </c>
      <c r="V1795" s="1">
        <v>1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>
        <v>0</v>
      </c>
      <c r="BD1795">
        <v>0</v>
      </c>
      <c r="BE1795">
        <v>0</v>
      </c>
      <c r="BF1795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M1795" s="1">
        <v>0</v>
      </c>
      <c r="BN1795" s="1">
        <v>0</v>
      </c>
      <c r="BO1795" s="1">
        <v>0</v>
      </c>
      <c r="BP1795" s="1">
        <v>0</v>
      </c>
      <c r="BQ1795" s="1">
        <v>0</v>
      </c>
      <c r="BR1795" s="1">
        <v>0</v>
      </c>
      <c r="BS1795" s="1">
        <v>0</v>
      </c>
      <c r="BT1795" s="1">
        <v>0</v>
      </c>
      <c r="BU1795" s="1">
        <v>0</v>
      </c>
      <c r="BV1795" s="1">
        <v>0</v>
      </c>
      <c r="BW1795" s="1">
        <v>0</v>
      </c>
      <c r="BX1795" s="1">
        <v>0</v>
      </c>
      <c r="BY1795" s="1">
        <v>0</v>
      </c>
      <c r="BZ1795" s="1">
        <v>0</v>
      </c>
      <c r="CA1795" s="1">
        <v>0</v>
      </c>
      <c r="CB1795" s="1">
        <v>0</v>
      </c>
      <c r="CC1795" s="1">
        <v>0</v>
      </c>
      <c r="CD1795" s="1">
        <v>0</v>
      </c>
      <c r="CE1795" s="1">
        <v>0</v>
      </c>
      <c r="CF1795" s="1">
        <v>0</v>
      </c>
      <c r="CG1795" s="1">
        <v>0</v>
      </c>
      <c r="CH1795" s="1">
        <v>0</v>
      </c>
      <c r="CI1795" s="1" t="s">
        <v>4946</v>
      </c>
      <c r="CJ1795" s="1" t="s">
        <v>4945</v>
      </c>
      <c r="CK1795" s="1" t="s">
        <v>4946</v>
      </c>
      <c r="CL1795" s="1" t="s">
        <v>4946</v>
      </c>
      <c r="CM1795" s="1" t="s">
        <v>4944</v>
      </c>
      <c r="CN1795" s="1" t="s">
        <v>4944</v>
      </c>
      <c r="CO1795" s="1" t="s">
        <v>4945</v>
      </c>
      <c r="CP1795" s="1" t="s">
        <v>4945</v>
      </c>
      <c r="CQ1795" s="1" t="s">
        <v>4944</v>
      </c>
      <c r="CR1795" s="1" t="s">
        <v>4944</v>
      </c>
      <c r="CS1795" s="1" t="s">
        <v>4945</v>
      </c>
      <c r="CT1795" s="1" t="s">
        <v>4943</v>
      </c>
      <c r="CU1795" s="1" t="s">
        <v>4943</v>
      </c>
      <c r="CV1795" s="1" t="s">
        <v>4943</v>
      </c>
      <c r="CW1795" s="1" t="s">
        <v>4943</v>
      </c>
      <c r="CX1795" s="1" t="s">
        <v>4943</v>
      </c>
      <c r="CY1795" s="1" t="s">
        <v>4943</v>
      </c>
      <c r="CZ1795" s="1" t="s">
        <v>4943</v>
      </c>
    </row>
    <row r="1796" spans="2:104" x14ac:dyDescent="0.25">
      <c r="B1796" s="2">
        <v>44355</v>
      </c>
      <c r="C1796" s="1">
        <v>1</v>
      </c>
      <c r="D1796" s="1">
        <v>0</v>
      </c>
      <c r="E1796" s="1">
        <v>0</v>
      </c>
      <c r="F1796" s="1">
        <v>0</v>
      </c>
      <c r="G1796">
        <v>0</v>
      </c>
      <c r="H1796">
        <v>0</v>
      </c>
      <c r="I1796">
        <v>1</v>
      </c>
      <c r="J1796">
        <v>0</v>
      </c>
      <c r="K1796">
        <v>1</v>
      </c>
      <c r="L1796">
        <v>0</v>
      </c>
      <c r="M1796">
        <v>1</v>
      </c>
      <c r="N1796">
        <v>1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 s="1">
        <v>0</v>
      </c>
      <c r="W1796" s="1">
        <v>1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1</v>
      </c>
      <c r="AY1796" s="1">
        <v>0</v>
      </c>
      <c r="AZ1796" s="1">
        <v>1</v>
      </c>
      <c r="BA1796" s="1">
        <v>0</v>
      </c>
      <c r="BB1796" s="1">
        <v>0</v>
      </c>
      <c r="BC1796">
        <v>0</v>
      </c>
      <c r="BD1796">
        <v>0</v>
      </c>
      <c r="BE1796">
        <v>1</v>
      </c>
      <c r="BF1796">
        <v>0</v>
      </c>
      <c r="BG1796" s="1">
        <v>0</v>
      </c>
      <c r="BH1796" s="1">
        <v>1</v>
      </c>
      <c r="BI1796" s="1">
        <v>0</v>
      </c>
      <c r="BJ1796" s="1">
        <v>0</v>
      </c>
      <c r="BK1796" s="1">
        <v>0</v>
      </c>
      <c r="BL1796" s="1">
        <v>0</v>
      </c>
      <c r="BM1796" s="1">
        <v>0</v>
      </c>
      <c r="BN1796" s="1">
        <v>0</v>
      </c>
      <c r="BO1796" s="1">
        <v>0</v>
      </c>
      <c r="BP1796" s="1">
        <v>0</v>
      </c>
      <c r="BQ1796" s="1">
        <v>0</v>
      </c>
      <c r="BR1796" s="1">
        <v>0</v>
      </c>
      <c r="BS1796" s="1">
        <v>0</v>
      </c>
      <c r="BT1796" s="1">
        <v>0</v>
      </c>
      <c r="BU1796" s="1">
        <v>0</v>
      </c>
      <c r="BV1796" s="1">
        <v>0</v>
      </c>
      <c r="BW1796" s="1">
        <v>0</v>
      </c>
      <c r="BX1796" s="1">
        <v>0</v>
      </c>
      <c r="BY1796" s="1">
        <v>0</v>
      </c>
      <c r="BZ1796" s="1">
        <v>0</v>
      </c>
      <c r="CA1796" s="1">
        <v>0</v>
      </c>
      <c r="CB1796" s="1">
        <v>0</v>
      </c>
      <c r="CC1796" s="1">
        <v>0</v>
      </c>
      <c r="CD1796" s="1">
        <v>0</v>
      </c>
      <c r="CE1796" s="1">
        <v>0</v>
      </c>
      <c r="CF1796" s="1">
        <v>0</v>
      </c>
      <c r="CG1796" s="1">
        <v>1</v>
      </c>
      <c r="CH1796" s="1">
        <v>0</v>
      </c>
      <c r="CI1796" s="1" t="s">
        <v>4945</v>
      </c>
      <c r="CJ1796" s="1" t="s">
        <v>4945</v>
      </c>
      <c r="CK1796" s="1" t="s">
        <v>4945</v>
      </c>
      <c r="CL1796" s="1" t="s">
        <v>4945</v>
      </c>
      <c r="CM1796" s="1" t="s">
        <v>4944</v>
      </c>
      <c r="CN1796" s="1" t="s">
        <v>4944</v>
      </c>
      <c r="CO1796" s="1" t="s">
        <v>4944</v>
      </c>
      <c r="CP1796" s="1" t="s">
        <v>4945</v>
      </c>
      <c r="CQ1796" s="1" t="s">
        <v>4945</v>
      </c>
      <c r="CR1796" s="1" t="s">
        <v>4945</v>
      </c>
      <c r="CS1796" s="1" t="s">
        <v>4945</v>
      </c>
      <c r="CT1796" s="1" t="s">
        <v>4943</v>
      </c>
      <c r="CU1796" s="1" t="s">
        <v>4943</v>
      </c>
      <c r="CV1796" s="1" t="s">
        <v>4943</v>
      </c>
      <c r="CW1796" s="1" t="s">
        <v>4943</v>
      </c>
      <c r="CX1796" s="1" t="s">
        <v>4943</v>
      </c>
      <c r="CY1796" s="1" t="s">
        <v>4943</v>
      </c>
      <c r="CZ1796" s="1" t="s">
        <v>4943</v>
      </c>
    </row>
    <row r="1797" spans="2:104" x14ac:dyDescent="0.25">
      <c r="B1797" s="2">
        <v>44355</v>
      </c>
      <c r="C1797" s="1">
        <v>1</v>
      </c>
      <c r="D1797" s="1">
        <v>0</v>
      </c>
      <c r="E1797" s="1">
        <v>0</v>
      </c>
      <c r="F1797" s="1">
        <v>0</v>
      </c>
      <c r="G1797">
        <v>0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0</v>
      </c>
      <c r="N1797">
        <v>1</v>
      </c>
      <c r="O1797">
        <v>1</v>
      </c>
      <c r="P1797">
        <v>0</v>
      </c>
      <c r="Q1797">
        <v>0</v>
      </c>
      <c r="R1797">
        <v>1</v>
      </c>
      <c r="S1797">
        <v>0</v>
      </c>
      <c r="T1797">
        <v>1</v>
      </c>
      <c r="U1797">
        <v>0</v>
      </c>
      <c r="V1797" s="1">
        <v>1</v>
      </c>
      <c r="W1797" s="1">
        <v>0</v>
      </c>
      <c r="X1797" s="1">
        <v>0</v>
      </c>
      <c r="Y1797" s="1">
        <v>0</v>
      </c>
      <c r="Z1797" s="1">
        <v>1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1</v>
      </c>
      <c r="AG1797" s="1">
        <v>1</v>
      </c>
      <c r="AH1797" s="1">
        <v>1</v>
      </c>
      <c r="AI1797" s="1">
        <v>1</v>
      </c>
      <c r="AJ1797" s="1">
        <v>1</v>
      </c>
      <c r="AK1797" s="1">
        <v>1</v>
      </c>
      <c r="AL1797" s="1">
        <v>1</v>
      </c>
      <c r="AM1797" s="1">
        <v>1</v>
      </c>
      <c r="AN1797" s="1">
        <v>0</v>
      </c>
      <c r="AO1797" s="1">
        <v>0</v>
      </c>
      <c r="AP1797" s="1">
        <v>0</v>
      </c>
      <c r="AQ1797" s="1">
        <v>1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1</v>
      </c>
      <c r="AY1797" s="1">
        <v>1</v>
      </c>
      <c r="AZ1797" s="1">
        <v>1</v>
      </c>
      <c r="BA1797" s="1">
        <v>1</v>
      </c>
      <c r="BB1797" s="1">
        <v>1</v>
      </c>
      <c r="BC1797">
        <v>1</v>
      </c>
      <c r="BD1797">
        <v>1</v>
      </c>
      <c r="BE1797">
        <v>1</v>
      </c>
      <c r="BF1797">
        <v>1</v>
      </c>
      <c r="BG1797" s="1">
        <v>1</v>
      </c>
      <c r="BH1797" s="1">
        <v>0</v>
      </c>
      <c r="BI1797" s="1">
        <v>0</v>
      </c>
      <c r="BJ1797" s="1">
        <v>0</v>
      </c>
      <c r="BK1797" s="1">
        <v>1</v>
      </c>
      <c r="BL1797" s="1">
        <v>0</v>
      </c>
      <c r="BM1797" s="1">
        <v>0</v>
      </c>
      <c r="BN1797" s="1">
        <v>0</v>
      </c>
      <c r="BO1797" s="1">
        <v>0</v>
      </c>
      <c r="BP1797" s="1">
        <v>0</v>
      </c>
      <c r="BQ1797" s="1">
        <v>0</v>
      </c>
      <c r="BR1797" s="1">
        <v>0</v>
      </c>
      <c r="BS1797" s="1">
        <v>0</v>
      </c>
      <c r="BT1797" s="1">
        <v>0</v>
      </c>
      <c r="BU1797" s="1">
        <v>0</v>
      </c>
      <c r="BV1797" s="1">
        <v>0</v>
      </c>
      <c r="BW1797" s="1">
        <v>0</v>
      </c>
      <c r="BX1797" s="1">
        <v>0</v>
      </c>
      <c r="BY1797" s="1">
        <v>0</v>
      </c>
      <c r="BZ1797" s="1">
        <v>0</v>
      </c>
      <c r="CA1797" s="1">
        <v>0</v>
      </c>
      <c r="CB1797" s="1">
        <v>0</v>
      </c>
      <c r="CC1797" s="1">
        <v>0</v>
      </c>
      <c r="CD1797" s="1">
        <v>0</v>
      </c>
      <c r="CE1797" s="1">
        <v>0</v>
      </c>
      <c r="CF1797" s="1">
        <v>0</v>
      </c>
      <c r="CG1797" s="1">
        <v>0</v>
      </c>
      <c r="CH1797" s="1">
        <v>0</v>
      </c>
      <c r="CI1797" s="1" t="s">
        <v>4946</v>
      </c>
      <c r="CJ1797" s="1" t="s">
        <v>4944</v>
      </c>
      <c r="CK1797" s="1" t="s">
        <v>4946</v>
      </c>
      <c r="CL1797" s="1" t="s">
        <v>4946</v>
      </c>
      <c r="CM1797" s="1" t="s">
        <v>4946</v>
      </c>
      <c r="CN1797" s="1" t="s">
        <v>4944</v>
      </c>
      <c r="CO1797" s="1" t="s">
        <v>4945</v>
      </c>
      <c r="CP1797" s="1" t="s">
        <v>4945</v>
      </c>
      <c r="CQ1797" s="1" t="s">
        <v>4945</v>
      </c>
      <c r="CR1797" s="1" t="s">
        <v>4945</v>
      </c>
      <c r="CS1797" s="1" t="s">
        <v>4945</v>
      </c>
      <c r="CT1797" s="1" t="s">
        <v>4943</v>
      </c>
      <c r="CU1797" s="1" t="s">
        <v>4943</v>
      </c>
      <c r="CV1797" s="1" t="s">
        <v>4943</v>
      </c>
      <c r="CW1797" s="1" t="s">
        <v>4943</v>
      </c>
      <c r="CX1797" s="1" t="s">
        <v>4943</v>
      </c>
      <c r="CY1797" s="1" t="s">
        <v>4943</v>
      </c>
      <c r="CZ1797" s="1" t="s">
        <v>4943</v>
      </c>
    </row>
    <row r="1798" spans="2:104" x14ac:dyDescent="0.25">
      <c r="B1798" s="2">
        <v>44355</v>
      </c>
      <c r="C1798" s="1">
        <v>1</v>
      </c>
      <c r="D1798" s="1">
        <v>0</v>
      </c>
      <c r="E1798" s="1">
        <v>0</v>
      </c>
      <c r="F1798" s="1">
        <v>0</v>
      </c>
      <c r="G1798">
        <v>0</v>
      </c>
      <c r="H1798">
        <v>0</v>
      </c>
      <c r="I1798">
        <v>1</v>
      </c>
      <c r="J1798">
        <v>1</v>
      </c>
      <c r="K1798">
        <v>0</v>
      </c>
      <c r="L1798">
        <v>0</v>
      </c>
      <c r="M1798">
        <v>0</v>
      </c>
      <c r="N1798">
        <v>1</v>
      </c>
      <c r="O1798">
        <v>1</v>
      </c>
      <c r="P1798">
        <v>0</v>
      </c>
      <c r="Q1798">
        <v>0</v>
      </c>
      <c r="R1798">
        <v>1</v>
      </c>
      <c r="S1798">
        <v>1</v>
      </c>
      <c r="T1798">
        <v>1</v>
      </c>
      <c r="U1798">
        <v>0</v>
      </c>
      <c r="V1798" s="1">
        <v>1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1</v>
      </c>
      <c r="AG1798" s="1">
        <v>0</v>
      </c>
      <c r="AH1798" s="1">
        <v>1</v>
      </c>
      <c r="AI1798" s="1">
        <v>0</v>
      </c>
      <c r="AJ1798" s="1">
        <v>0</v>
      </c>
      <c r="AK1798" s="1">
        <v>0</v>
      </c>
      <c r="AL1798" s="1">
        <v>0</v>
      </c>
      <c r="AM1798" s="1">
        <v>1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>
        <v>0</v>
      </c>
      <c r="BD1798">
        <v>0</v>
      </c>
      <c r="BE1798">
        <v>0</v>
      </c>
      <c r="BF1798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v>0</v>
      </c>
      <c r="BO1798" s="1">
        <v>0</v>
      </c>
      <c r="BP1798" s="1">
        <v>0</v>
      </c>
      <c r="BQ1798" s="1">
        <v>0</v>
      </c>
      <c r="BR1798" s="1">
        <v>0</v>
      </c>
      <c r="BS1798" s="1">
        <v>0</v>
      </c>
      <c r="BT1798" s="1">
        <v>0</v>
      </c>
      <c r="BU1798" s="1">
        <v>0</v>
      </c>
      <c r="BV1798" s="1">
        <v>0</v>
      </c>
      <c r="BW1798" s="1">
        <v>0</v>
      </c>
      <c r="BX1798" s="1">
        <v>0</v>
      </c>
      <c r="BY1798" s="1">
        <v>0</v>
      </c>
      <c r="BZ1798" s="1">
        <v>0</v>
      </c>
      <c r="CA1798" s="1">
        <v>0</v>
      </c>
      <c r="CB1798" s="1">
        <v>0</v>
      </c>
      <c r="CC1798" s="1">
        <v>0</v>
      </c>
      <c r="CD1798" s="1">
        <v>0</v>
      </c>
      <c r="CE1798" s="1">
        <v>0</v>
      </c>
      <c r="CF1798" s="1">
        <v>0</v>
      </c>
      <c r="CG1798" s="1">
        <v>0</v>
      </c>
      <c r="CH1798" s="1">
        <v>0</v>
      </c>
      <c r="CI1798" s="1" t="s">
        <v>4946</v>
      </c>
      <c r="CJ1798" s="1" t="s">
        <v>4946</v>
      </c>
      <c r="CK1798" s="1" t="s">
        <v>4946</v>
      </c>
      <c r="CL1798" s="1" t="s">
        <v>4946</v>
      </c>
      <c r="CM1798" s="1" t="s">
        <v>4944</v>
      </c>
      <c r="CN1798" s="1" t="s">
        <v>4944</v>
      </c>
      <c r="CO1798" s="1" t="s">
        <v>4944</v>
      </c>
      <c r="CP1798" s="1" t="s">
        <v>4946</v>
      </c>
      <c r="CQ1798" s="1" t="s">
        <v>4944</v>
      </c>
      <c r="CR1798" s="1" t="s">
        <v>4946</v>
      </c>
      <c r="CS1798" s="1" t="s">
        <v>4944</v>
      </c>
      <c r="CT1798" s="1" t="s">
        <v>4943</v>
      </c>
      <c r="CU1798" s="1" t="s">
        <v>4943</v>
      </c>
      <c r="CV1798" s="1" t="s">
        <v>4943</v>
      </c>
      <c r="CW1798" s="1" t="s">
        <v>4943</v>
      </c>
      <c r="CX1798" s="1" t="s">
        <v>4943</v>
      </c>
      <c r="CY1798" s="1" t="s">
        <v>4943</v>
      </c>
      <c r="CZ1798" s="1" t="s">
        <v>4943</v>
      </c>
    </row>
    <row r="1799" spans="2:104" x14ac:dyDescent="0.25">
      <c r="B1799" s="2">
        <v>44355</v>
      </c>
      <c r="C1799" s="1">
        <v>1</v>
      </c>
      <c r="D1799" s="1">
        <v>0</v>
      </c>
      <c r="E1799" s="1">
        <v>0</v>
      </c>
      <c r="F1799" s="1">
        <v>0</v>
      </c>
      <c r="G1799">
        <v>0</v>
      </c>
      <c r="H1799">
        <v>0</v>
      </c>
      <c r="I1799">
        <v>1</v>
      </c>
      <c r="J1799">
        <v>0</v>
      </c>
      <c r="K1799">
        <v>0</v>
      </c>
      <c r="L1799">
        <v>0</v>
      </c>
      <c r="M1799">
        <v>0</v>
      </c>
      <c r="N1799">
        <v>1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 s="1">
        <v>1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>
        <v>0</v>
      </c>
      <c r="BD1799">
        <v>0</v>
      </c>
      <c r="BE1799">
        <v>0</v>
      </c>
      <c r="BF1799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M1799" s="1">
        <v>0</v>
      </c>
      <c r="BN1799" s="1">
        <v>0</v>
      </c>
      <c r="BO1799" s="1">
        <v>0</v>
      </c>
      <c r="BP1799" s="1">
        <v>0</v>
      </c>
      <c r="BQ1799" s="1">
        <v>0</v>
      </c>
      <c r="BR1799" s="1">
        <v>0</v>
      </c>
      <c r="BS1799" s="1">
        <v>0</v>
      </c>
      <c r="BT1799" s="1">
        <v>0</v>
      </c>
      <c r="BU1799" s="1">
        <v>0</v>
      </c>
      <c r="BV1799" s="1">
        <v>0</v>
      </c>
      <c r="BW1799" s="1">
        <v>0</v>
      </c>
      <c r="BX1799" s="1">
        <v>0</v>
      </c>
      <c r="BY1799" s="1">
        <v>0</v>
      </c>
      <c r="BZ1799" s="1">
        <v>0</v>
      </c>
      <c r="CA1799" s="1">
        <v>0</v>
      </c>
      <c r="CB1799" s="1">
        <v>0</v>
      </c>
      <c r="CC1799" s="1">
        <v>0</v>
      </c>
      <c r="CD1799" s="1">
        <v>0</v>
      </c>
      <c r="CE1799" s="1">
        <v>0</v>
      </c>
      <c r="CF1799" s="1">
        <v>0</v>
      </c>
      <c r="CG1799" s="1">
        <v>0</v>
      </c>
      <c r="CH1799" s="1">
        <v>0</v>
      </c>
      <c r="CI1799" s="1" t="s">
        <v>4944</v>
      </c>
      <c r="CJ1799" s="1" t="s">
        <v>4944</v>
      </c>
      <c r="CK1799" s="1" t="s">
        <v>4944</v>
      </c>
      <c r="CL1799" s="1" t="s">
        <v>4944</v>
      </c>
      <c r="CM1799" s="1" t="s">
        <v>4944</v>
      </c>
      <c r="CN1799" s="1" t="s">
        <v>4944</v>
      </c>
      <c r="CO1799" s="1" t="s">
        <v>4944</v>
      </c>
      <c r="CP1799" s="1" t="s">
        <v>4944</v>
      </c>
      <c r="CQ1799" s="1" t="s">
        <v>4944</v>
      </c>
      <c r="CR1799" s="1" t="s">
        <v>4944</v>
      </c>
      <c r="CS1799" s="1" t="s">
        <v>4944</v>
      </c>
      <c r="CT1799" s="1" t="s">
        <v>4943</v>
      </c>
      <c r="CU1799" s="1" t="s">
        <v>4943</v>
      </c>
      <c r="CV1799" s="1" t="s">
        <v>4943</v>
      </c>
      <c r="CW1799" s="1" t="s">
        <v>4943</v>
      </c>
      <c r="CX1799" s="1" t="s">
        <v>4943</v>
      </c>
      <c r="CY1799" s="1" t="s">
        <v>4943</v>
      </c>
      <c r="CZ1799" s="1" t="s">
        <v>4943</v>
      </c>
    </row>
    <row r="1800" spans="2:104" x14ac:dyDescent="0.25">
      <c r="B1800" s="2">
        <v>44355</v>
      </c>
      <c r="C1800" s="1">
        <v>1</v>
      </c>
      <c r="D1800" s="1">
        <v>0</v>
      </c>
      <c r="E1800" s="1">
        <v>0</v>
      </c>
      <c r="F1800" s="1">
        <v>0</v>
      </c>
      <c r="G1800">
        <v>0</v>
      </c>
      <c r="H1800">
        <v>0</v>
      </c>
      <c r="I1800">
        <v>1</v>
      </c>
      <c r="J1800">
        <v>1</v>
      </c>
      <c r="K1800">
        <v>0</v>
      </c>
      <c r="L1800">
        <v>0</v>
      </c>
      <c r="M1800">
        <v>1</v>
      </c>
      <c r="N1800">
        <v>0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1</v>
      </c>
      <c r="U1800">
        <v>0</v>
      </c>
      <c r="V1800" s="1">
        <v>1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1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1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>
        <v>0</v>
      </c>
      <c r="BD1800">
        <v>0</v>
      </c>
      <c r="BE1800">
        <v>0</v>
      </c>
      <c r="BF1800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M1800" s="1">
        <v>0</v>
      </c>
      <c r="BN1800" s="1">
        <v>0</v>
      </c>
      <c r="BO1800" s="1">
        <v>0</v>
      </c>
      <c r="BP1800" s="1">
        <v>0</v>
      </c>
      <c r="BQ1800" s="1">
        <v>0</v>
      </c>
      <c r="BR1800" s="1">
        <v>0</v>
      </c>
      <c r="BS1800" s="1">
        <v>0</v>
      </c>
      <c r="BT1800" s="1">
        <v>0</v>
      </c>
      <c r="BU1800" s="1">
        <v>0</v>
      </c>
      <c r="BV1800" s="1">
        <v>0</v>
      </c>
      <c r="BW1800" s="1">
        <v>0</v>
      </c>
      <c r="BX1800" s="1">
        <v>0</v>
      </c>
      <c r="BY1800" s="1">
        <v>0</v>
      </c>
      <c r="BZ1800" s="1">
        <v>0</v>
      </c>
      <c r="CA1800" s="1">
        <v>0</v>
      </c>
      <c r="CB1800" s="1">
        <v>0</v>
      </c>
      <c r="CC1800" s="1">
        <v>0</v>
      </c>
      <c r="CD1800" s="1">
        <v>0</v>
      </c>
      <c r="CE1800" s="1">
        <v>0</v>
      </c>
      <c r="CF1800" s="1">
        <v>1</v>
      </c>
      <c r="CG1800" s="1">
        <v>0</v>
      </c>
      <c r="CH1800" s="1">
        <v>0</v>
      </c>
      <c r="CI1800" s="1" t="s">
        <v>4944</v>
      </c>
      <c r="CJ1800" s="1" t="s">
        <v>4944</v>
      </c>
      <c r="CK1800" s="1" t="s">
        <v>4946</v>
      </c>
      <c r="CL1800" s="1" t="s">
        <v>4946</v>
      </c>
      <c r="CM1800" s="1" t="s">
        <v>4945</v>
      </c>
      <c r="CN1800" s="1" t="s">
        <v>4944</v>
      </c>
      <c r="CO1800" s="1" t="s">
        <v>4944</v>
      </c>
      <c r="CP1800" s="1" t="s">
        <v>4944</v>
      </c>
      <c r="CQ1800" s="1" t="s">
        <v>4944</v>
      </c>
      <c r="CR1800" s="1" t="s">
        <v>4944</v>
      </c>
      <c r="CS1800" s="1" t="s">
        <v>4944</v>
      </c>
      <c r="CT1800" s="1" t="s">
        <v>4943</v>
      </c>
      <c r="CU1800" s="1" t="s">
        <v>4943</v>
      </c>
      <c r="CV1800" s="1" t="s">
        <v>4943</v>
      </c>
      <c r="CW1800" s="1" t="s">
        <v>4943</v>
      </c>
      <c r="CX1800" s="1" t="s">
        <v>4943</v>
      </c>
      <c r="CY1800" s="1" t="s">
        <v>4943</v>
      </c>
      <c r="CZ1800" s="1" t="s">
        <v>4943</v>
      </c>
    </row>
    <row r="1801" spans="2:104" x14ac:dyDescent="0.25">
      <c r="B1801" s="2">
        <v>44355</v>
      </c>
      <c r="C1801" s="1">
        <v>0</v>
      </c>
      <c r="D1801" s="1">
        <v>1</v>
      </c>
      <c r="E1801" s="1">
        <v>0</v>
      </c>
      <c r="F1801" s="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>
        <v>0</v>
      </c>
      <c r="BD1801">
        <v>0</v>
      </c>
      <c r="BE1801">
        <v>0</v>
      </c>
      <c r="BF180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M1801" s="1">
        <v>0</v>
      </c>
      <c r="BN1801" s="1">
        <v>0</v>
      </c>
      <c r="BO1801" s="1">
        <v>0</v>
      </c>
      <c r="BP1801" s="1">
        <v>0</v>
      </c>
      <c r="BQ1801" s="1">
        <v>0</v>
      </c>
      <c r="BR1801" s="1">
        <v>0</v>
      </c>
      <c r="BS1801" s="1">
        <v>0</v>
      </c>
      <c r="BT1801" s="1">
        <v>0</v>
      </c>
      <c r="BU1801" s="1">
        <v>0</v>
      </c>
      <c r="BV1801" s="1">
        <v>0</v>
      </c>
      <c r="BW1801" s="1">
        <v>0</v>
      </c>
      <c r="BX1801" s="1">
        <v>0</v>
      </c>
      <c r="BY1801" s="1">
        <v>0</v>
      </c>
      <c r="BZ1801" s="1">
        <v>0</v>
      </c>
      <c r="CA1801" s="1">
        <v>0</v>
      </c>
      <c r="CB1801" s="1">
        <v>0</v>
      </c>
      <c r="CC1801" s="1">
        <v>0</v>
      </c>
      <c r="CD1801" s="1">
        <v>0</v>
      </c>
      <c r="CE1801" s="1">
        <v>0</v>
      </c>
      <c r="CF1801" s="1">
        <v>0</v>
      </c>
      <c r="CG1801" s="1">
        <v>0</v>
      </c>
      <c r="CH1801" s="1">
        <v>0</v>
      </c>
      <c r="CI1801" s="1" t="s">
        <v>4943</v>
      </c>
      <c r="CJ1801" s="1" t="s">
        <v>4943</v>
      </c>
      <c r="CK1801" s="1" t="s">
        <v>4943</v>
      </c>
      <c r="CL1801" s="1" t="s">
        <v>4943</v>
      </c>
      <c r="CM1801" s="1" t="s">
        <v>4943</v>
      </c>
      <c r="CN1801" s="1" t="s">
        <v>4943</v>
      </c>
      <c r="CO1801" s="1" t="s">
        <v>4943</v>
      </c>
      <c r="CP1801" s="1" t="s">
        <v>4943</v>
      </c>
      <c r="CQ1801" s="1" t="s">
        <v>4943</v>
      </c>
      <c r="CR1801" s="1" t="s">
        <v>4943</v>
      </c>
      <c r="CS1801" s="1" t="s">
        <v>4943</v>
      </c>
      <c r="CT1801" s="1" t="s">
        <v>4943</v>
      </c>
      <c r="CU1801" s="1" t="s">
        <v>4943</v>
      </c>
      <c r="CV1801" s="1" t="s">
        <v>4943</v>
      </c>
      <c r="CW1801" s="1" t="s">
        <v>4943</v>
      </c>
      <c r="CX1801" s="1" t="s">
        <v>4943</v>
      </c>
      <c r="CY1801" s="1" t="s">
        <v>23</v>
      </c>
      <c r="CZ1801" s="1" t="s">
        <v>4943</v>
      </c>
    </row>
    <row r="1802" spans="2:104" x14ac:dyDescent="0.25">
      <c r="B1802" s="2">
        <v>44355</v>
      </c>
      <c r="C1802" s="1">
        <v>1</v>
      </c>
      <c r="D1802" s="1">
        <v>0</v>
      </c>
      <c r="E1802" s="1">
        <v>0</v>
      </c>
      <c r="F1802" s="1">
        <v>0</v>
      </c>
      <c r="G1802">
        <v>0</v>
      </c>
      <c r="H1802">
        <v>0</v>
      </c>
      <c r="I1802">
        <v>0</v>
      </c>
      <c r="J1802">
        <v>0</v>
      </c>
      <c r="K1802">
        <v>1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1</v>
      </c>
      <c r="AY1802" s="1">
        <v>1</v>
      </c>
      <c r="AZ1802" s="1">
        <v>1</v>
      </c>
      <c r="BA1802" s="1">
        <v>1</v>
      </c>
      <c r="BB1802" s="1">
        <v>1</v>
      </c>
      <c r="BC1802">
        <v>1</v>
      </c>
      <c r="BD1802">
        <v>1</v>
      </c>
      <c r="BE1802">
        <v>0</v>
      </c>
      <c r="BF1802">
        <v>0</v>
      </c>
      <c r="BG1802" s="1">
        <v>1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M1802" s="1">
        <v>0</v>
      </c>
      <c r="BN1802" s="1">
        <v>0</v>
      </c>
      <c r="BO1802" s="1">
        <v>0</v>
      </c>
      <c r="BP1802" s="1">
        <v>0</v>
      </c>
      <c r="BQ1802" s="1">
        <v>0</v>
      </c>
      <c r="BR1802" s="1">
        <v>0</v>
      </c>
      <c r="BS1802" s="1">
        <v>0</v>
      </c>
      <c r="BT1802" s="1">
        <v>0</v>
      </c>
      <c r="BU1802" s="1">
        <v>0</v>
      </c>
      <c r="BV1802" s="1">
        <v>0</v>
      </c>
      <c r="BW1802" s="1">
        <v>0</v>
      </c>
      <c r="BX1802" s="1">
        <v>0</v>
      </c>
      <c r="BY1802" s="1">
        <v>0</v>
      </c>
      <c r="BZ1802" s="1">
        <v>0</v>
      </c>
      <c r="CA1802" s="1">
        <v>0</v>
      </c>
      <c r="CB1802" s="1">
        <v>0</v>
      </c>
      <c r="CC1802" s="1">
        <v>0</v>
      </c>
      <c r="CD1802" s="1">
        <v>0</v>
      </c>
      <c r="CE1802" s="1">
        <v>0</v>
      </c>
      <c r="CF1802" s="1">
        <v>0</v>
      </c>
      <c r="CG1802" s="1">
        <v>0</v>
      </c>
      <c r="CH1802" s="1">
        <v>0</v>
      </c>
      <c r="CI1802" s="1" t="s">
        <v>4946</v>
      </c>
      <c r="CJ1802" s="1" t="s">
        <v>4946</v>
      </c>
      <c r="CK1802" s="1" t="s">
        <v>4946</v>
      </c>
      <c r="CL1802" s="1" t="s">
        <v>4946</v>
      </c>
      <c r="CM1802" s="1" t="s">
        <v>4944</v>
      </c>
      <c r="CN1802" s="1" t="s">
        <v>4946</v>
      </c>
      <c r="CO1802" s="1" t="s">
        <v>4946</v>
      </c>
      <c r="CP1802" s="1" t="s">
        <v>4946</v>
      </c>
      <c r="CQ1802" s="1" t="s">
        <v>4944</v>
      </c>
      <c r="CR1802" s="1" t="s">
        <v>4946</v>
      </c>
      <c r="CS1802" s="1" t="s">
        <v>4946</v>
      </c>
      <c r="CT1802" s="1" t="s">
        <v>4943</v>
      </c>
      <c r="CU1802" s="1" t="s">
        <v>4943</v>
      </c>
      <c r="CV1802" s="1" t="s">
        <v>4943</v>
      </c>
      <c r="CW1802" s="1" t="s">
        <v>4943</v>
      </c>
      <c r="CX1802" s="1" t="s">
        <v>4943</v>
      </c>
      <c r="CY1802" s="1" t="s">
        <v>4943</v>
      </c>
      <c r="CZ1802" s="1" t="s">
        <v>4943</v>
      </c>
    </row>
    <row r="1803" spans="2:104" x14ac:dyDescent="0.25">
      <c r="B1803" s="2">
        <v>44355</v>
      </c>
      <c r="C1803" s="1">
        <v>1</v>
      </c>
      <c r="D1803" s="1">
        <v>0</v>
      </c>
      <c r="E1803" s="1">
        <v>0</v>
      </c>
      <c r="F1803" s="1">
        <v>0</v>
      </c>
      <c r="G1803">
        <v>0</v>
      </c>
      <c r="H1803">
        <v>0</v>
      </c>
      <c r="I1803">
        <v>1</v>
      </c>
      <c r="J1803">
        <v>1</v>
      </c>
      <c r="K1803">
        <v>0</v>
      </c>
      <c r="L1803">
        <v>0</v>
      </c>
      <c r="M1803">
        <v>0</v>
      </c>
      <c r="N1803">
        <v>0</v>
      </c>
      <c r="O1803">
        <v>1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 s="1">
        <v>1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1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1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>
        <v>0</v>
      </c>
      <c r="BD1803">
        <v>0</v>
      </c>
      <c r="BE1803">
        <v>0</v>
      </c>
      <c r="BF1803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M1803" s="1">
        <v>0</v>
      </c>
      <c r="BN1803" s="1">
        <v>0</v>
      </c>
      <c r="BO1803" s="1">
        <v>0</v>
      </c>
      <c r="BP1803" s="1">
        <v>0</v>
      </c>
      <c r="BQ1803" s="1">
        <v>0</v>
      </c>
      <c r="BR1803" s="1">
        <v>0</v>
      </c>
      <c r="BS1803" s="1">
        <v>0</v>
      </c>
      <c r="BT1803" s="1">
        <v>0</v>
      </c>
      <c r="BU1803" s="1">
        <v>0</v>
      </c>
      <c r="BV1803" s="1">
        <v>0</v>
      </c>
      <c r="BW1803" s="1">
        <v>0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0</v>
      </c>
      <c r="CD1803" s="1">
        <v>0</v>
      </c>
      <c r="CE1803" s="1">
        <v>0</v>
      </c>
      <c r="CF1803" s="1">
        <v>0</v>
      </c>
      <c r="CG1803" s="1">
        <v>0</v>
      </c>
      <c r="CH1803" s="1">
        <v>0</v>
      </c>
      <c r="CI1803" s="1" t="s">
        <v>4946</v>
      </c>
      <c r="CJ1803" s="1" t="s">
        <v>4944</v>
      </c>
      <c r="CK1803" s="1" t="s">
        <v>4944</v>
      </c>
      <c r="CL1803" s="1" t="s">
        <v>4944</v>
      </c>
      <c r="CM1803" s="1" t="s">
        <v>4945</v>
      </c>
      <c r="CN1803" s="1" t="s">
        <v>4945</v>
      </c>
      <c r="CO1803" s="1" t="s">
        <v>4944</v>
      </c>
      <c r="CP1803" s="1" t="s">
        <v>4945</v>
      </c>
      <c r="CQ1803" s="1" t="s">
        <v>4945</v>
      </c>
      <c r="CR1803" s="1" t="s">
        <v>4945</v>
      </c>
      <c r="CS1803" s="1" t="s">
        <v>4945</v>
      </c>
      <c r="CT1803" s="1" t="s">
        <v>4943</v>
      </c>
      <c r="CU1803" s="1" t="s">
        <v>4943</v>
      </c>
      <c r="CV1803" s="1" t="s">
        <v>4943</v>
      </c>
      <c r="CW1803" s="1" t="s">
        <v>4943</v>
      </c>
      <c r="CX1803" s="1" t="s">
        <v>4943</v>
      </c>
      <c r="CY1803" s="1" t="s">
        <v>4943</v>
      </c>
      <c r="CZ1803" s="1" t="s">
        <v>4943</v>
      </c>
    </row>
    <row r="1804" spans="2:104" x14ac:dyDescent="0.25">
      <c r="B1804" s="2">
        <v>44355</v>
      </c>
      <c r="C1804" s="1">
        <v>0</v>
      </c>
      <c r="D1804" s="1">
        <v>1</v>
      </c>
      <c r="E1804" s="1">
        <v>0</v>
      </c>
      <c r="F1804" s="1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>
        <v>0</v>
      </c>
      <c r="BD1804">
        <v>0</v>
      </c>
      <c r="BE1804">
        <v>0</v>
      </c>
      <c r="BF1804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M1804" s="1">
        <v>0</v>
      </c>
      <c r="BN1804" s="1">
        <v>0</v>
      </c>
      <c r="BO1804" s="1">
        <v>0</v>
      </c>
      <c r="BP1804" s="1">
        <v>0</v>
      </c>
      <c r="BQ1804" s="1">
        <v>0</v>
      </c>
      <c r="BR1804" s="1">
        <v>0</v>
      </c>
      <c r="BS1804" s="1">
        <v>0</v>
      </c>
      <c r="BT1804" s="1">
        <v>0</v>
      </c>
      <c r="BU1804" s="1">
        <v>0</v>
      </c>
      <c r="BV1804" s="1">
        <v>0</v>
      </c>
      <c r="BW1804" s="1">
        <v>0</v>
      </c>
      <c r="BX1804" s="1">
        <v>0</v>
      </c>
      <c r="BY1804" s="1">
        <v>0</v>
      </c>
      <c r="BZ1804" s="1">
        <v>0</v>
      </c>
      <c r="CA1804" s="1">
        <v>0</v>
      </c>
      <c r="CB1804" s="1">
        <v>0</v>
      </c>
      <c r="CC1804" s="1">
        <v>0</v>
      </c>
      <c r="CD1804" s="1">
        <v>0</v>
      </c>
      <c r="CE1804" s="1">
        <v>0</v>
      </c>
      <c r="CF1804" s="1">
        <v>0</v>
      </c>
      <c r="CG1804" s="1">
        <v>0</v>
      </c>
      <c r="CH1804" s="1">
        <v>0</v>
      </c>
      <c r="CI1804" s="1" t="s">
        <v>4943</v>
      </c>
      <c r="CJ1804" s="1" t="s">
        <v>4943</v>
      </c>
      <c r="CK1804" s="1" t="s">
        <v>4943</v>
      </c>
      <c r="CL1804" s="1" t="s">
        <v>4943</v>
      </c>
      <c r="CM1804" s="1" t="s">
        <v>4943</v>
      </c>
      <c r="CN1804" s="1" t="s">
        <v>4943</v>
      </c>
      <c r="CO1804" s="1" t="s">
        <v>4943</v>
      </c>
      <c r="CP1804" s="1" t="s">
        <v>4943</v>
      </c>
      <c r="CQ1804" s="1" t="s">
        <v>4943</v>
      </c>
      <c r="CR1804" s="1" t="s">
        <v>4943</v>
      </c>
      <c r="CS1804" s="1" t="s">
        <v>4943</v>
      </c>
      <c r="CT1804" s="1" t="s">
        <v>4943</v>
      </c>
      <c r="CU1804" s="1" t="s">
        <v>4943</v>
      </c>
      <c r="CV1804" s="1" t="s">
        <v>4943</v>
      </c>
      <c r="CW1804" s="1" t="s">
        <v>4943</v>
      </c>
      <c r="CX1804" s="1" t="s">
        <v>4943</v>
      </c>
      <c r="CY1804" s="1" t="s">
        <v>23</v>
      </c>
      <c r="CZ1804" s="1" t="s">
        <v>4943</v>
      </c>
    </row>
    <row r="1805" spans="2:104" x14ac:dyDescent="0.25">
      <c r="B1805" s="2">
        <v>44355</v>
      </c>
      <c r="C1805" s="1">
        <v>0</v>
      </c>
      <c r="D1805" s="1">
        <v>1</v>
      </c>
      <c r="E1805" s="1">
        <v>0</v>
      </c>
      <c r="F1805" s="1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>
        <v>0</v>
      </c>
      <c r="BD1805">
        <v>0</v>
      </c>
      <c r="BE1805">
        <v>0</v>
      </c>
      <c r="BF1805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M1805" s="1">
        <v>0</v>
      </c>
      <c r="BN1805" s="1">
        <v>0</v>
      </c>
      <c r="BO1805" s="1">
        <v>0</v>
      </c>
      <c r="BP1805" s="1">
        <v>0</v>
      </c>
      <c r="BQ1805" s="1">
        <v>0</v>
      </c>
      <c r="BR1805" s="1">
        <v>0</v>
      </c>
      <c r="BS1805" s="1">
        <v>0</v>
      </c>
      <c r="BT1805" s="1">
        <v>0</v>
      </c>
      <c r="BU1805" s="1">
        <v>0</v>
      </c>
      <c r="BV1805" s="1">
        <v>0</v>
      </c>
      <c r="BW1805" s="1">
        <v>0</v>
      </c>
      <c r="BX1805" s="1">
        <v>0</v>
      </c>
      <c r="BY1805" s="1">
        <v>0</v>
      </c>
      <c r="BZ1805" s="1">
        <v>0</v>
      </c>
      <c r="CA1805" s="1">
        <v>0</v>
      </c>
      <c r="CB1805" s="1">
        <v>0</v>
      </c>
      <c r="CC1805" s="1">
        <v>0</v>
      </c>
      <c r="CD1805" s="1">
        <v>0</v>
      </c>
      <c r="CE1805" s="1">
        <v>0</v>
      </c>
      <c r="CF1805" s="1">
        <v>0</v>
      </c>
      <c r="CG1805" s="1">
        <v>0</v>
      </c>
      <c r="CH1805" s="1">
        <v>0</v>
      </c>
      <c r="CI1805" s="1" t="s">
        <v>4943</v>
      </c>
      <c r="CJ1805" s="1" t="s">
        <v>4943</v>
      </c>
      <c r="CK1805" s="1" t="s">
        <v>4943</v>
      </c>
      <c r="CL1805" s="1" t="s">
        <v>4943</v>
      </c>
      <c r="CM1805" s="1" t="s">
        <v>4943</v>
      </c>
      <c r="CN1805" s="1" t="s">
        <v>4943</v>
      </c>
      <c r="CO1805" s="1" t="s">
        <v>4943</v>
      </c>
      <c r="CP1805" s="1" t="s">
        <v>4943</v>
      </c>
      <c r="CQ1805" s="1" t="s">
        <v>4943</v>
      </c>
      <c r="CR1805" s="1" t="s">
        <v>4943</v>
      </c>
      <c r="CS1805" s="1" t="s">
        <v>4943</v>
      </c>
      <c r="CT1805" s="1" t="s">
        <v>4943</v>
      </c>
      <c r="CU1805" s="1" t="s">
        <v>4943</v>
      </c>
      <c r="CV1805" s="1" t="s">
        <v>4943</v>
      </c>
      <c r="CW1805" s="1" t="s">
        <v>4943</v>
      </c>
      <c r="CX1805" s="1" t="s">
        <v>4943</v>
      </c>
      <c r="CY1805" s="1" t="s">
        <v>23</v>
      </c>
      <c r="CZ1805" s="1" t="s">
        <v>4943</v>
      </c>
    </row>
    <row r="1806" spans="2:104" x14ac:dyDescent="0.25">
      <c r="B1806" s="2">
        <v>44355</v>
      </c>
      <c r="C1806" s="1">
        <v>0</v>
      </c>
      <c r="D1806" s="1">
        <v>0</v>
      </c>
      <c r="E1806" s="1">
        <v>1</v>
      </c>
      <c r="F1806" s="1">
        <v>0</v>
      </c>
      <c r="G1806">
        <v>0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>
        <v>0</v>
      </c>
      <c r="BD1806">
        <v>0</v>
      </c>
      <c r="BE1806">
        <v>0</v>
      </c>
      <c r="BF1806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M1806" s="1">
        <v>0</v>
      </c>
      <c r="BN1806" s="1">
        <v>0</v>
      </c>
      <c r="BO1806" s="1">
        <v>0</v>
      </c>
      <c r="BP1806" s="1">
        <v>0</v>
      </c>
      <c r="BQ1806" s="1">
        <v>0</v>
      </c>
      <c r="BR1806" s="1">
        <v>0</v>
      </c>
      <c r="BS1806" s="1">
        <v>0</v>
      </c>
      <c r="BT1806" s="1">
        <v>0</v>
      </c>
      <c r="BU1806" s="1">
        <v>0</v>
      </c>
      <c r="BV1806" s="1">
        <v>0</v>
      </c>
      <c r="BW1806" s="1">
        <v>0</v>
      </c>
      <c r="BX1806" s="1">
        <v>0</v>
      </c>
      <c r="BY1806" s="1">
        <v>0</v>
      </c>
      <c r="BZ1806" s="1">
        <v>0</v>
      </c>
      <c r="CA1806" s="1">
        <v>0</v>
      </c>
      <c r="CB1806" s="1">
        <v>0</v>
      </c>
      <c r="CC1806" s="1">
        <v>0</v>
      </c>
      <c r="CD1806" s="1">
        <v>0</v>
      </c>
      <c r="CE1806" s="1">
        <v>0</v>
      </c>
      <c r="CF1806" s="1">
        <v>0</v>
      </c>
      <c r="CG1806" s="1">
        <v>0</v>
      </c>
      <c r="CH1806" s="1">
        <v>0</v>
      </c>
      <c r="CI1806" s="1" t="s">
        <v>4943</v>
      </c>
      <c r="CJ1806" s="1" t="s">
        <v>4943</v>
      </c>
      <c r="CK1806" s="1" t="s">
        <v>4943</v>
      </c>
      <c r="CL1806" s="1" t="s">
        <v>4943</v>
      </c>
      <c r="CM1806" s="1" t="s">
        <v>4943</v>
      </c>
      <c r="CN1806" s="1" t="s">
        <v>4943</v>
      </c>
      <c r="CO1806" s="1" t="s">
        <v>4943</v>
      </c>
      <c r="CP1806" s="1" t="s">
        <v>4943</v>
      </c>
      <c r="CQ1806" s="1" t="s">
        <v>4943</v>
      </c>
      <c r="CR1806" s="1" t="s">
        <v>4943</v>
      </c>
      <c r="CS1806" s="1" t="s">
        <v>4943</v>
      </c>
      <c r="CT1806" s="1" t="s">
        <v>4947</v>
      </c>
      <c r="CU1806" s="1" t="s">
        <v>4947</v>
      </c>
      <c r="CV1806" s="1" t="s">
        <v>4947</v>
      </c>
      <c r="CW1806" s="1" t="s">
        <v>4943</v>
      </c>
      <c r="CX1806" s="1" t="s">
        <v>4947</v>
      </c>
      <c r="CY1806" s="1" t="s">
        <v>4943</v>
      </c>
      <c r="CZ1806" s="1" t="s">
        <v>23</v>
      </c>
    </row>
    <row r="1807" spans="2:104" x14ac:dyDescent="0.25">
      <c r="B1807" s="2">
        <v>44355</v>
      </c>
      <c r="C1807" s="1">
        <v>0</v>
      </c>
      <c r="D1807" s="1">
        <v>1</v>
      </c>
      <c r="E1807" s="1">
        <v>0</v>
      </c>
      <c r="F1807" s="1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 s="1">
        <v>0</v>
      </c>
      <c r="W1807" s="1">
        <v>0</v>
      </c>
      <c r="X1807" s="1">
        <v>0</v>
      </c>
      <c r="Y1807" s="1">
        <v>0</v>
      </c>
      <c r="Z1807" s="1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>
        <v>0</v>
      </c>
      <c r="BD1807">
        <v>0</v>
      </c>
      <c r="BE1807">
        <v>0</v>
      </c>
      <c r="BF1807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M1807" s="1">
        <v>0</v>
      </c>
      <c r="BN1807" s="1">
        <v>0</v>
      </c>
      <c r="BO1807" s="1">
        <v>0</v>
      </c>
      <c r="BP1807" s="1">
        <v>0</v>
      </c>
      <c r="BQ1807" s="1">
        <v>0</v>
      </c>
      <c r="BR1807" s="1">
        <v>0</v>
      </c>
      <c r="BS1807" s="1">
        <v>0</v>
      </c>
      <c r="BT1807" s="1">
        <v>0</v>
      </c>
      <c r="BU1807" s="1">
        <v>0</v>
      </c>
      <c r="BV1807" s="1">
        <v>0</v>
      </c>
      <c r="BW1807" s="1">
        <v>0</v>
      </c>
      <c r="BX1807" s="1">
        <v>0</v>
      </c>
      <c r="BY1807" s="1">
        <v>0</v>
      </c>
      <c r="BZ1807" s="1">
        <v>0</v>
      </c>
      <c r="CA1807" s="1">
        <v>0</v>
      </c>
      <c r="CB1807" s="1">
        <v>0</v>
      </c>
      <c r="CC1807" s="1">
        <v>0</v>
      </c>
      <c r="CD1807" s="1">
        <v>0</v>
      </c>
      <c r="CE1807" s="1">
        <v>0</v>
      </c>
      <c r="CF1807" s="1">
        <v>0</v>
      </c>
      <c r="CG1807" s="1">
        <v>0</v>
      </c>
      <c r="CH1807" s="1">
        <v>0</v>
      </c>
      <c r="CI1807" s="1" t="s">
        <v>4943</v>
      </c>
      <c r="CJ1807" s="1" t="s">
        <v>4943</v>
      </c>
      <c r="CK1807" s="1" t="s">
        <v>4943</v>
      </c>
      <c r="CL1807" s="1" t="s">
        <v>4943</v>
      </c>
      <c r="CM1807" s="1" t="s">
        <v>4943</v>
      </c>
      <c r="CN1807" s="1" t="s">
        <v>4943</v>
      </c>
      <c r="CO1807" s="1" t="s">
        <v>4943</v>
      </c>
      <c r="CP1807" s="1" t="s">
        <v>4943</v>
      </c>
      <c r="CQ1807" s="1" t="s">
        <v>4943</v>
      </c>
      <c r="CR1807" s="1" t="s">
        <v>4943</v>
      </c>
      <c r="CS1807" s="1" t="s">
        <v>4943</v>
      </c>
      <c r="CT1807" s="1" t="s">
        <v>4943</v>
      </c>
      <c r="CU1807" s="1" t="s">
        <v>4943</v>
      </c>
      <c r="CV1807" s="1" t="s">
        <v>4943</v>
      </c>
      <c r="CW1807" s="1" t="s">
        <v>4943</v>
      </c>
      <c r="CX1807" s="1" t="s">
        <v>4943</v>
      </c>
      <c r="CY1807" s="1" t="s">
        <v>23</v>
      </c>
      <c r="CZ1807" s="1" t="s">
        <v>4943</v>
      </c>
    </row>
    <row r="1808" spans="2:104" x14ac:dyDescent="0.25">
      <c r="B1808" s="2">
        <v>44355</v>
      </c>
      <c r="C1808" s="1">
        <v>0</v>
      </c>
      <c r="D1808" s="1">
        <v>1</v>
      </c>
      <c r="E1808" s="1">
        <v>0</v>
      </c>
      <c r="F1808" s="1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>
        <v>0</v>
      </c>
      <c r="BD1808">
        <v>0</v>
      </c>
      <c r="BE1808">
        <v>0</v>
      </c>
      <c r="BF1808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M1808" s="1">
        <v>0</v>
      </c>
      <c r="BN1808" s="1">
        <v>0</v>
      </c>
      <c r="BO1808" s="1">
        <v>0</v>
      </c>
      <c r="BP1808" s="1">
        <v>0</v>
      </c>
      <c r="BQ1808" s="1">
        <v>0</v>
      </c>
      <c r="BR1808" s="1">
        <v>0</v>
      </c>
      <c r="BS1808" s="1">
        <v>0</v>
      </c>
      <c r="BT1808" s="1">
        <v>0</v>
      </c>
      <c r="BU1808" s="1">
        <v>0</v>
      </c>
      <c r="BV1808" s="1">
        <v>0</v>
      </c>
      <c r="BW1808" s="1">
        <v>0</v>
      </c>
      <c r="BX1808" s="1">
        <v>0</v>
      </c>
      <c r="BY1808" s="1">
        <v>0</v>
      </c>
      <c r="BZ1808" s="1">
        <v>0</v>
      </c>
      <c r="CA1808" s="1">
        <v>0</v>
      </c>
      <c r="CB1808" s="1">
        <v>0</v>
      </c>
      <c r="CC1808" s="1">
        <v>0</v>
      </c>
      <c r="CD1808" s="1">
        <v>0</v>
      </c>
      <c r="CE1808" s="1">
        <v>0</v>
      </c>
      <c r="CF1808" s="1">
        <v>0</v>
      </c>
      <c r="CG1808" s="1">
        <v>0</v>
      </c>
      <c r="CH1808" s="1">
        <v>0</v>
      </c>
      <c r="CI1808" s="1" t="s">
        <v>4943</v>
      </c>
      <c r="CJ1808" s="1" t="s">
        <v>4943</v>
      </c>
      <c r="CK1808" s="1" t="s">
        <v>4943</v>
      </c>
      <c r="CL1808" s="1" t="s">
        <v>4943</v>
      </c>
      <c r="CM1808" s="1" t="s">
        <v>4943</v>
      </c>
      <c r="CN1808" s="1" t="s">
        <v>4943</v>
      </c>
      <c r="CO1808" s="1" t="s">
        <v>4943</v>
      </c>
      <c r="CP1808" s="1" t="s">
        <v>4943</v>
      </c>
      <c r="CQ1808" s="1" t="s">
        <v>4943</v>
      </c>
      <c r="CR1808" s="1" t="s">
        <v>4943</v>
      </c>
      <c r="CS1808" s="1" t="s">
        <v>4943</v>
      </c>
      <c r="CT1808" s="1" t="s">
        <v>4943</v>
      </c>
      <c r="CU1808" s="1" t="s">
        <v>4943</v>
      </c>
      <c r="CV1808" s="1" t="s">
        <v>4943</v>
      </c>
      <c r="CW1808" s="1" t="s">
        <v>4943</v>
      </c>
      <c r="CX1808" s="1" t="s">
        <v>4943</v>
      </c>
      <c r="CY1808" s="1" t="s">
        <v>23</v>
      </c>
      <c r="CZ1808" s="1" t="s">
        <v>4943</v>
      </c>
    </row>
    <row r="1809" spans="2:104" x14ac:dyDescent="0.25">
      <c r="B1809" s="2">
        <v>44355</v>
      </c>
      <c r="C1809" s="1">
        <v>1</v>
      </c>
      <c r="D1809" s="1">
        <v>0</v>
      </c>
      <c r="E1809" s="1">
        <v>0</v>
      </c>
      <c r="F1809" s="1">
        <v>0</v>
      </c>
      <c r="G1809">
        <v>0</v>
      </c>
      <c r="H1809">
        <v>0</v>
      </c>
      <c r="I1809">
        <v>1</v>
      </c>
      <c r="J1809">
        <v>1</v>
      </c>
      <c r="K1809">
        <v>1</v>
      </c>
      <c r="L1809">
        <v>1</v>
      </c>
      <c r="M1809">
        <v>0</v>
      </c>
      <c r="N1809">
        <v>1</v>
      </c>
      <c r="O1809">
        <v>1</v>
      </c>
      <c r="P1809">
        <v>0</v>
      </c>
      <c r="Q1809">
        <v>1</v>
      </c>
      <c r="R1809">
        <v>1</v>
      </c>
      <c r="S1809">
        <v>0</v>
      </c>
      <c r="T1809">
        <v>1</v>
      </c>
      <c r="U1809">
        <v>0</v>
      </c>
      <c r="V1809" s="1">
        <v>1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1</v>
      </c>
      <c r="AG1809" s="1">
        <v>1</v>
      </c>
      <c r="AH1809" s="1">
        <v>0</v>
      </c>
      <c r="AI1809" s="1">
        <v>0</v>
      </c>
      <c r="AJ1809" s="1">
        <v>0</v>
      </c>
      <c r="AK1809" s="1">
        <v>1</v>
      </c>
      <c r="AL1809" s="1">
        <v>0</v>
      </c>
      <c r="AM1809" s="1">
        <v>1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1</v>
      </c>
      <c r="AX1809" s="1">
        <v>1</v>
      </c>
      <c r="AY1809" s="1">
        <v>1</v>
      </c>
      <c r="AZ1809" s="1">
        <v>1</v>
      </c>
      <c r="BA1809" s="1">
        <v>0</v>
      </c>
      <c r="BB1809" s="1">
        <v>1</v>
      </c>
      <c r="BC1809">
        <v>1</v>
      </c>
      <c r="BD1809">
        <v>1</v>
      </c>
      <c r="BE1809">
        <v>1</v>
      </c>
      <c r="BF1809">
        <v>0</v>
      </c>
      <c r="BG1809" s="1">
        <v>1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M1809" s="1">
        <v>0</v>
      </c>
      <c r="BN1809" s="1">
        <v>0</v>
      </c>
      <c r="BO1809" s="1">
        <v>0</v>
      </c>
      <c r="BP1809" s="1">
        <v>0</v>
      </c>
      <c r="BQ1809" s="1">
        <v>1</v>
      </c>
      <c r="BR1809" s="1">
        <v>0</v>
      </c>
      <c r="BS1809" s="1">
        <v>0</v>
      </c>
      <c r="BT1809" s="1">
        <v>0</v>
      </c>
      <c r="BU1809" s="1">
        <v>1</v>
      </c>
      <c r="BV1809" s="1">
        <v>1</v>
      </c>
      <c r="BW1809" s="1">
        <v>0</v>
      </c>
      <c r="BX1809" s="1">
        <v>0</v>
      </c>
      <c r="BY1809" s="1">
        <v>0</v>
      </c>
      <c r="BZ1809" s="1">
        <v>0</v>
      </c>
      <c r="CA1809" s="1">
        <v>0</v>
      </c>
      <c r="CB1809" s="1">
        <v>0</v>
      </c>
      <c r="CC1809" s="1">
        <v>0</v>
      </c>
      <c r="CD1809" s="1">
        <v>0</v>
      </c>
      <c r="CE1809" s="1">
        <v>0</v>
      </c>
      <c r="CF1809" s="1">
        <v>0</v>
      </c>
      <c r="CG1809" s="1">
        <v>0</v>
      </c>
      <c r="CH1809" s="1">
        <v>0</v>
      </c>
      <c r="CI1809" s="1" t="s">
        <v>4946</v>
      </c>
      <c r="CJ1809" s="1" t="s">
        <v>4944</v>
      </c>
      <c r="CK1809" s="1" t="s">
        <v>4946</v>
      </c>
      <c r="CL1809" s="1" t="s">
        <v>4946</v>
      </c>
      <c r="CM1809" s="1" t="s">
        <v>4944</v>
      </c>
      <c r="CN1809" s="1" t="s">
        <v>4946</v>
      </c>
      <c r="CO1809" s="1" t="s">
        <v>4944</v>
      </c>
      <c r="CP1809" s="1" t="s">
        <v>4944</v>
      </c>
      <c r="CQ1809" s="1" t="s">
        <v>4944</v>
      </c>
      <c r="CR1809" s="1" t="s">
        <v>4946</v>
      </c>
      <c r="CS1809" s="1" t="s">
        <v>4945</v>
      </c>
      <c r="CT1809" s="1" t="s">
        <v>4943</v>
      </c>
      <c r="CU1809" s="1" t="s">
        <v>4943</v>
      </c>
      <c r="CV1809" s="1" t="s">
        <v>4943</v>
      </c>
      <c r="CW1809" s="1" t="s">
        <v>4943</v>
      </c>
      <c r="CX1809" s="1" t="s">
        <v>4943</v>
      </c>
      <c r="CY1809" s="1" t="s">
        <v>4943</v>
      </c>
      <c r="CZ1809" s="1" t="s">
        <v>4943</v>
      </c>
    </row>
    <row r="1810" spans="2:104" x14ac:dyDescent="0.25">
      <c r="B1810" s="2">
        <v>44355</v>
      </c>
      <c r="C1810" s="1">
        <v>0</v>
      </c>
      <c r="D1810" s="1">
        <v>1</v>
      </c>
      <c r="E1810" s="1">
        <v>0</v>
      </c>
      <c r="F1810" s="1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>
        <v>0</v>
      </c>
      <c r="BD1810">
        <v>0</v>
      </c>
      <c r="BE1810">
        <v>0</v>
      </c>
      <c r="BF1810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M1810" s="1">
        <v>0</v>
      </c>
      <c r="BN1810" s="1">
        <v>0</v>
      </c>
      <c r="BO1810" s="1">
        <v>0</v>
      </c>
      <c r="BP1810" s="1">
        <v>0</v>
      </c>
      <c r="BQ1810" s="1">
        <v>0</v>
      </c>
      <c r="BR1810" s="1">
        <v>0</v>
      </c>
      <c r="BS1810" s="1">
        <v>0</v>
      </c>
      <c r="BT1810" s="1">
        <v>0</v>
      </c>
      <c r="BU1810" s="1">
        <v>0</v>
      </c>
      <c r="BV1810" s="1">
        <v>0</v>
      </c>
      <c r="BW1810" s="1">
        <v>0</v>
      </c>
      <c r="BX1810" s="1">
        <v>0</v>
      </c>
      <c r="BY1810" s="1">
        <v>0</v>
      </c>
      <c r="BZ1810" s="1">
        <v>0</v>
      </c>
      <c r="CA1810" s="1">
        <v>0</v>
      </c>
      <c r="CB1810" s="1">
        <v>0</v>
      </c>
      <c r="CC1810" s="1">
        <v>0</v>
      </c>
      <c r="CD1810" s="1">
        <v>0</v>
      </c>
      <c r="CE1810" s="1">
        <v>0</v>
      </c>
      <c r="CF1810" s="1">
        <v>0</v>
      </c>
      <c r="CG1810" s="1">
        <v>0</v>
      </c>
      <c r="CH1810" s="1">
        <v>0</v>
      </c>
      <c r="CI1810" s="1" t="s">
        <v>4943</v>
      </c>
      <c r="CJ1810" s="1" t="s">
        <v>4943</v>
      </c>
      <c r="CK1810" s="1" t="s">
        <v>4943</v>
      </c>
      <c r="CL1810" s="1" t="s">
        <v>4943</v>
      </c>
      <c r="CM1810" s="1" t="s">
        <v>4943</v>
      </c>
      <c r="CN1810" s="1" t="s">
        <v>4943</v>
      </c>
      <c r="CO1810" s="1" t="s">
        <v>4943</v>
      </c>
      <c r="CP1810" s="1" t="s">
        <v>4943</v>
      </c>
      <c r="CQ1810" s="1" t="s">
        <v>4943</v>
      </c>
      <c r="CR1810" s="1" t="s">
        <v>4943</v>
      </c>
      <c r="CS1810" s="1" t="s">
        <v>4943</v>
      </c>
      <c r="CT1810" s="1" t="s">
        <v>4943</v>
      </c>
      <c r="CU1810" s="1" t="s">
        <v>4943</v>
      </c>
      <c r="CV1810" s="1" t="s">
        <v>4943</v>
      </c>
      <c r="CW1810" s="1" t="s">
        <v>4943</v>
      </c>
      <c r="CX1810" s="1" t="s">
        <v>4943</v>
      </c>
      <c r="CY1810" s="1" t="s">
        <v>23</v>
      </c>
      <c r="CZ1810" s="1" t="s">
        <v>4943</v>
      </c>
    </row>
    <row r="1811" spans="2:104" x14ac:dyDescent="0.25">
      <c r="B1811" s="2">
        <v>44355</v>
      </c>
      <c r="C1811" s="1">
        <v>1</v>
      </c>
      <c r="D1811" s="1">
        <v>0</v>
      </c>
      <c r="E1811" s="1">
        <v>0</v>
      </c>
      <c r="F1811" s="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1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>
        <v>0</v>
      </c>
      <c r="BD1811">
        <v>0</v>
      </c>
      <c r="BE1811">
        <v>0</v>
      </c>
      <c r="BF181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M1811" s="1">
        <v>0</v>
      </c>
      <c r="BN1811" s="1">
        <v>0</v>
      </c>
      <c r="BO1811" s="1">
        <v>0</v>
      </c>
      <c r="BP1811" s="1">
        <v>0</v>
      </c>
      <c r="BQ1811" s="1">
        <v>1</v>
      </c>
      <c r="BR1811" s="1">
        <v>1</v>
      </c>
      <c r="BS1811" s="1">
        <v>0</v>
      </c>
      <c r="BT1811" s="1">
        <v>0</v>
      </c>
      <c r="BU1811" s="1">
        <v>0</v>
      </c>
      <c r="BV1811" s="1">
        <v>1</v>
      </c>
      <c r="BW1811" s="1">
        <v>0</v>
      </c>
      <c r="BX1811" s="1">
        <v>0</v>
      </c>
      <c r="BY1811" s="1">
        <v>0</v>
      </c>
      <c r="BZ1811" s="1">
        <v>0</v>
      </c>
      <c r="CA1811" s="1">
        <v>0</v>
      </c>
      <c r="CB1811" s="1">
        <v>0</v>
      </c>
      <c r="CC1811" s="1">
        <v>0</v>
      </c>
      <c r="CD1811" s="1">
        <v>0</v>
      </c>
      <c r="CE1811" s="1">
        <v>0</v>
      </c>
      <c r="CF1811" s="1">
        <v>0</v>
      </c>
      <c r="CG1811" s="1">
        <v>0</v>
      </c>
      <c r="CH1811" s="1">
        <v>0</v>
      </c>
      <c r="CI1811" s="1" t="s">
        <v>4945</v>
      </c>
      <c r="CJ1811" s="1" t="s">
        <v>4945</v>
      </c>
      <c r="CK1811" s="1" t="s">
        <v>4945</v>
      </c>
      <c r="CL1811" s="1" t="s">
        <v>4945</v>
      </c>
      <c r="CM1811" s="1" t="s">
        <v>4945</v>
      </c>
      <c r="CN1811" s="1" t="s">
        <v>4945</v>
      </c>
      <c r="CO1811" s="1" t="s">
        <v>4945</v>
      </c>
      <c r="CP1811" s="1" t="s">
        <v>4945</v>
      </c>
      <c r="CQ1811" s="1" t="s">
        <v>4945</v>
      </c>
      <c r="CR1811" s="1" t="s">
        <v>4945</v>
      </c>
      <c r="CS1811" s="1" t="s">
        <v>4945</v>
      </c>
      <c r="CT1811" s="1" t="s">
        <v>4943</v>
      </c>
      <c r="CU1811" s="1" t="s">
        <v>4943</v>
      </c>
      <c r="CV1811" s="1" t="s">
        <v>4943</v>
      </c>
      <c r="CW1811" s="1" t="s">
        <v>4943</v>
      </c>
      <c r="CX1811" s="1" t="s">
        <v>4943</v>
      </c>
      <c r="CY1811" s="1" t="s">
        <v>4943</v>
      </c>
      <c r="CZ1811" s="1" t="s">
        <v>4943</v>
      </c>
    </row>
    <row r="1812" spans="2:104" x14ac:dyDescent="0.25">
      <c r="B1812" s="2">
        <v>44355</v>
      </c>
      <c r="C1812" s="1">
        <v>1</v>
      </c>
      <c r="D1812" s="1">
        <v>0</v>
      </c>
      <c r="E1812" s="1">
        <v>0</v>
      </c>
      <c r="F1812" s="1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1</v>
      </c>
      <c r="M1812">
        <v>0</v>
      </c>
      <c r="N1812">
        <v>1</v>
      </c>
      <c r="O1812">
        <v>1</v>
      </c>
      <c r="P1812">
        <v>0</v>
      </c>
      <c r="Q1812">
        <v>1</v>
      </c>
      <c r="R1812">
        <v>1</v>
      </c>
      <c r="S1812">
        <v>1</v>
      </c>
      <c r="T1812">
        <v>1</v>
      </c>
      <c r="U1812">
        <v>0</v>
      </c>
      <c r="V1812" s="1">
        <v>1</v>
      </c>
      <c r="W1812" s="1">
        <v>0</v>
      </c>
      <c r="X1812" s="1">
        <v>0</v>
      </c>
      <c r="Y1812" s="1">
        <v>0</v>
      </c>
      <c r="Z1812" s="1">
        <v>1</v>
      </c>
      <c r="AA1812" s="1">
        <v>1</v>
      </c>
      <c r="AB1812" s="1">
        <v>0</v>
      </c>
      <c r="AC1812" s="1">
        <v>0</v>
      </c>
      <c r="AD1812" s="1">
        <v>0</v>
      </c>
      <c r="AE1812" s="1">
        <v>0</v>
      </c>
      <c r="AF1812" s="1">
        <v>1</v>
      </c>
      <c r="AG1812" s="1">
        <v>1</v>
      </c>
      <c r="AH1812" s="1">
        <v>1</v>
      </c>
      <c r="AI1812" s="1">
        <v>1</v>
      </c>
      <c r="AJ1812" s="1">
        <v>0</v>
      </c>
      <c r="AK1812" s="1">
        <v>1</v>
      </c>
      <c r="AL1812" s="1">
        <v>1</v>
      </c>
      <c r="AM1812" s="1">
        <v>1</v>
      </c>
      <c r="AN1812" s="1">
        <v>0</v>
      </c>
      <c r="AO1812" s="1">
        <v>0</v>
      </c>
      <c r="AP1812" s="1">
        <v>0</v>
      </c>
      <c r="AQ1812" s="1">
        <v>1</v>
      </c>
      <c r="AR1812" s="1">
        <v>1</v>
      </c>
      <c r="AS1812" s="1">
        <v>0</v>
      </c>
      <c r="AT1812" s="1">
        <v>0</v>
      </c>
      <c r="AU1812" s="1">
        <v>0</v>
      </c>
      <c r="AV1812" s="1">
        <v>0</v>
      </c>
      <c r="AW1812" s="1">
        <v>1</v>
      </c>
      <c r="AX1812" s="1">
        <v>1</v>
      </c>
      <c r="AY1812" s="1">
        <v>1</v>
      </c>
      <c r="AZ1812" s="1">
        <v>1</v>
      </c>
      <c r="BA1812" s="1">
        <v>0</v>
      </c>
      <c r="BB1812" s="1">
        <v>1</v>
      </c>
      <c r="BC1812">
        <v>1</v>
      </c>
      <c r="BD1812">
        <v>1</v>
      </c>
      <c r="BE1812">
        <v>1</v>
      </c>
      <c r="BF1812">
        <v>1</v>
      </c>
      <c r="BG1812" s="1">
        <v>1</v>
      </c>
      <c r="BH1812" s="1">
        <v>0</v>
      </c>
      <c r="BI1812" s="1">
        <v>0</v>
      </c>
      <c r="BJ1812" s="1">
        <v>0</v>
      </c>
      <c r="BK1812" s="1">
        <v>1</v>
      </c>
      <c r="BL1812" s="1">
        <v>1</v>
      </c>
      <c r="BM1812" s="1">
        <v>0</v>
      </c>
      <c r="BN1812" s="1">
        <v>0</v>
      </c>
      <c r="BO1812" s="1">
        <v>0</v>
      </c>
      <c r="BP1812" s="1">
        <v>0</v>
      </c>
      <c r="BQ1812" s="1">
        <v>1</v>
      </c>
      <c r="BR1812" s="1">
        <v>1</v>
      </c>
      <c r="BS1812" s="1">
        <v>0</v>
      </c>
      <c r="BT1812" s="1">
        <v>0</v>
      </c>
      <c r="BU1812" s="1">
        <v>1</v>
      </c>
      <c r="BV1812" s="1">
        <v>1</v>
      </c>
      <c r="BW1812" s="1">
        <v>0</v>
      </c>
      <c r="BX1812" s="1">
        <v>0</v>
      </c>
      <c r="BY1812" s="1">
        <v>0</v>
      </c>
      <c r="BZ1812" s="1">
        <v>1</v>
      </c>
      <c r="CA1812" s="1">
        <v>1</v>
      </c>
      <c r="CB1812" s="1">
        <v>0</v>
      </c>
      <c r="CC1812" s="1">
        <v>0</v>
      </c>
      <c r="CD1812" s="1">
        <v>0</v>
      </c>
      <c r="CE1812" s="1">
        <v>0</v>
      </c>
      <c r="CF1812" s="1">
        <v>0</v>
      </c>
      <c r="CG1812" s="1">
        <v>0</v>
      </c>
      <c r="CH1812" s="1">
        <v>0</v>
      </c>
      <c r="CI1812" s="1" t="s">
        <v>4946</v>
      </c>
      <c r="CJ1812" s="1" t="s">
        <v>4946</v>
      </c>
      <c r="CK1812" s="1" t="s">
        <v>4946</v>
      </c>
      <c r="CL1812" s="1" t="s">
        <v>4946</v>
      </c>
      <c r="CM1812" s="1" t="s">
        <v>4946</v>
      </c>
      <c r="CN1812" s="1" t="s">
        <v>4946</v>
      </c>
      <c r="CO1812" s="1" t="s">
        <v>4946</v>
      </c>
      <c r="CP1812" s="1" t="s">
        <v>4946</v>
      </c>
      <c r="CQ1812" s="1" t="s">
        <v>4946</v>
      </c>
      <c r="CR1812" s="1" t="s">
        <v>4946</v>
      </c>
      <c r="CS1812" s="1" t="s">
        <v>4946</v>
      </c>
      <c r="CT1812" s="1" t="s">
        <v>4943</v>
      </c>
      <c r="CU1812" s="1" t="s">
        <v>4943</v>
      </c>
      <c r="CV1812" s="1" t="s">
        <v>4943</v>
      </c>
      <c r="CW1812" s="1" t="s">
        <v>4943</v>
      </c>
      <c r="CX1812" s="1" t="s">
        <v>4943</v>
      </c>
      <c r="CY1812" s="1" t="s">
        <v>4943</v>
      </c>
      <c r="CZ1812" s="1" t="s">
        <v>4943</v>
      </c>
    </row>
    <row r="1813" spans="2:104" x14ac:dyDescent="0.25">
      <c r="B1813" s="2">
        <v>44355</v>
      </c>
      <c r="C1813" s="1">
        <v>1</v>
      </c>
      <c r="D1813" s="1">
        <v>0</v>
      </c>
      <c r="E1813" s="1">
        <v>0</v>
      </c>
      <c r="F1813" s="1">
        <v>0</v>
      </c>
      <c r="G1813">
        <v>0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1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 s="1">
        <v>1</v>
      </c>
      <c r="W1813" s="1">
        <v>1</v>
      </c>
      <c r="X1813" s="1">
        <v>0</v>
      </c>
      <c r="Y1813" s="1">
        <v>1</v>
      </c>
      <c r="Z1813" s="1">
        <v>0</v>
      </c>
      <c r="AA1813" s="1">
        <v>1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1</v>
      </c>
      <c r="AH1813" s="1">
        <v>0</v>
      </c>
      <c r="AI1813" s="1">
        <v>1</v>
      </c>
      <c r="AJ1813" s="1">
        <v>1</v>
      </c>
      <c r="AK1813" s="1">
        <v>1</v>
      </c>
      <c r="AL1813" s="1">
        <v>0</v>
      </c>
      <c r="AM1813" s="1">
        <v>1</v>
      </c>
      <c r="AN1813" s="1">
        <v>0</v>
      </c>
      <c r="AO1813" s="1">
        <v>0</v>
      </c>
      <c r="AP1813" s="1">
        <v>0</v>
      </c>
      <c r="AQ1813" s="1">
        <v>0</v>
      </c>
      <c r="AR1813" s="1">
        <v>1</v>
      </c>
      <c r="AS1813" s="1">
        <v>0</v>
      </c>
      <c r="AT1813" s="1">
        <v>0</v>
      </c>
      <c r="AU1813" s="1">
        <v>0</v>
      </c>
      <c r="AV1813" s="1">
        <v>0</v>
      </c>
      <c r="AW1813" s="1">
        <v>1</v>
      </c>
      <c r="AX1813" s="1">
        <v>1</v>
      </c>
      <c r="AY1813" s="1">
        <v>1</v>
      </c>
      <c r="AZ1813" s="1">
        <v>1</v>
      </c>
      <c r="BA1813" s="1">
        <v>0</v>
      </c>
      <c r="BB1813" s="1">
        <v>1</v>
      </c>
      <c r="BC1813">
        <v>1</v>
      </c>
      <c r="BD1813">
        <v>0</v>
      </c>
      <c r="BE1813">
        <v>1</v>
      </c>
      <c r="BF1813">
        <v>0</v>
      </c>
      <c r="BG1813" s="1">
        <v>1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M1813" s="1">
        <v>0</v>
      </c>
      <c r="BN1813" s="1">
        <v>0</v>
      </c>
      <c r="BO1813" s="1">
        <v>0</v>
      </c>
      <c r="BP1813" s="1">
        <v>0</v>
      </c>
      <c r="BQ1813" s="1">
        <v>0</v>
      </c>
      <c r="BR1813" s="1">
        <v>0</v>
      </c>
      <c r="BS1813" s="1">
        <v>0</v>
      </c>
      <c r="BT1813" s="1">
        <v>0</v>
      </c>
      <c r="BU1813" s="1">
        <v>0</v>
      </c>
      <c r="BV1813" s="1">
        <v>0</v>
      </c>
      <c r="BW1813" s="1">
        <v>0</v>
      </c>
      <c r="BX1813" s="1">
        <v>0</v>
      </c>
      <c r="BY1813" s="1">
        <v>0</v>
      </c>
      <c r="BZ1813" s="1">
        <v>0</v>
      </c>
      <c r="CA1813" s="1">
        <v>0</v>
      </c>
      <c r="CB1813" s="1">
        <v>0</v>
      </c>
      <c r="CC1813" s="1">
        <v>0</v>
      </c>
      <c r="CD1813" s="1">
        <v>0</v>
      </c>
      <c r="CE1813" s="1">
        <v>0</v>
      </c>
      <c r="CF1813" s="1">
        <v>1</v>
      </c>
      <c r="CG1813" s="1">
        <v>1</v>
      </c>
      <c r="CH1813" s="1">
        <v>1</v>
      </c>
      <c r="CI1813" s="1" t="s">
        <v>4946</v>
      </c>
      <c r="CJ1813" s="1" t="s">
        <v>4946</v>
      </c>
      <c r="CK1813" s="1" t="s">
        <v>4944</v>
      </c>
      <c r="CL1813" s="1" t="s">
        <v>4944</v>
      </c>
      <c r="CM1813" s="1" t="s">
        <v>4944</v>
      </c>
      <c r="CN1813" s="1" t="s">
        <v>4945</v>
      </c>
      <c r="CO1813" s="1" t="s">
        <v>4944</v>
      </c>
      <c r="CP1813" s="1" t="s">
        <v>4946</v>
      </c>
      <c r="CQ1813" s="1" t="s">
        <v>4945</v>
      </c>
      <c r="CR1813" s="1" t="s">
        <v>4946</v>
      </c>
      <c r="CS1813" s="1" t="s">
        <v>4944</v>
      </c>
      <c r="CT1813" s="1" t="s">
        <v>4943</v>
      </c>
      <c r="CU1813" s="1" t="s">
        <v>4943</v>
      </c>
      <c r="CV1813" s="1" t="s">
        <v>4943</v>
      </c>
      <c r="CW1813" s="1" t="s">
        <v>4943</v>
      </c>
      <c r="CX1813" s="1" t="s">
        <v>4943</v>
      </c>
      <c r="CY1813" s="1" t="s">
        <v>4943</v>
      </c>
      <c r="CZ1813" s="1" t="s">
        <v>4943</v>
      </c>
    </row>
    <row r="1814" spans="2:104" x14ac:dyDescent="0.25">
      <c r="B1814" s="2">
        <v>44355</v>
      </c>
      <c r="C1814" s="1">
        <v>0</v>
      </c>
      <c r="D1814" s="1">
        <v>1</v>
      </c>
      <c r="E1814" s="1">
        <v>0</v>
      </c>
      <c r="F1814" s="1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>
        <v>0</v>
      </c>
      <c r="BD1814">
        <v>0</v>
      </c>
      <c r="BE1814">
        <v>0</v>
      </c>
      <c r="BF1814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M1814" s="1">
        <v>0</v>
      </c>
      <c r="BN1814" s="1">
        <v>0</v>
      </c>
      <c r="BO1814" s="1">
        <v>0</v>
      </c>
      <c r="BP1814" s="1">
        <v>0</v>
      </c>
      <c r="BQ1814" s="1">
        <v>0</v>
      </c>
      <c r="BR1814" s="1">
        <v>0</v>
      </c>
      <c r="BS1814" s="1">
        <v>0</v>
      </c>
      <c r="BT1814" s="1">
        <v>0</v>
      </c>
      <c r="BU1814" s="1">
        <v>0</v>
      </c>
      <c r="BV1814" s="1">
        <v>0</v>
      </c>
      <c r="BW1814" s="1">
        <v>0</v>
      </c>
      <c r="BX1814" s="1">
        <v>0</v>
      </c>
      <c r="BY1814" s="1">
        <v>0</v>
      </c>
      <c r="BZ1814" s="1">
        <v>0</v>
      </c>
      <c r="CA1814" s="1">
        <v>0</v>
      </c>
      <c r="CB1814" s="1">
        <v>0</v>
      </c>
      <c r="CC1814" s="1">
        <v>0</v>
      </c>
      <c r="CD1814" s="1">
        <v>0</v>
      </c>
      <c r="CE1814" s="1">
        <v>0</v>
      </c>
      <c r="CF1814" s="1">
        <v>0</v>
      </c>
      <c r="CG1814" s="1">
        <v>0</v>
      </c>
      <c r="CH1814" s="1">
        <v>0</v>
      </c>
      <c r="CI1814" s="1" t="s">
        <v>4943</v>
      </c>
      <c r="CJ1814" s="1" t="s">
        <v>4943</v>
      </c>
      <c r="CK1814" s="1" t="s">
        <v>4943</v>
      </c>
      <c r="CL1814" s="1" t="s">
        <v>4943</v>
      </c>
      <c r="CM1814" s="1" t="s">
        <v>4943</v>
      </c>
      <c r="CN1814" s="1" t="s">
        <v>4943</v>
      </c>
      <c r="CO1814" s="1" t="s">
        <v>4943</v>
      </c>
      <c r="CP1814" s="1" t="s">
        <v>4943</v>
      </c>
      <c r="CQ1814" s="1" t="s">
        <v>4943</v>
      </c>
      <c r="CR1814" s="1" t="s">
        <v>4943</v>
      </c>
      <c r="CS1814" s="1" t="s">
        <v>4943</v>
      </c>
      <c r="CT1814" s="1" t="s">
        <v>4943</v>
      </c>
      <c r="CU1814" s="1" t="s">
        <v>4943</v>
      </c>
      <c r="CV1814" s="1" t="s">
        <v>4943</v>
      </c>
      <c r="CW1814" s="1" t="s">
        <v>4943</v>
      </c>
      <c r="CX1814" s="1" t="s">
        <v>4943</v>
      </c>
      <c r="CY1814" s="1" t="s">
        <v>23</v>
      </c>
      <c r="CZ1814" s="1" t="s">
        <v>4943</v>
      </c>
    </row>
    <row r="1815" spans="2:104" x14ac:dyDescent="0.25">
      <c r="B1815" s="2">
        <v>44355</v>
      </c>
      <c r="C1815" s="1">
        <v>0</v>
      </c>
      <c r="D1815" s="1">
        <v>1</v>
      </c>
      <c r="E1815" s="1">
        <v>0</v>
      </c>
      <c r="F1815" s="1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>
        <v>0</v>
      </c>
      <c r="BD1815">
        <v>0</v>
      </c>
      <c r="BE1815">
        <v>0</v>
      </c>
      <c r="BF1815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M1815" s="1">
        <v>0</v>
      </c>
      <c r="BN1815" s="1">
        <v>0</v>
      </c>
      <c r="BO1815" s="1">
        <v>0</v>
      </c>
      <c r="BP1815" s="1">
        <v>0</v>
      </c>
      <c r="BQ1815" s="1">
        <v>0</v>
      </c>
      <c r="BR1815" s="1">
        <v>0</v>
      </c>
      <c r="BS1815" s="1">
        <v>0</v>
      </c>
      <c r="BT1815" s="1">
        <v>0</v>
      </c>
      <c r="BU1815" s="1">
        <v>0</v>
      </c>
      <c r="BV1815" s="1">
        <v>0</v>
      </c>
      <c r="BW1815" s="1">
        <v>0</v>
      </c>
      <c r="BX1815" s="1">
        <v>0</v>
      </c>
      <c r="BY1815" s="1">
        <v>0</v>
      </c>
      <c r="BZ1815" s="1">
        <v>0</v>
      </c>
      <c r="CA1815" s="1">
        <v>0</v>
      </c>
      <c r="CB1815" s="1">
        <v>0</v>
      </c>
      <c r="CC1815" s="1">
        <v>0</v>
      </c>
      <c r="CD1815" s="1">
        <v>0</v>
      </c>
      <c r="CE1815" s="1">
        <v>0</v>
      </c>
      <c r="CF1815" s="1">
        <v>0</v>
      </c>
      <c r="CG1815" s="1">
        <v>0</v>
      </c>
      <c r="CH1815" s="1">
        <v>0</v>
      </c>
      <c r="CI1815" s="1" t="s">
        <v>4943</v>
      </c>
      <c r="CJ1815" s="1" t="s">
        <v>4943</v>
      </c>
      <c r="CK1815" s="1" t="s">
        <v>4943</v>
      </c>
      <c r="CL1815" s="1" t="s">
        <v>4943</v>
      </c>
      <c r="CM1815" s="1" t="s">
        <v>4943</v>
      </c>
      <c r="CN1815" s="1" t="s">
        <v>4943</v>
      </c>
      <c r="CO1815" s="1" t="s">
        <v>4943</v>
      </c>
      <c r="CP1815" s="1" t="s">
        <v>4943</v>
      </c>
      <c r="CQ1815" s="1" t="s">
        <v>4943</v>
      </c>
      <c r="CR1815" s="1" t="s">
        <v>4943</v>
      </c>
      <c r="CS1815" s="1" t="s">
        <v>4943</v>
      </c>
      <c r="CT1815" s="1" t="s">
        <v>4943</v>
      </c>
      <c r="CU1815" s="1" t="s">
        <v>4943</v>
      </c>
      <c r="CV1815" s="1" t="s">
        <v>4943</v>
      </c>
      <c r="CW1815" s="1" t="s">
        <v>4943</v>
      </c>
      <c r="CX1815" s="1" t="s">
        <v>4943</v>
      </c>
      <c r="CY1815" s="1" t="s">
        <v>23</v>
      </c>
      <c r="CZ1815" s="1" t="s">
        <v>4943</v>
      </c>
    </row>
    <row r="1816" spans="2:104" x14ac:dyDescent="0.25">
      <c r="B1816" s="2">
        <v>44355</v>
      </c>
      <c r="C1816" s="1">
        <v>0</v>
      </c>
      <c r="D1816" s="1">
        <v>1</v>
      </c>
      <c r="E1816" s="1">
        <v>0</v>
      </c>
      <c r="F1816" s="1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>
        <v>0</v>
      </c>
      <c r="BD1816">
        <v>0</v>
      </c>
      <c r="BE1816">
        <v>0</v>
      </c>
      <c r="BF1816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M1816" s="1">
        <v>0</v>
      </c>
      <c r="BN1816" s="1">
        <v>0</v>
      </c>
      <c r="BO1816" s="1">
        <v>0</v>
      </c>
      <c r="BP1816" s="1">
        <v>0</v>
      </c>
      <c r="BQ1816" s="1">
        <v>0</v>
      </c>
      <c r="BR1816" s="1">
        <v>0</v>
      </c>
      <c r="BS1816" s="1">
        <v>0</v>
      </c>
      <c r="BT1816" s="1">
        <v>0</v>
      </c>
      <c r="BU1816" s="1">
        <v>0</v>
      </c>
      <c r="BV1816" s="1">
        <v>0</v>
      </c>
      <c r="BW1816" s="1">
        <v>0</v>
      </c>
      <c r="BX1816" s="1">
        <v>0</v>
      </c>
      <c r="BY1816" s="1">
        <v>0</v>
      </c>
      <c r="BZ1816" s="1">
        <v>0</v>
      </c>
      <c r="CA1816" s="1">
        <v>0</v>
      </c>
      <c r="CB1816" s="1">
        <v>0</v>
      </c>
      <c r="CC1816" s="1">
        <v>0</v>
      </c>
      <c r="CD1816" s="1">
        <v>0</v>
      </c>
      <c r="CE1816" s="1">
        <v>0</v>
      </c>
      <c r="CF1816" s="1">
        <v>0</v>
      </c>
      <c r="CG1816" s="1">
        <v>0</v>
      </c>
      <c r="CH1816" s="1">
        <v>0</v>
      </c>
      <c r="CI1816" s="1" t="s">
        <v>4943</v>
      </c>
      <c r="CJ1816" s="1" t="s">
        <v>4943</v>
      </c>
      <c r="CK1816" s="1" t="s">
        <v>4943</v>
      </c>
      <c r="CL1816" s="1" t="s">
        <v>4943</v>
      </c>
      <c r="CM1816" s="1" t="s">
        <v>4943</v>
      </c>
      <c r="CN1816" s="1" t="s">
        <v>4943</v>
      </c>
      <c r="CO1816" s="1" t="s">
        <v>4943</v>
      </c>
      <c r="CP1816" s="1" t="s">
        <v>4943</v>
      </c>
      <c r="CQ1816" s="1" t="s">
        <v>4943</v>
      </c>
      <c r="CR1816" s="1" t="s">
        <v>4943</v>
      </c>
      <c r="CS1816" s="1" t="s">
        <v>4943</v>
      </c>
      <c r="CT1816" s="1" t="s">
        <v>4943</v>
      </c>
      <c r="CU1816" s="1" t="s">
        <v>4943</v>
      </c>
      <c r="CV1816" s="1" t="s">
        <v>4943</v>
      </c>
      <c r="CW1816" s="1" t="s">
        <v>4943</v>
      </c>
      <c r="CX1816" s="1" t="s">
        <v>4943</v>
      </c>
      <c r="CY1816" s="1" t="s">
        <v>23</v>
      </c>
      <c r="CZ1816" s="1" t="s">
        <v>4943</v>
      </c>
    </row>
    <row r="1817" spans="2:104" x14ac:dyDescent="0.25">
      <c r="B1817" s="2">
        <v>44355</v>
      </c>
      <c r="C1817" s="1">
        <v>0</v>
      </c>
      <c r="D1817" s="1">
        <v>1</v>
      </c>
      <c r="E1817" s="1">
        <v>0</v>
      </c>
      <c r="F1817" s="1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>
        <v>0</v>
      </c>
      <c r="BD1817">
        <v>0</v>
      </c>
      <c r="BE1817">
        <v>0</v>
      </c>
      <c r="BF1817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M1817" s="1">
        <v>0</v>
      </c>
      <c r="BN1817" s="1">
        <v>0</v>
      </c>
      <c r="BO1817" s="1">
        <v>0</v>
      </c>
      <c r="BP1817" s="1">
        <v>0</v>
      </c>
      <c r="BQ1817" s="1">
        <v>0</v>
      </c>
      <c r="BR1817" s="1">
        <v>0</v>
      </c>
      <c r="BS1817" s="1">
        <v>0</v>
      </c>
      <c r="BT1817" s="1">
        <v>0</v>
      </c>
      <c r="BU1817" s="1">
        <v>0</v>
      </c>
      <c r="BV1817" s="1">
        <v>0</v>
      </c>
      <c r="BW1817" s="1">
        <v>0</v>
      </c>
      <c r="BX1817" s="1">
        <v>0</v>
      </c>
      <c r="BY1817" s="1">
        <v>0</v>
      </c>
      <c r="BZ1817" s="1">
        <v>0</v>
      </c>
      <c r="CA1817" s="1">
        <v>0</v>
      </c>
      <c r="CB1817" s="1">
        <v>0</v>
      </c>
      <c r="CC1817" s="1">
        <v>0</v>
      </c>
      <c r="CD1817" s="1">
        <v>0</v>
      </c>
      <c r="CE1817" s="1">
        <v>0</v>
      </c>
      <c r="CF1817" s="1">
        <v>0</v>
      </c>
      <c r="CG1817" s="1">
        <v>0</v>
      </c>
      <c r="CH1817" s="1">
        <v>0</v>
      </c>
      <c r="CI1817" s="1" t="s">
        <v>4943</v>
      </c>
      <c r="CJ1817" s="1" t="s">
        <v>4943</v>
      </c>
      <c r="CK1817" s="1" t="s">
        <v>4943</v>
      </c>
      <c r="CL1817" s="1" t="s">
        <v>4943</v>
      </c>
      <c r="CM1817" s="1" t="s">
        <v>4943</v>
      </c>
      <c r="CN1817" s="1" t="s">
        <v>4943</v>
      </c>
      <c r="CO1817" s="1" t="s">
        <v>4943</v>
      </c>
      <c r="CP1817" s="1" t="s">
        <v>4943</v>
      </c>
      <c r="CQ1817" s="1" t="s">
        <v>4943</v>
      </c>
      <c r="CR1817" s="1" t="s">
        <v>4943</v>
      </c>
      <c r="CS1817" s="1" t="s">
        <v>4943</v>
      </c>
      <c r="CT1817" s="1" t="s">
        <v>4943</v>
      </c>
      <c r="CU1817" s="1" t="s">
        <v>4943</v>
      </c>
      <c r="CV1817" s="1" t="s">
        <v>4943</v>
      </c>
      <c r="CW1817" s="1" t="s">
        <v>4943</v>
      </c>
      <c r="CX1817" s="1" t="s">
        <v>4943</v>
      </c>
      <c r="CY1817" s="1" t="s">
        <v>23</v>
      </c>
      <c r="CZ1817" s="1" t="s">
        <v>4943</v>
      </c>
    </row>
    <row r="1818" spans="2:104" x14ac:dyDescent="0.25">
      <c r="B1818" s="2">
        <v>44355</v>
      </c>
      <c r="C1818" s="1">
        <v>0</v>
      </c>
      <c r="D1818" s="1">
        <v>1</v>
      </c>
      <c r="E1818" s="1">
        <v>0</v>
      </c>
      <c r="F1818" s="1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 s="1">
        <v>0</v>
      </c>
      <c r="W1818" s="1">
        <v>0</v>
      </c>
      <c r="X1818" s="1">
        <v>0</v>
      </c>
      <c r="Y1818" s="1">
        <v>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>
        <v>0</v>
      </c>
      <c r="BD1818">
        <v>0</v>
      </c>
      <c r="BE1818">
        <v>0</v>
      </c>
      <c r="BF1818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M1818" s="1">
        <v>0</v>
      </c>
      <c r="BN1818" s="1">
        <v>0</v>
      </c>
      <c r="BO1818" s="1">
        <v>0</v>
      </c>
      <c r="BP1818" s="1">
        <v>0</v>
      </c>
      <c r="BQ1818" s="1">
        <v>0</v>
      </c>
      <c r="BR1818" s="1">
        <v>0</v>
      </c>
      <c r="BS1818" s="1">
        <v>0</v>
      </c>
      <c r="BT1818" s="1">
        <v>0</v>
      </c>
      <c r="BU1818" s="1">
        <v>0</v>
      </c>
      <c r="BV1818" s="1">
        <v>0</v>
      </c>
      <c r="BW1818" s="1">
        <v>0</v>
      </c>
      <c r="BX1818" s="1">
        <v>0</v>
      </c>
      <c r="BY1818" s="1">
        <v>0</v>
      </c>
      <c r="BZ1818" s="1">
        <v>0</v>
      </c>
      <c r="CA1818" s="1">
        <v>0</v>
      </c>
      <c r="CB1818" s="1">
        <v>0</v>
      </c>
      <c r="CC1818" s="1">
        <v>0</v>
      </c>
      <c r="CD1818" s="1">
        <v>0</v>
      </c>
      <c r="CE1818" s="1">
        <v>0</v>
      </c>
      <c r="CF1818" s="1">
        <v>0</v>
      </c>
      <c r="CG1818" s="1">
        <v>0</v>
      </c>
      <c r="CH1818" s="1">
        <v>0</v>
      </c>
      <c r="CI1818" s="1" t="s">
        <v>4943</v>
      </c>
      <c r="CJ1818" s="1" t="s">
        <v>4943</v>
      </c>
      <c r="CK1818" s="1" t="s">
        <v>4943</v>
      </c>
      <c r="CL1818" s="1" t="s">
        <v>4943</v>
      </c>
      <c r="CM1818" s="1" t="s">
        <v>4943</v>
      </c>
      <c r="CN1818" s="1" t="s">
        <v>4943</v>
      </c>
      <c r="CO1818" s="1" t="s">
        <v>4943</v>
      </c>
      <c r="CP1818" s="1" t="s">
        <v>4943</v>
      </c>
      <c r="CQ1818" s="1" t="s">
        <v>4943</v>
      </c>
      <c r="CR1818" s="1" t="s">
        <v>4943</v>
      </c>
      <c r="CS1818" s="1" t="s">
        <v>4943</v>
      </c>
      <c r="CT1818" s="1" t="s">
        <v>4943</v>
      </c>
      <c r="CU1818" s="1" t="s">
        <v>4943</v>
      </c>
      <c r="CV1818" s="1" t="s">
        <v>4943</v>
      </c>
      <c r="CW1818" s="1" t="s">
        <v>4943</v>
      </c>
      <c r="CX1818" s="1" t="s">
        <v>4943</v>
      </c>
      <c r="CY1818" s="1" t="s">
        <v>23</v>
      </c>
      <c r="CZ1818" s="1" t="s">
        <v>4943</v>
      </c>
    </row>
    <row r="1819" spans="2:104" x14ac:dyDescent="0.25">
      <c r="B1819" s="2">
        <v>44355</v>
      </c>
      <c r="C1819" s="1">
        <v>1</v>
      </c>
      <c r="D1819" s="1">
        <v>0</v>
      </c>
      <c r="E1819" s="1">
        <v>0</v>
      </c>
      <c r="F1819" s="1">
        <v>0</v>
      </c>
      <c r="G1819">
        <v>0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0</v>
      </c>
      <c r="N1819">
        <v>1</v>
      </c>
      <c r="O1819">
        <v>1</v>
      </c>
      <c r="P1819">
        <v>0</v>
      </c>
      <c r="Q1819">
        <v>0</v>
      </c>
      <c r="R1819">
        <v>0</v>
      </c>
      <c r="S1819">
        <v>1</v>
      </c>
      <c r="T1819">
        <v>1</v>
      </c>
      <c r="U1819">
        <v>0</v>
      </c>
      <c r="V1819" s="1">
        <v>1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1</v>
      </c>
      <c r="AG1819" s="1">
        <v>1</v>
      </c>
      <c r="AH1819" s="1">
        <v>0</v>
      </c>
      <c r="AI1819" s="1">
        <v>1</v>
      </c>
      <c r="AJ1819" s="1">
        <v>1</v>
      </c>
      <c r="AK1819" s="1">
        <v>1</v>
      </c>
      <c r="AL1819" s="1">
        <v>1</v>
      </c>
      <c r="AM1819" s="1">
        <v>1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1</v>
      </c>
      <c r="AX1819" s="1">
        <v>1</v>
      </c>
      <c r="AY1819" s="1">
        <v>1</v>
      </c>
      <c r="AZ1819" s="1">
        <v>1</v>
      </c>
      <c r="BA1819" s="1">
        <v>1</v>
      </c>
      <c r="BB1819" s="1">
        <v>0</v>
      </c>
      <c r="BC1819">
        <v>1</v>
      </c>
      <c r="BD1819">
        <v>0</v>
      </c>
      <c r="BE1819">
        <v>1</v>
      </c>
      <c r="BF1819">
        <v>0</v>
      </c>
      <c r="BG1819" s="1">
        <v>1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M1819" s="1">
        <v>0</v>
      </c>
      <c r="BN1819" s="1">
        <v>0</v>
      </c>
      <c r="BO1819" s="1">
        <v>0</v>
      </c>
      <c r="BP1819" s="1">
        <v>0</v>
      </c>
      <c r="BQ1819" s="1">
        <v>0</v>
      </c>
      <c r="BR1819" s="1">
        <v>0</v>
      </c>
      <c r="BS1819" s="1">
        <v>0</v>
      </c>
      <c r="BT1819" s="1">
        <v>0</v>
      </c>
      <c r="BU1819" s="1">
        <v>0</v>
      </c>
      <c r="BV1819" s="1">
        <v>0</v>
      </c>
      <c r="BW1819" s="1">
        <v>0</v>
      </c>
      <c r="BX1819" s="1">
        <v>0</v>
      </c>
      <c r="BY1819" s="1">
        <v>0</v>
      </c>
      <c r="BZ1819" s="1">
        <v>0</v>
      </c>
      <c r="CA1819" s="1">
        <v>0</v>
      </c>
      <c r="CB1819" s="1">
        <v>0</v>
      </c>
      <c r="CC1819" s="1">
        <v>0</v>
      </c>
      <c r="CD1819" s="1">
        <v>0</v>
      </c>
      <c r="CE1819" s="1">
        <v>0</v>
      </c>
      <c r="CF1819" s="1">
        <v>0</v>
      </c>
      <c r="CG1819" s="1">
        <v>0</v>
      </c>
      <c r="CH1819" s="1">
        <v>0</v>
      </c>
      <c r="CI1819" s="1" t="s">
        <v>4946</v>
      </c>
      <c r="CJ1819" s="1" t="s">
        <v>4946</v>
      </c>
      <c r="CK1819" s="1" t="s">
        <v>4946</v>
      </c>
      <c r="CL1819" s="1" t="s">
        <v>4946</v>
      </c>
      <c r="CM1819" s="1" t="s">
        <v>4946</v>
      </c>
      <c r="CN1819" s="1" t="s">
        <v>4946</v>
      </c>
      <c r="CO1819" s="1" t="s">
        <v>4946</v>
      </c>
      <c r="CP1819" s="1" t="s">
        <v>4946</v>
      </c>
      <c r="CQ1819" s="1" t="s">
        <v>4946</v>
      </c>
      <c r="CR1819" s="1" t="s">
        <v>4946</v>
      </c>
      <c r="CS1819" s="1" t="s">
        <v>4946</v>
      </c>
      <c r="CT1819" s="1" t="s">
        <v>4943</v>
      </c>
      <c r="CU1819" s="1" t="s">
        <v>4943</v>
      </c>
      <c r="CV1819" s="1" t="s">
        <v>4943</v>
      </c>
      <c r="CW1819" s="1" t="s">
        <v>4943</v>
      </c>
      <c r="CX1819" s="1" t="s">
        <v>4943</v>
      </c>
      <c r="CY1819" s="1" t="s">
        <v>4943</v>
      </c>
      <c r="CZ1819" s="1" t="s">
        <v>4943</v>
      </c>
    </row>
    <row r="1820" spans="2:104" x14ac:dyDescent="0.25">
      <c r="B1820" s="2">
        <v>44355</v>
      </c>
      <c r="C1820" s="1">
        <v>1</v>
      </c>
      <c r="D1820" s="1">
        <v>0</v>
      </c>
      <c r="E1820" s="1">
        <v>0</v>
      </c>
      <c r="F1820" s="1">
        <v>0</v>
      </c>
      <c r="G1820">
        <v>0</v>
      </c>
      <c r="H1820">
        <v>0</v>
      </c>
      <c r="I1820">
        <v>1</v>
      </c>
      <c r="J1820">
        <v>0</v>
      </c>
      <c r="K1820">
        <v>1</v>
      </c>
      <c r="L1820">
        <v>0</v>
      </c>
      <c r="M1820">
        <v>0</v>
      </c>
      <c r="N1820">
        <v>1</v>
      </c>
      <c r="O1820">
        <v>0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0</v>
      </c>
      <c r="V1820" s="1">
        <v>1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1</v>
      </c>
      <c r="AX1820" s="1">
        <v>1</v>
      </c>
      <c r="AY1820" s="1">
        <v>1</v>
      </c>
      <c r="AZ1820" s="1">
        <v>1</v>
      </c>
      <c r="BA1820" s="1">
        <v>0</v>
      </c>
      <c r="BB1820" s="1">
        <v>0</v>
      </c>
      <c r="BC1820">
        <v>1</v>
      </c>
      <c r="BD1820">
        <v>0</v>
      </c>
      <c r="BE1820">
        <v>1</v>
      </c>
      <c r="BF1820">
        <v>0</v>
      </c>
      <c r="BG1820" s="1">
        <v>1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M1820" s="1">
        <v>0</v>
      </c>
      <c r="BN1820" s="1">
        <v>0</v>
      </c>
      <c r="BO1820" s="1">
        <v>0</v>
      </c>
      <c r="BP1820" s="1">
        <v>0</v>
      </c>
      <c r="BQ1820" s="1">
        <v>0</v>
      </c>
      <c r="BR1820" s="1">
        <v>0</v>
      </c>
      <c r="BS1820" s="1">
        <v>0</v>
      </c>
      <c r="BT1820" s="1">
        <v>0</v>
      </c>
      <c r="BU1820" s="1">
        <v>0</v>
      </c>
      <c r="BV1820" s="1">
        <v>0</v>
      </c>
      <c r="BW1820" s="1">
        <v>0</v>
      </c>
      <c r="BX1820" s="1">
        <v>0</v>
      </c>
      <c r="BY1820" s="1">
        <v>0</v>
      </c>
      <c r="BZ1820" s="1">
        <v>0</v>
      </c>
      <c r="CA1820" s="1">
        <v>0</v>
      </c>
      <c r="CB1820" s="1">
        <v>0</v>
      </c>
      <c r="CC1820" s="1">
        <v>0</v>
      </c>
      <c r="CD1820" s="1">
        <v>0</v>
      </c>
      <c r="CE1820" s="1">
        <v>0</v>
      </c>
      <c r="CF1820" s="1">
        <v>0</v>
      </c>
      <c r="CG1820" s="1">
        <v>0</v>
      </c>
      <c r="CH1820" s="1">
        <v>0</v>
      </c>
      <c r="CI1820" s="1" t="s">
        <v>4946</v>
      </c>
      <c r="CJ1820" s="1" t="s">
        <v>4946</v>
      </c>
      <c r="CK1820" s="1" t="s">
        <v>4945</v>
      </c>
      <c r="CL1820" s="1" t="s">
        <v>4945</v>
      </c>
      <c r="CM1820" s="1" t="s">
        <v>4945</v>
      </c>
      <c r="CN1820" s="1" t="s">
        <v>4945</v>
      </c>
      <c r="CO1820" s="1" t="s">
        <v>4945</v>
      </c>
      <c r="CP1820" s="1" t="s">
        <v>4945</v>
      </c>
      <c r="CQ1820" s="1" t="s">
        <v>4945</v>
      </c>
      <c r="CR1820" s="1" t="s">
        <v>4944</v>
      </c>
      <c r="CS1820" s="1" t="s">
        <v>4945</v>
      </c>
      <c r="CT1820" s="1" t="s">
        <v>4943</v>
      </c>
      <c r="CU1820" s="1" t="s">
        <v>4943</v>
      </c>
      <c r="CV1820" s="1" t="s">
        <v>4943</v>
      </c>
      <c r="CW1820" s="1" t="s">
        <v>4943</v>
      </c>
      <c r="CX1820" s="1" t="s">
        <v>4943</v>
      </c>
      <c r="CY1820" s="1" t="s">
        <v>4943</v>
      </c>
      <c r="CZ1820" s="1" t="s">
        <v>4943</v>
      </c>
    </row>
    <row r="1821" spans="2:104" x14ac:dyDescent="0.25">
      <c r="B1821" s="2">
        <v>44354</v>
      </c>
      <c r="C1821" s="1">
        <v>0</v>
      </c>
      <c r="D1821" s="1">
        <v>1</v>
      </c>
      <c r="E1821" s="1">
        <v>0</v>
      </c>
      <c r="F1821" s="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>
        <v>0</v>
      </c>
      <c r="BD1821">
        <v>0</v>
      </c>
      <c r="BE1821">
        <v>0</v>
      </c>
      <c r="BF182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M1821" s="1">
        <v>0</v>
      </c>
      <c r="BN1821" s="1">
        <v>0</v>
      </c>
      <c r="BO1821" s="1">
        <v>0</v>
      </c>
      <c r="BP1821" s="1">
        <v>0</v>
      </c>
      <c r="BQ1821" s="1">
        <v>0</v>
      </c>
      <c r="BR1821" s="1">
        <v>0</v>
      </c>
      <c r="BS1821" s="1">
        <v>0</v>
      </c>
      <c r="BT1821" s="1">
        <v>0</v>
      </c>
      <c r="BU1821" s="1">
        <v>0</v>
      </c>
      <c r="BV1821" s="1">
        <v>0</v>
      </c>
      <c r="BW1821" s="1">
        <v>0</v>
      </c>
      <c r="BX1821" s="1">
        <v>0</v>
      </c>
      <c r="BY1821" s="1">
        <v>0</v>
      </c>
      <c r="BZ1821" s="1">
        <v>0</v>
      </c>
      <c r="CA1821" s="1">
        <v>0</v>
      </c>
      <c r="CB1821" s="1">
        <v>0</v>
      </c>
      <c r="CC1821" s="1">
        <v>0</v>
      </c>
      <c r="CD1821" s="1">
        <v>0</v>
      </c>
      <c r="CE1821" s="1">
        <v>0</v>
      </c>
      <c r="CF1821" s="1">
        <v>0</v>
      </c>
      <c r="CG1821" s="1">
        <v>0</v>
      </c>
      <c r="CH1821" s="1">
        <v>0</v>
      </c>
      <c r="CI1821" s="1" t="s">
        <v>4943</v>
      </c>
      <c r="CJ1821" s="1" t="s">
        <v>4943</v>
      </c>
      <c r="CK1821" s="1" t="s">
        <v>4943</v>
      </c>
      <c r="CL1821" s="1" t="s">
        <v>4943</v>
      </c>
      <c r="CM1821" s="1" t="s">
        <v>4943</v>
      </c>
      <c r="CN1821" s="1" t="s">
        <v>4943</v>
      </c>
      <c r="CO1821" s="1" t="s">
        <v>4943</v>
      </c>
      <c r="CP1821" s="1" t="s">
        <v>4943</v>
      </c>
      <c r="CQ1821" s="1" t="s">
        <v>4943</v>
      </c>
      <c r="CR1821" s="1" t="s">
        <v>4943</v>
      </c>
      <c r="CS1821" s="1" t="s">
        <v>4943</v>
      </c>
      <c r="CT1821" s="1" t="s">
        <v>4943</v>
      </c>
      <c r="CU1821" s="1" t="s">
        <v>4943</v>
      </c>
      <c r="CV1821" s="1" t="s">
        <v>4943</v>
      </c>
      <c r="CW1821" s="1" t="s">
        <v>4943</v>
      </c>
      <c r="CX1821" s="1" t="s">
        <v>4943</v>
      </c>
      <c r="CY1821" s="1" t="s">
        <v>23</v>
      </c>
      <c r="CZ1821" s="1" t="s">
        <v>4943</v>
      </c>
    </row>
    <row r="1822" spans="2:104" x14ac:dyDescent="0.25">
      <c r="B1822" s="2">
        <v>44354</v>
      </c>
      <c r="C1822" s="1">
        <v>0</v>
      </c>
      <c r="D1822" s="1">
        <v>1</v>
      </c>
      <c r="E1822" s="1">
        <v>0</v>
      </c>
      <c r="F1822" s="1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>
        <v>0</v>
      </c>
      <c r="BD1822">
        <v>0</v>
      </c>
      <c r="BE1822">
        <v>0</v>
      </c>
      <c r="BF1822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M1822" s="1">
        <v>0</v>
      </c>
      <c r="BN1822" s="1">
        <v>0</v>
      </c>
      <c r="BO1822" s="1">
        <v>0</v>
      </c>
      <c r="BP1822" s="1">
        <v>0</v>
      </c>
      <c r="BQ1822" s="1">
        <v>0</v>
      </c>
      <c r="BR1822" s="1">
        <v>0</v>
      </c>
      <c r="BS1822" s="1">
        <v>0</v>
      </c>
      <c r="BT1822" s="1">
        <v>0</v>
      </c>
      <c r="BU1822" s="1">
        <v>0</v>
      </c>
      <c r="BV1822" s="1">
        <v>0</v>
      </c>
      <c r="BW1822" s="1">
        <v>0</v>
      </c>
      <c r="BX1822" s="1">
        <v>0</v>
      </c>
      <c r="BY1822" s="1">
        <v>0</v>
      </c>
      <c r="BZ1822" s="1">
        <v>0</v>
      </c>
      <c r="CA1822" s="1">
        <v>0</v>
      </c>
      <c r="CB1822" s="1">
        <v>0</v>
      </c>
      <c r="CC1822" s="1">
        <v>0</v>
      </c>
      <c r="CD1822" s="1">
        <v>0</v>
      </c>
      <c r="CE1822" s="1">
        <v>0</v>
      </c>
      <c r="CF1822" s="1">
        <v>0</v>
      </c>
      <c r="CG1822" s="1">
        <v>0</v>
      </c>
      <c r="CH1822" s="1">
        <v>0</v>
      </c>
      <c r="CI1822" s="1" t="s">
        <v>4943</v>
      </c>
      <c r="CJ1822" s="1" t="s">
        <v>4943</v>
      </c>
      <c r="CK1822" s="1" t="s">
        <v>4943</v>
      </c>
      <c r="CL1822" s="1" t="s">
        <v>4943</v>
      </c>
      <c r="CM1822" s="1" t="s">
        <v>4943</v>
      </c>
      <c r="CN1822" s="1" t="s">
        <v>4943</v>
      </c>
      <c r="CO1822" s="1" t="s">
        <v>4943</v>
      </c>
      <c r="CP1822" s="1" t="s">
        <v>4943</v>
      </c>
      <c r="CQ1822" s="1" t="s">
        <v>4943</v>
      </c>
      <c r="CR1822" s="1" t="s">
        <v>4943</v>
      </c>
      <c r="CS1822" s="1" t="s">
        <v>4943</v>
      </c>
      <c r="CT1822" s="1" t="s">
        <v>4943</v>
      </c>
      <c r="CU1822" s="1" t="s">
        <v>4943</v>
      </c>
      <c r="CV1822" s="1" t="s">
        <v>4943</v>
      </c>
      <c r="CW1822" s="1" t="s">
        <v>4943</v>
      </c>
      <c r="CX1822" s="1" t="s">
        <v>4943</v>
      </c>
      <c r="CY1822" s="1" t="s">
        <v>23</v>
      </c>
      <c r="CZ1822" s="1" t="s">
        <v>4943</v>
      </c>
    </row>
    <row r="1823" spans="2:104" x14ac:dyDescent="0.25">
      <c r="B1823" s="2">
        <v>44354</v>
      </c>
      <c r="C1823" s="1">
        <v>0</v>
      </c>
      <c r="D1823" s="1">
        <v>0</v>
      </c>
      <c r="E1823" s="1">
        <v>1</v>
      </c>
      <c r="F1823" s="1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>
        <v>0</v>
      </c>
      <c r="BD1823">
        <v>0</v>
      </c>
      <c r="BE1823">
        <v>0</v>
      </c>
      <c r="BF1823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M1823" s="1">
        <v>0</v>
      </c>
      <c r="BN1823" s="1">
        <v>0</v>
      </c>
      <c r="BO1823" s="1">
        <v>0</v>
      </c>
      <c r="BP1823" s="1">
        <v>0</v>
      </c>
      <c r="BQ1823" s="1">
        <v>0</v>
      </c>
      <c r="BR1823" s="1">
        <v>0</v>
      </c>
      <c r="BS1823" s="1">
        <v>0</v>
      </c>
      <c r="BT1823" s="1">
        <v>0</v>
      </c>
      <c r="BU1823" s="1">
        <v>0</v>
      </c>
      <c r="BV1823" s="1">
        <v>0</v>
      </c>
      <c r="BW1823" s="1">
        <v>0</v>
      </c>
      <c r="BX1823" s="1">
        <v>0</v>
      </c>
      <c r="BY1823" s="1">
        <v>0</v>
      </c>
      <c r="BZ1823" s="1">
        <v>0</v>
      </c>
      <c r="CA1823" s="1">
        <v>0</v>
      </c>
      <c r="CB1823" s="1">
        <v>0</v>
      </c>
      <c r="CC1823" s="1">
        <v>0</v>
      </c>
      <c r="CD1823" s="1">
        <v>0</v>
      </c>
      <c r="CE1823" s="1">
        <v>0</v>
      </c>
      <c r="CF1823" s="1">
        <v>0</v>
      </c>
      <c r="CG1823" s="1">
        <v>0</v>
      </c>
      <c r="CH1823" s="1">
        <v>0</v>
      </c>
      <c r="CI1823" s="1" t="s">
        <v>4943</v>
      </c>
      <c r="CJ1823" s="1" t="s">
        <v>4943</v>
      </c>
      <c r="CK1823" s="1" t="s">
        <v>4943</v>
      </c>
      <c r="CL1823" s="1" t="s">
        <v>4943</v>
      </c>
      <c r="CM1823" s="1" t="s">
        <v>4943</v>
      </c>
      <c r="CN1823" s="1" t="s">
        <v>4943</v>
      </c>
      <c r="CO1823" s="1" t="s">
        <v>4943</v>
      </c>
      <c r="CP1823" s="1" t="s">
        <v>4943</v>
      </c>
      <c r="CQ1823" s="1" t="s">
        <v>4943</v>
      </c>
      <c r="CR1823" s="1" t="s">
        <v>4943</v>
      </c>
      <c r="CS1823" s="1" t="s">
        <v>4943</v>
      </c>
      <c r="CT1823" s="1" t="s">
        <v>4943</v>
      </c>
      <c r="CU1823" s="1" t="s">
        <v>4943</v>
      </c>
      <c r="CV1823" s="1" t="s">
        <v>4943</v>
      </c>
      <c r="CW1823" s="1" t="s">
        <v>4943</v>
      </c>
      <c r="CX1823" s="1" t="s">
        <v>4943</v>
      </c>
      <c r="CY1823" s="1" t="s">
        <v>4943</v>
      </c>
      <c r="CZ1823" s="1" t="s">
        <v>23</v>
      </c>
    </row>
    <row r="1824" spans="2:104" x14ac:dyDescent="0.25">
      <c r="B1824" s="2">
        <v>44354</v>
      </c>
      <c r="C1824" s="1">
        <v>1</v>
      </c>
      <c r="D1824" s="1">
        <v>0</v>
      </c>
      <c r="E1824" s="1">
        <v>0</v>
      </c>
      <c r="F1824" s="1">
        <v>0</v>
      </c>
      <c r="G1824">
        <v>0</v>
      </c>
      <c r="H1824">
        <v>0</v>
      </c>
      <c r="I1824">
        <v>1</v>
      </c>
      <c r="J1824">
        <v>1</v>
      </c>
      <c r="K1824">
        <v>1</v>
      </c>
      <c r="L1824">
        <v>1</v>
      </c>
      <c r="M1824">
        <v>0</v>
      </c>
      <c r="N1824">
        <v>1</v>
      </c>
      <c r="O1824">
        <v>1</v>
      </c>
      <c r="P1824">
        <v>0</v>
      </c>
      <c r="Q1824">
        <v>0</v>
      </c>
      <c r="R1824">
        <v>1</v>
      </c>
      <c r="S1824">
        <v>1</v>
      </c>
      <c r="T1824">
        <v>1</v>
      </c>
      <c r="U1824">
        <v>0</v>
      </c>
      <c r="V1824" s="1">
        <v>0</v>
      </c>
      <c r="W1824" s="1">
        <v>0</v>
      </c>
      <c r="X1824" s="1">
        <v>1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1</v>
      </c>
      <c r="AG1824" s="1">
        <v>1</v>
      </c>
      <c r="AH1824" s="1">
        <v>0</v>
      </c>
      <c r="AI1824" s="1">
        <v>1</v>
      </c>
      <c r="AJ1824" s="1">
        <v>0</v>
      </c>
      <c r="AK1824" s="1">
        <v>1</v>
      </c>
      <c r="AL1824" s="1">
        <v>0</v>
      </c>
      <c r="AM1824" s="1">
        <v>0</v>
      </c>
      <c r="AN1824" s="1">
        <v>0</v>
      </c>
      <c r="AO1824" s="1">
        <v>1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1</v>
      </c>
      <c r="AX1824" s="1">
        <v>0</v>
      </c>
      <c r="AY1824" s="1">
        <v>1</v>
      </c>
      <c r="AZ1824" s="1">
        <v>1</v>
      </c>
      <c r="BA1824" s="1">
        <v>0</v>
      </c>
      <c r="BB1824" s="1">
        <v>1</v>
      </c>
      <c r="BC1824">
        <v>1</v>
      </c>
      <c r="BD1824">
        <v>0</v>
      </c>
      <c r="BE1824">
        <v>0</v>
      </c>
      <c r="BF1824">
        <v>1</v>
      </c>
      <c r="BG1824" s="1">
        <v>0</v>
      </c>
      <c r="BH1824" s="1">
        <v>0</v>
      </c>
      <c r="BI1824" s="1">
        <v>1</v>
      </c>
      <c r="BJ1824" s="1">
        <v>0</v>
      </c>
      <c r="BK1824" s="1">
        <v>0</v>
      </c>
      <c r="BL1824" s="1">
        <v>0</v>
      </c>
      <c r="BM1824" s="1">
        <v>0</v>
      </c>
      <c r="BN1824" s="1">
        <v>0</v>
      </c>
      <c r="BO1824" s="1">
        <v>0</v>
      </c>
      <c r="BP1824" s="1">
        <v>0</v>
      </c>
      <c r="BQ1824" s="1">
        <v>1</v>
      </c>
      <c r="BR1824" s="1">
        <v>1</v>
      </c>
      <c r="BS1824" s="1">
        <v>1</v>
      </c>
      <c r="BT1824" s="1">
        <v>0</v>
      </c>
      <c r="BU1824" s="1">
        <v>1</v>
      </c>
      <c r="BV1824" s="1">
        <v>0</v>
      </c>
      <c r="BW1824" s="1">
        <v>0</v>
      </c>
      <c r="BX1824" s="1">
        <v>1</v>
      </c>
      <c r="BY1824" s="1">
        <v>0</v>
      </c>
      <c r="BZ1824" s="1">
        <v>0</v>
      </c>
      <c r="CA1824" s="1">
        <v>0</v>
      </c>
      <c r="CB1824" s="1">
        <v>0</v>
      </c>
      <c r="CC1824" s="1">
        <v>0</v>
      </c>
      <c r="CD1824" s="1">
        <v>0</v>
      </c>
      <c r="CE1824" s="1">
        <v>0</v>
      </c>
      <c r="CF1824" s="1">
        <v>0</v>
      </c>
      <c r="CG1824" s="1">
        <v>0</v>
      </c>
      <c r="CH1824" s="1">
        <v>0</v>
      </c>
      <c r="CI1824" s="1" t="s">
        <v>4946</v>
      </c>
      <c r="CJ1824" s="1" t="s">
        <v>4946</v>
      </c>
      <c r="CK1824" s="1" t="s">
        <v>4946</v>
      </c>
      <c r="CL1824" s="1" t="s">
        <v>4946</v>
      </c>
      <c r="CM1824" s="1" t="s">
        <v>4946</v>
      </c>
      <c r="CN1824" s="1" t="s">
        <v>4946</v>
      </c>
      <c r="CO1824" s="1" t="s">
        <v>4946</v>
      </c>
      <c r="CP1824" s="1" t="s">
        <v>4946</v>
      </c>
      <c r="CQ1824" s="1" t="s">
        <v>4944</v>
      </c>
      <c r="CR1824" s="1" t="s">
        <v>4946</v>
      </c>
      <c r="CS1824" s="1" t="s">
        <v>4946</v>
      </c>
      <c r="CT1824" s="1" t="s">
        <v>4943</v>
      </c>
      <c r="CU1824" s="1" t="s">
        <v>4943</v>
      </c>
      <c r="CV1824" s="1" t="s">
        <v>4943</v>
      </c>
      <c r="CW1824" s="1" t="s">
        <v>4943</v>
      </c>
      <c r="CX1824" s="1" t="s">
        <v>4943</v>
      </c>
      <c r="CY1824" s="1" t="s">
        <v>4943</v>
      </c>
      <c r="CZ1824" s="1" t="s">
        <v>4943</v>
      </c>
    </row>
    <row r="1825" spans="2:104" x14ac:dyDescent="0.25">
      <c r="B1825" s="2">
        <v>44354</v>
      </c>
      <c r="C1825" s="1">
        <v>1</v>
      </c>
      <c r="D1825" s="1">
        <v>0</v>
      </c>
      <c r="E1825" s="1">
        <v>0</v>
      </c>
      <c r="F1825" s="1">
        <v>0</v>
      </c>
      <c r="G1825">
        <v>0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1</v>
      </c>
      <c r="O1825">
        <v>1</v>
      </c>
      <c r="P1825">
        <v>0</v>
      </c>
      <c r="Q1825">
        <v>0</v>
      </c>
      <c r="R1825">
        <v>0</v>
      </c>
      <c r="S1825">
        <v>0</v>
      </c>
      <c r="T1825">
        <v>1</v>
      </c>
      <c r="U1825"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1</v>
      </c>
      <c r="AG1825" s="1">
        <v>0</v>
      </c>
      <c r="AH1825" s="1">
        <v>0</v>
      </c>
      <c r="AI1825" s="1">
        <v>1</v>
      </c>
      <c r="AJ1825" s="1">
        <v>0</v>
      </c>
      <c r="AK1825" s="1">
        <v>0</v>
      </c>
      <c r="AL1825" s="1">
        <v>1</v>
      </c>
      <c r="AM1825" s="1">
        <v>1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1</v>
      </c>
      <c r="AX1825" s="1">
        <v>1</v>
      </c>
      <c r="AY1825" s="1">
        <v>0</v>
      </c>
      <c r="AZ1825" s="1">
        <v>1</v>
      </c>
      <c r="BA1825" s="1">
        <v>0</v>
      </c>
      <c r="BB1825" s="1">
        <v>0</v>
      </c>
      <c r="BC1825">
        <v>0</v>
      </c>
      <c r="BD1825">
        <v>0</v>
      </c>
      <c r="BE1825">
        <v>1</v>
      </c>
      <c r="BF1825">
        <v>1</v>
      </c>
      <c r="BG1825" s="1">
        <v>1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M1825" s="1">
        <v>0</v>
      </c>
      <c r="BN1825" s="1">
        <v>0</v>
      </c>
      <c r="BO1825" s="1">
        <v>0</v>
      </c>
      <c r="BP1825" s="1">
        <v>0</v>
      </c>
      <c r="BQ1825" s="1">
        <v>0</v>
      </c>
      <c r="BR1825" s="1">
        <v>0</v>
      </c>
      <c r="BS1825" s="1">
        <v>0</v>
      </c>
      <c r="BT1825" s="1">
        <v>0</v>
      </c>
      <c r="BU1825" s="1">
        <v>0</v>
      </c>
      <c r="BV1825" s="1">
        <v>0</v>
      </c>
      <c r="BW1825" s="1">
        <v>0</v>
      </c>
      <c r="BX1825" s="1">
        <v>0</v>
      </c>
      <c r="BY1825" s="1">
        <v>0</v>
      </c>
      <c r="BZ1825" s="1">
        <v>0</v>
      </c>
      <c r="CA1825" s="1">
        <v>0</v>
      </c>
      <c r="CB1825" s="1">
        <v>0</v>
      </c>
      <c r="CC1825" s="1">
        <v>0</v>
      </c>
      <c r="CD1825" s="1">
        <v>0</v>
      </c>
      <c r="CE1825" s="1">
        <v>0</v>
      </c>
      <c r="CF1825" s="1">
        <v>1</v>
      </c>
      <c r="CG1825" s="1">
        <v>0</v>
      </c>
      <c r="CH1825" s="1">
        <v>0</v>
      </c>
      <c r="CI1825" s="1" t="s">
        <v>4946</v>
      </c>
      <c r="CJ1825" s="1" t="s">
        <v>4946</v>
      </c>
      <c r="CK1825" s="1" t="s">
        <v>4946</v>
      </c>
      <c r="CL1825" s="1" t="s">
        <v>4946</v>
      </c>
      <c r="CM1825" s="1" t="s">
        <v>4946</v>
      </c>
      <c r="CN1825" s="1" t="s">
        <v>4946</v>
      </c>
      <c r="CO1825" s="1" t="s">
        <v>4946</v>
      </c>
      <c r="CP1825" s="1" t="s">
        <v>4946</v>
      </c>
      <c r="CQ1825" s="1" t="s">
        <v>4946</v>
      </c>
      <c r="CR1825" s="1" t="s">
        <v>4946</v>
      </c>
      <c r="CS1825" s="1" t="s">
        <v>4946</v>
      </c>
      <c r="CT1825" s="1" t="s">
        <v>4943</v>
      </c>
      <c r="CU1825" s="1" t="s">
        <v>4943</v>
      </c>
      <c r="CV1825" s="1" t="s">
        <v>4943</v>
      </c>
      <c r="CW1825" s="1" t="s">
        <v>4943</v>
      </c>
      <c r="CX1825" s="1" t="s">
        <v>4943</v>
      </c>
      <c r="CY1825" s="1" t="s">
        <v>4943</v>
      </c>
      <c r="CZ1825" s="1" t="s">
        <v>4943</v>
      </c>
    </row>
    <row r="1826" spans="2:104" x14ac:dyDescent="0.25">
      <c r="B1826" s="2">
        <v>44354</v>
      </c>
      <c r="C1826" s="1">
        <v>1</v>
      </c>
      <c r="D1826" s="1">
        <v>0</v>
      </c>
      <c r="E1826" s="1">
        <v>0</v>
      </c>
      <c r="F1826" s="1">
        <v>0</v>
      </c>
      <c r="G1826">
        <v>0</v>
      </c>
      <c r="H1826">
        <v>0</v>
      </c>
      <c r="I1826">
        <v>1</v>
      </c>
      <c r="J1826">
        <v>0</v>
      </c>
      <c r="K1826">
        <v>0</v>
      </c>
      <c r="L1826">
        <v>0</v>
      </c>
      <c r="M1826">
        <v>1</v>
      </c>
      <c r="N1826">
        <v>1</v>
      </c>
      <c r="O1826">
        <v>0</v>
      </c>
      <c r="P1826">
        <v>0</v>
      </c>
      <c r="Q1826">
        <v>0</v>
      </c>
      <c r="R1826">
        <v>1</v>
      </c>
      <c r="S1826">
        <v>1</v>
      </c>
      <c r="T1826">
        <v>0</v>
      </c>
      <c r="U1826">
        <v>0</v>
      </c>
      <c r="V1826" s="1">
        <v>1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>
        <v>0</v>
      </c>
      <c r="BD1826">
        <v>0</v>
      </c>
      <c r="BE1826">
        <v>0</v>
      </c>
      <c r="BF1826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M1826" s="1">
        <v>0</v>
      </c>
      <c r="BN1826" s="1">
        <v>0</v>
      </c>
      <c r="BO1826" s="1">
        <v>0</v>
      </c>
      <c r="BP1826" s="1">
        <v>0</v>
      </c>
      <c r="BQ1826" s="1">
        <v>0</v>
      </c>
      <c r="BR1826" s="1">
        <v>0</v>
      </c>
      <c r="BS1826" s="1">
        <v>0</v>
      </c>
      <c r="BT1826" s="1">
        <v>0</v>
      </c>
      <c r="BU1826" s="1">
        <v>0</v>
      </c>
      <c r="BV1826" s="1">
        <v>0</v>
      </c>
      <c r="BW1826" s="1">
        <v>0</v>
      </c>
      <c r="BX1826" s="1">
        <v>0</v>
      </c>
      <c r="BY1826" s="1">
        <v>0</v>
      </c>
      <c r="BZ1826" s="1">
        <v>0</v>
      </c>
      <c r="CA1826" s="1">
        <v>0</v>
      </c>
      <c r="CB1826" s="1">
        <v>0</v>
      </c>
      <c r="CC1826" s="1">
        <v>0</v>
      </c>
      <c r="CD1826" s="1">
        <v>0</v>
      </c>
      <c r="CE1826" s="1">
        <v>0</v>
      </c>
      <c r="CF1826" s="1">
        <v>1</v>
      </c>
      <c r="CG1826" s="1">
        <v>1</v>
      </c>
      <c r="CH1826" s="1">
        <v>0</v>
      </c>
      <c r="CI1826" s="1" t="s">
        <v>4946</v>
      </c>
      <c r="CJ1826" s="1" t="s">
        <v>4946</v>
      </c>
      <c r="CK1826" s="1" t="s">
        <v>4946</v>
      </c>
      <c r="CL1826" s="1" t="s">
        <v>4946</v>
      </c>
      <c r="CM1826" s="1" t="s">
        <v>4946</v>
      </c>
      <c r="CN1826" s="1" t="s">
        <v>4945</v>
      </c>
      <c r="CO1826" s="1" t="s">
        <v>4946</v>
      </c>
      <c r="CP1826" s="1" t="s">
        <v>4946</v>
      </c>
      <c r="CQ1826" s="1" t="s">
        <v>4945</v>
      </c>
      <c r="CR1826" s="1" t="s">
        <v>4946</v>
      </c>
      <c r="CS1826" s="1" t="s">
        <v>4946</v>
      </c>
      <c r="CT1826" s="1" t="s">
        <v>4943</v>
      </c>
      <c r="CU1826" s="1" t="s">
        <v>4943</v>
      </c>
      <c r="CV1826" s="1" t="s">
        <v>4943</v>
      </c>
      <c r="CW1826" s="1" t="s">
        <v>4943</v>
      </c>
      <c r="CX1826" s="1" t="s">
        <v>4943</v>
      </c>
      <c r="CY1826" s="1" t="s">
        <v>4943</v>
      </c>
      <c r="CZ1826" s="1" t="s">
        <v>4943</v>
      </c>
    </row>
    <row r="1827" spans="2:104" x14ac:dyDescent="0.25">
      <c r="B1827" s="2">
        <v>44354</v>
      </c>
      <c r="C1827" s="1">
        <v>1</v>
      </c>
      <c r="D1827" s="1">
        <v>0</v>
      </c>
      <c r="E1827" s="1">
        <v>0</v>
      </c>
      <c r="F1827" s="1">
        <v>0</v>
      </c>
      <c r="G1827">
        <v>0</v>
      </c>
      <c r="H1827">
        <v>0</v>
      </c>
      <c r="I1827">
        <v>1</v>
      </c>
      <c r="J1827">
        <v>0</v>
      </c>
      <c r="K1827">
        <v>0</v>
      </c>
      <c r="L1827">
        <v>0</v>
      </c>
      <c r="M1827">
        <v>0</v>
      </c>
      <c r="N1827">
        <v>1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 s="1">
        <v>1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>
        <v>0</v>
      </c>
      <c r="BD1827">
        <v>0</v>
      </c>
      <c r="BE1827">
        <v>0</v>
      </c>
      <c r="BF1827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M1827" s="1">
        <v>0</v>
      </c>
      <c r="BN1827" s="1">
        <v>0</v>
      </c>
      <c r="BO1827" s="1">
        <v>0</v>
      </c>
      <c r="BP1827" s="1">
        <v>0</v>
      </c>
      <c r="BQ1827" s="1">
        <v>0</v>
      </c>
      <c r="BR1827" s="1">
        <v>0</v>
      </c>
      <c r="BS1827" s="1">
        <v>0</v>
      </c>
      <c r="BT1827" s="1">
        <v>0</v>
      </c>
      <c r="BU1827" s="1">
        <v>0</v>
      </c>
      <c r="BV1827" s="1">
        <v>0</v>
      </c>
      <c r="BW1827" s="1">
        <v>0</v>
      </c>
      <c r="BX1827" s="1">
        <v>0</v>
      </c>
      <c r="BY1827" s="1">
        <v>0</v>
      </c>
      <c r="BZ1827" s="1">
        <v>0</v>
      </c>
      <c r="CA1827" s="1">
        <v>0</v>
      </c>
      <c r="CB1827" s="1">
        <v>0</v>
      </c>
      <c r="CC1827" s="1">
        <v>0</v>
      </c>
      <c r="CD1827" s="1">
        <v>0</v>
      </c>
      <c r="CE1827" s="1">
        <v>0</v>
      </c>
      <c r="CF1827" s="1">
        <v>0</v>
      </c>
      <c r="CG1827" s="1">
        <v>0</v>
      </c>
      <c r="CH1827" s="1">
        <v>0</v>
      </c>
      <c r="CI1827" s="1" t="s">
        <v>4946</v>
      </c>
      <c r="CJ1827" s="1" t="s">
        <v>4944</v>
      </c>
      <c r="CK1827" s="1" t="s">
        <v>4946</v>
      </c>
      <c r="CL1827" s="1" t="s">
        <v>4946</v>
      </c>
      <c r="CM1827" s="1" t="s">
        <v>4946</v>
      </c>
      <c r="CN1827" s="1" t="s">
        <v>4946</v>
      </c>
      <c r="CO1827" s="1" t="s">
        <v>4944</v>
      </c>
      <c r="CP1827" s="1" t="s">
        <v>4946</v>
      </c>
      <c r="CQ1827" s="1" t="s">
        <v>4944</v>
      </c>
      <c r="CR1827" s="1" t="s">
        <v>4946</v>
      </c>
      <c r="CS1827" s="1" t="s">
        <v>4944</v>
      </c>
      <c r="CT1827" s="1" t="s">
        <v>4943</v>
      </c>
      <c r="CU1827" s="1" t="s">
        <v>4943</v>
      </c>
      <c r="CV1827" s="1" t="s">
        <v>4943</v>
      </c>
      <c r="CW1827" s="1" t="s">
        <v>4943</v>
      </c>
      <c r="CX1827" s="1" t="s">
        <v>4943</v>
      </c>
      <c r="CY1827" s="1" t="s">
        <v>4943</v>
      </c>
      <c r="CZ1827" s="1" t="s">
        <v>4943</v>
      </c>
    </row>
    <row r="1828" spans="2:104" x14ac:dyDescent="0.25">
      <c r="B1828" s="2">
        <v>44354</v>
      </c>
      <c r="C1828" s="1">
        <v>1</v>
      </c>
      <c r="D1828" s="1">
        <v>0</v>
      </c>
      <c r="E1828" s="1">
        <v>0</v>
      </c>
      <c r="F1828" s="1">
        <v>0</v>
      </c>
      <c r="G1828">
        <v>0</v>
      </c>
      <c r="H1828">
        <v>0</v>
      </c>
      <c r="I1828">
        <v>1</v>
      </c>
      <c r="J1828">
        <v>0</v>
      </c>
      <c r="K1828">
        <v>1</v>
      </c>
      <c r="L1828">
        <v>1</v>
      </c>
      <c r="M1828">
        <v>0</v>
      </c>
      <c r="N1828">
        <v>1</v>
      </c>
      <c r="O1828">
        <v>1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 s="1">
        <v>1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1</v>
      </c>
      <c r="AY1828" s="1">
        <v>0</v>
      </c>
      <c r="AZ1828" s="1">
        <v>1</v>
      </c>
      <c r="BA1828" s="1">
        <v>0</v>
      </c>
      <c r="BB1828" s="1">
        <v>1</v>
      </c>
      <c r="BC1828">
        <v>1</v>
      </c>
      <c r="BD1828">
        <v>0</v>
      </c>
      <c r="BE1828">
        <v>1</v>
      </c>
      <c r="BF1828">
        <v>1</v>
      </c>
      <c r="BG1828" s="1">
        <v>1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M1828" s="1">
        <v>0</v>
      </c>
      <c r="BN1828" s="1">
        <v>0</v>
      </c>
      <c r="BO1828" s="1">
        <v>0</v>
      </c>
      <c r="BP1828" s="1">
        <v>0</v>
      </c>
      <c r="BQ1828" s="1">
        <v>0</v>
      </c>
      <c r="BR1828" s="1">
        <v>0</v>
      </c>
      <c r="BS1828" s="1">
        <v>0</v>
      </c>
      <c r="BT1828" s="1">
        <v>0</v>
      </c>
      <c r="BU1828" s="1">
        <v>1</v>
      </c>
      <c r="BV1828" s="1">
        <v>1</v>
      </c>
      <c r="BW1828" s="1">
        <v>0</v>
      </c>
      <c r="BX1828" s="1">
        <v>0</v>
      </c>
      <c r="BY1828" s="1">
        <v>0</v>
      </c>
      <c r="BZ1828" s="1">
        <v>0</v>
      </c>
      <c r="CA1828" s="1">
        <v>0</v>
      </c>
      <c r="CB1828" s="1">
        <v>0</v>
      </c>
      <c r="CC1828" s="1">
        <v>0</v>
      </c>
      <c r="CD1828" s="1">
        <v>0</v>
      </c>
      <c r="CE1828" s="1">
        <v>0</v>
      </c>
      <c r="CF1828" s="1">
        <v>0</v>
      </c>
      <c r="CG1828" s="1">
        <v>0</v>
      </c>
      <c r="CH1828" s="1">
        <v>0</v>
      </c>
      <c r="CI1828" s="1" t="s">
        <v>4946</v>
      </c>
      <c r="CJ1828" s="1" t="s">
        <v>4946</v>
      </c>
      <c r="CK1828" s="1" t="s">
        <v>4945</v>
      </c>
      <c r="CL1828" s="1" t="s">
        <v>4945</v>
      </c>
      <c r="CM1828" s="1" t="s">
        <v>4944</v>
      </c>
      <c r="CN1828" s="1" t="s">
        <v>4944</v>
      </c>
      <c r="CO1828" s="1" t="s">
        <v>4944</v>
      </c>
      <c r="CP1828" s="1" t="s">
        <v>4945</v>
      </c>
      <c r="CQ1828" s="1" t="s">
        <v>4944</v>
      </c>
      <c r="CR1828" s="1" t="s">
        <v>4944</v>
      </c>
      <c r="CS1828" s="1" t="s">
        <v>4944</v>
      </c>
      <c r="CT1828" s="1" t="s">
        <v>4943</v>
      </c>
      <c r="CU1828" s="1" t="s">
        <v>4943</v>
      </c>
      <c r="CV1828" s="1" t="s">
        <v>4943</v>
      </c>
      <c r="CW1828" s="1" t="s">
        <v>4943</v>
      </c>
      <c r="CX1828" s="1" t="s">
        <v>4943</v>
      </c>
      <c r="CY1828" s="1" t="s">
        <v>4943</v>
      </c>
      <c r="CZ1828" s="1" t="s">
        <v>4943</v>
      </c>
    </row>
    <row r="1829" spans="2:104" x14ac:dyDescent="0.25">
      <c r="B1829" s="2">
        <v>44354</v>
      </c>
      <c r="C1829" s="1">
        <v>1</v>
      </c>
      <c r="D1829" s="1">
        <v>0</v>
      </c>
      <c r="E1829" s="1">
        <v>0</v>
      </c>
      <c r="F1829" s="1">
        <v>0</v>
      </c>
      <c r="G1829">
        <v>0</v>
      </c>
      <c r="H1829">
        <v>0</v>
      </c>
      <c r="I1829">
        <v>1</v>
      </c>
      <c r="J1829">
        <v>1</v>
      </c>
      <c r="K1829">
        <v>1</v>
      </c>
      <c r="L1829">
        <v>1</v>
      </c>
      <c r="M1829">
        <v>1</v>
      </c>
      <c r="N1829">
        <v>0</v>
      </c>
      <c r="O1829">
        <v>1</v>
      </c>
      <c r="P1829">
        <v>0</v>
      </c>
      <c r="Q1829">
        <v>0</v>
      </c>
      <c r="R1829">
        <v>1</v>
      </c>
      <c r="S1829">
        <v>1</v>
      </c>
      <c r="T1829">
        <v>1</v>
      </c>
      <c r="U1829">
        <v>0</v>
      </c>
      <c r="V1829" s="1">
        <v>1</v>
      </c>
      <c r="W1829" s="1">
        <v>1</v>
      </c>
      <c r="X1829" s="1">
        <v>1</v>
      </c>
      <c r="Y1829" s="1">
        <v>1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1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1</v>
      </c>
      <c r="AN1829" s="1">
        <v>1</v>
      </c>
      <c r="AO1829" s="1">
        <v>1</v>
      </c>
      <c r="AP1829" s="1">
        <v>1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1</v>
      </c>
      <c r="AX1829" s="1">
        <v>1</v>
      </c>
      <c r="AY1829" s="1">
        <v>1</v>
      </c>
      <c r="AZ1829" s="1">
        <v>1</v>
      </c>
      <c r="BA1829" s="1">
        <v>0</v>
      </c>
      <c r="BB1829" s="1">
        <v>1</v>
      </c>
      <c r="BC1829">
        <v>1</v>
      </c>
      <c r="BD1829">
        <v>1</v>
      </c>
      <c r="BE1829">
        <v>1</v>
      </c>
      <c r="BF1829">
        <v>0</v>
      </c>
      <c r="BG1829" s="1">
        <v>1</v>
      </c>
      <c r="BH1829" s="1">
        <v>1</v>
      </c>
      <c r="BI1829" s="1">
        <v>1</v>
      </c>
      <c r="BJ1829" s="1">
        <v>1</v>
      </c>
      <c r="BK1829" s="1">
        <v>0</v>
      </c>
      <c r="BL1829" s="1">
        <v>0</v>
      </c>
      <c r="BM1829" s="1">
        <v>0</v>
      </c>
      <c r="BN1829" s="1">
        <v>0</v>
      </c>
      <c r="BO1829" s="1">
        <v>0</v>
      </c>
      <c r="BP1829" s="1">
        <v>0</v>
      </c>
      <c r="BQ1829" s="1">
        <v>1</v>
      </c>
      <c r="BR1829" s="1">
        <v>1</v>
      </c>
      <c r="BS1829" s="1">
        <v>1</v>
      </c>
      <c r="BT1829" s="1">
        <v>0</v>
      </c>
      <c r="BU1829" s="1">
        <v>1</v>
      </c>
      <c r="BV1829" s="1">
        <v>1</v>
      </c>
      <c r="BW1829" s="1">
        <v>1</v>
      </c>
      <c r="BX1829" s="1">
        <v>1</v>
      </c>
      <c r="BY1829" s="1">
        <v>1</v>
      </c>
      <c r="BZ1829" s="1">
        <v>0</v>
      </c>
      <c r="CA1829" s="1">
        <v>0</v>
      </c>
      <c r="CB1829" s="1">
        <v>0</v>
      </c>
      <c r="CC1829" s="1">
        <v>0</v>
      </c>
      <c r="CD1829" s="1">
        <v>0</v>
      </c>
      <c r="CE1829" s="1">
        <v>0</v>
      </c>
      <c r="CF1829" s="1">
        <v>0</v>
      </c>
      <c r="CG1829" s="1">
        <v>0</v>
      </c>
      <c r="CH1829" s="1">
        <v>0</v>
      </c>
      <c r="CI1829" s="1" t="s">
        <v>4946</v>
      </c>
      <c r="CJ1829" s="1" t="s">
        <v>4946</v>
      </c>
      <c r="CK1829" s="1" t="s">
        <v>4946</v>
      </c>
      <c r="CL1829" s="1" t="s">
        <v>4946</v>
      </c>
      <c r="CM1829" s="1" t="s">
        <v>4946</v>
      </c>
      <c r="CN1829" s="1" t="s">
        <v>4946</v>
      </c>
      <c r="CO1829" s="1" t="s">
        <v>4944</v>
      </c>
      <c r="CP1829" s="1" t="s">
        <v>4944</v>
      </c>
      <c r="CQ1829" s="1" t="s">
        <v>4944</v>
      </c>
      <c r="CR1829" s="1" t="s">
        <v>4944</v>
      </c>
      <c r="CS1829" s="1" t="s">
        <v>4944</v>
      </c>
      <c r="CT1829" s="1" t="s">
        <v>4943</v>
      </c>
      <c r="CU1829" s="1" t="s">
        <v>4943</v>
      </c>
      <c r="CV1829" s="1" t="s">
        <v>4943</v>
      </c>
      <c r="CW1829" s="1" t="s">
        <v>4943</v>
      </c>
      <c r="CX1829" s="1" t="s">
        <v>4943</v>
      </c>
      <c r="CY1829" s="1" t="s">
        <v>4943</v>
      </c>
      <c r="CZ1829" s="1" t="s">
        <v>4943</v>
      </c>
    </row>
    <row r="1830" spans="2:104" x14ac:dyDescent="0.25">
      <c r="B1830" s="2">
        <v>44354</v>
      </c>
      <c r="C1830" s="1">
        <v>0</v>
      </c>
      <c r="D1830" s="1">
        <v>1</v>
      </c>
      <c r="E1830" s="1">
        <v>0</v>
      </c>
      <c r="F1830" s="1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>
        <v>0</v>
      </c>
      <c r="BD1830">
        <v>0</v>
      </c>
      <c r="BE1830">
        <v>0</v>
      </c>
      <c r="BF1830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M1830" s="1">
        <v>0</v>
      </c>
      <c r="BN1830" s="1">
        <v>0</v>
      </c>
      <c r="BO1830" s="1">
        <v>0</v>
      </c>
      <c r="BP1830" s="1">
        <v>0</v>
      </c>
      <c r="BQ1830" s="1">
        <v>0</v>
      </c>
      <c r="BR1830" s="1">
        <v>0</v>
      </c>
      <c r="BS1830" s="1">
        <v>0</v>
      </c>
      <c r="BT1830" s="1">
        <v>0</v>
      </c>
      <c r="BU1830" s="1">
        <v>0</v>
      </c>
      <c r="BV1830" s="1">
        <v>0</v>
      </c>
      <c r="BW1830" s="1">
        <v>0</v>
      </c>
      <c r="BX1830" s="1">
        <v>0</v>
      </c>
      <c r="BY1830" s="1">
        <v>0</v>
      </c>
      <c r="BZ1830" s="1">
        <v>0</v>
      </c>
      <c r="CA1830" s="1">
        <v>0</v>
      </c>
      <c r="CB1830" s="1">
        <v>0</v>
      </c>
      <c r="CC1830" s="1">
        <v>0</v>
      </c>
      <c r="CD1830" s="1">
        <v>0</v>
      </c>
      <c r="CE1830" s="1">
        <v>0</v>
      </c>
      <c r="CF1830" s="1">
        <v>0</v>
      </c>
      <c r="CG1830" s="1">
        <v>0</v>
      </c>
      <c r="CH1830" s="1">
        <v>0</v>
      </c>
      <c r="CI1830" s="1" t="s">
        <v>4943</v>
      </c>
      <c r="CJ1830" s="1" t="s">
        <v>4943</v>
      </c>
      <c r="CK1830" s="1" t="s">
        <v>4943</v>
      </c>
      <c r="CL1830" s="1" t="s">
        <v>4943</v>
      </c>
      <c r="CM1830" s="1" t="s">
        <v>4943</v>
      </c>
      <c r="CN1830" s="1" t="s">
        <v>4943</v>
      </c>
      <c r="CO1830" s="1" t="s">
        <v>4943</v>
      </c>
      <c r="CP1830" s="1" t="s">
        <v>4943</v>
      </c>
      <c r="CQ1830" s="1" t="s">
        <v>4943</v>
      </c>
      <c r="CR1830" s="1" t="s">
        <v>4943</v>
      </c>
      <c r="CS1830" s="1" t="s">
        <v>4943</v>
      </c>
      <c r="CT1830" s="1" t="s">
        <v>4943</v>
      </c>
      <c r="CU1830" s="1" t="s">
        <v>4943</v>
      </c>
      <c r="CV1830" s="1" t="s">
        <v>4943</v>
      </c>
      <c r="CW1830" s="1" t="s">
        <v>4943</v>
      </c>
      <c r="CX1830" s="1" t="s">
        <v>4943</v>
      </c>
      <c r="CY1830" s="1" t="s">
        <v>23</v>
      </c>
      <c r="CZ1830" s="1" t="s">
        <v>4943</v>
      </c>
    </row>
    <row r="1831" spans="2:104" x14ac:dyDescent="0.25">
      <c r="B1831" s="2">
        <v>44354</v>
      </c>
      <c r="C1831" s="1">
        <v>1</v>
      </c>
      <c r="D1831" s="1">
        <v>0</v>
      </c>
      <c r="E1831" s="1">
        <v>0</v>
      </c>
      <c r="F1831" s="1">
        <v>0</v>
      </c>
      <c r="G1831">
        <v>0</v>
      </c>
      <c r="H1831">
        <v>0</v>
      </c>
      <c r="I1831">
        <v>1</v>
      </c>
      <c r="J1831">
        <v>0</v>
      </c>
      <c r="K1831">
        <v>0</v>
      </c>
      <c r="L1831">
        <v>0</v>
      </c>
      <c r="M1831">
        <v>0</v>
      </c>
      <c r="N1831">
        <v>1</v>
      </c>
      <c r="O1831">
        <v>0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0</v>
      </c>
      <c r="V1831" s="1">
        <v>1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>
        <v>0</v>
      </c>
      <c r="BD1831">
        <v>0</v>
      </c>
      <c r="BE1831">
        <v>0</v>
      </c>
      <c r="BF183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M1831" s="1">
        <v>0</v>
      </c>
      <c r="BN1831" s="1">
        <v>0</v>
      </c>
      <c r="BO1831" s="1">
        <v>0</v>
      </c>
      <c r="BP1831" s="1">
        <v>0</v>
      </c>
      <c r="BQ1831" s="1">
        <v>0</v>
      </c>
      <c r="BR1831" s="1">
        <v>0</v>
      </c>
      <c r="BS1831" s="1">
        <v>0</v>
      </c>
      <c r="BT1831" s="1">
        <v>0</v>
      </c>
      <c r="BU1831" s="1">
        <v>0</v>
      </c>
      <c r="BV1831" s="1">
        <v>0</v>
      </c>
      <c r="BW1831" s="1">
        <v>0</v>
      </c>
      <c r="BX1831" s="1">
        <v>0</v>
      </c>
      <c r="BY1831" s="1">
        <v>0</v>
      </c>
      <c r="BZ1831" s="1">
        <v>0</v>
      </c>
      <c r="CA1831" s="1">
        <v>0</v>
      </c>
      <c r="CB1831" s="1">
        <v>0</v>
      </c>
      <c r="CC1831" s="1">
        <v>0</v>
      </c>
      <c r="CD1831" s="1">
        <v>0</v>
      </c>
      <c r="CE1831" s="1">
        <v>0</v>
      </c>
      <c r="CF1831" s="1">
        <v>0</v>
      </c>
      <c r="CG1831" s="1">
        <v>0</v>
      </c>
      <c r="CH1831" s="1">
        <v>0</v>
      </c>
      <c r="CI1831" s="1" t="s">
        <v>4944</v>
      </c>
      <c r="CJ1831" s="1" t="s">
        <v>4944</v>
      </c>
      <c r="CK1831" s="1" t="s">
        <v>4945</v>
      </c>
      <c r="CL1831" s="1" t="s">
        <v>4946</v>
      </c>
      <c r="CM1831" s="1" t="s">
        <v>4944</v>
      </c>
      <c r="CN1831" s="1" t="s">
        <v>4945</v>
      </c>
      <c r="CO1831" s="1" t="s">
        <v>4944</v>
      </c>
      <c r="CP1831" s="1" t="s">
        <v>4944</v>
      </c>
      <c r="CQ1831" s="1" t="s">
        <v>4944</v>
      </c>
      <c r="CR1831" s="1" t="s">
        <v>4944</v>
      </c>
      <c r="CS1831" s="1" t="s">
        <v>4944</v>
      </c>
      <c r="CT1831" s="1" t="s">
        <v>4943</v>
      </c>
      <c r="CU1831" s="1" t="s">
        <v>4943</v>
      </c>
      <c r="CV1831" s="1" t="s">
        <v>4943</v>
      </c>
      <c r="CW1831" s="1" t="s">
        <v>4943</v>
      </c>
      <c r="CX1831" s="1" t="s">
        <v>4943</v>
      </c>
      <c r="CY1831" s="1" t="s">
        <v>4943</v>
      </c>
      <c r="CZ1831" s="1" t="s">
        <v>4943</v>
      </c>
    </row>
    <row r="1832" spans="2:104" x14ac:dyDescent="0.25">
      <c r="B1832" s="2">
        <v>44354</v>
      </c>
      <c r="C1832" s="1">
        <v>1</v>
      </c>
      <c r="D1832" s="1">
        <v>0</v>
      </c>
      <c r="E1832" s="1">
        <v>0</v>
      </c>
      <c r="F1832" s="1">
        <v>0</v>
      </c>
      <c r="G1832">
        <v>0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0</v>
      </c>
      <c r="N1832">
        <v>1</v>
      </c>
      <c r="O1832">
        <v>1</v>
      </c>
      <c r="P1832">
        <v>0</v>
      </c>
      <c r="Q1832">
        <v>0</v>
      </c>
      <c r="R1832">
        <v>1</v>
      </c>
      <c r="S1832">
        <v>0</v>
      </c>
      <c r="T1832">
        <v>1</v>
      </c>
      <c r="U1832">
        <v>0</v>
      </c>
      <c r="V1832" s="1">
        <v>1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1</v>
      </c>
      <c r="AG1832" s="1">
        <v>0</v>
      </c>
      <c r="AH1832" s="1">
        <v>1</v>
      </c>
      <c r="AI1832" s="1">
        <v>1</v>
      </c>
      <c r="AJ1832" s="1">
        <v>0</v>
      </c>
      <c r="AK1832" s="1">
        <v>1</v>
      </c>
      <c r="AL1832" s="1">
        <v>1</v>
      </c>
      <c r="AM1832" s="1">
        <v>1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1</v>
      </c>
      <c r="AX1832" s="1">
        <v>1</v>
      </c>
      <c r="AY1832" s="1">
        <v>1</v>
      </c>
      <c r="AZ1832" s="1">
        <v>1</v>
      </c>
      <c r="BA1832" s="1">
        <v>0</v>
      </c>
      <c r="BB1832" s="1">
        <v>0</v>
      </c>
      <c r="BC1832">
        <v>1</v>
      </c>
      <c r="BD1832">
        <v>1</v>
      </c>
      <c r="BE1832">
        <v>1</v>
      </c>
      <c r="BF1832">
        <v>0</v>
      </c>
      <c r="BG1832" s="1">
        <v>1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M1832" s="1">
        <v>0</v>
      </c>
      <c r="BN1832" s="1">
        <v>0</v>
      </c>
      <c r="BO1832" s="1">
        <v>0</v>
      </c>
      <c r="BP1832" s="1">
        <v>0</v>
      </c>
      <c r="BQ1832" s="1">
        <v>0</v>
      </c>
      <c r="BR1832" s="1">
        <v>0</v>
      </c>
      <c r="BS1832" s="1">
        <v>0</v>
      </c>
      <c r="BT1832" s="1">
        <v>0</v>
      </c>
      <c r="BU1832" s="1">
        <v>0</v>
      </c>
      <c r="BV1832" s="1">
        <v>0</v>
      </c>
      <c r="BW1832" s="1">
        <v>0</v>
      </c>
      <c r="BX1832" s="1">
        <v>0</v>
      </c>
      <c r="BY1832" s="1">
        <v>0</v>
      </c>
      <c r="BZ1832" s="1">
        <v>0</v>
      </c>
      <c r="CA1832" s="1">
        <v>0</v>
      </c>
      <c r="CB1832" s="1">
        <v>0</v>
      </c>
      <c r="CC1832" s="1">
        <v>0</v>
      </c>
      <c r="CD1832" s="1">
        <v>0</v>
      </c>
      <c r="CE1832" s="1">
        <v>0</v>
      </c>
      <c r="CF1832" s="1">
        <v>0</v>
      </c>
      <c r="CG1832" s="1">
        <v>0</v>
      </c>
      <c r="CH1832" s="1">
        <v>0</v>
      </c>
      <c r="CI1832" s="1" t="s">
        <v>4946</v>
      </c>
      <c r="CJ1832" s="1" t="s">
        <v>4946</v>
      </c>
      <c r="CK1832" s="1" t="s">
        <v>4946</v>
      </c>
      <c r="CL1832" s="1" t="s">
        <v>4946</v>
      </c>
      <c r="CM1832" s="1" t="s">
        <v>4946</v>
      </c>
      <c r="CN1832" s="1" t="s">
        <v>4946</v>
      </c>
      <c r="CO1832" s="1" t="s">
        <v>4946</v>
      </c>
      <c r="CP1832" s="1" t="s">
        <v>4946</v>
      </c>
      <c r="CQ1832" s="1" t="s">
        <v>4946</v>
      </c>
      <c r="CR1832" s="1" t="s">
        <v>4946</v>
      </c>
      <c r="CS1832" s="1" t="s">
        <v>4946</v>
      </c>
      <c r="CT1832" s="1" t="s">
        <v>4943</v>
      </c>
      <c r="CU1832" s="1" t="s">
        <v>4943</v>
      </c>
      <c r="CV1832" s="1" t="s">
        <v>4943</v>
      </c>
      <c r="CW1832" s="1" t="s">
        <v>4943</v>
      </c>
      <c r="CX1832" s="1" t="s">
        <v>4943</v>
      </c>
      <c r="CY1832" s="1" t="s">
        <v>4943</v>
      </c>
      <c r="CZ1832" s="1" t="s">
        <v>4943</v>
      </c>
    </row>
    <row r="1833" spans="2:104" x14ac:dyDescent="0.25">
      <c r="B1833" s="2">
        <v>44354</v>
      </c>
      <c r="C1833" s="1">
        <v>1</v>
      </c>
      <c r="D1833" s="1">
        <v>0</v>
      </c>
      <c r="E1833" s="1">
        <v>0</v>
      </c>
      <c r="F1833" s="1">
        <v>0</v>
      </c>
      <c r="G1833">
        <v>0</v>
      </c>
      <c r="H1833">
        <v>0</v>
      </c>
      <c r="I1833">
        <v>1</v>
      </c>
      <c r="J1833">
        <v>1</v>
      </c>
      <c r="K1833">
        <v>1</v>
      </c>
      <c r="L1833">
        <v>1</v>
      </c>
      <c r="M1833">
        <v>1</v>
      </c>
      <c r="N1833">
        <v>1</v>
      </c>
      <c r="O1833">
        <v>1</v>
      </c>
      <c r="P1833">
        <v>0</v>
      </c>
      <c r="Q1833">
        <v>1</v>
      </c>
      <c r="R1833">
        <v>1</v>
      </c>
      <c r="S1833">
        <v>1</v>
      </c>
      <c r="T1833">
        <v>1</v>
      </c>
      <c r="U1833">
        <v>0</v>
      </c>
      <c r="V1833" s="1">
        <v>1</v>
      </c>
      <c r="W1833" s="1">
        <v>0</v>
      </c>
      <c r="X1833" s="1">
        <v>0</v>
      </c>
      <c r="Y1833" s="1">
        <v>0</v>
      </c>
      <c r="Z1833" s="1">
        <v>0</v>
      </c>
      <c r="AA1833" s="1">
        <v>1</v>
      </c>
      <c r="AB1833" s="1">
        <v>0</v>
      </c>
      <c r="AC1833" s="1">
        <v>0</v>
      </c>
      <c r="AD1833" s="1">
        <v>0</v>
      </c>
      <c r="AE1833" s="1">
        <v>0</v>
      </c>
      <c r="AF1833" s="1">
        <v>1</v>
      </c>
      <c r="AG1833" s="1">
        <v>1</v>
      </c>
      <c r="AH1833" s="1">
        <v>1</v>
      </c>
      <c r="AI1833" s="1">
        <v>0</v>
      </c>
      <c r="AJ1833" s="1">
        <v>0</v>
      </c>
      <c r="AK1833" s="1">
        <v>1</v>
      </c>
      <c r="AL1833" s="1">
        <v>1</v>
      </c>
      <c r="AM1833" s="1">
        <v>1</v>
      </c>
      <c r="AN1833" s="1">
        <v>0</v>
      </c>
      <c r="AO1833" s="1">
        <v>0</v>
      </c>
      <c r="AP1833" s="1">
        <v>0</v>
      </c>
      <c r="AQ1833" s="1">
        <v>0</v>
      </c>
      <c r="AR1833" s="1">
        <v>1</v>
      </c>
      <c r="AS1833" s="1">
        <v>0</v>
      </c>
      <c r="AT1833" s="1">
        <v>0</v>
      </c>
      <c r="AU1833" s="1">
        <v>0</v>
      </c>
      <c r="AV1833" s="1">
        <v>0</v>
      </c>
      <c r="AW1833" s="1">
        <v>1</v>
      </c>
      <c r="AX1833" s="1">
        <v>1</v>
      </c>
      <c r="AY1833" s="1">
        <v>1</v>
      </c>
      <c r="AZ1833" s="1">
        <v>1</v>
      </c>
      <c r="BA1833" s="1">
        <v>0</v>
      </c>
      <c r="BB1833" s="1">
        <v>1</v>
      </c>
      <c r="BC1833">
        <v>1</v>
      </c>
      <c r="BD1833">
        <v>1</v>
      </c>
      <c r="BE1833">
        <v>1</v>
      </c>
      <c r="BF1833">
        <v>1</v>
      </c>
      <c r="BG1833" s="1">
        <v>1</v>
      </c>
      <c r="BH1833" s="1">
        <v>0</v>
      </c>
      <c r="BI1833" s="1">
        <v>0</v>
      </c>
      <c r="BJ1833" s="1">
        <v>0</v>
      </c>
      <c r="BK1833" s="1">
        <v>0</v>
      </c>
      <c r="BL1833" s="1">
        <v>1</v>
      </c>
      <c r="BM1833" s="1">
        <v>0</v>
      </c>
      <c r="BN1833" s="1">
        <v>0</v>
      </c>
      <c r="BO1833" s="1">
        <v>0</v>
      </c>
      <c r="BP1833" s="1">
        <v>0</v>
      </c>
      <c r="BQ1833" s="1">
        <v>1</v>
      </c>
      <c r="BR1833" s="1">
        <v>1</v>
      </c>
      <c r="BS1833" s="1">
        <v>0</v>
      </c>
      <c r="BT1833" s="1">
        <v>1</v>
      </c>
      <c r="BU1833" s="1">
        <v>1</v>
      </c>
      <c r="BV1833" s="1">
        <v>1</v>
      </c>
      <c r="BW1833" s="1">
        <v>0</v>
      </c>
      <c r="BX1833" s="1">
        <v>0</v>
      </c>
      <c r="BY1833" s="1">
        <v>0</v>
      </c>
      <c r="BZ1833" s="1">
        <v>0</v>
      </c>
      <c r="CA1833" s="1">
        <v>1</v>
      </c>
      <c r="CB1833" s="1">
        <v>0</v>
      </c>
      <c r="CC1833" s="1">
        <v>0</v>
      </c>
      <c r="CD1833" s="1">
        <v>0</v>
      </c>
      <c r="CE1833" s="1">
        <v>0</v>
      </c>
      <c r="CF1833" s="1">
        <v>0</v>
      </c>
      <c r="CG1833" s="1">
        <v>0</v>
      </c>
      <c r="CH1833" s="1">
        <v>0</v>
      </c>
      <c r="CI1833" s="1" t="s">
        <v>4946</v>
      </c>
      <c r="CJ1833" s="1" t="s">
        <v>4946</v>
      </c>
      <c r="CK1833" s="1" t="s">
        <v>4946</v>
      </c>
      <c r="CL1833" s="1" t="s">
        <v>4946</v>
      </c>
      <c r="CM1833" s="1" t="s">
        <v>4946</v>
      </c>
      <c r="CN1833" s="1" t="s">
        <v>4946</v>
      </c>
      <c r="CO1833" s="1" t="s">
        <v>4944</v>
      </c>
      <c r="CP1833" s="1" t="s">
        <v>4944</v>
      </c>
      <c r="CQ1833" s="1" t="s">
        <v>4946</v>
      </c>
      <c r="CR1833" s="1" t="s">
        <v>4946</v>
      </c>
      <c r="CS1833" s="1" t="s">
        <v>4946</v>
      </c>
      <c r="CT1833" s="1" t="s">
        <v>4943</v>
      </c>
      <c r="CU1833" s="1" t="s">
        <v>4943</v>
      </c>
      <c r="CV1833" s="1" t="s">
        <v>4943</v>
      </c>
      <c r="CW1833" s="1" t="s">
        <v>4943</v>
      </c>
      <c r="CX1833" s="1" t="s">
        <v>4943</v>
      </c>
      <c r="CY1833" s="1" t="s">
        <v>4943</v>
      </c>
      <c r="CZ1833" s="1" t="s">
        <v>4943</v>
      </c>
    </row>
    <row r="1834" spans="2:104" x14ac:dyDescent="0.25">
      <c r="B1834" s="2">
        <v>44354</v>
      </c>
      <c r="C1834" s="1">
        <v>0</v>
      </c>
      <c r="D1834" s="1">
        <v>1</v>
      </c>
      <c r="E1834" s="1">
        <v>0</v>
      </c>
      <c r="F1834" s="1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>
        <v>0</v>
      </c>
      <c r="BD1834">
        <v>0</v>
      </c>
      <c r="BE1834">
        <v>0</v>
      </c>
      <c r="BF1834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M1834" s="1">
        <v>0</v>
      </c>
      <c r="BN1834" s="1">
        <v>0</v>
      </c>
      <c r="BO1834" s="1">
        <v>0</v>
      </c>
      <c r="BP1834" s="1">
        <v>0</v>
      </c>
      <c r="BQ1834" s="1">
        <v>0</v>
      </c>
      <c r="BR1834" s="1">
        <v>0</v>
      </c>
      <c r="BS1834" s="1">
        <v>0</v>
      </c>
      <c r="BT1834" s="1">
        <v>0</v>
      </c>
      <c r="BU1834" s="1">
        <v>0</v>
      </c>
      <c r="BV1834" s="1">
        <v>0</v>
      </c>
      <c r="BW1834" s="1">
        <v>0</v>
      </c>
      <c r="BX1834" s="1">
        <v>0</v>
      </c>
      <c r="BY1834" s="1">
        <v>0</v>
      </c>
      <c r="BZ1834" s="1">
        <v>0</v>
      </c>
      <c r="CA1834" s="1">
        <v>0</v>
      </c>
      <c r="CB1834" s="1">
        <v>0</v>
      </c>
      <c r="CC1834" s="1">
        <v>0</v>
      </c>
      <c r="CD1834" s="1">
        <v>0</v>
      </c>
      <c r="CE1834" s="1">
        <v>0</v>
      </c>
      <c r="CF1834" s="1">
        <v>0</v>
      </c>
      <c r="CG1834" s="1">
        <v>0</v>
      </c>
      <c r="CH1834" s="1">
        <v>0</v>
      </c>
      <c r="CI1834" s="1" t="s">
        <v>4943</v>
      </c>
      <c r="CJ1834" s="1" t="s">
        <v>4943</v>
      </c>
      <c r="CK1834" s="1" t="s">
        <v>4943</v>
      </c>
      <c r="CL1834" s="1" t="s">
        <v>4943</v>
      </c>
      <c r="CM1834" s="1" t="s">
        <v>4943</v>
      </c>
      <c r="CN1834" s="1" t="s">
        <v>4943</v>
      </c>
      <c r="CO1834" s="1" t="s">
        <v>4943</v>
      </c>
      <c r="CP1834" s="1" t="s">
        <v>4943</v>
      </c>
      <c r="CQ1834" s="1" t="s">
        <v>4943</v>
      </c>
      <c r="CR1834" s="1" t="s">
        <v>4943</v>
      </c>
      <c r="CS1834" s="1" t="s">
        <v>4943</v>
      </c>
      <c r="CT1834" s="1" t="s">
        <v>4943</v>
      </c>
      <c r="CU1834" s="1" t="s">
        <v>4943</v>
      </c>
      <c r="CV1834" s="1" t="s">
        <v>4943</v>
      </c>
      <c r="CW1834" s="1" t="s">
        <v>4943</v>
      </c>
      <c r="CX1834" s="1" t="s">
        <v>4943</v>
      </c>
      <c r="CY1834" s="1" t="s">
        <v>23</v>
      </c>
      <c r="CZ1834" s="1" t="s">
        <v>4943</v>
      </c>
    </row>
    <row r="1835" spans="2:104" x14ac:dyDescent="0.25">
      <c r="B1835" s="2">
        <v>44354</v>
      </c>
      <c r="C1835" s="1">
        <v>0</v>
      </c>
      <c r="D1835" s="1">
        <v>1</v>
      </c>
      <c r="E1835" s="1">
        <v>0</v>
      </c>
      <c r="F1835" s="1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>
        <v>0</v>
      </c>
      <c r="BD1835">
        <v>0</v>
      </c>
      <c r="BE1835">
        <v>0</v>
      </c>
      <c r="BF1835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M1835" s="1">
        <v>0</v>
      </c>
      <c r="BN1835" s="1">
        <v>0</v>
      </c>
      <c r="BO1835" s="1">
        <v>0</v>
      </c>
      <c r="BP1835" s="1">
        <v>0</v>
      </c>
      <c r="BQ1835" s="1">
        <v>0</v>
      </c>
      <c r="BR1835" s="1">
        <v>0</v>
      </c>
      <c r="BS1835" s="1">
        <v>0</v>
      </c>
      <c r="BT1835" s="1">
        <v>0</v>
      </c>
      <c r="BU1835" s="1">
        <v>0</v>
      </c>
      <c r="BV1835" s="1">
        <v>0</v>
      </c>
      <c r="BW1835" s="1">
        <v>0</v>
      </c>
      <c r="BX1835" s="1">
        <v>0</v>
      </c>
      <c r="BY1835" s="1">
        <v>0</v>
      </c>
      <c r="BZ1835" s="1">
        <v>0</v>
      </c>
      <c r="CA1835" s="1">
        <v>0</v>
      </c>
      <c r="CB1835" s="1">
        <v>0</v>
      </c>
      <c r="CC1835" s="1">
        <v>0</v>
      </c>
      <c r="CD1835" s="1">
        <v>0</v>
      </c>
      <c r="CE1835" s="1">
        <v>0</v>
      </c>
      <c r="CF1835" s="1">
        <v>0</v>
      </c>
      <c r="CG1835" s="1">
        <v>0</v>
      </c>
      <c r="CH1835" s="1">
        <v>0</v>
      </c>
      <c r="CI1835" s="1" t="s">
        <v>4943</v>
      </c>
      <c r="CJ1835" s="1" t="s">
        <v>4943</v>
      </c>
      <c r="CK1835" s="1" t="s">
        <v>4943</v>
      </c>
      <c r="CL1835" s="1" t="s">
        <v>4943</v>
      </c>
      <c r="CM1835" s="1" t="s">
        <v>4943</v>
      </c>
      <c r="CN1835" s="1" t="s">
        <v>4943</v>
      </c>
      <c r="CO1835" s="1" t="s">
        <v>4943</v>
      </c>
      <c r="CP1835" s="1" t="s">
        <v>4943</v>
      </c>
      <c r="CQ1835" s="1" t="s">
        <v>4943</v>
      </c>
      <c r="CR1835" s="1" t="s">
        <v>4943</v>
      </c>
      <c r="CS1835" s="1" t="s">
        <v>4943</v>
      </c>
      <c r="CT1835" s="1" t="s">
        <v>4943</v>
      </c>
      <c r="CU1835" s="1" t="s">
        <v>4943</v>
      </c>
      <c r="CV1835" s="1" t="s">
        <v>4943</v>
      </c>
      <c r="CW1835" s="1" t="s">
        <v>4943</v>
      </c>
      <c r="CX1835" s="1" t="s">
        <v>4943</v>
      </c>
      <c r="CY1835" s="1" t="s">
        <v>23</v>
      </c>
      <c r="CZ1835" s="1" t="s">
        <v>4943</v>
      </c>
    </row>
    <row r="1836" spans="2:104" x14ac:dyDescent="0.25">
      <c r="B1836" s="2">
        <v>44354</v>
      </c>
      <c r="C1836" s="1">
        <v>0</v>
      </c>
      <c r="D1836" s="1">
        <v>1</v>
      </c>
      <c r="E1836" s="1">
        <v>0</v>
      </c>
      <c r="F1836" s="1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>
        <v>0</v>
      </c>
      <c r="BD1836">
        <v>0</v>
      </c>
      <c r="BE1836">
        <v>0</v>
      </c>
      <c r="BF1836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M1836" s="1">
        <v>0</v>
      </c>
      <c r="BN1836" s="1">
        <v>0</v>
      </c>
      <c r="BO1836" s="1">
        <v>0</v>
      </c>
      <c r="BP1836" s="1">
        <v>0</v>
      </c>
      <c r="BQ1836" s="1">
        <v>0</v>
      </c>
      <c r="BR1836" s="1">
        <v>0</v>
      </c>
      <c r="BS1836" s="1">
        <v>0</v>
      </c>
      <c r="BT1836" s="1">
        <v>0</v>
      </c>
      <c r="BU1836" s="1">
        <v>0</v>
      </c>
      <c r="BV1836" s="1">
        <v>0</v>
      </c>
      <c r="BW1836" s="1">
        <v>0</v>
      </c>
      <c r="BX1836" s="1">
        <v>0</v>
      </c>
      <c r="BY1836" s="1">
        <v>0</v>
      </c>
      <c r="BZ1836" s="1">
        <v>0</v>
      </c>
      <c r="CA1836" s="1">
        <v>0</v>
      </c>
      <c r="CB1836" s="1">
        <v>0</v>
      </c>
      <c r="CC1836" s="1">
        <v>0</v>
      </c>
      <c r="CD1836" s="1">
        <v>0</v>
      </c>
      <c r="CE1836" s="1">
        <v>0</v>
      </c>
      <c r="CF1836" s="1">
        <v>0</v>
      </c>
      <c r="CG1836" s="1">
        <v>0</v>
      </c>
      <c r="CH1836" s="1">
        <v>0</v>
      </c>
      <c r="CI1836" s="1" t="s">
        <v>4943</v>
      </c>
      <c r="CJ1836" s="1" t="s">
        <v>4943</v>
      </c>
      <c r="CK1836" s="1" t="s">
        <v>4943</v>
      </c>
      <c r="CL1836" s="1" t="s">
        <v>4943</v>
      </c>
      <c r="CM1836" s="1" t="s">
        <v>4943</v>
      </c>
      <c r="CN1836" s="1" t="s">
        <v>4943</v>
      </c>
      <c r="CO1836" s="1" t="s">
        <v>4943</v>
      </c>
      <c r="CP1836" s="1" t="s">
        <v>4943</v>
      </c>
      <c r="CQ1836" s="1" t="s">
        <v>4943</v>
      </c>
      <c r="CR1836" s="1" t="s">
        <v>4943</v>
      </c>
      <c r="CS1836" s="1" t="s">
        <v>4943</v>
      </c>
      <c r="CT1836" s="1" t="s">
        <v>4943</v>
      </c>
      <c r="CU1836" s="1" t="s">
        <v>4943</v>
      </c>
      <c r="CV1836" s="1" t="s">
        <v>4943</v>
      </c>
      <c r="CW1836" s="1" t="s">
        <v>4943</v>
      </c>
      <c r="CX1836" s="1" t="s">
        <v>4943</v>
      </c>
      <c r="CY1836" s="1" t="s">
        <v>23</v>
      </c>
      <c r="CZ1836" s="1" t="s">
        <v>4943</v>
      </c>
    </row>
    <row r="1837" spans="2:104" x14ac:dyDescent="0.25">
      <c r="B1837" s="2">
        <v>44354</v>
      </c>
      <c r="C1837" s="1">
        <v>1</v>
      </c>
      <c r="D1837" s="1">
        <v>0</v>
      </c>
      <c r="E1837" s="1">
        <v>0</v>
      </c>
      <c r="F1837" s="1">
        <v>0</v>
      </c>
      <c r="G1837">
        <v>0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1</v>
      </c>
      <c r="U1837">
        <v>0</v>
      </c>
      <c r="V1837" s="1">
        <v>1</v>
      </c>
      <c r="W1837" s="1">
        <v>0</v>
      </c>
      <c r="X1837" s="1">
        <v>1</v>
      </c>
      <c r="Y1837" s="1">
        <v>0</v>
      </c>
      <c r="Z1837" s="1">
        <v>0</v>
      </c>
      <c r="AA1837" s="1">
        <v>1</v>
      </c>
      <c r="AB1837" s="1">
        <v>0</v>
      </c>
      <c r="AC1837" s="1">
        <v>0</v>
      </c>
      <c r="AD1837" s="1">
        <v>0</v>
      </c>
      <c r="AE1837" s="1">
        <v>0</v>
      </c>
      <c r="AF1837" s="1">
        <v>1</v>
      </c>
      <c r="AG1837" s="1">
        <v>1</v>
      </c>
      <c r="AH1837" s="1">
        <v>1</v>
      </c>
      <c r="AI1837" s="1">
        <v>1</v>
      </c>
      <c r="AJ1837" s="1">
        <v>1</v>
      </c>
      <c r="AK1837" s="1">
        <v>1</v>
      </c>
      <c r="AL1837" s="1">
        <v>1</v>
      </c>
      <c r="AM1837" s="1">
        <v>1</v>
      </c>
      <c r="AN1837" s="1">
        <v>0</v>
      </c>
      <c r="AO1837" s="1">
        <v>1</v>
      </c>
      <c r="AP1837" s="1">
        <v>0</v>
      </c>
      <c r="AQ1837" s="1">
        <v>0</v>
      </c>
      <c r="AR1837" s="1">
        <v>1</v>
      </c>
      <c r="AS1837" s="1">
        <v>0</v>
      </c>
      <c r="AT1837" s="1">
        <v>0</v>
      </c>
      <c r="AU1837" s="1">
        <v>0</v>
      </c>
      <c r="AV1837" s="1">
        <v>0</v>
      </c>
      <c r="AW1837" s="1">
        <v>1</v>
      </c>
      <c r="AX1837" s="1">
        <v>1</v>
      </c>
      <c r="AY1837" s="1">
        <v>1</v>
      </c>
      <c r="AZ1837" s="1">
        <v>1</v>
      </c>
      <c r="BA1837" s="1">
        <v>0</v>
      </c>
      <c r="BB1837" s="1">
        <v>1</v>
      </c>
      <c r="BC1837">
        <v>1</v>
      </c>
      <c r="BD1837">
        <v>1</v>
      </c>
      <c r="BE1837">
        <v>1</v>
      </c>
      <c r="BF1837">
        <v>1</v>
      </c>
      <c r="BG1837" s="1">
        <v>1</v>
      </c>
      <c r="BH1837" s="1">
        <v>0</v>
      </c>
      <c r="BI1837" s="1">
        <v>1</v>
      </c>
      <c r="BJ1837" s="1">
        <v>0</v>
      </c>
      <c r="BK1837" s="1">
        <v>0</v>
      </c>
      <c r="BL1837" s="1">
        <v>1</v>
      </c>
      <c r="BM1837" s="1">
        <v>0</v>
      </c>
      <c r="BN1837" s="1">
        <v>0</v>
      </c>
      <c r="BO1837" s="1">
        <v>0</v>
      </c>
      <c r="BP1837" s="1">
        <v>0</v>
      </c>
      <c r="BQ1837" s="1">
        <v>0</v>
      </c>
      <c r="BR1837" s="1">
        <v>0</v>
      </c>
      <c r="BS1837" s="1">
        <v>0</v>
      </c>
      <c r="BT1837" s="1">
        <v>0</v>
      </c>
      <c r="BU1837" s="1">
        <v>0</v>
      </c>
      <c r="BV1837" s="1">
        <v>0</v>
      </c>
      <c r="BW1837" s="1">
        <v>0</v>
      </c>
      <c r="BX1837" s="1">
        <v>0</v>
      </c>
      <c r="BY1837" s="1">
        <v>0</v>
      </c>
      <c r="BZ1837" s="1">
        <v>0</v>
      </c>
      <c r="CA1837" s="1">
        <v>0</v>
      </c>
      <c r="CB1837" s="1">
        <v>0</v>
      </c>
      <c r="CC1837" s="1">
        <v>0</v>
      </c>
      <c r="CD1837" s="1">
        <v>0</v>
      </c>
      <c r="CE1837" s="1">
        <v>0</v>
      </c>
      <c r="CF1837" s="1">
        <v>1</v>
      </c>
      <c r="CG1837" s="1">
        <v>0</v>
      </c>
      <c r="CH1837" s="1">
        <v>0</v>
      </c>
      <c r="CI1837" s="1" t="s">
        <v>4946</v>
      </c>
      <c r="CJ1837" s="1" t="s">
        <v>4946</v>
      </c>
      <c r="CK1837" s="1" t="s">
        <v>4946</v>
      </c>
      <c r="CL1837" s="1" t="s">
        <v>4946</v>
      </c>
      <c r="CM1837" s="1" t="s">
        <v>4946</v>
      </c>
      <c r="CN1837" s="1" t="s">
        <v>4946</v>
      </c>
      <c r="CO1837" s="1" t="s">
        <v>4946</v>
      </c>
      <c r="CP1837" s="1" t="s">
        <v>4946</v>
      </c>
      <c r="CQ1837" s="1" t="s">
        <v>4946</v>
      </c>
      <c r="CR1837" s="1" t="s">
        <v>4946</v>
      </c>
      <c r="CS1837" s="1" t="s">
        <v>4946</v>
      </c>
      <c r="CT1837" s="1" t="s">
        <v>4943</v>
      </c>
      <c r="CU1837" s="1" t="s">
        <v>4943</v>
      </c>
      <c r="CV1837" s="1" t="s">
        <v>4943</v>
      </c>
      <c r="CW1837" s="1" t="s">
        <v>4943</v>
      </c>
      <c r="CX1837" s="1" t="s">
        <v>4943</v>
      </c>
      <c r="CY1837" s="1" t="s">
        <v>4943</v>
      </c>
      <c r="CZ1837" s="1" t="s">
        <v>4943</v>
      </c>
    </row>
    <row r="1838" spans="2:104" x14ac:dyDescent="0.25">
      <c r="B1838" s="2">
        <v>44354</v>
      </c>
      <c r="C1838" s="1">
        <v>1</v>
      </c>
      <c r="D1838" s="1">
        <v>0</v>
      </c>
      <c r="E1838" s="1">
        <v>0</v>
      </c>
      <c r="F1838" s="1">
        <v>0</v>
      </c>
      <c r="G1838">
        <v>0</v>
      </c>
      <c r="H1838">
        <v>0</v>
      </c>
      <c r="I1838">
        <v>1</v>
      </c>
      <c r="J1838">
        <v>1</v>
      </c>
      <c r="K1838">
        <v>0</v>
      </c>
      <c r="L1838">
        <v>0</v>
      </c>
      <c r="M1838">
        <v>1</v>
      </c>
      <c r="N1838">
        <v>1</v>
      </c>
      <c r="O1838">
        <v>0</v>
      </c>
      <c r="P1838">
        <v>0</v>
      </c>
      <c r="Q1838">
        <v>0</v>
      </c>
      <c r="R1838">
        <v>1</v>
      </c>
      <c r="S1838">
        <v>0</v>
      </c>
      <c r="T1838">
        <v>1</v>
      </c>
      <c r="U1838">
        <v>0</v>
      </c>
      <c r="V1838" s="1">
        <v>1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1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1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>
        <v>0</v>
      </c>
      <c r="BD1838">
        <v>0</v>
      </c>
      <c r="BE1838">
        <v>0</v>
      </c>
      <c r="BF1838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M1838" s="1">
        <v>0</v>
      </c>
      <c r="BN1838" s="1">
        <v>0</v>
      </c>
      <c r="BO1838" s="1">
        <v>0</v>
      </c>
      <c r="BP1838" s="1">
        <v>0</v>
      </c>
      <c r="BQ1838" s="1">
        <v>0</v>
      </c>
      <c r="BR1838" s="1">
        <v>0</v>
      </c>
      <c r="BS1838" s="1">
        <v>0</v>
      </c>
      <c r="BT1838" s="1">
        <v>0</v>
      </c>
      <c r="BU1838" s="1">
        <v>0</v>
      </c>
      <c r="BV1838" s="1">
        <v>0</v>
      </c>
      <c r="BW1838" s="1">
        <v>0</v>
      </c>
      <c r="BX1838" s="1">
        <v>0</v>
      </c>
      <c r="BY1838" s="1">
        <v>0</v>
      </c>
      <c r="BZ1838" s="1">
        <v>0</v>
      </c>
      <c r="CA1838" s="1">
        <v>0</v>
      </c>
      <c r="CB1838" s="1">
        <v>0</v>
      </c>
      <c r="CC1838" s="1">
        <v>0</v>
      </c>
      <c r="CD1838" s="1">
        <v>0</v>
      </c>
      <c r="CE1838" s="1">
        <v>0</v>
      </c>
      <c r="CF1838" s="1">
        <v>1</v>
      </c>
      <c r="CG1838" s="1">
        <v>0</v>
      </c>
      <c r="CH1838" s="1">
        <v>0</v>
      </c>
      <c r="CI1838" s="1" t="s">
        <v>4944</v>
      </c>
      <c r="CJ1838" s="1" t="s">
        <v>4944</v>
      </c>
      <c r="CK1838" s="1" t="s">
        <v>4944</v>
      </c>
      <c r="CL1838" s="1" t="s">
        <v>4944</v>
      </c>
      <c r="CM1838" s="1" t="s">
        <v>4944</v>
      </c>
      <c r="CN1838" s="1" t="s">
        <v>4944</v>
      </c>
      <c r="CO1838" s="1" t="s">
        <v>4944</v>
      </c>
      <c r="CP1838" s="1" t="s">
        <v>4945</v>
      </c>
      <c r="CQ1838" s="1" t="s">
        <v>4945</v>
      </c>
      <c r="CR1838" s="1" t="s">
        <v>4944</v>
      </c>
      <c r="CS1838" s="1" t="s">
        <v>4945</v>
      </c>
      <c r="CT1838" s="1" t="s">
        <v>4943</v>
      </c>
      <c r="CU1838" s="1" t="s">
        <v>4943</v>
      </c>
      <c r="CV1838" s="1" t="s">
        <v>4943</v>
      </c>
      <c r="CW1838" s="1" t="s">
        <v>4943</v>
      </c>
      <c r="CX1838" s="1" t="s">
        <v>4943</v>
      </c>
      <c r="CY1838" s="1" t="s">
        <v>4943</v>
      </c>
      <c r="CZ1838" s="1" t="s">
        <v>4943</v>
      </c>
    </row>
    <row r="1839" spans="2:104" x14ac:dyDescent="0.25">
      <c r="B1839" s="2">
        <v>44354</v>
      </c>
      <c r="C1839" s="1">
        <v>0</v>
      </c>
      <c r="D1839" s="1">
        <v>1</v>
      </c>
      <c r="E1839" s="1">
        <v>0</v>
      </c>
      <c r="F1839" s="1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>
        <v>0</v>
      </c>
      <c r="BD1839">
        <v>0</v>
      </c>
      <c r="BE1839">
        <v>0</v>
      </c>
      <c r="BF1839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M1839" s="1">
        <v>0</v>
      </c>
      <c r="BN1839" s="1">
        <v>0</v>
      </c>
      <c r="BO1839" s="1">
        <v>0</v>
      </c>
      <c r="BP1839" s="1">
        <v>0</v>
      </c>
      <c r="BQ1839" s="1">
        <v>0</v>
      </c>
      <c r="BR1839" s="1">
        <v>0</v>
      </c>
      <c r="BS1839" s="1">
        <v>0</v>
      </c>
      <c r="BT1839" s="1">
        <v>0</v>
      </c>
      <c r="BU1839" s="1">
        <v>0</v>
      </c>
      <c r="BV1839" s="1">
        <v>0</v>
      </c>
      <c r="BW1839" s="1">
        <v>0</v>
      </c>
      <c r="BX1839" s="1">
        <v>0</v>
      </c>
      <c r="BY1839" s="1">
        <v>0</v>
      </c>
      <c r="BZ1839" s="1">
        <v>0</v>
      </c>
      <c r="CA1839" s="1">
        <v>0</v>
      </c>
      <c r="CB1839" s="1">
        <v>0</v>
      </c>
      <c r="CC1839" s="1">
        <v>0</v>
      </c>
      <c r="CD1839" s="1">
        <v>0</v>
      </c>
      <c r="CE1839" s="1">
        <v>0</v>
      </c>
      <c r="CF1839" s="1">
        <v>0</v>
      </c>
      <c r="CG1839" s="1">
        <v>0</v>
      </c>
      <c r="CH1839" s="1">
        <v>0</v>
      </c>
      <c r="CI1839" s="1" t="s">
        <v>4943</v>
      </c>
      <c r="CJ1839" s="1" t="s">
        <v>4943</v>
      </c>
      <c r="CK1839" s="1" t="s">
        <v>4943</v>
      </c>
      <c r="CL1839" s="1" t="s">
        <v>4943</v>
      </c>
      <c r="CM1839" s="1" t="s">
        <v>4943</v>
      </c>
      <c r="CN1839" s="1" t="s">
        <v>4943</v>
      </c>
      <c r="CO1839" s="1" t="s">
        <v>4943</v>
      </c>
      <c r="CP1839" s="1" t="s">
        <v>4943</v>
      </c>
      <c r="CQ1839" s="1" t="s">
        <v>4943</v>
      </c>
      <c r="CR1839" s="1" t="s">
        <v>4943</v>
      </c>
      <c r="CS1839" s="1" t="s">
        <v>4943</v>
      </c>
      <c r="CT1839" s="1" t="s">
        <v>4943</v>
      </c>
      <c r="CU1839" s="1" t="s">
        <v>4943</v>
      </c>
      <c r="CV1839" s="1" t="s">
        <v>4943</v>
      </c>
      <c r="CW1839" s="1" t="s">
        <v>4943</v>
      </c>
      <c r="CX1839" s="1" t="s">
        <v>4943</v>
      </c>
      <c r="CY1839" s="1" t="s">
        <v>23</v>
      </c>
      <c r="CZ1839" s="1" t="s">
        <v>4943</v>
      </c>
    </row>
    <row r="1840" spans="2:104" x14ac:dyDescent="0.25">
      <c r="B1840" s="2">
        <v>44354</v>
      </c>
      <c r="C1840" s="1">
        <v>0</v>
      </c>
      <c r="D1840" s="1">
        <v>1</v>
      </c>
      <c r="E1840" s="1">
        <v>0</v>
      </c>
      <c r="F1840" s="1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>
        <v>0</v>
      </c>
      <c r="BD1840">
        <v>0</v>
      </c>
      <c r="BE1840">
        <v>0</v>
      </c>
      <c r="BF1840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M1840" s="1">
        <v>0</v>
      </c>
      <c r="BN1840" s="1">
        <v>0</v>
      </c>
      <c r="BO1840" s="1">
        <v>0</v>
      </c>
      <c r="BP1840" s="1">
        <v>0</v>
      </c>
      <c r="BQ1840" s="1">
        <v>0</v>
      </c>
      <c r="BR1840" s="1">
        <v>0</v>
      </c>
      <c r="BS1840" s="1">
        <v>0</v>
      </c>
      <c r="BT1840" s="1">
        <v>0</v>
      </c>
      <c r="BU1840" s="1">
        <v>0</v>
      </c>
      <c r="BV1840" s="1">
        <v>0</v>
      </c>
      <c r="BW1840" s="1">
        <v>0</v>
      </c>
      <c r="BX1840" s="1">
        <v>0</v>
      </c>
      <c r="BY1840" s="1">
        <v>0</v>
      </c>
      <c r="BZ1840" s="1">
        <v>0</v>
      </c>
      <c r="CA1840" s="1">
        <v>0</v>
      </c>
      <c r="CB1840" s="1">
        <v>0</v>
      </c>
      <c r="CC1840" s="1">
        <v>0</v>
      </c>
      <c r="CD1840" s="1">
        <v>0</v>
      </c>
      <c r="CE1840" s="1">
        <v>0</v>
      </c>
      <c r="CF1840" s="1">
        <v>0</v>
      </c>
      <c r="CG1840" s="1">
        <v>0</v>
      </c>
      <c r="CH1840" s="1">
        <v>0</v>
      </c>
      <c r="CI1840" s="1" t="s">
        <v>4943</v>
      </c>
      <c r="CJ1840" s="1" t="s">
        <v>4943</v>
      </c>
      <c r="CK1840" s="1" t="s">
        <v>4943</v>
      </c>
      <c r="CL1840" s="1" t="s">
        <v>4943</v>
      </c>
      <c r="CM1840" s="1" t="s">
        <v>4943</v>
      </c>
      <c r="CN1840" s="1" t="s">
        <v>4943</v>
      </c>
      <c r="CO1840" s="1" t="s">
        <v>4943</v>
      </c>
      <c r="CP1840" s="1" t="s">
        <v>4943</v>
      </c>
      <c r="CQ1840" s="1" t="s">
        <v>4943</v>
      </c>
      <c r="CR1840" s="1" t="s">
        <v>4943</v>
      </c>
      <c r="CS1840" s="1" t="s">
        <v>4943</v>
      </c>
      <c r="CT1840" s="1" t="s">
        <v>4943</v>
      </c>
      <c r="CU1840" s="1" t="s">
        <v>4943</v>
      </c>
      <c r="CV1840" s="1" t="s">
        <v>4943</v>
      </c>
      <c r="CW1840" s="1" t="s">
        <v>4943</v>
      </c>
      <c r="CX1840" s="1" t="s">
        <v>4943</v>
      </c>
      <c r="CY1840" s="1" t="s">
        <v>23</v>
      </c>
      <c r="CZ1840" s="1" t="s">
        <v>4943</v>
      </c>
    </row>
    <row r="1841" spans="2:104" x14ac:dyDescent="0.25">
      <c r="B1841" s="2">
        <v>44354</v>
      </c>
      <c r="C1841" s="1">
        <v>1</v>
      </c>
      <c r="D1841" s="1">
        <v>0</v>
      </c>
      <c r="E1841" s="1">
        <v>0</v>
      </c>
      <c r="F1841" s="1">
        <v>0</v>
      </c>
      <c r="G1841">
        <v>0</v>
      </c>
      <c r="H1841">
        <v>0</v>
      </c>
      <c r="I1841">
        <v>1</v>
      </c>
      <c r="J1841">
        <v>0</v>
      </c>
      <c r="K1841">
        <v>1</v>
      </c>
      <c r="L1841">
        <v>0</v>
      </c>
      <c r="M1841">
        <v>1</v>
      </c>
      <c r="N1841">
        <v>1</v>
      </c>
      <c r="O1841">
        <v>1</v>
      </c>
      <c r="P1841">
        <v>0</v>
      </c>
      <c r="Q1841">
        <v>0</v>
      </c>
      <c r="R1841">
        <v>0</v>
      </c>
      <c r="S1841">
        <v>0</v>
      </c>
      <c r="T1841">
        <v>1</v>
      </c>
      <c r="U1841">
        <v>0</v>
      </c>
      <c r="V1841" s="1">
        <v>1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1</v>
      </c>
      <c r="BA1841" s="1">
        <v>0</v>
      </c>
      <c r="BB1841" s="1">
        <v>1</v>
      </c>
      <c r="BC1841">
        <v>1</v>
      </c>
      <c r="BD1841">
        <v>1</v>
      </c>
      <c r="BE1841">
        <v>0</v>
      </c>
      <c r="BF1841">
        <v>1</v>
      </c>
      <c r="BG1841" s="1">
        <v>1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M1841" s="1">
        <v>0</v>
      </c>
      <c r="BN1841" s="1">
        <v>0</v>
      </c>
      <c r="BO1841" s="1">
        <v>0</v>
      </c>
      <c r="BP1841" s="1">
        <v>0</v>
      </c>
      <c r="BQ1841" s="1">
        <v>0</v>
      </c>
      <c r="BR1841" s="1">
        <v>0</v>
      </c>
      <c r="BS1841" s="1">
        <v>0</v>
      </c>
      <c r="BT1841" s="1">
        <v>0</v>
      </c>
      <c r="BU1841" s="1">
        <v>0</v>
      </c>
      <c r="BV1841" s="1">
        <v>0</v>
      </c>
      <c r="BW1841" s="1">
        <v>0</v>
      </c>
      <c r="BX1841" s="1">
        <v>0</v>
      </c>
      <c r="BY1841" s="1">
        <v>0</v>
      </c>
      <c r="BZ1841" s="1">
        <v>0</v>
      </c>
      <c r="CA1841" s="1">
        <v>0</v>
      </c>
      <c r="CB1841" s="1">
        <v>0</v>
      </c>
      <c r="CC1841" s="1">
        <v>0</v>
      </c>
      <c r="CD1841" s="1">
        <v>0</v>
      </c>
      <c r="CE1841" s="1">
        <v>0</v>
      </c>
      <c r="CF1841" s="1">
        <v>1</v>
      </c>
      <c r="CG1841" s="1">
        <v>0</v>
      </c>
      <c r="CH1841" s="1">
        <v>0</v>
      </c>
      <c r="CI1841" s="1" t="s">
        <v>4944</v>
      </c>
      <c r="CJ1841" s="1" t="s">
        <v>4946</v>
      </c>
      <c r="CK1841" s="1" t="s">
        <v>4946</v>
      </c>
      <c r="CL1841" s="1" t="s">
        <v>4946</v>
      </c>
      <c r="CM1841" s="1" t="s">
        <v>4946</v>
      </c>
      <c r="CN1841" s="1" t="s">
        <v>4946</v>
      </c>
      <c r="CO1841" s="1" t="s">
        <v>4946</v>
      </c>
      <c r="CP1841" s="1" t="s">
        <v>4946</v>
      </c>
      <c r="CQ1841" s="1" t="s">
        <v>4944</v>
      </c>
      <c r="CR1841" s="1" t="s">
        <v>4944</v>
      </c>
      <c r="CS1841" s="1" t="s">
        <v>4944</v>
      </c>
      <c r="CT1841" s="1" t="s">
        <v>4943</v>
      </c>
      <c r="CU1841" s="1" t="s">
        <v>4943</v>
      </c>
      <c r="CV1841" s="1" t="s">
        <v>4943</v>
      </c>
      <c r="CW1841" s="1" t="s">
        <v>4943</v>
      </c>
      <c r="CX1841" s="1" t="s">
        <v>4943</v>
      </c>
      <c r="CY1841" s="1" t="s">
        <v>4943</v>
      </c>
      <c r="CZ1841" s="1" t="s">
        <v>4943</v>
      </c>
    </row>
    <row r="1842" spans="2:104" x14ac:dyDescent="0.25">
      <c r="B1842" s="2">
        <v>44354</v>
      </c>
      <c r="C1842" s="1">
        <v>1</v>
      </c>
      <c r="D1842" s="1">
        <v>0</v>
      </c>
      <c r="E1842" s="1">
        <v>0</v>
      </c>
      <c r="F1842" s="1">
        <v>0</v>
      </c>
      <c r="G1842">
        <v>0</v>
      </c>
      <c r="H1842">
        <v>0</v>
      </c>
      <c r="I1842">
        <v>1</v>
      </c>
      <c r="J1842">
        <v>0</v>
      </c>
      <c r="K1842">
        <v>1</v>
      </c>
      <c r="L1842">
        <v>1</v>
      </c>
      <c r="M1842">
        <v>1</v>
      </c>
      <c r="N1842">
        <v>0</v>
      </c>
      <c r="O1842">
        <v>1</v>
      </c>
      <c r="P1842">
        <v>0</v>
      </c>
      <c r="Q1842">
        <v>0</v>
      </c>
      <c r="R1842">
        <v>1</v>
      </c>
      <c r="S1842">
        <v>1</v>
      </c>
      <c r="T1842">
        <v>1</v>
      </c>
      <c r="U1842">
        <v>0</v>
      </c>
      <c r="V1842" s="1">
        <v>1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1</v>
      </c>
      <c r="AX1842" s="1">
        <v>1</v>
      </c>
      <c r="AY1842" s="1">
        <v>1</v>
      </c>
      <c r="AZ1842" s="1">
        <v>1</v>
      </c>
      <c r="BA1842" s="1">
        <v>0</v>
      </c>
      <c r="BB1842" s="1">
        <v>1</v>
      </c>
      <c r="BC1842">
        <v>1</v>
      </c>
      <c r="BD1842">
        <v>1</v>
      </c>
      <c r="BE1842">
        <v>1</v>
      </c>
      <c r="BF1842">
        <v>0</v>
      </c>
      <c r="BG1842" s="1">
        <v>1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M1842" s="1">
        <v>0</v>
      </c>
      <c r="BN1842" s="1">
        <v>0</v>
      </c>
      <c r="BO1842" s="1">
        <v>0</v>
      </c>
      <c r="BP1842" s="1">
        <v>0</v>
      </c>
      <c r="BQ1842" s="1">
        <v>1</v>
      </c>
      <c r="BR1842" s="1">
        <v>0</v>
      </c>
      <c r="BS1842" s="1">
        <v>0</v>
      </c>
      <c r="BT1842" s="1">
        <v>0</v>
      </c>
      <c r="BU1842" s="1">
        <v>1</v>
      </c>
      <c r="BV1842" s="1">
        <v>1</v>
      </c>
      <c r="BW1842" s="1">
        <v>0</v>
      </c>
      <c r="BX1842" s="1">
        <v>0</v>
      </c>
      <c r="BY1842" s="1">
        <v>0</v>
      </c>
      <c r="BZ1842" s="1">
        <v>0</v>
      </c>
      <c r="CA1842" s="1">
        <v>0</v>
      </c>
      <c r="CB1842" s="1">
        <v>0</v>
      </c>
      <c r="CC1842" s="1">
        <v>0</v>
      </c>
      <c r="CD1842" s="1">
        <v>0</v>
      </c>
      <c r="CE1842" s="1">
        <v>0</v>
      </c>
      <c r="CF1842" s="1">
        <v>1</v>
      </c>
      <c r="CG1842" s="1">
        <v>0</v>
      </c>
      <c r="CH1842" s="1">
        <v>0</v>
      </c>
      <c r="CI1842" s="1" t="s">
        <v>4944</v>
      </c>
      <c r="CJ1842" s="1" t="s">
        <v>4944</v>
      </c>
      <c r="CK1842" s="1" t="s">
        <v>4944</v>
      </c>
      <c r="CL1842" s="1" t="s">
        <v>4944</v>
      </c>
      <c r="CM1842" s="1" t="s">
        <v>4946</v>
      </c>
      <c r="CN1842" s="1" t="s">
        <v>4946</v>
      </c>
      <c r="CO1842" s="1" t="s">
        <v>4946</v>
      </c>
      <c r="CP1842" s="1" t="s">
        <v>4946</v>
      </c>
      <c r="CQ1842" s="1" t="s">
        <v>4946</v>
      </c>
      <c r="CR1842" s="1" t="s">
        <v>4946</v>
      </c>
      <c r="CS1842" s="1" t="s">
        <v>4944</v>
      </c>
      <c r="CT1842" s="1" t="s">
        <v>4943</v>
      </c>
      <c r="CU1842" s="1" t="s">
        <v>4943</v>
      </c>
      <c r="CV1842" s="1" t="s">
        <v>4943</v>
      </c>
      <c r="CW1842" s="1" t="s">
        <v>4943</v>
      </c>
      <c r="CX1842" s="1" t="s">
        <v>4943</v>
      </c>
      <c r="CY1842" s="1" t="s">
        <v>4943</v>
      </c>
      <c r="CZ1842" s="1" t="s">
        <v>4943</v>
      </c>
    </row>
    <row r="1843" spans="2:104" x14ac:dyDescent="0.25">
      <c r="B1843" s="2">
        <v>44354</v>
      </c>
      <c r="C1843" s="1">
        <v>1</v>
      </c>
      <c r="D1843" s="1">
        <v>0</v>
      </c>
      <c r="E1843" s="1">
        <v>0</v>
      </c>
      <c r="F1843" s="1">
        <v>0</v>
      </c>
      <c r="G1843">
        <v>0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0</v>
      </c>
      <c r="N1843">
        <v>1</v>
      </c>
      <c r="O1843">
        <v>1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 s="1">
        <v>0</v>
      </c>
      <c r="W1843" s="1">
        <v>0</v>
      </c>
      <c r="X1843" s="1">
        <v>1</v>
      </c>
      <c r="Y1843" s="1">
        <v>0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1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1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1</v>
      </c>
      <c r="BA1843" s="1">
        <v>0</v>
      </c>
      <c r="BB1843" s="1">
        <v>0</v>
      </c>
      <c r="BC1843">
        <v>0</v>
      </c>
      <c r="BD1843">
        <v>0</v>
      </c>
      <c r="BE1843">
        <v>0</v>
      </c>
      <c r="BF1843">
        <v>1</v>
      </c>
      <c r="BG1843" s="1">
        <v>0</v>
      </c>
      <c r="BH1843" s="1">
        <v>0</v>
      </c>
      <c r="BI1843" s="1">
        <v>1</v>
      </c>
      <c r="BJ1843" s="1">
        <v>0</v>
      </c>
      <c r="BK1843" s="1">
        <v>0</v>
      </c>
      <c r="BL1843" s="1">
        <v>0</v>
      </c>
      <c r="BM1843" s="1">
        <v>0</v>
      </c>
      <c r="BN1843" s="1">
        <v>0</v>
      </c>
      <c r="BO1843" s="1">
        <v>0</v>
      </c>
      <c r="BP1843" s="1">
        <v>0</v>
      </c>
      <c r="BQ1843" s="1">
        <v>0</v>
      </c>
      <c r="BR1843" s="1">
        <v>0</v>
      </c>
      <c r="BS1843" s="1">
        <v>0</v>
      </c>
      <c r="BT1843" s="1">
        <v>0</v>
      </c>
      <c r="BU1843" s="1">
        <v>0</v>
      </c>
      <c r="BV1843" s="1">
        <v>0</v>
      </c>
      <c r="BW1843" s="1">
        <v>0</v>
      </c>
      <c r="BX1843" s="1">
        <v>0</v>
      </c>
      <c r="BY1843" s="1">
        <v>0</v>
      </c>
      <c r="BZ1843" s="1">
        <v>0</v>
      </c>
      <c r="CA1843" s="1">
        <v>0</v>
      </c>
      <c r="CB1843" s="1">
        <v>0</v>
      </c>
      <c r="CC1843" s="1">
        <v>0</v>
      </c>
      <c r="CD1843" s="1">
        <v>0</v>
      </c>
      <c r="CE1843" s="1">
        <v>0</v>
      </c>
      <c r="CF1843" s="1">
        <v>0</v>
      </c>
      <c r="CG1843" s="1">
        <v>0</v>
      </c>
      <c r="CH1843" s="1">
        <v>0</v>
      </c>
      <c r="CI1843" s="1" t="s">
        <v>4946</v>
      </c>
      <c r="CJ1843" s="1" t="s">
        <v>4944</v>
      </c>
      <c r="CK1843" s="1" t="s">
        <v>4946</v>
      </c>
      <c r="CL1843" s="1" t="s">
        <v>4946</v>
      </c>
      <c r="CM1843" s="1" t="s">
        <v>4946</v>
      </c>
      <c r="CN1843" s="1" t="s">
        <v>4944</v>
      </c>
      <c r="CO1843" s="1" t="s">
        <v>4944</v>
      </c>
      <c r="CP1843" s="1" t="s">
        <v>4944</v>
      </c>
      <c r="CQ1843" s="1" t="s">
        <v>4944</v>
      </c>
      <c r="CR1843" s="1" t="s">
        <v>4946</v>
      </c>
      <c r="CS1843" s="1" t="s">
        <v>4944</v>
      </c>
      <c r="CT1843" s="1" t="s">
        <v>4943</v>
      </c>
      <c r="CU1843" s="1" t="s">
        <v>4943</v>
      </c>
      <c r="CV1843" s="1" t="s">
        <v>4943</v>
      </c>
      <c r="CW1843" s="1" t="s">
        <v>4943</v>
      </c>
      <c r="CX1843" s="1" t="s">
        <v>4943</v>
      </c>
      <c r="CY1843" s="1" t="s">
        <v>4943</v>
      </c>
      <c r="CZ1843" s="1" t="s">
        <v>4943</v>
      </c>
    </row>
    <row r="1844" spans="2:104" x14ac:dyDescent="0.25">
      <c r="B1844" s="2">
        <v>44354</v>
      </c>
      <c r="C1844" s="1">
        <v>0</v>
      </c>
      <c r="D1844" s="1">
        <v>1</v>
      </c>
      <c r="E1844" s="1">
        <v>0</v>
      </c>
      <c r="F1844" s="1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>
        <v>0</v>
      </c>
      <c r="BD1844">
        <v>0</v>
      </c>
      <c r="BE1844">
        <v>0</v>
      </c>
      <c r="BF1844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M1844" s="1">
        <v>0</v>
      </c>
      <c r="BN1844" s="1">
        <v>0</v>
      </c>
      <c r="BO1844" s="1">
        <v>0</v>
      </c>
      <c r="BP1844" s="1">
        <v>0</v>
      </c>
      <c r="BQ1844" s="1">
        <v>0</v>
      </c>
      <c r="BR1844" s="1">
        <v>0</v>
      </c>
      <c r="BS1844" s="1">
        <v>0</v>
      </c>
      <c r="BT1844" s="1">
        <v>0</v>
      </c>
      <c r="BU1844" s="1">
        <v>0</v>
      </c>
      <c r="BV1844" s="1">
        <v>0</v>
      </c>
      <c r="BW1844" s="1">
        <v>0</v>
      </c>
      <c r="BX1844" s="1">
        <v>0</v>
      </c>
      <c r="BY1844" s="1">
        <v>0</v>
      </c>
      <c r="BZ1844" s="1">
        <v>0</v>
      </c>
      <c r="CA1844" s="1">
        <v>0</v>
      </c>
      <c r="CB1844" s="1">
        <v>0</v>
      </c>
      <c r="CC1844" s="1">
        <v>0</v>
      </c>
      <c r="CD1844" s="1">
        <v>0</v>
      </c>
      <c r="CE1844" s="1">
        <v>0</v>
      </c>
      <c r="CF1844" s="1">
        <v>0</v>
      </c>
      <c r="CG1844" s="1">
        <v>0</v>
      </c>
      <c r="CH1844" s="1">
        <v>0</v>
      </c>
      <c r="CI1844" s="1" t="s">
        <v>4943</v>
      </c>
      <c r="CJ1844" s="1" t="s">
        <v>4943</v>
      </c>
      <c r="CK1844" s="1" t="s">
        <v>4943</v>
      </c>
      <c r="CL1844" s="1" t="s">
        <v>4943</v>
      </c>
      <c r="CM1844" s="1" t="s">
        <v>4943</v>
      </c>
      <c r="CN1844" s="1" t="s">
        <v>4943</v>
      </c>
      <c r="CO1844" s="1" t="s">
        <v>4943</v>
      </c>
      <c r="CP1844" s="1" t="s">
        <v>4943</v>
      </c>
      <c r="CQ1844" s="1" t="s">
        <v>4943</v>
      </c>
      <c r="CR1844" s="1" t="s">
        <v>4943</v>
      </c>
      <c r="CS1844" s="1" t="s">
        <v>4943</v>
      </c>
      <c r="CT1844" s="1" t="s">
        <v>4943</v>
      </c>
      <c r="CU1844" s="1" t="s">
        <v>4943</v>
      </c>
      <c r="CV1844" s="1" t="s">
        <v>4943</v>
      </c>
      <c r="CW1844" s="1" t="s">
        <v>4943</v>
      </c>
      <c r="CX1844" s="1" t="s">
        <v>4943</v>
      </c>
      <c r="CY1844" s="1" t="s">
        <v>23</v>
      </c>
      <c r="CZ1844" s="1" t="s">
        <v>4943</v>
      </c>
    </row>
    <row r="1845" spans="2:104" x14ac:dyDescent="0.25">
      <c r="B1845" s="2">
        <v>44354</v>
      </c>
      <c r="C1845" s="1">
        <v>1</v>
      </c>
      <c r="D1845" s="1">
        <v>0</v>
      </c>
      <c r="E1845" s="1">
        <v>0</v>
      </c>
      <c r="F1845" s="1">
        <v>0</v>
      </c>
      <c r="G1845">
        <v>0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0</v>
      </c>
      <c r="N1845">
        <v>1</v>
      </c>
      <c r="O1845">
        <v>0</v>
      </c>
      <c r="P1845">
        <v>0</v>
      </c>
      <c r="Q1845">
        <v>0</v>
      </c>
      <c r="R1845">
        <v>1</v>
      </c>
      <c r="S1845">
        <v>1</v>
      </c>
      <c r="T1845">
        <v>1</v>
      </c>
      <c r="U1845">
        <v>0</v>
      </c>
      <c r="V1845" s="1">
        <v>1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1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1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1</v>
      </c>
      <c r="AX1845" s="1">
        <v>0</v>
      </c>
      <c r="AY1845" s="1">
        <v>0</v>
      </c>
      <c r="AZ1845" s="1">
        <v>0</v>
      </c>
      <c r="BA1845" s="1">
        <v>0</v>
      </c>
      <c r="BB1845" s="1">
        <v>1</v>
      </c>
      <c r="BC1845">
        <v>1</v>
      </c>
      <c r="BD1845">
        <v>0</v>
      </c>
      <c r="BE1845">
        <v>1</v>
      </c>
      <c r="BF1845">
        <v>0</v>
      </c>
      <c r="BG1845" s="1">
        <v>1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M1845" s="1">
        <v>0</v>
      </c>
      <c r="BN1845" s="1">
        <v>0</v>
      </c>
      <c r="BO1845" s="1">
        <v>0</v>
      </c>
      <c r="BP1845" s="1">
        <v>0</v>
      </c>
      <c r="BQ1845" s="1">
        <v>0</v>
      </c>
      <c r="BR1845" s="1">
        <v>0</v>
      </c>
      <c r="BS1845" s="1">
        <v>0</v>
      </c>
      <c r="BT1845" s="1">
        <v>0</v>
      </c>
      <c r="BU1845" s="1">
        <v>0</v>
      </c>
      <c r="BV1845" s="1">
        <v>0</v>
      </c>
      <c r="BW1845" s="1">
        <v>0</v>
      </c>
      <c r="BX1845" s="1">
        <v>0</v>
      </c>
      <c r="BY1845" s="1">
        <v>0</v>
      </c>
      <c r="BZ1845" s="1">
        <v>0</v>
      </c>
      <c r="CA1845" s="1">
        <v>0</v>
      </c>
      <c r="CB1845" s="1">
        <v>0</v>
      </c>
      <c r="CC1845" s="1">
        <v>0</v>
      </c>
      <c r="CD1845" s="1">
        <v>0</v>
      </c>
      <c r="CE1845" s="1">
        <v>0</v>
      </c>
      <c r="CF1845" s="1">
        <v>0</v>
      </c>
      <c r="CG1845" s="1">
        <v>0</v>
      </c>
      <c r="CH1845" s="1">
        <v>0</v>
      </c>
      <c r="CI1845" s="1" t="s">
        <v>4944</v>
      </c>
      <c r="CJ1845" s="1" t="s">
        <v>4944</v>
      </c>
      <c r="CK1845" s="1" t="s">
        <v>4946</v>
      </c>
      <c r="CL1845" s="1" t="s">
        <v>4946</v>
      </c>
      <c r="CM1845" s="1" t="s">
        <v>4945</v>
      </c>
      <c r="CN1845" s="1" t="s">
        <v>4945</v>
      </c>
      <c r="CO1845" s="1" t="s">
        <v>4944</v>
      </c>
      <c r="CP1845" s="1" t="s">
        <v>4946</v>
      </c>
      <c r="CQ1845" s="1" t="s">
        <v>4946</v>
      </c>
      <c r="CR1845" s="1" t="s">
        <v>4946</v>
      </c>
      <c r="CS1845" s="1" t="s">
        <v>4944</v>
      </c>
      <c r="CT1845" s="1" t="s">
        <v>4943</v>
      </c>
      <c r="CU1845" s="1" t="s">
        <v>4943</v>
      </c>
      <c r="CV1845" s="1" t="s">
        <v>4943</v>
      </c>
      <c r="CW1845" s="1" t="s">
        <v>4943</v>
      </c>
      <c r="CX1845" s="1" t="s">
        <v>4943</v>
      </c>
      <c r="CY1845" s="1" t="s">
        <v>4943</v>
      </c>
      <c r="CZ1845" s="1" t="s">
        <v>4943</v>
      </c>
    </row>
    <row r="1846" spans="2:104" x14ac:dyDescent="0.25">
      <c r="B1846" s="2">
        <v>44354</v>
      </c>
      <c r="C1846" s="1">
        <v>1</v>
      </c>
      <c r="D1846" s="1">
        <v>0</v>
      </c>
      <c r="E1846" s="1">
        <v>0</v>
      </c>
      <c r="F1846" s="1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1</v>
      </c>
      <c r="M1846">
        <v>1</v>
      </c>
      <c r="N1846">
        <v>1</v>
      </c>
      <c r="O1846">
        <v>1</v>
      </c>
      <c r="P1846">
        <v>0</v>
      </c>
      <c r="Q1846">
        <v>0</v>
      </c>
      <c r="R1846">
        <v>1</v>
      </c>
      <c r="S1846">
        <v>1</v>
      </c>
      <c r="T1846">
        <v>1</v>
      </c>
      <c r="U1846">
        <v>0</v>
      </c>
      <c r="V1846" s="1">
        <v>1</v>
      </c>
      <c r="W1846" s="1">
        <v>0</v>
      </c>
      <c r="X1846" s="1">
        <v>1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1</v>
      </c>
      <c r="AH1846" s="1">
        <v>0</v>
      </c>
      <c r="AI1846" s="1">
        <v>1</v>
      </c>
      <c r="AJ1846" s="1">
        <v>1</v>
      </c>
      <c r="AK1846" s="1">
        <v>1</v>
      </c>
      <c r="AL1846" s="1">
        <v>1</v>
      </c>
      <c r="AM1846" s="1">
        <v>1</v>
      </c>
      <c r="AN1846" s="1">
        <v>0</v>
      </c>
      <c r="AO1846" s="1">
        <v>1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1</v>
      </c>
      <c r="AX1846" s="1">
        <v>1</v>
      </c>
      <c r="AY1846" s="1">
        <v>1</v>
      </c>
      <c r="AZ1846" s="1">
        <v>0</v>
      </c>
      <c r="BA1846" s="1">
        <v>1</v>
      </c>
      <c r="BB1846" s="1">
        <v>1</v>
      </c>
      <c r="BC1846">
        <v>1</v>
      </c>
      <c r="BD1846">
        <v>0</v>
      </c>
      <c r="BE1846">
        <v>0</v>
      </c>
      <c r="BF1846">
        <v>0</v>
      </c>
      <c r="BG1846" s="1">
        <v>1</v>
      </c>
      <c r="BH1846" s="1">
        <v>0</v>
      </c>
      <c r="BI1846" s="1">
        <v>1</v>
      </c>
      <c r="BJ1846" s="1">
        <v>0</v>
      </c>
      <c r="BK1846" s="1">
        <v>0</v>
      </c>
      <c r="BL1846" s="1">
        <v>0</v>
      </c>
      <c r="BM1846" s="1">
        <v>0</v>
      </c>
      <c r="BN1846" s="1">
        <v>0</v>
      </c>
      <c r="BO1846" s="1">
        <v>0</v>
      </c>
      <c r="BP1846" s="1">
        <v>0</v>
      </c>
      <c r="BQ1846" s="1">
        <v>1</v>
      </c>
      <c r="BR1846" s="1">
        <v>1</v>
      </c>
      <c r="BS1846" s="1">
        <v>0</v>
      </c>
      <c r="BT1846" s="1">
        <v>0</v>
      </c>
      <c r="BU1846" s="1">
        <v>1</v>
      </c>
      <c r="BV1846" s="1">
        <v>0</v>
      </c>
      <c r="BW1846" s="1">
        <v>0</v>
      </c>
      <c r="BX1846" s="1">
        <v>1</v>
      </c>
      <c r="BY1846" s="1">
        <v>0</v>
      </c>
      <c r="BZ1846" s="1">
        <v>0</v>
      </c>
      <c r="CA1846" s="1">
        <v>0</v>
      </c>
      <c r="CB1846" s="1">
        <v>0</v>
      </c>
      <c r="CC1846" s="1">
        <v>0</v>
      </c>
      <c r="CD1846" s="1">
        <v>0</v>
      </c>
      <c r="CE1846" s="1">
        <v>0</v>
      </c>
      <c r="CF1846" s="1">
        <v>1</v>
      </c>
      <c r="CG1846" s="1">
        <v>0</v>
      </c>
      <c r="CH1846" s="1">
        <v>0</v>
      </c>
      <c r="CI1846" s="1" t="s">
        <v>4946</v>
      </c>
      <c r="CJ1846" s="1" t="s">
        <v>4946</v>
      </c>
      <c r="CK1846" s="1" t="s">
        <v>4946</v>
      </c>
      <c r="CL1846" s="1" t="s">
        <v>4946</v>
      </c>
      <c r="CM1846" s="1" t="s">
        <v>4944</v>
      </c>
      <c r="CN1846" s="1" t="s">
        <v>4946</v>
      </c>
      <c r="CO1846" s="1" t="s">
        <v>4944</v>
      </c>
      <c r="CP1846" s="1" t="s">
        <v>4944</v>
      </c>
      <c r="CQ1846" s="1" t="s">
        <v>4944</v>
      </c>
      <c r="CR1846" s="1" t="s">
        <v>4946</v>
      </c>
      <c r="CS1846" s="1" t="s">
        <v>4944</v>
      </c>
      <c r="CT1846" s="1" t="s">
        <v>4943</v>
      </c>
      <c r="CU1846" s="1" t="s">
        <v>4943</v>
      </c>
      <c r="CV1846" s="1" t="s">
        <v>4943</v>
      </c>
      <c r="CW1846" s="1" t="s">
        <v>4943</v>
      </c>
      <c r="CX1846" s="1" t="s">
        <v>4943</v>
      </c>
      <c r="CY1846" s="1" t="s">
        <v>4943</v>
      </c>
      <c r="CZ1846" s="1" t="s">
        <v>4943</v>
      </c>
    </row>
    <row r="1847" spans="2:104" x14ac:dyDescent="0.25">
      <c r="B1847" s="2">
        <v>44354</v>
      </c>
      <c r="C1847" s="1">
        <v>1</v>
      </c>
      <c r="D1847" s="1">
        <v>0</v>
      </c>
      <c r="E1847" s="1">
        <v>0</v>
      </c>
      <c r="F1847" s="1">
        <v>0</v>
      </c>
      <c r="G1847">
        <v>0</v>
      </c>
      <c r="H1847">
        <v>0</v>
      </c>
      <c r="I1847">
        <v>1</v>
      </c>
      <c r="J1847">
        <v>1</v>
      </c>
      <c r="K1847">
        <v>1</v>
      </c>
      <c r="L1847">
        <v>1</v>
      </c>
      <c r="M1847">
        <v>1</v>
      </c>
      <c r="N1847">
        <v>1</v>
      </c>
      <c r="O1847">
        <v>1</v>
      </c>
      <c r="P1847">
        <v>0</v>
      </c>
      <c r="Q1847">
        <v>0</v>
      </c>
      <c r="R1847">
        <v>1</v>
      </c>
      <c r="S1847">
        <v>1</v>
      </c>
      <c r="T1847">
        <v>1</v>
      </c>
      <c r="U1847">
        <v>0</v>
      </c>
      <c r="V1847" s="1">
        <v>1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1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1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1</v>
      </c>
      <c r="AZ1847" s="1">
        <v>1</v>
      </c>
      <c r="BA1847" s="1">
        <v>1</v>
      </c>
      <c r="BB1847" s="1">
        <v>1</v>
      </c>
      <c r="BC1847">
        <v>1</v>
      </c>
      <c r="BD1847">
        <v>1</v>
      </c>
      <c r="BE1847">
        <v>1</v>
      </c>
      <c r="BF1847">
        <v>1</v>
      </c>
      <c r="BG1847" s="1">
        <v>1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M1847" s="1">
        <v>0</v>
      </c>
      <c r="BN1847" s="1">
        <v>0</v>
      </c>
      <c r="BO1847" s="1">
        <v>0</v>
      </c>
      <c r="BP1847" s="1">
        <v>0</v>
      </c>
      <c r="BQ1847" s="1">
        <v>1</v>
      </c>
      <c r="BR1847" s="1">
        <v>1</v>
      </c>
      <c r="BS1847" s="1">
        <v>0</v>
      </c>
      <c r="BT1847" s="1">
        <v>0</v>
      </c>
      <c r="BU1847" s="1">
        <v>1</v>
      </c>
      <c r="BV1847" s="1">
        <v>1</v>
      </c>
      <c r="BW1847" s="1">
        <v>0</v>
      </c>
      <c r="BX1847" s="1">
        <v>0</v>
      </c>
      <c r="BY1847" s="1">
        <v>0</v>
      </c>
      <c r="BZ1847" s="1">
        <v>0</v>
      </c>
      <c r="CA1847" s="1">
        <v>0</v>
      </c>
      <c r="CB1847" s="1">
        <v>0</v>
      </c>
      <c r="CC1847" s="1">
        <v>0</v>
      </c>
      <c r="CD1847" s="1">
        <v>0</v>
      </c>
      <c r="CE1847" s="1">
        <v>0</v>
      </c>
      <c r="CF1847" s="1">
        <v>1</v>
      </c>
      <c r="CG1847" s="1">
        <v>0</v>
      </c>
      <c r="CH1847" s="1">
        <v>0</v>
      </c>
      <c r="CI1847" s="1" t="s">
        <v>4946</v>
      </c>
      <c r="CJ1847" s="1" t="s">
        <v>4946</v>
      </c>
      <c r="CK1847" s="1" t="s">
        <v>4946</v>
      </c>
      <c r="CL1847" s="1" t="s">
        <v>4946</v>
      </c>
      <c r="CM1847" s="1" t="s">
        <v>4946</v>
      </c>
      <c r="CN1847" s="1" t="s">
        <v>4944</v>
      </c>
      <c r="CO1847" s="1" t="s">
        <v>4946</v>
      </c>
      <c r="CP1847" s="1" t="s">
        <v>4945</v>
      </c>
      <c r="CQ1847" s="1" t="s">
        <v>4946</v>
      </c>
      <c r="CR1847" s="1" t="s">
        <v>4946</v>
      </c>
      <c r="CS1847" s="1" t="s">
        <v>4945</v>
      </c>
      <c r="CT1847" s="1" t="s">
        <v>4943</v>
      </c>
      <c r="CU1847" s="1" t="s">
        <v>4943</v>
      </c>
      <c r="CV1847" s="1" t="s">
        <v>4943</v>
      </c>
      <c r="CW1847" s="1" t="s">
        <v>4943</v>
      </c>
      <c r="CX1847" s="1" t="s">
        <v>4943</v>
      </c>
      <c r="CY1847" s="1" t="s">
        <v>4943</v>
      </c>
      <c r="CZ1847" s="1" t="s">
        <v>4943</v>
      </c>
    </row>
    <row r="1848" spans="2:104" x14ac:dyDescent="0.25">
      <c r="B1848" s="2">
        <v>44354</v>
      </c>
      <c r="C1848" s="1">
        <v>1</v>
      </c>
      <c r="D1848" s="1">
        <v>0</v>
      </c>
      <c r="E1848" s="1">
        <v>0</v>
      </c>
      <c r="F1848" s="1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1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1</v>
      </c>
      <c r="U1848">
        <v>0</v>
      </c>
      <c r="V1848" s="1">
        <v>1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1</v>
      </c>
      <c r="AG1848" s="1">
        <v>1</v>
      </c>
      <c r="AH1848" s="1">
        <v>1</v>
      </c>
      <c r="AI1848" s="1">
        <v>1</v>
      </c>
      <c r="AJ1848" s="1">
        <v>0</v>
      </c>
      <c r="AK1848" s="1">
        <v>1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1</v>
      </c>
      <c r="AX1848" s="1">
        <v>1</v>
      </c>
      <c r="AY1848" s="1">
        <v>1</v>
      </c>
      <c r="AZ1848" s="1">
        <v>1</v>
      </c>
      <c r="BA1848" s="1">
        <v>1</v>
      </c>
      <c r="BB1848" s="1">
        <v>1</v>
      </c>
      <c r="BC1848">
        <v>1</v>
      </c>
      <c r="BD1848">
        <v>1</v>
      </c>
      <c r="BE1848">
        <v>1</v>
      </c>
      <c r="BF1848">
        <v>1</v>
      </c>
      <c r="BG1848" s="1">
        <v>1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M1848" s="1">
        <v>0</v>
      </c>
      <c r="BN1848" s="1">
        <v>0</v>
      </c>
      <c r="BO1848" s="1">
        <v>0</v>
      </c>
      <c r="BP1848" s="1">
        <v>0</v>
      </c>
      <c r="BQ1848" s="1">
        <v>0</v>
      </c>
      <c r="BR1848" s="1">
        <v>0</v>
      </c>
      <c r="BS1848" s="1">
        <v>0</v>
      </c>
      <c r="BT1848" s="1">
        <v>0</v>
      </c>
      <c r="BU1848" s="1">
        <v>0</v>
      </c>
      <c r="BV1848" s="1">
        <v>0</v>
      </c>
      <c r="BW1848" s="1">
        <v>0</v>
      </c>
      <c r="BX1848" s="1">
        <v>0</v>
      </c>
      <c r="BY1848" s="1">
        <v>0</v>
      </c>
      <c r="BZ1848" s="1">
        <v>0</v>
      </c>
      <c r="CA1848" s="1">
        <v>0</v>
      </c>
      <c r="CB1848" s="1">
        <v>0</v>
      </c>
      <c r="CC1848" s="1">
        <v>0</v>
      </c>
      <c r="CD1848" s="1">
        <v>0</v>
      </c>
      <c r="CE1848" s="1">
        <v>0</v>
      </c>
      <c r="CF1848" s="1">
        <v>1</v>
      </c>
      <c r="CG1848" s="1">
        <v>0</v>
      </c>
      <c r="CH1848" s="1">
        <v>0</v>
      </c>
      <c r="CI1848" s="1" t="s">
        <v>4946</v>
      </c>
      <c r="CJ1848" s="1" t="s">
        <v>4946</v>
      </c>
      <c r="CK1848" s="1" t="s">
        <v>4946</v>
      </c>
      <c r="CL1848" s="1" t="s">
        <v>4946</v>
      </c>
      <c r="CM1848" s="1" t="s">
        <v>4946</v>
      </c>
      <c r="CN1848" s="1" t="s">
        <v>4946</v>
      </c>
      <c r="CO1848" s="1" t="s">
        <v>4946</v>
      </c>
      <c r="CP1848" s="1" t="s">
        <v>4946</v>
      </c>
      <c r="CQ1848" s="1" t="s">
        <v>4946</v>
      </c>
      <c r="CR1848" s="1" t="s">
        <v>4946</v>
      </c>
      <c r="CS1848" s="1" t="s">
        <v>4946</v>
      </c>
      <c r="CT1848" s="1" t="s">
        <v>4943</v>
      </c>
      <c r="CU1848" s="1" t="s">
        <v>4943</v>
      </c>
      <c r="CV1848" s="1" t="s">
        <v>4943</v>
      </c>
      <c r="CW1848" s="1" t="s">
        <v>4943</v>
      </c>
      <c r="CX1848" s="1" t="s">
        <v>4943</v>
      </c>
      <c r="CY1848" s="1" t="s">
        <v>4943</v>
      </c>
      <c r="CZ1848" s="1" t="s">
        <v>4943</v>
      </c>
    </row>
    <row r="1849" spans="2:104" x14ac:dyDescent="0.25">
      <c r="B1849" s="2">
        <v>44354</v>
      </c>
      <c r="C1849" s="1">
        <v>1</v>
      </c>
      <c r="D1849" s="1">
        <v>0</v>
      </c>
      <c r="E1849" s="1">
        <v>0</v>
      </c>
      <c r="F1849" s="1">
        <v>0</v>
      </c>
      <c r="G1849">
        <v>0</v>
      </c>
      <c r="H1849">
        <v>0</v>
      </c>
      <c r="I1849">
        <v>1</v>
      </c>
      <c r="J1849">
        <v>0</v>
      </c>
      <c r="K1849">
        <v>1</v>
      </c>
      <c r="L1849">
        <v>0</v>
      </c>
      <c r="M1849">
        <v>0</v>
      </c>
      <c r="N1849">
        <v>1</v>
      </c>
      <c r="O1849">
        <v>0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0</v>
      </c>
      <c r="V1849" s="1">
        <v>1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1</v>
      </c>
      <c r="AY1849" s="1">
        <v>1</v>
      </c>
      <c r="AZ1849" s="1">
        <v>1</v>
      </c>
      <c r="BA1849" s="1">
        <v>0</v>
      </c>
      <c r="BB1849" s="1">
        <v>0</v>
      </c>
      <c r="BC1849">
        <v>1</v>
      </c>
      <c r="BD1849">
        <v>0</v>
      </c>
      <c r="BE1849">
        <v>1</v>
      </c>
      <c r="BF1849">
        <v>0</v>
      </c>
      <c r="BG1849" s="1">
        <v>1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M1849" s="1">
        <v>0</v>
      </c>
      <c r="BN1849" s="1">
        <v>0</v>
      </c>
      <c r="BO1849" s="1">
        <v>0</v>
      </c>
      <c r="BP1849" s="1">
        <v>0</v>
      </c>
      <c r="BQ1849" s="1">
        <v>0</v>
      </c>
      <c r="BR1849" s="1">
        <v>0</v>
      </c>
      <c r="BS1849" s="1">
        <v>0</v>
      </c>
      <c r="BT1849" s="1">
        <v>0</v>
      </c>
      <c r="BU1849" s="1">
        <v>0</v>
      </c>
      <c r="BV1849" s="1">
        <v>0</v>
      </c>
      <c r="BW1849" s="1">
        <v>0</v>
      </c>
      <c r="BX1849" s="1">
        <v>0</v>
      </c>
      <c r="BY1849" s="1">
        <v>0</v>
      </c>
      <c r="BZ1849" s="1">
        <v>0</v>
      </c>
      <c r="CA1849" s="1">
        <v>0</v>
      </c>
      <c r="CB1849" s="1">
        <v>0</v>
      </c>
      <c r="CC1849" s="1">
        <v>0</v>
      </c>
      <c r="CD1849" s="1">
        <v>0</v>
      </c>
      <c r="CE1849" s="1">
        <v>0</v>
      </c>
      <c r="CF1849" s="1">
        <v>0</v>
      </c>
      <c r="CG1849" s="1">
        <v>0</v>
      </c>
      <c r="CH1849" s="1">
        <v>0</v>
      </c>
      <c r="CI1849" s="1" t="s">
        <v>4946</v>
      </c>
      <c r="CJ1849" s="1" t="s">
        <v>4946</v>
      </c>
      <c r="CK1849" s="1" t="s">
        <v>4945</v>
      </c>
      <c r="CL1849" s="1" t="s">
        <v>4945</v>
      </c>
      <c r="CM1849" s="1" t="s">
        <v>4945</v>
      </c>
      <c r="CN1849" s="1" t="s">
        <v>4945</v>
      </c>
      <c r="CO1849" s="1" t="s">
        <v>4945</v>
      </c>
      <c r="CP1849" s="1" t="s">
        <v>4945</v>
      </c>
      <c r="CQ1849" s="1" t="s">
        <v>4945</v>
      </c>
      <c r="CR1849" s="1" t="s">
        <v>4944</v>
      </c>
      <c r="CS1849" s="1" t="s">
        <v>4945</v>
      </c>
      <c r="CT1849" s="1" t="s">
        <v>4943</v>
      </c>
      <c r="CU1849" s="1" t="s">
        <v>4943</v>
      </c>
      <c r="CV1849" s="1" t="s">
        <v>4943</v>
      </c>
      <c r="CW1849" s="1" t="s">
        <v>4943</v>
      </c>
      <c r="CX1849" s="1" t="s">
        <v>4943</v>
      </c>
      <c r="CY1849" s="1" t="s">
        <v>4943</v>
      </c>
      <c r="CZ1849" s="1" t="s">
        <v>4943</v>
      </c>
    </row>
    <row r="1850" spans="2:104" x14ac:dyDescent="0.25">
      <c r="B1850" s="2">
        <v>44354</v>
      </c>
      <c r="C1850" s="1">
        <v>1</v>
      </c>
      <c r="D1850" s="1">
        <v>0</v>
      </c>
      <c r="E1850" s="1">
        <v>0</v>
      </c>
      <c r="F1850" s="1">
        <v>0</v>
      </c>
      <c r="G1850">
        <v>0</v>
      </c>
      <c r="H1850">
        <v>0</v>
      </c>
      <c r="I1850">
        <v>1</v>
      </c>
      <c r="J1850">
        <v>1</v>
      </c>
      <c r="K1850">
        <v>1</v>
      </c>
      <c r="L1850">
        <v>1</v>
      </c>
      <c r="M1850">
        <v>1</v>
      </c>
      <c r="N1850">
        <v>1</v>
      </c>
      <c r="O1850">
        <v>1</v>
      </c>
      <c r="P1850">
        <v>0</v>
      </c>
      <c r="Q1850">
        <v>0</v>
      </c>
      <c r="R1850">
        <v>0</v>
      </c>
      <c r="S1850">
        <v>0</v>
      </c>
      <c r="T1850">
        <v>1</v>
      </c>
      <c r="U1850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1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1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1</v>
      </c>
      <c r="BA1850" s="1">
        <v>1</v>
      </c>
      <c r="BB1850" s="1">
        <v>1</v>
      </c>
      <c r="BC1850">
        <v>1</v>
      </c>
      <c r="BD1850">
        <v>0</v>
      </c>
      <c r="BE1850">
        <v>1</v>
      </c>
      <c r="BF1850">
        <v>0</v>
      </c>
      <c r="BG1850" s="1">
        <v>1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M1850" s="1">
        <v>0</v>
      </c>
      <c r="BN1850" s="1">
        <v>0</v>
      </c>
      <c r="BO1850" s="1">
        <v>0</v>
      </c>
      <c r="BP1850" s="1">
        <v>0</v>
      </c>
      <c r="BQ1850" s="1">
        <v>1</v>
      </c>
      <c r="BR1850" s="1">
        <v>1</v>
      </c>
      <c r="BS1850" s="1">
        <v>0</v>
      </c>
      <c r="BT1850" s="1">
        <v>0</v>
      </c>
      <c r="BU1850" s="1">
        <v>1</v>
      </c>
      <c r="BV1850" s="1">
        <v>1</v>
      </c>
      <c r="BW1850" s="1">
        <v>0</v>
      </c>
      <c r="BX1850" s="1">
        <v>0</v>
      </c>
      <c r="BY1850" s="1">
        <v>0</v>
      </c>
      <c r="BZ1850" s="1">
        <v>0</v>
      </c>
      <c r="CA1850" s="1">
        <v>0</v>
      </c>
      <c r="CB1850" s="1">
        <v>0</v>
      </c>
      <c r="CC1850" s="1">
        <v>0</v>
      </c>
      <c r="CD1850" s="1">
        <v>0</v>
      </c>
      <c r="CE1850" s="1">
        <v>0</v>
      </c>
      <c r="CF1850" s="1">
        <v>1</v>
      </c>
      <c r="CG1850" s="1">
        <v>0</v>
      </c>
      <c r="CH1850" s="1">
        <v>0</v>
      </c>
      <c r="CI1850" s="1" t="s">
        <v>4946</v>
      </c>
      <c r="CJ1850" s="1" t="s">
        <v>4946</v>
      </c>
      <c r="CK1850" s="1" t="s">
        <v>4944</v>
      </c>
      <c r="CL1850" s="1" t="s">
        <v>4944</v>
      </c>
      <c r="CM1850" s="1" t="s">
        <v>4946</v>
      </c>
      <c r="CN1850" s="1" t="s">
        <v>4946</v>
      </c>
      <c r="CO1850" s="1" t="s">
        <v>4946</v>
      </c>
      <c r="CP1850" s="1" t="s">
        <v>4946</v>
      </c>
      <c r="CQ1850" s="1" t="s">
        <v>4944</v>
      </c>
      <c r="CR1850" s="1" t="s">
        <v>4944</v>
      </c>
      <c r="CS1850" s="1" t="s">
        <v>4944</v>
      </c>
      <c r="CT1850" s="1" t="s">
        <v>4943</v>
      </c>
      <c r="CU1850" s="1" t="s">
        <v>4943</v>
      </c>
      <c r="CV1850" s="1" t="s">
        <v>4943</v>
      </c>
      <c r="CW1850" s="1" t="s">
        <v>4943</v>
      </c>
      <c r="CX1850" s="1" t="s">
        <v>4943</v>
      </c>
      <c r="CY1850" s="1" t="s">
        <v>4943</v>
      </c>
      <c r="CZ1850" s="1" t="s">
        <v>4943</v>
      </c>
    </row>
    <row r="1851" spans="2:104" x14ac:dyDescent="0.25">
      <c r="B1851" s="2">
        <v>44354</v>
      </c>
      <c r="C1851" s="1">
        <v>0</v>
      </c>
      <c r="D1851" s="1">
        <v>1</v>
      </c>
      <c r="E1851" s="1">
        <v>0</v>
      </c>
      <c r="F1851" s="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>
        <v>0</v>
      </c>
      <c r="BD1851">
        <v>0</v>
      </c>
      <c r="BE1851">
        <v>0</v>
      </c>
      <c r="BF185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M1851" s="1">
        <v>0</v>
      </c>
      <c r="BN1851" s="1">
        <v>0</v>
      </c>
      <c r="BO1851" s="1">
        <v>0</v>
      </c>
      <c r="BP1851" s="1">
        <v>0</v>
      </c>
      <c r="BQ1851" s="1">
        <v>0</v>
      </c>
      <c r="BR1851" s="1">
        <v>0</v>
      </c>
      <c r="BS1851" s="1">
        <v>0</v>
      </c>
      <c r="BT1851" s="1">
        <v>0</v>
      </c>
      <c r="BU1851" s="1">
        <v>0</v>
      </c>
      <c r="BV1851" s="1">
        <v>0</v>
      </c>
      <c r="BW1851" s="1">
        <v>0</v>
      </c>
      <c r="BX1851" s="1">
        <v>0</v>
      </c>
      <c r="BY1851" s="1">
        <v>0</v>
      </c>
      <c r="BZ1851" s="1">
        <v>0</v>
      </c>
      <c r="CA1851" s="1">
        <v>0</v>
      </c>
      <c r="CB1851" s="1">
        <v>0</v>
      </c>
      <c r="CC1851" s="1">
        <v>0</v>
      </c>
      <c r="CD1851" s="1">
        <v>0</v>
      </c>
      <c r="CE1851" s="1">
        <v>0</v>
      </c>
      <c r="CF1851" s="1">
        <v>0</v>
      </c>
      <c r="CG1851" s="1">
        <v>0</v>
      </c>
      <c r="CH1851" s="1">
        <v>0</v>
      </c>
      <c r="CI1851" s="1" t="s">
        <v>4943</v>
      </c>
      <c r="CJ1851" s="1" t="s">
        <v>4943</v>
      </c>
      <c r="CK1851" s="1" t="s">
        <v>4943</v>
      </c>
      <c r="CL1851" s="1" t="s">
        <v>4943</v>
      </c>
      <c r="CM1851" s="1" t="s">
        <v>4943</v>
      </c>
      <c r="CN1851" s="1" t="s">
        <v>4943</v>
      </c>
      <c r="CO1851" s="1" t="s">
        <v>4943</v>
      </c>
      <c r="CP1851" s="1" t="s">
        <v>4943</v>
      </c>
      <c r="CQ1851" s="1" t="s">
        <v>4943</v>
      </c>
      <c r="CR1851" s="1" t="s">
        <v>4943</v>
      </c>
      <c r="CS1851" s="1" t="s">
        <v>4943</v>
      </c>
      <c r="CT1851" s="1" t="s">
        <v>4943</v>
      </c>
      <c r="CU1851" s="1" t="s">
        <v>4943</v>
      </c>
      <c r="CV1851" s="1" t="s">
        <v>4943</v>
      </c>
      <c r="CW1851" s="1" t="s">
        <v>4943</v>
      </c>
      <c r="CX1851" s="1" t="s">
        <v>4943</v>
      </c>
      <c r="CY1851" s="1" t="s">
        <v>23</v>
      </c>
      <c r="CZ1851" s="1" t="s">
        <v>4943</v>
      </c>
    </row>
    <row r="1852" spans="2:104" x14ac:dyDescent="0.25">
      <c r="B1852" s="2">
        <v>44354</v>
      </c>
      <c r="C1852" s="1">
        <v>1</v>
      </c>
      <c r="D1852" s="1">
        <v>0</v>
      </c>
      <c r="E1852" s="1">
        <v>0</v>
      </c>
      <c r="F1852" s="1">
        <v>0</v>
      </c>
      <c r="G1852">
        <v>0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1</v>
      </c>
      <c r="O1852">
        <v>1</v>
      </c>
      <c r="P1852">
        <v>1</v>
      </c>
      <c r="Q1852">
        <v>0</v>
      </c>
      <c r="R1852">
        <v>1</v>
      </c>
      <c r="S1852">
        <v>0</v>
      </c>
      <c r="T1852">
        <v>1</v>
      </c>
      <c r="U1852">
        <v>1</v>
      </c>
      <c r="V1852" s="1">
        <v>1</v>
      </c>
      <c r="W1852" s="1">
        <v>1</v>
      </c>
      <c r="X1852" s="1">
        <v>0</v>
      </c>
      <c r="Y1852" s="1">
        <v>1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1</v>
      </c>
      <c r="AG1852" s="1">
        <v>1</v>
      </c>
      <c r="AH1852" s="1">
        <v>1</v>
      </c>
      <c r="AI1852" s="1">
        <v>0</v>
      </c>
      <c r="AJ1852" s="1">
        <v>0</v>
      </c>
      <c r="AK1852" s="1">
        <v>1</v>
      </c>
      <c r="AL1852" s="1">
        <v>1</v>
      </c>
      <c r="AM1852" s="1">
        <v>1</v>
      </c>
      <c r="AN1852" s="1">
        <v>1</v>
      </c>
      <c r="AO1852" s="1">
        <v>0</v>
      </c>
      <c r="AP1852" s="1">
        <v>1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1</v>
      </c>
      <c r="AY1852" s="1">
        <v>0</v>
      </c>
      <c r="AZ1852" s="1">
        <v>1</v>
      </c>
      <c r="BA1852" s="1">
        <v>0</v>
      </c>
      <c r="BB1852" s="1">
        <v>1</v>
      </c>
      <c r="BC1852">
        <v>1</v>
      </c>
      <c r="BD1852">
        <v>0</v>
      </c>
      <c r="BE1852">
        <v>0</v>
      </c>
      <c r="BF1852">
        <v>1</v>
      </c>
      <c r="BG1852" s="1">
        <v>1</v>
      </c>
      <c r="BH1852" s="1">
        <v>1</v>
      </c>
      <c r="BI1852" s="1">
        <v>0</v>
      </c>
      <c r="BJ1852" s="1">
        <v>1</v>
      </c>
      <c r="BK1852" s="1">
        <v>0</v>
      </c>
      <c r="BL1852" s="1">
        <v>0</v>
      </c>
      <c r="BM1852" s="1">
        <v>0</v>
      </c>
      <c r="BN1852" s="1">
        <v>0</v>
      </c>
      <c r="BO1852" s="1">
        <v>0</v>
      </c>
      <c r="BP1852" s="1">
        <v>0</v>
      </c>
      <c r="BQ1852" s="1">
        <v>0</v>
      </c>
      <c r="BR1852" s="1">
        <v>0</v>
      </c>
      <c r="BS1852" s="1">
        <v>0</v>
      </c>
      <c r="BT1852" s="1">
        <v>0</v>
      </c>
      <c r="BU1852" s="1">
        <v>0</v>
      </c>
      <c r="BV1852" s="1">
        <v>0</v>
      </c>
      <c r="BW1852" s="1">
        <v>0</v>
      </c>
      <c r="BX1852" s="1">
        <v>0</v>
      </c>
      <c r="BY1852" s="1">
        <v>0</v>
      </c>
      <c r="BZ1852" s="1">
        <v>0</v>
      </c>
      <c r="CA1852" s="1">
        <v>0</v>
      </c>
      <c r="CB1852" s="1">
        <v>0</v>
      </c>
      <c r="CC1852" s="1">
        <v>0</v>
      </c>
      <c r="CD1852" s="1">
        <v>0</v>
      </c>
      <c r="CE1852" s="1">
        <v>0</v>
      </c>
      <c r="CF1852" s="1">
        <v>1</v>
      </c>
      <c r="CG1852" s="1">
        <v>0</v>
      </c>
      <c r="CH1852" s="1">
        <v>0</v>
      </c>
      <c r="CI1852" s="1" t="s">
        <v>4946</v>
      </c>
      <c r="CJ1852" s="1" t="s">
        <v>4946</v>
      </c>
      <c r="CK1852" s="1" t="s">
        <v>4946</v>
      </c>
      <c r="CL1852" s="1" t="s">
        <v>4946</v>
      </c>
      <c r="CM1852" s="1" t="s">
        <v>4946</v>
      </c>
      <c r="CN1852" s="1" t="s">
        <v>4946</v>
      </c>
      <c r="CO1852" s="1" t="s">
        <v>4946</v>
      </c>
      <c r="CP1852" s="1" t="s">
        <v>4946</v>
      </c>
      <c r="CQ1852" s="1" t="s">
        <v>4946</v>
      </c>
      <c r="CR1852" s="1" t="s">
        <v>4946</v>
      </c>
      <c r="CS1852" s="1" t="s">
        <v>4946</v>
      </c>
      <c r="CT1852" s="1" t="s">
        <v>4943</v>
      </c>
      <c r="CU1852" s="1" t="s">
        <v>4943</v>
      </c>
      <c r="CV1852" s="1" t="s">
        <v>4943</v>
      </c>
      <c r="CW1852" s="1" t="s">
        <v>4943</v>
      </c>
      <c r="CX1852" s="1" t="s">
        <v>4943</v>
      </c>
      <c r="CY1852" s="1" t="s">
        <v>4943</v>
      </c>
      <c r="CZ1852" s="1" t="s">
        <v>4943</v>
      </c>
    </row>
    <row r="1853" spans="2:104" x14ac:dyDescent="0.25">
      <c r="B1853" s="2">
        <v>44354</v>
      </c>
      <c r="C1853" s="1">
        <v>1</v>
      </c>
      <c r="D1853" s="1">
        <v>0</v>
      </c>
      <c r="E1853" s="1">
        <v>0</v>
      </c>
      <c r="F1853" s="1">
        <v>0</v>
      </c>
      <c r="G1853">
        <v>0</v>
      </c>
      <c r="H1853">
        <v>0</v>
      </c>
      <c r="I1853">
        <v>1</v>
      </c>
      <c r="J1853">
        <v>1</v>
      </c>
      <c r="K1853">
        <v>0</v>
      </c>
      <c r="L1853">
        <v>0</v>
      </c>
      <c r="M1853">
        <v>1</v>
      </c>
      <c r="N1853">
        <v>1</v>
      </c>
      <c r="O1853">
        <v>1</v>
      </c>
      <c r="P1853">
        <v>0</v>
      </c>
      <c r="Q1853">
        <v>0</v>
      </c>
      <c r="R1853">
        <v>1</v>
      </c>
      <c r="S1853">
        <v>1</v>
      </c>
      <c r="T1853">
        <v>0</v>
      </c>
      <c r="U1853">
        <v>0</v>
      </c>
      <c r="V1853" s="1">
        <v>1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1</v>
      </c>
      <c r="AI1853" s="1">
        <v>1</v>
      </c>
      <c r="AJ1853" s="1">
        <v>0</v>
      </c>
      <c r="AK1853" s="1">
        <v>0</v>
      </c>
      <c r="AL1853" s="1">
        <v>0</v>
      </c>
      <c r="AM1853" s="1">
        <v>1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>
        <v>0</v>
      </c>
      <c r="BD1853">
        <v>0</v>
      </c>
      <c r="BE1853">
        <v>0</v>
      </c>
      <c r="BF1853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M1853" s="1">
        <v>0</v>
      </c>
      <c r="BN1853" s="1">
        <v>0</v>
      </c>
      <c r="BO1853" s="1">
        <v>0</v>
      </c>
      <c r="BP1853" s="1">
        <v>0</v>
      </c>
      <c r="BQ1853" s="1">
        <v>0</v>
      </c>
      <c r="BR1853" s="1">
        <v>0</v>
      </c>
      <c r="BS1853" s="1">
        <v>0</v>
      </c>
      <c r="BT1853" s="1">
        <v>0</v>
      </c>
      <c r="BU1853" s="1">
        <v>0</v>
      </c>
      <c r="BV1853" s="1">
        <v>0</v>
      </c>
      <c r="BW1853" s="1">
        <v>0</v>
      </c>
      <c r="BX1853" s="1">
        <v>0</v>
      </c>
      <c r="BY1853" s="1">
        <v>0</v>
      </c>
      <c r="BZ1853" s="1">
        <v>0</v>
      </c>
      <c r="CA1853" s="1">
        <v>0</v>
      </c>
      <c r="CB1853" s="1">
        <v>0</v>
      </c>
      <c r="CC1853" s="1">
        <v>0</v>
      </c>
      <c r="CD1853" s="1">
        <v>0</v>
      </c>
      <c r="CE1853" s="1">
        <v>0</v>
      </c>
      <c r="CF1853" s="1">
        <v>1</v>
      </c>
      <c r="CG1853" s="1">
        <v>0</v>
      </c>
      <c r="CH1853" s="1">
        <v>0</v>
      </c>
      <c r="CI1853" s="1" t="s">
        <v>4946</v>
      </c>
      <c r="CJ1853" s="1" t="s">
        <v>4946</v>
      </c>
      <c r="CK1853" s="1" t="s">
        <v>4946</v>
      </c>
      <c r="CL1853" s="1" t="s">
        <v>4946</v>
      </c>
      <c r="CM1853" s="1" t="s">
        <v>4944</v>
      </c>
      <c r="CN1853" s="1" t="s">
        <v>4946</v>
      </c>
      <c r="CO1853" s="1" t="s">
        <v>4944</v>
      </c>
      <c r="CP1853" s="1" t="s">
        <v>4946</v>
      </c>
      <c r="CQ1853" s="1" t="s">
        <v>4944</v>
      </c>
      <c r="CR1853" s="1" t="s">
        <v>4946</v>
      </c>
      <c r="CS1853" s="1" t="s">
        <v>4945</v>
      </c>
      <c r="CT1853" s="1" t="s">
        <v>4943</v>
      </c>
      <c r="CU1853" s="1" t="s">
        <v>4943</v>
      </c>
      <c r="CV1853" s="1" t="s">
        <v>4943</v>
      </c>
      <c r="CW1853" s="1" t="s">
        <v>4943</v>
      </c>
      <c r="CX1853" s="1" t="s">
        <v>4943</v>
      </c>
      <c r="CY1853" s="1" t="s">
        <v>4943</v>
      </c>
      <c r="CZ1853" s="1" t="s">
        <v>4943</v>
      </c>
    </row>
    <row r="1854" spans="2:104" x14ac:dyDescent="0.25">
      <c r="B1854" s="2">
        <v>44354</v>
      </c>
      <c r="C1854" s="1">
        <v>1</v>
      </c>
      <c r="D1854" s="1">
        <v>0</v>
      </c>
      <c r="E1854" s="1">
        <v>0</v>
      </c>
      <c r="F1854" s="1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</v>
      </c>
      <c r="P1854">
        <v>1</v>
      </c>
      <c r="Q1854">
        <v>0</v>
      </c>
      <c r="R1854">
        <v>1</v>
      </c>
      <c r="S1854">
        <v>0</v>
      </c>
      <c r="T1854">
        <v>1</v>
      </c>
      <c r="U1854">
        <v>0</v>
      </c>
      <c r="V1854" s="1">
        <v>1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1</v>
      </c>
      <c r="AG1854" s="1">
        <v>1</v>
      </c>
      <c r="AH1854" s="1">
        <v>0</v>
      </c>
      <c r="AI1854" s="1">
        <v>1</v>
      </c>
      <c r="AJ1854" s="1">
        <v>0</v>
      </c>
      <c r="AK1854" s="1">
        <v>0</v>
      </c>
      <c r="AL1854" s="1">
        <v>1</v>
      </c>
      <c r="AM1854" s="1">
        <v>1</v>
      </c>
      <c r="AN1854" s="1">
        <v>1</v>
      </c>
      <c r="AO1854" s="1">
        <v>0</v>
      </c>
      <c r="AP1854" s="1">
        <v>1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1</v>
      </c>
      <c r="AY1854" s="1">
        <v>1</v>
      </c>
      <c r="AZ1854" s="1">
        <v>1</v>
      </c>
      <c r="BA1854" s="1">
        <v>0</v>
      </c>
      <c r="BB1854" s="1">
        <v>0</v>
      </c>
      <c r="BC1854">
        <v>1</v>
      </c>
      <c r="BD1854">
        <v>1</v>
      </c>
      <c r="BE1854">
        <v>1</v>
      </c>
      <c r="BF1854">
        <v>1</v>
      </c>
      <c r="BG1854" s="1">
        <v>1</v>
      </c>
      <c r="BH1854" s="1">
        <v>1</v>
      </c>
      <c r="BI1854" s="1">
        <v>0</v>
      </c>
      <c r="BJ1854" s="1">
        <v>1</v>
      </c>
      <c r="BK1854" s="1">
        <v>0</v>
      </c>
      <c r="BL1854" s="1">
        <v>0</v>
      </c>
      <c r="BM1854" s="1">
        <v>0</v>
      </c>
      <c r="BN1854" s="1">
        <v>0</v>
      </c>
      <c r="BO1854" s="1">
        <v>0</v>
      </c>
      <c r="BP1854" s="1">
        <v>0</v>
      </c>
      <c r="BQ1854" s="1">
        <v>0</v>
      </c>
      <c r="BR1854" s="1">
        <v>0</v>
      </c>
      <c r="BS1854" s="1">
        <v>0</v>
      </c>
      <c r="BT1854" s="1">
        <v>0</v>
      </c>
      <c r="BU1854" s="1">
        <v>0</v>
      </c>
      <c r="BV1854" s="1">
        <v>0</v>
      </c>
      <c r="BW1854" s="1">
        <v>0</v>
      </c>
      <c r="BX1854" s="1">
        <v>0</v>
      </c>
      <c r="BY1854" s="1">
        <v>0</v>
      </c>
      <c r="BZ1854" s="1">
        <v>0</v>
      </c>
      <c r="CA1854" s="1">
        <v>0</v>
      </c>
      <c r="CB1854" s="1">
        <v>0</v>
      </c>
      <c r="CC1854" s="1">
        <v>0</v>
      </c>
      <c r="CD1854" s="1">
        <v>0</v>
      </c>
      <c r="CE1854" s="1">
        <v>0</v>
      </c>
      <c r="CF1854" s="1">
        <v>0</v>
      </c>
      <c r="CG1854" s="1">
        <v>0</v>
      </c>
      <c r="CH1854" s="1">
        <v>0</v>
      </c>
      <c r="CI1854" s="1" t="s">
        <v>4946</v>
      </c>
      <c r="CJ1854" s="1" t="s">
        <v>4946</v>
      </c>
      <c r="CK1854" s="1" t="s">
        <v>4946</v>
      </c>
      <c r="CL1854" s="1" t="s">
        <v>4946</v>
      </c>
      <c r="CM1854" s="1" t="s">
        <v>4944</v>
      </c>
      <c r="CN1854" s="1" t="s">
        <v>4944</v>
      </c>
      <c r="CO1854" s="1" t="s">
        <v>4946</v>
      </c>
      <c r="CP1854" s="1" t="s">
        <v>4945</v>
      </c>
      <c r="CQ1854" s="1" t="s">
        <v>4946</v>
      </c>
      <c r="CR1854" s="1" t="s">
        <v>4946</v>
      </c>
      <c r="CS1854" s="1" t="s">
        <v>4946</v>
      </c>
      <c r="CT1854" s="1" t="s">
        <v>4943</v>
      </c>
      <c r="CU1854" s="1" t="s">
        <v>4943</v>
      </c>
      <c r="CV1854" s="1" t="s">
        <v>4943</v>
      </c>
      <c r="CW1854" s="1" t="s">
        <v>4943</v>
      </c>
      <c r="CX1854" s="1" t="s">
        <v>4943</v>
      </c>
      <c r="CY1854" s="1" t="s">
        <v>4943</v>
      </c>
      <c r="CZ1854" s="1" t="s">
        <v>4943</v>
      </c>
    </row>
    <row r="1855" spans="2:104" x14ac:dyDescent="0.25">
      <c r="B1855" s="2">
        <v>44354</v>
      </c>
      <c r="C1855" s="1">
        <v>1</v>
      </c>
      <c r="D1855" s="1">
        <v>0</v>
      </c>
      <c r="E1855" s="1">
        <v>0</v>
      </c>
      <c r="F1855" s="1">
        <v>0</v>
      </c>
      <c r="G1855">
        <v>0</v>
      </c>
      <c r="H1855">
        <v>0</v>
      </c>
      <c r="I1855">
        <v>1</v>
      </c>
      <c r="J1855">
        <v>0</v>
      </c>
      <c r="K1855">
        <v>1</v>
      </c>
      <c r="L1855">
        <v>0</v>
      </c>
      <c r="M1855">
        <v>0</v>
      </c>
      <c r="N1855">
        <v>0</v>
      </c>
      <c r="O1855">
        <v>1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0</v>
      </c>
      <c r="V1855" s="1">
        <v>1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1</v>
      </c>
      <c r="AY1855" s="1">
        <v>0</v>
      </c>
      <c r="AZ1855" s="1">
        <v>0</v>
      </c>
      <c r="BA1855" s="1">
        <v>0</v>
      </c>
      <c r="BB1855" s="1">
        <v>0</v>
      </c>
      <c r="BC1855">
        <v>0</v>
      </c>
      <c r="BD1855">
        <v>0</v>
      </c>
      <c r="BE1855">
        <v>1</v>
      </c>
      <c r="BF1855">
        <v>0</v>
      </c>
      <c r="BG1855" s="1">
        <v>1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M1855" s="1">
        <v>0</v>
      </c>
      <c r="BN1855" s="1">
        <v>0</v>
      </c>
      <c r="BO1855" s="1">
        <v>0</v>
      </c>
      <c r="BP1855" s="1">
        <v>0</v>
      </c>
      <c r="BQ1855" s="1">
        <v>0</v>
      </c>
      <c r="BR1855" s="1">
        <v>0</v>
      </c>
      <c r="BS1855" s="1">
        <v>0</v>
      </c>
      <c r="BT1855" s="1">
        <v>0</v>
      </c>
      <c r="BU1855" s="1">
        <v>0</v>
      </c>
      <c r="BV1855" s="1">
        <v>0</v>
      </c>
      <c r="BW1855" s="1">
        <v>0</v>
      </c>
      <c r="BX1855" s="1">
        <v>0</v>
      </c>
      <c r="BY1855" s="1">
        <v>0</v>
      </c>
      <c r="BZ1855" s="1">
        <v>0</v>
      </c>
      <c r="CA1855" s="1">
        <v>0</v>
      </c>
      <c r="CB1855" s="1">
        <v>0</v>
      </c>
      <c r="CC1855" s="1">
        <v>0</v>
      </c>
      <c r="CD1855" s="1">
        <v>0</v>
      </c>
      <c r="CE1855" s="1">
        <v>0</v>
      </c>
      <c r="CF1855" s="1">
        <v>0</v>
      </c>
      <c r="CG1855" s="1">
        <v>0</v>
      </c>
      <c r="CH1855" s="1">
        <v>0</v>
      </c>
      <c r="CI1855" s="1" t="s">
        <v>4946</v>
      </c>
      <c r="CJ1855" s="1" t="s">
        <v>4946</v>
      </c>
      <c r="CK1855" s="1" t="s">
        <v>4946</v>
      </c>
      <c r="CL1855" s="1" t="s">
        <v>4946</v>
      </c>
      <c r="CM1855" s="1" t="s">
        <v>4946</v>
      </c>
      <c r="CN1855" s="1" t="s">
        <v>4945</v>
      </c>
      <c r="CO1855" s="1" t="s">
        <v>4946</v>
      </c>
      <c r="CP1855" s="1" t="s">
        <v>4946</v>
      </c>
      <c r="CQ1855" s="1" t="s">
        <v>4946</v>
      </c>
      <c r="CR1855" s="1" t="s">
        <v>4946</v>
      </c>
      <c r="CS1855" s="1" t="s">
        <v>4946</v>
      </c>
      <c r="CT1855" s="1" t="s">
        <v>4943</v>
      </c>
      <c r="CU1855" s="1" t="s">
        <v>4943</v>
      </c>
      <c r="CV1855" s="1" t="s">
        <v>4943</v>
      </c>
      <c r="CW1855" s="1" t="s">
        <v>4943</v>
      </c>
      <c r="CX1855" s="1" t="s">
        <v>4943</v>
      </c>
      <c r="CY1855" s="1" t="s">
        <v>4943</v>
      </c>
      <c r="CZ1855" s="1" t="s">
        <v>4943</v>
      </c>
    </row>
    <row r="1856" spans="2:104" x14ac:dyDescent="0.25">
      <c r="B1856" s="2">
        <v>44354</v>
      </c>
      <c r="C1856" s="1">
        <v>0</v>
      </c>
      <c r="D1856" s="1">
        <v>1</v>
      </c>
      <c r="E1856" s="1">
        <v>0</v>
      </c>
      <c r="F1856" s="1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>
        <v>0</v>
      </c>
      <c r="BD1856">
        <v>0</v>
      </c>
      <c r="BE1856">
        <v>0</v>
      </c>
      <c r="BF1856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M1856" s="1">
        <v>0</v>
      </c>
      <c r="BN1856" s="1">
        <v>0</v>
      </c>
      <c r="BO1856" s="1">
        <v>0</v>
      </c>
      <c r="BP1856" s="1">
        <v>0</v>
      </c>
      <c r="BQ1856" s="1">
        <v>0</v>
      </c>
      <c r="BR1856" s="1">
        <v>0</v>
      </c>
      <c r="BS1856" s="1">
        <v>0</v>
      </c>
      <c r="BT1856" s="1">
        <v>0</v>
      </c>
      <c r="BU1856" s="1">
        <v>0</v>
      </c>
      <c r="BV1856" s="1">
        <v>0</v>
      </c>
      <c r="BW1856" s="1">
        <v>0</v>
      </c>
      <c r="BX1856" s="1">
        <v>0</v>
      </c>
      <c r="BY1856" s="1">
        <v>0</v>
      </c>
      <c r="BZ1856" s="1">
        <v>0</v>
      </c>
      <c r="CA1856" s="1">
        <v>0</v>
      </c>
      <c r="CB1856" s="1">
        <v>0</v>
      </c>
      <c r="CC1856" s="1">
        <v>0</v>
      </c>
      <c r="CD1856" s="1">
        <v>0</v>
      </c>
      <c r="CE1856" s="1">
        <v>0</v>
      </c>
      <c r="CF1856" s="1">
        <v>0</v>
      </c>
      <c r="CG1856" s="1">
        <v>0</v>
      </c>
      <c r="CH1856" s="1">
        <v>0</v>
      </c>
      <c r="CI1856" s="1" t="s">
        <v>4943</v>
      </c>
      <c r="CJ1856" s="1" t="s">
        <v>4943</v>
      </c>
      <c r="CK1856" s="1" t="s">
        <v>4943</v>
      </c>
      <c r="CL1856" s="1" t="s">
        <v>4943</v>
      </c>
      <c r="CM1856" s="1" t="s">
        <v>4943</v>
      </c>
      <c r="CN1856" s="1" t="s">
        <v>4943</v>
      </c>
      <c r="CO1856" s="1" t="s">
        <v>4943</v>
      </c>
      <c r="CP1856" s="1" t="s">
        <v>4943</v>
      </c>
      <c r="CQ1856" s="1" t="s">
        <v>4943</v>
      </c>
      <c r="CR1856" s="1" t="s">
        <v>4943</v>
      </c>
      <c r="CS1856" s="1" t="s">
        <v>4943</v>
      </c>
      <c r="CT1856" s="1" t="s">
        <v>4943</v>
      </c>
      <c r="CU1856" s="1" t="s">
        <v>4943</v>
      </c>
      <c r="CV1856" s="1" t="s">
        <v>4943</v>
      </c>
      <c r="CW1856" s="1" t="s">
        <v>4943</v>
      </c>
      <c r="CX1856" s="1" t="s">
        <v>4943</v>
      </c>
      <c r="CY1856" s="1" t="s">
        <v>23</v>
      </c>
      <c r="CZ1856" s="1" t="s">
        <v>4943</v>
      </c>
    </row>
    <row r="1857" spans="2:104" x14ac:dyDescent="0.25">
      <c r="B1857" s="2">
        <v>44354</v>
      </c>
      <c r="C1857" s="1">
        <v>1</v>
      </c>
      <c r="D1857" s="1">
        <v>0</v>
      </c>
      <c r="E1857" s="1">
        <v>0</v>
      </c>
      <c r="F1857" s="1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0</v>
      </c>
      <c r="N1857">
        <v>1</v>
      </c>
      <c r="O1857">
        <v>1</v>
      </c>
      <c r="P1857">
        <v>0</v>
      </c>
      <c r="Q1857">
        <v>0</v>
      </c>
      <c r="R1857">
        <v>1</v>
      </c>
      <c r="S1857">
        <v>0</v>
      </c>
      <c r="T1857">
        <v>1</v>
      </c>
      <c r="U1857">
        <v>0</v>
      </c>
      <c r="V1857" s="1">
        <v>0</v>
      </c>
      <c r="W1857" s="1">
        <v>0</v>
      </c>
      <c r="X1857" s="1">
        <v>1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1</v>
      </c>
      <c r="AI1857" s="1">
        <v>0</v>
      </c>
      <c r="AJ1857" s="1">
        <v>0</v>
      </c>
      <c r="AK1857" s="1">
        <v>1</v>
      </c>
      <c r="AL1857" s="1">
        <v>1</v>
      </c>
      <c r="AM1857" s="1">
        <v>0</v>
      </c>
      <c r="AN1857" s="1">
        <v>0</v>
      </c>
      <c r="AO1857" s="1">
        <v>1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1</v>
      </c>
      <c r="AX1857" s="1">
        <v>1</v>
      </c>
      <c r="AY1857" s="1">
        <v>1</v>
      </c>
      <c r="AZ1857" s="1">
        <v>0</v>
      </c>
      <c r="BA1857" s="1">
        <v>1</v>
      </c>
      <c r="BB1857" s="1">
        <v>1</v>
      </c>
      <c r="BC1857">
        <v>1</v>
      </c>
      <c r="BD1857">
        <v>0</v>
      </c>
      <c r="BE1857">
        <v>0</v>
      </c>
      <c r="BF1857">
        <v>0</v>
      </c>
      <c r="BG1857" s="1">
        <v>0</v>
      </c>
      <c r="BH1857" s="1">
        <v>0</v>
      </c>
      <c r="BI1857" s="1">
        <v>1</v>
      </c>
      <c r="BJ1857" s="1">
        <v>0</v>
      </c>
      <c r="BK1857" s="1">
        <v>0</v>
      </c>
      <c r="BL1857" s="1">
        <v>0</v>
      </c>
      <c r="BM1857" s="1">
        <v>0</v>
      </c>
      <c r="BN1857" s="1">
        <v>0</v>
      </c>
      <c r="BO1857" s="1">
        <v>0</v>
      </c>
      <c r="BP1857" s="1">
        <v>0</v>
      </c>
      <c r="BQ1857" s="1">
        <v>0</v>
      </c>
      <c r="BR1857" s="1">
        <v>0</v>
      </c>
      <c r="BS1857" s="1">
        <v>0</v>
      </c>
      <c r="BT1857" s="1">
        <v>0</v>
      </c>
      <c r="BU1857" s="1">
        <v>0</v>
      </c>
      <c r="BV1857" s="1">
        <v>0</v>
      </c>
      <c r="BW1857" s="1">
        <v>0</v>
      </c>
      <c r="BX1857" s="1">
        <v>0</v>
      </c>
      <c r="BY1857" s="1">
        <v>0</v>
      </c>
      <c r="BZ1857" s="1">
        <v>0</v>
      </c>
      <c r="CA1857" s="1">
        <v>0</v>
      </c>
      <c r="CB1857" s="1">
        <v>0</v>
      </c>
      <c r="CC1857" s="1">
        <v>0</v>
      </c>
      <c r="CD1857" s="1">
        <v>0</v>
      </c>
      <c r="CE1857" s="1">
        <v>0</v>
      </c>
      <c r="CF1857" s="1">
        <v>0</v>
      </c>
      <c r="CG1857" s="1">
        <v>0</v>
      </c>
      <c r="CH1857" s="1">
        <v>0</v>
      </c>
      <c r="CI1857" s="1" t="s">
        <v>4946</v>
      </c>
      <c r="CJ1857" s="1" t="s">
        <v>4946</v>
      </c>
      <c r="CK1857" s="1" t="s">
        <v>4944</v>
      </c>
      <c r="CL1857" s="1" t="s">
        <v>4946</v>
      </c>
      <c r="CM1857" s="1" t="s">
        <v>4944</v>
      </c>
      <c r="CN1857" s="1" t="s">
        <v>4946</v>
      </c>
      <c r="CO1857" s="1" t="s">
        <v>4944</v>
      </c>
      <c r="CP1857" s="1" t="s">
        <v>4945</v>
      </c>
      <c r="CQ1857" s="1" t="s">
        <v>4944</v>
      </c>
      <c r="CR1857" s="1" t="s">
        <v>4944</v>
      </c>
      <c r="CS1857" s="1" t="s">
        <v>4945</v>
      </c>
      <c r="CT1857" s="1" t="s">
        <v>4943</v>
      </c>
      <c r="CU1857" s="1" t="s">
        <v>4943</v>
      </c>
      <c r="CV1857" s="1" t="s">
        <v>4943</v>
      </c>
      <c r="CW1857" s="1" t="s">
        <v>4943</v>
      </c>
      <c r="CX1857" s="1" t="s">
        <v>4943</v>
      </c>
      <c r="CY1857" s="1" t="s">
        <v>4943</v>
      </c>
      <c r="CZ1857" s="1" t="s">
        <v>4943</v>
      </c>
    </row>
    <row r="1858" spans="2:104" x14ac:dyDescent="0.25">
      <c r="B1858" s="2">
        <v>44354</v>
      </c>
      <c r="C1858" s="1">
        <v>0</v>
      </c>
      <c r="D1858" s="1">
        <v>1</v>
      </c>
      <c r="E1858" s="1">
        <v>0</v>
      </c>
      <c r="F1858" s="1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>
        <v>0</v>
      </c>
      <c r="BD1858">
        <v>0</v>
      </c>
      <c r="BE1858">
        <v>0</v>
      </c>
      <c r="BF1858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M1858" s="1">
        <v>0</v>
      </c>
      <c r="BN1858" s="1">
        <v>0</v>
      </c>
      <c r="BO1858" s="1">
        <v>0</v>
      </c>
      <c r="BP1858" s="1">
        <v>0</v>
      </c>
      <c r="BQ1858" s="1">
        <v>0</v>
      </c>
      <c r="BR1858" s="1">
        <v>0</v>
      </c>
      <c r="BS1858" s="1">
        <v>0</v>
      </c>
      <c r="BT1858" s="1">
        <v>0</v>
      </c>
      <c r="BU1858" s="1">
        <v>0</v>
      </c>
      <c r="BV1858" s="1">
        <v>0</v>
      </c>
      <c r="BW1858" s="1">
        <v>0</v>
      </c>
      <c r="BX1858" s="1">
        <v>0</v>
      </c>
      <c r="BY1858" s="1">
        <v>0</v>
      </c>
      <c r="BZ1858" s="1">
        <v>0</v>
      </c>
      <c r="CA1858" s="1">
        <v>0</v>
      </c>
      <c r="CB1858" s="1">
        <v>0</v>
      </c>
      <c r="CC1858" s="1">
        <v>0</v>
      </c>
      <c r="CD1858" s="1">
        <v>0</v>
      </c>
      <c r="CE1858" s="1">
        <v>0</v>
      </c>
      <c r="CF1858" s="1">
        <v>0</v>
      </c>
      <c r="CG1858" s="1">
        <v>0</v>
      </c>
      <c r="CH1858" s="1">
        <v>0</v>
      </c>
      <c r="CI1858" s="1" t="s">
        <v>4943</v>
      </c>
      <c r="CJ1858" s="1" t="s">
        <v>4943</v>
      </c>
      <c r="CK1858" s="1" t="s">
        <v>4943</v>
      </c>
      <c r="CL1858" s="1" t="s">
        <v>4943</v>
      </c>
      <c r="CM1858" s="1" t="s">
        <v>4943</v>
      </c>
      <c r="CN1858" s="1" t="s">
        <v>4943</v>
      </c>
      <c r="CO1858" s="1" t="s">
        <v>4943</v>
      </c>
      <c r="CP1858" s="1" t="s">
        <v>4943</v>
      </c>
      <c r="CQ1858" s="1" t="s">
        <v>4943</v>
      </c>
      <c r="CR1858" s="1" t="s">
        <v>4943</v>
      </c>
      <c r="CS1858" s="1" t="s">
        <v>4943</v>
      </c>
      <c r="CT1858" s="1" t="s">
        <v>4943</v>
      </c>
      <c r="CU1858" s="1" t="s">
        <v>4943</v>
      </c>
      <c r="CV1858" s="1" t="s">
        <v>4943</v>
      </c>
      <c r="CW1858" s="1" t="s">
        <v>4943</v>
      </c>
      <c r="CX1858" s="1" t="s">
        <v>4943</v>
      </c>
      <c r="CY1858" s="1" t="s">
        <v>23</v>
      </c>
      <c r="CZ1858" s="1" t="s">
        <v>4943</v>
      </c>
    </row>
    <row r="1859" spans="2:104" x14ac:dyDescent="0.25">
      <c r="B1859" s="2">
        <v>44354</v>
      </c>
      <c r="C1859" s="1">
        <v>0</v>
      </c>
      <c r="D1859" s="1">
        <v>1</v>
      </c>
      <c r="E1859" s="1">
        <v>0</v>
      </c>
      <c r="F1859" s="1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>
        <v>0</v>
      </c>
      <c r="BD1859">
        <v>0</v>
      </c>
      <c r="BE1859">
        <v>0</v>
      </c>
      <c r="BF1859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M1859" s="1">
        <v>0</v>
      </c>
      <c r="BN1859" s="1">
        <v>0</v>
      </c>
      <c r="BO1859" s="1">
        <v>0</v>
      </c>
      <c r="BP1859" s="1">
        <v>0</v>
      </c>
      <c r="BQ1859" s="1">
        <v>0</v>
      </c>
      <c r="BR1859" s="1">
        <v>0</v>
      </c>
      <c r="BS1859" s="1">
        <v>0</v>
      </c>
      <c r="BT1859" s="1">
        <v>0</v>
      </c>
      <c r="BU1859" s="1">
        <v>0</v>
      </c>
      <c r="BV1859" s="1">
        <v>0</v>
      </c>
      <c r="BW1859" s="1">
        <v>0</v>
      </c>
      <c r="BX1859" s="1">
        <v>0</v>
      </c>
      <c r="BY1859" s="1">
        <v>0</v>
      </c>
      <c r="BZ1859" s="1">
        <v>0</v>
      </c>
      <c r="CA1859" s="1">
        <v>0</v>
      </c>
      <c r="CB1859" s="1">
        <v>0</v>
      </c>
      <c r="CC1859" s="1">
        <v>0</v>
      </c>
      <c r="CD1859" s="1">
        <v>0</v>
      </c>
      <c r="CE1859" s="1">
        <v>0</v>
      </c>
      <c r="CF1859" s="1">
        <v>0</v>
      </c>
      <c r="CG1859" s="1">
        <v>0</v>
      </c>
      <c r="CH1859" s="1">
        <v>0</v>
      </c>
      <c r="CI1859" s="1" t="s">
        <v>4943</v>
      </c>
      <c r="CJ1859" s="1" t="s">
        <v>4943</v>
      </c>
      <c r="CK1859" s="1" t="s">
        <v>4943</v>
      </c>
      <c r="CL1859" s="1" t="s">
        <v>4943</v>
      </c>
      <c r="CM1859" s="1" t="s">
        <v>4943</v>
      </c>
      <c r="CN1859" s="1" t="s">
        <v>4943</v>
      </c>
      <c r="CO1859" s="1" t="s">
        <v>4943</v>
      </c>
      <c r="CP1859" s="1" t="s">
        <v>4943</v>
      </c>
      <c r="CQ1859" s="1" t="s">
        <v>4943</v>
      </c>
      <c r="CR1859" s="1" t="s">
        <v>4943</v>
      </c>
      <c r="CS1859" s="1" t="s">
        <v>4943</v>
      </c>
      <c r="CT1859" s="1" t="s">
        <v>4943</v>
      </c>
      <c r="CU1859" s="1" t="s">
        <v>4943</v>
      </c>
      <c r="CV1859" s="1" t="s">
        <v>4943</v>
      </c>
      <c r="CW1859" s="1" t="s">
        <v>4943</v>
      </c>
      <c r="CX1859" s="1" t="s">
        <v>4943</v>
      </c>
      <c r="CY1859" s="1" t="s">
        <v>23</v>
      </c>
      <c r="CZ1859" s="1" t="s">
        <v>4943</v>
      </c>
    </row>
    <row r="1860" spans="2:104" x14ac:dyDescent="0.25">
      <c r="B1860" s="2">
        <v>44354</v>
      </c>
      <c r="C1860" s="1">
        <v>1</v>
      </c>
      <c r="D1860" s="1">
        <v>0</v>
      </c>
      <c r="E1860" s="1">
        <v>0</v>
      </c>
      <c r="F1860" s="1">
        <v>0</v>
      </c>
      <c r="G1860">
        <v>0</v>
      </c>
      <c r="H1860">
        <v>0</v>
      </c>
      <c r="I1860">
        <v>1</v>
      </c>
      <c r="J1860">
        <v>0</v>
      </c>
      <c r="K1860">
        <v>0</v>
      </c>
      <c r="L1860">
        <v>0</v>
      </c>
      <c r="M1860">
        <v>0</v>
      </c>
      <c r="N1860">
        <v>1</v>
      </c>
      <c r="O1860">
        <v>0</v>
      </c>
      <c r="P1860">
        <v>0</v>
      </c>
      <c r="Q1860">
        <v>0</v>
      </c>
      <c r="R1860">
        <v>1</v>
      </c>
      <c r="S1860">
        <v>0</v>
      </c>
      <c r="T1860">
        <v>1</v>
      </c>
      <c r="U1860">
        <v>0</v>
      </c>
      <c r="V1860" s="1">
        <v>1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>
        <v>0</v>
      </c>
      <c r="BD1860">
        <v>0</v>
      </c>
      <c r="BE1860">
        <v>0</v>
      </c>
      <c r="BF1860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M1860" s="1">
        <v>0</v>
      </c>
      <c r="BN1860" s="1">
        <v>0</v>
      </c>
      <c r="BO1860" s="1">
        <v>0</v>
      </c>
      <c r="BP1860" s="1">
        <v>0</v>
      </c>
      <c r="BQ1860" s="1">
        <v>0</v>
      </c>
      <c r="BR1860" s="1">
        <v>0</v>
      </c>
      <c r="BS1860" s="1">
        <v>0</v>
      </c>
      <c r="BT1860" s="1">
        <v>0</v>
      </c>
      <c r="BU1860" s="1">
        <v>0</v>
      </c>
      <c r="BV1860" s="1">
        <v>0</v>
      </c>
      <c r="BW1860" s="1">
        <v>0</v>
      </c>
      <c r="BX1860" s="1">
        <v>0</v>
      </c>
      <c r="BY1860" s="1">
        <v>0</v>
      </c>
      <c r="BZ1860" s="1">
        <v>0</v>
      </c>
      <c r="CA1860" s="1">
        <v>0</v>
      </c>
      <c r="CB1860" s="1">
        <v>0</v>
      </c>
      <c r="CC1860" s="1">
        <v>0</v>
      </c>
      <c r="CD1860" s="1">
        <v>0</v>
      </c>
      <c r="CE1860" s="1">
        <v>0</v>
      </c>
      <c r="CF1860" s="1">
        <v>0</v>
      </c>
      <c r="CG1860" s="1">
        <v>0</v>
      </c>
      <c r="CH1860" s="1">
        <v>0</v>
      </c>
      <c r="CI1860" s="1" t="s">
        <v>4946</v>
      </c>
      <c r="CJ1860" s="1" t="s">
        <v>4946</v>
      </c>
      <c r="CK1860" s="1" t="s">
        <v>4944</v>
      </c>
      <c r="CL1860" s="1" t="s">
        <v>4945</v>
      </c>
      <c r="CM1860" s="1" t="s">
        <v>4945</v>
      </c>
      <c r="CN1860" s="1" t="s">
        <v>4945</v>
      </c>
      <c r="CO1860" s="1" t="s">
        <v>4944</v>
      </c>
      <c r="CP1860" s="1" t="s">
        <v>4944</v>
      </c>
      <c r="CQ1860" s="1" t="s">
        <v>4945</v>
      </c>
      <c r="CR1860" s="1" t="s">
        <v>4944</v>
      </c>
      <c r="CS1860" s="1" t="s">
        <v>4945</v>
      </c>
      <c r="CT1860" s="1" t="s">
        <v>4943</v>
      </c>
      <c r="CU1860" s="1" t="s">
        <v>4943</v>
      </c>
      <c r="CV1860" s="1" t="s">
        <v>4943</v>
      </c>
      <c r="CW1860" s="1" t="s">
        <v>4943</v>
      </c>
      <c r="CX1860" s="1" t="s">
        <v>4943</v>
      </c>
      <c r="CY1860" s="1" t="s">
        <v>4943</v>
      </c>
      <c r="CZ1860" s="1" t="s">
        <v>4943</v>
      </c>
    </row>
    <row r="1861" spans="2:104" x14ac:dyDescent="0.25">
      <c r="B1861" s="2">
        <v>44353</v>
      </c>
      <c r="C1861" s="1">
        <v>1</v>
      </c>
      <c r="D1861" s="1">
        <v>0</v>
      </c>
      <c r="E1861" s="1">
        <v>0</v>
      </c>
      <c r="F1861" s="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1</v>
      </c>
      <c r="M1861">
        <v>1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0</v>
      </c>
      <c r="T1861">
        <v>1</v>
      </c>
      <c r="U1861">
        <v>0</v>
      </c>
      <c r="V1861" s="1">
        <v>1</v>
      </c>
      <c r="W1861" s="1">
        <v>0</v>
      </c>
      <c r="X1861" s="1">
        <v>0</v>
      </c>
      <c r="Y1861" s="1">
        <v>0</v>
      </c>
      <c r="Z1861" s="1">
        <v>0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1</v>
      </c>
      <c r="AG1861" s="1">
        <v>1</v>
      </c>
      <c r="AH1861" s="1">
        <v>1</v>
      </c>
      <c r="AI1861" s="1">
        <v>1</v>
      </c>
      <c r="AJ1861" s="1">
        <v>1</v>
      </c>
      <c r="AK1861" s="1">
        <v>0</v>
      </c>
      <c r="AL1861" s="1">
        <v>1</v>
      </c>
      <c r="AM1861" s="1">
        <v>1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1</v>
      </c>
      <c r="AY1861" s="1">
        <v>1</v>
      </c>
      <c r="AZ1861" s="1">
        <v>1</v>
      </c>
      <c r="BA1861" s="1">
        <v>1</v>
      </c>
      <c r="BB1861" s="1">
        <v>1</v>
      </c>
      <c r="BC1861">
        <v>1</v>
      </c>
      <c r="BD1861">
        <v>1</v>
      </c>
      <c r="BE1861">
        <v>1</v>
      </c>
      <c r="BF1861">
        <v>0</v>
      </c>
      <c r="BG1861" s="1">
        <v>1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M1861" s="1">
        <v>0</v>
      </c>
      <c r="BN1861" s="1">
        <v>0</v>
      </c>
      <c r="BO1861" s="1">
        <v>0</v>
      </c>
      <c r="BP1861" s="1">
        <v>0</v>
      </c>
      <c r="BQ1861" s="1">
        <v>1</v>
      </c>
      <c r="BR1861" s="1">
        <v>1</v>
      </c>
      <c r="BS1861" s="1">
        <v>1</v>
      </c>
      <c r="BT1861" s="1">
        <v>1</v>
      </c>
      <c r="BU1861" s="1">
        <v>1</v>
      </c>
      <c r="BV1861" s="1">
        <v>1</v>
      </c>
      <c r="BW1861" s="1">
        <v>0</v>
      </c>
      <c r="BX1861" s="1">
        <v>0</v>
      </c>
      <c r="BY1861" s="1">
        <v>0</v>
      </c>
      <c r="BZ1861" s="1">
        <v>0</v>
      </c>
      <c r="CA1861" s="1">
        <v>0</v>
      </c>
      <c r="CB1861" s="1">
        <v>0</v>
      </c>
      <c r="CC1861" s="1">
        <v>0</v>
      </c>
      <c r="CD1861" s="1">
        <v>0</v>
      </c>
      <c r="CE1861" s="1">
        <v>0</v>
      </c>
      <c r="CF1861" s="1">
        <v>1</v>
      </c>
      <c r="CG1861" s="1">
        <v>0</v>
      </c>
      <c r="CH1861" s="1">
        <v>0</v>
      </c>
      <c r="CI1861" s="1" t="s">
        <v>4946</v>
      </c>
      <c r="CJ1861" s="1" t="s">
        <v>4946</v>
      </c>
      <c r="CK1861" s="1" t="s">
        <v>4946</v>
      </c>
      <c r="CL1861" s="1" t="s">
        <v>4946</v>
      </c>
      <c r="CM1861" s="1" t="s">
        <v>4946</v>
      </c>
      <c r="CN1861" s="1" t="s">
        <v>4946</v>
      </c>
      <c r="CO1861" s="1" t="s">
        <v>4944</v>
      </c>
      <c r="CP1861" s="1" t="s">
        <v>4944</v>
      </c>
      <c r="CQ1861" s="1" t="s">
        <v>4946</v>
      </c>
      <c r="CR1861" s="1" t="s">
        <v>4946</v>
      </c>
      <c r="CS1861" s="1" t="s">
        <v>4945</v>
      </c>
      <c r="CT1861" s="1" t="s">
        <v>4943</v>
      </c>
      <c r="CU1861" s="1" t="s">
        <v>4943</v>
      </c>
      <c r="CV1861" s="1" t="s">
        <v>4943</v>
      </c>
      <c r="CW1861" s="1" t="s">
        <v>4943</v>
      </c>
      <c r="CX1861" s="1" t="s">
        <v>4943</v>
      </c>
      <c r="CY1861" s="1" t="s">
        <v>4943</v>
      </c>
      <c r="CZ1861" s="1" t="s">
        <v>4943</v>
      </c>
    </row>
    <row r="1862" spans="2:104" x14ac:dyDescent="0.25">
      <c r="B1862" s="2">
        <v>44353</v>
      </c>
      <c r="C1862" s="1">
        <v>1</v>
      </c>
      <c r="D1862" s="1">
        <v>0</v>
      </c>
      <c r="E1862" s="1">
        <v>0</v>
      </c>
      <c r="F1862" s="1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0</v>
      </c>
      <c r="N1862">
        <v>1</v>
      </c>
      <c r="O1862">
        <v>0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0</v>
      </c>
      <c r="V1862" s="1">
        <v>0</v>
      </c>
      <c r="W1862" s="1">
        <v>0</v>
      </c>
      <c r="X1862" s="1">
        <v>1</v>
      </c>
      <c r="Y1862" s="1">
        <v>0</v>
      </c>
      <c r="Z1862" s="1">
        <v>0</v>
      </c>
      <c r="AA1862" s="1">
        <v>1</v>
      </c>
      <c r="AB1862" s="1">
        <v>0</v>
      </c>
      <c r="AC1862" s="1">
        <v>0</v>
      </c>
      <c r="AD1862" s="1">
        <v>0</v>
      </c>
      <c r="AE1862" s="1">
        <v>0</v>
      </c>
      <c r="AF1862" s="1">
        <v>1</v>
      </c>
      <c r="AG1862" s="1">
        <v>1</v>
      </c>
      <c r="AH1862" s="1">
        <v>1</v>
      </c>
      <c r="AI1862" s="1">
        <v>0</v>
      </c>
      <c r="AJ1862" s="1">
        <v>0</v>
      </c>
      <c r="AK1862" s="1">
        <v>1</v>
      </c>
      <c r="AL1862" s="1">
        <v>0</v>
      </c>
      <c r="AM1862" s="1">
        <v>0</v>
      </c>
      <c r="AN1862" s="1">
        <v>0</v>
      </c>
      <c r="AO1862" s="1">
        <v>1</v>
      </c>
      <c r="AP1862" s="1">
        <v>0</v>
      </c>
      <c r="AQ1862" s="1">
        <v>0</v>
      </c>
      <c r="AR1862" s="1">
        <v>1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1</v>
      </c>
      <c r="AY1862" s="1">
        <v>1</v>
      </c>
      <c r="AZ1862" s="1">
        <v>1</v>
      </c>
      <c r="BA1862" s="1">
        <v>0</v>
      </c>
      <c r="BB1862" s="1">
        <v>0</v>
      </c>
      <c r="BC1862">
        <v>1</v>
      </c>
      <c r="BD1862">
        <v>1</v>
      </c>
      <c r="BE1862">
        <v>1</v>
      </c>
      <c r="BF1862">
        <v>0</v>
      </c>
      <c r="BG1862" s="1">
        <v>0</v>
      </c>
      <c r="BH1862" s="1">
        <v>0</v>
      </c>
      <c r="BI1862" s="1">
        <v>1</v>
      </c>
      <c r="BJ1862" s="1">
        <v>0</v>
      </c>
      <c r="BK1862" s="1">
        <v>0</v>
      </c>
      <c r="BL1862" s="1">
        <v>1</v>
      </c>
      <c r="BM1862" s="1">
        <v>0</v>
      </c>
      <c r="BN1862" s="1">
        <v>0</v>
      </c>
      <c r="BO1862" s="1">
        <v>0</v>
      </c>
      <c r="BP1862" s="1">
        <v>0</v>
      </c>
      <c r="BQ1862" s="1">
        <v>0</v>
      </c>
      <c r="BR1862" s="1">
        <v>0</v>
      </c>
      <c r="BS1862" s="1">
        <v>0</v>
      </c>
      <c r="BT1862" s="1">
        <v>0</v>
      </c>
      <c r="BU1862" s="1">
        <v>0</v>
      </c>
      <c r="BV1862" s="1">
        <v>0</v>
      </c>
      <c r="BW1862" s="1">
        <v>0</v>
      </c>
      <c r="BX1862" s="1">
        <v>0</v>
      </c>
      <c r="BY1862" s="1">
        <v>0</v>
      </c>
      <c r="BZ1862" s="1">
        <v>0</v>
      </c>
      <c r="CA1862" s="1">
        <v>0</v>
      </c>
      <c r="CB1862" s="1">
        <v>0</v>
      </c>
      <c r="CC1862" s="1">
        <v>0</v>
      </c>
      <c r="CD1862" s="1">
        <v>0</v>
      </c>
      <c r="CE1862" s="1">
        <v>0</v>
      </c>
      <c r="CF1862" s="1">
        <v>0</v>
      </c>
      <c r="CG1862" s="1">
        <v>0</v>
      </c>
      <c r="CH1862" s="1">
        <v>0</v>
      </c>
      <c r="CI1862" s="1" t="s">
        <v>4946</v>
      </c>
      <c r="CJ1862" s="1" t="s">
        <v>4946</v>
      </c>
      <c r="CK1862" s="1" t="s">
        <v>4946</v>
      </c>
      <c r="CL1862" s="1" t="s">
        <v>4946</v>
      </c>
      <c r="CM1862" s="1" t="s">
        <v>4945</v>
      </c>
      <c r="CN1862" s="1" t="s">
        <v>4944</v>
      </c>
      <c r="CO1862" s="1" t="s">
        <v>4945</v>
      </c>
      <c r="CP1862" s="1" t="s">
        <v>4945</v>
      </c>
      <c r="CQ1862" s="1" t="s">
        <v>4945</v>
      </c>
      <c r="CR1862" s="1" t="s">
        <v>4944</v>
      </c>
      <c r="CS1862" s="1" t="s">
        <v>4945</v>
      </c>
      <c r="CT1862" s="1" t="s">
        <v>4943</v>
      </c>
      <c r="CU1862" s="1" t="s">
        <v>4943</v>
      </c>
      <c r="CV1862" s="1" t="s">
        <v>4943</v>
      </c>
      <c r="CW1862" s="1" t="s">
        <v>4943</v>
      </c>
      <c r="CX1862" s="1" t="s">
        <v>4943</v>
      </c>
      <c r="CY1862" s="1" t="s">
        <v>4943</v>
      </c>
      <c r="CZ1862" s="1" t="s">
        <v>4943</v>
      </c>
    </row>
    <row r="1863" spans="2:104" x14ac:dyDescent="0.25">
      <c r="B1863" s="2">
        <v>44352</v>
      </c>
      <c r="C1863" s="1">
        <v>1</v>
      </c>
      <c r="D1863" s="1">
        <v>0</v>
      </c>
      <c r="E1863" s="1">
        <v>0</v>
      </c>
      <c r="F1863" s="1">
        <v>0</v>
      </c>
      <c r="G1863">
        <v>0</v>
      </c>
      <c r="H1863">
        <v>0</v>
      </c>
      <c r="I1863">
        <v>1</v>
      </c>
      <c r="J1863">
        <v>1</v>
      </c>
      <c r="K1863">
        <v>1</v>
      </c>
      <c r="L1863">
        <v>1</v>
      </c>
      <c r="M1863">
        <v>0</v>
      </c>
      <c r="N1863">
        <v>1</v>
      </c>
      <c r="O1863">
        <v>0</v>
      </c>
      <c r="P1863">
        <v>0</v>
      </c>
      <c r="Q1863">
        <v>0</v>
      </c>
      <c r="R1863">
        <v>0</v>
      </c>
      <c r="S1863">
        <v>1</v>
      </c>
      <c r="T1863">
        <v>1</v>
      </c>
      <c r="U1863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1</v>
      </c>
      <c r="AC1863" s="1">
        <v>0</v>
      </c>
      <c r="AD1863" s="1">
        <v>0</v>
      </c>
      <c r="AE1863" s="1">
        <v>0</v>
      </c>
      <c r="AF1863" s="1">
        <v>1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1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>
        <v>1</v>
      </c>
      <c r="BD1863">
        <v>0</v>
      </c>
      <c r="BE1863">
        <v>1</v>
      </c>
      <c r="BF1863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M1863" s="1">
        <v>1</v>
      </c>
      <c r="BN1863" s="1">
        <v>0</v>
      </c>
      <c r="BO1863" s="1">
        <v>0</v>
      </c>
      <c r="BP1863" s="1">
        <v>0</v>
      </c>
      <c r="BQ1863" s="1">
        <v>1</v>
      </c>
      <c r="BR1863" s="1">
        <v>1</v>
      </c>
      <c r="BS1863" s="1">
        <v>1</v>
      </c>
      <c r="BT1863" s="1">
        <v>1</v>
      </c>
      <c r="BU1863" s="1">
        <v>0</v>
      </c>
      <c r="BV1863" s="1">
        <v>0</v>
      </c>
      <c r="BW1863" s="1">
        <v>0</v>
      </c>
      <c r="BX1863" s="1">
        <v>0</v>
      </c>
      <c r="BY1863" s="1">
        <v>0</v>
      </c>
      <c r="BZ1863" s="1">
        <v>0</v>
      </c>
      <c r="CA1863" s="1">
        <v>0</v>
      </c>
      <c r="CB1863" s="1">
        <v>1</v>
      </c>
      <c r="CC1863" s="1">
        <v>0</v>
      </c>
      <c r="CD1863" s="1">
        <v>0</v>
      </c>
      <c r="CE1863" s="1">
        <v>0</v>
      </c>
      <c r="CF1863" s="1">
        <v>0</v>
      </c>
      <c r="CG1863" s="1">
        <v>0</v>
      </c>
      <c r="CH1863" s="1">
        <v>0</v>
      </c>
      <c r="CI1863" s="1" t="s">
        <v>4946</v>
      </c>
      <c r="CJ1863" s="1" t="s">
        <v>4946</v>
      </c>
      <c r="CK1863" s="1" t="s">
        <v>4946</v>
      </c>
      <c r="CL1863" s="1" t="s">
        <v>4946</v>
      </c>
      <c r="CM1863" s="1" t="s">
        <v>4945</v>
      </c>
      <c r="CN1863" s="1" t="s">
        <v>4944</v>
      </c>
      <c r="CO1863" s="1" t="s">
        <v>4944</v>
      </c>
      <c r="CP1863" s="1" t="s">
        <v>4946</v>
      </c>
      <c r="CQ1863" s="1" t="s">
        <v>4945</v>
      </c>
      <c r="CR1863" s="1" t="s">
        <v>4946</v>
      </c>
      <c r="CS1863" s="1" t="s">
        <v>4946</v>
      </c>
      <c r="CT1863" s="1" t="s">
        <v>4943</v>
      </c>
      <c r="CU1863" s="1" t="s">
        <v>4943</v>
      </c>
      <c r="CV1863" s="1" t="s">
        <v>4943</v>
      </c>
      <c r="CW1863" s="1" t="s">
        <v>4943</v>
      </c>
      <c r="CX1863" s="1" t="s">
        <v>4943</v>
      </c>
      <c r="CY1863" s="1" t="s">
        <v>4943</v>
      </c>
      <c r="CZ1863" s="1" t="s">
        <v>4943</v>
      </c>
    </row>
    <row r="1864" spans="2:104" x14ac:dyDescent="0.25">
      <c r="B1864" s="2">
        <v>44352</v>
      </c>
      <c r="C1864" s="1">
        <v>1</v>
      </c>
      <c r="D1864" s="1">
        <v>0</v>
      </c>
      <c r="E1864" s="1">
        <v>0</v>
      </c>
      <c r="F1864" s="1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1</v>
      </c>
      <c r="M1864">
        <v>1</v>
      </c>
      <c r="N1864">
        <v>1</v>
      </c>
      <c r="O1864">
        <v>0</v>
      </c>
      <c r="P1864">
        <v>0</v>
      </c>
      <c r="Q1864">
        <v>0</v>
      </c>
      <c r="R1864">
        <v>1</v>
      </c>
      <c r="S1864">
        <v>1</v>
      </c>
      <c r="T1864">
        <v>1</v>
      </c>
      <c r="U1864">
        <v>0</v>
      </c>
      <c r="V1864" s="1">
        <v>1</v>
      </c>
      <c r="W1864" s="1">
        <v>0</v>
      </c>
      <c r="X1864" s="1">
        <v>0</v>
      </c>
      <c r="Y1864" s="1">
        <v>0</v>
      </c>
      <c r="Z1864" s="1">
        <v>1</v>
      </c>
      <c r="AA1864" s="1">
        <v>1</v>
      </c>
      <c r="AB1864" s="1">
        <v>0</v>
      </c>
      <c r="AC1864" s="1">
        <v>0</v>
      </c>
      <c r="AD1864" s="1">
        <v>0</v>
      </c>
      <c r="AE1864" s="1">
        <v>0</v>
      </c>
      <c r="AF1864" s="1">
        <v>1</v>
      </c>
      <c r="AG1864" s="1">
        <v>0</v>
      </c>
      <c r="AH1864" s="1">
        <v>0</v>
      </c>
      <c r="AI1864" s="1">
        <v>1</v>
      </c>
      <c r="AJ1864" s="1">
        <v>0</v>
      </c>
      <c r="AK1864" s="1">
        <v>1</v>
      </c>
      <c r="AL1864" s="1">
        <v>1</v>
      </c>
      <c r="AM1864" s="1">
        <v>1</v>
      </c>
      <c r="AN1864" s="1">
        <v>0</v>
      </c>
      <c r="AO1864" s="1">
        <v>0</v>
      </c>
      <c r="AP1864" s="1">
        <v>0</v>
      </c>
      <c r="AQ1864" s="1">
        <v>0</v>
      </c>
      <c r="AR1864" s="1">
        <v>1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1</v>
      </c>
      <c r="AY1864" s="1">
        <v>1</v>
      </c>
      <c r="AZ1864" s="1">
        <v>1</v>
      </c>
      <c r="BA1864" s="1">
        <v>0</v>
      </c>
      <c r="BB1864" s="1">
        <v>1</v>
      </c>
      <c r="BC1864">
        <v>1</v>
      </c>
      <c r="BD1864">
        <v>0</v>
      </c>
      <c r="BE1864">
        <v>1</v>
      </c>
      <c r="BF1864">
        <v>0</v>
      </c>
      <c r="BG1864" s="1">
        <v>1</v>
      </c>
      <c r="BH1864" s="1">
        <v>0</v>
      </c>
      <c r="BI1864" s="1">
        <v>0</v>
      </c>
      <c r="BJ1864" s="1">
        <v>0</v>
      </c>
      <c r="BK1864" s="1">
        <v>0</v>
      </c>
      <c r="BL1864" s="1">
        <v>1</v>
      </c>
      <c r="BM1864" s="1">
        <v>0</v>
      </c>
      <c r="BN1864" s="1">
        <v>0</v>
      </c>
      <c r="BO1864" s="1">
        <v>0</v>
      </c>
      <c r="BP1864" s="1">
        <v>0</v>
      </c>
      <c r="BQ1864" s="1">
        <v>1</v>
      </c>
      <c r="BR1864" s="1">
        <v>1</v>
      </c>
      <c r="BS1864" s="1">
        <v>1</v>
      </c>
      <c r="BT1864" s="1">
        <v>1</v>
      </c>
      <c r="BU1864" s="1">
        <v>1</v>
      </c>
      <c r="BV1864" s="1">
        <v>1</v>
      </c>
      <c r="BW1864" s="1">
        <v>0</v>
      </c>
      <c r="BX1864" s="1">
        <v>0</v>
      </c>
      <c r="BY1864" s="1">
        <v>0</v>
      </c>
      <c r="BZ1864" s="1">
        <v>0</v>
      </c>
      <c r="CA1864" s="1">
        <v>0</v>
      </c>
      <c r="CB1864" s="1">
        <v>0</v>
      </c>
      <c r="CC1864" s="1">
        <v>0</v>
      </c>
      <c r="CD1864" s="1">
        <v>0</v>
      </c>
      <c r="CE1864" s="1">
        <v>0</v>
      </c>
      <c r="CF1864" s="1">
        <v>1</v>
      </c>
      <c r="CG1864" s="1">
        <v>1</v>
      </c>
      <c r="CH1864" s="1">
        <v>1</v>
      </c>
      <c r="CI1864" s="1" t="s">
        <v>4946</v>
      </c>
      <c r="CJ1864" s="1" t="s">
        <v>4946</v>
      </c>
      <c r="CK1864" s="1" t="s">
        <v>4946</v>
      </c>
      <c r="CL1864" s="1" t="s">
        <v>4946</v>
      </c>
      <c r="CM1864" s="1" t="s">
        <v>4946</v>
      </c>
      <c r="CN1864" s="1" t="s">
        <v>4946</v>
      </c>
      <c r="CO1864" s="1" t="s">
        <v>4945</v>
      </c>
      <c r="CP1864" s="1" t="s">
        <v>4946</v>
      </c>
      <c r="CQ1864" s="1" t="s">
        <v>4946</v>
      </c>
      <c r="CR1864" s="1" t="s">
        <v>4946</v>
      </c>
      <c r="CS1864" s="1" t="s">
        <v>4944</v>
      </c>
      <c r="CT1864" s="1" t="s">
        <v>4943</v>
      </c>
      <c r="CU1864" s="1" t="s">
        <v>4943</v>
      </c>
      <c r="CV1864" s="1" t="s">
        <v>4943</v>
      </c>
      <c r="CW1864" s="1" t="s">
        <v>4943</v>
      </c>
      <c r="CX1864" s="1" t="s">
        <v>4943</v>
      </c>
      <c r="CY1864" s="1" t="s">
        <v>4943</v>
      </c>
      <c r="CZ1864" s="1" t="s">
        <v>4943</v>
      </c>
    </row>
    <row r="1865" spans="2:104" x14ac:dyDescent="0.25">
      <c r="B1865" s="2">
        <v>44351</v>
      </c>
      <c r="C1865" s="1">
        <v>1</v>
      </c>
      <c r="D1865" s="1">
        <v>0</v>
      </c>
      <c r="E1865" s="1">
        <v>0</v>
      </c>
      <c r="F1865" s="1">
        <v>0</v>
      </c>
      <c r="G1865">
        <v>0</v>
      </c>
      <c r="H1865">
        <v>0</v>
      </c>
      <c r="I1865">
        <v>1</v>
      </c>
      <c r="J1865">
        <v>0</v>
      </c>
      <c r="K1865">
        <v>1</v>
      </c>
      <c r="L1865">
        <v>0</v>
      </c>
      <c r="M1865">
        <v>0</v>
      </c>
      <c r="N1865">
        <v>1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 s="1">
        <v>0</v>
      </c>
      <c r="W1865" s="1">
        <v>0</v>
      </c>
      <c r="X1865" s="1">
        <v>1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1</v>
      </c>
      <c r="BA1865" s="1">
        <v>0</v>
      </c>
      <c r="BB1865" s="1">
        <v>0</v>
      </c>
      <c r="BC1865">
        <v>1</v>
      </c>
      <c r="BD1865">
        <v>0</v>
      </c>
      <c r="BE1865">
        <v>0</v>
      </c>
      <c r="BF1865">
        <v>0</v>
      </c>
      <c r="BG1865" s="1">
        <v>0</v>
      </c>
      <c r="BH1865" s="1">
        <v>0</v>
      </c>
      <c r="BI1865" s="1">
        <v>1</v>
      </c>
      <c r="BJ1865" s="1">
        <v>0</v>
      </c>
      <c r="BK1865" s="1">
        <v>0</v>
      </c>
      <c r="BL1865" s="1">
        <v>0</v>
      </c>
      <c r="BM1865" s="1">
        <v>0</v>
      </c>
      <c r="BN1865" s="1">
        <v>0</v>
      </c>
      <c r="BO1865" s="1">
        <v>0</v>
      </c>
      <c r="BP1865" s="1">
        <v>0</v>
      </c>
      <c r="BQ1865" s="1">
        <v>0</v>
      </c>
      <c r="BR1865" s="1">
        <v>0</v>
      </c>
      <c r="BS1865" s="1">
        <v>0</v>
      </c>
      <c r="BT1865" s="1">
        <v>0</v>
      </c>
      <c r="BU1865" s="1">
        <v>0</v>
      </c>
      <c r="BV1865" s="1">
        <v>0</v>
      </c>
      <c r="BW1865" s="1">
        <v>0</v>
      </c>
      <c r="BX1865" s="1">
        <v>0</v>
      </c>
      <c r="BY1865" s="1">
        <v>0</v>
      </c>
      <c r="BZ1865" s="1">
        <v>0</v>
      </c>
      <c r="CA1865" s="1">
        <v>0</v>
      </c>
      <c r="CB1865" s="1">
        <v>0</v>
      </c>
      <c r="CC1865" s="1">
        <v>0</v>
      </c>
      <c r="CD1865" s="1">
        <v>0</v>
      </c>
      <c r="CE1865" s="1">
        <v>0</v>
      </c>
      <c r="CF1865" s="1">
        <v>0</v>
      </c>
      <c r="CG1865" s="1">
        <v>0</v>
      </c>
      <c r="CH1865" s="1">
        <v>0</v>
      </c>
      <c r="CI1865" s="1" t="s">
        <v>4946</v>
      </c>
      <c r="CJ1865" s="1" t="s">
        <v>4946</v>
      </c>
      <c r="CK1865" s="1" t="s">
        <v>4944</v>
      </c>
      <c r="CL1865" s="1" t="s">
        <v>4944</v>
      </c>
      <c r="CM1865" s="1" t="s">
        <v>4944</v>
      </c>
      <c r="CN1865" s="1" t="s">
        <v>4944</v>
      </c>
      <c r="CO1865" s="1" t="s">
        <v>4944</v>
      </c>
      <c r="CP1865" s="1" t="s">
        <v>4944</v>
      </c>
      <c r="CQ1865" s="1" t="s">
        <v>4944</v>
      </c>
      <c r="CR1865" s="1" t="s">
        <v>4944</v>
      </c>
      <c r="CS1865" s="1" t="s">
        <v>4944</v>
      </c>
      <c r="CT1865" s="1" t="s">
        <v>4943</v>
      </c>
      <c r="CU1865" s="1" t="s">
        <v>4943</v>
      </c>
      <c r="CV1865" s="1" t="s">
        <v>4943</v>
      </c>
      <c r="CW1865" s="1" t="s">
        <v>4943</v>
      </c>
      <c r="CX1865" s="1" t="s">
        <v>4943</v>
      </c>
      <c r="CY1865" s="1" t="s">
        <v>4943</v>
      </c>
      <c r="CZ1865" s="1" t="s">
        <v>4943</v>
      </c>
    </row>
    <row r="1866" spans="2:104" x14ac:dyDescent="0.25">
      <c r="B1866" s="2">
        <v>44351</v>
      </c>
      <c r="C1866" s="1">
        <v>1</v>
      </c>
      <c r="D1866" s="1">
        <v>0</v>
      </c>
      <c r="E1866" s="1">
        <v>0</v>
      </c>
      <c r="F1866" s="1">
        <v>0</v>
      </c>
      <c r="G1866">
        <v>0</v>
      </c>
      <c r="H1866">
        <v>0</v>
      </c>
      <c r="I1866">
        <v>1</v>
      </c>
      <c r="J1866">
        <v>1</v>
      </c>
      <c r="K1866">
        <v>1</v>
      </c>
      <c r="L1866">
        <v>1</v>
      </c>
      <c r="M1866">
        <v>1</v>
      </c>
      <c r="N1866">
        <v>0</v>
      </c>
      <c r="O1866">
        <v>1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 s="1">
        <v>1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1</v>
      </c>
      <c r="AH1866" s="1">
        <v>1</v>
      </c>
      <c r="AI1866" s="1">
        <v>0</v>
      </c>
      <c r="AJ1866" s="1">
        <v>0</v>
      </c>
      <c r="AK1866" s="1">
        <v>0</v>
      </c>
      <c r="AL1866" s="1">
        <v>0</v>
      </c>
      <c r="AM1866" s="1">
        <v>1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1</v>
      </c>
      <c r="BB1866" s="1">
        <v>0</v>
      </c>
      <c r="BC1866">
        <v>1</v>
      </c>
      <c r="BD1866">
        <v>0</v>
      </c>
      <c r="BE1866">
        <v>0</v>
      </c>
      <c r="BF1866">
        <v>0</v>
      </c>
      <c r="BG1866" s="1">
        <v>1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M1866" s="1">
        <v>0</v>
      </c>
      <c r="BN1866" s="1">
        <v>0</v>
      </c>
      <c r="BO1866" s="1">
        <v>0</v>
      </c>
      <c r="BP1866" s="1">
        <v>0</v>
      </c>
      <c r="BQ1866" s="1">
        <v>1</v>
      </c>
      <c r="BR1866" s="1">
        <v>1</v>
      </c>
      <c r="BS1866" s="1">
        <v>1</v>
      </c>
      <c r="BT1866" s="1">
        <v>1</v>
      </c>
      <c r="BU1866" s="1">
        <v>1</v>
      </c>
      <c r="BV1866" s="1">
        <v>1</v>
      </c>
      <c r="BW1866" s="1">
        <v>0</v>
      </c>
      <c r="BX1866" s="1">
        <v>0</v>
      </c>
      <c r="BY1866" s="1">
        <v>0</v>
      </c>
      <c r="BZ1866" s="1">
        <v>0</v>
      </c>
      <c r="CA1866" s="1">
        <v>0</v>
      </c>
      <c r="CB1866" s="1">
        <v>0</v>
      </c>
      <c r="CC1866" s="1">
        <v>0</v>
      </c>
      <c r="CD1866" s="1">
        <v>0</v>
      </c>
      <c r="CE1866" s="1">
        <v>0</v>
      </c>
      <c r="CF1866" s="1">
        <v>1</v>
      </c>
      <c r="CG1866" s="1">
        <v>0</v>
      </c>
      <c r="CH1866" s="1">
        <v>0</v>
      </c>
      <c r="CI1866" s="1" t="s">
        <v>4946</v>
      </c>
      <c r="CJ1866" s="1" t="s">
        <v>4946</v>
      </c>
      <c r="CK1866" s="1" t="s">
        <v>4946</v>
      </c>
      <c r="CL1866" s="1" t="s">
        <v>4946</v>
      </c>
      <c r="CM1866" s="1" t="s">
        <v>4946</v>
      </c>
      <c r="CN1866" s="1" t="s">
        <v>4946</v>
      </c>
      <c r="CO1866" s="1" t="s">
        <v>4946</v>
      </c>
      <c r="CP1866" s="1" t="s">
        <v>4946</v>
      </c>
      <c r="CQ1866" s="1" t="s">
        <v>4946</v>
      </c>
      <c r="CR1866" s="1" t="s">
        <v>4946</v>
      </c>
      <c r="CS1866" s="1" t="s">
        <v>4946</v>
      </c>
      <c r="CT1866" s="1" t="s">
        <v>4943</v>
      </c>
      <c r="CU1866" s="1" t="s">
        <v>4943</v>
      </c>
      <c r="CV1866" s="1" t="s">
        <v>4943</v>
      </c>
      <c r="CW1866" s="1" t="s">
        <v>4943</v>
      </c>
      <c r="CX1866" s="1" t="s">
        <v>4943</v>
      </c>
      <c r="CY1866" s="1" t="s">
        <v>4943</v>
      </c>
      <c r="CZ1866" s="1" t="s">
        <v>4943</v>
      </c>
    </row>
    <row r="1867" spans="2:104" x14ac:dyDescent="0.25">
      <c r="B1867" s="2">
        <v>44351</v>
      </c>
      <c r="C1867" s="1">
        <v>1</v>
      </c>
      <c r="D1867" s="1">
        <v>0</v>
      </c>
      <c r="E1867" s="1">
        <v>0</v>
      </c>
      <c r="F1867" s="1">
        <v>0</v>
      </c>
      <c r="G1867">
        <v>0</v>
      </c>
      <c r="H1867">
        <v>0</v>
      </c>
      <c r="I1867">
        <v>1</v>
      </c>
      <c r="J1867">
        <v>1</v>
      </c>
      <c r="K1867">
        <v>1</v>
      </c>
      <c r="L1867">
        <v>1</v>
      </c>
      <c r="M1867">
        <v>1</v>
      </c>
      <c r="N1867">
        <v>0</v>
      </c>
      <c r="O1867">
        <v>1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 s="1">
        <v>1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1</v>
      </c>
      <c r="AH1867" s="1">
        <v>1</v>
      </c>
      <c r="AI1867" s="1">
        <v>0</v>
      </c>
      <c r="AJ1867" s="1">
        <v>0</v>
      </c>
      <c r="AK1867" s="1">
        <v>1</v>
      </c>
      <c r="AL1867" s="1">
        <v>0</v>
      </c>
      <c r="AM1867" s="1">
        <v>1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1</v>
      </c>
      <c r="BB1867" s="1">
        <v>0</v>
      </c>
      <c r="BC1867">
        <v>1</v>
      </c>
      <c r="BD1867">
        <v>0</v>
      </c>
      <c r="BE1867">
        <v>0</v>
      </c>
      <c r="BF1867">
        <v>0</v>
      </c>
      <c r="BG1867" s="1">
        <v>1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M1867" s="1">
        <v>0</v>
      </c>
      <c r="BN1867" s="1">
        <v>0</v>
      </c>
      <c r="BO1867" s="1">
        <v>0</v>
      </c>
      <c r="BP1867" s="1">
        <v>0</v>
      </c>
      <c r="BQ1867" s="1">
        <v>1</v>
      </c>
      <c r="BR1867" s="1">
        <v>1</v>
      </c>
      <c r="BS1867" s="1">
        <v>1</v>
      </c>
      <c r="BT1867" s="1">
        <v>1</v>
      </c>
      <c r="BU1867" s="1">
        <v>0</v>
      </c>
      <c r="BV1867" s="1">
        <v>1</v>
      </c>
      <c r="BW1867" s="1">
        <v>0</v>
      </c>
      <c r="BX1867" s="1">
        <v>0</v>
      </c>
      <c r="BY1867" s="1">
        <v>0</v>
      </c>
      <c r="BZ1867" s="1">
        <v>0</v>
      </c>
      <c r="CA1867" s="1">
        <v>0</v>
      </c>
      <c r="CB1867" s="1">
        <v>0</v>
      </c>
      <c r="CC1867" s="1">
        <v>0</v>
      </c>
      <c r="CD1867" s="1">
        <v>0</v>
      </c>
      <c r="CE1867" s="1">
        <v>0</v>
      </c>
      <c r="CF1867" s="1">
        <v>1</v>
      </c>
      <c r="CG1867" s="1">
        <v>0</v>
      </c>
      <c r="CH1867" s="1">
        <v>0</v>
      </c>
      <c r="CI1867" s="1" t="s">
        <v>4946</v>
      </c>
      <c r="CJ1867" s="1" t="s">
        <v>4946</v>
      </c>
      <c r="CK1867" s="1" t="s">
        <v>4946</v>
      </c>
      <c r="CL1867" s="1" t="s">
        <v>4946</v>
      </c>
      <c r="CM1867" s="1" t="s">
        <v>4946</v>
      </c>
      <c r="CN1867" s="1" t="s">
        <v>4946</v>
      </c>
      <c r="CO1867" s="1" t="s">
        <v>4946</v>
      </c>
      <c r="CP1867" s="1" t="s">
        <v>4946</v>
      </c>
      <c r="CQ1867" s="1" t="s">
        <v>4946</v>
      </c>
      <c r="CR1867" s="1" t="s">
        <v>4946</v>
      </c>
      <c r="CS1867" s="1" t="s">
        <v>4946</v>
      </c>
      <c r="CT1867" s="1" t="s">
        <v>4943</v>
      </c>
      <c r="CU1867" s="1" t="s">
        <v>4943</v>
      </c>
      <c r="CV1867" s="1" t="s">
        <v>4943</v>
      </c>
      <c r="CW1867" s="1" t="s">
        <v>4943</v>
      </c>
      <c r="CX1867" s="1" t="s">
        <v>4943</v>
      </c>
      <c r="CY1867" s="1" t="s">
        <v>4943</v>
      </c>
      <c r="CZ1867" s="1" t="s">
        <v>4943</v>
      </c>
    </row>
    <row r="1868" spans="2:104" x14ac:dyDescent="0.25">
      <c r="B1868" s="2">
        <v>44351</v>
      </c>
      <c r="C1868" s="1">
        <v>1</v>
      </c>
      <c r="D1868" s="1">
        <v>0</v>
      </c>
      <c r="E1868" s="1">
        <v>0</v>
      </c>
      <c r="F1868" s="1">
        <v>0</v>
      </c>
      <c r="G1868">
        <v>0</v>
      </c>
      <c r="H1868">
        <v>0</v>
      </c>
      <c r="I1868">
        <v>1</v>
      </c>
      <c r="J1868">
        <v>1</v>
      </c>
      <c r="K1868">
        <v>1</v>
      </c>
      <c r="L1868">
        <v>1</v>
      </c>
      <c r="M1868">
        <v>0</v>
      </c>
      <c r="N1868">
        <v>1</v>
      </c>
      <c r="O1868">
        <v>1</v>
      </c>
      <c r="P1868">
        <v>1</v>
      </c>
      <c r="Q1868">
        <v>1</v>
      </c>
      <c r="R1868">
        <v>1</v>
      </c>
      <c r="S1868">
        <v>1</v>
      </c>
      <c r="T1868">
        <v>1</v>
      </c>
      <c r="U1868">
        <v>0</v>
      </c>
      <c r="V1868" s="1">
        <v>0</v>
      </c>
      <c r="W1868" s="1">
        <v>0</v>
      </c>
      <c r="X1868" s="1">
        <v>1</v>
      </c>
      <c r="Y1868" s="1">
        <v>0</v>
      </c>
      <c r="Z1868" s="1">
        <v>0</v>
      </c>
      <c r="AA1868" s="1">
        <v>1</v>
      </c>
      <c r="AB1868" s="1">
        <v>0</v>
      </c>
      <c r="AC1868" s="1">
        <v>0</v>
      </c>
      <c r="AD1868" s="1">
        <v>1</v>
      </c>
      <c r="AE1868" s="1">
        <v>0</v>
      </c>
      <c r="AF1868" s="1">
        <v>1</v>
      </c>
      <c r="AG1868" s="1">
        <v>1</v>
      </c>
      <c r="AH1868" s="1">
        <v>0</v>
      </c>
      <c r="AI1868" s="1">
        <v>1</v>
      </c>
      <c r="AJ1868" s="1">
        <v>1</v>
      </c>
      <c r="AK1868" s="1">
        <v>1</v>
      </c>
      <c r="AL1868" s="1">
        <v>1</v>
      </c>
      <c r="AM1868" s="1">
        <v>0</v>
      </c>
      <c r="AN1868" s="1">
        <v>0</v>
      </c>
      <c r="AO1868" s="1">
        <v>1</v>
      </c>
      <c r="AP1868" s="1">
        <v>0</v>
      </c>
      <c r="AQ1868" s="1">
        <v>0</v>
      </c>
      <c r="AR1868" s="1">
        <v>1</v>
      </c>
      <c r="AS1868" s="1">
        <v>0</v>
      </c>
      <c r="AT1868" s="1">
        <v>0</v>
      </c>
      <c r="AU1868" s="1">
        <v>1</v>
      </c>
      <c r="AV1868" s="1">
        <v>0</v>
      </c>
      <c r="AW1868" s="1">
        <v>0</v>
      </c>
      <c r="AX1868" s="1">
        <v>1</v>
      </c>
      <c r="AY1868" s="1">
        <v>1</v>
      </c>
      <c r="AZ1868" s="1">
        <v>1</v>
      </c>
      <c r="BA1868" s="1">
        <v>0</v>
      </c>
      <c r="BB1868" s="1">
        <v>1</v>
      </c>
      <c r="BC1868">
        <v>1</v>
      </c>
      <c r="BD1868">
        <v>0</v>
      </c>
      <c r="BE1868">
        <v>0</v>
      </c>
      <c r="BF1868">
        <v>0</v>
      </c>
      <c r="BG1868" s="1">
        <v>0</v>
      </c>
      <c r="BH1868" s="1">
        <v>0</v>
      </c>
      <c r="BI1868" s="1">
        <v>1</v>
      </c>
      <c r="BJ1868" s="1">
        <v>0</v>
      </c>
      <c r="BK1868" s="1">
        <v>0</v>
      </c>
      <c r="BL1868" s="1">
        <v>1</v>
      </c>
      <c r="BM1868" s="1">
        <v>0</v>
      </c>
      <c r="BN1868" s="1">
        <v>0</v>
      </c>
      <c r="BO1868" s="1">
        <v>1</v>
      </c>
      <c r="BP1868" s="1">
        <v>0</v>
      </c>
      <c r="BQ1868" s="1">
        <v>1</v>
      </c>
      <c r="BR1868" s="1">
        <v>1</v>
      </c>
      <c r="BS1868" s="1">
        <v>1</v>
      </c>
      <c r="BT1868" s="1">
        <v>1</v>
      </c>
      <c r="BU1868" s="1">
        <v>1</v>
      </c>
      <c r="BV1868" s="1">
        <v>0</v>
      </c>
      <c r="BW1868" s="1">
        <v>0</v>
      </c>
      <c r="BX1868" s="1">
        <v>1</v>
      </c>
      <c r="BY1868" s="1">
        <v>0</v>
      </c>
      <c r="BZ1868" s="1">
        <v>0</v>
      </c>
      <c r="CA1868" s="1">
        <v>1</v>
      </c>
      <c r="CB1868" s="1">
        <v>0</v>
      </c>
      <c r="CC1868" s="1">
        <v>0</v>
      </c>
      <c r="CD1868" s="1">
        <v>1</v>
      </c>
      <c r="CE1868" s="1">
        <v>0</v>
      </c>
      <c r="CF1868" s="1">
        <v>0</v>
      </c>
      <c r="CG1868" s="1">
        <v>0</v>
      </c>
      <c r="CH1868" s="1">
        <v>0</v>
      </c>
      <c r="CI1868" s="1" t="s">
        <v>4946</v>
      </c>
      <c r="CJ1868" s="1" t="s">
        <v>4946</v>
      </c>
      <c r="CK1868" s="1" t="s">
        <v>4946</v>
      </c>
      <c r="CL1868" s="1" t="s">
        <v>4946</v>
      </c>
      <c r="CM1868" s="1" t="s">
        <v>4946</v>
      </c>
      <c r="CN1868" s="1" t="s">
        <v>4946</v>
      </c>
      <c r="CO1868" s="1" t="s">
        <v>4946</v>
      </c>
      <c r="CP1868" s="1" t="s">
        <v>4946</v>
      </c>
      <c r="CQ1868" s="1" t="s">
        <v>4946</v>
      </c>
      <c r="CR1868" s="1" t="s">
        <v>4946</v>
      </c>
      <c r="CS1868" s="1" t="s">
        <v>4946</v>
      </c>
      <c r="CT1868" s="1" t="s">
        <v>4943</v>
      </c>
      <c r="CU1868" s="1" t="s">
        <v>4943</v>
      </c>
      <c r="CV1868" s="1" t="s">
        <v>4943</v>
      </c>
      <c r="CW1868" s="1" t="s">
        <v>4943</v>
      </c>
      <c r="CX1868" s="1" t="s">
        <v>4943</v>
      </c>
      <c r="CY1868" s="1" t="s">
        <v>4943</v>
      </c>
      <c r="CZ1868" s="1" t="s">
        <v>4943</v>
      </c>
    </row>
    <row r="1869" spans="2:104" x14ac:dyDescent="0.25">
      <c r="B1869" s="2">
        <v>44351</v>
      </c>
      <c r="C1869" s="1">
        <v>1</v>
      </c>
      <c r="D1869" s="1">
        <v>0</v>
      </c>
      <c r="E1869" s="1">
        <v>0</v>
      </c>
      <c r="F1869" s="1">
        <v>0</v>
      </c>
      <c r="G1869">
        <v>0</v>
      </c>
      <c r="H1869">
        <v>0</v>
      </c>
      <c r="I1869">
        <v>1</v>
      </c>
      <c r="J1869">
        <v>1</v>
      </c>
      <c r="K1869">
        <v>1</v>
      </c>
      <c r="L1869">
        <v>1</v>
      </c>
      <c r="M1869">
        <v>1</v>
      </c>
      <c r="N1869">
        <v>0</v>
      </c>
      <c r="O1869">
        <v>1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 s="1">
        <v>1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1</v>
      </c>
      <c r="AG1869" s="1">
        <v>0</v>
      </c>
      <c r="AH1869" s="1">
        <v>0</v>
      </c>
      <c r="AI1869" s="1">
        <v>0</v>
      </c>
      <c r="AJ1869" s="1">
        <v>0</v>
      </c>
      <c r="AK1869" s="1">
        <v>1</v>
      </c>
      <c r="AL1869" s="1">
        <v>0</v>
      </c>
      <c r="AM1869" s="1">
        <v>1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1</v>
      </c>
      <c r="BB1869" s="1">
        <v>0</v>
      </c>
      <c r="BC1869">
        <v>1</v>
      </c>
      <c r="BD1869">
        <v>0</v>
      </c>
      <c r="BE1869">
        <v>0</v>
      </c>
      <c r="BF1869">
        <v>0</v>
      </c>
      <c r="BG1869" s="1">
        <v>1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M1869" s="1">
        <v>0</v>
      </c>
      <c r="BN1869" s="1">
        <v>0</v>
      </c>
      <c r="BO1869" s="1">
        <v>0</v>
      </c>
      <c r="BP1869" s="1">
        <v>0</v>
      </c>
      <c r="BQ1869" s="1">
        <v>1</v>
      </c>
      <c r="BR1869" s="1">
        <v>1</v>
      </c>
      <c r="BS1869" s="1">
        <v>1</v>
      </c>
      <c r="BT1869" s="1">
        <v>1</v>
      </c>
      <c r="BU1869" s="1">
        <v>0</v>
      </c>
      <c r="BV1869" s="1">
        <v>1</v>
      </c>
      <c r="BW1869" s="1">
        <v>0</v>
      </c>
      <c r="BX1869" s="1">
        <v>0</v>
      </c>
      <c r="BY1869" s="1">
        <v>0</v>
      </c>
      <c r="BZ1869" s="1">
        <v>0</v>
      </c>
      <c r="CA1869" s="1">
        <v>0</v>
      </c>
      <c r="CB1869" s="1">
        <v>0</v>
      </c>
      <c r="CC1869" s="1">
        <v>0</v>
      </c>
      <c r="CD1869" s="1">
        <v>0</v>
      </c>
      <c r="CE1869" s="1">
        <v>0</v>
      </c>
      <c r="CF1869" s="1">
        <v>1</v>
      </c>
      <c r="CG1869" s="1">
        <v>0</v>
      </c>
      <c r="CH1869" s="1">
        <v>0</v>
      </c>
      <c r="CI1869" s="1" t="s">
        <v>4946</v>
      </c>
      <c r="CJ1869" s="1" t="s">
        <v>4946</v>
      </c>
      <c r="CK1869" s="1" t="s">
        <v>4946</v>
      </c>
      <c r="CL1869" s="1" t="s">
        <v>4946</v>
      </c>
      <c r="CM1869" s="1" t="s">
        <v>4946</v>
      </c>
      <c r="CN1869" s="1" t="s">
        <v>4946</v>
      </c>
      <c r="CO1869" s="1" t="s">
        <v>4946</v>
      </c>
      <c r="CP1869" s="1" t="s">
        <v>4946</v>
      </c>
      <c r="CQ1869" s="1" t="s">
        <v>4946</v>
      </c>
      <c r="CR1869" s="1" t="s">
        <v>4946</v>
      </c>
      <c r="CS1869" s="1" t="s">
        <v>4946</v>
      </c>
      <c r="CT1869" s="1" t="s">
        <v>4943</v>
      </c>
      <c r="CU1869" s="1" t="s">
        <v>4943</v>
      </c>
      <c r="CV1869" s="1" t="s">
        <v>4943</v>
      </c>
      <c r="CW1869" s="1" t="s">
        <v>4943</v>
      </c>
      <c r="CX1869" s="1" t="s">
        <v>4943</v>
      </c>
      <c r="CY1869" s="1" t="s">
        <v>4943</v>
      </c>
      <c r="CZ1869" s="1" t="s">
        <v>4943</v>
      </c>
    </row>
    <row r="1870" spans="2:104" x14ac:dyDescent="0.25">
      <c r="B1870" s="2">
        <v>44351</v>
      </c>
      <c r="C1870" s="1">
        <v>0</v>
      </c>
      <c r="D1870" s="1">
        <v>1</v>
      </c>
      <c r="E1870" s="1">
        <v>0</v>
      </c>
      <c r="F1870" s="1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>
        <v>0</v>
      </c>
      <c r="BD1870">
        <v>0</v>
      </c>
      <c r="BE1870">
        <v>0</v>
      </c>
      <c r="BF1870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M1870" s="1">
        <v>0</v>
      </c>
      <c r="BN1870" s="1">
        <v>0</v>
      </c>
      <c r="BO1870" s="1">
        <v>0</v>
      </c>
      <c r="BP1870" s="1">
        <v>0</v>
      </c>
      <c r="BQ1870" s="1">
        <v>0</v>
      </c>
      <c r="BR1870" s="1">
        <v>0</v>
      </c>
      <c r="BS1870" s="1">
        <v>0</v>
      </c>
      <c r="BT1870" s="1">
        <v>0</v>
      </c>
      <c r="BU1870" s="1">
        <v>0</v>
      </c>
      <c r="BV1870" s="1">
        <v>0</v>
      </c>
      <c r="BW1870" s="1">
        <v>0</v>
      </c>
      <c r="BX1870" s="1">
        <v>0</v>
      </c>
      <c r="BY1870" s="1">
        <v>0</v>
      </c>
      <c r="BZ1870" s="1">
        <v>0</v>
      </c>
      <c r="CA1870" s="1">
        <v>0</v>
      </c>
      <c r="CB1870" s="1">
        <v>0</v>
      </c>
      <c r="CC1870" s="1">
        <v>0</v>
      </c>
      <c r="CD1870" s="1">
        <v>0</v>
      </c>
      <c r="CE1870" s="1">
        <v>0</v>
      </c>
      <c r="CF1870" s="1">
        <v>0</v>
      </c>
      <c r="CG1870" s="1">
        <v>0</v>
      </c>
      <c r="CH1870" s="1">
        <v>0</v>
      </c>
      <c r="CI1870" s="1" t="s">
        <v>4943</v>
      </c>
      <c r="CJ1870" s="1" t="s">
        <v>4943</v>
      </c>
      <c r="CK1870" s="1" t="s">
        <v>4943</v>
      </c>
      <c r="CL1870" s="1" t="s">
        <v>4943</v>
      </c>
      <c r="CM1870" s="1" t="s">
        <v>4943</v>
      </c>
      <c r="CN1870" s="1" t="s">
        <v>4943</v>
      </c>
      <c r="CO1870" s="1" t="s">
        <v>4943</v>
      </c>
      <c r="CP1870" s="1" t="s">
        <v>4943</v>
      </c>
      <c r="CQ1870" s="1" t="s">
        <v>4943</v>
      </c>
      <c r="CR1870" s="1" t="s">
        <v>4943</v>
      </c>
      <c r="CS1870" s="1" t="s">
        <v>4943</v>
      </c>
      <c r="CT1870" s="1" t="s">
        <v>4943</v>
      </c>
      <c r="CU1870" s="1" t="s">
        <v>4943</v>
      </c>
      <c r="CV1870" s="1" t="s">
        <v>4943</v>
      </c>
      <c r="CW1870" s="1" t="s">
        <v>4943</v>
      </c>
      <c r="CX1870" s="1" t="s">
        <v>4943</v>
      </c>
      <c r="CY1870" s="1" t="s">
        <v>23</v>
      </c>
      <c r="CZ1870" s="1" t="s">
        <v>4943</v>
      </c>
    </row>
    <row r="1871" spans="2:104" x14ac:dyDescent="0.25">
      <c r="B1871" s="2">
        <v>44351</v>
      </c>
      <c r="C1871" s="1">
        <v>1</v>
      </c>
      <c r="D1871" s="1">
        <v>0</v>
      </c>
      <c r="E1871" s="1">
        <v>0</v>
      </c>
      <c r="F1871" s="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1</v>
      </c>
      <c r="M1871">
        <v>0</v>
      </c>
      <c r="N1871">
        <v>0</v>
      </c>
      <c r="O1871">
        <v>1</v>
      </c>
      <c r="P1871">
        <v>0</v>
      </c>
      <c r="Q1871">
        <v>1</v>
      </c>
      <c r="R1871">
        <v>1</v>
      </c>
      <c r="S1871">
        <v>1</v>
      </c>
      <c r="T1871">
        <v>0</v>
      </c>
      <c r="U187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1</v>
      </c>
      <c r="AE1871" s="1">
        <v>1</v>
      </c>
      <c r="AF1871" s="1">
        <v>1</v>
      </c>
      <c r="AG1871" s="1">
        <v>0</v>
      </c>
      <c r="AH1871" s="1">
        <v>0</v>
      </c>
      <c r="AI1871" s="1">
        <v>1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1</v>
      </c>
      <c r="AV1871" s="1">
        <v>1</v>
      </c>
      <c r="AW1871" s="1">
        <v>0</v>
      </c>
      <c r="AX1871" s="1">
        <v>1</v>
      </c>
      <c r="AY1871" s="1">
        <v>0</v>
      </c>
      <c r="AZ1871" s="1">
        <v>1</v>
      </c>
      <c r="BA1871" s="1">
        <v>0</v>
      </c>
      <c r="BB1871" s="1">
        <v>0</v>
      </c>
      <c r="BC1871">
        <v>1</v>
      </c>
      <c r="BD1871">
        <v>1</v>
      </c>
      <c r="BE1871">
        <v>1</v>
      </c>
      <c r="BF187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M1871" s="1">
        <v>0</v>
      </c>
      <c r="BN1871" s="1">
        <v>0</v>
      </c>
      <c r="BO1871" s="1">
        <v>1</v>
      </c>
      <c r="BP1871" s="1">
        <v>1</v>
      </c>
      <c r="BQ1871" s="1">
        <v>1</v>
      </c>
      <c r="BR1871" s="1">
        <v>1</v>
      </c>
      <c r="BS1871" s="1">
        <v>1</v>
      </c>
      <c r="BT1871" s="1">
        <v>1</v>
      </c>
      <c r="BU1871" s="1">
        <v>0</v>
      </c>
      <c r="BV1871" s="1">
        <v>0</v>
      </c>
      <c r="BW1871" s="1">
        <v>0</v>
      </c>
      <c r="BX1871" s="1">
        <v>0</v>
      </c>
      <c r="BY1871" s="1">
        <v>0</v>
      </c>
      <c r="BZ1871" s="1">
        <v>0</v>
      </c>
      <c r="CA1871" s="1">
        <v>0</v>
      </c>
      <c r="CB1871" s="1">
        <v>0</v>
      </c>
      <c r="CC1871" s="1">
        <v>0</v>
      </c>
      <c r="CD1871" s="1">
        <v>1</v>
      </c>
      <c r="CE1871" s="1">
        <v>1</v>
      </c>
      <c r="CF1871" s="1">
        <v>0</v>
      </c>
      <c r="CG1871" s="1">
        <v>0</v>
      </c>
      <c r="CH1871" s="1">
        <v>0</v>
      </c>
      <c r="CI1871" s="1" t="s">
        <v>4946</v>
      </c>
      <c r="CJ1871" s="1" t="s">
        <v>4946</v>
      </c>
      <c r="CK1871" s="1" t="s">
        <v>4946</v>
      </c>
      <c r="CL1871" s="1" t="s">
        <v>4946</v>
      </c>
      <c r="CM1871" s="1" t="s">
        <v>4944</v>
      </c>
      <c r="CN1871" s="1" t="s">
        <v>4944</v>
      </c>
      <c r="CO1871" s="1" t="s">
        <v>4946</v>
      </c>
      <c r="CP1871" s="1" t="s">
        <v>4944</v>
      </c>
      <c r="CQ1871" s="1" t="s">
        <v>4945</v>
      </c>
      <c r="CR1871" s="1" t="s">
        <v>4946</v>
      </c>
      <c r="CS1871" s="1" t="s">
        <v>4944</v>
      </c>
      <c r="CT1871" s="1" t="s">
        <v>4943</v>
      </c>
      <c r="CU1871" s="1" t="s">
        <v>4943</v>
      </c>
      <c r="CV1871" s="1" t="s">
        <v>4943</v>
      </c>
      <c r="CW1871" s="1" t="s">
        <v>4943</v>
      </c>
      <c r="CX1871" s="1" t="s">
        <v>4943</v>
      </c>
      <c r="CY1871" s="1" t="s">
        <v>4943</v>
      </c>
      <c r="CZ1871" s="1" t="s">
        <v>4943</v>
      </c>
    </row>
    <row r="1872" spans="2:104" x14ac:dyDescent="0.25">
      <c r="B1872" s="2">
        <v>44351</v>
      </c>
      <c r="C1872" s="1">
        <v>1</v>
      </c>
      <c r="D1872" s="1">
        <v>0</v>
      </c>
      <c r="E1872" s="1">
        <v>0</v>
      </c>
      <c r="F1872" s="1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1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1</v>
      </c>
      <c r="U1872">
        <v>0</v>
      </c>
      <c r="V1872" s="1">
        <v>1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1</v>
      </c>
      <c r="AG1872" s="1">
        <v>0</v>
      </c>
      <c r="AH1872" s="1">
        <v>1</v>
      </c>
      <c r="AI1872" s="1">
        <v>0</v>
      </c>
      <c r="AJ1872" s="1">
        <v>0</v>
      </c>
      <c r="AK1872" s="1">
        <v>0</v>
      </c>
      <c r="AL1872" s="1">
        <v>0</v>
      </c>
      <c r="AM1872" s="1">
        <v>1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1</v>
      </c>
      <c r="BA1872" s="1">
        <v>0</v>
      </c>
      <c r="BB1872" s="1">
        <v>0</v>
      </c>
      <c r="BC1872">
        <v>1</v>
      </c>
      <c r="BD1872">
        <v>0</v>
      </c>
      <c r="BE1872">
        <v>0</v>
      </c>
      <c r="BF1872">
        <v>0</v>
      </c>
      <c r="BG1872" s="1">
        <v>1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M1872" s="1">
        <v>0</v>
      </c>
      <c r="BN1872" s="1">
        <v>0</v>
      </c>
      <c r="BO1872" s="1">
        <v>0</v>
      </c>
      <c r="BP1872" s="1">
        <v>0</v>
      </c>
      <c r="BQ1872" s="1">
        <v>0</v>
      </c>
      <c r="BR1872" s="1">
        <v>0</v>
      </c>
      <c r="BS1872" s="1">
        <v>0</v>
      </c>
      <c r="BT1872" s="1">
        <v>0</v>
      </c>
      <c r="BU1872" s="1">
        <v>0</v>
      </c>
      <c r="BV1872" s="1">
        <v>0</v>
      </c>
      <c r="BW1872" s="1">
        <v>0</v>
      </c>
      <c r="BX1872" s="1">
        <v>0</v>
      </c>
      <c r="BY1872" s="1">
        <v>0</v>
      </c>
      <c r="BZ1872" s="1">
        <v>0</v>
      </c>
      <c r="CA1872" s="1">
        <v>0</v>
      </c>
      <c r="CB1872" s="1">
        <v>0</v>
      </c>
      <c r="CC1872" s="1">
        <v>0</v>
      </c>
      <c r="CD1872" s="1">
        <v>0</v>
      </c>
      <c r="CE1872" s="1">
        <v>0</v>
      </c>
      <c r="CF1872" s="1">
        <v>1</v>
      </c>
      <c r="CG1872" s="1">
        <v>0</v>
      </c>
      <c r="CH1872" s="1">
        <v>0</v>
      </c>
      <c r="CI1872" s="1" t="s">
        <v>4946</v>
      </c>
      <c r="CJ1872" s="1" t="s">
        <v>4945</v>
      </c>
      <c r="CK1872" s="1" t="s">
        <v>4945</v>
      </c>
      <c r="CL1872" s="1" t="s">
        <v>4945</v>
      </c>
      <c r="CM1872" s="1" t="s">
        <v>4945</v>
      </c>
      <c r="CN1872" s="1" t="s">
        <v>4945</v>
      </c>
      <c r="CO1872" s="1" t="s">
        <v>4945</v>
      </c>
      <c r="CP1872" s="1" t="s">
        <v>4945</v>
      </c>
      <c r="CQ1872" s="1" t="s">
        <v>4945</v>
      </c>
      <c r="CR1872" s="1" t="s">
        <v>4945</v>
      </c>
      <c r="CS1872" s="1" t="s">
        <v>4945</v>
      </c>
      <c r="CT1872" s="1" t="s">
        <v>4943</v>
      </c>
      <c r="CU1872" s="1" t="s">
        <v>4943</v>
      </c>
      <c r="CV1872" s="1" t="s">
        <v>4943</v>
      </c>
      <c r="CW1872" s="1" t="s">
        <v>4943</v>
      </c>
      <c r="CX1872" s="1" t="s">
        <v>4943</v>
      </c>
      <c r="CY1872" s="1" t="s">
        <v>4943</v>
      </c>
      <c r="CZ1872" s="1" t="s">
        <v>4943</v>
      </c>
    </row>
    <row r="1873" spans="2:104" x14ac:dyDescent="0.25">
      <c r="B1873" s="2">
        <v>44351</v>
      </c>
      <c r="C1873" s="1">
        <v>1</v>
      </c>
      <c r="D1873" s="1">
        <v>0</v>
      </c>
      <c r="E1873" s="1">
        <v>0</v>
      </c>
      <c r="F1873" s="1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1</v>
      </c>
      <c r="M1873">
        <v>1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1</v>
      </c>
      <c r="U1873">
        <v>1</v>
      </c>
      <c r="V1873" s="1">
        <v>1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1</v>
      </c>
      <c r="AG1873" s="1">
        <v>1</v>
      </c>
      <c r="AH1873" s="1">
        <v>1</v>
      </c>
      <c r="AI1873" s="1">
        <v>1</v>
      </c>
      <c r="AJ1873" s="1">
        <v>1</v>
      </c>
      <c r="AK1873" s="1">
        <v>1</v>
      </c>
      <c r="AL1873" s="1">
        <v>1</v>
      </c>
      <c r="AM1873" s="1">
        <v>1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1</v>
      </c>
      <c r="AX1873" s="1">
        <v>1</v>
      </c>
      <c r="AY1873" s="1">
        <v>1</v>
      </c>
      <c r="AZ1873" s="1">
        <v>1</v>
      </c>
      <c r="BA1873" s="1">
        <v>1</v>
      </c>
      <c r="BB1873" s="1">
        <v>1</v>
      </c>
      <c r="BC1873">
        <v>1</v>
      </c>
      <c r="BD1873">
        <v>1</v>
      </c>
      <c r="BE1873">
        <v>1</v>
      </c>
      <c r="BF1873">
        <v>1</v>
      </c>
      <c r="BG1873" s="1">
        <v>1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M1873" s="1">
        <v>0</v>
      </c>
      <c r="BN1873" s="1">
        <v>0</v>
      </c>
      <c r="BO1873" s="1">
        <v>0</v>
      </c>
      <c r="BP1873" s="1">
        <v>0</v>
      </c>
      <c r="BQ1873" s="1">
        <v>1</v>
      </c>
      <c r="BR1873" s="1">
        <v>1</v>
      </c>
      <c r="BS1873" s="1">
        <v>1</v>
      </c>
      <c r="BT1873" s="1">
        <v>1</v>
      </c>
      <c r="BU1873" s="1">
        <v>1</v>
      </c>
      <c r="BV1873" s="1">
        <v>1</v>
      </c>
      <c r="BW1873" s="1">
        <v>0</v>
      </c>
      <c r="BX1873" s="1">
        <v>0</v>
      </c>
      <c r="BY1873" s="1">
        <v>0</v>
      </c>
      <c r="BZ1873" s="1">
        <v>0</v>
      </c>
      <c r="CA1873" s="1">
        <v>0</v>
      </c>
      <c r="CB1873" s="1">
        <v>0</v>
      </c>
      <c r="CC1873" s="1">
        <v>0</v>
      </c>
      <c r="CD1873" s="1">
        <v>0</v>
      </c>
      <c r="CE1873" s="1">
        <v>0</v>
      </c>
      <c r="CF1873" s="1">
        <v>1</v>
      </c>
      <c r="CG1873" s="1">
        <v>0</v>
      </c>
      <c r="CH1873" s="1">
        <v>0</v>
      </c>
      <c r="CI1873" s="1" t="s">
        <v>4946</v>
      </c>
      <c r="CJ1873" s="1" t="s">
        <v>4946</v>
      </c>
      <c r="CK1873" s="1" t="s">
        <v>4946</v>
      </c>
      <c r="CL1873" s="1" t="s">
        <v>4946</v>
      </c>
      <c r="CM1873" s="1" t="s">
        <v>4946</v>
      </c>
      <c r="CN1873" s="1" t="s">
        <v>4946</v>
      </c>
      <c r="CO1873" s="1" t="s">
        <v>4946</v>
      </c>
      <c r="CP1873" s="1" t="s">
        <v>4946</v>
      </c>
      <c r="CQ1873" s="1" t="s">
        <v>4946</v>
      </c>
      <c r="CR1873" s="1" t="s">
        <v>4946</v>
      </c>
      <c r="CS1873" s="1" t="s">
        <v>4946</v>
      </c>
      <c r="CT1873" s="1" t="s">
        <v>4943</v>
      </c>
      <c r="CU1873" s="1" t="s">
        <v>4943</v>
      </c>
      <c r="CV1873" s="1" t="s">
        <v>4943</v>
      </c>
      <c r="CW1873" s="1" t="s">
        <v>4943</v>
      </c>
      <c r="CX1873" s="1" t="s">
        <v>4943</v>
      </c>
      <c r="CY1873" s="1" t="s">
        <v>4943</v>
      </c>
      <c r="CZ1873" s="1" t="s">
        <v>4943</v>
      </c>
    </row>
    <row r="1874" spans="2:104" x14ac:dyDescent="0.25">
      <c r="B1874" s="2">
        <v>44351</v>
      </c>
      <c r="C1874" s="1">
        <v>1</v>
      </c>
      <c r="D1874" s="1">
        <v>0</v>
      </c>
      <c r="E1874" s="1">
        <v>0</v>
      </c>
      <c r="F1874" s="1">
        <v>0</v>
      </c>
      <c r="G1874">
        <v>0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1</v>
      </c>
      <c r="O1874">
        <v>1</v>
      </c>
      <c r="P1874">
        <v>0</v>
      </c>
      <c r="Q1874">
        <v>0</v>
      </c>
      <c r="R1874">
        <v>1</v>
      </c>
      <c r="S1874">
        <v>1</v>
      </c>
      <c r="T1874">
        <v>1</v>
      </c>
      <c r="U1874">
        <v>0</v>
      </c>
      <c r="V1874" s="1">
        <v>1</v>
      </c>
      <c r="W1874" s="1">
        <v>1</v>
      </c>
      <c r="X1874" s="1">
        <v>1</v>
      </c>
      <c r="Y1874" s="1">
        <v>1</v>
      </c>
      <c r="Z1874" s="1">
        <v>0</v>
      </c>
      <c r="AA1874" s="1">
        <v>1</v>
      </c>
      <c r="AB1874" s="1">
        <v>0</v>
      </c>
      <c r="AC1874" s="1">
        <v>0</v>
      </c>
      <c r="AD1874" s="1">
        <v>0</v>
      </c>
      <c r="AE1874" s="1">
        <v>0</v>
      </c>
      <c r="AF1874" s="1">
        <v>1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1</v>
      </c>
      <c r="AN1874" s="1">
        <v>1</v>
      </c>
      <c r="AO1874" s="1">
        <v>1</v>
      </c>
      <c r="AP1874" s="1">
        <v>1</v>
      </c>
      <c r="AQ1874" s="1">
        <v>0</v>
      </c>
      <c r="AR1874" s="1">
        <v>1</v>
      </c>
      <c r="AS1874" s="1">
        <v>0</v>
      </c>
      <c r="AT1874" s="1">
        <v>0</v>
      </c>
      <c r="AU1874" s="1">
        <v>0</v>
      </c>
      <c r="AV1874" s="1">
        <v>0</v>
      </c>
      <c r="AW1874" s="1">
        <v>1</v>
      </c>
      <c r="AX1874" s="1">
        <v>1</v>
      </c>
      <c r="AY1874" s="1">
        <v>1</v>
      </c>
      <c r="AZ1874" s="1">
        <v>1</v>
      </c>
      <c r="BA1874" s="1">
        <v>0</v>
      </c>
      <c r="BB1874" s="1">
        <v>1</v>
      </c>
      <c r="BC1874">
        <v>1</v>
      </c>
      <c r="BD1874">
        <v>0</v>
      </c>
      <c r="BE1874">
        <v>1</v>
      </c>
      <c r="BF1874">
        <v>0</v>
      </c>
      <c r="BG1874" s="1">
        <v>1</v>
      </c>
      <c r="BH1874" s="1">
        <v>1</v>
      </c>
      <c r="BI1874" s="1">
        <v>1</v>
      </c>
      <c r="BJ1874" s="1">
        <v>1</v>
      </c>
      <c r="BK1874" s="1">
        <v>0</v>
      </c>
      <c r="BL1874" s="1">
        <v>0</v>
      </c>
      <c r="BM1874" s="1">
        <v>0</v>
      </c>
      <c r="BN1874" s="1">
        <v>0</v>
      </c>
      <c r="BO1874" s="1">
        <v>0</v>
      </c>
      <c r="BP1874" s="1">
        <v>0</v>
      </c>
      <c r="BQ1874" s="1">
        <v>0</v>
      </c>
      <c r="BR1874" s="1">
        <v>0</v>
      </c>
      <c r="BS1874" s="1">
        <v>0</v>
      </c>
      <c r="BT1874" s="1">
        <v>0</v>
      </c>
      <c r="BU1874" s="1">
        <v>0</v>
      </c>
      <c r="BV1874" s="1">
        <v>0</v>
      </c>
      <c r="BW1874" s="1">
        <v>0</v>
      </c>
      <c r="BX1874" s="1">
        <v>0</v>
      </c>
      <c r="BY1874" s="1">
        <v>0</v>
      </c>
      <c r="BZ1874" s="1">
        <v>0</v>
      </c>
      <c r="CA1874" s="1">
        <v>0</v>
      </c>
      <c r="CB1874" s="1">
        <v>0</v>
      </c>
      <c r="CC1874" s="1">
        <v>0</v>
      </c>
      <c r="CD1874" s="1">
        <v>0</v>
      </c>
      <c r="CE1874" s="1">
        <v>0</v>
      </c>
      <c r="CF1874" s="1">
        <v>1</v>
      </c>
      <c r="CG1874" s="1">
        <v>0</v>
      </c>
      <c r="CH1874" s="1">
        <v>0</v>
      </c>
      <c r="CI1874" s="1" t="s">
        <v>4946</v>
      </c>
      <c r="CJ1874" s="1" t="s">
        <v>4946</v>
      </c>
      <c r="CK1874" s="1" t="s">
        <v>4946</v>
      </c>
      <c r="CL1874" s="1" t="s">
        <v>4946</v>
      </c>
      <c r="CM1874" s="1" t="s">
        <v>4945</v>
      </c>
      <c r="CN1874" s="1" t="s">
        <v>4945</v>
      </c>
      <c r="CO1874" s="1" t="s">
        <v>4944</v>
      </c>
      <c r="CP1874" s="1" t="s">
        <v>4946</v>
      </c>
      <c r="CQ1874" s="1" t="s">
        <v>4945</v>
      </c>
      <c r="CR1874" s="1" t="s">
        <v>4946</v>
      </c>
      <c r="CS1874" s="1" t="s">
        <v>4945</v>
      </c>
      <c r="CT1874" s="1" t="s">
        <v>4943</v>
      </c>
      <c r="CU1874" s="1" t="s">
        <v>4943</v>
      </c>
      <c r="CV1874" s="1" t="s">
        <v>4943</v>
      </c>
      <c r="CW1874" s="1" t="s">
        <v>4943</v>
      </c>
      <c r="CX1874" s="1" t="s">
        <v>4943</v>
      </c>
      <c r="CY1874" s="1" t="s">
        <v>4943</v>
      </c>
      <c r="CZ1874" s="1" t="s">
        <v>4943</v>
      </c>
    </row>
    <row r="1875" spans="2:104" x14ac:dyDescent="0.25">
      <c r="B1875" s="2">
        <v>44351</v>
      </c>
      <c r="C1875" s="1">
        <v>1</v>
      </c>
      <c r="D1875" s="1">
        <v>0</v>
      </c>
      <c r="E1875" s="1">
        <v>0</v>
      </c>
      <c r="F1875" s="1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>
        <v>0</v>
      </c>
      <c r="BD1875">
        <v>0</v>
      </c>
      <c r="BE1875">
        <v>0</v>
      </c>
      <c r="BF1875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M1875" s="1">
        <v>0</v>
      </c>
      <c r="BN1875" s="1">
        <v>0</v>
      </c>
      <c r="BO1875" s="1">
        <v>0</v>
      </c>
      <c r="BP1875" s="1">
        <v>0</v>
      </c>
      <c r="BQ1875" s="1">
        <v>0</v>
      </c>
      <c r="BR1875" s="1">
        <v>0</v>
      </c>
      <c r="BS1875" s="1">
        <v>0</v>
      </c>
      <c r="BT1875" s="1">
        <v>0</v>
      </c>
      <c r="BU1875" s="1">
        <v>0</v>
      </c>
      <c r="BV1875" s="1">
        <v>0</v>
      </c>
      <c r="BW1875" s="1">
        <v>0</v>
      </c>
      <c r="BX1875" s="1">
        <v>0</v>
      </c>
      <c r="BY1875" s="1">
        <v>0</v>
      </c>
      <c r="BZ1875" s="1">
        <v>0</v>
      </c>
      <c r="CA1875" s="1">
        <v>0</v>
      </c>
      <c r="CB1875" s="1">
        <v>0</v>
      </c>
      <c r="CC1875" s="1">
        <v>0</v>
      </c>
      <c r="CD1875" s="1">
        <v>0</v>
      </c>
      <c r="CE1875" s="1">
        <v>0</v>
      </c>
      <c r="CF1875" s="1">
        <v>0</v>
      </c>
      <c r="CG1875" s="1">
        <v>0</v>
      </c>
      <c r="CH1875" s="1">
        <v>0</v>
      </c>
      <c r="CI1875" s="1" t="s">
        <v>4944</v>
      </c>
      <c r="CJ1875" s="1" t="s">
        <v>4944</v>
      </c>
      <c r="CK1875" s="1" t="s">
        <v>4944</v>
      </c>
      <c r="CL1875" s="1" t="s">
        <v>4944</v>
      </c>
      <c r="CM1875" s="1" t="s">
        <v>4944</v>
      </c>
      <c r="CN1875" s="1" t="s">
        <v>4944</v>
      </c>
      <c r="CO1875" s="1" t="s">
        <v>4944</v>
      </c>
      <c r="CP1875" s="1" t="s">
        <v>4946</v>
      </c>
      <c r="CQ1875" s="1" t="s">
        <v>4944</v>
      </c>
      <c r="CR1875" s="1" t="s">
        <v>4944</v>
      </c>
      <c r="CS1875" s="1" t="s">
        <v>4944</v>
      </c>
      <c r="CT1875" s="1" t="s">
        <v>4943</v>
      </c>
      <c r="CU1875" s="1" t="s">
        <v>4943</v>
      </c>
      <c r="CV1875" s="1" t="s">
        <v>4943</v>
      </c>
      <c r="CW1875" s="1" t="s">
        <v>4943</v>
      </c>
      <c r="CX1875" s="1" t="s">
        <v>4943</v>
      </c>
      <c r="CY1875" s="1" t="s">
        <v>4943</v>
      </c>
      <c r="CZ1875" s="1" t="s">
        <v>4943</v>
      </c>
    </row>
    <row r="1876" spans="2:104" x14ac:dyDescent="0.25">
      <c r="B1876" s="2">
        <v>44351</v>
      </c>
      <c r="C1876" s="1">
        <v>1</v>
      </c>
      <c r="D1876" s="1">
        <v>0</v>
      </c>
      <c r="E1876" s="1">
        <v>0</v>
      </c>
      <c r="F1876" s="1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1</v>
      </c>
      <c r="M1876">
        <v>1</v>
      </c>
      <c r="N1876">
        <v>0</v>
      </c>
      <c r="O1876">
        <v>1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 s="1">
        <v>1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1</v>
      </c>
      <c r="AH1876" s="1">
        <v>1</v>
      </c>
      <c r="AI1876" s="1">
        <v>1</v>
      </c>
      <c r="AJ1876" s="1">
        <v>0</v>
      </c>
      <c r="AK1876" s="1">
        <v>1</v>
      </c>
      <c r="AL1876" s="1">
        <v>0</v>
      </c>
      <c r="AM1876" s="1">
        <v>1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1</v>
      </c>
      <c r="BB1876" s="1">
        <v>0</v>
      </c>
      <c r="BC1876">
        <v>1</v>
      </c>
      <c r="BD1876">
        <v>0</v>
      </c>
      <c r="BE1876">
        <v>0</v>
      </c>
      <c r="BF1876">
        <v>0</v>
      </c>
      <c r="BG1876" s="1">
        <v>1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M1876" s="1">
        <v>0</v>
      </c>
      <c r="BN1876" s="1">
        <v>0</v>
      </c>
      <c r="BO1876" s="1">
        <v>0</v>
      </c>
      <c r="BP1876" s="1">
        <v>0</v>
      </c>
      <c r="BQ1876" s="1">
        <v>1</v>
      </c>
      <c r="BR1876" s="1">
        <v>1</v>
      </c>
      <c r="BS1876" s="1">
        <v>1</v>
      </c>
      <c r="BT1876" s="1">
        <v>1</v>
      </c>
      <c r="BU1876" s="1">
        <v>0</v>
      </c>
      <c r="BV1876" s="1">
        <v>1</v>
      </c>
      <c r="BW1876" s="1">
        <v>0</v>
      </c>
      <c r="BX1876" s="1">
        <v>0</v>
      </c>
      <c r="BY1876" s="1">
        <v>0</v>
      </c>
      <c r="BZ1876" s="1">
        <v>0</v>
      </c>
      <c r="CA1876" s="1">
        <v>0</v>
      </c>
      <c r="CB1876" s="1">
        <v>0</v>
      </c>
      <c r="CC1876" s="1">
        <v>0</v>
      </c>
      <c r="CD1876" s="1">
        <v>0</v>
      </c>
      <c r="CE1876" s="1">
        <v>0</v>
      </c>
      <c r="CF1876" s="1">
        <v>1</v>
      </c>
      <c r="CG1876" s="1">
        <v>0</v>
      </c>
      <c r="CH1876" s="1">
        <v>0</v>
      </c>
      <c r="CI1876" s="1" t="s">
        <v>4946</v>
      </c>
      <c r="CJ1876" s="1" t="s">
        <v>4946</v>
      </c>
      <c r="CK1876" s="1" t="s">
        <v>4946</v>
      </c>
      <c r="CL1876" s="1" t="s">
        <v>4946</v>
      </c>
      <c r="CM1876" s="1" t="s">
        <v>4946</v>
      </c>
      <c r="CN1876" s="1" t="s">
        <v>4946</v>
      </c>
      <c r="CO1876" s="1" t="s">
        <v>4946</v>
      </c>
      <c r="CP1876" s="1" t="s">
        <v>4946</v>
      </c>
      <c r="CQ1876" s="1" t="s">
        <v>4946</v>
      </c>
      <c r="CR1876" s="1" t="s">
        <v>4946</v>
      </c>
      <c r="CS1876" s="1" t="s">
        <v>4946</v>
      </c>
      <c r="CT1876" s="1" t="s">
        <v>4943</v>
      </c>
      <c r="CU1876" s="1" t="s">
        <v>4943</v>
      </c>
      <c r="CV1876" s="1" t="s">
        <v>4943</v>
      </c>
      <c r="CW1876" s="1" t="s">
        <v>4943</v>
      </c>
      <c r="CX1876" s="1" t="s">
        <v>4943</v>
      </c>
      <c r="CY1876" s="1" t="s">
        <v>4943</v>
      </c>
      <c r="CZ1876" s="1" t="s">
        <v>4943</v>
      </c>
    </row>
    <row r="1877" spans="2:104" x14ac:dyDescent="0.25">
      <c r="B1877" s="2">
        <v>44351</v>
      </c>
      <c r="C1877" s="1">
        <v>1</v>
      </c>
      <c r="D1877" s="1">
        <v>0</v>
      </c>
      <c r="E1877" s="1">
        <v>0</v>
      </c>
      <c r="F1877" s="1">
        <v>0</v>
      </c>
      <c r="G1877">
        <v>0</v>
      </c>
      <c r="H1877">
        <v>0</v>
      </c>
      <c r="I1877">
        <v>1</v>
      </c>
      <c r="J1877">
        <v>1</v>
      </c>
      <c r="K1877">
        <v>0</v>
      </c>
      <c r="L1877">
        <v>0</v>
      </c>
      <c r="M1877">
        <v>1</v>
      </c>
      <c r="N1877">
        <v>0</v>
      </c>
      <c r="O1877">
        <v>1</v>
      </c>
      <c r="P1877">
        <v>0</v>
      </c>
      <c r="Q1877">
        <v>0</v>
      </c>
      <c r="R1877">
        <v>1</v>
      </c>
      <c r="S1877">
        <v>0</v>
      </c>
      <c r="T1877">
        <v>1</v>
      </c>
      <c r="U1877">
        <v>0</v>
      </c>
      <c r="V1877" s="1">
        <v>1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1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1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>
        <v>0</v>
      </c>
      <c r="BD1877">
        <v>0</v>
      </c>
      <c r="BE1877">
        <v>0</v>
      </c>
      <c r="BF1877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M1877" s="1">
        <v>0</v>
      </c>
      <c r="BN1877" s="1">
        <v>0</v>
      </c>
      <c r="BO1877" s="1">
        <v>0</v>
      </c>
      <c r="BP1877" s="1">
        <v>0</v>
      </c>
      <c r="BQ1877" s="1">
        <v>0</v>
      </c>
      <c r="BR1877" s="1">
        <v>0</v>
      </c>
      <c r="BS1877" s="1">
        <v>0</v>
      </c>
      <c r="BT1877" s="1">
        <v>0</v>
      </c>
      <c r="BU1877" s="1">
        <v>0</v>
      </c>
      <c r="BV1877" s="1">
        <v>0</v>
      </c>
      <c r="BW1877" s="1">
        <v>0</v>
      </c>
      <c r="BX1877" s="1">
        <v>0</v>
      </c>
      <c r="BY1877" s="1">
        <v>0</v>
      </c>
      <c r="BZ1877" s="1">
        <v>0</v>
      </c>
      <c r="CA1877" s="1">
        <v>0</v>
      </c>
      <c r="CB1877" s="1">
        <v>0</v>
      </c>
      <c r="CC1877" s="1">
        <v>0</v>
      </c>
      <c r="CD1877" s="1">
        <v>0</v>
      </c>
      <c r="CE1877" s="1">
        <v>0</v>
      </c>
      <c r="CF1877" s="1">
        <v>1</v>
      </c>
      <c r="CG1877" s="1">
        <v>0</v>
      </c>
      <c r="CH1877" s="1">
        <v>0</v>
      </c>
      <c r="CI1877" s="1" t="s">
        <v>4946</v>
      </c>
      <c r="CJ1877" s="1" t="s">
        <v>4946</v>
      </c>
      <c r="CK1877" s="1" t="s">
        <v>4946</v>
      </c>
      <c r="CL1877" s="1" t="s">
        <v>4946</v>
      </c>
      <c r="CM1877" s="1" t="s">
        <v>4946</v>
      </c>
      <c r="CN1877" s="1" t="s">
        <v>4946</v>
      </c>
      <c r="CO1877" s="1" t="s">
        <v>4946</v>
      </c>
      <c r="CP1877" s="1" t="s">
        <v>4946</v>
      </c>
      <c r="CQ1877" s="1" t="s">
        <v>4946</v>
      </c>
      <c r="CR1877" s="1" t="s">
        <v>4946</v>
      </c>
      <c r="CS1877" s="1" t="s">
        <v>4946</v>
      </c>
      <c r="CT1877" s="1" t="s">
        <v>4943</v>
      </c>
      <c r="CU1877" s="1" t="s">
        <v>4943</v>
      </c>
      <c r="CV1877" s="1" t="s">
        <v>4943</v>
      </c>
      <c r="CW1877" s="1" t="s">
        <v>4943</v>
      </c>
      <c r="CX1877" s="1" t="s">
        <v>4943</v>
      </c>
      <c r="CY1877" s="1" t="s">
        <v>4943</v>
      </c>
      <c r="CZ1877" s="1" t="s">
        <v>4943</v>
      </c>
    </row>
    <row r="1878" spans="2:104" x14ac:dyDescent="0.25">
      <c r="B1878" s="2">
        <v>44351</v>
      </c>
      <c r="C1878" s="1">
        <v>1</v>
      </c>
      <c r="D1878" s="1">
        <v>0</v>
      </c>
      <c r="E1878" s="1">
        <v>0</v>
      </c>
      <c r="F1878" s="1">
        <v>0</v>
      </c>
      <c r="G1878">
        <v>0</v>
      </c>
      <c r="H1878">
        <v>0</v>
      </c>
      <c r="I1878">
        <v>1</v>
      </c>
      <c r="J1878">
        <v>1</v>
      </c>
      <c r="K1878">
        <v>1</v>
      </c>
      <c r="L1878">
        <v>0</v>
      </c>
      <c r="M1878">
        <v>1</v>
      </c>
      <c r="N1878">
        <v>1</v>
      </c>
      <c r="O1878">
        <v>1</v>
      </c>
      <c r="P1878">
        <v>0</v>
      </c>
      <c r="Q1878">
        <v>0</v>
      </c>
      <c r="R1878">
        <v>1</v>
      </c>
      <c r="S1878">
        <v>0</v>
      </c>
      <c r="T1878">
        <v>1</v>
      </c>
      <c r="U1878">
        <v>0</v>
      </c>
      <c r="V1878" s="1">
        <v>1</v>
      </c>
      <c r="W1878" s="1">
        <v>0</v>
      </c>
      <c r="X1878" s="1">
        <v>0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1</v>
      </c>
      <c r="AG1878" s="1">
        <v>1</v>
      </c>
      <c r="AH1878" s="1">
        <v>1</v>
      </c>
      <c r="AI1878" s="1">
        <v>1</v>
      </c>
      <c r="AJ1878" s="1">
        <v>0</v>
      </c>
      <c r="AK1878" s="1">
        <v>0</v>
      </c>
      <c r="AL1878" s="1">
        <v>0</v>
      </c>
      <c r="AM1878" s="1">
        <v>1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1</v>
      </c>
      <c r="BA1878" s="1">
        <v>0</v>
      </c>
      <c r="BB1878" s="1">
        <v>1</v>
      </c>
      <c r="BC1878">
        <v>1</v>
      </c>
      <c r="BD1878">
        <v>0</v>
      </c>
      <c r="BE1878">
        <v>0</v>
      </c>
      <c r="BF1878">
        <v>1</v>
      </c>
      <c r="BG1878" s="1">
        <v>1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M1878" s="1">
        <v>0</v>
      </c>
      <c r="BN1878" s="1">
        <v>0</v>
      </c>
      <c r="BO1878" s="1">
        <v>0</v>
      </c>
      <c r="BP1878" s="1">
        <v>0</v>
      </c>
      <c r="BQ1878" s="1">
        <v>0</v>
      </c>
      <c r="BR1878" s="1">
        <v>0</v>
      </c>
      <c r="BS1878" s="1">
        <v>0</v>
      </c>
      <c r="BT1878" s="1">
        <v>0</v>
      </c>
      <c r="BU1878" s="1">
        <v>0</v>
      </c>
      <c r="BV1878" s="1">
        <v>0</v>
      </c>
      <c r="BW1878" s="1">
        <v>0</v>
      </c>
      <c r="BX1878" s="1">
        <v>0</v>
      </c>
      <c r="BY1878" s="1">
        <v>0</v>
      </c>
      <c r="BZ1878" s="1">
        <v>0</v>
      </c>
      <c r="CA1878" s="1">
        <v>0</v>
      </c>
      <c r="CB1878" s="1">
        <v>0</v>
      </c>
      <c r="CC1878" s="1">
        <v>0</v>
      </c>
      <c r="CD1878" s="1">
        <v>0</v>
      </c>
      <c r="CE1878" s="1">
        <v>0</v>
      </c>
      <c r="CF1878" s="1">
        <v>1</v>
      </c>
      <c r="CG1878" s="1">
        <v>0</v>
      </c>
      <c r="CH1878" s="1">
        <v>0</v>
      </c>
      <c r="CI1878" s="1" t="s">
        <v>4946</v>
      </c>
      <c r="CJ1878" s="1" t="s">
        <v>4946</v>
      </c>
      <c r="CK1878" s="1" t="s">
        <v>4946</v>
      </c>
      <c r="CL1878" s="1" t="s">
        <v>4946</v>
      </c>
      <c r="CM1878" s="1" t="s">
        <v>4946</v>
      </c>
      <c r="CN1878" s="1" t="s">
        <v>4946</v>
      </c>
      <c r="CO1878" s="1" t="s">
        <v>4946</v>
      </c>
      <c r="CP1878" s="1" t="s">
        <v>4946</v>
      </c>
      <c r="CQ1878" s="1" t="s">
        <v>4946</v>
      </c>
      <c r="CR1878" s="1" t="s">
        <v>4946</v>
      </c>
      <c r="CS1878" s="1" t="s">
        <v>4946</v>
      </c>
      <c r="CT1878" s="1" t="s">
        <v>4943</v>
      </c>
      <c r="CU1878" s="1" t="s">
        <v>4943</v>
      </c>
      <c r="CV1878" s="1" t="s">
        <v>4943</v>
      </c>
      <c r="CW1878" s="1" t="s">
        <v>4943</v>
      </c>
      <c r="CX1878" s="1" t="s">
        <v>4943</v>
      </c>
      <c r="CY1878" s="1" t="s">
        <v>4943</v>
      </c>
      <c r="CZ1878" s="1" t="s">
        <v>4943</v>
      </c>
    </row>
    <row r="1879" spans="2:104" x14ac:dyDescent="0.25">
      <c r="B1879" s="2">
        <v>44351</v>
      </c>
      <c r="C1879" s="1">
        <v>1</v>
      </c>
      <c r="D1879" s="1">
        <v>0</v>
      </c>
      <c r="E1879" s="1">
        <v>0</v>
      </c>
      <c r="F1879" s="1">
        <v>0</v>
      </c>
      <c r="G1879">
        <v>0</v>
      </c>
      <c r="H1879">
        <v>0</v>
      </c>
      <c r="I1879">
        <v>1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1</v>
      </c>
      <c r="R1879">
        <v>1</v>
      </c>
      <c r="S1879">
        <v>1</v>
      </c>
      <c r="T1879">
        <v>1</v>
      </c>
      <c r="U1879"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v>0</v>
      </c>
      <c r="AB1879" s="1">
        <v>0</v>
      </c>
      <c r="AC1879" s="1">
        <v>1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>
        <v>0</v>
      </c>
      <c r="BD1879">
        <v>0</v>
      </c>
      <c r="BE1879">
        <v>0</v>
      </c>
      <c r="BF1879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M1879" s="1">
        <v>0</v>
      </c>
      <c r="BN1879" s="1">
        <v>0</v>
      </c>
      <c r="BO1879" s="1">
        <v>0</v>
      </c>
      <c r="BP1879" s="1">
        <v>0</v>
      </c>
      <c r="BQ1879" s="1">
        <v>0</v>
      </c>
      <c r="BR1879" s="1">
        <v>0</v>
      </c>
      <c r="BS1879" s="1">
        <v>0</v>
      </c>
      <c r="BT1879" s="1">
        <v>0</v>
      </c>
      <c r="BU1879" s="1">
        <v>0</v>
      </c>
      <c r="BV1879" s="1">
        <v>0</v>
      </c>
      <c r="BW1879" s="1">
        <v>0</v>
      </c>
      <c r="BX1879" s="1">
        <v>0</v>
      </c>
      <c r="BY1879" s="1">
        <v>0</v>
      </c>
      <c r="BZ1879" s="1">
        <v>0</v>
      </c>
      <c r="CA1879" s="1">
        <v>0</v>
      </c>
      <c r="CB1879" s="1">
        <v>0</v>
      </c>
      <c r="CC1879" s="1">
        <v>0</v>
      </c>
      <c r="CD1879" s="1">
        <v>0</v>
      </c>
      <c r="CE1879" s="1">
        <v>0</v>
      </c>
      <c r="CF1879" s="1">
        <v>0</v>
      </c>
      <c r="CG1879" s="1">
        <v>0</v>
      </c>
      <c r="CH1879" s="1">
        <v>0</v>
      </c>
      <c r="CI1879" s="1" t="s">
        <v>4946</v>
      </c>
      <c r="CJ1879" s="1" t="s">
        <v>4945</v>
      </c>
      <c r="CK1879" s="1" t="s">
        <v>4944</v>
      </c>
      <c r="CL1879" s="1" t="s">
        <v>4944</v>
      </c>
      <c r="CM1879" s="1" t="s">
        <v>4944</v>
      </c>
      <c r="CN1879" s="1" t="s">
        <v>4944</v>
      </c>
      <c r="CO1879" s="1" t="s">
        <v>4946</v>
      </c>
      <c r="CP1879" s="1" t="s">
        <v>4946</v>
      </c>
      <c r="CQ1879" s="1" t="s">
        <v>4945</v>
      </c>
      <c r="CR1879" s="1" t="s">
        <v>4944</v>
      </c>
      <c r="CS1879" s="1" t="s">
        <v>4944</v>
      </c>
      <c r="CT1879" s="1" t="s">
        <v>4943</v>
      </c>
      <c r="CU1879" s="1" t="s">
        <v>4943</v>
      </c>
      <c r="CV1879" s="1" t="s">
        <v>4943</v>
      </c>
      <c r="CW1879" s="1" t="s">
        <v>4943</v>
      </c>
      <c r="CX1879" s="1" t="s">
        <v>4943</v>
      </c>
      <c r="CY1879" s="1" t="s">
        <v>4943</v>
      </c>
      <c r="CZ1879" s="1" t="s">
        <v>4943</v>
      </c>
    </row>
    <row r="1880" spans="2:104" x14ac:dyDescent="0.25">
      <c r="B1880" s="2">
        <v>44351</v>
      </c>
      <c r="C1880" s="1">
        <v>1</v>
      </c>
      <c r="D1880" s="1">
        <v>0</v>
      </c>
      <c r="E1880" s="1">
        <v>0</v>
      </c>
      <c r="F1880" s="1">
        <v>0</v>
      </c>
      <c r="G1880">
        <v>0</v>
      </c>
      <c r="H1880">
        <v>0</v>
      </c>
      <c r="I1880">
        <v>1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0</v>
      </c>
      <c r="V1880" s="1">
        <v>0</v>
      </c>
      <c r="W1880" s="1">
        <v>1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>
        <v>0</v>
      </c>
      <c r="BD1880">
        <v>0</v>
      </c>
      <c r="BE1880">
        <v>0</v>
      </c>
      <c r="BF1880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M1880" s="1">
        <v>0</v>
      </c>
      <c r="BN1880" s="1">
        <v>0</v>
      </c>
      <c r="BO1880" s="1">
        <v>0</v>
      </c>
      <c r="BP1880" s="1">
        <v>0</v>
      </c>
      <c r="BQ1880" s="1">
        <v>0</v>
      </c>
      <c r="BR1880" s="1">
        <v>0</v>
      </c>
      <c r="BS1880" s="1">
        <v>0</v>
      </c>
      <c r="BT1880" s="1">
        <v>0</v>
      </c>
      <c r="BU1880" s="1">
        <v>0</v>
      </c>
      <c r="BV1880" s="1">
        <v>0</v>
      </c>
      <c r="BW1880" s="1">
        <v>0</v>
      </c>
      <c r="BX1880" s="1">
        <v>0</v>
      </c>
      <c r="BY1880" s="1">
        <v>0</v>
      </c>
      <c r="BZ1880" s="1">
        <v>0</v>
      </c>
      <c r="CA1880" s="1">
        <v>0</v>
      </c>
      <c r="CB1880" s="1">
        <v>0</v>
      </c>
      <c r="CC1880" s="1">
        <v>0</v>
      </c>
      <c r="CD1880" s="1">
        <v>0</v>
      </c>
      <c r="CE1880" s="1">
        <v>0</v>
      </c>
      <c r="CF1880" s="1">
        <v>0</v>
      </c>
      <c r="CG1880" s="1">
        <v>0</v>
      </c>
      <c r="CH1880" s="1">
        <v>0</v>
      </c>
      <c r="CI1880" s="1" t="s">
        <v>4946</v>
      </c>
      <c r="CJ1880" s="1" t="s">
        <v>4944</v>
      </c>
      <c r="CK1880" s="1" t="s">
        <v>4944</v>
      </c>
      <c r="CL1880" s="1" t="s">
        <v>4944</v>
      </c>
      <c r="CM1880" s="1" t="s">
        <v>4946</v>
      </c>
      <c r="CN1880" s="1" t="s">
        <v>4946</v>
      </c>
      <c r="CO1880" s="1" t="s">
        <v>4946</v>
      </c>
      <c r="CP1880" s="1" t="s">
        <v>4946</v>
      </c>
      <c r="CQ1880" s="1" t="s">
        <v>4945</v>
      </c>
      <c r="CR1880" s="1" t="s">
        <v>4946</v>
      </c>
      <c r="CS1880" s="1" t="s">
        <v>4944</v>
      </c>
      <c r="CT1880" s="1" t="s">
        <v>4943</v>
      </c>
      <c r="CU1880" s="1" t="s">
        <v>4943</v>
      </c>
      <c r="CV1880" s="1" t="s">
        <v>4943</v>
      </c>
      <c r="CW1880" s="1" t="s">
        <v>4943</v>
      </c>
      <c r="CX1880" s="1" t="s">
        <v>4943</v>
      </c>
      <c r="CY1880" s="1" t="s">
        <v>4943</v>
      </c>
      <c r="CZ1880" s="1" t="s">
        <v>4943</v>
      </c>
    </row>
    <row r="1881" spans="2:104" x14ac:dyDescent="0.25">
      <c r="B1881" s="2">
        <v>44351</v>
      </c>
      <c r="C1881" s="1">
        <v>1</v>
      </c>
      <c r="D1881" s="1">
        <v>0</v>
      </c>
      <c r="E1881" s="1">
        <v>0</v>
      </c>
      <c r="F1881" s="1">
        <v>0</v>
      </c>
      <c r="G1881">
        <v>0</v>
      </c>
      <c r="H1881">
        <v>0</v>
      </c>
      <c r="I1881">
        <v>1</v>
      </c>
      <c r="J1881">
        <v>1</v>
      </c>
      <c r="K1881">
        <v>1</v>
      </c>
      <c r="L1881">
        <v>1</v>
      </c>
      <c r="M1881">
        <v>1</v>
      </c>
      <c r="N1881">
        <v>1</v>
      </c>
      <c r="O1881">
        <v>1</v>
      </c>
      <c r="P1881">
        <v>0</v>
      </c>
      <c r="Q1881">
        <v>0</v>
      </c>
      <c r="R1881">
        <v>0</v>
      </c>
      <c r="S1881">
        <v>0</v>
      </c>
      <c r="T1881">
        <v>1</v>
      </c>
      <c r="U1881">
        <v>0</v>
      </c>
      <c r="V1881" s="1">
        <v>1</v>
      </c>
      <c r="W1881" s="1">
        <v>0</v>
      </c>
      <c r="X1881" s="1">
        <v>0</v>
      </c>
      <c r="Y1881" s="1">
        <v>0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1</v>
      </c>
      <c r="AG1881" s="1">
        <v>0</v>
      </c>
      <c r="AH1881" s="1">
        <v>1</v>
      </c>
      <c r="AI1881" s="1">
        <v>1</v>
      </c>
      <c r="AJ1881" s="1">
        <v>0</v>
      </c>
      <c r="AK1881" s="1">
        <v>1</v>
      </c>
      <c r="AL1881" s="1">
        <v>0</v>
      </c>
      <c r="AM1881" s="1">
        <v>1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1</v>
      </c>
      <c r="AY1881" s="1">
        <v>1</v>
      </c>
      <c r="AZ1881" s="1">
        <v>1</v>
      </c>
      <c r="BA1881" s="1">
        <v>0</v>
      </c>
      <c r="BB1881" s="1">
        <v>1</v>
      </c>
      <c r="BC1881">
        <v>1</v>
      </c>
      <c r="BD1881">
        <v>1</v>
      </c>
      <c r="BE1881">
        <v>1</v>
      </c>
      <c r="BF1881">
        <v>1</v>
      </c>
      <c r="BG1881" s="1">
        <v>1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M1881" s="1">
        <v>0</v>
      </c>
      <c r="BN1881" s="1">
        <v>0</v>
      </c>
      <c r="BO1881" s="1">
        <v>0</v>
      </c>
      <c r="BP1881" s="1">
        <v>0</v>
      </c>
      <c r="BQ1881" s="1">
        <v>0</v>
      </c>
      <c r="BR1881" s="1">
        <v>0</v>
      </c>
      <c r="BS1881" s="1">
        <v>1</v>
      </c>
      <c r="BT1881" s="1">
        <v>0</v>
      </c>
      <c r="BU1881" s="1">
        <v>1</v>
      </c>
      <c r="BV1881" s="1">
        <v>1</v>
      </c>
      <c r="BW1881" s="1">
        <v>0</v>
      </c>
      <c r="BX1881" s="1">
        <v>0</v>
      </c>
      <c r="BY1881" s="1">
        <v>0</v>
      </c>
      <c r="BZ1881" s="1">
        <v>0</v>
      </c>
      <c r="CA1881" s="1">
        <v>0</v>
      </c>
      <c r="CB1881" s="1">
        <v>0</v>
      </c>
      <c r="CC1881" s="1">
        <v>0</v>
      </c>
      <c r="CD1881" s="1">
        <v>0</v>
      </c>
      <c r="CE1881" s="1">
        <v>0</v>
      </c>
      <c r="CF1881" s="1">
        <v>1</v>
      </c>
      <c r="CG1881" s="1">
        <v>0</v>
      </c>
      <c r="CH1881" s="1">
        <v>0</v>
      </c>
      <c r="CI1881" s="1" t="s">
        <v>4946</v>
      </c>
      <c r="CJ1881" s="1" t="s">
        <v>4946</v>
      </c>
      <c r="CK1881" s="1" t="s">
        <v>4946</v>
      </c>
      <c r="CL1881" s="1" t="s">
        <v>4946</v>
      </c>
      <c r="CM1881" s="1" t="s">
        <v>4946</v>
      </c>
      <c r="CN1881" s="1" t="s">
        <v>4946</v>
      </c>
      <c r="CO1881" s="1" t="s">
        <v>4946</v>
      </c>
      <c r="CP1881" s="1" t="s">
        <v>4946</v>
      </c>
      <c r="CQ1881" s="1" t="s">
        <v>4946</v>
      </c>
      <c r="CR1881" s="1" t="s">
        <v>4946</v>
      </c>
      <c r="CS1881" s="1" t="s">
        <v>4946</v>
      </c>
      <c r="CT1881" s="1" t="s">
        <v>4943</v>
      </c>
      <c r="CU1881" s="1" t="s">
        <v>4943</v>
      </c>
      <c r="CV1881" s="1" t="s">
        <v>4943</v>
      </c>
      <c r="CW1881" s="1" t="s">
        <v>4943</v>
      </c>
      <c r="CX1881" s="1" t="s">
        <v>4943</v>
      </c>
      <c r="CY1881" s="1" t="s">
        <v>4943</v>
      </c>
      <c r="CZ1881" s="1" t="s">
        <v>4943</v>
      </c>
    </row>
    <row r="1882" spans="2:104" x14ac:dyDescent="0.25">
      <c r="B1882" s="2">
        <v>44351</v>
      </c>
      <c r="C1882" s="1">
        <v>1</v>
      </c>
      <c r="D1882" s="1">
        <v>0</v>
      </c>
      <c r="E1882" s="1">
        <v>0</v>
      </c>
      <c r="F1882" s="1">
        <v>0</v>
      </c>
      <c r="G1882">
        <v>0</v>
      </c>
      <c r="H1882">
        <v>0</v>
      </c>
      <c r="I1882">
        <v>0</v>
      </c>
      <c r="J1882">
        <v>1</v>
      </c>
      <c r="K1882">
        <v>1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1</v>
      </c>
      <c r="AG1882" s="1">
        <v>1</v>
      </c>
      <c r="AH1882" s="1">
        <v>1</v>
      </c>
      <c r="AI1882" s="1">
        <v>1</v>
      </c>
      <c r="AJ1882" s="1">
        <v>1</v>
      </c>
      <c r="AK1882" s="1">
        <v>1</v>
      </c>
      <c r="AL1882" s="1">
        <v>1</v>
      </c>
      <c r="AM1882" s="1">
        <v>0</v>
      </c>
      <c r="AN1882" s="1">
        <v>0</v>
      </c>
      <c r="AO1882" s="1">
        <v>1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1</v>
      </c>
      <c r="BA1882" s="1">
        <v>0</v>
      </c>
      <c r="BB1882" s="1">
        <v>0</v>
      </c>
      <c r="BC1882">
        <v>1</v>
      </c>
      <c r="BD1882">
        <v>0</v>
      </c>
      <c r="BE1882">
        <v>0</v>
      </c>
      <c r="BF1882">
        <v>0</v>
      </c>
      <c r="BG1882" s="1">
        <v>0</v>
      </c>
      <c r="BH1882" s="1">
        <v>0</v>
      </c>
      <c r="BI1882" s="1">
        <v>1</v>
      </c>
      <c r="BJ1882" s="1">
        <v>0</v>
      </c>
      <c r="BK1882" s="1">
        <v>0</v>
      </c>
      <c r="BL1882" s="1">
        <v>0</v>
      </c>
      <c r="BM1882" s="1">
        <v>0</v>
      </c>
      <c r="BN1882" s="1">
        <v>0</v>
      </c>
      <c r="BO1882" s="1">
        <v>0</v>
      </c>
      <c r="BP1882" s="1">
        <v>0</v>
      </c>
      <c r="BQ1882" s="1">
        <v>0</v>
      </c>
      <c r="BR1882" s="1">
        <v>0</v>
      </c>
      <c r="BS1882" s="1">
        <v>0</v>
      </c>
      <c r="BT1882" s="1">
        <v>0</v>
      </c>
      <c r="BU1882" s="1">
        <v>0</v>
      </c>
      <c r="BV1882" s="1">
        <v>0</v>
      </c>
      <c r="BW1882" s="1">
        <v>0</v>
      </c>
      <c r="BX1882" s="1">
        <v>0</v>
      </c>
      <c r="BY1882" s="1">
        <v>0</v>
      </c>
      <c r="BZ1882" s="1">
        <v>0</v>
      </c>
      <c r="CA1882" s="1">
        <v>0</v>
      </c>
      <c r="CB1882" s="1">
        <v>0</v>
      </c>
      <c r="CC1882" s="1">
        <v>0</v>
      </c>
      <c r="CD1882" s="1">
        <v>0</v>
      </c>
      <c r="CE1882" s="1">
        <v>0</v>
      </c>
      <c r="CF1882" s="1">
        <v>0</v>
      </c>
      <c r="CG1882" s="1">
        <v>0</v>
      </c>
      <c r="CH1882" s="1">
        <v>0</v>
      </c>
      <c r="CI1882" s="1" t="s">
        <v>4946</v>
      </c>
      <c r="CJ1882" s="1" t="s">
        <v>4946</v>
      </c>
      <c r="CK1882" s="1" t="s">
        <v>4944</v>
      </c>
      <c r="CL1882" s="1" t="s">
        <v>4944</v>
      </c>
      <c r="CM1882" s="1" t="s">
        <v>4944</v>
      </c>
      <c r="CN1882" s="1" t="s">
        <v>4944</v>
      </c>
      <c r="CO1882" s="1" t="s">
        <v>4944</v>
      </c>
      <c r="CP1882" s="1" t="s">
        <v>4944</v>
      </c>
      <c r="CQ1882" s="1" t="s">
        <v>4944</v>
      </c>
      <c r="CR1882" s="1" t="s">
        <v>4946</v>
      </c>
      <c r="CS1882" s="1" t="s">
        <v>4946</v>
      </c>
      <c r="CT1882" s="1" t="s">
        <v>4943</v>
      </c>
      <c r="CU1882" s="1" t="s">
        <v>4943</v>
      </c>
      <c r="CV1882" s="1" t="s">
        <v>4943</v>
      </c>
      <c r="CW1882" s="1" t="s">
        <v>4943</v>
      </c>
      <c r="CX1882" s="1" t="s">
        <v>4943</v>
      </c>
      <c r="CY1882" s="1" t="s">
        <v>4943</v>
      </c>
      <c r="CZ1882" s="1" t="s">
        <v>4943</v>
      </c>
    </row>
    <row r="1883" spans="2:104" x14ac:dyDescent="0.25">
      <c r="B1883" s="2">
        <v>44351</v>
      </c>
      <c r="C1883" s="1">
        <v>1</v>
      </c>
      <c r="D1883" s="1">
        <v>0</v>
      </c>
      <c r="E1883" s="1">
        <v>0</v>
      </c>
      <c r="F1883" s="1">
        <v>0</v>
      </c>
      <c r="G1883">
        <v>0</v>
      </c>
      <c r="H1883">
        <v>0</v>
      </c>
      <c r="I1883">
        <v>1</v>
      </c>
      <c r="J1883">
        <v>0</v>
      </c>
      <c r="K1883">
        <v>0</v>
      </c>
      <c r="L1883">
        <v>0</v>
      </c>
      <c r="M1883">
        <v>0</v>
      </c>
      <c r="N1883">
        <v>1</v>
      </c>
      <c r="O1883">
        <v>1</v>
      </c>
      <c r="P1883">
        <v>1</v>
      </c>
      <c r="Q1883">
        <v>1</v>
      </c>
      <c r="R1883">
        <v>1</v>
      </c>
      <c r="S1883">
        <v>1</v>
      </c>
      <c r="T1883">
        <v>1</v>
      </c>
      <c r="U1883">
        <v>1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1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>
        <v>0</v>
      </c>
      <c r="BD1883">
        <v>0</v>
      </c>
      <c r="BE1883">
        <v>0</v>
      </c>
      <c r="BF1883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M1883" s="1">
        <v>0</v>
      </c>
      <c r="BN1883" s="1">
        <v>0</v>
      </c>
      <c r="BO1883" s="1">
        <v>0</v>
      </c>
      <c r="BP1883" s="1">
        <v>0</v>
      </c>
      <c r="BQ1883" s="1">
        <v>0</v>
      </c>
      <c r="BR1883" s="1">
        <v>0</v>
      </c>
      <c r="BS1883" s="1">
        <v>0</v>
      </c>
      <c r="BT1883" s="1">
        <v>0</v>
      </c>
      <c r="BU1883" s="1">
        <v>0</v>
      </c>
      <c r="BV1883" s="1">
        <v>0</v>
      </c>
      <c r="BW1883" s="1">
        <v>0</v>
      </c>
      <c r="BX1883" s="1">
        <v>0</v>
      </c>
      <c r="BY1883" s="1">
        <v>0</v>
      </c>
      <c r="BZ1883" s="1">
        <v>0</v>
      </c>
      <c r="CA1883" s="1">
        <v>0</v>
      </c>
      <c r="CB1883" s="1">
        <v>0</v>
      </c>
      <c r="CC1883" s="1">
        <v>0</v>
      </c>
      <c r="CD1883" s="1">
        <v>0</v>
      </c>
      <c r="CE1883" s="1">
        <v>0</v>
      </c>
      <c r="CF1883" s="1">
        <v>0</v>
      </c>
      <c r="CG1883" s="1">
        <v>0</v>
      </c>
      <c r="CH1883" s="1">
        <v>0</v>
      </c>
      <c r="CI1883" s="1" t="s">
        <v>4946</v>
      </c>
      <c r="CJ1883" s="1" t="s">
        <v>4946</v>
      </c>
      <c r="CK1883" s="1" t="s">
        <v>4946</v>
      </c>
      <c r="CL1883" s="1" t="s">
        <v>4946</v>
      </c>
      <c r="CM1883" s="1" t="s">
        <v>4946</v>
      </c>
      <c r="CN1883" s="1" t="s">
        <v>4944</v>
      </c>
      <c r="CO1883" s="1" t="s">
        <v>4944</v>
      </c>
      <c r="CP1883" s="1" t="s">
        <v>4944</v>
      </c>
      <c r="CQ1883" s="1" t="s">
        <v>4946</v>
      </c>
      <c r="CR1883" s="1" t="s">
        <v>4946</v>
      </c>
      <c r="CS1883" s="1" t="s">
        <v>4944</v>
      </c>
      <c r="CT1883" s="1" t="s">
        <v>4943</v>
      </c>
      <c r="CU1883" s="1" t="s">
        <v>4943</v>
      </c>
      <c r="CV1883" s="1" t="s">
        <v>4943</v>
      </c>
      <c r="CW1883" s="1" t="s">
        <v>4943</v>
      </c>
      <c r="CX1883" s="1" t="s">
        <v>4943</v>
      </c>
      <c r="CY1883" s="1" t="s">
        <v>4943</v>
      </c>
      <c r="CZ1883" s="1" t="s">
        <v>4943</v>
      </c>
    </row>
    <row r="1884" spans="2:104" x14ac:dyDescent="0.25">
      <c r="B1884" s="2">
        <v>44351</v>
      </c>
      <c r="C1884" s="1">
        <v>1</v>
      </c>
      <c r="D1884" s="1">
        <v>0</v>
      </c>
      <c r="E1884" s="1">
        <v>0</v>
      </c>
      <c r="F1884" s="1">
        <v>0</v>
      </c>
      <c r="G1884">
        <v>0</v>
      </c>
      <c r="H1884">
        <v>0</v>
      </c>
      <c r="I1884">
        <v>1</v>
      </c>
      <c r="J1884">
        <v>1</v>
      </c>
      <c r="K1884">
        <v>1</v>
      </c>
      <c r="L1884">
        <v>1</v>
      </c>
      <c r="M1884">
        <v>1</v>
      </c>
      <c r="N1884">
        <v>0</v>
      </c>
      <c r="O1884">
        <v>1</v>
      </c>
      <c r="P1884">
        <v>1</v>
      </c>
      <c r="Q1884">
        <v>0</v>
      </c>
      <c r="R1884">
        <v>1</v>
      </c>
      <c r="S1884">
        <v>0</v>
      </c>
      <c r="T1884">
        <v>0</v>
      </c>
      <c r="U1884">
        <v>1</v>
      </c>
      <c r="V1884" s="1">
        <v>1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1</v>
      </c>
      <c r="AJ1884" s="1">
        <v>0</v>
      </c>
      <c r="AK1884" s="1">
        <v>0</v>
      </c>
      <c r="AL1884" s="1">
        <v>0</v>
      </c>
      <c r="AM1884" s="1">
        <v>1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1</v>
      </c>
      <c r="AY1884" s="1">
        <v>1</v>
      </c>
      <c r="AZ1884" s="1">
        <v>1</v>
      </c>
      <c r="BA1884" s="1">
        <v>1</v>
      </c>
      <c r="BB1884" s="1">
        <v>0</v>
      </c>
      <c r="BC1884">
        <v>1</v>
      </c>
      <c r="BD1884">
        <v>1</v>
      </c>
      <c r="BE1884">
        <v>1</v>
      </c>
      <c r="BF1884">
        <v>0</v>
      </c>
      <c r="BG1884" s="1">
        <v>1</v>
      </c>
      <c r="BH1884" s="1">
        <v>0</v>
      </c>
      <c r="BI1884" s="1">
        <v>0</v>
      </c>
      <c r="BJ1884" s="1">
        <v>0</v>
      </c>
      <c r="BK1884" s="1">
        <v>0</v>
      </c>
      <c r="BL1884" s="1">
        <v>0</v>
      </c>
      <c r="BM1884" s="1">
        <v>0</v>
      </c>
      <c r="BN1884" s="1">
        <v>0</v>
      </c>
      <c r="BO1884" s="1">
        <v>0</v>
      </c>
      <c r="BP1884" s="1">
        <v>0</v>
      </c>
      <c r="BQ1884" s="1">
        <v>0</v>
      </c>
      <c r="BR1884" s="1">
        <v>0</v>
      </c>
      <c r="BS1884" s="1">
        <v>0</v>
      </c>
      <c r="BT1884" s="1">
        <v>0</v>
      </c>
      <c r="BU1884" s="1">
        <v>1</v>
      </c>
      <c r="BV1884" s="1">
        <v>1</v>
      </c>
      <c r="BW1884" s="1">
        <v>0</v>
      </c>
      <c r="BX1884" s="1">
        <v>0</v>
      </c>
      <c r="BY1884" s="1">
        <v>0</v>
      </c>
      <c r="BZ1884" s="1">
        <v>0</v>
      </c>
      <c r="CA1884" s="1">
        <v>0</v>
      </c>
      <c r="CB1884" s="1">
        <v>0</v>
      </c>
      <c r="CC1884" s="1">
        <v>0</v>
      </c>
      <c r="CD1884" s="1">
        <v>0</v>
      </c>
      <c r="CE1884" s="1">
        <v>0</v>
      </c>
      <c r="CF1884" s="1">
        <v>1</v>
      </c>
      <c r="CG1884" s="1">
        <v>0</v>
      </c>
      <c r="CH1884" s="1">
        <v>0</v>
      </c>
      <c r="CI1884" s="1" t="s">
        <v>4946</v>
      </c>
      <c r="CJ1884" s="1" t="s">
        <v>4946</v>
      </c>
      <c r="CK1884" s="1" t="s">
        <v>4946</v>
      </c>
      <c r="CL1884" s="1" t="s">
        <v>4946</v>
      </c>
      <c r="CM1884" s="1" t="s">
        <v>4946</v>
      </c>
      <c r="CN1884" s="1" t="s">
        <v>4946</v>
      </c>
      <c r="CO1884" s="1" t="s">
        <v>4946</v>
      </c>
      <c r="CP1884" s="1" t="s">
        <v>4946</v>
      </c>
      <c r="CQ1884" s="1" t="s">
        <v>4946</v>
      </c>
      <c r="CR1884" s="1" t="s">
        <v>4946</v>
      </c>
      <c r="CS1884" s="1" t="s">
        <v>4944</v>
      </c>
      <c r="CT1884" s="1" t="s">
        <v>4943</v>
      </c>
      <c r="CU1884" s="1" t="s">
        <v>4943</v>
      </c>
      <c r="CV1884" s="1" t="s">
        <v>4943</v>
      </c>
      <c r="CW1884" s="1" t="s">
        <v>4943</v>
      </c>
      <c r="CX1884" s="1" t="s">
        <v>4943</v>
      </c>
      <c r="CY1884" s="1" t="s">
        <v>4943</v>
      </c>
      <c r="CZ1884" s="1" t="s">
        <v>4943</v>
      </c>
    </row>
    <row r="1885" spans="2:104" x14ac:dyDescent="0.25">
      <c r="B1885" s="2">
        <v>44351</v>
      </c>
      <c r="C1885" s="1">
        <v>1</v>
      </c>
      <c r="D1885" s="1">
        <v>0</v>
      </c>
      <c r="E1885" s="1">
        <v>0</v>
      </c>
      <c r="F1885" s="1">
        <v>0</v>
      </c>
      <c r="G1885">
        <v>0</v>
      </c>
      <c r="H1885">
        <v>0</v>
      </c>
      <c r="I1885">
        <v>1</v>
      </c>
      <c r="J1885">
        <v>0</v>
      </c>
      <c r="K1885">
        <v>0</v>
      </c>
      <c r="L1885">
        <v>0</v>
      </c>
      <c r="M1885">
        <v>1</v>
      </c>
      <c r="N1885">
        <v>1</v>
      </c>
      <c r="O1885">
        <v>0</v>
      </c>
      <c r="P1885">
        <v>0</v>
      </c>
      <c r="Q1885">
        <v>0</v>
      </c>
      <c r="R1885">
        <v>1</v>
      </c>
      <c r="S1885">
        <v>0</v>
      </c>
      <c r="T1885">
        <v>1</v>
      </c>
      <c r="U1885">
        <v>0</v>
      </c>
      <c r="V1885" s="1">
        <v>1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>
        <v>0</v>
      </c>
      <c r="BD1885">
        <v>0</v>
      </c>
      <c r="BE1885">
        <v>0</v>
      </c>
      <c r="BF1885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M1885" s="1">
        <v>0</v>
      </c>
      <c r="BN1885" s="1">
        <v>0</v>
      </c>
      <c r="BO1885" s="1">
        <v>0</v>
      </c>
      <c r="BP1885" s="1">
        <v>0</v>
      </c>
      <c r="BQ1885" s="1">
        <v>0</v>
      </c>
      <c r="BR1885" s="1">
        <v>0</v>
      </c>
      <c r="BS1885" s="1">
        <v>0</v>
      </c>
      <c r="BT1885" s="1">
        <v>0</v>
      </c>
      <c r="BU1885" s="1">
        <v>0</v>
      </c>
      <c r="BV1885" s="1">
        <v>0</v>
      </c>
      <c r="BW1885" s="1">
        <v>0</v>
      </c>
      <c r="BX1885" s="1">
        <v>0</v>
      </c>
      <c r="BY1885" s="1">
        <v>0</v>
      </c>
      <c r="BZ1885" s="1">
        <v>0</v>
      </c>
      <c r="CA1885" s="1">
        <v>0</v>
      </c>
      <c r="CB1885" s="1">
        <v>0</v>
      </c>
      <c r="CC1885" s="1">
        <v>0</v>
      </c>
      <c r="CD1885" s="1">
        <v>0</v>
      </c>
      <c r="CE1885" s="1">
        <v>0</v>
      </c>
      <c r="CF1885" s="1">
        <v>1</v>
      </c>
      <c r="CG1885" s="1">
        <v>0</v>
      </c>
      <c r="CH1885" s="1">
        <v>0</v>
      </c>
      <c r="CI1885" s="1" t="s">
        <v>4946</v>
      </c>
      <c r="CJ1885" s="1" t="s">
        <v>4946</v>
      </c>
      <c r="CK1885" s="1" t="s">
        <v>4946</v>
      </c>
      <c r="CL1885" s="1" t="s">
        <v>4946</v>
      </c>
      <c r="CM1885" s="1" t="s">
        <v>4945</v>
      </c>
      <c r="CN1885" s="1" t="s">
        <v>4945</v>
      </c>
      <c r="CO1885" s="1" t="s">
        <v>4945</v>
      </c>
      <c r="CP1885" s="1" t="s">
        <v>4945</v>
      </c>
      <c r="CQ1885" s="1" t="s">
        <v>4944</v>
      </c>
      <c r="CR1885" s="1" t="s">
        <v>4944</v>
      </c>
      <c r="CS1885" s="1" t="s">
        <v>4945</v>
      </c>
      <c r="CT1885" s="1" t="s">
        <v>4943</v>
      </c>
      <c r="CU1885" s="1" t="s">
        <v>4943</v>
      </c>
      <c r="CV1885" s="1" t="s">
        <v>4943</v>
      </c>
      <c r="CW1885" s="1" t="s">
        <v>4943</v>
      </c>
      <c r="CX1885" s="1" t="s">
        <v>4943</v>
      </c>
      <c r="CY1885" s="1" t="s">
        <v>4943</v>
      </c>
      <c r="CZ1885" s="1" t="s">
        <v>4943</v>
      </c>
    </row>
    <row r="1886" spans="2:104" x14ac:dyDescent="0.25">
      <c r="B1886" s="2">
        <v>44351</v>
      </c>
      <c r="C1886" s="1">
        <v>1</v>
      </c>
      <c r="D1886" s="1">
        <v>0</v>
      </c>
      <c r="E1886" s="1">
        <v>0</v>
      </c>
      <c r="F1886" s="1">
        <v>0</v>
      </c>
      <c r="G1886">
        <v>0</v>
      </c>
      <c r="H1886">
        <v>0</v>
      </c>
      <c r="I1886">
        <v>1</v>
      </c>
      <c r="J1886">
        <v>1</v>
      </c>
      <c r="K1886">
        <v>1</v>
      </c>
      <c r="L1886">
        <v>1</v>
      </c>
      <c r="M1886">
        <v>1</v>
      </c>
      <c r="N1886">
        <v>1</v>
      </c>
      <c r="O1886">
        <v>1</v>
      </c>
      <c r="P1886">
        <v>0</v>
      </c>
      <c r="Q1886">
        <v>0</v>
      </c>
      <c r="R1886">
        <v>1</v>
      </c>
      <c r="S1886">
        <v>1</v>
      </c>
      <c r="T1886">
        <v>1</v>
      </c>
      <c r="U1886">
        <v>0</v>
      </c>
      <c r="V1886" s="1">
        <v>1</v>
      </c>
      <c r="W1886" s="1">
        <v>0</v>
      </c>
      <c r="X1886" s="1">
        <v>1</v>
      </c>
      <c r="Y1886" s="1">
        <v>0</v>
      </c>
      <c r="Z1886" s="1">
        <v>0</v>
      </c>
      <c r="AA1886" s="1">
        <v>1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1</v>
      </c>
      <c r="AH1886" s="1">
        <v>0</v>
      </c>
      <c r="AI1886" s="1">
        <v>0</v>
      </c>
      <c r="AJ1886" s="1">
        <v>1</v>
      </c>
      <c r="AK1886" s="1">
        <v>1</v>
      </c>
      <c r="AL1886" s="1">
        <v>1</v>
      </c>
      <c r="AM1886" s="1">
        <v>1</v>
      </c>
      <c r="AN1886" s="1">
        <v>0</v>
      </c>
      <c r="AO1886" s="1">
        <v>1</v>
      </c>
      <c r="AP1886" s="1">
        <v>0</v>
      </c>
      <c r="AQ1886" s="1">
        <v>0</v>
      </c>
      <c r="AR1886" s="1">
        <v>1</v>
      </c>
      <c r="AS1886" s="1">
        <v>0</v>
      </c>
      <c r="AT1886" s="1">
        <v>0</v>
      </c>
      <c r="AU1886" s="1">
        <v>0</v>
      </c>
      <c r="AV1886" s="1">
        <v>0</v>
      </c>
      <c r="AW1886" s="1">
        <v>1</v>
      </c>
      <c r="AX1886" s="1">
        <v>1</v>
      </c>
      <c r="AY1886" s="1">
        <v>1</v>
      </c>
      <c r="AZ1886" s="1">
        <v>1</v>
      </c>
      <c r="BA1886" s="1">
        <v>1</v>
      </c>
      <c r="BB1886" s="1">
        <v>1</v>
      </c>
      <c r="BC1886">
        <v>1</v>
      </c>
      <c r="BD1886">
        <v>1</v>
      </c>
      <c r="BE1886">
        <v>1</v>
      </c>
      <c r="BF1886">
        <v>0</v>
      </c>
      <c r="BG1886" s="1">
        <v>1</v>
      </c>
      <c r="BH1886" s="1">
        <v>0</v>
      </c>
      <c r="BI1886" s="1">
        <v>1</v>
      </c>
      <c r="BJ1886" s="1">
        <v>0</v>
      </c>
      <c r="BK1886" s="1">
        <v>0</v>
      </c>
      <c r="BL1886" s="1">
        <v>1</v>
      </c>
      <c r="BM1886" s="1">
        <v>0</v>
      </c>
      <c r="BN1886" s="1">
        <v>0</v>
      </c>
      <c r="BO1886" s="1">
        <v>0</v>
      </c>
      <c r="BP1886" s="1">
        <v>0</v>
      </c>
      <c r="BQ1886" s="1">
        <v>0</v>
      </c>
      <c r="BR1886" s="1">
        <v>0</v>
      </c>
      <c r="BS1886" s="1">
        <v>1</v>
      </c>
      <c r="BT1886" s="1">
        <v>0</v>
      </c>
      <c r="BU1886" s="1">
        <v>1</v>
      </c>
      <c r="BV1886" s="1">
        <v>1</v>
      </c>
      <c r="BW1886" s="1">
        <v>0</v>
      </c>
      <c r="BX1886" s="1">
        <v>1</v>
      </c>
      <c r="BY1886" s="1">
        <v>0</v>
      </c>
      <c r="BZ1886" s="1">
        <v>0</v>
      </c>
      <c r="CA1886" s="1">
        <v>1</v>
      </c>
      <c r="CB1886" s="1">
        <v>0</v>
      </c>
      <c r="CC1886" s="1">
        <v>0</v>
      </c>
      <c r="CD1886" s="1">
        <v>0</v>
      </c>
      <c r="CE1886" s="1">
        <v>0</v>
      </c>
      <c r="CF1886" s="1">
        <v>1</v>
      </c>
      <c r="CG1886" s="1">
        <v>0</v>
      </c>
      <c r="CH1886" s="1">
        <v>0</v>
      </c>
      <c r="CI1886" s="1" t="s">
        <v>4946</v>
      </c>
      <c r="CJ1886" s="1" t="s">
        <v>4944</v>
      </c>
      <c r="CK1886" s="1" t="s">
        <v>4946</v>
      </c>
      <c r="CL1886" s="1" t="s">
        <v>4944</v>
      </c>
      <c r="CM1886" s="1" t="s">
        <v>4944</v>
      </c>
      <c r="CN1886" s="1" t="s">
        <v>4944</v>
      </c>
      <c r="CO1886" s="1" t="s">
        <v>4944</v>
      </c>
      <c r="CP1886" s="1" t="s">
        <v>4944</v>
      </c>
      <c r="CQ1886" s="1" t="s">
        <v>4944</v>
      </c>
      <c r="CR1886" s="1" t="s">
        <v>4944</v>
      </c>
      <c r="CS1886" s="1" t="s">
        <v>4944</v>
      </c>
      <c r="CT1886" s="1" t="s">
        <v>4943</v>
      </c>
      <c r="CU1886" s="1" t="s">
        <v>4943</v>
      </c>
      <c r="CV1886" s="1" t="s">
        <v>4943</v>
      </c>
      <c r="CW1886" s="1" t="s">
        <v>4943</v>
      </c>
      <c r="CX1886" s="1" t="s">
        <v>4943</v>
      </c>
      <c r="CY1886" s="1" t="s">
        <v>4943</v>
      </c>
      <c r="CZ1886" s="1" t="s">
        <v>4943</v>
      </c>
    </row>
    <row r="1887" spans="2:104" x14ac:dyDescent="0.25">
      <c r="B1887" s="2">
        <v>44351</v>
      </c>
      <c r="C1887" s="1">
        <v>1</v>
      </c>
      <c r="D1887" s="1">
        <v>0</v>
      </c>
      <c r="E1887" s="1">
        <v>0</v>
      </c>
      <c r="F1887" s="1">
        <v>0</v>
      </c>
      <c r="G1887">
        <v>0</v>
      </c>
      <c r="H1887">
        <v>0</v>
      </c>
      <c r="I1887">
        <v>1</v>
      </c>
      <c r="J1887">
        <v>1</v>
      </c>
      <c r="K1887">
        <v>1</v>
      </c>
      <c r="L1887">
        <v>1</v>
      </c>
      <c r="M1887">
        <v>1</v>
      </c>
      <c r="N1887">
        <v>0</v>
      </c>
      <c r="O1887">
        <v>1</v>
      </c>
      <c r="P1887">
        <v>0</v>
      </c>
      <c r="Q1887">
        <v>0</v>
      </c>
      <c r="R1887">
        <v>1</v>
      </c>
      <c r="S1887">
        <v>1</v>
      </c>
      <c r="T1887">
        <v>1</v>
      </c>
      <c r="U1887">
        <v>0</v>
      </c>
      <c r="V1887" s="1">
        <v>1</v>
      </c>
      <c r="W1887" s="1">
        <v>0</v>
      </c>
      <c r="X1887" s="1">
        <v>1</v>
      </c>
      <c r="Y1887" s="1">
        <v>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1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1</v>
      </c>
      <c r="AN1887" s="1">
        <v>0</v>
      </c>
      <c r="AO1887" s="1">
        <v>1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1</v>
      </c>
      <c r="AY1887" s="1">
        <v>1</v>
      </c>
      <c r="AZ1887" s="1">
        <v>1</v>
      </c>
      <c r="BA1887" s="1">
        <v>0</v>
      </c>
      <c r="BB1887" s="1">
        <v>1</v>
      </c>
      <c r="BC1887">
        <v>1</v>
      </c>
      <c r="BD1887">
        <v>0</v>
      </c>
      <c r="BE1887">
        <v>1</v>
      </c>
      <c r="BF1887">
        <v>0</v>
      </c>
      <c r="BG1887" s="1">
        <v>1</v>
      </c>
      <c r="BH1887" s="1">
        <v>0</v>
      </c>
      <c r="BI1887" s="1">
        <v>1</v>
      </c>
      <c r="BJ1887" s="1">
        <v>0</v>
      </c>
      <c r="BK1887" s="1">
        <v>0</v>
      </c>
      <c r="BL1887" s="1">
        <v>0</v>
      </c>
      <c r="BM1887" s="1">
        <v>0</v>
      </c>
      <c r="BN1887" s="1">
        <v>0</v>
      </c>
      <c r="BO1887" s="1">
        <v>0</v>
      </c>
      <c r="BP1887" s="1">
        <v>0</v>
      </c>
      <c r="BQ1887" s="1">
        <v>1</v>
      </c>
      <c r="BR1887" s="1">
        <v>0</v>
      </c>
      <c r="BS1887" s="1">
        <v>0</v>
      </c>
      <c r="BT1887" s="1">
        <v>1</v>
      </c>
      <c r="BU1887" s="1">
        <v>1</v>
      </c>
      <c r="BV1887" s="1">
        <v>1</v>
      </c>
      <c r="BW1887" s="1">
        <v>0</v>
      </c>
      <c r="BX1887" s="1">
        <v>1</v>
      </c>
      <c r="BY1887" s="1">
        <v>0</v>
      </c>
      <c r="BZ1887" s="1">
        <v>1</v>
      </c>
      <c r="CA1887" s="1">
        <v>0</v>
      </c>
      <c r="CB1887" s="1">
        <v>0</v>
      </c>
      <c r="CC1887" s="1">
        <v>0</v>
      </c>
      <c r="CD1887" s="1">
        <v>0</v>
      </c>
      <c r="CE1887" s="1">
        <v>0</v>
      </c>
      <c r="CF1887" s="1">
        <v>1</v>
      </c>
      <c r="CG1887" s="1">
        <v>0</v>
      </c>
      <c r="CH1887" s="1">
        <v>0</v>
      </c>
      <c r="CI1887" s="1" t="s">
        <v>4946</v>
      </c>
      <c r="CJ1887" s="1" t="s">
        <v>4946</v>
      </c>
      <c r="CK1887" s="1" t="s">
        <v>4944</v>
      </c>
      <c r="CL1887" s="1" t="s">
        <v>4944</v>
      </c>
      <c r="CM1887" s="1" t="s">
        <v>4944</v>
      </c>
      <c r="CN1887" s="1" t="s">
        <v>4945</v>
      </c>
      <c r="CO1887" s="1" t="s">
        <v>4945</v>
      </c>
      <c r="CP1887" s="1" t="s">
        <v>4945</v>
      </c>
      <c r="CQ1887" s="1" t="s">
        <v>4944</v>
      </c>
      <c r="CR1887" s="1" t="s">
        <v>4944</v>
      </c>
      <c r="CS1887" s="1" t="s">
        <v>4945</v>
      </c>
      <c r="CT1887" s="1" t="s">
        <v>4943</v>
      </c>
      <c r="CU1887" s="1" t="s">
        <v>4943</v>
      </c>
      <c r="CV1887" s="1" t="s">
        <v>4943</v>
      </c>
      <c r="CW1887" s="1" t="s">
        <v>4943</v>
      </c>
      <c r="CX1887" s="1" t="s">
        <v>4943</v>
      </c>
      <c r="CY1887" s="1" t="s">
        <v>4943</v>
      </c>
      <c r="CZ1887" s="1" t="s">
        <v>4943</v>
      </c>
    </row>
    <row r="1888" spans="2:104" x14ac:dyDescent="0.25">
      <c r="B1888" s="2">
        <v>44351</v>
      </c>
      <c r="C1888" s="1">
        <v>1</v>
      </c>
      <c r="D1888" s="1">
        <v>0</v>
      </c>
      <c r="E1888" s="1">
        <v>0</v>
      </c>
      <c r="F1888" s="1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0</v>
      </c>
      <c r="N1888">
        <v>1</v>
      </c>
      <c r="O1888">
        <v>1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0</v>
      </c>
      <c r="V1888" s="1">
        <v>1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1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1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1</v>
      </c>
      <c r="AY1888" s="1">
        <v>0</v>
      </c>
      <c r="AZ1888" s="1">
        <v>1</v>
      </c>
      <c r="BA1888" s="1">
        <v>0</v>
      </c>
      <c r="BB1888" s="1">
        <v>1</v>
      </c>
      <c r="BC1888">
        <v>1</v>
      </c>
      <c r="BD1888">
        <v>1</v>
      </c>
      <c r="BE1888">
        <v>1</v>
      </c>
      <c r="BF1888">
        <v>1</v>
      </c>
      <c r="BG1888" s="1">
        <v>1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M1888" s="1">
        <v>0</v>
      </c>
      <c r="BN1888" s="1">
        <v>0</v>
      </c>
      <c r="BO1888" s="1">
        <v>0</v>
      </c>
      <c r="BP1888" s="1">
        <v>0</v>
      </c>
      <c r="BQ1888" s="1">
        <v>0</v>
      </c>
      <c r="BR1888" s="1">
        <v>0</v>
      </c>
      <c r="BS1888" s="1">
        <v>0</v>
      </c>
      <c r="BT1888" s="1">
        <v>0</v>
      </c>
      <c r="BU1888" s="1">
        <v>0</v>
      </c>
      <c r="BV1888" s="1">
        <v>0</v>
      </c>
      <c r="BW1888" s="1">
        <v>0</v>
      </c>
      <c r="BX1888" s="1">
        <v>0</v>
      </c>
      <c r="BY1888" s="1">
        <v>0</v>
      </c>
      <c r="BZ1888" s="1">
        <v>0</v>
      </c>
      <c r="CA1888" s="1">
        <v>0</v>
      </c>
      <c r="CB1888" s="1">
        <v>0</v>
      </c>
      <c r="CC1888" s="1">
        <v>0</v>
      </c>
      <c r="CD1888" s="1">
        <v>0</v>
      </c>
      <c r="CE1888" s="1">
        <v>0</v>
      </c>
      <c r="CF1888" s="1">
        <v>0</v>
      </c>
      <c r="CG1888" s="1">
        <v>0</v>
      </c>
      <c r="CH1888" s="1">
        <v>0</v>
      </c>
      <c r="CI1888" s="1" t="s">
        <v>4944</v>
      </c>
      <c r="CJ1888" s="1" t="s">
        <v>4944</v>
      </c>
      <c r="CK1888" s="1" t="s">
        <v>4944</v>
      </c>
      <c r="CL1888" s="1" t="s">
        <v>4944</v>
      </c>
      <c r="CM1888" s="1" t="s">
        <v>4944</v>
      </c>
      <c r="CN1888" s="1" t="s">
        <v>4944</v>
      </c>
      <c r="CO1888" s="1" t="s">
        <v>4944</v>
      </c>
      <c r="CP1888" s="1" t="s">
        <v>4946</v>
      </c>
      <c r="CQ1888" s="1" t="s">
        <v>4944</v>
      </c>
      <c r="CR1888" s="1" t="s">
        <v>4944</v>
      </c>
      <c r="CS1888" s="1" t="s">
        <v>4944</v>
      </c>
      <c r="CT1888" s="1" t="s">
        <v>4943</v>
      </c>
      <c r="CU1888" s="1" t="s">
        <v>4943</v>
      </c>
      <c r="CV1888" s="1" t="s">
        <v>4943</v>
      </c>
      <c r="CW1888" s="1" t="s">
        <v>4943</v>
      </c>
      <c r="CX1888" s="1" t="s">
        <v>4943</v>
      </c>
      <c r="CY1888" s="1" t="s">
        <v>4943</v>
      </c>
      <c r="CZ1888" s="1" t="s">
        <v>4943</v>
      </c>
    </row>
    <row r="1889" spans="2:104" x14ac:dyDescent="0.25">
      <c r="B1889" s="2">
        <v>44351</v>
      </c>
      <c r="C1889" s="1">
        <v>1</v>
      </c>
      <c r="D1889" s="1">
        <v>0</v>
      </c>
      <c r="E1889" s="1">
        <v>0</v>
      </c>
      <c r="F1889" s="1">
        <v>0</v>
      </c>
      <c r="G1889">
        <v>0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0</v>
      </c>
      <c r="N1889">
        <v>1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1</v>
      </c>
      <c r="U1889">
        <v>0</v>
      </c>
      <c r="V1889" s="1">
        <v>1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1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1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1</v>
      </c>
      <c r="AX1889" s="1">
        <v>1</v>
      </c>
      <c r="AY1889" s="1">
        <v>1</v>
      </c>
      <c r="AZ1889" s="1">
        <v>1</v>
      </c>
      <c r="BA1889" s="1">
        <v>0</v>
      </c>
      <c r="BB1889" s="1">
        <v>0</v>
      </c>
      <c r="BC1889">
        <v>1</v>
      </c>
      <c r="BD1889">
        <v>0</v>
      </c>
      <c r="BE1889">
        <v>0</v>
      </c>
      <c r="BF1889">
        <v>0</v>
      </c>
      <c r="BG1889" s="1">
        <v>1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M1889" s="1">
        <v>0</v>
      </c>
      <c r="BN1889" s="1">
        <v>0</v>
      </c>
      <c r="BO1889" s="1">
        <v>0</v>
      </c>
      <c r="BP1889" s="1">
        <v>0</v>
      </c>
      <c r="BQ1889" s="1">
        <v>0</v>
      </c>
      <c r="BR1889" s="1">
        <v>0</v>
      </c>
      <c r="BS1889" s="1">
        <v>0</v>
      </c>
      <c r="BT1889" s="1">
        <v>0</v>
      </c>
      <c r="BU1889" s="1">
        <v>0</v>
      </c>
      <c r="BV1889" s="1">
        <v>0</v>
      </c>
      <c r="BW1889" s="1">
        <v>0</v>
      </c>
      <c r="BX1889" s="1">
        <v>0</v>
      </c>
      <c r="BY1889" s="1">
        <v>0</v>
      </c>
      <c r="BZ1889" s="1">
        <v>0</v>
      </c>
      <c r="CA1889" s="1">
        <v>0</v>
      </c>
      <c r="CB1889" s="1">
        <v>0</v>
      </c>
      <c r="CC1889" s="1">
        <v>0</v>
      </c>
      <c r="CD1889" s="1">
        <v>0</v>
      </c>
      <c r="CE1889" s="1">
        <v>0</v>
      </c>
      <c r="CF1889" s="1">
        <v>0</v>
      </c>
      <c r="CG1889" s="1">
        <v>0</v>
      </c>
      <c r="CH1889" s="1">
        <v>0</v>
      </c>
      <c r="CI1889" s="1" t="s">
        <v>4944</v>
      </c>
      <c r="CJ1889" s="1" t="s">
        <v>4944</v>
      </c>
      <c r="CK1889" s="1" t="s">
        <v>4944</v>
      </c>
      <c r="CL1889" s="1" t="s">
        <v>4944</v>
      </c>
      <c r="CM1889" s="1" t="s">
        <v>4944</v>
      </c>
      <c r="CN1889" s="1" t="s">
        <v>4945</v>
      </c>
      <c r="CO1889" s="1" t="s">
        <v>4944</v>
      </c>
      <c r="CP1889" s="1" t="s">
        <v>4944</v>
      </c>
      <c r="CQ1889" s="1" t="s">
        <v>4944</v>
      </c>
      <c r="CR1889" s="1" t="s">
        <v>4944</v>
      </c>
      <c r="CS1889" s="1" t="s">
        <v>4944</v>
      </c>
      <c r="CT1889" s="1" t="s">
        <v>4943</v>
      </c>
      <c r="CU1889" s="1" t="s">
        <v>4943</v>
      </c>
      <c r="CV1889" s="1" t="s">
        <v>4943</v>
      </c>
      <c r="CW1889" s="1" t="s">
        <v>4943</v>
      </c>
      <c r="CX1889" s="1" t="s">
        <v>4943</v>
      </c>
      <c r="CY1889" s="1" t="s">
        <v>4943</v>
      </c>
      <c r="CZ1889" s="1" t="s">
        <v>4943</v>
      </c>
    </row>
    <row r="1890" spans="2:104" x14ac:dyDescent="0.25">
      <c r="B1890" s="2">
        <v>44351</v>
      </c>
      <c r="C1890" s="1">
        <v>0</v>
      </c>
      <c r="D1890" s="1">
        <v>0</v>
      </c>
      <c r="E1890" s="1">
        <v>0</v>
      </c>
      <c r="F1890" s="1">
        <v>1</v>
      </c>
      <c r="G1890">
        <v>0</v>
      </c>
      <c r="H1890">
        <v>1</v>
      </c>
      <c r="I1890">
        <v>0</v>
      </c>
      <c r="J1890">
        <v>0</v>
      </c>
      <c r="K1890">
        <v>1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1</v>
      </c>
      <c r="BA1890" s="1">
        <v>0</v>
      </c>
      <c r="BB1890" s="1">
        <v>0</v>
      </c>
      <c r="BC1890">
        <v>1</v>
      </c>
      <c r="BD1890">
        <v>1</v>
      </c>
      <c r="BE1890">
        <v>0</v>
      </c>
      <c r="BF1890">
        <v>0</v>
      </c>
      <c r="BG1890" s="1">
        <v>0</v>
      </c>
      <c r="BH1890" s="1">
        <v>0</v>
      </c>
      <c r="BI1890" s="1">
        <v>1</v>
      </c>
      <c r="BJ1890" s="1">
        <v>0</v>
      </c>
      <c r="BK1890" s="1">
        <v>0</v>
      </c>
      <c r="BL1890" s="1">
        <v>0</v>
      </c>
      <c r="BM1890" s="1">
        <v>0</v>
      </c>
      <c r="BN1890" s="1">
        <v>0</v>
      </c>
      <c r="BO1890" s="1">
        <v>0</v>
      </c>
      <c r="BP1890" s="1">
        <v>0</v>
      </c>
      <c r="BQ1890" s="1">
        <v>0</v>
      </c>
      <c r="BR1890" s="1">
        <v>0</v>
      </c>
      <c r="BS1890" s="1">
        <v>0</v>
      </c>
      <c r="BT1890" s="1">
        <v>0</v>
      </c>
      <c r="BU1890" s="1">
        <v>0</v>
      </c>
      <c r="BV1890" s="1">
        <v>0</v>
      </c>
      <c r="BW1890" s="1">
        <v>0</v>
      </c>
      <c r="BX1890" s="1">
        <v>0</v>
      </c>
      <c r="BY1890" s="1">
        <v>0</v>
      </c>
      <c r="BZ1890" s="1">
        <v>0</v>
      </c>
      <c r="CA1890" s="1">
        <v>0</v>
      </c>
      <c r="CB1890" s="1">
        <v>0</v>
      </c>
      <c r="CC1890" s="1">
        <v>0</v>
      </c>
      <c r="CD1890" s="1">
        <v>0</v>
      </c>
      <c r="CE1890" s="1">
        <v>0</v>
      </c>
      <c r="CF1890" s="1">
        <v>0</v>
      </c>
      <c r="CG1890" s="1">
        <v>0</v>
      </c>
      <c r="CH1890" s="1">
        <v>0</v>
      </c>
      <c r="CI1890" s="1" t="s">
        <v>4946</v>
      </c>
      <c r="CJ1890" s="1" t="s">
        <v>4946</v>
      </c>
      <c r="CK1890" s="1" t="s">
        <v>4946</v>
      </c>
      <c r="CL1890" s="1" t="s">
        <v>4946</v>
      </c>
      <c r="CM1890" s="1" t="s">
        <v>4946</v>
      </c>
      <c r="CN1890" s="1" t="s">
        <v>4945</v>
      </c>
      <c r="CO1890" s="1" t="s">
        <v>4944</v>
      </c>
      <c r="CP1890" s="1" t="s">
        <v>4945</v>
      </c>
      <c r="CQ1890" s="1" t="s">
        <v>4946</v>
      </c>
      <c r="CR1890" s="1" t="s">
        <v>4946</v>
      </c>
      <c r="CS1890" s="1" t="s">
        <v>4946</v>
      </c>
      <c r="CT1890" s="1" t="s">
        <v>4943</v>
      </c>
      <c r="CU1890" s="1" t="s">
        <v>4943</v>
      </c>
      <c r="CV1890" s="1" t="s">
        <v>4943</v>
      </c>
      <c r="CW1890" s="1" t="s">
        <v>4943</v>
      </c>
      <c r="CX1890" s="1" t="s">
        <v>4943</v>
      </c>
      <c r="CY1890" s="1" t="s">
        <v>4943</v>
      </c>
      <c r="CZ1890" s="1" t="s">
        <v>4943</v>
      </c>
    </row>
    <row r="1891" spans="2:104" x14ac:dyDescent="0.25">
      <c r="B1891" s="2">
        <v>44351</v>
      </c>
      <c r="C1891" s="1">
        <v>1</v>
      </c>
      <c r="D1891" s="1">
        <v>0</v>
      </c>
      <c r="E1891" s="1">
        <v>0</v>
      </c>
      <c r="F1891" s="1">
        <v>0</v>
      </c>
      <c r="G1891">
        <v>0</v>
      </c>
      <c r="H1891">
        <v>0</v>
      </c>
      <c r="I1891">
        <v>1</v>
      </c>
      <c r="J1891">
        <v>1</v>
      </c>
      <c r="K1891">
        <v>1</v>
      </c>
      <c r="L1891">
        <v>1</v>
      </c>
      <c r="M1891">
        <v>0</v>
      </c>
      <c r="N1891">
        <v>0</v>
      </c>
      <c r="O1891">
        <v>1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 s="1">
        <v>1</v>
      </c>
      <c r="W1891" s="1">
        <v>0</v>
      </c>
      <c r="X1891" s="1">
        <v>0</v>
      </c>
      <c r="Y1891" s="1">
        <v>0</v>
      </c>
      <c r="Z1891" s="1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1</v>
      </c>
      <c r="AH1891" s="1">
        <v>1</v>
      </c>
      <c r="AI1891" s="1">
        <v>0</v>
      </c>
      <c r="AJ1891" s="1">
        <v>0</v>
      </c>
      <c r="AK1891" s="1">
        <v>0</v>
      </c>
      <c r="AL1891" s="1">
        <v>0</v>
      </c>
      <c r="AM1891" s="1">
        <v>1</v>
      </c>
      <c r="AN1891" s="1">
        <v>0</v>
      </c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1</v>
      </c>
      <c r="AZ1891" s="1">
        <v>1</v>
      </c>
      <c r="BA1891" s="1">
        <v>0</v>
      </c>
      <c r="BB1891" s="1">
        <v>0</v>
      </c>
      <c r="BC1891">
        <v>1</v>
      </c>
      <c r="BD1891">
        <v>0</v>
      </c>
      <c r="BE1891">
        <v>0</v>
      </c>
      <c r="BF1891">
        <v>0</v>
      </c>
      <c r="BG1891" s="1">
        <v>1</v>
      </c>
      <c r="BH1891" s="1">
        <v>0</v>
      </c>
      <c r="BI1891" s="1">
        <v>0</v>
      </c>
      <c r="BJ1891" s="1">
        <v>0</v>
      </c>
      <c r="BK1891" s="1">
        <v>0</v>
      </c>
      <c r="BL1891" s="1">
        <v>0</v>
      </c>
      <c r="BM1891" s="1">
        <v>0</v>
      </c>
      <c r="BN1891" s="1">
        <v>0</v>
      </c>
      <c r="BO1891" s="1">
        <v>0</v>
      </c>
      <c r="BP1891" s="1">
        <v>0</v>
      </c>
      <c r="BQ1891" s="1">
        <v>1</v>
      </c>
      <c r="BR1891" s="1">
        <v>1</v>
      </c>
      <c r="BS1891" s="1">
        <v>0</v>
      </c>
      <c r="BT1891" s="1">
        <v>0</v>
      </c>
      <c r="BU1891" s="1">
        <v>0</v>
      </c>
      <c r="BV1891" s="1">
        <v>1</v>
      </c>
      <c r="BW1891" s="1">
        <v>0</v>
      </c>
      <c r="BX1891" s="1">
        <v>0</v>
      </c>
      <c r="BY1891" s="1">
        <v>0</v>
      </c>
      <c r="BZ1891" s="1">
        <v>0</v>
      </c>
      <c r="CA1891" s="1">
        <v>0</v>
      </c>
      <c r="CB1891" s="1">
        <v>0</v>
      </c>
      <c r="CC1891" s="1">
        <v>0</v>
      </c>
      <c r="CD1891" s="1">
        <v>0</v>
      </c>
      <c r="CE1891" s="1">
        <v>0</v>
      </c>
      <c r="CF1891" s="1">
        <v>0</v>
      </c>
      <c r="CG1891" s="1">
        <v>0</v>
      </c>
      <c r="CH1891" s="1">
        <v>0</v>
      </c>
      <c r="CI1891" s="1" t="s">
        <v>4945</v>
      </c>
      <c r="CJ1891" s="1" t="s">
        <v>4945</v>
      </c>
      <c r="CK1891" s="1" t="s">
        <v>4945</v>
      </c>
      <c r="CL1891" s="1" t="s">
        <v>4945</v>
      </c>
      <c r="CM1891" s="1" t="s">
        <v>4945</v>
      </c>
      <c r="CN1891" s="1" t="s">
        <v>4945</v>
      </c>
      <c r="CO1891" s="1" t="s">
        <v>4945</v>
      </c>
      <c r="CP1891" s="1" t="s">
        <v>4945</v>
      </c>
      <c r="CQ1891" s="1" t="s">
        <v>4945</v>
      </c>
      <c r="CR1891" s="1" t="s">
        <v>4945</v>
      </c>
      <c r="CS1891" s="1" t="s">
        <v>4945</v>
      </c>
      <c r="CT1891" s="1" t="s">
        <v>4943</v>
      </c>
      <c r="CU1891" s="1" t="s">
        <v>4943</v>
      </c>
      <c r="CV1891" s="1" t="s">
        <v>4943</v>
      </c>
      <c r="CW1891" s="1" t="s">
        <v>4943</v>
      </c>
      <c r="CX1891" s="1" t="s">
        <v>4943</v>
      </c>
      <c r="CY1891" s="1" t="s">
        <v>4943</v>
      </c>
      <c r="CZ1891" s="1" t="s">
        <v>4943</v>
      </c>
    </row>
    <row r="1892" spans="2:104" x14ac:dyDescent="0.25">
      <c r="B1892" s="2">
        <v>44351</v>
      </c>
      <c r="C1892" s="1">
        <v>1</v>
      </c>
      <c r="D1892" s="1">
        <v>0</v>
      </c>
      <c r="E1892" s="1">
        <v>0</v>
      </c>
      <c r="F1892" s="1">
        <v>0</v>
      </c>
      <c r="G1892">
        <v>0</v>
      </c>
      <c r="H1892">
        <v>0</v>
      </c>
      <c r="I1892">
        <v>1</v>
      </c>
      <c r="J1892">
        <v>1</v>
      </c>
      <c r="K1892">
        <v>1</v>
      </c>
      <c r="L1892">
        <v>0</v>
      </c>
      <c r="M1892">
        <v>0</v>
      </c>
      <c r="N1892">
        <v>0</v>
      </c>
      <c r="O1892">
        <v>1</v>
      </c>
      <c r="P1892">
        <v>0</v>
      </c>
      <c r="Q1892">
        <v>0</v>
      </c>
      <c r="R1892">
        <v>1</v>
      </c>
      <c r="S1892">
        <v>0</v>
      </c>
      <c r="T1892">
        <v>1</v>
      </c>
      <c r="U1892">
        <v>0</v>
      </c>
      <c r="V1892" s="1">
        <v>1</v>
      </c>
      <c r="W1892" s="1">
        <v>0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1</v>
      </c>
      <c r="AG1892" s="1">
        <v>0</v>
      </c>
      <c r="AH1892" s="1">
        <v>0</v>
      </c>
      <c r="AI1892" s="1">
        <v>1</v>
      </c>
      <c r="AJ1892" s="1">
        <v>0</v>
      </c>
      <c r="AK1892" s="1">
        <v>0</v>
      </c>
      <c r="AL1892" s="1">
        <v>0</v>
      </c>
      <c r="AM1892" s="1">
        <v>1</v>
      </c>
      <c r="AN1892" s="1">
        <v>0</v>
      </c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">
        <v>0</v>
      </c>
      <c r="AU1892" s="1">
        <v>0</v>
      </c>
      <c r="AV1892" s="1">
        <v>0</v>
      </c>
      <c r="AW1892" s="1">
        <v>0</v>
      </c>
      <c r="AX1892" s="1">
        <v>1</v>
      </c>
      <c r="AY1892" s="1">
        <v>1</v>
      </c>
      <c r="AZ1892" s="1">
        <v>1</v>
      </c>
      <c r="BA1892" s="1">
        <v>0</v>
      </c>
      <c r="BB1892" s="1">
        <v>1</v>
      </c>
      <c r="BC1892">
        <v>1</v>
      </c>
      <c r="BD1892">
        <v>0</v>
      </c>
      <c r="BE1892">
        <v>0</v>
      </c>
      <c r="BF1892">
        <v>0</v>
      </c>
      <c r="BG1892" s="1">
        <v>1</v>
      </c>
      <c r="BH1892" s="1">
        <v>0</v>
      </c>
      <c r="BI1892" s="1">
        <v>0</v>
      </c>
      <c r="BJ1892" s="1">
        <v>0</v>
      </c>
      <c r="BK1892" s="1">
        <v>0</v>
      </c>
      <c r="BL1892" s="1">
        <v>0</v>
      </c>
      <c r="BM1892" s="1">
        <v>0</v>
      </c>
      <c r="BN1892" s="1">
        <v>0</v>
      </c>
      <c r="BO1892" s="1">
        <v>0</v>
      </c>
      <c r="BP1892" s="1">
        <v>0</v>
      </c>
      <c r="BQ1892" s="1">
        <v>0</v>
      </c>
      <c r="BR1892" s="1">
        <v>0</v>
      </c>
      <c r="BS1892" s="1">
        <v>0</v>
      </c>
      <c r="BT1892" s="1">
        <v>0</v>
      </c>
      <c r="BU1892" s="1">
        <v>0</v>
      </c>
      <c r="BV1892" s="1">
        <v>0</v>
      </c>
      <c r="BW1892" s="1">
        <v>0</v>
      </c>
      <c r="BX1892" s="1">
        <v>0</v>
      </c>
      <c r="BY1892" s="1">
        <v>0</v>
      </c>
      <c r="BZ1892" s="1">
        <v>0</v>
      </c>
      <c r="CA1892" s="1">
        <v>0</v>
      </c>
      <c r="CB1892" s="1">
        <v>0</v>
      </c>
      <c r="CC1892" s="1">
        <v>0</v>
      </c>
      <c r="CD1892" s="1">
        <v>0</v>
      </c>
      <c r="CE1892" s="1">
        <v>0</v>
      </c>
      <c r="CF1892" s="1">
        <v>0</v>
      </c>
      <c r="CG1892" s="1">
        <v>0</v>
      </c>
      <c r="CH1892" s="1">
        <v>0</v>
      </c>
      <c r="CI1892" s="1" t="s">
        <v>4946</v>
      </c>
      <c r="CJ1892" s="1" t="s">
        <v>4944</v>
      </c>
      <c r="CK1892" s="1" t="s">
        <v>4946</v>
      </c>
      <c r="CL1892" s="1" t="s">
        <v>4946</v>
      </c>
      <c r="CM1892" s="1" t="s">
        <v>4945</v>
      </c>
      <c r="CN1892" s="1" t="s">
        <v>4945</v>
      </c>
      <c r="CO1892" s="1" t="s">
        <v>4945</v>
      </c>
      <c r="CP1892" s="1" t="s">
        <v>4945</v>
      </c>
      <c r="CQ1892" s="1" t="s">
        <v>4945</v>
      </c>
      <c r="CR1892" s="1" t="s">
        <v>4944</v>
      </c>
      <c r="CS1892" s="1" t="s">
        <v>4944</v>
      </c>
      <c r="CT1892" s="1" t="s">
        <v>4943</v>
      </c>
      <c r="CU1892" s="1" t="s">
        <v>4943</v>
      </c>
      <c r="CV1892" s="1" t="s">
        <v>4943</v>
      </c>
      <c r="CW1892" s="1" t="s">
        <v>4943</v>
      </c>
      <c r="CX1892" s="1" t="s">
        <v>4943</v>
      </c>
      <c r="CY1892" s="1" t="s">
        <v>4943</v>
      </c>
      <c r="CZ1892" s="1" t="s">
        <v>4943</v>
      </c>
    </row>
    <row r="1893" spans="2:104" x14ac:dyDescent="0.25">
      <c r="B1893" s="2">
        <v>44351</v>
      </c>
      <c r="C1893" s="1">
        <v>0</v>
      </c>
      <c r="D1893" s="1">
        <v>1</v>
      </c>
      <c r="E1893" s="1">
        <v>0</v>
      </c>
      <c r="F1893" s="1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 s="1">
        <v>0</v>
      </c>
      <c r="W1893" s="1">
        <v>0</v>
      </c>
      <c r="X1893" s="1">
        <v>0</v>
      </c>
      <c r="Y1893" s="1">
        <v>0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>
        <v>0</v>
      </c>
      <c r="BD1893">
        <v>0</v>
      </c>
      <c r="BE1893">
        <v>0</v>
      </c>
      <c r="BF1893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M1893" s="1">
        <v>0</v>
      </c>
      <c r="BN1893" s="1">
        <v>0</v>
      </c>
      <c r="BO1893" s="1">
        <v>0</v>
      </c>
      <c r="BP1893" s="1">
        <v>0</v>
      </c>
      <c r="BQ1893" s="1">
        <v>0</v>
      </c>
      <c r="BR1893" s="1">
        <v>0</v>
      </c>
      <c r="BS1893" s="1">
        <v>0</v>
      </c>
      <c r="BT1893" s="1">
        <v>0</v>
      </c>
      <c r="BU1893" s="1">
        <v>0</v>
      </c>
      <c r="BV1893" s="1">
        <v>0</v>
      </c>
      <c r="BW1893" s="1">
        <v>0</v>
      </c>
      <c r="BX1893" s="1">
        <v>0</v>
      </c>
      <c r="BY1893" s="1">
        <v>0</v>
      </c>
      <c r="BZ1893" s="1">
        <v>0</v>
      </c>
      <c r="CA1893" s="1">
        <v>0</v>
      </c>
      <c r="CB1893" s="1">
        <v>0</v>
      </c>
      <c r="CC1893" s="1">
        <v>0</v>
      </c>
      <c r="CD1893" s="1">
        <v>0</v>
      </c>
      <c r="CE1893" s="1">
        <v>0</v>
      </c>
      <c r="CF1893" s="1">
        <v>0</v>
      </c>
      <c r="CG1893" s="1">
        <v>0</v>
      </c>
      <c r="CH1893" s="1">
        <v>0</v>
      </c>
      <c r="CI1893" s="1" t="s">
        <v>4943</v>
      </c>
      <c r="CJ1893" s="1" t="s">
        <v>4943</v>
      </c>
      <c r="CK1893" s="1" t="s">
        <v>4943</v>
      </c>
      <c r="CL1893" s="1" t="s">
        <v>4943</v>
      </c>
      <c r="CM1893" s="1" t="s">
        <v>4943</v>
      </c>
      <c r="CN1893" s="1" t="s">
        <v>4943</v>
      </c>
      <c r="CO1893" s="1" t="s">
        <v>4943</v>
      </c>
      <c r="CP1893" s="1" t="s">
        <v>4943</v>
      </c>
      <c r="CQ1893" s="1" t="s">
        <v>4943</v>
      </c>
      <c r="CR1893" s="1" t="s">
        <v>4943</v>
      </c>
      <c r="CS1893" s="1" t="s">
        <v>4943</v>
      </c>
      <c r="CT1893" s="1" t="s">
        <v>4943</v>
      </c>
      <c r="CU1893" s="1" t="s">
        <v>4943</v>
      </c>
      <c r="CV1893" s="1" t="s">
        <v>4943</v>
      </c>
      <c r="CW1893" s="1" t="s">
        <v>4943</v>
      </c>
      <c r="CX1893" s="1" t="s">
        <v>4943</v>
      </c>
      <c r="CY1893" s="1" t="s">
        <v>23</v>
      </c>
      <c r="CZ1893" s="1" t="s">
        <v>4943</v>
      </c>
    </row>
    <row r="1894" spans="2:104" x14ac:dyDescent="0.25">
      <c r="B1894" s="2">
        <v>44350</v>
      </c>
      <c r="C1894" s="1">
        <v>1</v>
      </c>
      <c r="D1894" s="1">
        <v>0</v>
      </c>
      <c r="E1894" s="1">
        <v>0</v>
      </c>
      <c r="F1894" s="1">
        <v>0</v>
      </c>
      <c r="G1894">
        <v>0</v>
      </c>
      <c r="H1894">
        <v>0</v>
      </c>
      <c r="I1894">
        <v>1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0</v>
      </c>
      <c r="V1894" s="1">
        <v>1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>
        <v>0</v>
      </c>
      <c r="BD1894">
        <v>0</v>
      </c>
      <c r="BE1894">
        <v>0</v>
      </c>
      <c r="BF1894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M1894" s="1">
        <v>0</v>
      </c>
      <c r="BN1894" s="1">
        <v>0</v>
      </c>
      <c r="BO1894" s="1">
        <v>0</v>
      </c>
      <c r="BP1894" s="1">
        <v>0</v>
      </c>
      <c r="BQ1894" s="1">
        <v>0</v>
      </c>
      <c r="BR1894" s="1">
        <v>0</v>
      </c>
      <c r="BS1894" s="1">
        <v>0</v>
      </c>
      <c r="BT1894" s="1">
        <v>0</v>
      </c>
      <c r="BU1894" s="1">
        <v>0</v>
      </c>
      <c r="BV1894" s="1">
        <v>0</v>
      </c>
      <c r="BW1894" s="1">
        <v>0</v>
      </c>
      <c r="BX1894" s="1">
        <v>0</v>
      </c>
      <c r="BY1894" s="1">
        <v>0</v>
      </c>
      <c r="BZ1894" s="1">
        <v>0</v>
      </c>
      <c r="CA1894" s="1">
        <v>0</v>
      </c>
      <c r="CB1894" s="1">
        <v>0</v>
      </c>
      <c r="CC1894" s="1">
        <v>0</v>
      </c>
      <c r="CD1894" s="1">
        <v>0</v>
      </c>
      <c r="CE1894" s="1">
        <v>0</v>
      </c>
      <c r="CF1894" s="1">
        <v>0</v>
      </c>
      <c r="CG1894" s="1">
        <v>0</v>
      </c>
      <c r="CH1894" s="1">
        <v>0</v>
      </c>
      <c r="CI1894" s="1" t="s">
        <v>4946</v>
      </c>
      <c r="CJ1894" s="1" t="s">
        <v>4945</v>
      </c>
      <c r="CK1894" s="1" t="s">
        <v>4944</v>
      </c>
      <c r="CL1894" s="1" t="s">
        <v>4945</v>
      </c>
      <c r="CM1894" s="1" t="s">
        <v>4945</v>
      </c>
      <c r="CN1894" s="1" t="s">
        <v>4945</v>
      </c>
      <c r="CO1894" s="1" t="s">
        <v>4945</v>
      </c>
      <c r="CP1894" s="1" t="s">
        <v>4945</v>
      </c>
      <c r="CQ1894" s="1" t="s">
        <v>4945</v>
      </c>
      <c r="CR1894" s="1" t="s">
        <v>4944</v>
      </c>
      <c r="CS1894" s="1" t="s">
        <v>4945</v>
      </c>
      <c r="CT1894" s="1" t="s">
        <v>4943</v>
      </c>
      <c r="CU1894" s="1" t="s">
        <v>4943</v>
      </c>
      <c r="CV1894" s="1" t="s">
        <v>4943</v>
      </c>
      <c r="CW1894" s="1" t="s">
        <v>4943</v>
      </c>
      <c r="CX1894" s="1" t="s">
        <v>4943</v>
      </c>
      <c r="CY1894" s="1" t="s">
        <v>4943</v>
      </c>
      <c r="CZ1894" s="1" t="s">
        <v>4943</v>
      </c>
    </row>
    <row r="1895" spans="2:104" x14ac:dyDescent="0.25">
      <c r="B1895" s="2">
        <v>44350</v>
      </c>
      <c r="C1895" s="1">
        <v>1</v>
      </c>
      <c r="D1895" s="1">
        <v>0</v>
      </c>
      <c r="E1895" s="1">
        <v>0</v>
      </c>
      <c r="F1895" s="1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1</v>
      </c>
      <c r="M1895">
        <v>0</v>
      </c>
      <c r="N1895">
        <v>0</v>
      </c>
      <c r="O1895">
        <v>1</v>
      </c>
      <c r="P1895">
        <v>0</v>
      </c>
      <c r="Q1895">
        <v>1</v>
      </c>
      <c r="R1895">
        <v>1</v>
      </c>
      <c r="S1895">
        <v>1</v>
      </c>
      <c r="T1895">
        <v>1</v>
      </c>
      <c r="U1895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v>0</v>
      </c>
      <c r="AB1895" s="1">
        <v>0</v>
      </c>
      <c r="AC1895" s="1">
        <v>0</v>
      </c>
      <c r="AD1895" s="1">
        <v>1</v>
      </c>
      <c r="AE1895" s="1">
        <v>0</v>
      </c>
      <c r="AF1895" s="1">
        <v>1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1</v>
      </c>
      <c r="AV1895" s="1">
        <v>0</v>
      </c>
      <c r="AW1895" s="1">
        <v>0</v>
      </c>
      <c r="AX1895" s="1">
        <v>1</v>
      </c>
      <c r="AY1895" s="1">
        <v>0</v>
      </c>
      <c r="AZ1895" s="1">
        <v>1</v>
      </c>
      <c r="BA1895" s="1">
        <v>0</v>
      </c>
      <c r="BB1895" s="1">
        <v>0</v>
      </c>
      <c r="BC1895">
        <v>1</v>
      </c>
      <c r="BD1895">
        <v>1</v>
      </c>
      <c r="BE1895">
        <v>1</v>
      </c>
      <c r="BF1895">
        <v>0</v>
      </c>
      <c r="BG1895" s="1">
        <v>0</v>
      </c>
      <c r="BH1895" s="1">
        <v>0</v>
      </c>
      <c r="BI1895" s="1">
        <v>0</v>
      </c>
      <c r="BJ1895" s="1">
        <v>0</v>
      </c>
      <c r="BK1895" s="1">
        <v>0</v>
      </c>
      <c r="BL1895" s="1">
        <v>0</v>
      </c>
      <c r="BM1895" s="1">
        <v>0</v>
      </c>
      <c r="BN1895" s="1">
        <v>0</v>
      </c>
      <c r="BO1895" s="1">
        <v>1</v>
      </c>
      <c r="BP1895" s="1">
        <v>0</v>
      </c>
      <c r="BQ1895" s="1">
        <v>1</v>
      </c>
      <c r="BR1895" s="1">
        <v>1</v>
      </c>
      <c r="BS1895" s="1">
        <v>1</v>
      </c>
      <c r="BT1895" s="1">
        <v>0</v>
      </c>
      <c r="BU1895" s="1">
        <v>1</v>
      </c>
      <c r="BV1895" s="1">
        <v>0</v>
      </c>
      <c r="BW1895" s="1">
        <v>0</v>
      </c>
      <c r="BX1895" s="1">
        <v>0</v>
      </c>
      <c r="BY1895" s="1">
        <v>0</v>
      </c>
      <c r="BZ1895" s="1">
        <v>0</v>
      </c>
      <c r="CA1895" s="1">
        <v>0</v>
      </c>
      <c r="CB1895" s="1">
        <v>0</v>
      </c>
      <c r="CC1895" s="1">
        <v>0</v>
      </c>
      <c r="CD1895" s="1">
        <v>1</v>
      </c>
      <c r="CE1895" s="1">
        <v>0</v>
      </c>
      <c r="CF1895" s="1">
        <v>0</v>
      </c>
      <c r="CG1895" s="1">
        <v>0</v>
      </c>
      <c r="CH1895" s="1">
        <v>0</v>
      </c>
      <c r="CI1895" s="1" t="s">
        <v>4946</v>
      </c>
      <c r="CJ1895" s="1" t="s">
        <v>4946</v>
      </c>
      <c r="CK1895" s="1" t="s">
        <v>4946</v>
      </c>
      <c r="CL1895" s="1" t="s">
        <v>4946</v>
      </c>
      <c r="CM1895" s="1" t="s">
        <v>4945</v>
      </c>
      <c r="CN1895" s="1" t="s">
        <v>4945</v>
      </c>
      <c r="CO1895" s="1" t="s">
        <v>4945</v>
      </c>
      <c r="CP1895" s="1" t="s">
        <v>4945</v>
      </c>
      <c r="CQ1895" s="1" t="s">
        <v>4945</v>
      </c>
      <c r="CR1895" s="1" t="s">
        <v>4946</v>
      </c>
      <c r="CS1895" s="1" t="s">
        <v>4945</v>
      </c>
      <c r="CT1895" s="1" t="s">
        <v>4943</v>
      </c>
      <c r="CU1895" s="1" t="s">
        <v>4943</v>
      </c>
      <c r="CV1895" s="1" t="s">
        <v>4943</v>
      </c>
      <c r="CW1895" s="1" t="s">
        <v>4943</v>
      </c>
      <c r="CX1895" s="1" t="s">
        <v>4943</v>
      </c>
      <c r="CY1895" s="1" t="s">
        <v>4943</v>
      </c>
      <c r="CZ1895" s="1" t="s">
        <v>4943</v>
      </c>
    </row>
    <row r="1896" spans="2:104" x14ac:dyDescent="0.25">
      <c r="B1896" s="2">
        <v>44350</v>
      </c>
      <c r="C1896" s="1">
        <v>1</v>
      </c>
      <c r="D1896" s="1">
        <v>0</v>
      </c>
      <c r="E1896" s="1">
        <v>0</v>
      </c>
      <c r="F1896" s="1">
        <v>0</v>
      </c>
      <c r="G1896">
        <v>0</v>
      </c>
      <c r="H1896">
        <v>0</v>
      </c>
      <c r="I1896">
        <v>1</v>
      </c>
      <c r="J1896">
        <v>1</v>
      </c>
      <c r="K1896">
        <v>1</v>
      </c>
      <c r="L1896">
        <v>1</v>
      </c>
      <c r="M1896">
        <v>0</v>
      </c>
      <c r="N1896">
        <v>1</v>
      </c>
      <c r="O1896">
        <v>0</v>
      </c>
      <c r="P1896">
        <v>1</v>
      </c>
      <c r="Q1896">
        <v>0</v>
      </c>
      <c r="R1896">
        <v>1</v>
      </c>
      <c r="S1896">
        <v>1</v>
      </c>
      <c r="T1896">
        <v>0</v>
      </c>
      <c r="U1896">
        <v>0</v>
      </c>
      <c r="V1896" s="1">
        <v>1</v>
      </c>
      <c r="W1896" s="1">
        <v>0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1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1</v>
      </c>
      <c r="AN1896" s="1">
        <v>0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1</v>
      </c>
      <c r="AY1896" s="1">
        <v>0</v>
      </c>
      <c r="AZ1896" s="1">
        <v>1</v>
      </c>
      <c r="BA1896" s="1">
        <v>0</v>
      </c>
      <c r="BB1896" s="1">
        <v>1</v>
      </c>
      <c r="BC1896">
        <v>1</v>
      </c>
      <c r="BD1896">
        <v>1</v>
      </c>
      <c r="BE1896">
        <v>0</v>
      </c>
      <c r="BF1896">
        <v>1</v>
      </c>
      <c r="BG1896" s="1">
        <v>1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M1896" s="1">
        <v>0</v>
      </c>
      <c r="BN1896" s="1">
        <v>0</v>
      </c>
      <c r="BO1896" s="1">
        <v>0</v>
      </c>
      <c r="BP1896" s="1">
        <v>0</v>
      </c>
      <c r="BQ1896" s="1">
        <v>0</v>
      </c>
      <c r="BR1896" s="1">
        <v>0</v>
      </c>
      <c r="BS1896" s="1">
        <v>0</v>
      </c>
      <c r="BT1896" s="1">
        <v>0</v>
      </c>
      <c r="BU1896" s="1">
        <v>1</v>
      </c>
      <c r="BV1896" s="1">
        <v>1</v>
      </c>
      <c r="BW1896" s="1">
        <v>0</v>
      </c>
      <c r="BX1896" s="1">
        <v>0</v>
      </c>
      <c r="BY1896" s="1">
        <v>0</v>
      </c>
      <c r="BZ1896" s="1">
        <v>0</v>
      </c>
      <c r="CA1896" s="1">
        <v>0</v>
      </c>
      <c r="CB1896" s="1">
        <v>0</v>
      </c>
      <c r="CC1896" s="1">
        <v>0</v>
      </c>
      <c r="CD1896" s="1">
        <v>0</v>
      </c>
      <c r="CE1896" s="1">
        <v>0</v>
      </c>
      <c r="CF1896" s="1">
        <v>0</v>
      </c>
      <c r="CG1896" s="1">
        <v>0</v>
      </c>
      <c r="CH1896" s="1">
        <v>0</v>
      </c>
      <c r="CI1896" s="1" t="s">
        <v>4946</v>
      </c>
      <c r="CJ1896" s="1" t="s">
        <v>4946</v>
      </c>
      <c r="CK1896" s="1" t="s">
        <v>4946</v>
      </c>
      <c r="CL1896" s="1" t="s">
        <v>4944</v>
      </c>
      <c r="CM1896" s="1" t="s">
        <v>4944</v>
      </c>
      <c r="CN1896" s="1" t="s">
        <v>4946</v>
      </c>
      <c r="CO1896" s="1" t="s">
        <v>4944</v>
      </c>
      <c r="CP1896" s="1" t="s">
        <v>4945</v>
      </c>
      <c r="CQ1896" s="1" t="s">
        <v>4944</v>
      </c>
      <c r="CR1896" s="1" t="s">
        <v>4944</v>
      </c>
      <c r="CS1896" s="1" t="s">
        <v>4944</v>
      </c>
      <c r="CT1896" s="1" t="s">
        <v>4943</v>
      </c>
      <c r="CU1896" s="1" t="s">
        <v>4943</v>
      </c>
      <c r="CV1896" s="1" t="s">
        <v>4943</v>
      </c>
      <c r="CW1896" s="1" t="s">
        <v>4943</v>
      </c>
      <c r="CX1896" s="1" t="s">
        <v>4943</v>
      </c>
      <c r="CY1896" s="1" t="s">
        <v>4943</v>
      </c>
      <c r="CZ1896" s="1" t="s">
        <v>4943</v>
      </c>
    </row>
    <row r="1897" spans="2:104" x14ac:dyDescent="0.25">
      <c r="B1897" s="2">
        <v>44350</v>
      </c>
      <c r="C1897" s="1">
        <v>1</v>
      </c>
      <c r="D1897" s="1">
        <v>0</v>
      </c>
      <c r="E1897" s="1">
        <v>0</v>
      </c>
      <c r="F1897" s="1">
        <v>0</v>
      </c>
      <c r="G1897">
        <v>0</v>
      </c>
      <c r="H1897">
        <v>0</v>
      </c>
      <c r="I1897">
        <v>1</v>
      </c>
      <c r="J1897">
        <v>1</v>
      </c>
      <c r="K1897">
        <v>1</v>
      </c>
      <c r="L1897">
        <v>1</v>
      </c>
      <c r="M1897">
        <v>1</v>
      </c>
      <c r="N1897">
        <v>0</v>
      </c>
      <c r="O1897">
        <v>1</v>
      </c>
      <c r="P1897">
        <v>0</v>
      </c>
      <c r="Q1897">
        <v>0</v>
      </c>
      <c r="R1897">
        <v>1</v>
      </c>
      <c r="S1897">
        <v>0</v>
      </c>
      <c r="T1897">
        <v>1</v>
      </c>
      <c r="U1897">
        <v>0</v>
      </c>
      <c r="V1897" s="1">
        <v>1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1</v>
      </c>
      <c r="AG1897" s="1">
        <v>1</v>
      </c>
      <c r="AH1897" s="1">
        <v>0</v>
      </c>
      <c r="AI1897" s="1">
        <v>1</v>
      </c>
      <c r="AJ1897" s="1">
        <v>0</v>
      </c>
      <c r="AK1897" s="1">
        <v>1</v>
      </c>
      <c r="AL1897" s="1">
        <v>1</v>
      </c>
      <c r="AM1897" s="1">
        <v>1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1</v>
      </c>
      <c r="AX1897" s="1">
        <v>1</v>
      </c>
      <c r="AY1897" s="1">
        <v>0</v>
      </c>
      <c r="AZ1897" s="1">
        <v>1</v>
      </c>
      <c r="BA1897" s="1">
        <v>0</v>
      </c>
      <c r="BB1897" s="1">
        <v>0</v>
      </c>
      <c r="BC1897">
        <v>1</v>
      </c>
      <c r="BD1897">
        <v>1</v>
      </c>
      <c r="BE1897">
        <v>1</v>
      </c>
      <c r="BF1897">
        <v>1</v>
      </c>
      <c r="BG1897" s="1">
        <v>1</v>
      </c>
      <c r="BH1897" s="1">
        <v>0</v>
      </c>
      <c r="BI1897" s="1">
        <v>0</v>
      </c>
      <c r="BJ1897" s="1">
        <v>0</v>
      </c>
      <c r="BK1897" s="1">
        <v>0</v>
      </c>
      <c r="BL1897" s="1">
        <v>0</v>
      </c>
      <c r="BM1897" s="1">
        <v>0</v>
      </c>
      <c r="BN1897" s="1">
        <v>0</v>
      </c>
      <c r="BO1897" s="1">
        <v>0</v>
      </c>
      <c r="BP1897" s="1">
        <v>0</v>
      </c>
      <c r="BQ1897" s="1">
        <v>1</v>
      </c>
      <c r="BR1897" s="1">
        <v>1</v>
      </c>
      <c r="BS1897" s="1">
        <v>0</v>
      </c>
      <c r="BT1897" s="1">
        <v>0</v>
      </c>
      <c r="BU1897" s="1">
        <v>1</v>
      </c>
      <c r="BV1897" s="1">
        <v>1</v>
      </c>
      <c r="BW1897" s="1">
        <v>0</v>
      </c>
      <c r="BX1897" s="1">
        <v>0</v>
      </c>
      <c r="BY1897" s="1">
        <v>0</v>
      </c>
      <c r="BZ1897" s="1">
        <v>0</v>
      </c>
      <c r="CA1897" s="1">
        <v>0</v>
      </c>
      <c r="CB1897" s="1">
        <v>0</v>
      </c>
      <c r="CC1897" s="1">
        <v>0</v>
      </c>
      <c r="CD1897" s="1">
        <v>0</v>
      </c>
      <c r="CE1897" s="1">
        <v>0</v>
      </c>
      <c r="CF1897" s="1">
        <v>1</v>
      </c>
      <c r="CG1897" s="1">
        <v>0</v>
      </c>
      <c r="CH1897" s="1">
        <v>0</v>
      </c>
      <c r="CI1897" s="1" t="s">
        <v>4946</v>
      </c>
      <c r="CJ1897" s="1" t="s">
        <v>4946</v>
      </c>
      <c r="CK1897" s="1" t="s">
        <v>4946</v>
      </c>
      <c r="CL1897" s="1" t="s">
        <v>4946</v>
      </c>
      <c r="CM1897" s="1" t="s">
        <v>4946</v>
      </c>
      <c r="CN1897" s="1" t="s">
        <v>4946</v>
      </c>
      <c r="CO1897" s="1" t="s">
        <v>4946</v>
      </c>
      <c r="CP1897" s="1" t="s">
        <v>4946</v>
      </c>
      <c r="CQ1897" s="1" t="s">
        <v>4946</v>
      </c>
      <c r="CR1897" s="1" t="s">
        <v>4946</v>
      </c>
      <c r="CS1897" s="1" t="s">
        <v>4944</v>
      </c>
      <c r="CT1897" s="1" t="s">
        <v>4943</v>
      </c>
      <c r="CU1897" s="1" t="s">
        <v>4943</v>
      </c>
      <c r="CV1897" s="1" t="s">
        <v>4943</v>
      </c>
      <c r="CW1897" s="1" t="s">
        <v>4943</v>
      </c>
      <c r="CX1897" s="1" t="s">
        <v>4943</v>
      </c>
      <c r="CY1897" s="1" t="s">
        <v>4943</v>
      </c>
      <c r="CZ1897" s="1" t="s">
        <v>4943</v>
      </c>
    </row>
    <row r="1898" spans="2:104" x14ac:dyDescent="0.25">
      <c r="B1898" s="2">
        <v>44350</v>
      </c>
      <c r="C1898" s="1">
        <v>1</v>
      </c>
      <c r="D1898" s="1">
        <v>0</v>
      </c>
      <c r="E1898" s="1">
        <v>0</v>
      </c>
      <c r="F1898" s="1">
        <v>0</v>
      </c>
      <c r="G1898">
        <v>0</v>
      </c>
      <c r="H1898">
        <v>0</v>
      </c>
      <c r="I1898">
        <v>1</v>
      </c>
      <c r="J1898">
        <v>1</v>
      </c>
      <c r="K1898">
        <v>1</v>
      </c>
      <c r="L1898">
        <v>1</v>
      </c>
      <c r="M1898">
        <v>1</v>
      </c>
      <c r="N1898">
        <v>1</v>
      </c>
      <c r="O1898">
        <v>1</v>
      </c>
      <c r="P1898">
        <v>0</v>
      </c>
      <c r="Q1898">
        <v>0</v>
      </c>
      <c r="R1898">
        <v>1</v>
      </c>
      <c r="S1898">
        <v>0</v>
      </c>
      <c r="T1898">
        <v>1</v>
      </c>
      <c r="U1898">
        <v>0</v>
      </c>
      <c r="V1898" s="1">
        <v>1</v>
      </c>
      <c r="W1898" s="1">
        <v>0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1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1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1</v>
      </c>
      <c r="AZ1898" s="1">
        <v>1</v>
      </c>
      <c r="BA1898" s="1">
        <v>1</v>
      </c>
      <c r="BB1898" s="1">
        <v>0</v>
      </c>
      <c r="BC1898">
        <v>1</v>
      </c>
      <c r="BD1898">
        <v>1</v>
      </c>
      <c r="BE1898">
        <v>1</v>
      </c>
      <c r="BF1898">
        <v>1</v>
      </c>
      <c r="BG1898" s="1">
        <v>1</v>
      </c>
      <c r="BH1898" s="1">
        <v>0</v>
      </c>
      <c r="BI1898" s="1">
        <v>0</v>
      </c>
      <c r="BJ1898" s="1">
        <v>0</v>
      </c>
      <c r="BK1898" s="1">
        <v>0</v>
      </c>
      <c r="BL1898" s="1">
        <v>0</v>
      </c>
      <c r="BM1898" s="1">
        <v>0</v>
      </c>
      <c r="BN1898" s="1">
        <v>0</v>
      </c>
      <c r="BO1898" s="1">
        <v>0</v>
      </c>
      <c r="BP1898" s="1">
        <v>0</v>
      </c>
      <c r="BQ1898" s="1">
        <v>1</v>
      </c>
      <c r="BR1898" s="1">
        <v>1</v>
      </c>
      <c r="BS1898" s="1">
        <v>0</v>
      </c>
      <c r="BT1898" s="1">
        <v>0</v>
      </c>
      <c r="BU1898" s="1">
        <v>0</v>
      </c>
      <c r="BV1898" s="1">
        <v>1</v>
      </c>
      <c r="BW1898" s="1">
        <v>0</v>
      </c>
      <c r="BX1898" s="1">
        <v>0</v>
      </c>
      <c r="BY1898" s="1">
        <v>0</v>
      </c>
      <c r="BZ1898" s="1">
        <v>0</v>
      </c>
      <c r="CA1898" s="1">
        <v>0</v>
      </c>
      <c r="CB1898" s="1">
        <v>0</v>
      </c>
      <c r="CC1898" s="1">
        <v>0</v>
      </c>
      <c r="CD1898" s="1">
        <v>0</v>
      </c>
      <c r="CE1898" s="1">
        <v>0</v>
      </c>
      <c r="CF1898" s="1">
        <v>1</v>
      </c>
      <c r="CG1898" s="1">
        <v>0</v>
      </c>
      <c r="CH1898" s="1">
        <v>0</v>
      </c>
      <c r="CI1898" s="1" t="s">
        <v>4944</v>
      </c>
      <c r="CJ1898" s="1" t="s">
        <v>4944</v>
      </c>
      <c r="CK1898" s="1" t="s">
        <v>4944</v>
      </c>
      <c r="CL1898" s="1" t="s">
        <v>4944</v>
      </c>
      <c r="CM1898" s="1" t="s">
        <v>4945</v>
      </c>
      <c r="CN1898" s="1" t="s">
        <v>4944</v>
      </c>
      <c r="CO1898" s="1" t="s">
        <v>4945</v>
      </c>
      <c r="CP1898" s="1" t="s">
        <v>4945</v>
      </c>
      <c r="CQ1898" s="1" t="s">
        <v>4944</v>
      </c>
      <c r="CR1898" s="1" t="s">
        <v>4944</v>
      </c>
      <c r="CS1898" s="1" t="s">
        <v>4944</v>
      </c>
      <c r="CT1898" s="1" t="s">
        <v>4943</v>
      </c>
      <c r="CU1898" s="1" t="s">
        <v>4943</v>
      </c>
      <c r="CV1898" s="1" t="s">
        <v>4943</v>
      </c>
      <c r="CW1898" s="1" t="s">
        <v>4943</v>
      </c>
      <c r="CX1898" s="1" t="s">
        <v>4943</v>
      </c>
      <c r="CY1898" s="1" t="s">
        <v>4943</v>
      </c>
      <c r="CZ1898" s="1" t="s">
        <v>4943</v>
      </c>
    </row>
    <row r="1899" spans="2:104" x14ac:dyDescent="0.25">
      <c r="B1899" s="2">
        <v>44350</v>
      </c>
      <c r="C1899" s="1">
        <v>1</v>
      </c>
      <c r="D1899" s="1">
        <v>0</v>
      </c>
      <c r="E1899" s="1">
        <v>0</v>
      </c>
      <c r="F1899" s="1">
        <v>0</v>
      </c>
      <c r="G1899">
        <v>0</v>
      </c>
      <c r="H1899">
        <v>0</v>
      </c>
      <c r="I1899">
        <v>1</v>
      </c>
      <c r="J1899">
        <v>0</v>
      </c>
      <c r="K1899">
        <v>1</v>
      </c>
      <c r="L1899">
        <v>0</v>
      </c>
      <c r="M1899">
        <v>0</v>
      </c>
      <c r="N1899">
        <v>1</v>
      </c>
      <c r="O1899">
        <v>1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0</v>
      </c>
      <c r="V1899" s="1">
        <v>0</v>
      </c>
      <c r="W1899" s="1">
        <v>0</v>
      </c>
      <c r="X1899" s="1">
        <v>1</v>
      </c>
      <c r="Y1899" s="1">
        <v>0</v>
      </c>
      <c r="Z1899" s="1">
        <v>0</v>
      </c>
      <c r="AA1899" s="1">
        <v>1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1</v>
      </c>
      <c r="AY1899" s="1">
        <v>0</v>
      </c>
      <c r="AZ1899" s="1">
        <v>1</v>
      </c>
      <c r="BA1899" s="1">
        <v>0</v>
      </c>
      <c r="BB1899" s="1">
        <v>0</v>
      </c>
      <c r="BC1899">
        <v>1</v>
      </c>
      <c r="BD1899">
        <v>0</v>
      </c>
      <c r="BE1899">
        <v>0</v>
      </c>
      <c r="BF1899">
        <v>0</v>
      </c>
      <c r="BG1899" s="1">
        <v>0</v>
      </c>
      <c r="BH1899" s="1">
        <v>0</v>
      </c>
      <c r="BI1899" s="1">
        <v>1</v>
      </c>
      <c r="BJ1899" s="1">
        <v>0</v>
      </c>
      <c r="BK1899" s="1">
        <v>0</v>
      </c>
      <c r="BL1899" s="1">
        <v>1</v>
      </c>
      <c r="BM1899" s="1">
        <v>0</v>
      </c>
      <c r="BN1899" s="1">
        <v>0</v>
      </c>
      <c r="BO1899" s="1">
        <v>0</v>
      </c>
      <c r="BP1899" s="1">
        <v>0</v>
      </c>
      <c r="BQ1899" s="1">
        <v>0</v>
      </c>
      <c r="BR1899" s="1">
        <v>0</v>
      </c>
      <c r="BS1899" s="1">
        <v>0</v>
      </c>
      <c r="BT1899" s="1">
        <v>0</v>
      </c>
      <c r="BU1899" s="1">
        <v>0</v>
      </c>
      <c r="BV1899" s="1">
        <v>0</v>
      </c>
      <c r="BW1899" s="1">
        <v>0</v>
      </c>
      <c r="BX1899" s="1">
        <v>0</v>
      </c>
      <c r="BY1899" s="1">
        <v>0</v>
      </c>
      <c r="BZ1899" s="1">
        <v>0</v>
      </c>
      <c r="CA1899" s="1">
        <v>0</v>
      </c>
      <c r="CB1899" s="1">
        <v>0</v>
      </c>
      <c r="CC1899" s="1">
        <v>0</v>
      </c>
      <c r="CD1899" s="1">
        <v>0</v>
      </c>
      <c r="CE1899" s="1">
        <v>0</v>
      </c>
      <c r="CF1899" s="1">
        <v>0</v>
      </c>
      <c r="CG1899" s="1">
        <v>0</v>
      </c>
      <c r="CH1899" s="1">
        <v>0</v>
      </c>
      <c r="CI1899" s="1" t="s">
        <v>4944</v>
      </c>
      <c r="CJ1899" s="1" t="s">
        <v>4944</v>
      </c>
      <c r="CK1899" s="1" t="s">
        <v>4944</v>
      </c>
      <c r="CL1899" s="1" t="s">
        <v>4944</v>
      </c>
      <c r="CM1899" s="1" t="s">
        <v>4945</v>
      </c>
      <c r="CN1899" s="1" t="s">
        <v>4945</v>
      </c>
      <c r="CO1899" s="1" t="s">
        <v>4944</v>
      </c>
      <c r="CP1899" s="1" t="s">
        <v>4945</v>
      </c>
      <c r="CQ1899" s="1" t="s">
        <v>4945</v>
      </c>
      <c r="CR1899" s="1" t="s">
        <v>4944</v>
      </c>
      <c r="CS1899" s="1" t="s">
        <v>4944</v>
      </c>
      <c r="CT1899" s="1" t="s">
        <v>4943</v>
      </c>
      <c r="CU1899" s="1" t="s">
        <v>4943</v>
      </c>
      <c r="CV1899" s="1" t="s">
        <v>4943</v>
      </c>
      <c r="CW1899" s="1" t="s">
        <v>4943</v>
      </c>
      <c r="CX1899" s="1" t="s">
        <v>4943</v>
      </c>
      <c r="CY1899" s="1" t="s">
        <v>4943</v>
      </c>
      <c r="CZ1899" s="1" t="s">
        <v>4943</v>
      </c>
    </row>
    <row r="1900" spans="2:104" x14ac:dyDescent="0.25">
      <c r="B1900" s="2">
        <v>44350</v>
      </c>
      <c r="C1900" s="1">
        <v>0</v>
      </c>
      <c r="D1900" s="1">
        <v>1</v>
      </c>
      <c r="E1900" s="1">
        <v>0</v>
      </c>
      <c r="F1900" s="1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>
        <v>0</v>
      </c>
      <c r="BD1900">
        <v>0</v>
      </c>
      <c r="BE1900">
        <v>0</v>
      </c>
      <c r="BF1900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M1900" s="1">
        <v>0</v>
      </c>
      <c r="BN1900" s="1">
        <v>0</v>
      </c>
      <c r="BO1900" s="1">
        <v>0</v>
      </c>
      <c r="BP1900" s="1">
        <v>0</v>
      </c>
      <c r="BQ1900" s="1">
        <v>0</v>
      </c>
      <c r="BR1900" s="1">
        <v>0</v>
      </c>
      <c r="BS1900" s="1">
        <v>0</v>
      </c>
      <c r="BT1900" s="1">
        <v>0</v>
      </c>
      <c r="BU1900" s="1">
        <v>0</v>
      </c>
      <c r="BV1900" s="1">
        <v>0</v>
      </c>
      <c r="BW1900" s="1">
        <v>0</v>
      </c>
      <c r="BX1900" s="1">
        <v>0</v>
      </c>
      <c r="BY1900" s="1">
        <v>0</v>
      </c>
      <c r="BZ1900" s="1">
        <v>0</v>
      </c>
      <c r="CA1900" s="1">
        <v>0</v>
      </c>
      <c r="CB1900" s="1">
        <v>0</v>
      </c>
      <c r="CC1900" s="1">
        <v>0</v>
      </c>
      <c r="CD1900" s="1">
        <v>0</v>
      </c>
      <c r="CE1900" s="1">
        <v>0</v>
      </c>
      <c r="CF1900" s="1">
        <v>0</v>
      </c>
      <c r="CG1900" s="1">
        <v>0</v>
      </c>
      <c r="CH1900" s="1">
        <v>0</v>
      </c>
      <c r="CI1900" s="1" t="s">
        <v>4943</v>
      </c>
      <c r="CJ1900" s="1" t="s">
        <v>4943</v>
      </c>
      <c r="CK1900" s="1" t="s">
        <v>4943</v>
      </c>
      <c r="CL1900" s="1" t="s">
        <v>4943</v>
      </c>
      <c r="CM1900" s="1" t="s">
        <v>4943</v>
      </c>
      <c r="CN1900" s="1" t="s">
        <v>4943</v>
      </c>
      <c r="CO1900" s="1" t="s">
        <v>4943</v>
      </c>
      <c r="CP1900" s="1" t="s">
        <v>4943</v>
      </c>
      <c r="CQ1900" s="1" t="s">
        <v>4943</v>
      </c>
      <c r="CR1900" s="1" t="s">
        <v>4943</v>
      </c>
      <c r="CS1900" s="1" t="s">
        <v>4943</v>
      </c>
      <c r="CT1900" s="1" t="s">
        <v>4943</v>
      </c>
      <c r="CU1900" s="1" t="s">
        <v>4943</v>
      </c>
      <c r="CV1900" s="1" t="s">
        <v>4943</v>
      </c>
      <c r="CW1900" s="1" t="s">
        <v>4943</v>
      </c>
      <c r="CX1900" s="1" t="s">
        <v>4943</v>
      </c>
      <c r="CY1900" s="1" t="s">
        <v>23</v>
      </c>
      <c r="CZ1900" s="1" t="s">
        <v>4943</v>
      </c>
    </row>
    <row r="1901" spans="2:104" x14ac:dyDescent="0.25">
      <c r="B1901" s="2">
        <v>44350</v>
      </c>
      <c r="C1901" s="1">
        <v>1</v>
      </c>
      <c r="D1901" s="1">
        <v>0</v>
      </c>
      <c r="E1901" s="1">
        <v>0</v>
      </c>
      <c r="F1901" s="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1</v>
      </c>
      <c r="M1901">
        <v>1</v>
      </c>
      <c r="N1901">
        <v>1</v>
      </c>
      <c r="O1901">
        <v>1</v>
      </c>
      <c r="P1901">
        <v>0</v>
      </c>
      <c r="Q1901">
        <v>0</v>
      </c>
      <c r="R1901">
        <v>1</v>
      </c>
      <c r="S1901">
        <v>0</v>
      </c>
      <c r="T1901">
        <v>1</v>
      </c>
      <c r="U1901">
        <v>0</v>
      </c>
      <c r="V1901" s="1">
        <v>1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1</v>
      </c>
      <c r="AG1901" s="1">
        <v>1</v>
      </c>
      <c r="AH1901" s="1">
        <v>1</v>
      </c>
      <c r="AI1901" s="1">
        <v>1</v>
      </c>
      <c r="AJ1901" s="1">
        <v>0</v>
      </c>
      <c r="AK1901" s="1">
        <v>1</v>
      </c>
      <c r="AL1901" s="1">
        <v>1</v>
      </c>
      <c r="AM1901" s="1">
        <v>1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1</v>
      </c>
      <c r="AY1901" s="1">
        <v>1</v>
      </c>
      <c r="AZ1901" s="1">
        <v>1</v>
      </c>
      <c r="BA1901" s="1">
        <v>0</v>
      </c>
      <c r="BB1901" s="1">
        <v>0</v>
      </c>
      <c r="BC1901">
        <v>1</v>
      </c>
      <c r="BD1901">
        <v>1</v>
      </c>
      <c r="BE1901">
        <v>1</v>
      </c>
      <c r="BF1901">
        <v>0</v>
      </c>
      <c r="BG1901" s="1">
        <v>1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M1901" s="1">
        <v>0</v>
      </c>
      <c r="BN1901" s="1">
        <v>0</v>
      </c>
      <c r="BO1901" s="1">
        <v>0</v>
      </c>
      <c r="BP1901" s="1">
        <v>0</v>
      </c>
      <c r="BQ1901" s="1">
        <v>0</v>
      </c>
      <c r="BR1901" s="1">
        <v>0</v>
      </c>
      <c r="BS1901" s="1">
        <v>0</v>
      </c>
      <c r="BT1901" s="1">
        <v>0</v>
      </c>
      <c r="BU1901" s="1">
        <v>1</v>
      </c>
      <c r="BV1901" s="1">
        <v>1</v>
      </c>
      <c r="BW1901" s="1">
        <v>0</v>
      </c>
      <c r="BX1901" s="1">
        <v>0</v>
      </c>
      <c r="BY1901" s="1">
        <v>0</v>
      </c>
      <c r="BZ1901" s="1">
        <v>0</v>
      </c>
      <c r="CA1901" s="1">
        <v>0</v>
      </c>
      <c r="CB1901" s="1">
        <v>0</v>
      </c>
      <c r="CC1901" s="1">
        <v>0</v>
      </c>
      <c r="CD1901" s="1">
        <v>0</v>
      </c>
      <c r="CE1901" s="1">
        <v>0</v>
      </c>
      <c r="CF1901" s="1">
        <v>1</v>
      </c>
      <c r="CG1901" s="1">
        <v>0</v>
      </c>
      <c r="CH1901" s="1">
        <v>0</v>
      </c>
      <c r="CI1901" s="1" t="s">
        <v>4946</v>
      </c>
      <c r="CJ1901" s="1" t="s">
        <v>4944</v>
      </c>
      <c r="CK1901" s="1" t="s">
        <v>4944</v>
      </c>
      <c r="CL1901" s="1" t="s">
        <v>4944</v>
      </c>
      <c r="CM1901" s="1" t="s">
        <v>4944</v>
      </c>
      <c r="CN1901" s="1" t="s">
        <v>4944</v>
      </c>
      <c r="CO1901" s="1" t="s">
        <v>4944</v>
      </c>
      <c r="CP1901" s="1" t="s">
        <v>4946</v>
      </c>
      <c r="CQ1901" s="1" t="s">
        <v>4944</v>
      </c>
      <c r="CR1901" s="1" t="s">
        <v>4946</v>
      </c>
      <c r="CS1901" s="1" t="s">
        <v>4946</v>
      </c>
      <c r="CT1901" s="1" t="s">
        <v>4943</v>
      </c>
      <c r="CU1901" s="1" t="s">
        <v>4943</v>
      </c>
      <c r="CV1901" s="1" t="s">
        <v>4943</v>
      </c>
      <c r="CW1901" s="1" t="s">
        <v>4943</v>
      </c>
      <c r="CX1901" s="1" t="s">
        <v>4943</v>
      </c>
      <c r="CY1901" s="1" t="s">
        <v>4943</v>
      </c>
      <c r="CZ1901" s="1" t="s">
        <v>4943</v>
      </c>
    </row>
    <row r="1902" spans="2:104" x14ac:dyDescent="0.25">
      <c r="B1902" s="2">
        <v>44350</v>
      </c>
      <c r="C1902" s="1">
        <v>1</v>
      </c>
      <c r="D1902" s="1">
        <v>0</v>
      </c>
      <c r="E1902" s="1">
        <v>0</v>
      </c>
      <c r="F1902" s="1">
        <v>0</v>
      </c>
      <c r="G1902">
        <v>0</v>
      </c>
      <c r="H1902">
        <v>0</v>
      </c>
      <c r="I1902">
        <v>1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1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 s="1">
        <v>1</v>
      </c>
      <c r="W1902" s="1">
        <v>1</v>
      </c>
      <c r="X1902" s="1">
        <v>0</v>
      </c>
      <c r="Y1902" s="1">
        <v>1</v>
      </c>
      <c r="Z1902" s="1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>
        <v>0</v>
      </c>
      <c r="BD1902">
        <v>0</v>
      </c>
      <c r="BE1902">
        <v>0</v>
      </c>
      <c r="BF1902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M1902" s="1">
        <v>0</v>
      </c>
      <c r="BN1902" s="1">
        <v>0</v>
      </c>
      <c r="BO1902" s="1">
        <v>0</v>
      </c>
      <c r="BP1902" s="1">
        <v>0</v>
      </c>
      <c r="BQ1902" s="1">
        <v>0</v>
      </c>
      <c r="BR1902" s="1">
        <v>0</v>
      </c>
      <c r="BS1902" s="1">
        <v>0</v>
      </c>
      <c r="BT1902" s="1">
        <v>0</v>
      </c>
      <c r="BU1902" s="1">
        <v>0</v>
      </c>
      <c r="BV1902" s="1">
        <v>0</v>
      </c>
      <c r="BW1902" s="1">
        <v>0</v>
      </c>
      <c r="BX1902" s="1">
        <v>0</v>
      </c>
      <c r="BY1902" s="1">
        <v>0</v>
      </c>
      <c r="BZ1902" s="1">
        <v>0</v>
      </c>
      <c r="CA1902" s="1">
        <v>0</v>
      </c>
      <c r="CB1902" s="1">
        <v>0</v>
      </c>
      <c r="CC1902" s="1">
        <v>0</v>
      </c>
      <c r="CD1902" s="1">
        <v>0</v>
      </c>
      <c r="CE1902" s="1">
        <v>0</v>
      </c>
      <c r="CF1902" s="1">
        <v>0</v>
      </c>
      <c r="CG1902" s="1">
        <v>0</v>
      </c>
      <c r="CH1902" s="1">
        <v>0</v>
      </c>
      <c r="CI1902" s="1" t="s">
        <v>4946</v>
      </c>
      <c r="CJ1902" s="1" t="s">
        <v>4946</v>
      </c>
      <c r="CK1902" s="1" t="s">
        <v>4946</v>
      </c>
      <c r="CL1902" s="1" t="s">
        <v>4946</v>
      </c>
      <c r="CM1902" s="1" t="s">
        <v>4946</v>
      </c>
      <c r="CN1902" s="1" t="s">
        <v>4946</v>
      </c>
      <c r="CO1902" s="1" t="s">
        <v>4946</v>
      </c>
      <c r="CP1902" s="1" t="s">
        <v>4946</v>
      </c>
      <c r="CQ1902" s="1" t="s">
        <v>4946</v>
      </c>
      <c r="CR1902" s="1" t="s">
        <v>4946</v>
      </c>
      <c r="CS1902" s="1" t="s">
        <v>4946</v>
      </c>
      <c r="CT1902" s="1" t="s">
        <v>4943</v>
      </c>
      <c r="CU1902" s="1" t="s">
        <v>4943</v>
      </c>
      <c r="CV1902" s="1" t="s">
        <v>4943</v>
      </c>
      <c r="CW1902" s="1" t="s">
        <v>4943</v>
      </c>
      <c r="CX1902" s="1" t="s">
        <v>4943</v>
      </c>
      <c r="CY1902" s="1" t="s">
        <v>4943</v>
      </c>
      <c r="CZ1902" s="1" t="s">
        <v>4943</v>
      </c>
    </row>
    <row r="1903" spans="2:104" x14ac:dyDescent="0.25">
      <c r="B1903" s="2">
        <v>44350</v>
      </c>
      <c r="C1903" s="1">
        <v>1</v>
      </c>
      <c r="D1903" s="1">
        <v>0</v>
      </c>
      <c r="E1903" s="1">
        <v>0</v>
      </c>
      <c r="F1903" s="1">
        <v>0</v>
      </c>
      <c r="G1903">
        <v>0</v>
      </c>
      <c r="H1903">
        <v>0</v>
      </c>
      <c r="I1903">
        <v>1</v>
      </c>
      <c r="J1903">
        <v>1</v>
      </c>
      <c r="K1903">
        <v>1</v>
      </c>
      <c r="L1903">
        <v>0</v>
      </c>
      <c r="M1903">
        <v>1</v>
      </c>
      <c r="N1903">
        <v>1</v>
      </c>
      <c r="O1903">
        <v>1</v>
      </c>
      <c r="P1903">
        <v>0</v>
      </c>
      <c r="Q1903">
        <v>0</v>
      </c>
      <c r="R1903">
        <v>0</v>
      </c>
      <c r="S1903">
        <v>0</v>
      </c>
      <c r="T1903">
        <v>1</v>
      </c>
      <c r="U1903">
        <v>0</v>
      </c>
      <c r="V1903" s="1">
        <v>1</v>
      </c>
      <c r="W1903" s="1">
        <v>1</v>
      </c>
      <c r="X1903" s="1">
        <v>0</v>
      </c>
      <c r="Y1903" s="1">
        <v>0</v>
      </c>
      <c r="Z1903" s="1">
        <v>0</v>
      </c>
      <c r="AA1903" s="1">
        <v>1</v>
      </c>
      <c r="AB1903" s="1">
        <v>0</v>
      </c>
      <c r="AC1903" s="1">
        <v>0</v>
      </c>
      <c r="AD1903" s="1">
        <v>0</v>
      </c>
      <c r="AE1903" s="1">
        <v>0</v>
      </c>
      <c r="AF1903" s="1">
        <v>1</v>
      </c>
      <c r="AG1903" s="1">
        <v>0</v>
      </c>
      <c r="AH1903" s="1">
        <v>1</v>
      </c>
      <c r="AI1903" s="1">
        <v>0</v>
      </c>
      <c r="AJ1903" s="1">
        <v>0</v>
      </c>
      <c r="AK1903" s="1">
        <v>1</v>
      </c>
      <c r="AL1903" s="1">
        <v>1</v>
      </c>
      <c r="AM1903" s="1">
        <v>1</v>
      </c>
      <c r="AN1903" s="1">
        <v>1</v>
      </c>
      <c r="AO1903" s="1">
        <v>0</v>
      </c>
      <c r="AP1903" s="1">
        <v>0</v>
      </c>
      <c r="AQ1903" s="1">
        <v>0</v>
      </c>
      <c r="AR1903" s="1">
        <v>1</v>
      </c>
      <c r="AS1903" s="1">
        <v>0</v>
      </c>
      <c r="AT1903" s="1">
        <v>0</v>
      </c>
      <c r="AU1903" s="1">
        <v>0</v>
      </c>
      <c r="AV1903" s="1">
        <v>0</v>
      </c>
      <c r="AW1903" s="1">
        <v>0</v>
      </c>
      <c r="AX1903" s="1">
        <v>1</v>
      </c>
      <c r="AY1903" s="1">
        <v>0</v>
      </c>
      <c r="AZ1903" s="1">
        <v>1</v>
      </c>
      <c r="BA1903" s="1">
        <v>0</v>
      </c>
      <c r="BB1903" s="1">
        <v>0</v>
      </c>
      <c r="BC1903">
        <v>1</v>
      </c>
      <c r="BD1903">
        <v>1</v>
      </c>
      <c r="BE1903">
        <v>1</v>
      </c>
      <c r="BF1903">
        <v>0</v>
      </c>
      <c r="BG1903" s="1">
        <v>1</v>
      </c>
      <c r="BH1903" s="1">
        <v>1</v>
      </c>
      <c r="BI1903" s="1">
        <v>0</v>
      </c>
      <c r="BJ1903" s="1">
        <v>0</v>
      </c>
      <c r="BK1903" s="1">
        <v>0</v>
      </c>
      <c r="BL1903" s="1">
        <v>1</v>
      </c>
      <c r="BM1903" s="1">
        <v>0</v>
      </c>
      <c r="BN1903" s="1">
        <v>0</v>
      </c>
      <c r="BO1903" s="1">
        <v>0</v>
      </c>
      <c r="BP1903" s="1">
        <v>0</v>
      </c>
      <c r="BQ1903" s="1">
        <v>0</v>
      </c>
      <c r="BR1903" s="1">
        <v>0</v>
      </c>
      <c r="BS1903" s="1">
        <v>0</v>
      </c>
      <c r="BT1903" s="1">
        <v>0</v>
      </c>
      <c r="BU1903" s="1">
        <v>0</v>
      </c>
      <c r="BV1903" s="1">
        <v>0</v>
      </c>
      <c r="BW1903" s="1">
        <v>0</v>
      </c>
      <c r="BX1903" s="1">
        <v>0</v>
      </c>
      <c r="BY1903" s="1">
        <v>0</v>
      </c>
      <c r="BZ1903" s="1">
        <v>0</v>
      </c>
      <c r="CA1903" s="1">
        <v>0</v>
      </c>
      <c r="CB1903" s="1">
        <v>0</v>
      </c>
      <c r="CC1903" s="1">
        <v>0</v>
      </c>
      <c r="CD1903" s="1">
        <v>0</v>
      </c>
      <c r="CE1903" s="1">
        <v>0</v>
      </c>
      <c r="CF1903" s="1">
        <v>1</v>
      </c>
      <c r="CG1903" s="1">
        <v>1</v>
      </c>
      <c r="CH1903" s="1">
        <v>0</v>
      </c>
      <c r="CI1903" s="1" t="s">
        <v>4946</v>
      </c>
      <c r="CJ1903" s="1" t="s">
        <v>4946</v>
      </c>
      <c r="CK1903" s="1" t="s">
        <v>4946</v>
      </c>
      <c r="CL1903" s="1" t="s">
        <v>4946</v>
      </c>
      <c r="CM1903" s="1" t="s">
        <v>4946</v>
      </c>
      <c r="CN1903" s="1" t="s">
        <v>4945</v>
      </c>
      <c r="CO1903" s="1" t="s">
        <v>4946</v>
      </c>
      <c r="CP1903" s="1" t="s">
        <v>4945</v>
      </c>
      <c r="CQ1903" s="1" t="s">
        <v>4946</v>
      </c>
      <c r="CR1903" s="1" t="s">
        <v>4946</v>
      </c>
      <c r="CS1903" s="1" t="s">
        <v>4945</v>
      </c>
      <c r="CT1903" s="1" t="s">
        <v>4943</v>
      </c>
      <c r="CU1903" s="1" t="s">
        <v>4943</v>
      </c>
      <c r="CV1903" s="1" t="s">
        <v>4943</v>
      </c>
      <c r="CW1903" s="1" t="s">
        <v>4943</v>
      </c>
      <c r="CX1903" s="1" t="s">
        <v>4943</v>
      </c>
      <c r="CY1903" s="1" t="s">
        <v>4943</v>
      </c>
      <c r="CZ1903" s="1" t="s">
        <v>4943</v>
      </c>
    </row>
    <row r="1904" spans="2:104" x14ac:dyDescent="0.25">
      <c r="B1904" s="2">
        <v>44350</v>
      </c>
      <c r="C1904" s="1">
        <v>1</v>
      </c>
      <c r="D1904" s="1">
        <v>0</v>
      </c>
      <c r="E1904" s="1">
        <v>0</v>
      </c>
      <c r="F1904" s="1">
        <v>0</v>
      </c>
      <c r="G1904">
        <v>0</v>
      </c>
      <c r="H1904">
        <v>0</v>
      </c>
      <c r="I1904">
        <v>1</v>
      </c>
      <c r="J1904">
        <v>1</v>
      </c>
      <c r="K1904">
        <v>1</v>
      </c>
      <c r="L1904">
        <v>1</v>
      </c>
      <c r="M1904">
        <v>1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0</v>
      </c>
      <c r="T1904">
        <v>1</v>
      </c>
      <c r="U1904">
        <v>0</v>
      </c>
      <c r="V1904" s="1">
        <v>1</v>
      </c>
      <c r="W1904" s="1">
        <v>0</v>
      </c>
      <c r="X1904" s="1">
        <v>0</v>
      </c>
      <c r="Y1904" s="1">
        <v>0</v>
      </c>
      <c r="Z1904" s="1">
        <v>0</v>
      </c>
      <c r="AA1904" s="1">
        <v>1</v>
      </c>
      <c r="AB1904" s="1">
        <v>0</v>
      </c>
      <c r="AC1904" s="1">
        <v>0</v>
      </c>
      <c r="AD1904" s="1">
        <v>0</v>
      </c>
      <c r="AE1904" s="1">
        <v>0</v>
      </c>
      <c r="AF1904" s="1">
        <v>1</v>
      </c>
      <c r="AG1904" s="1">
        <v>0</v>
      </c>
      <c r="AH1904" s="1">
        <v>1</v>
      </c>
      <c r="AI1904" s="1">
        <v>1</v>
      </c>
      <c r="AJ1904" s="1">
        <v>0</v>
      </c>
      <c r="AK1904" s="1">
        <v>0</v>
      </c>
      <c r="AL1904" s="1">
        <v>1</v>
      </c>
      <c r="AM1904" s="1">
        <v>1</v>
      </c>
      <c r="AN1904" s="1">
        <v>0</v>
      </c>
      <c r="AO1904" s="1">
        <v>0</v>
      </c>
      <c r="AP1904" s="1">
        <v>0</v>
      </c>
      <c r="AQ1904" s="1">
        <v>0</v>
      </c>
      <c r="AR1904" s="1">
        <v>1</v>
      </c>
      <c r="AS1904" s="1">
        <v>0</v>
      </c>
      <c r="AT1904" s="1">
        <v>0</v>
      </c>
      <c r="AU1904" s="1">
        <v>0</v>
      </c>
      <c r="AV1904" s="1">
        <v>0</v>
      </c>
      <c r="AW1904" s="1">
        <v>1</v>
      </c>
      <c r="AX1904" s="1">
        <v>1</v>
      </c>
      <c r="AY1904" s="1">
        <v>1</v>
      </c>
      <c r="AZ1904" s="1">
        <v>1</v>
      </c>
      <c r="BA1904" s="1">
        <v>0</v>
      </c>
      <c r="BB1904" s="1">
        <v>0</v>
      </c>
      <c r="BC1904">
        <v>1</v>
      </c>
      <c r="BD1904">
        <v>1</v>
      </c>
      <c r="BE1904">
        <v>1</v>
      </c>
      <c r="BF1904">
        <v>0</v>
      </c>
      <c r="BG1904" s="1">
        <v>1</v>
      </c>
      <c r="BH1904" s="1">
        <v>0</v>
      </c>
      <c r="BI1904" s="1">
        <v>0</v>
      </c>
      <c r="BJ1904" s="1">
        <v>0</v>
      </c>
      <c r="BK1904" s="1">
        <v>0</v>
      </c>
      <c r="BL1904" s="1">
        <v>1</v>
      </c>
      <c r="BM1904" s="1">
        <v>0</v>
      </c>
      <c r="BN1904" s="1">
        <v>0</v>
      </c>
      <c r="BO1904" s="1">
        <v>0</v>
      </c>
      <c r="BP1904" s="1">
        <v>0</v>
      </c>
      <c r="BQ1904" s="1">
        <v>0</v>
      </c>
      <c r="BR1904" s="1">
        <v>0</v>
      </c>
      <c r="BS1904" s="1">
        <v>0</v>
      </c>
      <c r="BT1904" s="1">
        <v>0</v>
      </c>
      <c r="BU1904" s="1">
        <v>1</v>
      </c>
      <c r="BV1904" s="1">
        <v>1</v>
      </c>
      <c r="BW1904" s="1">
        <v>0</v>
      </c>
      <c r="BX1904" s="1">
        <v>0</v>
      </c>
      <c r="BY1904" s="1">
        <v>0</v>
      </c>
      <c r="BZ1904" s="1">
        <v>0</v>
      </c>
      <c r="CA1904" s="1">
        <v>1</v>
      </c>
      <c r="CB1904" s="1">
        <v>0</v>
      </c>
      <c r="CC1904" s="1">
        <v>0</v>
      </c>
      <c r="CD1904" s="1">
        <v>0</v>
      </c>
      <c r="CE1904" s="1">
        <v>0</v>
      </c>
      <c r="CF1904" s="1">
        <v>1</v>
      </c>
      <c r="CG1904" s="1">
        <v>0</v>
      </c>
      <c r="CH1904" s="1">
        <v>0</v>
      </c>
      <c r="CI1904" s="1" t="s">
        <v>4946</v>
      </c>
      <c r="CJ1904" s="1" t="s">
        <v>4946</v>
      </c>
      <c r="CK1904" s="1" t="s">
        <v>4946</v>
      </c>
      <c r="CL1904" s="1" t="s">
        <v>4946</v>
      </c>
      <c r="CM1904" s="1" t="s">
        <v>4946</v>
      </c>
      <c r="CN1904" s="1" t="s">
        <v>4946</v>
      </c>
      <c r="CO1904" s="1" t="s">
        <v>4946</v>
      </c>
      <c r="CP1904" s="1" t="s">
        <v>4946</v>
      </c>
      <c r="CQ1904" s="1" t="s">
        <v>4946</v>
      </c>
      <c r="CR1904" s="1" t="s">
        <v>4946</v>
      </c>
      <c r="CS1904" s="1" t="s">
        <v>4946</v>
      </c>
      <c r="CT1904" s="1" t="s">
        <v>4943</v>
      </c>
      <c r="CU1904" s="1" t="s">
        <v>4943</v>
      </c>
      <c r="CV1904" s="1" t="s">
        <v>4943</v>
      </c>
      <c r="CW1904" s="1" t="s">
        <v>4943</v>
      </c>
      <c r="CX1904" s="1" t="s">
        <v>4943</v>
      </c>
      <c r="CY1904" s="1" t="s">
        <v>4943</v>
      </c>
      <c r="CZ1904" s="1" t="s">
        <v>4943</v>
      </c>
    </row>
    <row r="1905" spans="2:104" x14ac:dyDescent="0.25">
      <c r="B1905" s="2">
        <v>44350</v>
      </c>
      <c r="C1905" s="1">
        <v>0</v>
      </c>
      <c r="D1905" s="1">
        <v>1</v>
      </c>
      <c r="E1905" s="1">
        <v>0</v>
      </c>
      <c r="F1905" s="1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>
        <v>0</v>
      </c>
      <c r="BD1905">
        <v>0</v>
      </c>
      <c r="BE1905">
        <v>0</v>
      </c>
      <c r="BF1905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M1905" s="1">
        <v>0</v>
      </c>
      <c r="BN1905" s="1">
        <v>0</v>
      </c>
      <c r="BO1905" s="1">
        <v>0</v>
      </c>
      <c r="BP1905" s="1">
        <v>0</v>
      </c>
      <c r="BQ1905" s="1">
        <v>0</v>
      </c>
      <c r="BR1905" s="1">
        <v>0</v>
      </c>
      <c r="BS1905" s="1">
        <v>0</v>
      </c>
      <c r="BT1905" s="1">
        <v>0</v>
      </c>
      <c r="BU1905" s="1">
        <v>0</v>
      </c>
      <c r="BV1905" s="1">
        <v>0</v>
      </c>
      <c r="BW1905" s="1">
        <v>0</v>
      </c>
      <c r="BX1905" s="1">
        <v>0</v>
      </c>
      <c r="BY1905" s="1">
        <v>0</v>
      </c>
      <c r="BZ1905" s="1">
        <v>0</v>
      </c>
      <c r="CA1905" s="1">
        <v>0</v>
      </c>
      <c r="CB1905" s="1">
        <v>0</v>
      </c>
      <c r="CC1905" s="1">
        <v>0</v>
      </c>
      <c r="CD1905" s="1">
        <v>0</v>
      </c>
      <c r="CE1905" s="1">
        <v>0</v>
      </c>
      <c r="CF1905" s="1">
        <v>0</v>
      </c>
      <c r="CG1905" s="1">
        <v>0</v>
      </c>
      <c r="CH1905" s="1">
        <v>0</v>
      </c>
      <c r="CI1905" s="1" t="s">
        <v>4943</v>
      </c>
      <c r="CJ1905" s="1" t="s">
        <v>4943</v>
      </c>
      <c r="CK1905" s="1" t="s">
        <v>4943</v>
      </c>
      <c r="CL1905" s="1" t="s">
        <v>4943</v>
      </c>
      <c r="CM1905" s="1" t="s">
        <v>4943</v>
      </c>
      <c r="CN1905" s="1" t="s">
        <v>4943</v>
      </c>
      <c r="CO1905" s="1" t="s">
        <v>4943</v>
      </c>
      <c r="CP1905" s="1" t="s">
        <v>4943</v>
      </c>
      <c r="CQ1905" s="1" t="s">
        <v>4943</v>
      </c>
      <c r="CR1905" s="1" t="s">
        <v>4943</v>
      </c>
      <c r="CS1905" s="1" t="s">
        <v>4943</v>
      </c>
      <c r="CT1905" s="1" t="s">
        <v>4943</v>
      </c>
      <c r="CU1905" s="1" t="s">
        <v>4943</v>
      </c>
      <c r="CV1905" s="1" t="s">
        <v>4943</v>
      </c>
      <c r="CW1905" s="1" t="s">
        <v>4943</v>
      </c>
      <c r="CX1905" s="1" t="s">
        <v>4943</v>
      </c>
      <c r="CY1905" s="1" t="s">
        <v>23</v>
      </c>
      <c r="CZ1905" s="1" t="s">
        <v>4943</v>
      </c>
    </row>
    <row r="1906" spans="2:104" x14ac:dyDescent="0.25">
      <c r="B1906" s="2">
        <v>44350</v>
      </c>
      <c r="C1906" s="1">
        <v>1</v>
      </c>
      <c r="D1906" s="1">
        <v>0</v>
      </c>
      <c r="E1906" s="1">
        <v>0</v>
      </c>
      <c r="F1906" s="1">
        <v>0</v>
      </c>
      <c r="G1906">
        <v>0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0</v>
      </c>
      <c r="N1906">
        <v>1</v>
      </c>
      <c r="O1906">
        <v>1</v>
      </c>
      <c r="P1906">
        <v>0</v>
      </c>
      <c r="Q1906">
        <v>0</v>
      </c>
      <c r="R1906">
        <v>1</v>
      </c>
      <c r="S1906">
        <v>1</v>
      </c>
      <c r="T1906">
        <v>1</v>
      </c>
      <c r="U1906">
        <v>0</v>
      </c>
      <c r="V1906" s="1">
        <v>0</v>
      </c>
      <c r="W1906" s="1">
        <v>0</v>
      </c>
      <c r="X1906" s="1">
        <v>1</v>
      </c>
      <c r="Y1906" s="1">
        <v>0</v>
      </c>
      <c r="Z1906" s="1">
        <v>0</v>
      </c>
      <c r="AA1906" s="1">
        <v>1</v>
      </c>
      <c r="AB1906" s="1">
        <v>0</v>
      </c>
      <c r="AC1906" s="1">
        <v>0</v>
      </c>
      <c r="AD1906" s="1">
        <v>0</v>
      </c>
      <c r="AE1906" s="1">
        <v>0</v>
      </c>
      <c r="AF1906" s="1">
        <v>1</v>
      </c>
      <c r="AG1906" s="1">
        <v>1</v>
      </c>
      <c r="AH1906" s="1">
        <v>1</v>
      </c>
      <c r="AI1906" s="1">
        <v>0</v>
      </c>
      <c r="AJ1906" s="1">
        <v>1</v>
      </c>
      <c r="AK1906" s="1">
        <v>0</v>
      </c>
      <c r="AL1906" s="1">
        <v>0</v>
      </c>
      <c r="AM1906" s="1">
        <v>0</v>
      </c>
      <c r="AN1906" s="1">
        <v>0</v>
      </c>
      <c r="AO1906" s="1">
        <v>1</v>
      </c>
      <c r="AP1906" s="1">
        <v>0</v>
      </c>
      <c r="AQ1906" s="1">
        <v>0</v>
      </c>
      <c r="AR1906" s="1">
        <v>1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1</v>
      </c>
      <c r="AY1906" s="1">
        <v>1</v>
      </c>
      <c r="AZ1906" s="1">
        <v>1</v>
      </c>
      <c r="BA1906" s="1">
        <v>0</v>
      </c>
      <c r="BB1906" s="1">
        <v>1</v>
      </c>
      <c r="BC1906">
        <v>1</v>
      </c>
      <c r="BD1906">
        <v>1</v>
      </c>
      <c r="BE1906">
        <v>1</v>
      </c>
      <c r="BF1906">
        <v>1</v>
      </c>
      <c r="BG1906" s="1">
        <v>0</v>
      </c>
      <c r="BH1906" s="1">
        <v>0</v>
      </c>
      <c r="BI1906" s="1">
        <v>1</v>
      </c>
      <c r="BJ1906" s="1">
        <v>0</v>
      </c>
      <c r="BK1906" s="1">
        <v>0</v>
      </c>
      <c r="BL1906" s="1">
        <v>1</v>
      </c>
      <c r="BM1906" s="1">
        <v>0</v>
      </c>
      <c r="BN1906" s="1">
        <v>0</v>
      </c>
      <c r="BO1906" s="1">
        <v>0</v>
      </c>
      <c r="BP1906" s="1">
        <v>0</v>
      </c>
      <c r="BQ1906" s="1">
        <v>0</v>
      </c>
      <c r="BR1906" s="1">
        <v>0</v>
      </c>
      <c r="BS1906" s="1">
        <v>0</v>
      </c>
      <c r="BT1906" s="1">
        <v>0</v>
      </c>
      <c r="BU1906" s="1">
        <v>0</v>
      </c>
      <c r="BV1906" s="1">
        <v>0</v>
      </c>
      <c r="BW1906" s="1">
        <v>0</v>
      </c>
      <c r="BX1906" s="1">
        <v>0</v>
      </c>
      <c r="BY1906" s="1">
        <v>0</v>
      </c>
      <c r="BZ1906" s="1">
        <v>0</v>
      </c>
      <c r="CA1906" s="1">
        <v>0</v>
      </c>
      <c r="CB1906" s="1">
        <v>0</v>
      </c>
      <c r="CC1906" s="1">
        <v>0</v>
      </c>
      <c r="CD1906" s="1">
        <v>0</v>
      </c>
      <c r="CE1906" s="1">
        <v>0</v>
      </c>
      <c r="CF1906" s="1">
        <v>0</v>
      </c>
      <c r="CG1906" s="1">
        <v>0</v>
      </c>
      <c r="CH1906" s="1">
        <v>0</v>
      </c>
      <c r="CI1906" s="1" t="s">
        <v>4946</v>
      </c>
      <c r="CJ1906" s="1" t="s">
        <v>4946</v>
      </c>
      <c r="CK1906" s="1" t="s">
        <v>4946</v>
      </c>
      <c r="CL1906" s="1" t="s">
        <v>4946</v>
      </c>
      <c r="CM1906" s="1" t="s">
        <v>4946</v>
      </c>
      <c r="CN1906" s="1" t="s">
        <v>4946</v>
      </c>
      <c r="CO1906" s="1" t="s">
        <v>4946</v>
      </c>
      <c r="CP1906" s="1" t="s">
        <v>4946</v>
      </c>
      <c r="CQ1906" s="1" t="s">
        <v>4946</v>
      </c>
      <c r="CR1906" s="1" t="s">
        <v>4946</v>
      </c>
      <c r="CS1906" s="1" t="s">
        <v>4946</v>
      </c>
      <c r="CT1906" s="1" t="s">
        <v>4943</v>
      </c>
      <c r="CU1906" s="1" t="s">
        <v>4943</v>
      </c>
      <c r="CV1906" s="1" t="s">
        <v>4943</v>
      </c>
      <c r="CW1906" s="1" t="s">
        <v>4943</v>
      </c>
      <c r="CX1906" s="1" t="s">
        <v>4943</v>
      </c>
      <c r="CY1906" s="1" t="s">
        <v>4943</v>
      </c>
      <c r="CZ1906" s="1" t="s">
        <v>4943</v>
      </c>
    </row>
    <row r="1907" spans="2:104" x14ac:dyDescent="0.25">
      <c r="B1907" s="2">
        <v>44350</v>
      </c>
      <c r="C1907" s="1">
        <v>0</v>
      </c>
      <c r="D1907" s="1">
        <v>1</v>
      </c>
      <c r="E1907" s="1">
        <v>0</v>
      </c>
      <c r="F1907" s="1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0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>
        <v>0</v>
      </c>
      <c r="BD1907">
        <v>0</v>
      </c>
      <c r="BE1907">
        <v>0</v>
      </c>
      <c r="BF1907">
        <v>0</v>
      </c>
      <c r="BG1907" s="1">
        <v>0</v>
      </c>
      <c r="BH1907" s="1">
        <v>0</v>
      </c>
      <c r="BI1907" s="1">
        <v>0</v>
      </c>
      <c r="BJ1907" s="1">
        <v>0</v>
      </c>
      <c r="BK1907" s="1">
        <v>0</v>
      </c>
      <c r="BL1907" s="1">
        <v>0</v>
      </c>
      <c r="BM1907" s="1">
        <v>0</v>
      </c>
      <c r="BN1907" s="1">
        <v>0</v>
      </c>
      <c r="BO1907" s="1">
        <v>0</v>
      </c>
      <c r="BP1907" s="1">
        <v>0</v>
      </c>
      <c r="BQ1907" s="1">
        <v>0</v>
      </c>
      <c r="BR1907" s="1">
        <v>0</v>
      </c>
      <c r="BS1907" s="1">
        <v>0</v>
      </c>
      <c r="BT1907" s="1">
        <v>0</v>
      </c>
      <c r="BU1907" s="1">
        <v>0</v>
      </c>
      <c r="BV1907" s="1">
        <v>0</v>
      </c>
      <c r="BW1907" s="1">
        <v>0</v>
      </c>
      <c r="BX1907" s="1">
        <v>0</v>
      </c>
      <c r="BY1907" s="1">
        <v>0</v>
      </c>
      <c r="BZ1907" s="1">
        <v>0</v>
      </c>
      <c r="CA1907" s="1">
        <v>0</v>
      </c>
      <c r="CB1907" s="1">
        <v>0</v>
      </c>
      <c r="CC1907" s="1">
        <v>0</v>
      </c>
      <c r="CD1907" s="1">
        <v>0</v>
      </c>
      <c r="CE1907" s="1">
        <v>0</v>
      </c>
      <c r="CF1907" s="1">
        <v>0</v>
      </c>
      <c r="CG1907" s="1">
        <v>0</v>
      </c>
      <c r="CH1907" s="1">
        <v>0</v>
      </c>
      <c r="CI1907" s="1" t="s">
        <v>4943</v>
      </c>
      <c r="CJ1907" s="1" t="s">
        <v>4943</v>
      </c>
      <c r="CK1907" s="1" t="s">
        <v>4943</v>
      </c>
      <c r="CL1907" s="1" t="s">
        <v>4943</v>
      </c>
      <c r="CM1907" s="1" t="s">
        <v>4943</v>
      </c>
      <c r="CN1907" s="1" t="s">
        <v>4943</v>
      </c>
      <c r="CO1907" s="1" t="s">
        <v>4943</v>
      </c>
      <c r="CP1907" s="1" t="s">
        <v>4943</v>
      </c>
      <c r="CQ1907" s="1" t="s">
        <v>4943</v>
      </c>
      <c r="CR1907" s="1" t="s">
        <v>4943</v>
      </c>
      <c r="CS1907" s="1" t="s">
        <v>4943</v>
      </c>
      <c r="CT1907" s="1" t="s">
        <v>4943</v>
      </c>
      <c r="CU1907" s="1" t="s">
        <v>4943</v>
      </c>
      <c r="CV1907" s="1" t="s">
        <v>4943</v>
      </c>
      <c r="CW1907" s="1" t="s">
        <v>4943</v>
      </c>
      <c r="CX1907" s="1" t="s">
        <v>4943</v>
      </c>
      <c r="CY1907" s="1" t="s">
        <v>23</v>
      </c>
      <c r="CZ1907" s="1" t="s">
        <v>4943</v>
      </c>
    </row>
    <row r="1908" spans="2:104" x14ac:dyDescent="0.25">
      <c r="B1908" s="2">
        <v>44350</v>
      </c>
      <c r="C1908" s="1">
        <v>0</v>
      </c>
      <c r="D1908" s="1">
        <v>1</v>
      </c>
      <c r="E1908" s="1">
        <v>0</v>
      </c>
      <c r="F1908" s="1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Q1908" s="1">
        <v>0</v>
      </c>
      <c r="AR1908" s="1">
        <v>0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>
        <v>0</v>
      </c>
      <c r="BD1908">
        <v>0</v>
      </c>
      <c r="BE1908">
        <v>0</v>
      </c>
      <c r="BF1908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M1908" s="1">
        <v>0</v>
      </c>
      <c r="BN1908" s="1">
        <v>0</v>
      </c>
      <c r="BO1908" s="1">
        <v>0</v>
      </c>
      <c r="BP1908" s="1">
        <v>0</v>
      </c>
      <c r="BQ1908" s="1">
        <v>0</v>
      </c>
      <c r="BR1908" s="1">
        <v>0</v>
      </c>
      <c r="BS1908" s="1">
        <v>0</v>
      </c>
      <c r="BT1908" s="1">
        <v>0</v>
      </c>
      <c r="BU1908" s="1">
        <v>0</v>
      </c>
      <c r="BV1908" s="1">
        <v>0</v>
      </c>
      <c r="BW1908" s="1">
        <v>0</v>
      </c>
      <c r="BX1908" s="1">
        <v>0</v>
      </c>
      <c r="BY1908" s="1">
        <v>0</v>
      </c>
      <c r="BZ1908" s="1">
        <v>0</v>
      </c>
      <c r="CA1908" s="1">
        <v>0</v>
      </c>
      <c r="CB1908" s="1">
        <v>0</v>
      </c>
      <c r="CC1908" s="1">
        <v>0</v>
      </c>
      <c r="CD1908" s="1">
        <v>0</v>
      </c>
      <c r="CE1908" s="1">
        <v>0</v>
      </c>
      <c r="CF1908" s="1">
        <v>0</v>
      </c>
      <c r="CG1908" s="1">
        <v>0</v>
      </c>
      <c r="CH1908" s="1">
        <v>0</v>
      </c>
      <c r="CI1908" s="1" t="s">
        <v>4943</v>
      </c>
      <c r="CJ1908" s="1" t="s">
        <v>4943</v>
      </c>
      <c r="CK1908" s="1" t="s">
        <v>4943</v>
      </c>
      <c r="CL1908" s="1" t="s">
        <v>4943</v>
      </c>
      <c r="CM1908" s="1" t="s">
        <v>4943</v>
      </c>
      <c r="CN1908" s="1" t="s">
        <v>4943</v>
      </c>
      <c r="CO1908" s="1" t="s">
        <v>4943</v>
      </c>
      <c r="CP1908" s="1" t="s">
        <v>4943</v>
      </c>
      <c r="CQ1908" s="1" t="s">
        <v>4943</v>
      </c>
      <c r="CR1908" s="1" t="s">
        <v>4943</v>
      </c>
      <c r="CS1908" s="1" t="s">
        <v>4943</v>
      </c>
      <c r="CT1908" s="1" t="s">
        <v>4943</v>
      </c>
      <c r="CU1908" s="1" t="s">
        <v>4943</v>
      </c>
      <c r="CV1908" s="1" t="s">
        <v>4943</v>
      </c>
      <c r="CW1908" s="1" t="s">
        <v>4943</v>
      </c>
      <c r="CX1908" s="1" t="s">
        <v>4943</v>
      </c>
      <c r="CY1908" s="1" t="s">
        <v>23</v>
      </c>
      <c r="CZ1908" s="1" t="s">
        <v>4943</v>
      </c>
    </row>
    <row r="1909" spans="2:104" x14ac:dyDescent="0.25">
      <c r="B1909" s="2">
        <v>44350</v>
      </c>
      <c r="C1909" s="1">
        <v>1</v>
      </c>
      <c r="D1909" s="1">
        <v>0</v>
      </c>
      <c r="E1909" s="1">
        <v>0</v>
      </c>
      <c r="F1909" s="1">
        <v>0</v>
      </c>
      <c r="G1909">
        <v>0</v>
      </c>
      <c r="H1909">
        <v>0</v>
      </c>
      <c r="I1909">
        <v>1</v>
      </c>
      <c r="J1909">
        <v>1</v>
      </c>
      <c r="K1909">
        <v>1</v>
      </c>
      <c r="L1909">
        <v>1</v>
      </c>
      <c r="M1909">
        <v>1</v>
      </c>
      <c r="N1909">
        <v>0</v>
      </c>
      <c r="O1909">
        <v>1</v>
      </c>
      <c r="P1909">
        <v>0</v>
      </c>
      <c r="Q1909">
        <v>0</v>
      </c>
      <c r="R1909">
        <v>1</v>
      </c>
      <c r="S1909">
        <v>0</v>
      </c>
      <c r="T1909">
        <v>1</v>
      </c>
      <c r="U1909">
        <v>0</v>
      </c>
      <c r="V1909" s="1">
        <v>1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1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1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1</v>
      </c>
      <c r="AX1909" s="1">
        <v>1</v>
      </c>
      <c r="AY1909" s="1">
        <v>1</v>
      </c>
      <c r="AZ1909" s="1">
        <v>1</v>
      </c>
      <c r="BA1909" s="1">
        <v>0</v>
      </c>
      <c r="BB1909" s="1">
        <v>0</v>
      </c>
      <c r="BC1909">
        <v>1</v>
      </c>
      <c r="BD1909">
        <v>0</v>
      </c>
      <c r="BE1909">
        <v>0</v>
      </c>
      <c r="BF1909">
        <v>1</v>
      </c>
      <c r="BG1909" s="1">
        <v>1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M1909" s="1">
        <v>0</v>
      </c>
      <c r="BN1909" s="1">
        <v>0</v>
      </c>
      <c r="BO1909" s="1">
        <v>0</v>
      </c>
      <c r="BP1909" s="1">
        <v>0</v>
      </c>
      <c r="BQ1909" s="1">
        <v>0</v>
      </c>
      <c r="BR1909" s="1">
        <v>0</v>
      </c>
      <c r="BS1909" s="1">
        <v>0</v>
      </c>
      <c r="BT1909" s="1">
        <v>0</v>
      </c>
      <c r="BU1909" s="1">
        <v>1</v>
      </c>
      <c r="BV1909" s="1">
        <v>1</v>
      </c>
      <c r="BW1909" s="1">
        <v>0</v>
      </c>
      <c r="BX1909" s="1">
        <v>0</v>
      </c>
      <c r="BY1909" s="1">
        <v>0</v>
      </c>
      <c r="BZ1909" s="1">
        <v>0</v>
      </c>
      <c r="CA1909" s="1">
        <v>0</v>
      </c>
      <c r="CB1909" s="1">
        <v>0</v>
      </c>
      <c r="CC1909" s="1">
        <v>0</v>
      </c>
      <c r="CD1909" s="1">
        <v>0</v>
      </c>
      <c r="CE1909" s="1">
        <v>0</v>
      </c>
      <c r="CF1909" s="1">
        <v>1</v>
      </c>
      <c r="CG1909" s="1">
        <v>0</v>
      </c>
      <c r="CH1909" s="1">
        <v>0</v>
      </c>
      <c r="CI1909" s="1" t="s">
        <v>4946</v>
      </c>
      <c r="CJ1909" s="1" t="s">
        <v>4946</v>
      </c>
      <c r="CK1909" s="1" t="s">
        <v>4946</v>
      </c>
      <c r="CL1909" s="1" t="s">
        <v>4946</v>
      </c>
      <c r="CM1909" s="1" t="s">
        <v>4946</v>
      </c>
      <c r="CN1909" s="1" t="s">
        <v>4945</v>
      </c>
      <c r="CO1909" s="1" t="s">
        <v>4944</v>
      </c>
      <c r="CP1909" s="1" t="s">
        <v>4946</v>
      </c>
      <c r="CQ1909" s="1" t="s">
        <v>4944</v>
      </c>
      <c r="CR1909" s="1" t="s">
        <v>4944</v>
      </c>
      <c r="CS1909" s="1" t="s">
        <v>4944</v>
      </c>
      <c r="CT1909" s="1" t="s">
        <v>4943</v>
      </c>
      <c r="CU1909" s="1" t="s">
        <v>4943</v>
      </c>
      <c r="CV1909" s="1" t="s">
        <v>4943</v>
      </c>
      <c r="CW1909" s="1" t="s">
        <v>4943</v>
      </c>
      <c r="CX1909" s="1" t="s">
        <v>4943</v>
      </c>
      <c r="CY1909" s="1" t="s">
        <v>4943</v>
      </c>
      <c r="CZ1909" s="1" t="s">
        <v>4943</v>
      </c>
    </row>
    <row r="1910" spans="2:104" x14ac:dyDescent="0.25">
      <c r="B1910" s="2">
        <v>44350</v>
      </c>
      <c r="C1910" s="1">
        <v>1</v>
      </c>
      <c r="D1910" s="1">
        <v>0</v>
      </c>
      <c r="E1910" s="1">
        <v>0</v>
      </c>
      <c r="F1910" s="1">
        <v>0</v>
      </c>
      <c r="G1910">
        <v>0</v>
      </c>
      <c r="H1910">
        <v>0</v>
      </c>
      <c r="I1910">
        <v>1</v>
      </c>
      <c r="J1910">
        <v>0</v>
      </c>
      <c r="K1910">
        <v>0</v>
      </c>
      <c r="L1910">
        <v>0</v>
      </c>
      <c r="M1910">
        <v>0</v>
      </c>
      <c r="N1910">
        <v>1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</v>
      </c>
      <c r="U1910">
        <v>0</v>
      </c>
      <c r="V1910" s="1">
        <v>1</v>
      </c>
      <c r="W1910" s="1">
        <v>0</v>
      </c>
      <c r="X1910" s="1">
        <v>0</v>
      </c>
      <c r="Y1910" s="1">
        <v>0</v>
      </c>
      <c r="Z1910" s="1">
        <v>1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>
        <v>0</v>
      </c>
      <c r="BD1910">
        <v>0</v>
      </c>
      <c r="BE1910">
        <v>0</v>
      </c>
      <c r="BF1910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v>0</v>
      </c>
      <c r="BO1910" s="1">
        <v>0</v>
      </c>
      <c r="BP1910" s="1">
        <v>0</v>
      </c>
      <c r="BQ1910" s="1">
        <v>0</v>
      </c>
      <c r="BR1910" s="1">
        <v>0</v>
      </c>
      <c r="BS1910" s="1">
        <v>0</v>
      </c>
      <c r="BT1910" s="1">
        <v>0</v>
      </c>
      <c r="BU1910" s="1">
        <v>0</v>
      </c>
      <c r="BV1910" s="1">
        <v>0</v>
      </c>
      <c r="BW1910" s="1">
        <v>0</v>
      </c>
      <c r="BX1910" s="1">
        <v>0</v>
      </c>
      <c r="BY1910" s="1">
        <v>0</v>
      </c>
      <c r="BZ1910" s="1">
        <v>0</v>
      </c>
      <c r="CA1910" s="1">
        <v>0</v>
      </c>
      <c r="CB1910" s="1">
        <v>0</v>
      </c>
      <c r="CC1910" s="1">
        <v>0</v>
      </c>
      <c r="CD1910" s="1">
        <v>0</v>
      </c>
      <c r="CE1910" s="1">
        <v>0</v>
      </c>
      <c r="CF1910" s="1">
        <v>0</v>
      </c>
      <c r="CG1910" s="1">
        <v>0</v>
      </c>
      <c r="CH1910" s="1">
        <v>0</v>
      </c>
      <c r="CI1910" s="1" t="s">
        <v>4946</v>
      </c>
      <c r="CJ1910" s="1" t="s">
        <v>4944</v>
      </c>
      <c r="CK1910" s="1" t="s">
        <v>4945</v>
      </c>
      <c r="CL1910" s="1" t="s">
        <v>4945</v>
      </c>
      <c r="CM1910" s="1" t="s">
        <v>4945</v>
      </c>
      <c r="CN1910" s="1" t="s">
        <v>4945</v>
      </c>
      <c r="CO1910" s="1" t="s">
        <v>4945</v>
      </c>
      <c r="CP1910" s="1" t="s">
        <v>4944</v>
      </c>
      <c r="CQ1910" s="1" t="s">
        <v>4945</v>
      </c>
      <c r="CR1910" s="1" t="s">
        <v>4946</v>
      </c>
      <c r="CS1910" s="1" t="s">
        <v>4944</v>
      </c>
      <c r="CT1910" s="1" t="s">
        <v>4943</v>
      </c>
      <c r="CU1910" s="1" t="s">
        <v>4943</v>
      </c>
      <c r="CV1910" s="1" t="s">
        <v>4943</v>
      </c>
      <c r="CW1910" s="1" t="s">
        <v>4943</v>
      </c>
      <c r="CX1910" s="1" t="s">
        <v>4943</v>
      </c>
      <c r="CY1910" s="1" t="s">
        <v>4943</v>
      </c>
      <c r="CZ1910" s="1" t="s">
        <v>4943</v>
      </c>
    </row>
    <row r="1911" spans="2:104" x14ac:dyDescent="0.25">
      <c r="B1911" s="2">
        <v>44350</v>
      </c>
      <c r="C1911" s="1">
        <v>0</v>
      </c>
      <c r="D1911" s="1">
        <v>1</v>
      </c>
      <c r="E1911" s="1">
        <v>0</v>
      </c>
      <c r="F1911" s="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>
        <v>0</v>
      </c>
      <c r="BD1911">
        <v>0</v>
      </c>
      <c r="BE1911">
        <v>0</v>
      </c>
      <c r="BF191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M1911" s="1">
        <v>0</v>
      </c>
      <c r="BN1911" s="1">
        <v>0</v>
      </c>
      <c r="BO1911" s="1">
        <v>0</v>
      </c>
      <c r="BP1911" s="1">
        <v>0</v>
      </c>
      <c r="BQ1911" s="1">
        <v>0</v>
      </c>
      <c r="BR1911" s="1">
        <v>0</v>
      </c>
      <c r="BS1911" s="1">
        <v>0</v>
      </c>
      <c r="BT1911" s="1">
        <v>0</v>
      </c>
      <c r="BU1911" s="1">
        <v>0</v>
      </c>
      <c r="BV1911" s="1">
        <v>0</v>
      </c>
      <c r="BW1911" s="1">
        <v>0</v>
      </c>
      <c r="BX1911" s="1">
        <v>0</v>
      </c>
      <c r="BY1911" s="1">
        <v>0</v>
      </c>
      <c r="BZ1911" s="1">
        <v>0</v>
      </c>
      <c r="CA1911" s="1">
        <v>0</v>
      </c>
      <c r="CB1911" s="1">
        <v>0</v>
      </c>
      <c r="CC1911" s="1">
        <v>0</v>
      </c>
      <c r="CD1911" s="1">
        <v>0</v>
      </c>
      <c r="CE1911" s="1">
        <v>0</v>
      </c>
      <c r="CF1911" s="1">
        <v>0</v>
      </c>
      <c r="CG1911" s="1">
        <v>0</v>
      </c>
      <c r="CH1911" s="1">
        <v>0</v>
      </c>
      <c r="CI1911" s="1" t="s">
        <v>4943</v>
      </c>
      <c r="CJ1911" s="1" t="s">
        <v>4943</v>
      </c>
      <c r="CK1911" s="1" t="s">
        <v>4943</v>
      </c>
      <c r="CL1911" s="1" t="s">
        <v>4943</v>
      </c>
      <c r="CM1911" s="1" t="s">
        <v>4943</v>
      </c>
      <c r="CN1911" s="1" t="s">
        <v>4943</v>
      </c>
      <c r="CO1911" s="1" t="s">
        <v>4943</v>
      </c>
      <c r="CP1911" s="1" t="s">
        <v>4943</v>
      </c>
      <c r="CQ1911" s="1" t="s">
        <v>4943</v>
      </c>
      <c r="CR1911" s="1" t="s">
        <v>4943</v>
      </c>
      <c r="CS1911" s="1" t="s">
        <v>4943</v>
      </c>
      <c r="CT1911" s="1" t="s">
        <v>4943</v>
      </c>
      <c r="CU1911" s="1" t="s">
        <v>4943</v>
      </c>
      <c r="CV1911" s="1" t="s">
        <v>4943</v>
      </c>
      <c r="CW1911" s="1" t="s">
        <v>4943</v>
      </c>
      <c r="CX1911" s="1" t="s">
        <v>4943</v>
      </c>
      <c r="CY1911" s="1" t="s">
        <v>23</v>
      </c>
      <c r="CZ1911" s="1" t="s">
        <v>4943</v>
      </c>
    </row>
    <row r="1912" spans="2:104" x14ac:dyDescent="0.25">
      <c r="B1912" s="2">
        <v>44350</v>
      </c>
      <c r="C1912" s="1">
        <v>1</v>
      </c>
      <c r="D1912" s="1">
        <v>0</v>
      </c>
      <c r="E1912" s="1">
        <v>0</v>
      </c>
      <c r="F1912" s="1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0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>
        <v>0</v>
      </c>
      <c r="BD1912">
        <v>0</v>
      </c>
      <c r="BE1912">
        <v>0</v>
      </c>
      <c r="BF1912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M1912" s="1">
        <v>0</v>
      </c>
      <c r="BN1912" s="1">
        <v>0</v>
      </c>
      <c r="BO1912" s="1">
        <v>0</v>
      </c>
      <c r="BP1912" s="1">
        <v>0</v>
      </c>
      <c r="BQ1912" s="1">
        <v>0</v>
      </c>
      <c r="BR1912" s="1">
        <v>0</v>
      </c>
      <c r="BS1912" s="1">
        <v>0</v>
      </c>
      <c r="BT1912" s="1">
        <v>0</v>
      </c>
      <c r="BU1912" s="1">
        <v>0</v>
      </c>
      <c r="BV1912" s="1">
        <v>0</v>
      </c>
      <c r="BW1912" s="1">
        <v>0</v>
      </c>
      <c r="BX1912" s="1">
        <v>0</v>
      </c>
      <c r="BY1912" s="1">
        <v>0</v>
      </c>
      <c r="BZ1912" s="1">
        <v>0</v>
      </c>
      <c r="CA1912" s="1">
        <v>0</v>
      </c>
      <c r="CB1912" s="1">
        <v>0</v>
      </c>
      <c r="CC1912" s="1">
        <v>0</v>
      </c>
      <c r="CD1912" s="1">
        <v>0</v>
      </c>
      <c r="CE1912" s="1">
        <v>0</v>
      </c>
      <c r="CF1912" s="1">
        <v>0</v>
      </c>
      <c r="CG1912" s="1">
        <v>0</v>
      </c>
      <c r="CH1912" s="1">
        <v>0</v>
      </c>
      <c r="CI1912" s="1" t="s">
        <v>4944</v>
      </c>
      <c r="CJ1912" s="1" t="s">
        <v>4944</v>
      </c>
      <c r="CK1912" s="1" t="s">
        <v>4944</v>
      </c>
      <c r="CL1912" s="1" t="s">
        <v>4944</v>
      </c>
      <c r="CM1912" s="1" t="s">
        <v>4944</v>
      </c>
      <c r="CN1912" s="1" t="s">
        <v>4944</v>
      </c>
      <c r="CO1912" s="1" t="s">
        <v>4944</v>
      </c>
      <c r="CP1912" s="1" t="s">
        <v>4946</v>
      </c>
      <c r="CQ1912" s="1" t="s">
        <v>4944</v>
      </c>
      <c r="CR1912" s="1" t="s">
        <v>4944</v>
      </c>
      <c r="CS1912" s="1" t="s">
        <v>4944</v>
      </c>
      <c r="CT1912" s="1" t="s">
        <v>4943</v>
      </c>
      <c r="CU1912" s="1" t="s">
        <v>4943</v>
      </c>
      <c r="CV1912" s="1" t="s">
        <v>4943</v>
      </c>
      <c r="CW1912" s="1" t="s">
        <v>4943</v>
      </c>
      <c r="CX1912" s="1" t="s">
        <v>4943</v>
      </c>
      <c r="CY1912" s="1" t="s">
        <v>4943</v>
      </c>
      <c r="CZ1912" s="1" t="s">
        <v>4943</v>
      </c>
    </row>
    <row r="1913" spans="2:104" x14ac:dyDescent="0.25">
      <c r="B1913" s="2">
        <v>44350</v>
      </c>
      <c r="C1913" s="1">
        <v>1</v>
      </c>
      <c r="D1913" s="1">
        <v>0</v>
      </c>
      <c r="E1913" s="1">
        <v>0</v>
      </c>
      <c r="F1913" s="1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1</v>
      </c>
      <c r="M1913">
        <v>1</v>
      </c>
      <c r="N1913">
        <v>1</v>
      </c>
      <c r="O1913">
        <v>0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0</v>
      </c>
      <c r="V1913" s="1">
        <v>1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1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1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1</v>
      </c>
      <c r="AX1913" s="1">
        <v>1</v>
      </c>
      <c r="AY1913" s="1">
        <v>0</v>
      </c>
      <c r="AZ1913" s="1">
        <v>0</v>
      </c>
      <c r="BA1913" s="1">
        <v>0</v>
      </c>
      <c r="BB1913" s="1">
        <v>1</v>
      </c>
      <c r="BC1913">
        <v>1</v>
      </c>
      <c r="BD1913">
        <v>1</v>
      </c>
      <c r="BE1913">
        <v>1</v>
      </c>
      <c r="BF1913">
        <v>0</v>
      </c>
      <c r="BG1913" s="1">
        <v>1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M1913" s="1">
        <v>0</v>
      </c>
      <c r="BN1913" s="1">
        <v>0</v>
      </c>
      <c r="BO1913" s="1">
        <v>0</v>
      </c>
      <c r="BP1913" s="1">
        <v>0</v>
      </c>
      <c r="BQ1913" s="1">
        <v>0</v>
      </c>
      <c r="BR1913" s="1">
        <v>0</v>
      </c>
      <c r="BS1913" s="1">
        <v>1</v>
      </c>
      <c r="BT1913" s="1">
        <v>1</v>
      </c>
      <c r="BU1913" s="1">
        <v>0</v>
      </c>
      <c r="BV1913" s="1">
        <v>1</v>
      </c>
      <c r="BW1913" s="1">
        <v>0</v>
      </c>
      <c r="BX1913" s="1">
        <v>0</v>
      </c>
      <c r="BY1913" s="1">
        <v>0</v>
      </c>
      <c r="BZ1913" s="1">
        <v>0</v>
      </c>
      <c r="CA1913" s="1">
        <v>0</v>
      </c>
      <c r="CB1913" s="1">
        <v>0</v>
      </c>
      <c r="CC1913" s="1">
        <v>0</v>
      </c>
      <c r="CD1913" s="1">
        <v>0</v>
      </c>
      <c r="CE1913" s="1">
        <v>0</v>
      </c>
      <c r="CF1913" s="1">
        <v>1</v>
      </c>
      <c r="CG1913" s="1">
        <v>0</v>
      </c>
      <c r="CH1913" s="1">
        <v>0</v>
      </c>
      <c r="CI1913" s="1" t="s">
        <v>4946</v>
      </c>
      <c r="CJ1913" s="1" t="s">
        <v>4946</v>
      </c>
      <c r="CK1913" s="1" t="s">
        <v>4946</v>
      </c>
      <c r="CL1913" s="1" t="s">
        <v>4946</v>
      </c>
      <c r="CM1913" s="1" t="s">
        <v>4944</v>
      </c>
      <c r="CN1913" s="1" t="s">
        <v>4945</v>
      </c>
      <c r="CO1913" s="1" t="s">
        <v>4944</v>
      </c>
      <c r="CP1913" s="1" t="s">
        <v>4945</v>
      </c>
      <c r="CQ1913" s="1" t="s">
        <v>4945</v>
      </c>
      <c r="CR1913" s="1" t="s">
        <v>4945</v>
      </c>
      <c r="CS1913" s="1" t="s">
        <v>4945</v>
      </c>
      <c r="CT1913" s="1" t="s">
        <v>4943</v>
      </c>
      <c r="CU1913" s="1" t="s">
        <v>4943</v>
      </c>
      <c r="CV1913" s="1" t="s">
        <v>4943</v>
      </c>
      <c r="CW1913" s="1" t="s">
        <v>4943</v>
      </c>
      <c r="CX1913" s="1" t="s">
        <v>4943</v>
      </c>
      <c r="CY1913" s="1" t="s">
        <v>4943</v>
      </c>
      <c r="CZ1913" s="1" t="s">
        <v>4943</v>
      </c>
    </row>
    <row r="1914" spans="2:104" x14ac:dyDescent="0.25">
      <c r="B1914" s="2">
        <v>44350</v>
      </c>
      <c r="C1914" s="1">
        <v>0</v>
      </c>
      <c r="D1914" s="1">
        <v>1</v>
      </c>
      <c r="E1914" s="1">
        <v>0</v>
      </c>
      <c r="F1914" s="1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>
        <v>0</v>
      </c>
      <c r="BD1914">
        <v>0</v>
      </c>
      <c r="BE1914">
        <v>0</v>
      </c>
      <c r="BF1914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M1914" s="1">
        <v>0</v>
      </c>
      <c r="BN1914" s="1">
        <v>0</v>
      </c>
      <c r="BO1914" s="1">
        <v>0</v>
      </c>
      <c r="BP1914" s="1">
        <v>0</v>
      </c>
      <c r="BQ1914" s="1">
        <v>0</v>
      </c>
      <c r="BR1914" s="1">
        <v>0</v>
      </c>
      <c r="BS1914" s="1">
        <v>0</v>
      </c>
      <c r="BT1914" s="1">
        <v>0</v>
      </c>
      <c r="BU1914" s="1">
        <v>0</v>
      </c>
      <c r="BV1914" s="1">
        <v>0</v>
      </c>
      <c r="BW1914" s="1">
        <v>0</v>
      </c>
      <c r="BX1914" s="1">
        <v>0</v>
      </c>
      <c r="BY1914" s="1">
        <v>0</v>
      </c>
      <c r="BZ1914" s="1">
        <v>0</v>
      </c>
      <c r="CA1914" s="1">
        <v>0</v>
      </c>
      <c r="CB1914" s="1">
        <v>0</v>
      </c>
      <c r="CC1914" s="1">
        <v>0</v>
      </c>
      <c r="CD1914" s="1">
        <v>0</v>
      </c>
      <c r="CE1914" s="1">
        <v>0</v>
      </c>
      <c r="CF1914" s="1">
        <v>0</v>
      </c>
      <c r="CG1914" s="1">
        <v>0</v>
      </c>
      <c r="CH1914" s="1">
        <v>0</v>
      </c>
      <c r="CI1914" s="1" t="s">
        <v>4943</v>
      </c>
      <c r="CJ1914" s="1" t="s">
        <v>4943</v>
      </c>
      <c r="CK1914" s="1" t="s">
        <v>4943</v>
      </c>
      <c r="CL1914" s="1" t="s">
        <v>4943</v>
      </c>
      <c r="CM1914" s="1" t="s">
        <v>4943</v>
      </c>
      <c r="CN1914" s="1" t="s">
        <v>4943</v>
      </c>
      <c r="CO1914" s="1" t="s">
        <v>4943</v>
      </c>
      <c r="CP1914" s="1" t="s">
        <v>4943</v>
      </c>
      <c r="CQ1914" s="1" t="s">
        <v>4943</v>
      </c>
      <c r="CR1914" s="1" t="s">
        <v>4943</v>
      </c>
      <c r="CS1914" s="1" t="s">
        <v>4943</v>
      </c>
      <c r="CT1914" s="1" t="s">
        <v>4943</v>
      </c>
      <c r="CU1914" s="1" t="s">
        <v>4943</v>
      </c>
      <c r="CV1914" s="1" t="s">
        <v>4943</v>
      </c>
      <c r="CW1914" s="1" t="s">
        <v>4943</v>
      </c>
      <c r="CX1914" s="1" t="s">
        <v>4943</v>
      </c>
      <c r="CY1914" s="1" t="s">
        <v>23</v>
      </c>
      <c r="CZ1914" s="1" t="s">
        <v>4943</v>
      </c>
    </row>
    <row r="1915" spans="2:104" x14ac:dyDescent="0.25">
      <c r="B1915" s="2">
        <v>44350</v>
      </c>
      <c r="C1915" s="1">
        <v>1</v>
      </c>
      <c r="D1915" s="1">
        <v>0</v>
      </c>
      <c r="E1915" s="1">
        <v>0</v>
      </c>
      <c r="F1915" s="1">
        <v>0</v>
      </c>
      <c r="G1915">
        <v>0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1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 s="1">
        <v>1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1</v>
      </c>
      <c r="AG1915" s="1">
        <v>0</v>
      </c>
      <c r="AH1915" s="1">
        <v>1</v>
      </c>
      <c r="AI1915" s="1">
        <v>0</v>
      </c>
      <c r="AJ1915" s="1">
        <v>0</v>
      </c>
      <c r="AK1915" s="1">
        <v>0</v>
      </c>
      <c r="AL1915" s="1">
        <v>1</v>
      </c>
      <c r="AM1915" s="1">
        <v>1</v>
      </c>
      <c r="AN1915" s="1">
        <v>0</v>
      </c>
      <c r="AO1915" s="1">
        <v>0</v>
      </c>
      <c r="AP1915" s="1">
        <v>0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>
        <v>0</v>
      </c>
      <c r="BD1915">
        <v>0</v>
      </c>
      <c r="BE1915">
        <v>0</v>
      </c>
      <c r="BF1915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M1915" s="1">
        <v>0</v>
      </c>
      <c r="BN1915" s="1">
        <v>0</v>
      </c>
      <c r="BO1915" s="1">
        <v>0</v>
      </c>
      <c r="BP1915" s="1">
        <v>0</v>
      </c>
      <c r="BQ1915" s="1">
        <v>0</v>
      </c>
      <c r="BR1915" s="1">
        <v>0</v>
      </c>
      <c r="BS1915" s="1">
        <v>0</v>
      </c>
      <c r="BT1915" s="1">
        <v>0</v>
      </c>
      <c r="BU1915" s="1">
        <v>0</v>
      </c>
      <c r="BV1915" s="1">
        <v>0</v>
      </c>
      <c r="BW1915" s="1">
        <v>0</v>
      </c>
      <c r="BX1915" s="1">
        <v>0</v>
      </c>
      <c r="BY1915" s="1">
        <v>0</v>
      </c>
      <c r="BZ1915" s="1">
        <v>0</v>
      </c>
      <c r="CA1915" s="1">
        <v>0</v>
      </c>
      <c r="CB1915" s="1">
        <v>0</v>
      </c>
      <c r="CC1915" s="1">
        <v>0</v>
      </c>
      <c r="CD1915" s="1">
        <v>0</v>
      </c>
      <c r="CE1915" s="1">
        <v>0</v>
      </c>
      <c r="CF1915" s="1">
        <v>1</v>
      </c>
      <c r="CG1915" s="1">
        <v>0</v>
      </c>
      <c r="CH1915" s="1">
        <v>0</v>
      </c>
      <c r="CI1915" s="1" t="s">
        <v>4944</v>
      </c>
      <c r="CJ1915" s="1" t="s">
        <v>4946</v>
      </c>
      <c r="CK1915" s="1" t="s">
        <v>4944</v>
      </c>
      <c r="CL1915" s="1" t="s">
        <v>4944</v>
      </c>
      <c r="CM1915" s="1" t="s">
        <v>4944</v>
      </c>
      <c r="CN1915" s="1" t="s">
        <v>4945</v>
      </c>
      <c r="CO1915" s="1" t="s">
        <v>4944</v>
      </c>
      <c r="CP1915" s="1" t="s">
        <v>4946</v>
      </c>
      <c r="CQ1915" s="1" t="s">
        <v>4944</v>
      </c>
      <c r="CR1915" s="1" t="s">
        <v>4944</v>
      </c>
      <c r="CS1915" s="1" t="s">
        <v>4945</v>
      </c>
      <c r="CT1915" s="1" t="s">
        <v>4943</v>
      </c>
      <c r="CU1915" s="1" t="s">
        <v>4943</v>
      </c>
      <c r="CV1915" s="1" t="s">
        <v>4943</v>
      </c>
      <c r="CW1915" s="1" t="s">
        <v>4943</v>
      </c>
      <c r="CX1915" s="1" t="s">
        <v>4943</v>
      </c>
      <c r="CY1915" s="1" t="s">
        <v>4943</v>
      </c>
      <c r="CZ1915" s="1" t="s">
        <v>4943</v>
      </c>
    </row>
    <row r="1916" spans="2:104" x14ac:dyDescent="0.25">
      <c r="B1916" s="2">
        <v>44350</v>
      </c>
      <c r="C1916" s="1">
        <v>1</v>
      </c>
      <c r="D1916" s="1">
        <v>0</v>
      </c>
      <c r="E1916" s="1">
        <v>0</v>
      </c>
      <c r="F1916" s="1">
        <v>0</v>
      </c>
      <c r="G1916">
        <v>0</v>
      </c>
      <c r="H1916">
        <v>0</v>
      </c>
      <c r="I1916">
        <v>1</v>
      </c>
      <c r="J1916">
        <v>1</v>
      </c>
      <c r="K1916">
        <v>0</v>
      </c>
      <c r="L1916">
        <v>0</v>
      </c>
      <c r="M1916">
        <v>1</v>
      </c>
      <c r="N1916">
        <v>1</v>
      </c>
      <c r="O1916">
        <v>1</v>
      </c>
      <c r="P1916">
        <v>0</v>
      </c>
      <c r="Q1916">
        <v>0</v>
      </c>
      <c r="R1916">
        <v>1</v>
      </c>
      <c r="S1916">
        <v>1</v>
      </c>
      <c r="T1916">
        <v>1</v>
      </c>
      <c r="U1916">
        <v>0</v>
      </c>
      <c r="V1916" s="1">
        <v>1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1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1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>
        <v>0</v>
      </c>
      <c r="BD1916">
        <v>0</v>
      </c>
      <c r="BE1916">
        <v>0</v>
      </c>
      <c r="BF1916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M1916" s="1">
        <v>0</v>
      </c>
      <c r="BN1916" s="1">
        <v>0</v>
      </c>
      <c r="BO1916" s="1">
        <v>0</v>
      </c>
      <c r="BP1916" s="1">
        <v>0</v>
      </c>
      <c r="BQ1916" s="1">
        <v>0</v>
      </c>
      <c r="BR1916" s="1">
        <v>0</v>
      </c>
      <c r="BS1916" s="1">
        <v>0</v>
      </c>
      <c r="BT1916" s="1">
        <v>0</v>
      </c>
      <c r="BU1916" s="1">
        <v>0</v>
      </c>
      <c r="BV1916" s="1">
        <v>0</v>
      </c>
      <c r="BW1916" s="1">
        <v>0</v>
      </c>
      <c r="BX1916" s="1">
        <v>0</v>
      </c>
      <c r="BY1916" s="1">
        <v>0</v>
      </c>
      <c r="BZ1916" s="1">
        <v>0</v>
      </c>
      <c r="CA1916" s="1">
        <v>0</v>
      </c>
      <c r="CB1916" s="1">
        <v>0</v>
      </c>
      <c r="CC1916" s="1">
        <v>0</v>
      </c>
      <c r="CD1916" s="1">
        <v>0</v>
      </c>
      <c r="CE1916" s="1">
        <v>0</v>
      </c>
      <c r="CF1916" s="1">
        <v>1</v>
      </c>
      <c r="CG1916" s="1">
        <v>0</v>
      </c>
      <c r="CH1916" s="1">
        <v>0</v>
      </c>
      <c r="CI1916" s="1" t="s">
        <v>4946</v>
      </c>
      <c r="CJ1916" s="1" t="s">
        <v>4945</v>
      </c>
      <c r="CK1916" s="1" t="s">
        <v>4946</v>
      </c>
      <c r="CL1916" s="1" t="s">
        <v>4946</v>
      </c>
      <c r="CM1916" s="1" t="s">
        <v>4944</v>
      </c>
      <c r="CN1916" s="1" t="s">
        <v>4946</v>
      </c>
      <c r="CO1916" s="1" t="s">
        <v>4946</v>
      </c>
      <c r="CP1916" s="1" t="s">
        <v>4944</v>
      </c>
      <c r="CQ1916" s="1" t="s">
        <v>4945</v>
      </c>
      <c r="CR1916" s="1" t="s">
        <v>4946</v>
      </c>
      <c r="CS1916" s="1" t="s">
        <v>4944</v>
      </c>
      <c r="CT1916" s="1" t="s">
        <v>4943</v>
      </c>
      <c r="CU1916" s="1" t="s">
        <v>4943</v>
      </c>
      <c r="CV1916" s="1" t="s">
        <v>4943</v>
      </c>
      <c r="CW1916" s="1" t="s">
        <v>4943</v>
      </c>
      <c r="CX1916" s="1" t="s">
        <v>4943</v>
      </c>
      <c r="CY1916" s="1" t="s">
        <v>4943</v>
      </c>
      <c r="CZ1916" s="1" t="s">
        <v>4943</v>
      </c>
    </row>
    <row r="1917" spans="2:104" x14ac:dyDescent="0.25">
      <c r="B1917" s="2">
        <v>44350</v>
      </c>
      <c r="C1917" s="1">
        <v>1</v>
      </c>
      <c r="D1917" s="1">
        <v>0</v>
      </c>
      <c r="E1917" s="1">
        <v>0</v>
      </c>
      <c r="F1917" s="1">
        <v>0</v>
      </c>
      <c r="G1917">
        <v>0</v>
      </c>
      <c r="H1917">
        <v>0</v>
      </c>
      <c r="I1917">
        <v>1</v>
      </c>
      <c r="J1917">
        <v>1</v>
      </c>
      <c r="K1917">
        <v>0</v>
      </c>
      <c r="L1917">
        <v>0</v>
      </c>
      <c r="M1917">
        <v>1</v>
      </c>
      <c r="N1917">
        <v>0</v>
      </c>
      <c r="O1917">
        <v>1</v>
      </c>
      <c r="P1917">
        <v>0</v>
      </c>
      <c r="Q1917">
        <v>0</v>
      </c>
      <c r="R1917">
        <v>1</v>
      </c>
      <c r="S1917">
        <v>0</v>
      </c>
      <c r="T1917">
        <v>1</v>
      </c>
      <c r="U1917">
        <v>0</v>
      </c>
      <c r="V1917" s="1">
        <v>1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1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1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>
        <v>0</v>
      </c>
      <c r="BD1917">
        <v>0</v>
      </c>
      <c r="BE1917">
        <v>0</v>
      </c>
      <c r="BF1917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M1917" s="1">
        <v>0</v>
      </c>
      <c r="BN1917" s="1">
        <v>0</v>
      </c>
      <c r="BO1917" s="1">
        <v>0</v>
      </c>
      <c r="BP1917" s="1">
        <v>0</v>
      </c>
      <c r="BQ1917" s="1">
        <v>0</v>
      </c>
      <c r="BR1917" s="1">
        <v>0</v>
      </c>
      <c r="BS1917" s="1">
        <v>0</v>
      </c>
      <c r="BT1917" s="1">
        <v>0</v>
      </c>
      <c r="BU1917" s="1">
        <v>0</v>
      </c>
      <c r="BV1917" s="1">
        <v>0</v>
      </c>
      <c r="BW1917" s="1">
        <v>0</v>
      </c>
      <c r="BX1917" s="1">
        <v>0</v>
      </c>
      <c r="BY1917" s="1">
        <v>0</v>
      </c>
      <c r="BZ1917" s="1">
        <v>0</v>
      </c>
      <c r="CA1917" s="1">
        <v>0</v>
      </c>
      <c r="CB1917" s="1">
        <v>0</v>
      </c>
      <c r="CC1917" s="1">
        <v>0</v>
      </c>
      <c r="CD1917" s="1">
        <v>0</v>
      </c>
      <c r="CE1917" s="1">
        <v>0</v>
      </c>
      <c r="CF1917" s="1">
        <v>1</v>
      </c>
      <c r="CG1917" s="1">
        <v>0</v>
      </c>
      <c r="CH1917" s="1">
        <v>0</v>
      </c>
      <c r="CI1917" s="1" t="s">
        <v>4944</v>
      </c>
      <c r="CJ1917" s="1" t="s">
        <v>4944</v>
      </c>
      <c r="CK1917" s="1" t="s">
        <v>4944</v>
      </c>
      <c r="CL1917" s="1" t="s">
        <v>4944</v>
      </c>
      <c r="CM1917" s="1" t="s">
        <v>4944</v>
      </c>
      <c r="CN1917" s="1" t="s">
        <v>4944</v>
      </c>
      <c r="CO1917" s="1" t="s">
        <v>4944</v>
      </c>
      <c r="CP1917" s="1" t="s">
        <v>4945</v>
      </c>
      <c r="CQ1917" s="1" t="s">
        <v>4945</v>
      </c>
      <c r="CR1917" s="1" t="s">
        <v>4944</v>
      </c>
      <c r="CS1917" s="1" t="s">
        <v>4945</v>
      </c>
      <c r="CT1917" s="1" t="s">
        <v>4943</v>
      </c>
      <c r="CU1917" s="1" t="s">
        <v>4943</v>
      </c>
      <c r="CV1917" s="1" t="s">
        <v>4943</v>
      </c>
      <c r="CW1917" s="1" t="s">
        <v>4943</v>
      </c>
      <c r="CX1917" s="1" t="s">
        <v>4943</v>
      </c>
      <c r="CY1917" s="1" t="s">
        <v>4943</v>
      </c>
      <c r="CZ1917" s="1" t="s">
        <v>4943</v>
      </c>
    </row>
    <row r="1918" spans="2:104" x14ac:dyDescent="0.25">
      <c r="B1918" s="2">
        <v>44350</v>
      </c>
      <c r="C1918" s="1">
        <v>1</v>
      </c>
      <c r="D1918" s="1">
        <v>0</v>
      </c>
      <c r="E1918" s="1">
        <v>0</v>
      </c>
      <c r="F1918" s="1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1</v>
      </c>
      <c r="M1918">
        <v>0</v>
      </c>
      <c r="N1918">
        <v>1</v>
      </c>
      <c r="O1918">
        <v>1</v>
      </c>
      <c r="P1918">
        <v>0</v>
      </c>
      <c r="Q1918">
        <v>1</v>
      </c>
      <c r="R1918">
        <v>1</v>
      </c>
      <c r="S1918">
        <v>1</v>
      </c>
      <c r="T1918">
        <v>1</v>
      </c>
      <c r="U1918">
        <v>1</v>
      </c>
      <c r="V1918" s="1">
        <v>0</v>
      </c>
      <c r="W1918" s="1">
        <v>0</v>
      </c>
      <c r="X1918" s="1">
        <v>1</v>
      </c>
      <c r="Y1918" s="1">
        <v>0</v>
      </c>
      <c r="Z1918" s="1">
        <v>0</v>
      </c>
      <c r="AA1918" s="1">
        <v>1</v>
      </c>
      <c r="AB1918" s="1">
        <v>0</v>
      </c>
      <c r="AC1918" s="1">
        <v>0</v>
      </c>
      <c r="AD1918" s="1">
        <v>0</v>
      </c>
      <c r="AE1918" s="1">
        <v>0</v>
      </c>
      <c r="AF1918" s="1">
        <v>1</v>
      </c>
      <c r="AG1918" s="1">
        <v>1</v>
      </c>
      <c r="AH1918" s="1">
        <v>1</v>
      </c>
      <c r="AI1918" s="1">
        <v>1</v>
      </c>
      <c r="AJ1918" s="1">
        <v>1</v>
      </c>
      <c r="AK1918" s="1">
        <v>1</v>
      </c>
      <c r="AL1918" s="1">
        <v>1</v>
      </c>
      <c r="AM1918" s="1">
        <v>0</v>
      </c>
      <c r="AN1918" s="1">
        <v>0</v>
      </c>
      <c r="AO1918" s="1">
        <v>1</v>
      </c>
      <c r="AP1918" s="1">
        <v>0</v>
      </c>
      <c r="AQ1918" s="1">
        <v>0</v>
      </c>
      <c r="AR1918" s="1">
        <v>1</v>
      </c>
      <c r="AS1918" s="1">
        <v>0</v>
      </c>
      <c r="AT1918" s="1">
        <v>0</v>
      </c>
      <c r="AU1918" s="1">
        <v>0</v>
      </c>
      <c r="AV1918" s="1">
        <v>0</v>
      </c>
      <c r="AW1918" s="1">
        <v>1</v>
      </c>
      <c r="AX1918" s="1">
        <v>1</v>
      </c>
      <c r="AY1918" s="1">
        <v>1</v>
      </c>
      <c r="AZ1918" s="1">
        <v>1</v>
      </c>
      <c r="BA1918" s="1">
        <v>1</v>
      </c>
      <c r="BB1918" s="1">
        <v>1</v>
      </c>
      <c r="BC1918">
        <v>1</v>
      </c>
      <c r="BD1918">
        <v>1</v>
      </c>
      <c r="BE1918">
        <v>1</v>
      </c>
      <c r="BF1918">
        <v>0</v>
      </c>
      <c r="BG1918" s="1">
        <v>0</v>
      </c>
      <c r="BH1918" s="1">
        <v>0</v>
      </c>
      <c r="BI1918" s="1">
        <v>1</v>
      </c>
      <c r="BJ1918" s="1">
        <v>0</v>
      </c>
      <c r="BK1918" s="1">
        <v>0</v>
      </c>
      <c r="BL1918" s="1">
        <v>1</v>
      </c>
      <c r="BM1918" s="1">
        <v>0</v>
      </c>
      <c r="BN1918" s="1">
        <v>0</v>
      </c>
      <c r="BO1918" s="1">
        <v>0</v>
      </c>
      <c r="BP1918" s="1">
        <v>0</v>
      </c>
      <c r="BQ1918" s="1">
        <v>1</v>
      </c>
      <c r="BR1918" s="1">
        <v>1</v>
      </c>
      <c r="BS1918" s="1">
        <v>1</v>
      </c>
      <c r="BT1918" s="1">
        <v>1</v>
      </c>
      <c r="BU1918" s="1">
        <v>1</v>
      </c>
      <c r="BV1918" s="1">
        <v>0</v>
      </c>
      <c r="BW1918" s="1">
        <v>0</v>
      </c>
      <c r="BX1918" s="1">
        <v>1</v>
      </c>
      <c r="BY1918" s="1">
        <v>0</v>
      </c>
      <c r="BZ1918" s="1">
        <v>0</v>
      </c>
      <c r="CA1918" s="1">
        <v>1</v>
      </c>
      <c r="CB1918" s="1">
        <v>0</v>
      </c>
      <c r="CC1918" s="1">
        <v>0</v>
      </c>
      <c r="CD1918" s="1">
        <v>0</v>
      </c>
      <c r="CE1918" s="1">
        <v>0</v>
      </c>
      <c r="CF1918" s="1">
        <v>0</v>
      </c>
      <c r="CG1918" s="1">
        <v>0</v>
      </c>
      <c r="CH1918" s="1">
        <v>0</v>
      </c>
      <c r="CI1918" s="1" t="s">
        <v>4946</v>
      </c>
      <c r="CJ1918" s="1" t="s">
        <v>4946</v>
      </c>
      <c r="CK1918" s="1" t="s">
        <v>4946</v>
      </c>
      <c r="CL1918" s="1" t="s">
        <v>4946</v>
      </c>
      <c r="CM1918" s="1" t="s">
        <v>4944</v>
      </c>
      <c r="CN1918" s="1" t="s">
        <v>4946</v>
      </c>
      <c r="CO1918" s="1" t="s">
        <v>4946</v>
      </c>
      <c r="CP1918" s="1" t="s">
        <v>4946</v>
      </c>
      <c r="CQ1918" s="1" t="s">
        <v>4946</v>
      </c>
      <c r="CR1918" s="1" t="s">
        <v>4946</v>
      </c>
      <c r="CS1918" s="1" t="s">
        <v>4946</v>
      </c>
      <c r="CT1918" s="1" t="s">
        <v>4943</v>
      </c>
      <c r="CU1918" s="1" t="s">
        <v>4943</v>
      </c>
      <c r="CV1918" s="1" t="s">
        <v>4943</v>
      </c>
      <c r="CW1918" s="1" t="s">
        <v>4943</v>
      </c>
      <c r="CX1918" s="1" t="s">
        <v>4943</v>
      </c>
      <c r="CY1918" s="1" t="s">
        <v>4943</v>
      </c>
      <c r="CZ1918" s="1" t="s">
        <v>4943</v>
      </c>
    </row>
    <row r="1919" spans="2:104" x14ac:dyDescent="0.25">
      <c r="B1919" s="2">
        <v>44350</v>
      </c>
      <c r="C1919" s="1">
        <v>0</v>
      </c>
      <c r="D1919" s="1">
        <v>1</v>
      </c>
      <c r="E1919" s="1">
        <v>0</v>
      </c>
      <c r="F1919" s="1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>
        <v>0</v>
      </c>
      <c r="BD1919">
        <v>0</v>
      </c>
      <c r="BE1919">
        <v>0</v>
      </c>
      <c r="BF1919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M1919" s="1">
        <v>0</v>
      </c>
      <c r="BN1919" s="1">
        <v>0</v>
      </c>
      <c r="BO1919" s="1">
        <v>0</v>
      </c>
      <c r="BP1919" s="1">
        <v>0</v>
      </c>
      <c r="BQ1919" s="1">
        <v>0</v>
      </c>
      <c r="BR1919" s="1">
        <v>0</v>
      </c>
      <c r="BS1919" s="1">
        <v>0</v>
      </c>
      <c r="BT1919" s="1">
        <v>0</v>
      </c>
      <c r="BU1919" s="1">
        <v>0</v>
      </c>
      <c r="BV1919" s="1">
        <v>0</v>
      </c>
      <c r="BW1919" s="1">
        <v>0</v>
      </c>
      <c r="BX1919" s="1">
        <v>0</v>
      </c>
      <c r="BY1919" s="1">
        <v>0</v>
      </c>
      <c r="BZ1919" s="1">
        <v>0</v>
      </c>
      <c r="CA1919" s="1">
        <v>0</v>
      </c>
      <c r="CB1919" s="1">
        <v>0</v>
      </c>
      <c r="CC1919" s="1">
        <v>0</v>
      </c>
      <c r="CD1919" s="1">
        <v>0</v>
      </c>
      <c r="CE1919" s="1">
        <v>0</v>
      </c>
      <c r="CF1919" s="1">
        <v>0</v>
      </c>
      <c r="CG1919" s="1">
        <v>0</v>
      </c>
      <c r="CH1919" s="1">
        <v>0</v>
      </c>
      <c r="CI1919" s="1" t="s">
        <v>4943</v>
      </c>
      <c r="CJ1919" s="1" t="s">
        <v>4943</v>
      </c>
      <c r="CK1919" s="1" t="s">
        <v>4943</v>
      </c>
      <c r="CL1919" s="1" t="s">
        <v>4943</v>
      </c>
      <c r="CM1919" s="1" t="s">
        <v>4943</v>
      </c>
      <c r="CN1919" s="1" t="s">
        <v>4943</v>
      </c>
      <c r="CO1919" s="1" t="s">
        <v>4943</v>
      </c>
      <c r="CP1919" s="1" t="s">
        <v>4943</v>
      </c>
      <c r="CQ1919" s="1" t="s">
        <v>4943</v>
      </c>
      <c r="CR1919" s="1" t="s">
        <v>4943</v>
      </c>
      <c r="CS1919" s="1" t="s">
        <v>4943</v>
      </c>
      <c r="CT1919" s="1" t="s">
        <v>4943</v>
      </c>
      <c r="CU1919" s="1" t="s">
        <v>4943</v>
      </c>
      <c r="CV1919" s="1" t="s">
        <v>4943</v>
      </c>
      <c r="CW1919" s="1" t="s">
        <v>4943</v>
      </c>
      <c r="CX1919" s="1" t="s">
        <v>4943</v>
      </c>
      <c r="CY1919" s="1" t="s">
        <v>23</v>
      </c>
      <c r="CZ1919" s="1" t="s">
        <v>4943</v>
      </c>
    </row>
    <row r="1920" spans="2:104" x14ac:dyDescent="0.25">
      <c r="B1920" s="2">
        <v>44350</v>
      </c>
      <c r="C1920" s="1">
        <v>1</v>
      </c>
      <c r="D1920" s="1">
        <v>0</v>
      </c>
      <c r="E1920" s="1">
        <v>0</v>
      </c>
      <c r="F1920" s="1">
        <v>0</v>
      </c>
      <c r="G1920">
        <v>0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0</v>
      </c>
      <c r="N1920">
        <v>1</v>
      </c>
      <c r="O1920">
        <v>1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</v>
      </c>
      <c r="V1920" s="1">
        <v>0</v>
      </c>
      <c r="W1920" s="1">
        <v>1</v>
      </c>
      <c r="X1920" s="1">
        <v>1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1</v>
      </c>
      <c r="AG1920" s="1">
        <v>0</v>
      </c>
      <c r="AH1920" s="1">
        <v>1</v>
      </c>
      <c r="AI1920" s="1">
        <v>1</v>
      </c>
      <c r="AJ1920" s="1">
        <v>0</v>
      </c>
      <c r="AK1920" s="1">
        <v>1</v>
      </c>
      <c r="AL1920" s="1">
        <v>1</v>
      </c>
      <c r="AM1920" s="1">
        <v>0</v>
      </c>
      <c r="AN1920" s="1">
        <v>1</v>
      </c>
      <c r="AO1920" s="1">
        <v>1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1</v>
      </c>
      <c r="AY1920" s="1">
        <v>0</v>
      </c>
      <c r="AZ1920" s="1">
        <v>1</v>
      </c>
      <c r="BA1920" s="1">
        <v>0</v>
      </c>
      <c r="BB1920" s="1">
        <v>1</v>
      </c>
      <c r="BC1920">
        <v>1</v>
      </c>
      <c r="BD1920">
        <v>1</v>
      </c>
      <c r="BE1920">
        <v>1</v>
      </c>
      <c r="BF1920">
        <v>0</v>
      </c>
      <c r="BG1920" s="1">
        <v>0</v>
      </c>
      <c r="BH1920" s="1">
        <v>0</v>
      </c>
      <c r="BI1920" s="1">
        <v>1</v>
      </c>
      <c r="BJ1920" s="1">
        <v>0</v>
      </c>
      <c r="BK1920" s="1">
        <v>0</v>
      </c>
      <c r="BL1920" s="1">
        <v>0</v>
      </c>
      <c r="BM1920" s="1">
        <v>0</v>
      </c>
      <c r="BN1920" s="1">
        <v>0</v>
      </c>
      <c r="BO1920" s="1">
        <v>0</v>
      </c>
      <c r="BP1920" s="1">
        <v>0</v>
      </c>
      <c r="BQ1920" s="1">
        <v>0</v>
      </c>
      <c r="BR1920" s="1">
        <v>0</v>
      </c>
      <c r="BS1920" s="1">
        <v>0</v>
      </c>
      <c r="BT1920" s="1">
        <v>0</v>
      </c>
      <c r="BU1920" s="1">
        <v>0</v>
      </c>
      <c r="BV1920" s="1">
        <v>0</v>
      </c>
      <c r="BW1920" s="1">
        <v>0</v>
      </c>
      <c r="BX1920" s="1">
        <v>0</v>
      </c>
      <c r="BY1920" s="1">
        <v>0</v>
      </c>
      <c r="BZ1920" s="1">
        <v>0</v>
      </c>
      <c r="CA1920" s="1">
        <v>0</v>
      </c>
      <c r="CB1920" s="1">
        <v>0</v>
      </c>
      <c r="CC1920" s="1">
        <v>0</v>
      </c>
      <c r="CD1920" s="1">
        <v>0</v>
      </c>
      <c r="CE1920" s="1">
        <v>0</v>
      </c>
      <c r="CF1920" s="1">
        <v>0</v>
      </c>
      <c r="CG1920" s="1">
        <v>0</v>
      </c>
      <c r="CH1920" s="1">
        <v>0</v>
      </c>
      <c r="CI1920" s="1" t="s">
        <v>4946</v>
      </c>
      <c r="CJ1920" s="1" t="s">
        <v>4944</v>
      </c>
      <c r="CK1920" s="1" t="s">
        <v>4944</v>
      </c>
      <c r="CL1920" s="1" t="s">
        <v>4944</v>
      </c>
      <c r="CM1920" s="1" t="s">
        <v>4944</v>
      </c>
      <c r="CN1920" s="1" t="s">
        <v>4946</v>
      </c>
      <c r="CO1920" s="1" t="s">
        <v>4944</v>
      </c>
      <c r="CP1920" s="1" t="s">
        <v>4944</v>
      </c>
      <c r="CQ1920" s="1" t="s">
        <v>4944</v>
      </c>
      <c r="CR1920" s="1" t="s">
        <v>4946</v>
      </c>
      <c r="CS1920" s="1" t="s">
        <v>4944</v>
      </c>
      <c r="CT1920" s="1" t="s">
        <v>4943</v>
      </c>
      <c r="CU1920" s="1" t="s">
        <v>4943</v>
      </c>
      <c r="CV1920" s="1" t="s">
        <v>4943</v>
      </c>
      <c r="CW1920" s="1" t="s">
        <v>4943</v>
      </c>
      <c r="CX1920" s="1" t="s">
        <v>4943</v>
      </c>
      <c r="CY1920" s="1" t="s">
        <v>4943</v>
      </c>
      <c r="CZ1920" s="1" t="s">
        <v>4943</v>
      </c>
    </row>
    <row r="1921" spans="2:104" x14ac:dyDescent="0.25">
      <c r="B1921" s="2">
        <v>44350</v>
      </c>
      <c r="C1921" s="1">
        <v>0</v>
      </c>
      <c r="D1921" s="1">
        <v>1</v>
      </c>
      <c r="E1921" s="1">
        <v>0</v>
      </c>
      <c r="F1921" s="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>
        <v>0</v>
      </c>
      <c r="BD1921">
        <v>0</v>
      </c>
      <c r="BE1921">
        <v>0</v>
      </c>
      <c r="BF192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M1921" s="1">
        <v>0</v>
      </c>
      <c r="BN1921" s="1">
        <v>0</v>
      </c>
      <c r="BO1921" s="1">
        <v>0</v>
      </c>
      <c r="BP1921" s="1">
        <v>0</v>
      </c>
      <c r="BQ1921" s="1">
        <v>0</v>
      </c>
      <c r="BR1921" s="1">
        <v>0</v>
      </c>
      <c r="BS1921" s="1">
        <v>0</v>
      </c>
      <c r="BT1921" s="1">
        <v>0</v>
      </c>
      <c r="BU1921" s="1">
        <v>0</v>
      </c>
      <c r="BV1921" s="1">
        <v>0</v>
      </c>
      <c r="BW1921" s="1">
        <v>0</v>
      </c>
      <c r="BX1921" s="1">
        <v>0</v>
      </c>
      <c r="BY1921" s="1">
        <v>0</v>
      </c>
      <c r="BZ1921" s="1">
        <v>0</v>
      </c>
      <c r="CA1921" s="1">
        <v>0</v>
      </c>
      <c r="CB1921" s="1">
        <v>0</v>
      </c>
      <c r="CC1921" s="1">
        <v>0</v>
      </c>
      <c r="CD1921" s="1">
        <v>0</v>
      </c>
      <c r="CE1921" s="1">
        <v>0</v>
      </c>
      <c r="CF1921" s="1">
        <v>0</v>
      </c>
      <c r="CG1921" s="1">
        <v>0</v>
      </c>
      <c r="CH1921" s="1">
        <v>0</v>
      </c>
      <c r="CI1921" s="1" t="s">
        <v>4943</v>
      </c>
      <c r="CJ1921" s="1" t="s">
        <v>4943</v>
      </c>
      <c r="CK1921" s="1" t="s">
        <v>4943</v>
      </c>
      <c r="CL1921" s="1" t="s">
        <v>4943</v>
      </c>
      <c r="CM1921" s="1" t="s">
        <v>4943</v>
      </c>
      <c r="CN1921" s="1" t="s">
        <v>4943</v>
      </c>
      <c r="CO1921" s="1" t="s">
        <v>4943</v>
      </c>
      <c r="CP1921" s="1" t="s">
        <v>4943</v>
      </c>
      <c r="CQ1921" s="1" t="s">
        <v>4943</v>
      </c>
      <c r="CR1921" s="1" t="s">
        <v>4943</v>
      </c>
      <c r="CS1921" s="1" t="s">
        <v>4943</v>
      </c>
      <c r="CT1921" s="1" t="s">
        <v>4943</v>
      </c>
      <c r="CU1921" s="1" t="s">
        <v>4943</v>
      </c>
      <c r="CV1921" s="1" t="s">
        <v>4943</v>
      </c>
      <c r="CW1921" s="1" t="s">
        <v>4943</v>
      </c>
      <c r="CX1921" s="1" t="s">
        <v>4943</v>
      </c>
      <c r="CY1921" s="1" t="s">
        <v>23</v>
      </c>
      <c r="CZ1921" s="1" t="s">
        <v>4943</v>
      </c>
    </row>
    <row r="1922" spans="2:104" x14ac:dyDescent="0.25">
      <c r="B1922" s="2">
        <v>44350</v>
      </c>
      <c r="C1922" s="1">
        <v>1</v>
      </c>
      <c r="D1922" s="1">
        <v>0</v>
      </c>
      <c r="E1922" s="1">
        <v>0</v>
      </c>
      <c r="F1922" s="1">
        <v>0</v>
      </c>
      <c r="G1922">
        <v>0</v>
      </c>
      <c r="H1922">
        <v>0</v>
      </c>
      <c r="I1922">
        <v>1</v>
      </c>
      <c r="J1922">
        <v>1</v>
      </c>
      <c r="K1922">
        <v>0</v>
      </c>
      <c r="L1922">
        <v>0</v>
      </c>
      <c r="M1922">
        <v>0</v>
      </c>
      <c r="N1922">
        <v>0</v>
      </c>
      <c r="O1922">
        <v>1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 s="1">
        <v>1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1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1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>
        <v>0</v>
      </c>
      <c r="BD1922">
        <v>0</v>
      </c>
      <c r="BE1922">
        <v>0</v>
      </c>
      <c r="BF1922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M1922" s="1">
        <v>0</v>
      </c>
      <c r="BN1922" s="1">
        <v>0</v>
      </c>
      <c r="BO1922" s="1">
        <v>0</v>
      </c>
      <c r="BP1922" s="1">
        <v>0</v>
      </c>
      <c r="BQ1922" s="1">
        <v>0</v>
      </c>
      <c r="BR1922" s="1">
        <v>0</v>
      </c>
      <c r="BS1922" s="1">
        <v>0</v>
      </c>
      <c r="BT1922" s="1">
        <v>0</v>
      </c>
      <c r="BU1922" s="1">
        <v>0</v>
      </c>
      <c r="BV1922" s="1">
        <v>0</v>
      </c>
      <c r="BW1922" s="1">
        <v>0</v>
      </c>
      <c r="BX1922" s="1">
        <v>0</v>
      </c>
      <c r="BY1922" s="1">
        <v>0</v>
      </c>
      <c r="BZ1922" s="1">
        <v>0</v>
      </c>
      <c r="CA1922" s="1">
        <v>0</v>
      </c>
      <c r="CB1922" s="1">
        <v>0</v>
      </c>
      <c r="CC1922" s="1">
        <v>0</v>
      </c>
      <c r="CD1922" s="1">
        <v>0</v>
      </c>
      <c r="CE1922" s="1">
        <v>0</v>
      </c>
      <c r="CF1922" s="1">
        <v>0</v>
      </c>
      <c r="CG1922" s="1">
        <v>0</v>
      </c>
      <c r="CH1922" s="1">
        <v>0</v>
      </c>
      <c r="CI1922" s="1" t="s">
        <v>4946</v>
      </c>
      <c r="CJ1922" s="1" t="s">
        <v>4946</v>
      </c>
      <c r="CK1922" s="1" t="s">
        <v>4946</v>
      </c>
      <c r="CL1922" s="1" t="s">
        <v>4946</v>
      </c>
      <c r="CM1922" s="1" t="s">
        <v>4946</v>
      </c>
      <c r="CN1922" s="1" t="s">
        <v>4945</v>
      </c>
      <c r="CO1922" s="1" t="s">
        <v>4946</v>
      </c>
      <c r="CP1922" s="1" t="s">
        <v>4945</v>
      </c>
      <c r="CQ1922" s="1" t="s">
        <v>4945</v>
      </c>
      <c r="CR1922" s="1" t="s">
        <v>4946</v>
      </c>
      <c r="CS1922" s="1" t="s">
        <v>4945</v>
      </c>
      <c r="CT1922" s="1" t="s">
        <v>4943</v>
      </c>
      <c r="CU1922" s="1" t="s">
        <v>4943</v>
      </c>
      <c r="CV1922" s="1" t="s">
        <v>4943</v>
      </c>
      <c r="CW1922" s="1" t="s">
        <v>4943</v>
      </c>
      <c r="CX1922" s="1" t="s">
        <v>4943</v>
      </c>
      <c r="CY1922" s="1" t="s">
        <v>4943</v>
      </c>
      <c r="CZ1922" s="1" t="s">
        <v>4943</v>
      </c>
    </row>
    <row r="1923" spans="2:104" x14ac:dyDescent="0.25">
      <c r="B1923" s="2">
        <v>44350</v>
      </c>
      <c r="C1923" s="1">
        <v>0</v>
      </c>
      <c r="D1923" s="1">
        <v>1</v>
      </c>
      <c r="E1923" s="1">
        <v>0</v>
      </c>
      <c r="F1923" s="1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>
        <v>0</v>
      </c>
      <c r="BD1923">
        <v>0</v>
      </c>
      <c r="BE1923">
        <v>0</v>
      </c>
      <c r="BF1923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M1923" s="1">
        <v>0</v>
      </c>
      <c r="BN1923" s="1">
        <v>0</v>
      </c>
      <c r="BO1923" s="1">
        <v>0</v>
      </c>
      <c r="BP1923" s="1">
        <v>0</v>
      </c>
      <c r="BQ1923" s="1">
        <v>0</v>
      </c>
      <c r="BR1923" s="1">
        <v>0</v>
      </c>
      <c r="BS1923" s="1">
        <v>0</v>
      </c>
      <c r="BT1923" s="1">
        <v>0</v>
      </c>
      <c r="BU1923" s="1">
        <v>0</v>
      </c>
      <c r="BV1923" s="1">
        <v>0</v>
      </c>
      <c r="BW1923" s="1">
        <v>0</v>
      </c>
      <c r="BX1923" s="1">
        <v>0</v>
      </c>
      <c r="BY1923" s="1">
        <v>0</v>
      </c>
      <c r="BZ1923" s="1">
        <v>0</v>
      </c>
      <c r="CA1923" s="1">
        <v>0</v>
      </c>
      <c r="CB1923" s="1">
        <v>0</v>
      </c>
      <c r="CC1923" s="1">
        <v>0</v>
      </c>
      <c r="CD1923" s="1">
        <v>0</v>
      </c>
      <c r="CE1923" s="1">
        <v>0</v>
      </c>
      <c r="CF1923" s="1">
        <v>0</v>
      </c>
      <c r="CG1923" s="1">
        <v>0</v>
      </c>
      <c r="CH1923" s="1">
        <v>0</v>
      </c>
      <c r="CI1923" s="1" t="s">
        <v>4943</v>
      </c>
      <c r="CJ1923" s="1" t="s">
        <v>4943</v>
      </c>
      <c r="CK1923" s="1" t="s">
        <v>4943</v>
      </c>
      <c r="CL1923" s="1" t="s">
        <v>4943</v>
      </c>
      <c r="CM1923" s="1" t="s">
        <v>4943</v>
      </c>
      <c r="CN1923" s="1" t="s">
        <v>4943</v>
      </c>
      <c r="CO1923" s="1" t="s">
        <v>4943</v>
      </c>
      <c r="CP1923" s="1" t="s">
        <v>4943</v>
      </c>
      <c r="CQ1923" s="1" t="s">
        <v>4943</v>
      </c>
      <c r="CR1923" s="1" t="s">
        <v>4943</v>
      </c>
      <c r="CS1923" s="1" t="s">
        <v>4943</v>
      </c>
      <c r="CT1923" s="1" t="s">
        <v>4943</v>
      </c>
      <c r="CU1923" s="1" t="s">
        <v>4943</v>
      </c>
      <c r="CV1923" s="1" t="s">
        <v>4943</v>
      </c>
      <c r="CW1923" s="1" t="s">
        <v>4943</v>
      </c>
      <c r="CX1923" s="1" t="s">
        <v>4943</v>
      </c>
      <c r="CY1923" s="1" t="s">
        <v>23</v>
      </c>
      <c r="CZ1923" s="1" t="s">
        <v>4943</v>
      </c>
    </row>
    <row r="1924" spans="2:104" x14ac:dyDescent="0.25">
      <c r="B1924" s="2">
        <v>44350</v>
      </c>
      <c r="C1924" s="1">
        <v>1</v>
      </c>
      <c r="D1924" s="1">
        <v>0</v>
      </c>
      <c r="E1924" s="1">
        <v>0</v>
      </c>
      <c r="F1924" s="1">
        <v>0</v>
      </c>
      <c r="G1924">
        <v>0</v>
      </c>
      <c r="H1924">
        <v>0</v>
      </c>
      <c r="I1924">
        <v>1</v>
      </c>
      <c r="J1924">
        <v>1</v>
      </c>
      <c r="K1924">
        <v>1</v>
      </c>
      <c r="L1924">
        <v>1</v>
      </c>
      <c r="M1924">
        <v>1</v>
      </c>
      <c r="N1924">
        <v>1</v>
      </c>
      <c r="O1924">
        <v>1</v>
      </c>
      <c r="P1924">
        <v>0</v>
      </c>
      <c r="Q1924">
        <v>0</v>
      </c>
      <c r="R1924">
        <v>1</v>
      </c>
      <c r="S1924">
        <v>1</v>
      </c>
      <c r="T1924">
        <v>1</v>
      </c>
      <c r="U1924">
        <v>1</v>
      </c>
      <c r="V1924" s="1">
        <v>1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1</v>
      </c>
      <c r="AG1924" s="1">
        <v>0</v>
      </c>
      <c r="AH1924" s="1">
        <v>1</v>
      </c>
      <c r="AI1924" s="1">
        <v>0</v>
      </c>
      <c r="AJ1924" s="1">
        <v>0</v>
      </c>
      <c r="AK1924" s="1">
        <v>0</v>
      </c>
      <c r="AL1924" s="1">
        <v>0</v>
      </c>
      <c r="AM1924" s="1">
        <v>1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1</v>
      </c>
      <c r="AX1924" s="1">
        <v>1</v>
      </c>
      <c r="AY1924" s="1">
        <v>1</v>
      </c>
      <c r="AZ1924" s="1">
        <v>1</v>
      </c>
      <c r="BA1924" s="1">
        <v>1</v>
      </c>
      <c r="BB1924" s="1">
        <v>1</v>
      </c>
      <c r="BC1924">
        <v>1</v>
      </c>
      <c r="BD1924">
        <v>1</v>
      </c>
      <c r="BE1924">
        <v>1</v>
      </c>
      <c r="BF1924">
        <v>1</v>
      </c>
      <c r="BG1924" s="1">
        <v>1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M1924" s="1">
        <v>0</v>
      </c>
      <c r="BN1924" s="1">
        <v>0</v>
      </c>
      <c r="BO1924" s="1">
        <v>0</v>
      </c>
      <c r="BP1924" s="1">
        <v>0</v>
      </c>
      <c r="BQ1924" s="1">
        <v>1</v>
      </c>
      <c r="BR1924" s="1">
        <v>1</v>
      </c>
      <c r="BS1924" s="1">
        <v>1</v>
      </c>
      <c r="BT1924" s="1">
        <v>1</v>
      </c>
      <c r="BU1924" s="1">
        <v>1</v>
      </c>
      <c r="BV1924" s="1">
        <v>1</v>
      </c>
      <c r="BW1924" s="1">
        <v>0</v>
      </c>
      <c r="BX1924" s="1">
        <v>0</v>
      </c>
      <c r="BY1924" s="1">
        <v>0</v>
      </c>
      <c r="BZ1924" s="1">
        <v>0</v>
      </c>
      <c r="CA1924" s="1">
        <v>0</v>
      </c>
      <c r="CB1924" s="1">
        <v>0</v>
      </c>
      <c r="CC1924" s="1">
        <v>0</v>
      </c>
      <c r="CD1924" s="1">
        <v>0</v>
      </c>
      <c r="CE1924" s="1">
        <v>0</v>
      </c>
      <c r="CF1924" s="1">
        <v>1</v>
      </c>
      <c r="CG1924" s="1">
        <v>0</v>
      </c>
      <c r="CH1924" s="1">
        <v>0</v>
      </c>
      <c r="CI1924" s="1" t="s">
        <v>4946</v>
      </c>
      <c r="CJ1924" s="1" t="s">
        <v>4946</v>
      </c>
      <c r="CK1924" s="1" t="s">
        <v>4946</v>
      </c>
      <c r="CL1924" s="1" t="s">
        <v>4946</v>
      </c>
      <c r="CM1924" s="1" t="s">
        <v>4946</v>
      </c>
      <c r="CN1924" s="1" t="s">
        <v>4946</v>
      </c>
      <c r="CO1924" s="1" t="s">
        <v>4946</v>
      </c>
      <c r="CP1924" s="1" t="s">
        <v>4946</v>
      </c>
      <c r="CQ1924" s="1" t="s">
        <v>4946</v>
      </c>
      <c r="CR1924" s="1" t="s">
        <v>4946</v>
      </c>
      <c r="CS1924" s="1" t="s">
        <v>4946</v>
      </c>
      <c r="CT1924" s="1" t="s">
        <v>4943</v>
      </c>
      <c r="CU1924" s="1" t="s">
        <v>4943</v>
      </c>
      <c r="CV1924" s="1" t="s">
        <v>4943</v>
      </c>
      <c r="CW1924" s="1" t="s">
        <v>4943</v>
      </c>
      <c r="CX1924" s="1" t="s">
        <v>4943</v>
      </c>
      <c r="CY1924" s="1" t="s">
        <v>4943</v>
      </c>
      <c r="CZ1924" s="1" t="s">
        <v>4943</v>
      </c>
    </row>
    <row r="1925" spans="2:104" x14ac:dyDescent="0.25">
      <c r="B1925" s="2">
        <v>44350</v>
      </c>
      <c r="C1925" s="1">
        <v>1</v>
      </c>
      <c r="D1925" s="1">
        <v>0</v>
      </c>
      <c r="E1925" s="1">
        <v>0</v>
      </c>
      <c r="F1925" s="1">
        <v>0</v>
      </c>
      <c r="G1925">
        <v>0</v>
      </c>
      <c r="H1925">
        <v>0</v>
      </c>
      <c r="I1925">
        <v>1</v>
      </c>
      <c r="J1925">
        <v>1</v>
      </c>
      <c r="K1925">
        <v>1</v>
      </c>
      <c r="L1925">
        <v>1</v>
      </c>
      <c r="M1925">
        <v>1</v>
      </c>
      <c r="N1925">
        <v>1</v>
      </c>
      <c r="O1925">
        <v>1</v>
      </c>
      <c r="P1925">
        <v>0</v>
      </c>
      <c r="Q1925">
        <v>0</v>
      </c>
      <c r="R1925">
        <v>0</v>
      </c>
      <c r="S1925">
        <v>0</v>
      </c>
      <c r="T1925">
        <v>1</v>
      </c>
      <c r="U1925">
        <v>1</v>
      </c>
      <c r="V1925" s="1">
        <v>1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1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1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1</v>
      </c>
      <c r="AZ1925" s="1">
        <v>1</v>
      </c>
      <c r="BA1925" s="1">
        <v>1</v>
      </c>
      <c r="BB1925" s="1">
        <v>1</v>
      </c>
      <c r="BC1925">
        <v>1</v>
      </c>
      <c r="BD1925">
        <v>0</v>
      </c>
      <c r="BE1925">
        <v>0</v>
      </c>
      <c r="BF1925">
        <v>1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M1925" s="1">
        <v>0</v>
      </c>
      <c r="BN1925" s="1">
        <v>0</v>
      </c>
      <c r="BO1925" s="1">
        <v>0</v>
      </c>
      <c r="BP1925" s="1">
        <v>0</v>
      </c>
      <c r="BQ1925" s="1">
        <v>1</v>
      </c>
      <c r="BR1925" s="1">
        <v>0</v>
      </c>
      <c r="BS1925" s="1">
        <v>0</v>
      </c>
      <c r="BT1925" s="1">
        <v>0</v>
      </c>
      <c r="BU1925" s="1">
        <v>1</v>
      </c>
      <c r="BV1925" s="1">
        <v>1</v>
      </c>
      <c r="BW1925" s="1">
        <v>0</v>
      </c>
      <c r="BX1925" s="1">
        <v>0</v>
      </c>
      <c r="BY1925" s="1">
        <v>0</v>
      </c>
      <c r="BZ1925" s="1">
        <v>0</v>
      </c>
      <c r="CA1925" s="1">
        <v>0</v>
      </c>
      <c r="CB1925" s="1">
        <v>0</v>
      </c>
      <c r="CC1925" s="1">
        <v>0</v>
      </c>
      <c r="CD1925" s="1">
        <v>0</v>
      </c>
      <c r="CE1925" s="1">
        <v>0</v>
      </c>
      <c r="CF1925" s="1">
        <v>1</v>
      </c>
      <c r="CG1925" s="1">
        <v>0</v>
      </c>
      <c r="CH1925" s="1">
        <v>0</v>
      </c>
      <c r="CI1925" s="1" t="s">
        <v>4944</v>
      </c>
      <c r="CJ1925" s="1" t="s">
        <v>4944</v>
      </c>
      <c r="CK1925" s="1" t="s">
        <v>4946</v>
      </c>
      <c r="CL1925" s="1" t="s">
        <v>4946</v>
      </c>
      <c r="CM1925" s="1" t="s">
        <v>4944</v>
      </c>
      <c r="CN1925" s="1" t="s">
        <v>4944</v>
      </c>
      <c r="CO1925" s="1" t="s">
        <v>4945</v>
      </c>
      <c r="CP1925" s="1" t="s">
        <v>4944</v>
      </c>
      <c r="CQ1925" s="1" t="s">
        <v>4944</v>
      </c>
      <c r="CR1925" s="1" t="s">
        <v>4944</v>
      </c>
      <c r="CS1925" s="1" t="s">
        <v>4944</v>
      </c>
      <c r="CT1925" s="1" t="s">
        <v>4943</v>
      </c>
      <c r="CU1925" s="1" t="s">
        <v>4943</v>
      </c>
      <c r="CV1925" s="1" t="s">
        <v>4943</v>
      </c>
      <c r="CW1925" s="1" t="s">
        <v>4943</v>
      </c>
      <c r="CX1925" s="1" t="s">
        <v>4943</v>
      </c>
      <c r="CY1925" s="1" t="s">
        <v>4943</v>
      </c>
      <c r="CZ1925" s="1" t="s">
        <v>4943</v>
      </c>
    </row>
    <row r="1926" spans="2:104" x14ac:dyDescent="0.25">
      <c r="B1926" s="2">
        <v>44350</v>
      </c>
      <c r="C1926" s="1">
        <v>1</v>
      </c>
      <c r="D1926" s="1">
        <v>0</v>
      </c>
      <c r="E1926" s="1">
        <v>0</v>
      </c>
      <c r="F1926" s="1">
        <v>0</v>
      </c>
      <c r="G1926">
        <v>0</v>
      </c>
      <c r="H1926">
        <v>0</v>
      </c>
      <c r="I1926">
        <v>1</v>
      </c>
      <c r="J1926">
        <v>1</v>
      </c>
      <c r="K1926">
        <v>1</v>
      </c>
      <c r="L1926">
        <v>1</v>
      </c>
      <c r="M1926">
        <v>1</v>
      </c>
      <c r="N1926">
        <v>0</v>
      </c>
      <c r="O1926">
        <v>1</v>
      </c>
      <c r="P1926">
        <v>0</v>
      </c>
      <c r="Q1926">
        <v>0</v>
      </c>
      <c r="R1926">
        <v>1</v>
      </c>
      <c r="S1926">
        <v>1</v>
      </c>
      <c r="T1926">
        <v>1</v>
      </c>
      <c r="U1926">
        <v>0</v>
      </c>
      <c r="V1926" s="1">
        <v>1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1</v>
      </c>
      <c r="AG1926" s="1">
        <v>1</v>
      </c>
      <c r="AH1926" s="1">
        <v>0</v>
      </c>
      <c r="AI1926" s="1">
        <v>0</v>
      </c>
      <c r="AJ1926" s="1">
        <v>0</v>
      </c>
      <c r="AK1926" s="1">
        <v>1</v>
      </c>
      <c r="AL1926" s="1">
        <v>0</v>
      </c>
      <c r="AM1926" s="1">
        <v>1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0</v>
      </c>
      <c r="AW1926" s="1">
        <v>1</v>
      </c>
      <c r="AX1926" s="1">
        <v>1</v>
      </c>
      <c r="AY1926" s="1">
        <v>1</v>
      </c>
      <c r="AZ1926" s="1">
        <v>1</v>
      </c>
      <c r="BA1926" s="1">
        <v>1</v>
      </c>
      <c r="BB1926" s="1">
        <v>1</v>
      </c>
      <c r="BC1926">
        <v>1</v>
      </c>
      <c r="BD1926">
        <v>1</v>
      </c>
      <c r="BE1926">
        <v>1</v>
      </c>
      <c r="BF1926">
        <v>1</v>
      </c>
      <c r="BG1926" s="1">
        <v>1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M1926" s="1">
        <v>0</v>
      </c>
      <c r="BN1926" s="1">
        <v>0</v>
      </c>
      <c r="BO1926" s="1">
        <v>0</v>
      </c>
      <c r="BP1926" s="1">
        <v>0</v>
      </c>
      <c r="BQ1926" s="1">
        <v>1</v>
      </c>
      <c r="BR1926" s="1">
        <v>1</v>
      </c>
      <c r="BS1926" s="1">
        <v>0</v>
      </c>
      <c r="BT1926" s="1">
        <v>1</v>
      </c>
      <c r="BU1926" s="1">
        <v>1</v>
      </c>
      <c r="BV1926" s="1">
        <v>1</v>
      </c>
      <c r="BW1926" s="1">
        <v>0</v>
      </c>
      <c r="BX1926" s="1">
        <v>0</v>
      </c>
      <c r="BY1926" s="1">
        <v>0</v>
      </c>
      <c r="BZ1926" s="1">
        <v>0</v>
      </c>
      <c r="CA1926" s="1">
        <v>0</v>
      </c>
      <c r="CB1926" s="1">
        <v>0</v>
      </c>
      <c r="CC1926" s="1">
        <v>0</v>
      </c>
      <c r="CD1926" s="1">
        <v>0</v>
      </c>
      <c r="CE1926" s="1">
        <v>0</v>
      </c>
      <c r="CF1926" s="1">
        <v>1</v>
      </c>
      <c r="CG1926" s="1">
        <v>0</v>
      </c>
      <c r="CH1926" s="1">
        <v>0</v>
      </c>
      <c r="CI1926" s="1" t="s">
        <v>4946</v>
      </c>
      <c r="CJ1926" s="1" t="s">
        <v>4946</v>
      </c>
      <c r="CK1926" s="1" t="s">
        <v>4946</v>
      </c>
      <c r="CL1926" s="1" t="s">
        <v>4946</v>
      </c>
      <c r="CM1926" s="1" t="s">
        <v>4944</v>
      </c>
      <c r="CN1926" s="1" t="s">
        <v>4946</v>
      </c>
      <c r="CO1926" s="1" t="s">
        <v>4944</v>
      </c>
      <c r="CP1926" s="1" t="s">
        <v>4944</v>
      </c>
      <c r="CQ1926" s="1" t="s">
        <v>4944</v>
      </c>
      <c r="CR1926" s="1" t="s">
        <v>4946</v>
      </c>
      <c r="CS1926" s="1" t="s">
        <v>4944</v>
      </c>
      <c r="CT1926" s="1" t="s">
        <v>4943</v>
      </c>
      <c r="CU1926" s="1" t="s">
        <v>4943</v>
      </c>
      <c r="CV1926" s="1" t="s">
        <v>4943</v>
      </c>
      <c r="CW1926" s="1" t="s">
        <v>4943</v>
      </c>
      <c r="CX1926" s="1" t="s">
        <v>4943</v>
      </c>
      <c r="CY1926" s="1" t="s">
        <v>4943</v>
      </c>
      <c r="CZ1926" s="1" t="s">
        <v>4943</v>
      </c>
    </row>
    <row r="1927" spans="2:104" x14ac:dyDescent="0.25">
      <c r="B1927" s="2">
        <v>44350</v>
      </c>
      <c r="C1927" s="1">
        <v>1</v>
      </c>
      <c r="D1927" s="1">
        <v>0</v>
      </c>
      <c r="E1927" s="1">
        <v>0</v>
      </c>
      <c r="F1927" s="1">
        <v>0</v>
      </c>
      <c r="G1927">
        <v>0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1</v>
      </c>
      <c r="O1927">
        <v>1</v>
      </c>
      <c r="P1927">
        <v>1</v>
      </c>
      <c r="Q1927">
        <v>0</v>
      </c>
      <c r="R1927">
        <v>1</v>
      </c>
      <c r="S1927">
        <v>1</v>
      </c>
      <c r="T1927">
        <v>1</v>
      </c>
      <c r="U1927">
        <v>0</v>
      </c>
      <c r="V1927" s="1">
        <v>1</v>
      </c>
      <c r="W1927" s="1">
        <v>0</v>
      </c>
      <c r="X1927" s="1">
        <v>0</v>
      </c>
      <c r="Y1927" s="1">
        <v>0</v>
      </c>
      <c r="Z1927" s="1">
        <v>0</v>
      </c>
      <c r="AA1927" s="1">
        <v>1</v>
      </c>
      <c r="AB1927" s="1">
        <v>0</v>
      </c>
      <c r="AC1927" s="1">
        <v>0</v>
      </c>
      <c r="AD1927" s="1">
        <v>0</v>
      </c>
      <c r="AE1927" s="1">
        <v>0</v>
      </c>
      <c r="AF1927" s="1">
        <v>1</v>
      </c>
      <c r="AG1927" s="1">
        <v>1</v>
      </c>
      <c r="AH1927" s="1">
        <v>1</v>
      </c>
      <c r="AI1927" s="1">
        <v>1</v>
      </c>
      <c r="AJ1927" s="1">
        <v>1</v>
      </c>
      <c r="AK1927" s="1">
        <v>1</v>
      </c>
      <c r="AL1927" s="1">
        <v>0</v>
      </c>
      <c r="AM1927" s="1">
        <v>1</v>
      </c>
      <c r="AN1927" s="1">
        <v>0</v>
      </c>
      <c r="AO1927" s="1">
        <v>0</v>
      </c>
      <c r="AP1927" s="1">
        <v>0</v>
      </c>
      <c r="AQ1927" s="1">
        <v>0</v>
      </c>
      <c r="AR1927" s="1">
        <v>1</v>
      </c>
      <c r="AS1927" s="1">
        <v>0</v>
      </c>
      <c r="AT1927" s="1">
        <v>0</v>
      </c>
      <c r="AU1927" s="1">
        <v>0</v>
      </c>
      <c r="AV1927" s="1">
        <v>0</v>
      </c>
      <c r="AW1927" s="1">
        <v>1</v>
      </c>
      <c r="AX1927" s="1">
        <v>1</v>
      </c>
      <c r="AY1927" s="1">
        <v>1</v>
      </c>
      <c r="AZ1927" s="1">
        <v>1</v>
      </c>
      <c r="BA1927" s="1">
        <v>0</v>
      </c>
      <c r="BB1927" s="1">
        <v>0</v>
      </c>
      <c r="BC1927">
        <v>1</v>
      </c>
      <c r="BD1927">
        <v>1</v>
      </c>
      <c r="BE1927">
        <v>1</v>
      </c>
      <c r="BF1927">
        <v>1</v>
      </c>
      <c r="BG1927" s="1">
        <v>1</v>
      </c>
      <c r="BH1927" s="1">
        <v>0</v>
      </c>
      <c r="BI1927" s="1">
        <v>0</v>
      </c>
      <c r="BJ1927" s="1">
        <v>0</v>
      </c>
      <c r="BK1927" s="1">
        <v>0</v>
      </c>
      <c r="BL1927" s="1">
        <v>1</v>
      </c>
      <c r="BM1927" s="1">
        <v>0</v>
      </c>
      <c r="BN1927" s="1">
        <v>0</v>
      </c>
      <c r="BO1927" s="1">
        <v>0</v>
      </c>
      <c r="BP1927" s="1">
        <v>0</v>
      </c>
      <c r="BQ1927" s="1">
        <v>0</v>
      </c>
      <c r="BR1927" s="1">
        <v>0</v>
      </c>
      <c r="BS1927" s="1">
        <v>0</v>
      </c>
      <c r="BT1927" s="1">
        <v>0</v>
      </c>
      <c r="BU1927" s="1">
        <v>0</v>
      </c>
      <c r="BV1927" s="1">
        <v>0</v>
      </c>
      <c r="BW1927" s="1">
        <v>0</v>
      </c>
      <c r="BX1927" s="1">
        <v>0</v>
      </c>
      <c r="BY1927" s="1">
        <v>0</v>
      </c>
      <c r="BZ1927" s="1">
        <v>0</v>
      </c>
      <c r="CA1927" s="1">
        <v>0</v>
      </c>
      <c r="CB1927" s="1">
        <v>0</v>
      </c>
      <c r="CC1927" s="1">
        <v>0</v>
      </c>
      <c r="CD1927" s="1">
        <v>0</v>
      </c>
      <c r="CE1927" s="1">
        <v>0</v>
      </c>
      <c r="CF1927" s="1">
        <v>0</v>
      </c>
      <c r="CG1927" s="1">
        <v>0</v>
      </c>
      <c r="CH1927" s="1">
        <v>0</v>
      </c>
      <c r="CI1927" s="1" t="s">
        <v>4944</v>
      </c>
      <c r="CJ1927" s="1" t="s">
        <v>4945</v>
      </c>
      <c r="CK1927" s="1" t="s">
        <v>4945</v>
      </c>
      <c r="CL1927" s="1" t="s">
        <v>4945</v>
      </c>
      <c r="CM1927" s="1" t="s">
        <v>4945</v>
      </c>
      <c r="CN1927" s="1" t="s">
        <v>4945</v>
      </c>
      <c r="CO1927" s="1" t="s">
        <v>4945</v>
      </c>
      <c r="CP1927" s="1" t="s">
        <v>4945</v>
      </c>
      <c r="CQ1927" s="1" t="s">
        <v>4945</v>
      </c>
      <c r="CR1927" s="1" t="s">
        <v>4945</v>
      </c>
      <c r="CS1927" s="1" t="s">
        <v>4945</v>
      </c>
      <c r="CT1927" s="1" t="s">
        <v>4943</v>
      </c>
      <c r="CU1927" s="1" t="s">
        <v>4943</v>
      </c>
      <c r="CV1927" s="1" t="s">
        <v>4943</v>
      </c>
      <c r="CW1927" s="1" t="s">
        <v>4943</v>
      </c>
      <c r="CX1927" s="1" t="s">
        <v>4943</v>
      </c>
      <c r="CY1927" s="1" t="s">
        <v>4943</v>
      </c>
      <c r="CZ1927" s="1" t="s">
        <v>4943</v>
      </c>
    </row>
    <row r="1928" spans="2:104" x14ac:dyDescent="0.25">
      <c r="B1928" s="2">
        <v>44350</v>
      </c>
      <c r="C1928" s="1">
        <v>1</v>
      </c>
      <c r="D1928" s="1">
        <v>0</v>
      </c>
      <c r="E1928" s="1">
        <v>0</v>
      </c>
      <c r="F1928" s="1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1</v>
      </c>
      <c r="M1928">
        <v>1</v>
      </c>
      <c r="N1928">
        <v>1</v>
      </c>
      <c r="O1928">
        <v>1</v>
      </c>
      <c r="P1928">
        <v>0</v>
      </c>
      <c r="Q1928">
        <v>0</v>
      </c>
      <c r="R1928">
        <v>1</v>
      </c>
      <c r="S1928">
        <v>1</v>
      </c>
      <c r="T1928">
        <v>1</v>
      </c>
      <c r="U1928">
        <v>0</v>
      </c>
      <c r="V1928" s="1">
        <v>1</v>
      </c>
      <c r="W1928" s="1">
        <v>0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1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1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1</v>
      </c>
      <c r="AX1928" s="1">
        <v>1</v>
      </c>
      <c r="AY1928" s="1">
        <v>1</v>
      </c>
      <c r="AZ1928" s="1">
        <v>1</v>
      </c>
      <c r="BA1928" s="1">
        <v>1</v>
      </c>
      <c r="BB1928" s="1">
        <v>1</v>
      </c>
      <c r="BC1928">
        <v>1</v>
      </c>
      <c r="BD1928">
        <v>1</v>
      </c>
      <c r="BE1928">
        <v>1</v>
      </c>
      <c r="BF1928">
        <v>0</v>
      </c>
      <c r="BG1928" s="1">
        <v>1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M1928" s="1">
        <v>0</v>
      </c>
      <c r="BN1928" s="1">
        <v>0</v>
      </c>
      <c r="BO1928" s="1">
        <v>0</v>
      </c>
      <c r="BP1928" s="1">
        <v>0</v>
      </c>
      <c r="BQ1928" s="1">
        <v>1</v>
      </c>
      <c r="BR1928" s="1">
        <v>0</v>
      </c>
      <c r="BS1928" s="1">
        <v>0</v>
      </c>
      <c r="BT1928" s="1">
        <v>0</v>
      </c>
      <c r="BU1928" s="1">
        <v>1</v>
      </c>
      <c r="BV1928" s="1">
        <v>1</v>
      </c>
      <c r="BW1928" s="1">
        <v>0</v>
      </c>
      <c r="BX1928" s="1">
        <v>0</v>
      </c>
      <c r="BY1928" s="1">
        <v>0</v>
      </c>
      <c r="BZ1928" s="1">
        <v>0</v>
      </c>
      <c r="CA1928" s="1">
        <v>0</v>
      </c>
      <c r="CB1928" s="1">
        <v>0</v>
      </c>
      <c r="CC1928" s="1">
        <v>0</v>
      </c>
      <c r="CD1928" s="1">
        <v>0</v>
      </c>
      <c r="CE1928" s="1">
        <v>0</v>
      </c>
      <c r="CF1928" s="1">
        <v>1</v>
      </c>
      <c r="CG1928" s="1">
        <v>0</v>
      </c>
      <c r="CH1928" s="1">
        <v>0</v>
      </c>
      <c r="CI1928" s="1" t="s">
        <v>4946</v>
      </c>
      <c r="CJ1928" s="1" t="s">
        <v>4946</v>
      </c>
      <c r="CK1928" s="1" t="s">
        <v>4946</v>
      </c>
      <c r="CL1928" s="1" t="s">
        <v>4946</v>
      </c>
      <c r="CM1928" s="1" t="s">
        <v>4946</v>
      </c>
      <c r="CN1928" s="1" t="s">
        <v>4946</v>
      </c>
      <c r="CO1928" s="1" t="s">
        <v>4946</v>
      </c>
      <c r="CP1928" s="1" t="s">
        <v>4946</v>
      </c>
      <c r="CQ1928" s="1" t="s">
        <v>4944</v>
      </c>
      <c r="CR1928" s="1" t="s">
        <v>4944</v>
      </c>
      <c r="CS1928" s="1" t="s">
        <v>4944</v>
      </c>
      <c r="CT1928" s="1" t="s">
        <v>4943</v>
      </c>
      <c r="CU1928" s="1" t="s">
        <v>4943</v>
      </c>
      <c r="CV1928" s="1" t="s">
        <v>4943</v>
      </c>
      <c r="CW1928" s="1" t="s">
        <v>4943</v>
      </c>
      <c r="CX1928" s="1" t="s">
        <v>4943</v>
      </c>
      <c r="CY1928" s="1" t="s">
        <v>4943</v>
      </c>
      <c r="CZ1928" s="1" t="s">
        <v>4943</v>
      </c>
    </row>
    <row r="1929" spans="2:104" x14ac:dyDescent="0.25">
      <c r="B1929" s="2">
        <v>44350</v>
      </c>
      <c r="C1929" s="1">
        <v>0</v>
      </c>
      <c r="D1929" s="1">
        <v>1</v>
      </c>
      <c r="E1929" s="1">
        <v>0</v>
      </c>
      <c r="F1929" s="1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>
        <v>0</v>
      </c>
      <c r="BD1929">
        <v>0</v>
      </c>
      <c r="BE1929">
        <v>0</v>
      </c>
      <c r="BF1929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M1929" s="1">
        <v>0</v>
      </c>
      <c r="BN1929" s="1">
        <v>0</v>
      </c>
      <c r="BO1929" s="1">
        <v>0</v>
      </c>
      <c r="BP1929" s="1">
        <v>0</v>
      </c>
      <c r="BQ1929" s="1">
        <v>0</v>
      </c>
      <c r="BR1929" s="1">
        <v>0</v>
      </c>
      <c r="BS1929" s="1">
        <v>0</v>
      </c>
      <c r="BT1929" s="1">
        <v>0</v>
      </c>
      <c r="BU1929" s="1">
        <v>0</v>
      </c>
      <c r="BV1929" s="1">
        <v>0</v>
      </c>
      <c r="BW1929" s="1">
        <v>0</v>
      </c>
      <c r="BX1929" s="1">
        <v>0</v>
      </c>
      <c r="BY1929" s="1">
        <v>0</v>
      </c>
      <c r="BZ1929" s="1">
        <v>0</v>
      </c>
      <c r="CA1929" s="1">
        <v>0</v>
      </c>
      <c r="CB1929" s="1">
        <v>0</v>
      </c>
      <c r="CC1929" s="1">
        <v>0</v>
      </c>
      <c r="CD1929" s="1">
        <v>0</v>
      </c>
      <c r="CE1929" s="1">
        <v>0</v>
      </c>
      <c r="CF1929" s="1">
        <v>0</v>
      </c>
      <c r="CG1929" s="1">
        <v>0</v>
      </c>
      <c r="CH1929" s="1">
        <v>0</v>
      </c>
      <c r="CI1929" s="1" t="s">
        <v>4943</v>
      </c>
      <c r="CJ1929" s="1" t="s">
        <v>4943</v>
      </c>
      <c r="CK1929" s="1" t="s">
        <v>4943</v>
      </c>
      <c r="CL1929" s="1" t="s">
        <v>4943</v>
      </c>
      <c r="CM1929" s="1" t="s">
        <v>4943</v>
      </c>
      <c r="CN1929" s="1" t="s">
        <v>4943</v>
      </c>
      <c r="CO1929" s="1" t="s">
        <v>4943</v>
      </c>
      <c r="CP1929" s="1" t="s">
        <v>4943</v>
      </c>
      <c r="CQ1929" s="1" t="s">
        <v>4943</v>
      </c>
      <c r="CR1929" s="1" t="s">
        <v>4943</v>
      </c>
      <c r="CS1929" s="1" t="s">
        <v>4943</v>
      </c>
      <c r="CT1929" s="1" t="s">
        <v>4943</v>
      </c>
      <c r="CU1929" s="1" t="s">
        <v>4943</v>
      </c>
      <c r="CV1929" s="1" t="s">
        <v>4943</v>
      </c>
      <c r="CW1929" s="1" t="s">
        <v>4943</v>
      </c>
      <c r="CX1929" s="1" t="s">
        <v>4943</v>
      </c>
      <c r="CY1929" s="1" t="s">
        <v>23</v>
      </c>
      <c r="CZ1929" s="1" t="s">
        <v>4943</v>
      </c>
    </row>
    <row r="1930" spans="2:104" x14ac:dyDescent="0.25">
      <c r="B1930" s="2">
        <v>44350</v>
      </c>
      <c r="C1930" s="1">
        <v>1</v>
      </c>
      <c r="D1930" s="1">
        <v>0</v>
      </c>
      <c r="E1930" s="1">
        <v>0</v>
      </c>
      <c r="F1930" s="1">
        <v>0</v>
      </c>
      <c r="G1930">
        <v>0</v>
      </c>
      <c r="H1930">
        <v>0</v>
      </c>
      <c r="I1930">
        <v>1</v>
      </c>
      <c r="J1930">
        <v>1</v>
      </c>
      <c r="K1930">
        <v>1</v>
      </c>
      <c r="L1930">
        <v>1</v>
      </c>
      <c r="M1930">
        <v>1</v>
      </c>
      <c r="N1930">
        <v>1</v>
      </c>
      <c r="O1930">
        <v>0</v>
      </c>
      <c r="P1930">
        <v>1</v>
      </c>
      <c r="Q1930">
        <v>0</v>
      </c>
      <c r="R1930">
        <v>1</v>
      </c>
      <c r="S1930">
        <v>0</v>
      </c>
      <c r="T1930">
        <v>1</v>
      </c>
      <c r="U1930">
        <v>0</v>
      </c>
      <c r="V1930" s="1">
        <v>1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1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1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1</v>
      </c>
      <c r="AY1930" s="1">
        <v>1</v>
      </c>
      <c r="AZ1930" s="1">
        <v>1</v>
      </c>
      <c r="BA1930" s="1">
        <v>0</v>
      </c>
      <c r="BB1930" s="1">
        <v>1</v>
      </c>
      <c r="BC1930">
        <v>1</v>
      </c>
      <c r="BD1930">
        <v>0</v>
      </c>
      <c r="BE1930">
        <v>1</v>
      </c>
      <c r="BF1930">
        <v>0</v>
      </c>
      <c r="BG1930" s="1">
        <v>1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M1930" s="1">
        <v>0</v>
      </c>
      <c r="BN1930" s="1">
        <v>0</v>
      </c>
      <c r="BO1930" s="1">
        <v>0</v>
      </c>
      <c r="BP1930" s="1">
        <v>0</v>
      </c>
      <c r="BQ1930" s="1">
        <v>1</v>
      </c>
      <c r="BR1930" s="1">
        <v>1</v>
      </c>
      <c r="BS1930" s="1">
        <v>0</v>
      </c>
      <c r="BT1930" s="1">
        <v>0</v>
      </c>
      <c r="BU1930" s="1">
        <v>1</v>
      </c>
      <c r="BV1930" s="1">
        <v>1</v>
      </c>
      <c r="BW1930" s="1">
        <v>0</v>
      </c>
      <c r="BX1930" s="1">
        <v>0</v>
      </c>
      <c r="BY1930" s="1">
        <v>0</v>
      </c>
      <c r="BZ1930" s="1">
        <v>0</v>
      </c>
      <c r="CA1930" s="1">
        <v>0</v>
      </c>
      <c r="CB1930" s="1">
        <v>0</v>
      </c>
      <c r="CC1930" s="1">
        <v>0</v>
      </c>
      <c r="CD1930" s="1">
        <v>0</v>
      </c>
      <c r="CE1930" s="1">
        <v>0</v>
      </c>
      <c r="CF1930" s="1">
        <v>1</v>
      </c>
      <c r="CG1930" s="1">
        <v>0</v>
      </c>
      <c r="CH1930" s="1">
        <v>0</v>
      </c>
      <c r="CI1930" s="1" t="s">
        <v>4944</v>
      </c>
      <c r="CJ1930" s="1" t="s">
        <v>4944</v>
      </c>
      <c r="CK1930" s="1" t="s">
        <v>4945</v>
      </c>
      <c r="CL1930" s="1" t="s">
        <v>4945</v>
      </c>
      <c r="CM1930" s="1" t="s">
        <v>4944</v>
      </c>
      <c r="CN1930" s="1" t="s">
        <v>4944</v>
      </c>
      <c r="CO1930" s="1" t="s">
        <v>4944</v>
      </c>
      <c r="CP1930" s="1" t="s">
        <v>4944</v>
      </c>
      <c r="CQ1930" s="1" t="s">
        <v>4944</v>
      </c>
      <c r="CR1930" s="1" t="s">
        <v>4944</v>
      </c>
      <c r="CS1930" s="1" t="s">
        <v>4944</v>
      </c>
      <c r="CT1930" s="1" t="s">
        <v>4943</v>
      </c>
      <c r="CU1930" s="1" t="s">
        <v>4943</v>
      </c>
      <c r="CV1930" s="1" t="s">
        <v>4943</v>
      </c>
      <c r="CW1930" s="1" t="s">
        <v>4943</v>
      </c>
      <c r="CX1930" s="1" t="s">
        <v>4943</v>
      </c>
      <c r="CY1930" s="1" t="s">
        <v>4943</v>
      </c>
      <c r="CZ1930" s="1" t="s">
        <v>4943</v>
      </c>
    </row>
    <row r="1931" spans="2:104" x14ac:dyDescent="0.25">
      <c r="B1931" s="2">
        <v>44350</v>
      </c>
      <c r="C1931" s="1">
        <v>1</v>
      </c>
      <c r="D1931" s="1">
        <v>0</v>
      </c>
      <c r="E1931" s="1">
        <v>0</v>
      </c>
      <c r="F1931" s="1">
        <v>0</v>
      </c>
      <c r="G1931">
        <v>0</v>
      </c>
      <c r="H1931">
        <v>0</v>
      </c>
      <c r="I1931">
        <v>1</v>
      </c>
      <c r="J1931">
        <v>1</v>
      </c>
      <c r="K1931">
        <v>1</v>
      </c>
      <c r="L1931">
        <v>1</v>
      </c>
      <c r="M1931">
        <v>1</v>
      </c>
      <c r="N1931">
        <v>1</v>
      </c>
      <c r="O1931">
        <v>1</v>
      </c>
      <c r="P1931">
        <v>0</v>
      </c>
      <c r="Q1931">
        <v>0</v>
      </c>
      <c r="R1931">
        <v>1</v>
      </c>
      <c r="S1931">
        <v>1</v>
      </c>
      <c r="T1931">
        <v>1</v>
      </c>
      <c r="U1931">
        <v>0</v>
      </c>
      <c r="V1931" s="1">
        <v>1</v>
      </c>
      <c r="W1931" s="1">
        <v>0</v>
      </c>
      <c r="X1931" s="1">
        <v>0</v>
      </c>
      <c r="Y1931" s="1">
        <v>0</v>
      </c>
      <c r="Z1931" s="1">
        <v>0</v>
      </c>
      <c r="AA1931" s="1">
        <v>1</v>
      </c>
      <c r="AB1931" s="1">
        <v>0</v>
      </c>
      <c r="AC1931" s="1">
        <v>0</v>
      </c>
      <c r="AD1931" s="1">
        <v>0</v>
      </c>
      <c r="AE1931" s="1">
        <v>0</v>
      </c>
      <c r="AF1931" s="1">
        <v>1</v>
      </c>
      <c r="AG1931" s="1">
        <v>0</v>
      </c>
      <c r="AH1931" s="1">
        <v>1</v>
      </c>
      <c r="AI1931" s="1">
        <v>1</v>
      </c>
      <c r="AJ1931" s="1">
        <v>0</v>
      </c>
      <c r="AK1931" s="1">
        <v>1</v>
      </c>
      <c r="AL1931" s="1">
        <v>1</v>
      </c>
      <c r="AM1931" s="1">
        <v>1</v>
      </c>
      <c r="AN1931" s="1">
        <v>0</v>
      </c>
      <c r="AO1931" s="1">
        <v>0</v>
      </c>
      <c r="AP1931" s="1">
        <v>0</v>
      </c>
      <c r="AQ1931" s="1">
        <v>0</v>
      </c>
      <c r="AR1931" s="1">
        <v>1</v>
      </c>
      <c r="AS1931" s="1">
        <v>0</v>
      </c>
      <c r="AT1931" s="1">
        <v>0</v>
      </c>
      <c r="AU1931" s="1">
        <v>0</v>
      </c>
      <c r="AV1931" s="1">
        <v>0</v>
      </c>
      <c r="AW1931" s="1">
        <v>1</v>
      </c>
      <c r="AX1931" s="1">
        <v>1</v>
      </c>
      <c r="AY1931" s="1">
        <v>1</v>
      </c>
      <c r="AZ1931" s="1">
        <v>1</v>
      </c>
      <c r="BA1931" s="1">
        <v>1</v>
      </c>
      <c r="BB1931" s="1">
        <v>1</v>
      </c>
      <c r="BC1931">
        <v>1</v>
      </c>
      <c r="BD1931">
        <v>1</v>
      </c>
      <c r="BE1931">
        <v>1</v>
      </c>
      <c r="BF1931">
        <v>1</v>
      </c>
      <c r="BG1931" s="1">
        <v>1</v>
      </c>
      <c r="BH1931" s="1">
        <v>0</v>
      </c>
      <c r="BI1931" s="1">
        <v>0</v>
      </c>
      <c r="BJ1931" s="1">
        <v>0</v>
      </c>
      <c r="BK1931" s="1">
        <v>0</v>
      </c>
      <c r="BL1931" s="1">
        <v>1</v>
      </c>
      <c r="BM1931" s="1">
        <v>0</v>
      </c>
      <c r="BN1931" s="1">
        <v>0</v>
      </c>
      <c r="BO1931" s="1">
        <v>0</v>
      </c>
      <c r="BP1931" s="1">
        <v>0</v>
      </c>
      <c r="BQ1931" s="1">
        <v>1</v>
      </c>
      <c r="BR1931" s="1">
        <v>1</v>
      </c>
      <c r="BS1931" s="1">
        <v>1</v>
      </c>
      <c r="BT1931" s="1">
        <v>1</v>
      </c>
      <c r="BU1931" s="1">
        <v>1</v>
      </c>
      <c r="BV1931" s="1">
        <v>1</v>
      </c>
      <c r="BW1931" s="1">
        <v>0</v>
      </c>
      <c r="BX1931" s="1">
        <v>0</v>
      </c>
      <c r="BY1931" s="1">
        <v>0</v>
      </c>
      <c r="BZ1931" s="1">
        <v>0</v>
      </c>
      <c r="CA1931" s="1">
        <v>1</v>
      </c>
      <c r="CB1931" s="1">
        <v>0</v>
      </c>
      <c r="CC1931" s="1">
        <v>0</v>
      </c>
      <c r="CD1931" s="1">
        <v>0</v>
      </c>
      <c r="CE1931" s="1">
        <v>0</v>
      </c>
      <c r="CF1931" s="1">
        <v>1</v>
      </c>
      <c r="CG1931" s="1">
        <v>0</v>
      </c>
      <c r="CH1931" s="1">
        <v>0</v>
      </c>
      <c r="CI1931" s="1" t="s">
        <v>4946</v>
      </c>
      <c r="CJ1931" s="1" t="s">
        <v>4946</v>
      </c>
      <c r="CK1931" s="1" t="s">
        <v>4944</v>
      </c>
      <c r="CL1931" s="1" t="s">
        <v>4944</v>
      </c>
      <c r="CM1931" s="1" t="s">
        <v>4946</v>
      </c>
      <c r="CN1931" s="1" t="s">
        <v>4946</v>
      </c>
      <c r="CO1931" s="1" t="s">
        <v>4944</v>
      </c>
      <c r="CP1931" s="1" t="s">
        <v>4944</v>
      </c>
      <c r="CQ1931" s="1" t="s">
        <v>4944</v>
      </c>
      <c r="CR1931" s="1" t="s">
        <v>4944</v>
      </c>
      <c r="CS1931" s="1" t="s">
        <v>4944</v>
      </c>
      <c r="CT1931" s="1" t="s">
        <v>4943</v>
      </c>
      <c r="CU1931" s="1" t="s">
        <v>4943</v>
      </c>
      <c r="CV1931" s="1" t="s">
        <v>4943</v>
      </c>
      <c r="CW1931" s="1" t="s">
        <v>4943</v>
      </c>
      <c r="CX1931" s="1" t="s">
        <v>4943</v>
      </c>
      <c r="CY1931" s="1" t="s">
        <v>4943</v>
      </c>
      <c r="CZ1931" s="1" t="s">
        <v>4943</v>
      </c>
    </row>
    <row r="1932" spans="2:104" x14ac:dyDescent="0.25">
      <c r="B1932" s="2">
        <v>44350</v>
      </c>
      <c r="C1932" s="1">
        <v>0</v>
      </c>
      <c r="D1932" s="1">
        <v>1</v>
      </c>
      <c r="E1932" s="1">
        <v>0</v>
      </c>
      <c r="F1932" s="1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>
        <v>0</v>
      </c>
      <c r="BD1932">
        <v>0</v>
      </c>
      <c r="BE1932">
        <v>0</v>
      </c>
      <c r="BF1932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M1932" s="1">
        <v>0</v>
      </c>
      <c r="BN1932" s="1">
        <v>0</v>
      </c>
      <c r="BO1932" s="1">
        <v>0</v>
      </c>
      <c r="BP1932" s="1">
        <v>0</v>
      </c>
      <c r="BQ1932" s="1">
        <v>0</v>
      </c>
      <c r="BR1932" s="1">
        <v>0</v>
      </c>
      <c r="BS1932" s="1">
        <v>0</v>
      </c>
      <c r="BT1932" s="1">
        <v>0</v>
      </c>
      <c r="BU1932" s="1">
        <v>0</v>
      </c>
      <c r="BV1932" s="1">
        <v>0</v>
      </c>
      <c r="BW1932" s="1">
        <v>0</v>
      </c>
      <c r="BX1932" s="1">
        <v>0</v>
      </c>
      <c r="BY1932" s="1">
        <v>0</v>
      </c>
      <c r="BZ1932" s="1">
        <v>0</v>
      </c>
      <c r="CA1932" s="1">
        <v>0</v>
      </c>
      <c r="CB1932" s="1">
        <v>0</v>
      </c>
      <c r="CC1932" s="1">
        <v>0</v>
      </c>
      <c r="CD1932" s="1">
        <v>0</v>
      </c>
      <c r="CE1932" s="1">
        <v>0</v>
      </c>
      <c r="CF1932" s="1">
        <v>0</v>
      </c>
      <c r="CG1932" s="1">
        <v>0</v>
      </c>
      <c r="CH1932" s="1">
        <v>0</v>
      </c>
      <c r="CI1932" s="1" t="s">
        <v>4943</v>
      </c>
      <c r="CJ1932" s="1" t="s">
        <v>4943</v>
      </c>
      <c r="CK1932" s="1" t="s">
        <v>4943</v>
      </c>
      <c r="CL1932" s="1" t="s">
        <v>4943</v>
      </c>
      <c r="CM1932" s="1" t="s">
        <v>4943</v>
      </c>
      <c r="CN1932" s="1" t="s">
        <v>4943</v>
      </c>
      <c r="CO1932" s="1" t="s">
        <v>4943</v>
      </c>
      <c r="CP1932" s="1" t="s">
        <v>4943</v>
      </c>
      <c r="CQ1932" s="1" t="s">
        <v>4943</v>
      </c>
      <c r="CR1932" s="1" t="s">
        <v>4943</v>
      </c>
      <c r="CS1932" s="1" t="s">
        <v>4943</v>
      </c>
      <c r="CT1932" s="1" t="s">
        <v>4943</v>
      </c>
      <c r="CU1932" s="1" t="s">
        <v>4943</v>
      </c>
      <c r="CV1932" s="1" t="s">
        <v>4943</v>
      </c>
      <c r="CW1932" s="1" t="s">
        <v>4943</v>
      </c>
      <c r="CX1932" s="1" t="s">
        <v>4943</v>
      </c>
      <c r="CY1932" s="1" t="s">
        <v>23</v>
      </c>
      <c r="CZ1932" s="1" t="s">
        <v>4943</v>
      </c>
    </row>
    <row r="1933" spans="2:104" x14ac:dyDescent="0.25">
      <c r="B1933" s="2">
        <v>44350</v>
      </c>
      <c r="C1933" s="1">
        <v>1</v>
      </c>
      <c r="D1933" s="1">
        <v>0</v>
      </c>
      <c r="E1933" s="1">
        <v>0</v>
      </c>
      <c r="F1933" s="1">
        <v>0</v>
      </c>
      <c r="G1933">
        <v>0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1</v>
      </c>
      <c r="O1933">
        <v>1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 s="1">
        <v>1</v>
      </c>
      <c r="W1933" s="1">
        <v>1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1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1</v>
      </c>
      <c r="AN1933" s="1">
        <v>1</v>
      </c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1</v>
      </c>
      <c r="BA1933" s="1">
        <v>0</v>
      </c>
      <c r="BB1933" s="1">
        <v>0</v>
      </c>
      <c r="BC1933">
        <v>0</v>
      </c>
      <c r="BD1933">
        <v>0</v>
      </c>
      <c r="BE1933">
        <v>0</v>
      </c>
      <c r="BF1933">
        <v>0</v>
      </c>
      <c r="BG1933" s="1">
        <v>1</v>
      </c>
      <c r="BH1933" s="1">
        <v>1</v>
      </c>
      <c r="BI1933" s="1">
        <v>0</v>
      </c>
      <c r="BJ1933" s="1">
        <v>0</v>
      </c>
      <c r="BK1933" s="1">
        <v>0</v>
      </c>
      <c r="BL1933" s="1">
        <v>0</v>
      </c>
      <c r="BM1933" s="1">
        <v>0</v>
      </c>
      <c r="BN1933" s="1">
        <v>0</v>
      </c>
      <c r="BO1933" s="1">
        <v>0</v>
      </c>
      <c r="BP1933" s="1">
        <v>0</v>
      </c>
      <c r="BQ1933" s="1">
        <v>0</v>
      </c>
      <c r="BR1933" s="1">
        <v>0</v>
      </c>
      <c r="BS1933" s="1">
        <v>0</v>
      </c>
      <c r="BT1933" s="1">
        <v>0</v>
      </c>
      <c r="BU1933" s="1">
        <v>0</v>
      </c>
      <c r="BV1933" s="1">
        <v>0</v>
      </c>
      <c r="BW1933" s="1">
        <v>0</v>
      </c>
      <c r="BX1933" s="1">
        <v>0</v>
      </c>
      <c r="BY1933" s="1">
        <v>0</v>
      </c>
      <c r="BZ1933" s="1">
        <v>0</v>
      </c>
      <c r="CA1933" s="1">
        <v>0</v>
      </c>
      <c r="CB1933" s="1">
        <v>0</v>
      </c>
      <c r="CC1933" s="1">
        <v>0</v>
      </c>
      <c r="CD1933" s="1">
        <v>0</v>
      </c>
      <c r="CE1933" s="1">
        <v>0</v>
      </c>
      <c r="CF1933" s="1">
        <v>1</v>
      </c>
      <c r="CG1933" s="1">
        <v>0</v>
      </c>
      <c r="CH1933" s="1">
        <v>0</v>
      </c>
      <c r="CI1933" s="1" t="s">
        <v>4946</v>
      </c>
      <c r="CJ1933" s="1" t="s">
        <v>4946</v>
      </c>
      <c r="CK1933" s="1" t="s">
        <v>4945</v>
      </c>
      <c r="CL1933" s="1" t="s">
        <v>4945</v>
      </c>
      <c r="CM1933" s="1" t="s">
        <v>4945</v>
      </c>
      <c r="CN1933" s="1" t="s">
        <v>4945</v>
      </c>
      <c r="CO1933" s="1" t="s">
        <v>4944</v>
      </c>
      <c r="CP1933" s="1" t="s">
        <v>4944</v>
      </c>
      <c r="CQ1933" s="1" t="s">
        <v>4944</v>
      </c>
      <c r="CR1933" s="1" t="s">
        <v>4944</v>
      </c>
      <c r="CS1933" s="1" t="s">
        <v>4944</v>
      </c>
      <c r="CT1933" s="1" t="s">
        <v>4943</v>
      </c>
      <c r="CU1933" s="1" t="s">
        <v>4943</v>
      </c>
      <c r="CV1933" s="1" t="s">
        <v>4943</v>
      </c>
      <c r="CW1933" s="1" t="s">
        <v>4943</v>
      </c>
      <c r="CX1933" s="1" t="s">
        <v>4943</v>
      </c>
      <c r="CY1933" s="1" t="s">
        <v>4943</v>
      </c>
      <c r="CZ1933" s="1" t="s">
        <v>4943</v>
      </c>
    </row>
    <row r="1934" spans="2:104" x14ac:dyDescent="0.25">
      <c r="B1934" s="2">
        <v>44350</v>
      </c>
      <c r="C1934" s="1">
        <v>1</v>
      </c>
      <c r="D1934" s="1">
        <v>0</v>
      </c>
      <c r="E1934" s="1">
        <v>0</v>
      </c>
      <c r="F1934" s="1">
        <v>0</v>
      </c>
      <c r="G1934">
        <v>0</v>
      </c>
      <c r="H1934">
        <v>0</v>
      </c>
      <c r="I1934">
        <v>1</v>
      </c>
      <c r="J1934">
        <v>1</v>
      </c>
      <c r="K1934">
        <v>1</v>
      </c>
      <c r="L1934">
        <v>1</v>
      </c>
      <c r="M1934">
        <v>1</v>
      </c>
      <c r="N1934">
        <v>1</v>
      </c>
      <c r="O1934">
        <v>1</v>
      </c>
      <c r="P1934">
        <v>0</v>
      </c>
      <c r="Q1934">
        <v>0</v>
      </c>
      <c r="R1934">
        <v>1</v>
      </c>
      <c r="S1934">
        <v>1</v>
      </c>
      <c r="T1934">
        <v>1</v>
      </c>
      <c r="U1934">
        <v>0</v>
      </c>
      <c r="V1934" s="1">
        <v>1</v>
      </c>
      <c r="W1934" s="1">
        <v>0</v>
      </c>
      <c r="X1934" s="1">
        <v>1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1</v>
      </c>
      <c r="AG1934" s="1">
        <v>1</v>
      </c>
      <c r="AH1934" s="1">
        <v>0</v>
      </c>
      <c r="AI1934" s="1">
        <v>1</v>
      </c>
      <c r="AJ1934" s="1">
        <v>1</v>
      </c>
      <c r="AK1934" s="1">
        <v>1</v>
      </c>
      <c r="AL1934" s="1">
        <v>0</v>
      </c>
      <c r="AM1934" s="1">
        <v>1</v>
      </c>
      <c r="AN1934" s="1">
        <v>0</v>
      </c>
      <c r="AO1934" s="1">
        <v>1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1</v>
      </c>
      <c r="AX1934" s="1">
        <v>1</v>
      </c>
      <c r="AY1934" s="1">
        <v>1</v>
      </c>
      <c r="AZ1934" s="1">
        <v>1</v>
      </c>
      <c r="BA1934" s="1">
        <v>1</v>
      </c>
      <c r="BB1934" s="1">
        <v>1</v>
      </c>
      <c r="BC1934">
        <v>1</v>
      </c>
      <c r="BD1934">
        <v>0</v>
      </c>
      <c r="BE1934">
        <v>1</v>
      </c>
      <c r="BF1934">
        <v>0</v>
      </c>
      <c r="BG1934" s="1">
        <v>1</v>
      </c>
      <c r="BH1934" s="1">
        <v>0</v>
      </c>
      <c r="BI1934" s="1">
        <v>1</v>
      </c>
      <c r="BJ1934" s="1">
        <v>0</v>
      </c>
      <c r="BK1934" s="1">
        <v>0</v>
      </c>
      <c r="BL1934" s="1">
        <v>0</v>
      </c>
      <c r="BM1934" s="1">
        <v>0</v>
      </c>
      <c r="BN1934" s="1">
        <v>0</v>
      </c>
      <c r="BO1934" s="1">
        <v>0</v>
      </c>
      <c r="BP1934" s="1">
        <v>0</v>
      </c>
      <c r="BQ1934" s="1">
        <v>1</v>
      </c>
      <c r="BR1934" s="1">
        <v>1</v>
      </c>
      <c r="BS1934" s="1">
        <v>0</v>
      </c>
      <c r="BT1934" s="1">
        <v>1</v>
      </c>
      <c r="BU1934" s="1">
        <v>1</v>
      </c>
      <c r="BV1934" s="1">
        <v>1</v>
      </c>
      <c r="BW1934" s="1">
        <v>0</v>
      </c>
      <c r="BX1934" s="1">
        <v>1</v>
      </c>
      <c r="BY1934" s="1">
        <v>0</v>
      </c>
      <c r="BZ1934" s="1">
        <v>0</v>
      </c>
      <c r="CA1934" s="1">
        <v>1</v>
      </c>
      <c r="CB1934" s="1">
        <v>0</v>
      </c>
      <c r="CC1934" s="1">
        <v>0</v>
      </c>
      <c r="CD1934" s="1">
        <v>0</v>
      </c>
      <c r="CE1934" s="1">
        <v>0</v>
      </c>
      <c r="CF1934" s="1">
        <v>1</v>
      </c>
      <c r="CG1934" s="1">
        <v>0</v>
      </c>
      <c r="CH1934" s="1">
        <v>0</v>
      </c>
      <c r="CI1934" s="1" t="s">
        <v>4946</v>
      </c>
      <c r="CJ1934" s="1" t="s">
        <v>4946</v>
      </c>
      <c r="CK1934" s="1" t="s">
        <v>4944</v>
      </c>
      <c r="CL1934" s="1" t="s">
        <v>4944</v>
      </c>
      <c r="CM1934" s="1" t="s">
        <v>4944</v>
      </c>
      <c r="CN1934" s="1" t="s">
        <v>4944</v>
      </c>
      <c r="CO1934" s="1" t="s">
        <v>4944</v>
      </c>
      <c r="CP1934" s="1" t="s">
        <v>4944</v>
      </c>
      <c r="CQ1934" s="1" t="s">
        <v>4944</v>
      </c>
      <c r="CR1934" s="1" t="s">
        <v>4944</v>
      </c>
      <c r="CS1934" s="1" t="s">
        <v>4944</v>
      </c>
      <c r="CT1934" s="1" t="s">
        <v>4943</v>
      </c>
      <c r="CU1934" s="1" t="s">
        <v>4943</v>
      </c>
      <c r="CV1934" s="1" t="s">
        <v>4943</v>
      </c>
      <c r="CW1934" s="1" t="s">
        <v>4943</v>
      </c>
      <c r="CX1934" s="1" t="s">
        <v>4943</v>
      </c>
      <c r="CY1934" s="1" t="s">
        <v>4943</v>
      </c>
      <c r="CZ1934" s="1" t="s">
        <v>4943</v>
      </c>
    </row>
    <row r="1935" spans="2:104" x14ac:dyDescent="0.25">
      <c r="B1935" s="2">
        <v>44350</v>
      </c>
      <c r="C1935" s="1">
        <v>1</v>
      </c>
      <c r="D1935" s="1">
        <v>0</v>
      </c>
      <c r="E1935" s="1">
        <v>0</v>
      </c>
      <c r="F1935" s="1">
        <v>0</v>
      </c>
      <c r="G1935">
        <v>0</v>
      </c>
      <c r="H1935">
        <v>0</v>
      </c>
      <c r="I1935">
        <v>1</v>
      </c>
      <c r="J1935">
        <v>1</v>
      </c>
      <c r="K1935">
        <v>1</v>
      </c>
      <c r="L1935">
        <v>1</v>
      </c>
      <c r="M1935">
        <v>1</v>
      </c>
      <c r="N1935">
        <v>0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1</v>
      </c>
      <c r="U1935">
        <v>0</v>
      </c>
      <c r="V1935" s="1">
        <v>1</v>
      </c>
      <c r="W1935" s="1">
        <v>0</v>
      </c>
      <c r="X1935" s="1">
        <v>1</v>
      </c>
      <c r="Y1935" s="1">
        <v>0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1</v>
      </c>
      <c r="AG1935" s="1">
        <v>1</v>
      </c>
      <c r="AH1935" s="1">
        <v>0</v>
      </c>
      <c r="AI1935" s="1">
        <v>1</v>
      </c>
      <c r="AJ1935" s="1">
        <v>0</v>
      </c>
      <c r="AK1935" s="1">
        <v>0</v>
      </c>
      <c r="AL1935" s="1">
        <v>0</v>
      </c>
      <c r="AM1935" s="1">
        <v>1</v>
      </c>
      <c r="AN1935" s="1">
        <v>0</v>
      </c>
      <c r="AO1935" s="1">
        <v>1</v>
      </c>
      <c r="AP1935" s="1">
        <v>0</v>
      </c>
      <c r="AQ1935" s="1">
        <v>0</v>
      </c>
      <c r="AR1935" s="1">
        <v>0</v>
      </c>
      <c r="AS1935" s="1">
        <v>0</v>
      </c>
      <c r="AT1935" s="1">
        <v>0</v>
      </c>
      <c r="AU1935" s="1">
        <v>0</v>
      </c>
      <c r="AV1935" s="1">
        <v>0</v>
      </c>
      <c r="AW1935" s="1">
        <v>1</v>
      </c>
      <c r="AX1935" s="1">
        <v>1</v>
      </c>
      <c r="AY1935" s="1">
        <v>0</v>
      </c>
      <c r="AZ1935" s="1">
        <v>0</v>
      </c>
      <c r="BA1935" s="1">
        <v>0</v>
      </c>
      <c r="BB1935" s="1">
        <v>0</v>
      </c>
      <c r="BC1935">
        <v>1</v>
      </c>
      <c r="BD1935">
        <v>0</v>
      </c>
      <c r="BE1935">
        <v>0</v>
      </c>
      <c r="BF1935">
        <v>0</v>
      </c>
      <c r="BG1935" s="1">
        <v>1</v>
      </c>
      <c r="BH1935" s="1">
        <v>0</v>
      </c>
      <c r="BI1935" s="1">
        <v>1</v>
      </c>
      <c r="BJ1935" s="1">
        <v>0</v>
      </c>
      <c r="BK1935" s="1">
        <v>0</v>
      </c>
      <c r="BL1935" s="1">
        <v>0</v>
      </c>
      <c r="BM1935" s="1">
        <v>0</v>
      </c>
      <c r="BN1935" s="1">
        <v>0</v>
      </c>
      <c r="BO1935" s="1">
        <v>0</v>
      </c>
      <c r="BP1935" s="1">
        <v>0</v>
      </c>
      <c r="BQ1935" s="1">
        <v>1</v>
      </c>
      <c r="BR1935" s="1">
        <v>1</v>
      </c>
      <c r="BS1935" s="1">
        <v>1</v>
      </c>
      <c r="BT1935" s="1">
        <v>1</v>
      </c>
      <c r="BU1935" s="1">
        <v>1</v>
      </c>
      <c r="BV1935" s="1">
        <v>1</v>
      </c>
      <c r="BW1935" s="1">
        <v>0</v>
      </c>
      <c r="BX1935" s="1">
        <v>1</v>
      </c>
      <c r="BY1935" s="1">
        <v>0</v>
      </c>
      <c r="BZ1935" s="1">
        <v>0</v>
      </c>
      <c r="CA1935" s="1">
        <v>0</v>
      </c>
      <c r="CB1935" s="1">
        <v>0</v>
      </c>
      <c r="CC1935" s="1">
        <v>0</v>
      </c>
      <c r="CD1935" s="1">
        <v>0</v>
      </c>
      <c r="CE1935" s="1">
        <v>0</v>
      </c>
      <c r="CF1935" s="1">
        <v>0</v>
      </c>
      <c r="CG1935" s="1">
        <v>0</v>
      </c>
      <c r="CH1935" s="1">
        <v>0</v>
      </c>
      <c r="CI1935" s="1" t="s">
        <v>4946</v>
      </c>
      <c r="CJ1935" s="1" t="s">
        <v>4946</v>
      </c>
      <c r="CK1935" s="1" t="s">
        <v>4946</v>
      </c>
      <c r="CL1935" s="1" t="s">
        <v>4946</v>
      </c>
      <c r="CM1935" s="1" t="s">
        <v>4946</v>
      </c>
      <c r="CN1935" s="1" t="s">
        <v>4946</v>
      </c>
      <c r="CO1935" s="1" t="s">
        <v>4946</v>
      </c>
      <c r="CP1935" s="1" t="s">
        <v>4946</v>
      </c>
      <c r="CQ1935" s="1" t="s">
        <v>4946</v>
      </c>
      <c r="CR1935" s="1" t="s">
        <v>4946</v>
      </c>
      <c r="CS1935" s="1" t="s">
        <v>4946</v>
      </c>
      <c r="CT1935" s="1" t="s">
        <v>4943</v>
      </c>
      <c r="CU1935" s="1" t="s">
        <v>4943</v>
      </c>
      <c r="CV1935" s="1" t="s">
        <v>4943</v>
      </c>
      <c r="CW1935" s="1" t="s">
        <v>4943</v>
      </c>
      <c r="CX1935" s="1" t="s">
        <v>4943</v>
      </c>
      <c r="CY1935" s="1" t="s">
        <v>4943</v>
      </c>
      <c r="CZ1935" s="1" t="s">
        <v>4943</v>
      </c>
    </row>
    <row r="1936" spans="2:104" x14ac:dyDescent="0.25">
      <c r="B1936" s="2">
        <v>44350</v>
      </c>
      <c r="C1936" s="1">
        <v>0</v>
      </c>
      <c r="D1936" s="1">
        <v>1</v>
      </c>
      <c r="E1936" s="1">
        <v>0</v>
      </c>
      <c r="F1936" s="1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>
        <v>0</v>
      </c>
      <c r="BD1936">
        <v>0</v>
      </c>
      <c r="BE1936">
        <v>0</v>
      </c>
      <c r="BF1936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M1936" s="1">
        <v>0</v>
      </c>
      <c r="BN1936" s="1">
        <v>0</v>
      </c>
      <c r="BO1936" s="1">
        <v>0</v>
      </c>
      <c r="BP1936" s="1">
        <v>0</v>
      </c>
      <c r="BQ1936" s="1">
        <v>0</v>
      </c>
      <c r="BR1936" s="1">
        <v>0</v>
      </c>
      <c r="BS1936" s="1">
        <v>0</v>
      </c>
      <c r="BT1936" s="1">
        <v>0</v>
      </c>
      <c r="BU1936" s="1">
        <v>0</v>
      </c>
      <c r="BV1936" s="1">
        <v>0</v>
      </c>
      <c r="BW1936" s="1">
        <v>0</v>
      </c>
      <c r="BX1936" s="1">
        <v>0</v>
      </c>
      <c r="BY1936" s="1">
        <v>0</v>
      </c>
      <c r="BZ1936" s="1">
        <v>0</v>
      </c>
      <c r="CA1936" s="1">
        <v>0</v>
      </c>
      <c r="CB1936" s="1">
        <v>0</v>
      </c>
      <c r="CC1936" s="1">
        <v>0</v>
      </c>
      <c r="CD1936" s="1">
        <v>0</v>
      </c>
      <c r="CE1936" s="1">
        <v>0</v>
      </c>
      <c r="CF1936" s="1">
        <v>0</v>
      </c>
      <c r="CG1936" s="1">
        <v>0</v>
      </c>
      <c r="CH1936" s="1">
        <v>0</v>
      </c>
      <c r="CI1936" s="1" t="s">
        <v>4943</v>
      </c>
      <c r="CJ1936" s="1" t="s">
        <v>4943</v>
      </c>
      <c r="CK1936" s="1" t="s">
        <v>4943</v>
      </c>
      <c r="CL1936" s="1" t="s">
        <v>4943</v>
      </c>
      <c r="CM1936" s="1" t="s">
        <v>4943</v>
      </c>
      <c r="CN1936" s="1" t="s">
        <v>4943</v>
      </c>
      <c r="CO1936" s="1" t="s">
        <v>4943</v>
      </c>
      <c r="CP1936" s="1" t="s">
        <v>4943</v>
      </c>
      <c r="CQ1936" s="1" t="s">
        <v>4943</v>
      </c>
      <c r="CR1936" s="1" t="s">
        <v>4943</v>
      </c>
      <c r="CS1936" s="1" t="s">
        <v>4943</v>
      </c>
      <c r="CT1936" s="1" t="s">
        <v>4943</v>
      </c>
      <c r="CU1936" s="1" t="s">
        <v>4943</v>
      </c>
      <c r="CV1936" s="1" t="s">
        <v>4943</v>
      </c>
      <c r="CW1936" s="1" t="s">
        <v>4943</v>
      </c>
      <c r="CX1936" s="1" t="s">
        <v>4943</v>
      </c>
      <c r="CY1936" s="1" t="s">
        <v>23</v>
      </c>
      <c r="CZ1936" s="1" t="s">
        <v>4943</v>
      </c>
    </row>
    <row r="1937" spans="2:104" x14ac:dyDescent="0.25">
      <c r="B1937" s="2">
        <v>44350</v>
      </c>
      <c r="C1937" s="1">
        <v>0</v>
      </c>
      <c r="D1937" s="1">
        <v>1</v>
      </c>
      <c r="E1937" s="1">
        <v>0</v>
      </c>
      <c r="F1937" s="1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>
        <v>0</v>
      </c>
      <c r="BD1937">
        <v>0</v>
      </c>
      <c r="BE1937">
        <v>0</v>
      </c>
      <c r="BF1937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M1937" s="1">
        <v>0</v>
      </c>
      <c r="BN1937" s="1">
        <v>0</v>
      </c>
      <c r="BO1937" s="1">
        <v>0</v>
      </c>
      <c r="BP1937" s="1">
        <v>0</v>
      </c>
      <c r="BQ1937" s="1">
        <v>0</v>
      </c>
      <c r="BR1937" s="1">
        <v>0</v>
      </c>
      <c r="BS1937" s="1">
        <v>0</v>
      </c>
      <c r="BT1937" s="1">
        <v>0</v>
      </c>
      <c r="BU1937" s="1">
        <v>0</v>
      </c>
      <c r="BV1937" s="1">
        <v>0</v>
      </c>
      <c r="BW1937" s="1">
        <v>0</v>
      </c>
      <c r="BX1937" s="1">
        <v>0</v>
      </c>
      <c r="BY1937" s="1">
        <v>0</v>
      </c>
      <c r="BZ1937" s="1">
        <v>0</v>
      </c>
      <c r="CA1937" s="1">
        <v>0</v>
      </c>
      <c r="CB1937" s="1">
        <v>0</v>
      </c>
      <c r="CC1937" s="1">
        <v>0</v>
      </c>
      <c r="CD1937" s="1">
        <v>0</v>
      </c>
      <c r="CE1937" s="1">
        <v>0</v>
      </c>
      <c r="CF1937" s="1">
        <v>0</v>
      </c>
      <c r="CG1937" s="1">
        <v>0</v>
      </c>
      <c r="CH1937" s="1">
        <v>0</v>
      </c>
      <c r="CI1937" s="1" t="s">
        <v>4943</v>
      </c>
      <c r="CJ1937" s="1" t="s">
        <v>4943</v>
      </c>
      <c r="CK1937" s="1" t="s">
        <v>4943</v>
      </c>
      <c r="CL1937" s="1" t="s">
        <v>4943</v>
      </c>
      <c r="CM1937" s="1" t="s">
        <v>4943</v>
      </c>
      <c r="CN1937" s="1" t="s">
        <v>4943</v>
      </c>
      <c r="CO1937" s="1" t="s">
        <v>4943</v>
      </c>
      <c r="CP1937" s="1" t="s">
        <v>4943</v>
      </c>
      <c r="CQ1937" s="1" t="s">
        <v>4943</v>
      </c>
      <c r="CR1937" s="1" t="s">
        <v>4943</v>
      </c>
      <c r="CS1937" s="1" t="s">
        <v>4943</v>
      </c>
      <c r="CT1937" s="1" t="s">
        <v>4943</v>
      </c>
      <c r="CU1937" s="1" t="s">
        <v>4943</v>
      </c>
      <c r="CV1937" s="1" t="s">
        <v>4943</v>
      </c>
      <c r="CW1937" s="1" t="s">
        <v>4943</v>
      </c>
      <c r="CX1937" s="1" t="s">
        <v>4943</v>
      </c>
      <c r="CY1937" s="1" t="s">
        <v>23</v>
      </c>
      <c r="CZ1937" s="1" t="s">
        <v>4943</v>
      </c>
    </row>
    <row r="1938" spans="2:104" x14ac:dyDescent="0.25">
      <c r="B1938" s="2">
        <v>44350</v>
      </c>
      <c r="C1938" s="1">
        <v>1</v>
      </c>
      <c r="D1938" s="1">
        <v>0</v>
      </c>
      <c r="E1938" s="1">
        <v>0</v>
      </c>
      <c r="F1938" s="1">
        <v>0</v>
      </c>
      <c r="G1938">
        <v>0</v>
      </c>
      <c r="H1938">
        <v>0</v>
      </c>
      <c r="I1938">
        <v>1</v>
      </c>
      <c r="J1938">
        <v>1</v>
      </c>
      <c r="K1938">
        <v>0</v>
      </c>
      <c r="L1938">
        <v>0</v>
      </c>
      <c r="M1938">
        <v>0</v>
      </c>
      <c r="N1938">
        <v>0</v>
      </c>
      <c r="O1938">
        <v>1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 s="1">
        <v>1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1</v>
      </c>
      <c r="AI1938" s="1">
        <v>0</v>
      </c>
      <c r="AJ1938" s="1">
        <v>0</v>
      </c>
      <c r="AK1938" s="1">
        <v>1</v>
      </c>
      <c r="AL1938" s="1">
        <v>1</v>
      </c>
      <c r="AM1938" s="1">
        <v>1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>
        <v>0</v>
      </c>
      <c r="BD1938">
        <v>0</v>
      </c>
      <c r="BE1938">
        <v>0</v>
      </c>
      <c r="BF1938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M1938" s="1">
        <v>0</v>
      </c>
      <c r="BN1938" s="1">
        <v>0</v>
      </c>
      <c r="BO1938" s="1">
        <v>0</v>
      </c>
      <c r="BP1938" s="1">
        <v>0</v>
      </c>
      <c r="BQ1938" s="1">
        <v>0</v>
      </c>
      <c r="BR1938" s="1">
        <v>0</v>
      </c>
      <c r="BS1938" s="1">
        <v>0</v>
      </c>
      <c r="BT1938" s="1">
        <v>0</v>
      </c>
      <c r="BU1938" s="1">
        <v>0</v>
      </c>
      <c r="BV1938" s="1">
        <v>0</v>
      </c>
      <c r="BW1938" s="1">
        <v>0</v>
      </c>
      <c r="BX1938" s="1">
        <v>0</v>
      </c>
      <c r="BY1938" s="1">
        <v>0</v>
      </c>
      <c r="BZ1938" s="1">
        <v>0</v>
      </c>
      <c r="CA1938" s="1">
        <v>0</v>
      </c>
      <c r="CB1938" s="1">
        <v>0</v>
      </c>
      <c r="CC1938" s="1">
        <v>0</v>
      </c>
      <c r="CD1938" s="1">
        <v>0</v>
      </c>
      <c r="CE1938" s="1">
        <v>0</v>
      </c>
      <c r="CF1938" s="1">
        <v>0</v>
      </c>
      <c r="CG1938" s="1">
        <v>0</v>
      </c>
      <c r="CH1938" s="1">
        <v>0</v>
      </c>
      <c r="CI1938" s="1" t="s">
        <v>4944</v>
      </c>
      <c r="CJ1938" s="1" t="s">
        <v>4946</v>
      </c>
      <c r="CK1938" s="1" t="s">
        <v>4946</v>
      </c>
      <c r="CL1938" s="1" t="s">
        <v>4944</v>
      </c>
      <c r="CM1938" s="1" t="s">
        <v>4946</v>
      </c>
      <c r="CN1938" s="1" t="s">
        <v>4944</v>
      </c>
      <c r="CO1938" s="1" t="s">
        <v>4944</v>
      </c>
      <c r="CP1938" s="1" t="s">
        <v>4944</v>
      </c>
      <c r="CQ1938" s="1" t="s">
        <v>4944</v>
      </c>
      <c r="CR1938" s="1" t="s">
        <v>4944</v>
      </c>
      <c r="CS1938" s="1" t="s">
        <v>4944</v>
      </c>
      <c r="CT1938" s="1" t="s">
        <v>4943</v>
      </c>
      <c r="CU1938" s="1" t="s">
        <v>4943</v>
      </c>
      <c r="CV1938" s="1" t="s">
        <v>4943</v>
      </c>
      <c r="CW1938" s="1" t="s">
        <v>4943</v>
      </c>
      <c r="CX1938" s="1" t="s">
        <v>4943</v>
      </c>
      <c r="CY1938" s="1" t="s">
        <v>4943</v>
      </c>
      <c r="CZ1938" s="1" t="s">
        <v>4943</v>
      </c>
    </row>
    <row r="1939" spans="2:104" x14ac:dyDescent="0.25">
      <c r="B1939" s="2">
        <v>44350</v>
      </c>
      <c r="C1939" s="1">
        <v>1</v>
      </c>
      <c r="D1939" s="1">
        <v>0</v>
      </c>
      <c r="E1939" s="1">
        <v>0</v>
      </c>
      <c r="F1939" s="1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1</v>
      </c>
      <c r="M1939">
        <v>0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1</v>
      </c>
      <c r="U1939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  <c r="AC1939" s="1">
        <v>0</v>
      </c>
      <c r="AD1939" s="1">
        <v>1</v>
      </c>
      <c r="AE1939" s="1">
        <v>0</v>
      </c>
      <c r="AF1939" s="1">
        <v>1</v>
      </c>
      <c r="AG1939" s="1">
        <v>1</v>
      </c>
      <c r="AH1939" s="1">
        <v>0</v>
      </c>
      <c r="AI1939" s="1">
        <v>0</v>
      </c>
      <c r="AJ1939" s="1">
        <v>1</v>
      </c>
      <c r="AK1939" s="1">
        <v>1</v>
      </c>
      <c r="AL1939" s="1">
        <v>1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1</v>
      </c>
      <c r="AV1939" s="1">
        <v>0</v>
      </c>
      <c r="AW1939" s="1">
        <v>1</v>
      </c>
      <c r="AX1939" s="1">
        <v>1</v>
      </c>
      <c r="AY1939" s="1">
        <v>0</v>
      </c>
      <c r="AZ1939" s="1">
        <v>1</v>
      </c>
      <c r="BA1939" s="1">
        <v>0</v>
      </c>
      <c r="BB1939" s="1">
        <v>1</v>
      </c>
      <c r="BC1939">
        <v>1</v>
      </c>
      <c r="BD1939">
        <v>0</v>
      </c>
      <c r="BE1939">
        <v>1</v>
      </c>
      <c r="BF1939">
        <v>1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M1939" s="1">
        <v>1</v>
      </c>
      <c r="BN1939" s="1">
        <v>0</v>
      </c>
      <c r="BO1939" s="1">
        <v>1</v>
      </c>
      <c r="BP1939" s="1">
        <v>0</v>
      </c>
      <c r="BQ1939" s="1">
        <v>1</v>
      </c>
      <c r="BR1939" s="1">
        <v>1</v>
      </c>
      <c r="BS1939" s="1">
        <v>0</v>
      </c>
      <c r="BT1939" s="1">
        <v>1</v>
      </c>
      <c r="BU1939" s="1">
        <v>0</v>
      </c>
      <c r="BV1939" s="1">
        <v>0</v>
      </c>
      <c r="BW1939" s="1">
        <v>0</v>
      </c>
      <c r="BX1939" s="1">
        <v>0</v>
      </c>
      <c r="BY1939" s="1">
        <v>0</v>
      </c>
      <c r="BZ1939" s="1">
        <v>0</v>
      </c>
      <c r="CA1939" s="1">
        <v>1</v>
      </c>
      <c r="CB1939" s="1">
        <v>1</v>
      </c>
      <c r="CC1939" s="1">
        <v>0</v>
      </c>
      <c r="CD1939" s="1">
        <v>1</v>
      </c>
      <c r="CE1939" s="1">
        <v>0</v>
      </c>
      <c r="CF1939" s="1">
        <v>0</v>
      </c>
      <c r="CG1939" s="1">
        <v>0</v>
      </c>
      <c r="CH1939" s="1">
        <v>0</v>
      </c>
      <c r="CI1939" s="1" t="s">
        <v>4946</v>
      </c>
      <c r="CJ1939" s="1" t="s">
        <v>4946</v>
      </c>
      <c r="CK1939" s="1" t="s">
        <v>4946</v>
      </c>
      <c r="CL1939" s="1" t="s">
        <v>4946</v>
      </c>
      <c r="CM1939" s="1" t="s">
        <v>4946</v>
      </c>
      <c r="CN1939" s="1" t="s">
        <v>4946</v>
      </c>
      <c r="CO1939" s="1" t="s">
        <v>4946</v>
      </c>
      <c r="CP1939" s="1" t="s">
        <v>4946</v>
      </c>
      <c r="CQ1939" s="1" t="s">
        <v>4946</v>
      </c>
      <c r="CR1939" s="1" t="s">
        <v>4946</v>
      </c>
      <c r="CS1939" s="1" t="s">
        <v>4946</v>
      </c>
      <c r="CT1939" s="1" t="s">
        <v>4943</v>
      </c>
      <c r="CU1939" s="1" t="s">
        <v>4943</v>
      </c>
      <c r="CV1939" s="1" t="s">
        <v>4943</v>
      </c>
      <c r="CW1939" s="1" t="s">
        <v>4943</v>
      </c>
      <c r="CX1939" s="1" t="s">
        <v>4943</v>
      </c>
      <c r="CY1939" s="1" t="s">
        <v>4943</v>
      </c>
      <c r="CZ1939" s="1" t="s">
        <v>4943</v>
      </c>
    </row>
    <row r="1940" spans="2:104" x14ac:dyDescent="0.25">
      <c r="B1940" s="2">
        <v>44349</v>
      </c>
      <c r="C1940" s="1">
        <v>0</v>
      </c>
      <c r="D1940" s="1">
        <v>1</v>
      </c>
      <c r="E1940" s="1">
        <v>0</v>
      </c>
      <c r="F1940" s="1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0</v>
      </c>
      <c r="AV1940" s="1">
        <v>0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>
        <v>0</v>
      </c>
      <c r="BD1940">
        <v>0</v>
      </c>
      <c r="BE1940">
        <v>0</v>
      </c>
      <c r="BF1940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M1940" s="1">
        <v>0</v>
      </c>
      <c r="BN1940" s="1">
        <v>0</v>
      </c>
      <c r="BO1940" s="1">
        <v>0</v>
      </c>
      <c r="BP1940" s="1">
        <v>0</v>
      </c>
      <c r="BQ1940" s="1">
        <v>0</v>
      </c>
      <c r="BR1940" s="1">
        <v>0</v>
      </c>
      <c r="BS1940" s="1">
        <v>0</v>
      </c>
      <c r="BT1940" s="1">
        <v>0</v>
      </c>
      <c r="BU1940" s="1">
        <v>0</v>
      </c>
      <c r="BV1940" s="1">
        <v>0</v>
      </c>
      <c r="BW1940" s="1">
        <v>0</v>
      </c>
      <c r="BX1940" s="1">
        <v>0</v>
      </c>
      <c r="BY1940" s="1">
        <v>0</v>
      </c>
      <c r="BZ1940" s="1">
        <v>0</v>
      </c>
      <c r="CA1940" s="1">
        <v>0</v>
      </c>
      <c r="CB1940" s="1">
        <v>0</v>
      </c>
      <c r="CC1940" s="1">
        <v>0</v>
      </c>
      <c r="CD1940" s="1">
        <v>0</v>
      </c>
      <c r="CE1940" s="1">
        <v>0</v>
      </c>
      <c r="CF1940" s="1">
        <v>0</v>
      </c>
      <c r="CG1940" s="1">
        <v>0</v>
      </c>
      <c r="CH1940" s="1">
        <v>0</v>
      </c>
      <c r="CI1940" s="1" t="s">
        <v>4943</v>
      </c>
      <c r="CJ1940" s="1" t="s">
        <v>4943</v>
      </c>
      <c r="CK1940" s="1" t="s">
        <v>4943</v>
      </c>
      <c r="CL1940" s="1" t="s">
        <v>4943</v>
      </c>
      <c r="CM1940" s="1" t="s">
        <v>4943</v>
      </c>
      <c r="CN1940" s="1" t="s">
        <v>4943</v>
      </c>
      <c r="CO1940" s="1" t="s">
        <v>4943</v>
      </c>
      <c r="CP1940" s="1" t="s">
        <v>4943</v>
      </c>
      <c r="CQ1940" s="1" t="s">
        <v>4943</v>
      </c>
      <c r="CR1940" s="1" t="s">
        <v>4943</v>
      </c>
      <c r="CS1940" s="1" t="s">
        <v>4943</v>
      </c>
      <c r="CT1940" s="1" t="s">
        <v>4943</v>
      </c>
      <c r="CU1940" s="1" t="s">
        <v>4943</v>
      </c>
      <c r="CV1940" s="1" t="s">
        <v>4943</v>
      </c>
      <c r="CW1940" s="1" t="s">
        <v>4943</v>
      </c>
      <c r="CX1940" s="1" t="s">
        <v>4943</v>
      </c>
      <c r="CY1940" s="1" t="s">
        <v>23</v>
      </c>
      <c r="CZ1940" s="1" t="s">
        <v>4943</v>
      </c>
    </row>
    <row r="1941" spans="2:104" x14ac:dyDescent="0.25">
      <c r="B1941" s="2">
        <v>44349</v>
      </c>
      <c r="C1941" s="1">
        <v>1</v>
      </c>
      <c r="D1941" s="1">
        <v>0</v>
      </c>
      <c r="E1941" s="1">
        <v>0</v>
      </c>
      <c r="F1941" s="1">
        <v>0</v>
      </c>
      <c r="G1941">
        <v>0</v>
      </c>
      <c r="H1941">
        <v>0</v>
      </c>
      <c r="I1941">
        <v>1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0</v>
      </c>
      <c r="V1941" s="1">
        <v>0</v>
      </c>
      <c r="W1941" s="1">
        <v>1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>
        <v>0</v>
      </c>
      <c r="BD1941">
        <v>0</v>
      </c>
      <c r="BE1941">
        <v>0</v>
      </c>
      <c r="BF194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M1941" s="1">
        <v>0</v>
      </c>
      <c r="BN1941" s="1">
        <v>0</v>
      </c>
      <c r="BO1941" s="1">
        <v>0</v>
      </c>
      <c r="BP1941" s="1">
        <v>0</v>
      </c>
      <c r="BQ1941" s="1">
        <v>0</v>
      </c>
      <c r="BR1941" s="1">
        <v>0</v>
      </c>
      <c r="BS1941" s="1">
        <v>0</v>
      </c>
      <c r="BT1941" s="1">
        <v>0</v>
      </c>
      <c r="BU1941" s="1">
        <v>0</v>
      </c>
      <c r="BV1941" s="1">
        <v>0</v>
      </c>
      <c r="BW1941" s="1">
        <v>0</v>
      </c>
      <c r="BX1941" s="1">
        <v>0</v>
      </c>
      <c r="BY1941" s="1">
        <v>0</v>
      </c>
      <c r="BZ1941" s="1">
        <v>0</v>
      </c>
      <c r="CA1941" s="1">
        <v>0</v>
      </c>
      <c r="CB1941" s="1">
        <v>0</v>
      </c>
      <c r="CC1941" s="1">
        <v>0</v>
      </c>
      <c r="CD1941" s="1">
        <v>0</v>
      </c>
      <c r="CE1941" s="1">
        <v>0</v>
      </c>
      <c r="CF1941" s="1">
        <v>0</v>
      </c>
      <c r="CG1941" s="1">
        <v>0</v>
      </c>
      <c r="CH1941" s="1">
        <v>0</v>
      </c>
      <c r="CI1941" s="1" t="s">
        <v>4946</v>
      </c>
      <c r="CJ1941" s="1" t="s">
        <v>4946</v>
      </c>
      <c r="CK1941" s="1" t="s">
        <v>4946</v>
      </c>
      <c r="CL1941" s="1" t="s">
        <v>4946</v>
      </c>
      <c r="CM1941" s="1" t="s">
        <v>4946</v>
      </c>
      <c r="CN1941" s="1" t="s">
        <v>4945</v>
      </c>
      <c r="CO1941" s="1" t="s">
        <v>4946</v>
      </c>
      <c r="CP1941" s="1" t="s">
        <v>4946</v>
      </c>
      <c r="CQ1941" s="1" t="s">
        <v>4945</v>
      </c>
      <c r="CR1941" s="1" t="s">
        <v>4946</v>
      </c>
      <c r="CS1941" s="1" t="s">
        <v>4946</v>
      </c>
      <c r="CT1941" s="1" t="s">
        <v>4943</v>
      </c>
      <c r="CU1941" s="1" t="s">
        <v>4943</v>
      </c>
      <c r="CV1941" s="1" t="s">
        <v>4943</v>
      </c>
      <c r="CW1941" s="1" t="s">
        <v>4943</v>
      </c>
      <c r="CX1941" s="1" t="s">
        <v>4943</v>
      </c>
      <c r="CY1941" s="1" t="s">
        <v>4943</v>
      </c>
      <c r="CZ1941" s="1" t="s">
        <v>4943</v>
      </c>
    </row>
    <row r="1942" spans="2:104" x14ac:dyDescent="0.25">
      <c r="B1942" s="2">
        <v>44349</v>
      </c>
      <c r="C1942" s="1">
        <v>1</v>
      </c>
      <c r="D1942" s="1">
        <v>0</v>
      </c>
      <c r="E1942" s="1">
        <v>0</v>
      </c>
      <c r="F1942" s="1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>
        <v>0</v>
      </c>
      <c r="BD1942">
        <v>0</v>
      </c>
      <c r="BE1942">
        <v>0</v>
      </c>
      <c r="BF1942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M1942" s="1">
        <v>0</v>
      </c>
      <c r="BN1942" s="1">
        <v>0</v>
      </c>
      <c r="BO1942" s="1">
        <v>0</v>
      </c>
      <c r="BP1942" s="1">
        <v>0</v>
      </c>
      <c r="BQ1942" s="1">
        <v>0</v>
      </c>
      <c r="BR1942" s="1">
        <v>0</v>
      </c>
      <c r="BS1942" s="1">
        <v>0</v>
      </c>
      <c r="BT1942" s="1">
        <v>0</v>
      </c>
      <c r="BU1942" s="1">
        <v>0</v>
      </c>
      <c r="BV1942" s="1">
        <v>0</v>
      </c>
      <c r="BW1942" s="1">
        <v>0</v>
      </c>
      <c r="BX1942" s="1">
        <v>0</v>
      </c>
      <c r="BY1942" s="1">
        <v>0</v>
      </c>
      <c r="BZ1942" s="1">
        <v>0</v>
      </c>
      <c r="CA1942" s="1">
        <v>0</v>
      </c>
      <c r="CB1942" s="1">
        <v>0</v>
      </c>
      <c r="CC1942" s="1">
        <v>0</v>
      </c>
      <c r="CD1942" s="1">
        <v>0</v>
      </c>
      <c r="CE1942" s="1">
        <v>0</v>
      </c>
      <c r="CF1942" s="1">
        <v>0</v>
      </c>
      <c r="CG1942" s="1">
        <v>0</v>
      </c>
      <c r="CH1942" s="1">
        <v>0</v>
      </c>
      <c r="CI1942" s="1" t="s">
        <v>4944</v>
      </c>
      <c r="CJ1942" s="1" t="s">
        <v>4944</v>
      </c>
      <c r="CK1942" s="1" t="s">
        <v>4944</v>
      </c>
      <c r="CL1942" s="1" t="s">
        <v>4944</v>
      </c>
      <c r="CM1942" s="1" t="s">
        <v>4944</v>
      </c>
      <c r="CN1942" s="1" t="s">
        <v>4944</v>
      </c>
      <c r="CO1942" s="1" t="s">
        <v>4944</v>
      </c>
      <c r="CP1942" s="1" t="s">
        <v>4944</v>
      </c>
      <c r="CQ1942" s="1" t="s">
        <v>4944</v>
      </c>
      <c r="CR1942" s="1" t="s">
        <v>4944</v>
      </c>
      <c r="CS1942" s="1" t="s">
        <v>4944</v>
      </c>
      <c r="CT1942" s="1" t="s">
        <v>4943</v>
      </c>
      <c r="CU1942" s="1" t="s">
        <v>4943</v>
      </c>
      <c r="CV1942" s="1" t="s">
        <v>4943</v>
      </c>
      <c r="CW1942" s="1" t="s">
        <v>4943</v>
      </c>
      <c r="CX1942" s="1" t="s">
        <v>4943</v>
      </c>
      <c r="CY1942" s="1" t="s">
        <v>4943</v>
      </c>
      <c r="CZ1942" s="1" t="s">
        <v>4943</v>
      </c>
    </row>
    <row r="1943" spans="2:104" x14ac:dyDescent="0.25">
      <c r="B1943" s="2">
        <v>44349</v>
      </c>
      <c r="C1943" s="1">
        <v>1</v>
      </c>
      <c r="D1943" s="1">
        <v>0</v>
      </c>
      <c r="E1943" s="1">
        <v>0</v>
      </c>
      <c r="F1943" s="1">
        <v>0</v>
      </c>
      <c r="G1943">
        <v>0</v>
      </c>
      <c r="H1943">
        <v>0</v>
      </c>
      <c r="I1943">
        <v>1</v>
      </c>
      <c r="J1943">
        <v>1</v>
      </c>
      <c r="K1943">
        <v>1</v>
      </c>
      <c r="L1943">
        <v>1</v>
      </c>
      <c r="M1943">
        <v>1</v>
      </c>
      <c r="N1943">
        <v>1</v>
      </c>
      <c r="O1943">
        <v>1</v>
      </c>
      <c r="P1943">
        <v>1</v>
      </c>
      <c r="Q1943">
        <v>0</v>
      </c>
      <c r="R1943">
        <v>1</v>
      </c>
      <c r="S1943">
        <v>1</v>
      </c>
      <c r="T1943">
        <v>1</v>
      </c>
      <c r="U1943">
        <v>0</v>
      </c>
      <c r="V1943" s="1">
        <v>1</v>
      </c>
      <c r="W1943" s="1">
        <v>1</v>
      </c>
      <c r="X1943" s="1">
        <v>0</v>
      </c>
      <c r="Y1943" s="1">
        <v>1</v>
      </c>
      <c r="Z1943" s="1">
        <v>0</v>
      </c>
      <c r="AA1943" s="1">
        <v>1</v>
      </c>
      <c r="AB1943" s="1">
        <v>0</v>
      </c>
      <c r="AC1943" s="1">
        <v>0</v>
      </c>
      <c r="AD1943" s="1">
        <v>0</v>
      </c>
      <c r="AE1943" s="1">
        <v>0</v>
      </c>
      <c r="AF1943" s="1">
        <v>1</v>
      </c>
      <c r="AG1943" s="1">
        <v>1</v>
      </c>
      <c r="AH1943" s="1">
        <v>1</v>
      </c>
      <c r="AI1943" s="1">
        <v>1</v>
      </c>
      <c r="AJ1943" s="1">
        <v>0</v>
      </c>
      <c r="AK1943" s="1">
        <v>0</v>
      </c>
      <c r="AL1943" s="1">
        <v>0</v>
      </c>
      <c r="AM1943" s="1">
        <v>1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1</v>
      </c>
      <c r="AX1943" s="1">
        <v>1</v>
      </c>
      <c r="AY1943" s="1">
        <v>1</v>
      </c>
      <c r="AZ1943" s="1">
        <v>1</v>
      </c>
      <c r="BA1943" s="1">
        <v>0</v>
      </c>
      <c r="BB1943" s="1">
        <v>1</v>
      </c>
      <c r="BC1943">
        <v>1</v>
      </c>
      <c r="BD1943">
        <v>1</v>
      </c>
      <c r="BE1943">
        <v>1</v>
      </c>
      <c r="BF1943">
        <v>0</v>
      </c>
      <c r="BG1943" s="1">
        <v>1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M1943" s="1">
        <v>0</v>
      </c>
      <c r="BN1943" s="1">
        <v>0</v>
      </c>
      <c r="BO1943" s="1">
        <v>0</v>
      </c>
      <c r="BP1943" s="1">
        <v>0</v>
      </c>
      <c r="BQ1943" s="1">
        <v>1</v>
      </c>
      <c r="BR1943" s="1">
        <v>1</v>
      </c>
      <c r="BS1943" s="1">
        <v>0</v>
      </c>
      <c r="BT1943" s="1">
        <v>0</v>
      </c>
      <c r="BU1943" s="1">
        <v>1</v>
      </c>
      <c r="BV1943" s="1">
        <v>1</v>
      </c>
      <c r="BW1943" s="1">
        <v>1</v>
      </c>
      <c r="BX1943" s="1">
        <v>0</v>
      </c>
      <c r="BY1943" s="1">
        <v>1</v>
      </c>
      <c r="BZ1943" s="1">
        <v>0</v>
      </c>
      <c r="CA1943" s="1">
        <v>1</v>
      </c>
      <c r="CB1943" s="1">
        <v>0</v>
      </c>
      <c r="CC1943" s="1">
        <v>0</v>
      </c>
      <c r="CD1943" s="1">
        <v>0</v>
      </c>
      <c r="CE1943" s="1">
        <v>0</v>
      </c>
      <c r="CF1943" s="1">
        <v>1</v>
      </c>
      <c r="CG1943" s="1">
        <v>0</v>
      </c>
      <c r="CH1943" s="1">
        <v>0</v>
      </c>
      <c r="CI1943" s="1" t="s">
        <v>4946</v>
      </c>
      <c r="CJ1943" s="1" t="s">
        <v>4946</v>
      </c>
      <c r="CK1943" s="1" t="s">
        <v>4944</v>
      </c>
      <c r="CL1943" s="1" t="s">
        <v>4944</v>
      </c>
      <c r="CM1943" s="1" t="s">
        <v>4946</v>
      </c>
      <c r="CN1943" s="1" t="s">
        <v>4945</v>
      </c>
      <c r="CO1943" s="1" t="s">
        <v>4944</v>
      </c>
      <c r="CP1943" s="1" t="s">
        <v>4944</v>
      </c>
      <c r="CQ1943" s="1" t="s">
        <v>4944</v>
      </c>
      <c r="CR1943" s="1" t="s">
        <v>4946</v>
      </c>
      <c r="CS1943" s="1" t="s">
        <v>4944</v>
      </c>
      <c r="CT1943" s="1" t="s">
        <v>4943</v>
      </c>
      <c r="CU1943" s="1" t="s">
        <v>4943</v>
      </c>
      <c r="CV1943" s="1" t="s">
        <v>4943</v>
      </c>
      <c r="CW1943" s="1" t="s">
        <v>4943</v>
      </c>
      <c r="CX1943" s="1" t="s">
        <v>4943</v>
      </c>
      <c r="CY1943" s="1" t="s">
        <v>4943</v>
      </c>
      <c r="CZ1943" s="1" t="s">
        <v>4943</v>
      </c>
    </row>
    <row r="1944" spans="2:104" x14ac:dyDescent="0.25">
      <c r="B1944" s="2">
        <v>44349</v>
      </c>
      <c r="C1944" s="1">
        <v>1</v>
      </c>
      <c r="D1944" s="1">
        <v>0</v>
      </c>
      <c r="E1944" s="1">
        <v>0</v>
      </c>
      <c r="F1944" s="1">
        <v>0</v>
      </c>
      <c r="G1944">
        <v>0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0</v>
      </c>
      <c r="N1944">
        <v>0</v>
      </c>
      <c r="O1944">
        <v>1</v>
      </c>
      <c r="P1944">
        <v>1</v>
      </c>
      <c r="Q1944">
        <v>0</v>
      </c>
      <c r="R1944">
        <v>1</v>
      </c>
      <c r="S1944">
        <v>0</v>
      </c>
      <c r="T1944">
        <v>1</v>
      </c>
      <c r="U1944">
        <v>0</v>
      </c>
      <c r="V1944" s="1">
        <v>1</v>
      </c>
      <c r="W1944" s="1">
        <v>0</v>
      </c>
      <c r="X1944" s="1">
        <v>1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1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1</v>
      </c>
      <c r="AM1944" s="1">
        <v>1</v>
      </c>
      <c r="AN1944" s="1">
        <v>0</v>
      </c>
      <c r="AO1944" s="1">
        <v>1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>
        <v>0</v>
      </c>
      <c r="BD1944">
        <v>0</v>
      </c>
      <c r="BE1944">
        <v>0</v>
      </c>
      <c r="BF1944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M1944" s="1">
        <v>0</v>
      </c>
      <c r="BN1944" s="1">
        <v>0</v>
      </c>
      <c r="BO1944" s="1">
        <v>0</v>
      </c>
      <c r="BP1944" s="1">
        <v>0</v>
      </c>
      <c r="BQ1944" s="1">
        <v>0</v>
      </c>
      <c r="BR1944" s="1">
        <v>0</v>
      </c>
      <c r="BS1944" s="1">
        <v>0</v>
      </c>
      <c r="BT1944" s="1">
        <v>0</v>
      </c>
      <c r="BU1944" s="1">
        <v>0</v>
      </c>
      <c r="BV1944" s="1">
        <v>0</v>
      </c>
      <c r="BW1944" s="1">
        <v>0</v>
      </c>
      <c r="BX1944" s="1">
        <v>0</v>
      </c>
      <c r="BY1944" s="1">
        <v>0</v>
      </c>
      <c r="BZ1944" s="1">
        <v>0</v>
      </c>
      <c r="CA1944" s="1">
        <v>0</v>
      </c>
      <c r="CB1944" s="1">
        <v>0</v>
      </c>
      <c r="CC1944" s="1">
        <v>0</v>
      </c>
      <c r="CD1944" s="1">
        <v>0</v>
      </c>
      <c r="CE1944" s="1">
        <v>0</v>
      </c>
      <c r="CF1944" s="1">
        <v>0</v>
      </c>
      <c r="CG1944" s="1">
        <v>0</v>
      </c>
      <c r="CH1944" s="1">
        <v>0</v>
      </c>
      <c r="CI1944" s="1" t="s">
        <v>4946</v>
      </c>
      <c r="CJ1944" s="1" t="s">
        <v>4946</v>
      </c>
      <c r="CK1944" s="1" t="s">
        <v>4946</v>
      </c>
      <c r="CL1944" s="1" t="s">
        <v>4946</v>
      </c>
      <c r="CM1944" s="1" t="s">
        <v>4944</v>
      </c>
      <c r="CN1944" s="1" t="s">
        <v>4944</v>
      </c>
      <c r="CO1944" s="1" t="s">
        <v>4944</v>
      </c>
      <c r="CP1944" s="1" t="s">
        <v>4945</v>
      </c>
      <c r="CQ1944" s="1" t="s">
        <v>4945</v>
      </c>
      <c r="CR1944" s="1" t="s">
        <v>4944</v>
      </c>
      <c r="CS1944" s="1" t="s">
        <v>4944</v>
      </c>
      <c r="CT1944" s="1" t="s">
        <v>4943</v>
      </c>
      <c r="CU1944" s="1" t="s">
        <v>4943</v>
      </c>
      <c r="CV1944" s="1" t="s">
        <v>4943</v>
      </c>
      <c r="CW1944" s="1" t="s">
        <v>4943</v>
      </c>
      <c r="CX1944" s="1" t="s">
        <v>4943</v>
      </c>
      <c r="CY1944" s="1" t="s">
        <v>4943</v>
      </c>
      <c r="CZ1944" s="1" t="s">
        <v>4943</v>
      </c>
    </row>
    <row r="1945" spans="2:104" x14ac:dyDescent="0.25">
      <c r="B1945" s="2">
        <v>44349</v>
      </c>
      <c r="C1945" s="1">
        <v>0</v>
      </c>
      <c r="D1945" s="1">
        <v>1</v>
      </c>
      <c r="E1945" s="1">
        <v>0</v>
      </c>
      <c r="F1945" s="1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>
        <v>0</v>
      </c>
      <c r="BD1945">
        <v>0</v>
      </c>
      <c r="BE1945">
        <v>0</v>
      </c>
      <c r="BF1945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M1945" s="1">
        <v>0</v>
      </c>
      <c r="BN1945" s="1">
        <v>0</v>
      </c>
      <c r="BO1945" s="1">
        <v>0</v>
      </c>
      <c r="BP1945" s="1">
        <v>0</v>
      </c>
      <c r="BQ1945" s="1">
        <v>0</v>
      </c>
      <c r="BR1945" s="1">
        <v>0</v>
      </c>
      <c r="BS1945" s="1">
        <v>0</v>
      </c>
      <c r="BT1945" s="1">
        <v>0</v>
      </c>
      <c r="BU1945" s="1">
        <v>0</v>
      </c>
      <c r="BV1945" s="1">
        <v>0</v>
      </c>
      <c r="BW1945" s="1">
        <v>0</v>
      </c>
      <c r="BX1945" s="1">
        <v>0</v>
      </c>
      <c r="BY1945" s="1">
        <v>0</v>
      </c>
      <c r="BZ1945" s="1">
        <v>0</v>
      </c>
      <c r="CA1945" s="1">
        <v>0</v>
      </c>
      <c r="CB1945" s="1">
        <v>0</v>
      </c>
      <c r="CC1945" s="1">
        <v>0</v>
      </c>
      <c r="CD1945" s="1">
        <v>0</v>
      </c>
      <c r="CE1945" s="1">
        <v>0</v>
      </c>
      <c r="CF1945" s="1">
        <v>0</v>
      </c>
      <c r="CG1945" s="1">
        <v>0</v>
      </c>
      <c r="CH1945" s="1">
        <v>0</v>
      </c>
      <c r="CI1945" s="1" t="s">
        <v>4943</v>
      </c>
      <c r="CJ1945" s="1" t="s">
        <v>4943</v>
      </c>
      <c r="CK1945" s="1" t="s">
        <v>4943</v>
      </c>
      <c r="CL1945" s="1" t="s">
        <v>4943</v>
      </c>
      <c r="CM1945" s="1" t="s">
        <v>4943</v>
      </c>
      <c r="CN1945" s="1" t="s">
        <v>4943</v>
      </c>
      <c r="CO1945" s="1" t="s">
        <v>4943</v>
      </c>
      <c r="CP1945" s="1" t="s">
        <v>4943</v>
      </c>
      <c r="CQ1945" s="1" t="s">
        <v>4943</v>
      </c>
      <c r="CR1945" s="1" t="s">
        <v>4943</v>
      </c>
      <c r="CS1945" s="1" t="s">
        <v>4943</v>
      </c>
      <c r="CT1945" s="1" t="s">
        <v>4943</v>
      </c>
      <c r="CU1945" s="1" t="s">
        <v>4943</v>
      </c>
      <c r="CV1945" s="1" t="s">
        <v>4943</v>
      </c>
      <c r="CW1945" s="1" t="s">
        <v>4943</v>
      </c>
      <c r="CX1945" s="1" t="s">
        <v>4943</v>
      </c>
      <c r="CY1945" s="1" t="s">
        <v>23</v>
      </c>
      <c r="CZ1945" s="1" t="s">
        <v>4943</v>
      </c>
    </row>
    <row r="1946" spans="2:104" x14ac:dyDescent="0.25">
      <c r="B1946" s="2">
        <v>44349</v>
      </c>
      <c r="C1946" s="1">
        <v>0</v>
      </c>
      <c r="D1946" s="1">
        <v>1</v>
      </c>
      <c r="E1946" s="1">
        <v>0</v>
      </c>
      <c r="F1946" s="1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>
        <v>0</v>
      </c>
      <c r="BD1946">
        <v>0</v>
      </c>
      <c r="BE1946">
        <v>0</v>
      </c>
      <c r="BF1946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M1946" s="1">
        <v>0</v>
      </c>
      <c r="BN1946" s="1">
        <v>0</v>
      </c>
      <c r="BO1946" s="1">
        <v>0</v>
      </c>
      <c r="BP1946" s="1">
        <v>0</v>
      </c>
      <c r="BQ1946" s="1">
        <v>0</v>
      </c>
      <c r="BR1946" s="1">
        <v>0</v>
      </c>
      <c r="BS1946" s="1">
        <v>0</v>
      </c>
      <c r="BT1946" s="1">
        <v>0</v>
      </c>
      <c r="BU1946" s="1">
        <v>0</v>
      </c>
      <c r="BV1946" s="1">
        <v>0</v>
      </c>
      <c r="BW1946" s="1">
        <v>0</v>
      </c>
      <c r="BX1946" s="1">
        <v>0</v>
      </c>
      <c r="BY1946" s="1">
        <v>0</v>
      </c>
      <c r="BZ1946" s="1">
        <v>0</v>
      </c>
      <c r="CA1946" s="1">
        <v>0</v>
      </c>
      <c r="CB1946" s="1">
        <v>0</v>
      </c>
      <c r="CC1946" s="1">
        <v>0</v>
      </c>
      <c r="CD1946" s="1">
        <v>0</v>
      </c>
      <c r="CE1946" s="1">
        <v>0</v>
      </c>
      <c r="CF1946" s="1">
        <v>0</v>
      </c>
      <c r="CG1946" s="1">
        <v>0</v>
      </c>
      <c r="CH1946" s="1">
        <v>0</v>
      </c>
      <c r="CI1946" s="1" t="s">
        <v>4943</v>
      </c>
      <c r="CJ1946" s="1" t="s">
        <v>4943</v>
      </c>
      <c r="CK1946" s="1" t="s">
        <v>4943</v>
      </c>
      <c r="CL1946" s="1" t="s">
        <v>4943</v>
      </c>
      <c r="CM1946" s="1" t="s">
        <v>4943</v>
      </c>
      <c r="CN1946" s="1" t="s">
        <v>4943</v>
      </c>
      <c r="CO1946" s="1" t="s">
        <v>4943</v>
      </c>
      <c r="CP1946" s="1" t="s">
        <v>4943</v>
      </c>
      <c r="CQ1946" s="1" t="s">
        <v>4943</v>
      </c>
      <c r="CR1946" s="1" t="s">
        <v>4943</v>
      </c>
      <c r="CS1946" s="1" t="s">
        <v>4943</v>
      </c>
      <c r="CT1946" s="1" t="s">
        <v>4943</v>
      </c>
      <c r="CU1946" s="1" t="s">
        <v>4943</v>
      </c>
      <c r="CV1946" s="1" t="s">
        <v>4943</v>
      </c>
      <c r="CW1946" s="1" t="s">
        <v>4943</v>
      </c>
      <c r="CX1946" s="1" t="s">
        <v>4943</v>
      </c>
      <c r="CY1946" s="1" t="s">
        <v>23</v>
      </c>
      <c r="CZ1946" s="1" t="s">
        <v>4943</v>
      </c>
    </row>
    <row r="1947" spans="2:104" x14ac:dyDescent="0.25">
      <c r="B1947" s="2">
        <v>44349</v>
      </c>
      <c r="C1947" s="1">
        <v>0</v>
      </c>
      <c r="D1947" s="1">
        <v>1</v>
      </c>
      <c r="E1947" s="1">
        <v>0</v>
      </c>
      <c r="F1947" s="1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>
        <v>0</v>
      </c>
      <c r="BD1947">
        <v>0</v>
      </c>
      <c r="BE1947">
        <v>0</v>
      </c>
      <c r="BF1947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M1947" s="1">
        <v>0</v>
      </c>
      <c r="BN1947" s="1">
        <v>0</v>
      </c>
      <c r="BO1947" s="1">
        <v>0</v>
      </c>
      <c r="BP1947" s="1">
        <v>0</v>
      </c>
      <c r="BQ1947" s="1">
        <v>0</v>
      </c>
      <c r="BR1947" s="1">
        <v>0</v>
      </c>
      <c r="BS1947" s="1">
        <v>0</v>
      </c>
      <c r="BT1947" s="1">
        <v>0</v>
      </c>
      <c r="BU1947" s="1">
        <v>0</v>
      </c>
      <c r="BV1947" s="1">
        <v>0</v>
      </c>
      <c r="BW1947" s="1">
        <v>0</v>
      </c>
      <c r="BX1947" s="1">
        <v>0</v>
      </c>
      <c r="BY1947" s="1">
        <v>0</v>
      </c>
      <c r="BZ1947" s="1">
        <v>0</v>
      </c>
      <c r="CA1947" s="1">
        <v>0</v>
      </c>
      <c r="CB1947" s="1">
        <v>0</v>
      </c>
      <c r="CC1947" s="1">
        <v>0</v>
      </c>
      <c r="CD1947" s="1">
        <v>0</v>
      </c>
      <c r="CE1947" s="1">
        <v>0</v>
      </c>
      <c r="CF1947" s="1">
        <v>0</v>
      </c>
      <c r="CG1947" s="1">
        <v>0</v>
      </c>
      <c r="CH1947" s="1">
        <v>0</v>
      </c>
      <c r="CI1947" s="1" t="s">
        <v>4943</v>
      </c>
      <c r="CJ1947" s="1" t="s">
        <v>4943</v>
      </c>
      <c r="CK1947" s="1" t="s">
        <v>4943</v>
      </c>
      <c r="CL1947" s="1" t="s">
        <v>4943</v>
      </c>
      <c r="CM1947" s="1" t="s">
        <v>4943</v>
      </c>
      <c r="CN1947" s="1" t="s">
        <v>4943</v>
      </c>
      <c r="CO1947" s="1" t="s">
        <v>4943</v>
      </c>
      <c r="CP1947" s="1" t="s">
        <v>4943</v>
      </c>
      <c r="CQ1947" s="1" t="s">
        <v>4943</v>
      </c>
      <c r="CR1947" s="1" t="s">
        <v>4943</v>
      </c>
      <c r="CS1947" s="1" t="s">
        <v>4943</v>
      </c>
      <c r="CT1947" s="1" t="s">
        <v>4943</v>
      </c>
      <c r="CU1947" s="1" t="s">
        <v>4943</v>
      </c>
      <c r="CV1947" s="1" t="s">
        <v>4943</v>
      </c>
      <c r="CW1947" s="1" t="s">
        <v>4943</v>
      </c>
      <c r="CX1947" s="1" t="s">
        <v>4943</v>
      </c>
      <c r="CY1947" s="1" t="s">
        <v>23</v>
      </c>
      <c r="CZ1947" s="1" t="s">
        <v>4943</v>
      </c>
    </row>
    <row r="1948" spans="2:104" x14ac:dyDescent="0.25">
      <c r="B1948" s="2">
        <v>44349</v>
      </c>
      <c r="C1948" s="1">
        <v>1</v>
      </c>
      <c r="D1948" s="1">
        <v>0</v>
      </c>
      <c r="E1948" s="1">
        <v>0</v>
      </c>
      <c r="F1948" s="1">
        <v>0</v>
      </c>
      <c r="G1948">
        <v>0</v>
      </c>
      <c r="H1948">
        <v>0</v>
      </c>
      <c r="I1948">
        <v>1</v>
      </c>
      <c r="J1948">
        <v>1</v>
      </c>
      <c r="K1948">
        <v>1</v>
      </c>
      <c r="L1948">
        <v>1</v>
      </c>
      <c r="M1948">
        <v>1</v>
      </c>
      <c r="N1948">
        <v>1</v>
      </c>
      <c r="O1948">
        <v>1</v>
      </c>
      <c r="P1948">
        <v>0</v>
      </c>
      <c r="Q1948">
        <v>1</v>
      </c>
      <c r="R1948">
        <v>1</v>
      </c>
      <c r="S1948">
        <v>0</v>
      </c>
      <c r="T1948">
        <v>1</v>
      </c>
      <c r="U1948">
        <v>0</v>
      </c>
      <c r="V1948" s="1">
        <v>1</v>
      </c>
      <c r="W1948" s="1">
        <v>0</v>
      </c>
      <c r="X1948" s="1">
        <v>0</v>
      </c>
      <c r="Y1948" s="1">
        <v>0</v>
      </c>
      <c r="Z1948" s="1">
        <v>1</v>
      </c>
      <c r="AA1948" s="1">
        <v>1</v>
      </c>
      <c r="AB1948" s="1">
        <v>0</v>
      </c>
      <c r="AC1948" s="1">
        <v>0</v>
      </c>
      <c r="AD1948" s="1">
        <v>0</v>
      </c>
      <c r="AE1948" s="1">
        <v>0</v>
      </c>
      <c r="AF1948" s="1">
        <v>1</v>
      </c>
      <c r="AG1948" s="1">
        <v>1</v>
      </c>
      <c r="AH1948" s="1">
        <v>1</v>
      </c>
      <c r="AI1948" s="1">
        <v>1</v>
      </c>
      <c r="AJ1948" s="1">
        <v>1</v>
      </c>
      <c r="AK1948" s="1">
        <v>0</v>
      </c>
      <c r="AL1948" s="1">
        <v>0</v>
      </c>
      <c r="AM1948" s="1">
        <v>1</v>
      </c>
      <c r="AN1948" s="1">
        <v>0</v>
      </c>
      <c r="AO1948" s="1">
        <v>0</v>
      </c>
      <c r="AP1948" s="1">
        <v>0</v>
      </c>
      <c r="AQ1948" s="1">
        <v>1</v>
      </c>
      <c r="AR1948" s="1">
        <v>1</v>
      </c>
      <c r="AS1948" s="1">
        <v>0</v>
      </c>
      <c r="AT1948" s="1">
        <v>0</v>
      </c>
      <c r="AU1948" s="1">
        <v>0</v>
      </c>
      <c r="AV1948" s="1">
        <v>0</v>
      </c>
      <c r="AW1948" s="1">
        <v>1</v>
      </c>
      <c r="AX1948" s="1">
        <v>1</v>
      </c>
      <c r="AY1948" s="1">
        <v>1</v>
      </c>
      <c r="AZ1948" s="1">
        <v>1</v>
      </c>
      <c r="BA1948" s="1">
        <v>1</v>
      </c>
      <c r="BB1948" s="1">
        <v>0</v>
      </c>
      <c r="BC1948">
        <v>1</v>
      </c>
      <c r="BD1948">
        <v>0</v>
      </c>
      <c r="BE1948">
        <v>0</v>
      </c>
      <c r="BF1948">
        <v>1</v>
      </c>
      <c r="BG1948" s="1">
        <v>1</v>
      </c>
      <c r="BH1948" s="1">
        <v>0</v>
      </c>
      <c r="BI1948" s="1">
        <v>0</v>
      </c>
      <c r="BJ1948" s="1">
        <v>0</v>
      </c>
      <c r="BK1948" s="1">
        <v>1</v>
      </c>
      <c r="BL1948" s="1">
        <v>1</v>
      </c>
      <c r="BM1948" s="1">
        <v>0</v>
      </c>
      <c r="BN1948" s="1">
        <v>0</v>
      </c>
      <c r="BO1948" s="1">
        <v>0</v>
      </c>
      <c r="BP1948" s="1">
        <v>0</v>
      </c>
      <c r="BQ1948" s="1">
        <v>1</v>
      </c>
      <c r="BR1948" s="1">
        <v>1</v>
      </c>
      <c r="BS1948" s="1">
        <v>1</v>
      </c>
      <c r="BT1948" s="1">
        <v>1</v>
      </c>
      <c r="BU1948" s="1">
        <v>1</v>
      </c>
      <c r="BV1948" s="1">
        <v>1</v>
      </c>
      <c r="BW1948" s="1">
        <v>0</v>
      </c>
      <c r="BX1948" s="1">
        <v>0</v>
      </c>
      <c r="BY1948" s="1">
        <v>0</v>
      </c>
      <c r="BZ1948" s="1">
        <v>1</v>
      </c>
      <c r="CA1948" s="1">
        <v>1</v>
      </c>
      <c r="CB1948" s="1">
        <v>0</v>
      </c>
      <c r="CC1948" s="1">
        <v>0</v>
      </c>
      <c r="CD1948" s="1">
        <v>0</v>
      </c>
      <c r="CE1948" s="1">
        <v>0</v>
      </c>
      <c r="CF1948" s="1">
        <v>0</v>
      </c>
      <c r="CG1948" s="1">
        <v>0</v>
      </c>
      <c r="CH1948" s="1">
        <v>0</v>
      </c>
      <c r="CI1948" s="1" t="s">
        <v>4946</v>
      </c>
      <c r="CJ1948" s="1" t="s">
        <v>4944</v>
      </c>
      <c r="CK1948" s="1" t="s">
        <v>4944</v>
      </c>
      <c r="CL1948" s="1" t="s">
        <v>4944</v>
      </c>
      <c r="CM1948" s="1" t="s">
        <v>4946</v>
      </c>
      <c r="CN1948" s="1" t="s">
        <v>4946</v>
      </c>
      <c r="CO1948" s="1" t="s">
        <v>4944</v>
      </c>
      <c r="CP1948" s="1" t="s">
        <v>4946</v>
      </c>
      <c r="CQ1948" s="1" t="s">
        <v>4944</v>
      </c>
      <c r="CR1948" s="1" t="s">
        <v>4944</v>
      </c>
      <c r="CS1948" s="1" t="s">
        <v>4946</v>
      </c>
      <c r="CT1948" s="1" t="s">
        <v>4943</v>
      </c>
      <c r="CU1948" s="1" t="s">
        <v>4943</v>
      </c>
      <c r="CV1948" s="1" t="s">
        <v>4943</v>
      </c>
      <c r="CW1948" s="1" t="s">
        <v>4943</v>
      </c>
      <c r="CX1948" s="1" t="s">
        <v>4943</v>
      </c>
      <c r="CY1948" s="1" t="s">
        <v>4943</v>
      </c>
      <c r="CZ1948" s="1" t="s">
        <v>4943</v>
      </c>
    </row>
    <row r="1949" spans="2:104" x14ac:dyDescent="0.25">
      <c r="B1949" s="2">
        <v>44349</v>
      </c>
      <c r="C1949" s="1">
        <v>1</v>
      </c>
      <c r="D1949" s="1">
        <v>0</v>
      </c>
      <c r="E1949" s="1">
        <v>0</v>
      </c>
      <c r="F1949" s="1">
        <v>0</v>
      </c>
      <c r="G1949">
        <v>0</v>
      </c>
      <c r="H1949">
        <v>0</v>
      </c>
      <c r="I1949">
        <v>1</v>
      </c>
      <c r="J1949">
        <v>0</v>
      </c>
      <c r="K1949">
        <v>1</v>
      </c>
      <c r="L1949">
        <v>0</v>
      </c>
      <c r="M1949">
        <v>0</v>
      </c>
      <c r="N1949">
        <v>1</v>
      </c>
      <c r="O1949">
        <v>1</v>
      </c>
      <c r="P1949">
        <v>0</v>
      </c>
      <c r="Q1949">
        <v>0</v>
      </c>
      <c r="R1949">
        <v>0</v>
      </c>
      <c r="S1949">
        <v>0</v>
      </c>
      <c r="T1949">
        <v>1</v>
      </c>
      <c r="U1949">
        <v>0</v>
      </c>
      <c r="V1949" s="1">
        <v>0</v>
      </c>
      <c r="W1949" s="1">
        <v>0</v>
      </c>
      <c r="X1949" s="1">
        <v>1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1</v>
      </c>
      <c r="AX1949" s="1">
        <v>1</v>
      </c>
      <c r="AY1949" s="1">
        <v>1</v>
      </c>
      <c r="AZ1949" s="1">
        <v>1</v>
      </c>
      <c r="BA1949" s="1">
        <v>0</v>
      </c>
      <c r="BB1949" s="1">
        <v>0</v>
      </c>
      <c r="BC1949">
        <v>1</v>
      </c>
      <c r="BD1949">
        <v>1</v>
      </c>
      <c r="BE1949">
        <v>1</v>
      </c>
      <c r="BF1949">
        <v>0</v>
      </c>
      <c r="BG1949" s="1">
        <v>0</v>
      </c>
      <c r="BH1949" s="1">
        <v>0</v>
      </c>
      <c r="BI1949" s="1">
        <v>1</v>
      </c>
      <c r="BJ1949" s="1">
        <v>0</v>
      </c>
      <c r="BK1949" s="1">
        <v>0</v>
      </c>
      <c r="BL1949" s="1">
        <v>0</v>
      </c>
      <c r="BM1949" s="1">
        <v>0</v>
      </c>
      <c r="BN1949" s="1">
        <v>0</v>
      </c>
      <c r="BO1949" s="1">
        <v>0</v>
      </c>
      <c r="BP1949" s="1">
        <v>0</v>
      </c>
      <c r="BQ1949" s="1">
        <v>0</v>
      </c>
      <c r="BR1949" s="1">
        <v>0</v>
      </c>
      <c r="BS1949" s="1">
        <v>0</v>
      </c>
      <c r="BT1949" s="1">
        <v>0</v>
      </c>
      <c r="BU1949" s="1">
        <v>0</v>
      </c>
      <c r="BV1949" s="1">
        <v>0</v>
      </c>
      <c r="BW1949" s="1">
        <v>0</v>
      </c>
      <c r="BX1949" s="1">
        <v>0</v>
      </c>
      <c r="BY1949" s="1">
        <v>0</v>
      </c>
      <c r="BZ1949" s="1">
        <v>0</v>
      </c>
      <c r="CA1949" s="1">
        <v>0</v>
      </c>
      <c r="CB1949" s="1">
        <v>0</v>
      </c>
      <c r="CC1949" s="1">
        <v>0</v>
      </c>
      <c r="CD1949" s="1">
        <v>0</v>
      </c>
      <c r="CE1949" s="1">
        <v>0</v>
      </c>
      <c r="CF1949" s="1">
        <v>0</v>
      </c>
      <c r="CG1949" s="1">
        <v>0</v>
      </c>
      <c r="CH1949" s="1">
        <v>0</v>
      </c>
      <c r="CI1949" s="1" t="s">
        <v>4944</v>
      </c>
      <c r="CJ1949" s="1" t="s">
        <v>4946</v>
      </c>
      <c r="CK1949" s="1" t="s">
        <v>4944</v>
      </c>
      <c r="CL1949" s="1" t="s">
        <v>4944</v>
      </c>
      <c r="CM1949" s="1" t="s">
        <v>4944</v>
      </c>
      <c r="CN1949" s="1" t="s">
        <v>4944</v>
      </c>
      <c r="CO1949" s="1" t="s">
        <v>4946</v>
      </c>
      <c r="CP1949" s="1" t="s">
        <v>4944</v>
      </c>
      <c r="CQ1949" s="1" t="s">
        <v>4944</v>
      </c>
      <c r="CR1949" s="1" t="s">
        <v>4944</v>
      </c>
      <c r="CS1949" s="1" t="s">
        <v>4944</v>
      </c>
      <c r="CT1949" s="1" t="s">
        <v>4943</v>
      </c>
      <c r="CU1949" s="1" t="s">
        <v>4943</v>
      </c>
      <c r="CV1949" s="1" t="s">
        <v>4943</v>
      </c>
      <c r="CW1949" s="1" t="s">
        <v>4943</v>
      </c>
      <c r="CX1949" s="1" t="s">
        <v>4943</v>
      </c>
      <c r="CY1949" s="1" t="s">
        <v>4943</v>
      </c>
      <c r="CZ1949" s="1" t="s">
        <v>4943</v>
      </c>
    </row>
    <row r="1950" spans="2:104" x14ac:dyDescent="0.25">
      <c r="B1950" s="2">
        <v>44349</v>
      </c>
      <c r="C1950" s="1">
        <v>1</v>
      </c>
      <c r="D1950" s="1">
        <v>0</v>
      </c>
      <c r="E1950" s="1">
        <v>0</v>
      </c>
      <c r="F1950" s="1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>
        <v>0</v>
      </c>
      <c r="BD1950">
        <v>0</v>
      </c>
      <c r="BE1950">
        <v>0</v>
      </c>
      <c r="BF1950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M1950" s="1">
        <v>0</v>
      </c>
      <c r="BN1950" s="1">
        <v>0</v>
      </c>
      <c r="BO1950" s="1">
        <v>0</v>
      </c>
      <c r="BP1950" s="1">
        <v>0</v>
      </c>
      <c r="BQ1950" s="1">
        <v>0</v>
      </c>
      <c r="BR1950" s="1">
        <v>0</v>
      </c>
      <c r="BS1950" s="1">
        <v>0</v>
      </c>
      <c r="BT1950" s="1">
        <v>0</v>
      </c>
      <c r="BU1950" s="1">
        <v>0</v>
      </c>
      <c r="BV1950" s="1">
        <v>0</v>
      </c>
      <c r="BW1950" s="1">
        <v>0</v>
      </c>
      <c r="BX1950" s="1">
        <v>0</v>
      </c>
      <c r="BY1950" s="1">
        <v>0</v>
      </c>
      <c r="BZ1950" s="1">
        <v>0</v>
      </c>
      <c r="CA1950" s="1">
        <v>0</v>
      </c>
      <c r="CB1950" s="1">
        <v>0</v>
      </c>
      <c r="CC1950" s="1">
        <v>0</v>
      </c>
      <c r="CD1950" s="1">
        <v>0</v>
      </c>
      <c r="CE1950" s="1">
        <v>0</v>
      </c>
      <c r="CF1950" s="1">
        <v>0</v>
      </c>
      <c r="CG1950" s="1">
        <v>0</v>
      </c>
      <c r="CH1950" s="1">
        <v>0</v>
      </c>
      <c r="CI1950" s="1" t="s">
        <v>4945</v>
      </c>
      <c r="CJ1950" s="1" t="s">
        <v>4945</v>
      </c>
      <c r="CK1950" s="1" t="s">
        <v>4945</v>
      </c>
      <c r="CL1950" s="1" t="s">
        <v>4945</v>
      </c>
      <c r="CM1950" s="1" t="s">
        <v>4945</v>
      </c>
      <c r="CN1950" s="1" t="s">
        <v>4945</v>
      </c>
      <c r="CO1950" s="1" t="s">
        <v>4944</v>
      </c>
      <c r="CP1950" s="1" t="s">
        <v>4945</v>
      </c>
      <c r="CQ1950" s="1" t="s">
        <v>4945</v>
      </c>
      <c r="CR1950" s="1" t="s">
        <v>4944</v>
      </c>
      <c r="CS1950" s="1" t="s">
        <v>4945</v>
      </c>
      <c r="CT1950" s="1" t="s">
        <v>4943</v>
      </c>
      <c r="CU1950" s="1" t="s">
        <v>4943</v>
      </c>
      <c r="CV1950" s="1" t="s">
        <v>4943</v>
      </c>
      <c r="CW1950" s="1" t="s">
        <v>4943</v>
      </c>
      <c r="CX1950" s="1" t="s">
        <v>4943</v>
      </c>
      <c r="CY1950" s="1" t="s">
        <v>4943</v>
      </c>
      <c r="CZ1950" s="1" t="s">
        <v>4943</v>
      </c>
    </row>
    <row r="1951" spans="2:104" x14ac:dyDescent="0.25">
      <c r="B1951" s="2">
        <v>44349</v>
      </c>
      <c r="C1951" s="1">
        <v>0</v>
      </c>
      <c r="D1951" s="1">
        <v>1</v>
      </c>
      <c r="E1951" s="1">
        <v>0</v>
      </c>
      <c r="F1951" s="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>
        <v>0</v>
      </c>
      <c r="BD1951">
        <v>0</v>
      </c>
      <c r="BE1951">
        <v>0</v>
      </c>
      <c r="BF195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M1951" s="1">
        <v>0</v>
      </c>
      <c r="BN1951" s="1">
        <v>0</v>
      </c>
      <c r="BO1951" s="1">
        <v>0</v>
      </c>
      <c r="BP1951" s="1">
        <v>0</v>
      </c>
      <c r="BQ1951" s="1">
        <v>0</v>
      </c>
      <c r="BR1951" s="1">
        <v>0</v>
      </c>
      <c r="BS1951" s="1">
        <v>0</v>
      </c>
      <c r="BT1951" s="1">
        <v>0</v>
      </c>
      <c r="BU1951" s="1">
        <v>0</v>
      </c>
      <c r="BV1951" s="1">
        <v>0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0</v>
      </c>
      <c r="CD1951" s="1">
        <v>0</v>
      </c>
      <c r="CE1951" s="1">
        <v>0</v>
      </c>
      <c r="CF1951" s="1">
        <v>0</v>
      </c>
      <c r="CG1951" s="1">
        <v>0</v>
      </c>
      <c r="CH1951" s="1">
        <v>0</v>
      </c>
      <c r="CI1951" s="1" t="s">
        <v>4943</v>
      </c>
      <c r="CJ1951" s="1" t="s">
        <v>4943</v>
      </c>
      <c r="CK1951" s="1" t="s">
        <v>4943</v>
      </c>
      <c r="CL1951" s="1" t="s">
        <v>4943</v>
      </c>
      <c r="CM1951" s="1" t="s">
        <v>4943</v>
      </c>
      <c r="CN1951" s="1" t="s">
        <v>4943</v>
      </c>
      <c r="CO1951" s="1" t="s">
        <v>4943</v>
      </c>
      <c r="CP1951" s="1" t="s">
        <v>4943</v>
      </c>
      <c r="CQ1951" s="1" t="s">
        <v>4943</v>
      </c>
      <c r="CR1951" s="1" t="s">
        <v>4943</v>
      </c>
      <c r="CS1951" s="1" t="s">
        <v>4943</v>
      </c>
      <c r="CT1951" s="1" t="s">
        <v>4943</v>
      </c>
      <c r="CU1951" s="1" t="s">
        <v>4943</v>
      </c>
      <c r="CV1951" s="1" t="s">
        <v>4943</v>
      </c>
      <c r="CW1951" s="1" t="s">
        <v>4943</v>
      </c>
      <c r="CX1951" s="1" t="s">
        <v>4943</v>
      </c>
      <c r="CY1951" s="1" t="s">
        <v>23</v>
      </c>
      <c r="CZ1951" s="1" t="s">
        <v>4943</v>
      </c>
    </row>
    <row r="1952" spans="2:104" x14ac:dyDescent="0.25">
      <c r="B1952" s="2">
        <v>44349</v>
      </c>
      <c r="C1952" s="1">
        <v>1</v>
      </c>
      <c r="D1952" s="1">
        <v>0</v>
      </c>
      <c r="E1952" s="1">
        <v>0</v>
      </c>
      <c r="F1952" s="1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0</v>
      </c>
      <c r="N1952">
        <v>1</v>
      </c>
      <c r="O1952">
        <v>1</v>
      </c>
      <c r="P1952">
        <v>0</v>
      </c>
      <c r="Q1952">
        <v>0</v>
      </c>
      <c r="R1952">
        <v>1</v>
      </c>
      <c r="S1952">
        <v>0</v>
      </c>
      <c r="T1952">
        <v>1</v>
      </c>
      <c r="U1952">
        <v>0</v>
      </c>
      <c r="V1952" s="1">
        <v>1</v>
      </c>
      <c r="W1952" s="1">
        <v>0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1</v>
      </c>
      <c r="AH1952" s="1">
        <v>0</v>
      </c>
      <c r="AI1952" s="1">
        <v>0</v>
      </c>
      <c r="AJ1952" s="1">
        <v>0</v>
      </c>
      <c r="AK1952" s="1">
        <v>1</v>
      </c>
      <c r="AL1952" s="1">
        <v>0</v>
      </c>
      <c r="AM1952" s="1">
        <v>1</v>
      </c>
      <c r="AN1952" s="1">
        <v>0</v>
      </c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1</v>
      </c>
      <c r="AZ1952" s="1">
        <v>1</v>
      </c>
      <c r="BA1952" s="1">
        <v>1</v>
      </c>
      <c r="BB1952" s="1">
        <v>1</v>
      </c>
      <c r="BC1952">
        <v>1</v>
      </c>
      <c r="BD1952">
        <v>0</v>
      </c>
      <c r="BE1952">
        <v>0</v>
      </c>
      <c r="BF1952">
        <v>0</v>
      </c>
      <c r="BG1952" s="1">
        <v>0</v>
      </c>
      <c r="BH1952" s="1">
        <v>0</v>
      </c>
      <c r="BI1952" s="1">
        <v>0</v>
      </c>
      <c r="BJ1952" s="1">
        <v>0</v>
      </c>
      <c r="BK1952" s="1">
        <v>0</v>
      </c>
      <c r="BL1952" s="1">
        <v>0</v>
      </c>
      <c r="BM1952" s="1">
        <v>0</v>
      </c>
      <c r="BN1952" s="1">
        <v>0</v>
      </c>
      <c r="BO1952" s="1">
        <v>0</v>
      </c>
      <c r="BP1952" s="1">
        <v>0</v>
      </c>
      <c r="BQ1952" s="1">
        <v>0</v>
      </c>
      <c r="BR1952" s="1">
        <v>0</v>
      </c>
      <c r="BS1952" s="1">
        <v>0</v>
      </c>
      <c r="BT1952" s="1">
        <v>0</v>
      </c>
      <c r="BU1952" s="1">
        <v>0</v>
      </c>
      <c r="BV1952" s="1">
        <v>0</v>
      </c>
      <c r="BW1952" s="1">
        <v>0</v>
      </c>
      <c r="BX1952" s="1">
        <v>0</v>
      </c>
      <c r="BY1952" s="1">
        <v>0</v>
      </c>
      <c r="BZ1952" s="1">
        <v>0</v>
      </c>
      <c r="CA1952" s="1">
        <v>0</v>
      </c>
      <c r="CB1952" s="1">
        <v>0</v>
      </c>
      <c r="CC1952" s="1">
        <v>0</v>
      </c>
      <c r="CD1952" s="1">
        <v>0</v>
      </c>
      <c r="CE1952" s="1">
        <v>0</v>
      </c>
      <c r="CF1952" s="1">
        <v>0</v>
      </c>
      <c r="CG1952" s="1">
        <v>0</v>
      </c>
      <c r="CH1952" s="1">
        <v>0</v>
      </c>
      <c r="CI1952" s="1" t="s">
        <v>4946</v>
      </c>
      <c r="CJ1952" s="1" t="s">
        <v>4945</v>
      </c>
      <c r="CK1952" s="1" t="s">
        <v>4945</v>
      </c>
      <c r="CL1952" s="1" t="s">
        <v>4946</v>
      </c>
      <c r="CM1952" s="1" t="s">
        <v>4944</v>
      </c>
      <c r="CN1952" s="1" t="s">
        <v>4945</v>
      </c>
      <c r="CO1952" s="1" t="s">
        <v>4946</v>
      </c>
      <c r="CP1952" s="1" t="s">
        <v>4945</v>
      </c>
      <c r="CQ1952" s="1" t="s">
        <v>4945</v>
      </c>
      <c r="CR1952" s="1" t="s">
        <v>4945</v>
      </c>
      <c r="CS1952" s="1" t="s">
        <v>4945</v>
      </c>
      <c r="CT1952" s="1" t="s">
        <v>4943</v>
      </c>
      <c r="CU1952" s="1" t="s">
        <v>4943</v>
      </c>
      <c r="CV1952" s="1" t="s">
        <v>4943</v>
      </c>
      <c r="CW1952" s="1" t="s">
        <v>4943</v>
      </c>
      <c r="CX1952" s="1" t="s">
        <v>4943</v>
      </c>
      <c r="CY1952" s="1" t="s">
        <v>4943</v>
      </c>
      <c r="CZ1952" s="1" t="s">
        <v>4943</v>
      </c>
    </row>
    <row r="1953" spans="2:104" x14ac:dyDescent="0.25">
      <c r="B1953" s="2">
        <v>44349</v>
      </c>
      <c r="C1953" s="1">
        <v>0</v>
      </c>
      <c r="D1953" s="1">
        <v>1</v>
      </c>
      <c r="E1953" s="1">
        <v>0</v>
      </c>
      <c r="F1953" s="1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>
        <v>0</v>
      </c>
      <c r="BD1953">
        <v>0</v>
      </c>
      <c r="BE1953">
        <v>0</v>
      </c>
      <c r="BF1953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M1953" s="1">
        <v>0</v>
      </c>
      <c r="BN1953" s="1">
        <v>0</v>
      </c>
      <c r="BO1953" s="1">
        <v>0</v>
      </c>
      <c r="BP1953" s="1">
        <v>0</v>
      </c>
      <c r="BQ1953" s="1">
        <v>0</v>
      </c>
      <c r="BR1953" s="1">
        <v>0</v>
      </c>
      <c r="BS1953" s="1">
        <v>0</v>
      </c>
      <c r="BT1953" s="1">
        <v>0</v>
      </c>
      <c r="BU1953" s="1">
        <v>0</v>
      </c>
      <c r="BV1953" s="1">
        <v>0</v>
      </c>
      <c r="BW1953" s="1">
        <v>0</v>
      </c>
      <c r="BX1953" s="1">
        <v>0</v>
      </c>
      <c r="BY1953" s="1">
        <v>0</v>
      </c>
      <c r="BZ1953" s="1">
        <v>0</v>
      </c>
      <c r="CA1953" s="1">
        <v>0</v>
      </c>
      <c r="CB1953" s="1">
        <v>0</v>
      </c>
      <c r="CC1953" s="1">
        <v>0</v>
      </c>
      <c r="CD1953" s="1">
        <v>0</v>
      </c>
      <c r="CE1953" s="1">
        <v>0</v>
      </c>
      <c r="CF1953" s="1">
        <v>0</v>
      </c>
      <c r="CG1953" s="1">
        <v>0</v>
      </c>
      <c r="CH1953" s="1">
        <v>0</v>
      </c>
      <c r="CI1953" s="1" t="s">
        <v>4943</v>
      </c>
      <c r="CJ1953" s="1" t="s">
        <v>4943</v>
      </c>
      <c r="CK1953" s="1" t="s">
        <v>4943</v>
      </c>
      <c r="CL1953" s="1" t="s">
        <v>4943</v>
      </c>
      <c r="CM1953" s="1" t="s">
        <v>4943</v>
      </c>
      <c r="CN1953" s="1" t="s">
        <v>4943</v>
      </c>
      <c r="CO1953" s="1" t="s">
        <v>4943</v>
      </c>
      <c r="CP1953" s="1" t="s">
        <v>4943</v>
      </c>
      <c r="CQ1953" s="1" t="s">
        <v>4943</v>
      </c>
      <c r="CR1953" s="1" t="s">
        <v>4943</v>
      </c>
      <c r="CS1953" s="1" t="s">
        <v>4943</v>
      </c>
      <c r="CT1953" s="1" t="s">
        <v>4943</v>
      </c>
      <c r="CU1953" s="1" t="s">
        <v>4943</v>
      </c>
      <c r="CV1953" s="1" t="s">
        <v>4943</v>
      </c>
      <c r="CW1953" s="1" t="s">
        <v>4943</v>
      </c>
      <c r="CX1953" s="1" t="s">
        <v>4943</v>
      </c>
      <c r="CY1953" s="1" t="s">
        <v>23</v>
      </c>
      <c r="CZ1953" s="1" t="s">
        <v>4943</v>
      </c>
    </row>
    <row r="1954" spans="2:104" x14ac:dyDescent="0.25">
      <c r="B1954" s="2">
        <v>44349</v>
      </c>
      <c r="C1954" s="1">
        <v>1</v>
      </c>
      <c r="D1954" s="1">
        <v>0</v>
      </c>
      <c r="E1954" s="1">
        <v>0</v>
      </c>
      <c r="F1954" s="1">
        <v>0</v>
      </c>
      <c r="G1954">
        <v>0</v>
      </c>
      <c r="H1954">
        <v>0</v>
      </c>
      <c r="I1954">
        <v>1</v>
      </c>
      <c r="J1954">
        <v>1</v>
      </c>
      <c r="K1954">
        <v>1</v>
      </c>
      <c r="L1954">
        <v>1</v>
      </c>
      <c r="M1954">
        <v>1</v>
      </c>
      <c r="N1954">
        <v>1</v>
      </c>
      <c r="O1954">
        <v>1</v>
      </c>
      <c r="P1954">
        <v>0</v>
      </c>
      <c r="Q1954">
        <v>0</v>
      </c>
      <c r="R1954">
        <v>1</v>
      </c>
      <c r="S1954">
        <v>1</v>
      </c>
      <c r="T1954">
        <v>1</v>
      </c>
      <c r="U1954">
        <v>0</v>
      </c>
      <c r="V1954" s="1">
        <v>1</v>
      </c>
      <c r="W1954" s="1">
        <v>0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1</v>
      </c>
      <c r="AG1954" s="1">
        <v>0</v>
      </c>
      <c r="AH1954" s="1">
        <v>1</v>
      </c>
      <c r="AI1954" s="1">
        <v>1</v>
      </c>
      <c r="AJ1954" s="1">
        <v>0</v>
      </c>
      <c r="AK1954" s="1">
        <v>0</v>
      </c>
      <c r="AL1954" s="1">
        <v>0</v>
      </c>
      <c r="AM1954" s="1">
        <v>1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1</v>
      </c>
      <c r="AX1954" s="1">
        <v>1</v>
      </c>
      <c r="AY1954" s="1">
        <v>1</v>
      </c>
      <c r="AZ1954" s="1">
        <v>1</v>
      </c>
      <c r="BA1954" s="1">
        <v>0</v>
      </c>
      <c r="BB1954" s="1">
        <v>0</v>
      </c>
      <c r="BC1954">
        <v>1</v>
      </c>
      <c r="BD1954">
        <v>1</v>
      </c>
      <c r="BE1954">
        <v>1</v>
      </c>
      <c r="BF1954">
        <v>1</v>
      </c>
      <c r="BG1954" s="1">
        <v>1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M1954" s="1">
        <v>0</v>
      </c>
      <c r="BN1954" s="1">
        <v>0</v>
      </c>
      <c r="BO1954" s="1">
        <v>0</v>
      </c>
      <c r="BP1954" s="1">
        <v>0</v>
      </c>
      <c r="BQ1954" s="1">
        <v>1</v>
      </c>
      <c r="BR1954" s="1">
        <v>1</v>
      </c>
      <c r="BS1954" s="1">
        <v>0</v>
      </c>
      <c r="BT1954" s="1">
        <v>0</v>
      </c>
      <c r="BU1954" s="1">
        <v>1</v>
      </c>
      <c r="BV1954" s="1">
        <v>1</v>
      </c>
      <c r="BW1954" s="1">
        <v>0</v>
      </c>
      <c r="BX1954" s="1">
        <v>0</v>
      </c>
      <c r="BY1954" s="1">
        <v>0</v>
      </c>
      <c r="BZ1954" s="1">
        <v>0</v>
      </c>
      <c r="CA1954" s="1">
        <v>0</v>
      </c>
      <c r="CB1954" s="1">
        <v>0</v>
      </c>
      <c r="CC1954" s="1">
        <v>0</v>
      </c>
      <c r="CD1954" s="1">
        <v>0</v>
      </c>
      <c r="CE1954" s="1">
        <v>0</v>
      </c>
      <c r="CF1954" s="1">
        <v>1</v>
      </c>
      <c r="CG1954" s="1">
        <v>0</v>
      </c>
      <c r="CH1954" s="1">
        <v>0</v>
      </c>
      <c r="CI1954" s="1" t="s">
        <v>4946</v>
      </c>
      <c r="CJ1954" s="1" t="s">
        <v>4946</v>
      </c>
      <c r="CK1954" s="1" t="s">
        <v>4944</v>
      </c>
      <c r="CL1954" s="1" t="s">
        <v>4944</v>
      </c>
      <c r="CM1954" s="1" t="s">
        <v>4946</v>
      </c>
      <c r="CN1954" s="1" t="s">
        <v>4946</v>
      </c>
      <c r="CO1954" s="1" t="s">
        <v>4946</v>
      </c>
      <c r="CP1954" s="1" t="s">
        <v>4946</v>
      </c>
      <c r="CQ1954" s="1" t="s">
        <v>4944</v>
      </c>
      <c r="CR1954" s="1" t="s">
        <v>4944</v>
      </c>
      <c r="CS1954" s="1" t="s">
        <v>4944</v>
      </c>
      <c r="CT1954" s="1" t="s">
        <v>4943</v>
      </c>
      <c r="CU1954" s="1" t="s">
        <v>4943</v>
      </c>
      <c r="CV1954" s="1" t="s">
        <v>4943</v>
      </c>
      <c r="CW1954" s="1" t="s">
        <v>4943</v>
      </c>
      <c r="CX1954" s="1" t="s">
        <v>4943</v>
      </c>
      <c r="CY1954" s="1" t="s">
        <v>4943</v>
      </c>
      <c r="CZ1954" s="1" t="s">
        <v>4943</v>
      </c>
    </row>
    <row r="1955" spans="2:104" x14ac:dyDescent="0.25">
      <c r="B1955" s="2">
        <v>44349</v>
      </c>
      <c r="C1955" s="1">
        <v>1</v>
      </c>
      <c r="D1955" s="1">
        <v>0</v>
      </c>
      <c r="E1955" s="1">
        <v>0</v>
      </c>
      <c r="F1955" s="1">
        <v>0</v>
      </c>
      <c r="G1955">
        <v>0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1</v>
      </c>
      <c r="O1955">
        <v>1</v>
      </c>
      <c r="P1955">
        <v>0</v>
      </c>
      <c r="Q1955">
        <v>1</v>
      </c>
      <c r="R1955">
        <v>0</v>
      </c>
      <c r="S1955">
        <v>0</v>
      </c>
      <c r="T1955">
        <v>0</v>
      </c>
      <c r="U1955">
        <v>0</v>
      </c>
      <c r="V1955" s="1">
        <v>1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1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1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1</v>
      </c>
      <c r="BC1955">
        <v>1</v>
      </c>
      <c r="BD1955">
        <v>0</v>
      </c>
      <c r="BE1955">
        <v>0</v>
      </c>
      <c r="BF1955">
        <v>0</v>
      </c>
      <c r="BG1955" s="1">
        <v>1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M1955" s="1">
        <v>0</v>
      </c>
      <c r="BN1955" s="1">
        <v>0</v>
      </c>
      <c r="BO1955" s="1">
        <v>0</v>
      </c>
      <c r="BP1955" s="1">
        <v>0</v>
      </c>
      <c r="BQ1955" s="1">
        <v>0</v>
      </c>
      <c r="BR1955" s="1">
        <v>0</v>
      </c>
      <c r="BS1955" s="1">
        <v>0</v>
      </c>
      <c r="BT1955" s="1">
        <v>0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1</v>
      </c>
      <c r="CG1955" s="1">
        <v>0</v>
      </c>
      <c r="CH1955" s="1">
        <v>0</v>
      </c>
      <c r="CI1955" s="1" t="s">
        <v>4946</v>
      </c>
      <c r="CJ1955" s="1" t="s">
        <v>4946</v>
      </c>
      <c r="CK1955" s="1" t="s">
        <v>4944</v>
      </c>
      <c r="CL1955" s="1" t="s">
        <v>4944</v>
      </c>
      <c r="CM1955" s="1" t="s">
        <v>4946</v>
      </c>
      <c r="CN1955" s="1" t="s">
        <v>4946</v>
      </c>
      <c r="CO1955" s="1" t="s">
        <v>4944</v>
      </c>
      <c r="CP1955" s="1" t="s">
        <v>4944</v>
      </c>
      <c r="CQ1955" s="1" t="s">
        <v>4944</v>
      </c>
      <c r="CR1955" s="1" t="s">
        <v>4944</v>
      </c>
      <c r="CS1955" s="1" t="s">
        <v>4944</v>
      </c>
      <c r="CT1955" s="1" t="s">
        <v>4943</v>
      </c>
      <c r="CU1955" s="1" t="s">
        <v>4943</v>
      </c>
      <c r="CV1955" s="1" t="s">
        <v>4943</v>
      </c>
      <c r="CW1955" s="1" t="s">
        <v>4943</v>
      </c>
      <c r="CX1955" s="1" t="s">
        <v>4943</v>
      </c>
      <c r="CY1955" s="1" t="s">
        <v>4943</v>
      </c>
      <c r="CZ1955" s="1" t="s">
        <v>4943</v>
      </c>
    </row>
    <row r="1956" spans="2:104" x14ac:dyDescent="0.25">
      <c r="B1956" s="2">
        <v>44349</v>
      </c>
      <c r="C1956" s="1">
        <v>0</v>
      </c>
      <c r="D1956" s="1">
        <v>0</v>
      </c>
      <c r="E1956" s="1">
        <v>1</v>
      </c>
      <c r="F1956" s="1">
        <v>0</v>
      </c>
      <c r="G1956">
        <v>0</v>
      </c>
      <c r="H1956">
        <v>0</v>
      </c>
      <c r="I1956">
        <v>1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>
        <v>0</v>
      </c>
      <c r="BD1956">
        <v>0</v>
      </c>
      <c r="BE1956">
        <v>0</v>
      </c>
      <c r="BF1956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M1956" s="1">
        <v>0</v>
      </c>
      <c r="BN1956" s="1">
        <v>0</v>
      </c>
      <c r="BO1956" s="1">
        <v>0</v>
      </c>
      <c r="BP1956" s="1">
        <v>0</v>
      </c>
      <c r="BQ1956" s="1">
        <v>0</v>
      </c>
      <c r="BR1956" s="1">
        <v>0</v>
      </c>
      <c r="BS1956" s="1">
        <v>0</v>
      </c>
      <c r="BT1956" s="1">
        <v>0</v>
      </c>
      <c r="BU1956" s="1">
        <v>0</v>
      </c>
      <c r="BV1956" s="1">
        <v>0</v>
      </c>
      <c r="BW1956" s="1">
        <v>0</v>
      </c>
      <c r="BX1956" s="1">
        <v>0</v>
      </c>
      <c r="BY1956" s="1">
        <v>0</v>
      </c>
      <c r="BZ1956" s="1">
        <v>0</v>
      </c>
      <c r="CA1956" s="1">
        <v>0</v>
      </c>
      <c r="CB1956" s="1">
        <v>0</v>
      </c>
      <c r="CC1956" s="1">
        <v>0</v>
      </c>
      <c r="CD1956" s="1">
        <v>0</v>
      </c>
      <c r="CE1956" s="1">
        <v>0</v>
      </c>
      <c r="CF1956" s="1">
        <v>0</v>
      </c>
      <c r="CG1956" s="1">
        <v>0</v>
      </c>
      <c r="CH1956" s="1">
        <v>0</v>
      </c>
      <c r="CI1956" s="1" t="s">
        <v>4943</v>
      </c>
      <c r="CJ1956" s="1" t="s">
        <v>4943</v>
      </c>
      <c r="CK1956" s="1" t="s">
        <v>4943</v>
      </c>
      <c r="CL1956" s="1" t="s">
        <v>4943</v>
      </c>
      <c r="CM1956" s="1" t="s">
        <v>4943</v>
      </c>
      <c r="CN1956" s="1" t="s">
        <v>4943</v>
      </c>
      <c r="CO1956" s="1" t="s">
        <v>4943</v>
      </c>
      <c r="CP1956" s="1" t="s">
        <v>4943</v>
      </c>
      <c r="CQ1956" s="1" t="s">
        <v>4943</v>
      </c>
      <c r="CR1956" s="1" t="s">
        <v>4943</v>
      </c>
      <c r="CS1956" s="1" t="s">
        <v>4943</v>
      </c>
      <c r="CT1956" s="1" t="s">
        <v>4947</v>
      </c>
      <c r="CU1956" s="1" t="s">
        <v>4943</v>
      </c>
      <c r="CV1956" s="1" t="s">
        <v>4943</v>
      </c>
      <c r="CW1956" s="1" t="s">
        <v>4943</v>
      </c>
      <c r="CX1956" s="1" t="s">
        <v>4943</v>
      </c>
      <c r="CY1956" s="1" t="s">
        <v>4943</v>
      </c>
      <c r="CZ1956" s="1" t="s">
        <v>23</v>
      </c>
    </row>
    <row r="1957" spans="2:104" x14ac:dyDescent="0.25">
      <c r="B1957" s="2">
        <v>44349</v>
      </c>
      <c r="C1957" s="1">
        <v>0</v>
      </c>
      <c r="D1957" s="1">
        <v>1</v>
      </c>
      <c r="E1957" s="1">
        <v>0</v>
      </c>
      <c r="F1957" s="1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>
        <v>0</v>
      </c>
      <c r="BD1957">
        <v>0</v>
      </c>
      <c r="BE1957">
        <v>0</v>
      </c>
      <c r="BF1957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M1957" s="1">
        <v>0</v>
      </c>
      <c r="BN1957" s="1">
        <v>0</v>
      </c>
      <c r="BO1957" s="1">
        <v>0</v>
      </c>
      <c r="BP1957" s="1">
        <v>0</v>
      </c>
      <c r="BQ1957" s="1">
        <v>0</v>
      </c>
      <c r="BR1957" s="1">
        <v>0</v>
      </c>
      <c r="BS1957" s="1">
        <v>0</v>
      </c>
      <c r="BT1957" s="1">
        <v>0</v>
      </c>
      <c r="BU1957" s="1">
        <v>0</v>
      </c>
      <c r="BV1957" s="1">
        <v>0</v>
      </c>
      <c r="BW1957" s="1">
        <v>0</v>
      </c>
      <c r="BX1957" s="1">
        <v>0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  <c r="CD1957" s="1">
        <v>0</v>
      </c>
      <c r="CE1957" s="1">
        <v>0</v>
      </c>
      <c r="CF1957" s="1">
        <v>0</v>
      </c>
      <c r="CG1957" s="1">
        <v>0</v>
      </c>
      <c r="CH1957" s="1">
        <v>0</v>
      </c>
      <c r="CI1957" s="1" t="s">
        <v>4943</v>
      </c>
      <c r="CJ1957" s="1" t="s">
        <v>4943</v>
      </c>
      <c r="CK1957" s="1" t="s">
        <v>4943</v>
      </c>
      <c r="CL1957" s="1" t="s">
        <v>4943</v>
      </c>
      <c r="CM1957" s="1" t="s">
        <v>4943</v>
      </c>
      <c r="CN1957" s="1" t="s">
        <v>4943</v>
      </c>
      <c r="CO1957" s="1" t="s">
        <v>4943</v>
      </c>
      <c r="CP1957" s="1" t="s">
        <v>4943</v>
      </c>
      <c r="CQ1957" s="1" t="s">
        <v>4943</v>
      </c>
      <c r="CR1957" s="1" t="s">
        <v>4943</v>
      </c>
      <c r="CS1957" s="1" t="s">
        <v>4943</v>
      </c>
      <c r="CT1957" s="1" t="s">
        <v>4943</v>
      </c>
      <c r="CU1957" s="1" t="s">
        <v>4943</v>
      </c>
      <c r="CV1957" s="1" t="s">
        <v>4943</v>
      </c>
      <c r="CW1957" s="1" t="s">
        <v>4943</v>
      </c>
      <c r="CX1957" s="1" t="s">
        <v>4943</v>
      </c>
      <c r="CY1957" s="1" t="s">
        <v>23</v>
      </c>
      <c r="CZ1957" s="1" t="s">
        <v>4943</v>
      </c>
    </row>
    <row r="1958" spans="2:104" x14ac:dyDescent="0.25">
      <c r="B1958" s="2">
        <v>44349</v>
      </c>
      <c r="C1958" s="1">
        <v>1</v>
      </c>
      <c r="D1958" s="1">
        <v>0</v>
      </c>
      <c r="E1958" s="1">
        <v>0</v>
      </c>
      <c r="F1958" s="1">
        <v>0</v>
      </c>
      <c r="G1958">
        <v>0</v>
      </c>
      <c r="H1958">
        <v>0</v>
      </c>
      <c r="I1958">
        <v>1</v>
      </c>
      <c r="J1958">
        <v>1</v>
      </c>
      <c r="K1958">
        <v>1</v>
      </c>
      <c r="L1958">
        <v>1</v>
      </c>
      <c r="M1958">
        <v>1</v>
      </c>
      <c r="N1958">
        <v>1</v>
      </c>
      <c r="O1958">
        <v>1</v>
      </c>
      <c r="P1958">
        <v>0</v>
      </c>
      <c r="Q1958">
        <v>1</v>
      </c>
      <c r="R1958">
        <v>1</v>
      </c>
      <c r="S1958">
        <v>0</v>
      </c>
      <c r="T1958">
        <v>1</v>
      </c>
      <c r="U1958">
        <v>0</v>
      </c>
      <c r="V1958" s="1">
        <v>0</v>
      </c>
      <c r="W1958" s="1">
        <v>1</v>
      </c>
      <c r="X1958" s="1">
        <v>1</v>
      </c>
      <c r="Y1958" s="1">
        <v>1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1</v>
      </c>
      <c r="AG1958" s="1">
        <v>0</v>
      </c>
      <c r="AH1958" s="1">
        <v>1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1</v>
      </c>
      <c r="AO1958" s="1">
        <v>1</v>
      </c>
      <c r="AP1958" s="1">
        <v>1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1</v>
      </c>
      <c r="AZ1958" s="1">
        <v>0</v>
      </c>
      <c r="BA1958" s="1">
        <v>0</v>
      </c>
      <c r="BB1958" s="1">
        <v>0</v>
      </c>
      <c r="BC1958">
        <v>1</v>
      </c>
      <c r="BD1958">
        <v>1</v>
      </c>
      <c r="BE1958">
        <v>1</v>
      </c>
      <c r="BF1958">
        <v>0</v>
      </c>
      <c r="BG1958" s="1">
        <v>0</v>
      </c>
      <c r="BH1958" s="1">
        <v>1</v>
      </c>
      <c r="BI1958" s="1">
        <v>1</v>
      </c>
      <c r="BJ1958" s="1">
        <v>1</v>
      </c>
      <c r="BK1958" s="1">
        <v>0</v>
      </c>
      <c r="BL1958" s="1">
        <v>0</v>
      </c>
      <c r="BM1958" s="1">
        <v>0</v>
      </c>
      <c r="BN1958" s="1">
        <v>0</v>
      </c>
      <c r="BO1958" s="1">
        <v>0</v>
      </c>
      <c r="BP1958" s="1">
        <v>0</v>
      </c>
      <c r="BQ1958" s="1">
        <v>1</v>
      </c>
      <c r="BR1958" s="1">
        <v>0</v>
      </c>
      <c r="BS1958" s="1">
        <v>0</v>
      </c>
      <c r="BT1958" s="1">
        <v>0</v>
      </c>
      <c r="BU1958" s="1">
        <v>1</v>
      </c>
      <c r="BV1958" s="1">
        <v>0</v>
      </c>
      <c r="BW1958" s="1">
        <v>0</v>
      </c>
      <c r="BX1958" s="1">
        <v>1</v>
      </c>
      <c r="BY1958" s="1">
        <v>0</v>
      </c>
      <c r="BZ1958" s="1">
        <v>0</v>
      </c>
      <c r="CA1958" s="1">
        <v>0</v>
      </c>
      <c r="CB1958" s="1">
        <v>0</v>
      </c>
      <c r="CC1958" s="1">
        <v>0</v>
      </c>
      <c r="CD1958" s="1">
        <v>0</v>
      </c>
      <c r="CE1958" s="1">
        <v>0</v>
      </c>
      <c r="CF1958" s="1">
        <v>0</v>
      </c>
      <c r="CG1958" s="1">
        <v>0</v>
      </c>
      <c r="CH1958" s="1">
        <v>0</v>
      </c>
      <c r="CI1958" s="1" t="s">
        <v>4946</v>
      </c>
      <c r="CJ1958" s="1" t="s">
        <v>4946</v>
      </c>
      <c r="CK1958" s="1" t="s">
        <v>4946</v>
      </c>
      <c r="CL1958" s="1" t="s">
        <v>4946</v>
      </c>
      <c r="CM1958" s="1" t="s">
        <v>4944</v>
      </c>
      <c r="CN1958" s="1" t="s">
        <v>4946</v>
      </c>
      <c r="CO1958" s="1" t="s">
        <v>4944</v>
      </c>
      <c r="CP1958" s="1" t="s">
        <v>4945</v>
      </c>
      <c r="CQ1958" s="1" t="s">
        <v>4946</v>
      </c>
      <c r="CR1958" s="1" t="s">
        <v>4946</v>
      </c>
      <c r="CS1958" s="1" t="s">
        <v>4946</v>
      </c>
      <c r="CT1958" s="1" t="s">
        <v>4943</v>
      </c>
      <c r="CU1958" s="1" t="s">
        <v>4943</v>
      </c>
      <c r="CV1958" s="1" t="s">
        <v>4943</v>
      </c>
      <c r="CW1958" s="1" t="s">
        <v>4943</v>
      </c>
      <c r="CX1958" s="1" t="s">
        <v>4943</v>
      </c>
      <c r="CY1958" s="1" t="s">
        <v>4943</v>
      </c>
      <c r="CZ1958" s="1" t="s">
        <v>4943</v>
      </c>
    </row>
    <row r="1959" spans="2:104" x14ac:dyDescent="0.25">
      <c r="B1959" s="2">
        <v>44349</v>
      </c>
      <c r="C1959" s="1">
        <v>0</v>
      </c>
      <c r="D1959" s="1">
        <v>0</v>
      </c>
      <c r="E1959" s="1">
        <v>0</v>
      </c>
      <c r="F1959" s="1">
        <v>1</v>
      </c>
      <c r="G1959">
        <v>0</v>
      </c>
      <c r="H1959">
        <v>1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>
        <v>0</v>
      </c>
      <c r="BD1959">
        <v>0</v>
      </c>
      <c r="BE1959">
        <v>0</v>
      </c>
      <c r="BF1959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M1959" s="1">
        <v>0</v>
      </c>
      <c r="BN1959" s="1">
        <v>0</v>
      </c>
      <c r="BO1959" s="1">
        <v>0</v>
      </c>
      <c r="BP1959" s="1">
        <v>0</v>
      </c>
      <c r="BQ1959" s="1">
        <v>0</v>
      </c>
      <c r="BR1959" s="1">
        <v>0</v>
      </c>
      <c r="BS1959" s="1">
        <v>0</v>
      </c>
      <c r="BT1959" s="1">
        <v>0</v>
      </c>
      <c r="BU1959" s="1">
        <v>0</v>
      </c>
      <c r="BV1959" s="1">
        <v>0</v>
      </c>
      <c r="BW1959" s="1">
        <v>0</v>
      </c>
      <c r="BX1959" s="1">
        <v>0</v>
      </c>
      <c r="BY1959" s="1">
        <v>0</v>
      </c>
      <c r="BZ1959" s="1">
        <v>0</v>
      </c>
      <c r="CA1959" s="1">
        <v>0</v>
      </c>
      <c r="CB1959" s="1">
        <v>0</v>
      </c>
      <c r="CC1959" s="1">
        <v>0</v>
      </c>
      <c r="CD1959" s="1">
        <v>0</v>
      </c>
      <c r="CE1959" s="1">
        <v>0</v>
      </c>
      <c r="CF1959" s="1">
        <v>0</v>
      </c>
      <c r="CG1959" s="1">
        <v>0</v>
      </c>
      <c r="CH1959" s="1">
        <v>0</v>
      </c>
      <c r="CI1959" s="1" t="s">
        <v>4945</v>
      </c>
      <c r="CJ1959" s="1" t="s">
        <v>4945</v>
      </c>
      <c r="CK1959" s="1" t="s">
        <v>4945</v>
      </c>
      <c r="CL1959" s="1" t="s">
        <v>4945</v>
      </c>
      <c r="CM1959" s="1" t="s">
        <v>4945</v>
      </c>
      <c r="CN1959" s="1" t="s">
        <v>4945</v>
      </c>
      <c r="CO1959" s="1" t="s">
        <v>4945</v>
      </c>
      <c r="CP1959" s="1" t="s">
        <v>4945</v>
      </c>
      <c r="CQ1959" s="1" t="s">
        <v>4945</v>
      </c>
      <c r="CR1959" s="1" t="s">
        <v>4945</v>
      </c>
      <c r="CS1959" s="1" t="s">
        <v>4945</v>
      </c>
      <c r="CT1959" s="1" t="s">
        <v>4943</v>
      </c>
      <c r="CU1959" s="1" t="s">
        <v>4943</v>
      </c>
      <c r="CV1959" s="1" t="s">
        <v>4943</v>
      </c>
      <c r="CW1959" s="1" t="s">
        <v>4943</v>
      </c>
      <c r="CX1959" s="1" t="s">
        <v>4943</v>
      </c>
      <c r="CY1959" s="1" t="s">
        <v>4943</v>
      </c>
      <c r="CZ1959" s="1" t="s">
        <v>4943</v>
      </c>
    </row>
    <row r="1960" spans="2:104" x14ac:dyDescent="0.25">
      <c r="B1960" s="2">
        <v>44349</v>
      </c>
      <c r="C1960" s="1">
        <v>1</v>
      </c>
      <c r="D1960" s="1">
        <v>0</v>
      </c>
      <c r="E1960" s="1">
        <v>0</v>
      </c>
      <c r="F1960" s="1">
        <v>0</v>
      </c>
      <c r="G1960">
        <v>0</v>
      </c>
      <c r="H1960">
        <v>0</v>
      </c>
      <c r="I1960">
        <v>1</v>
      </c>
      <c r="J1960">
        <v>1</v>
      </c>
      <c r="K1960">
        <v>1</v>
      </c>
      <c r="L1960">
        <v>1</v>
      </c>
      <c r="M1960">
        <v>0</v>
      </c>
      <c r="N1960">
        <v>1</v>
      </c>
      <c r="O1960">
        <v>1</v>
      </c>
      <c r="P1960">
        <v>1</v>
      </c>
      <c r="Q1960">
        <v>0</v>
      </c>
      <c r="R1960">
        <v>1</v>
      </c>
      <c r="S1960">
        <v>1</v>
      </c>
      <c r="T1960">
        <v>1</v>
      </c>
      <c r="U1960">
        <v>0</v>
      </c>
      <c r="V1960" s="1">
        <v>0</v>
      </c>
      <c r="W1960" s="1">
        <v>0</v>
      </c>
      <c r="X1960" s="1">
        <v>1</v>
      </c>
      <c r="Y1960" s="1">
        <v>0</v>
      </c>
      <c r="Z1960" s="1">
        <v>0</v>
      </c>
      <c r="AA1960" s="1">
        <v>1</v>
      </c>
      <c r="AB1960" s="1">
        <v>0</v>
      </c>
      <c r="AC1960" s="1">
        <v>0</v>
      </c>
      <c r="AD1960" s="1">
        <v>1</v>
      </c>
      <c r="AE1960" s="1">
        <v>0</v>
      </c>
      <c r="AF1960" s="1">
        <v>1</v>
      </c>
      <c r="AG1960" s="1">
        <v>1</v>
      </c>
      <c r="AH1960" s="1">
        <v>1</v>
      </c>
      <c r="AI1960" s="1">
        <v>1</v>
      </c>
      <c r="AJ1960" s="1">
        <v>0</v>
      </c>
      <c r="AK1960" s="1">
        <v>1</v>
      </c>
      <c r="AL1960" s="1">
        <v>1</v>
      </c>
      <c r="AM1960" s="1">
        <v>0</v>
      </c>
      <c r="AN1960" s="1">
        <v>0</v>
      </c>
      <c r="AO1960" s="1">
        <v>1</v>
      </c>
      <c r="AP1960" s="1">
        <v>0</v>
      </c>
      <c r="AQ1960" s="1">
        <v>0</v>
      </c>
      <c r="AR1960" s="1">
        <v>1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1</v>
      </c>
      <c r="AZ1960" s="1">
        <v>1</v>
      </c>
      <c r="BA1960" s="1">
        <v>0</v>
      </c>
      <c r="BB1960" s="1">
        <v>0</v>
      </c>
      <c r="BC1960">
        <v>1</v>
      </c>
      <c r="BD1960">
        <v>1</v>
      </c>
      <c r="BE1960">
        <v>1</v>
      </c>
      <c r="BF1960">
        <v>0</v>
      </c>
      <c r="BG1960" s="1">
        <v>0</v>
      </c>
      <c r="BH1960" s="1">
        <v>0</v>
      </c>
      <c r="BI1960" s="1">
        <v>1</v>
      </c>
      <c r="BJ1960" s="1">
        <v>0</v>
      </c>
      <c r="BK1960" s="1">
        <v>0</v>
      </c>
      <c r="BL1960" s="1">
        <v>1</v>
      </c>
      <c r="BM1960" s="1">
        <v>0</v>
      </c>
      <c r="BN1960" s="1">
        <v>0</v>
      </c>
      <c r="BO1960" s="1">
        <v>0</v>
      </c>
      <c r="BP1960" s="1">
        <v>0</v>
      </c>
      <c r="BQ1960" s="1">
        <v>1</v>
      </c>
      <c r="BR1960" s="1">
        <v>1</v>
      </c>
      <c r="BS1960" s="1">
        <v>1</v>
      </c>
      <c r="BT1960" s="1">
        <v>0</v>
      </c>
      <c r="BU1960" s="1">
        <v>1</v>
      </c>
      <c r="BV1960" s="1">
        <v>0</v>
      </c>
      <c r="BW1960" s="1">
        <v>0</v>
      </c>
      <c r="BX1960" s="1">
        <v>1</v>
      </c>
      <c r="BY1960" s="1">
        <v>0</v>
      </c>
      <c r="BZ1960" s="1">
        <v>0</v>
      </c>
      <c r="CA1960" s="1">
        <v>1</v>
      </c>
      <c r="CB1960" s="1">
        <v>0</v>
      </c>
      <c r="CC1960" s="1">
        <v>0</v>
      </c>
      <c r="CD1960" s="1">
        <v>1</v>
      </c>
      <c r="CE1960" s="1">
        <v>0</v>
      </c>
      <c r="CF1960" s="1">
        <v>0</v>
      </c>
      <c r="CG1960" s="1">
        <v>0</v>
      </c>
      <c r="CH1960" s="1">
        <v>0</v>
      </c>
      <c r="CI1960" s="1" t="s">
        <v>4946</v>
      </c>
      <c r="CJ1960" s="1" t="s">
        <v>4946</v>
      </c>
      <c r="CK1960" s="1" t="s">
        <v>4946</v>
      </c>
      <c r="CL1960" s="1" t="s">
        <v>4946</v>
      </c>
      <c r="CM1960" s="1" t="s">
        <v>4944</v>
      </c>
      <c r="CN1960" s="1" t="s">
        <v>4944</v>
      </c>
      <c r="CO1960" s="1" t="s">
        <v>4944</v>
      </c>
      <c r="CP1960" s="1" t="s">
        <v>4946</v>
      </c>
      <c r="CQ1960" s="1" t="s">
        <v>4946</v>
      </c>
      <c r="CR1960" s="1" t="s">
        <v>4946</v>
      </c>
      <c r="CS1960" s="1" t="s">
        <v>4944</v>
      </c>
      <c r="CT1960" s="1" t="s">
        <v>4943</v>
      </c>
      <c r="CU1960" s="1" t="s">
        <v>4943</v>
      </c>
      <c r="CV1960" s="1" t="s">
        <v>4943</v>
      </c>
      <c r="CW1960" s="1" t="s">
        <v>4943</v>
      </c>
      <c r="CX1960" s="1" t="s">
        <v>4943</v>
      </c>
      <c r="CY1960" s="1" t="s">
        <v>4943</v>
      </c>
      <c r="CZ1960" s="1" t="s">
        <v>4943</v>
      </c>
    </row>
    <row r="1961" spans="2:104" x14ac:dyDescent="0.25">
      <c r="B1961" s="2">
        <v>44349</v>
      </c>
      <c r="C1961" s="1">
        <v>1</v>
      </c>
      <c r="D1961" s="1">
        <v>0</v>
      </c>
      <c r="E1961" s="1">
        <v>0</v>
      </c>
      <c r="F1961" s="1">
        <v>0</v>
      </c>
      <c r="G1961">
        <v>0</v>
      </c>
      <c r="H1961">
        <v>0</v>
      </c>
      <c r="I1961">
        <v>1</v>
      </c>
      <c r="J1961">
        <v>0</v>
      </c>
      <c r="K1961">
        <v>1</v>
      </c>
      <c r="L1961">
        <v>0</v>
      </c>
      <c r="M1961">
        <v>0</v>
      </c>
      <c r="N1961">
        <v>0</v>
      </c>
      <c r="O1961">
        <v>1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0</v>
      </c>
      <c r="V1961" s="1">
        <v>1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1</v>
      </c>
      <c r="AX1961" s="1">
        <v>1</v>
      </c>
      <c r="AY1961" s="1">
        <v>1</v>
      </c>
      <c r="AZ1961" s="1">
        <v>1</v>
      </c>
      <c r="BA1961" s="1">
        <v>0</v>
      </c>
      <c r="BB1961" s="1">
        <v>0</v>
      </c>
      <c r="BC1961">
        <v>1</v>
      </c>
      <c r="BD1961">
        <v>1</v>
      </c>
      <c r="BE1961">
        <v>1</v>
      </c>
      <c r="BF1961">
        <v>0</v>
      </c>
      <c r="BG1961" s="1">
        <v>1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M1961" s="1">
        <v>0</v>
      </c>
      <c r="BN1961" s="1">
        <v>0</v>
      </c>
      <c r="BO1961" s="1">
        <v>0</v>
      </c>
      <c r="BP1961" s="1">
        <v>0</v>
      </c>
      <c r="BQ1961" s="1">
        <v>0</v>
      </c>
      <c r="BR1961" s="1">
        <v>0</v>
      </c>
      <c r="BS1961" s="1">
        <v>0</v>
      </c>
      <c r="BT1961" s="1">
        <v>0</v>
      </c>
      <c r="BU1961" s="1">
        <v>0</v>
      </c>
      <c r="BV1961" s="1">
        <v>0</v>
      </c>
      <c r="BW1961" s="1">
        <v>0</v>
      </c>
      <c r="BX1961" s="1">
        <v>0</v>
      </c>
      <c r="BY1961" s="1">
        <v>0</v>
      </c>
      <c r="BZ1961" s="1">
        <v>0</v>
      </c>
      <c r="CA1961" s="1">
        <v>0</v>
      </c>
      <c r="CB1961" s="1">
        <v>0</v>
      </c>
      <c r="CC1961" s="1">
        <v>0</v>
      </c>
      <c r="CD1961" s="1">
        <v>0</v>
      </c>
      <c r="CE1961" s="1">
        <v>0</v>
      </c>
      <c r="CF1961" s="1">
        <v>0</v>
      </c>
      <c r="CG1961" s="1">
        <v>0</v>
      </c>
      <c r="CH1961" s="1">
        <v>0</v>
      </c>
      <c r="CI1961" s="1" t="s">
        <v>4944</v>
      </c>
      <c r="CJ1961" s="1" t="s">
        <v>4944</v>
      </c>
      <c r="CK1961" s="1" t="s">
        <v>4945</v>
      </c>
      <c r="CL1961" s="1" t="s">
        <v>4945</v>
      </c>
      <c r="CM1961" s="1" t="s">
        <v>4944</v>
      </c>
      <c r="CN1961" s="1" t="s">
        <v>4944</v>
      </c>
      <c r="CO1961" s="1" t="s">
        <v>4944</v>
      </c>
      <c r="CP1961" s="1" t="s">
        <v>4944</v>
      </c>
      <c r="CQ1961" s="1" t="s">
        <v>4945</v>
      </c>
      <c r="CR1961" s="1" t="s">
        <v>4945</v>
      </c>
      <c r="CS1961" s="1" t="s">
        <v>4945</v>
      </c>
      <c r="CT1961" s="1" t="s">
        <v>4943</v>
      </c>
      <c r="CU1961" s="1" t="s">
        <v>4943</v>
      </c>
      <c r="CV1961" s="1" t="s">
        <v>4943</v>
      </c>
      <c r="CW1961" s="1" t="s">
        <v>4943</v>
      </c>
      <c r="CX1961" s="1" t="s">
        <v>4943</v>
      </c>
      <c r="CY1961" s="1" t="s">
        <v>4943</v>
      </c>
      <c r="CZ1961" s="1" t="s">
        <v>4943</v>
      </c>
    </row>
    <row r="1962" spans="2:104" x14ac:dyDescent="0.25">
      <c r="B1962" s="2">
        <v>44349</v>
      </c>
      <c r="C1962" s="1">
        <v>1</v>
      </c>
      <c r="D1962" s="1">
        <v>0</v>
      </c>
      <c r="E1962" s="1">
        <v>0</v>
      </c>
      <c r="F1962" s="1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1</v>
      </c>
      <c r="O1962">
        <v>0</v>
      </c>
      <c r="P1962">
        <v>0</v>
      </c>
      <c r="Q1962">
        <v>0</v>
      </c>
      <c r="R1962">
        <v>1</v>
      </c>
      <c r="S1962">
        <v>1</v>
      </c>
      <c r="T1962">
        <v>1</v>
      </c>
      <c r="U1962">
        <v>0</v>
      </c>
      <c r="V1962" s="1">
        <v>1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1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1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1</v>
      </c>
      <c r="AX1962" s="1">
        <v>1</v>
      </c>
      <c r="AY1962" s="1">
        <v>1</v>
      </c>
      <c r="AZ1962" s="1">
        <v>1</v>
      </c>
      <c r="BA1962" s="1">
        <v>1</v>
      </c>
      <c r="BB1962" s="1">
        <v>1</v>
      </c>
      <c r="BC1962">
        <v>1</v>
      </c>
      <c r="BD1962">
        <v>0</v>
      </c>
      <c r="BE1962">
        <v>1</v>
      </c>
      <c r="BF1962">
        <v>0</v>
      </c>
      <c r="BG1962" s="1">
        <v>1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M1962" s="1">
        <v>0</v>
      </c>
      <c r="BN1962" s="1">
        <v>0</v>
      </c>
      <c r="BO1962" s="1">
        <v>0</v>
      </c>
      <c r="BP1962" s="1">
        <v>0</v>
      </c>
      <c r="BQ1962" s="1">
        <v>0</v>
      </c>
      <c r="BR1962" s="1">
        <v>0</v>
      </c>
      <c r="BS1962" s="1">
        <v>0</v>
      </c>
      <c r="BT1962" s="1">
        <v>0</v>
      </c>
      <c r="BU1962" s="1">
        <v>0</v>
      </c>
      <c r="BV1962" s="1">
        <v>0</v>
      </c>
      <c r="BW1962" s="1">
        <v>0</v>
      </c>
      <c r="BX1962" s="1">
        <v>0</v>
      </c>
      <c r="BY1962" s="1">
        <v>0</v>
      </c>
      <c r="BZ1962" s="1">
        <v>0</v>
      </c>
      <c r="CA1962" s="1">
        <v>0</v>
      </c>
      <c r="CB1962" s="1">
        <v>0</v>
      </c>
      <c r="CC1962" s="1">
        <v>0</v>
      </c>
      <c r="CD1962" s="1">
        <v>0</v>
      </c>
      <c r="CE1962" s="1">
        <v>0</v>
      </c>
      <c r="CF1962" s="1">
        <v>1</v>
      </c>
      <c r="CG1962" s="1">
        <v>0</v>
      </c>
      <c r="CH1962" s="1">
        <v>0</v>
      </c>
      <c r="CI1962" s="1" t="s">
        <v>4946</v>
      </c>
      <c r="CJ1962" s="1" t="s">
        <v>4946</v>
      </c>
      <c r="CK1962" s="1" t="s">
        <v>4946</v>
      </c>
      <c r="CL1962" s="1" t="s">
        <v>4946</v>
      </c>
      <c r="CM1962" s="1" t="s">
        <v>4944</v>
      </c>
      <c r="CN1962" s="1" t="s">
        <v>4945</v>
      </c>
      <c r="CO1962" s="1" t="s">
        <v>4945</v>
      </c>
      <c r="CP1962" s="1" t="s">
        <v>4944</v>
      </c>
      <c r="CQ1962" s="1" t="s">
        <v>4945</v>
      </c>
      <c r="CR1962" s="1" t="s">
        <v>4945</v>
      </c>
      <c r="CS1962" s="1" t="s">
        <v>4945</v>
      </c>
      <c r="CT1962" s="1" t="s">
        <v>4943</v>
      </c>
      <c r="CU1962" s="1" t="s">
        <v>4943</v>
      </c>
      <c r="CV1962" s="1" t="s">
        <v>4943</v>
      </c>
      <c r="CW1962" s="1" t="s">
        <v>4943</v>
      </c>
      <c r="CX1962" s="1" t="s">
        <v>4943</v>
      </c>
      <c r="CY1962" s="1" t="s">
        <v>4943</v>
      </c>
      <c r="CZ1962" s="1" t="s">
        <v>4943</v>
      </c>
    </row>
    <row r="1963" spans="2:104" x14ac:dyDescent="0.25">
      <c r="B1963" s="2">
        <v>44349</v>
      </c>
      <c r="C1963" s="1">
        <v>1</v>
      </c>
      <c r="D1963" s="1">
        <v>0</v>
      </c>
      <c r="E1963" s="1">
        <v>0</v>
      </c>
      <c r="F1963" s="1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>
        <v>0</v>
      </c>
      <c r="BD1963">
        <v>0</v>
      </c>
      <c r="BE1963">
        <v>0</v>
      </c>
      <c r="BF1963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M1963" s="1">
        <v>0</v>
      </c>
      <c r="BN1963" s="1">
        <v>0</v>
      </c>
      <c r="BO1963" s="1">
        <v>0</v>
      </c>
      <c r="BP1963" s="1">
        <v>0</v>
      </c>
      <c r="BQ1963" s="1">
        <v>0</v>
      </c>
      <c r="BR1963" s="1">
        <v>0</v>
      </c>
      <c r="BS1963" s="1">
        <v>0</v>
      </c>
      <c r="BT1963" s="1">
        <v>0</v>
      </c>
      <c r="BU1963" s="1">
        <v>0</v>
      </c>
      <c r="BV1963" s="1">
        <v>0</v>
      </c>
      <c r="BW1963" s="1">
        <v>0</v>
      </c>
      <c r="BX1963" s="1">
        <v>0</v>
      </c>
      <c r="BY1963" s="1">
        <v>0</v>
      </c>
      <c r="BZ1963" s="1">
        <v>0</v>
      </c>
      <c r="CA1963" s="1">
        <v>0</v>
      </c>
      <c r="CB1963" s="1">
        <v>0</v>
      </c>
      <c r="CC1963" s="1">
        <v>0</v>
      </c>
      <c r="CD1963" s="1">
        <v>0</v>
      </c>
      <c r="CE1963" s="1">
        <v>0</v>
      </c>
      <c r="CF1963" s="1">
        <v>0</v>
      </c>
      <c r="CG1963" s="1">
        <v>0</v>
      </c>
      <c r="CH1963" s="1">
        <v>0</v>
      </c>
      <c r="CI1963" s="1" t="s">
        <v>4945</v>
      </c>
      <c r="CJ1963" s="1" t="s">
        <v>4945</v>
      </c>
      <c r="CK1963" s="1" t="s">
        <v>4945</v>
      </c>
      <c r="CL1963" s="1" t="s">
        <v>4945</v>
      </c>
      <c r="CM1963" s="1" t="s">
        <v>4945</v>
      </c>
      <c r="CN1963" s="1" t="s">
        <v>4945</v>
      </c>
      <c r="CO1963" s="1" t="s">
        <v>4945</v>
      </c>
      <c r="CP1963" s="1" t="s">
        <v>4945</v>
      </c>
      <c r="CQ1963" s="1" t="s">
        <v>4945</v>
      </c>
      <c r="CR1963" s="1" t="s">
        <v>4945</v>
      </c>
      <c r="CS1963" s="1" t="s">
        <v>4945</v>
      </c>
      <c r="CT1963" s="1" t="s">
        <v>4943</v>
      </c>
      <c r="CU1963" s="1" t="s">
        <v>4943</v>
      </c>
      <c r="CV1963" s="1" t="s">
        <v>4943</v>
      </c>
      <c r="CW1963" s="1" t="s">
        <v>4943</v>
      </c>
      <c r="CX1963" s="1" t="s">
        <v>4943</v>
      </c>
      <c r="CY1963" s="1" t="s">
        <v>4943</v>
      </c>
      <c r="CZ1963" s="1" t="s">
        <v>4943</v>
      </c>
    </row>
    <row r="1964" spans="2:104" x14ac:dyDescent="0.25">
      <c r="B1964" s="2">
        <v>44349</v>
      </c>
      <c r="C1964" s="1">
        <v>0</v>
      </c>
      <c r="D1964" s="1">
        <v>1</v>
      </c>
      <c r="E1964" s="1">
        <v>0</v>
      </c>
      <c r="F1964" s="1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>
        <v>0</v>
      </c>
      <c r="BD1964">
        <v>0</v>
      </c>
      <c r="BE1964">
        <v>0</v>
      </c>
      <c r="BF1964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M1964" s="1">
        <v>0</v>
      </c>
      <c r="BN1964" s="1">
        <v>0</v>
      </c>
      <c r="BO1964" s="1">
        <v>0</v>
      </c>
      <c r="BP1964" s="1">
        <v>0</v>
      </c>
      <c r="BQ1964" s="1">
        <v>0</v>
      </c>
      <c r="BR1964" s="1">
        <v>0</v>
      </c>
      <c r="BS1964" s="1">
        <v>0</v>
      </c>
      <c r="BT1964" s="1">
        <v>0</v>
      </c>
      <c r="BU1964" s="1">
        <v>0</v>
      </c>
      <c r="BV1964" s="1">
        <v>0</v>
      </c>
      <c r="BW1964" s="1">
        <v>0</v>
      </c>
      <c r="BX1964" s="1">
        <v>0</v>
      </c>
      <c r="BY1964" s="1">
        <v>0</v>
      </c>
      <c r="BZ1964" s="1">
        <v>0</v>
      </c>
      <c r="CA1964" s="1">
        <v>0</v>
      </c>
      <c r="CB1964" s="1">
        <v>0</v>
      </c>
      <c r="CC1964" s="1">
        <v>0</v>
      </c>
      <c r="CD1964" s="1">
        <v>0</v>
      </c>
      <c r="CE1964" s="1">
        <v>0</v>
      </c>
      <c r="CF1964" s="1">
        <v>0</v>
      </c>
      <c r="CG1964" s="1">
        <v>0</v>
      </c>
      <c r="CH1964" s="1">
        <v>0</v>
      </c>
      <c r="CI1964" s="1" t="s">
        <v>4943</v>
      </c>
      <c r="CJ1964" s="1" t="s">
        <v>4943</v>
      </c>
      <c r="CK1964" s="1" t="s">
        <v>4943</v>
      </c>
      <c r="CL1964" s="1" t="s">
        <v>4943</v>
      </c>
      <c r="CM1964" s="1" t="s">
        <v>4943</v>
      </c>
      <c r="CN1964" s="1" t="s">
        <v>4943</v>
      </c>
      <c r="CO1964" s="1" t="s">
        <v>4943</v>
      </c>
      <c r="CP1964" s="1" t="s">
        <v>4943</v>
      </c>
      <c r="CQ1964" s="1" t="s">
        <v>4943</v>
      </c>
      <c r="CR1964" s="1" t="s">
        <v>4943</v>
      </c>
      <c r="CS1964" s="1" t="s">
        <v>4943</v>
      </c>
      <c r="CT1964" s="1" t="s">
        <v>4943</v>
      </c>
      <c r="CU1964" s="1" t="s">
        <v>4943</v>
      </c>
      <c r="CV1964" s="1" t="s">
        <v>4943</v>
      </c>
      <c r="CW1964" s="1" t="s">
        <v>4943</v>
      </c>
      <c r="CX1964" s="1" t="s">
        <v>4943</v>
      </c>
      <c r="CY1964" s="1" t="s">
        <v>23</v>
      </c>
      <c r="CZ1964" s="1" t="s">
        <v>4943</v>
      </c>
    </row>
    <row r="1965" spans="2:104" x14ac:dyDescent="0.25">
      <c r="B1965" s="2">
        <v>44349</v>
      </c>
      <c r="C1965" s="1">
        <v>1</v>
      </c>
      <c r="D1965" s="1">
        <v>0</v>
      </c>
      <c r="E1965" s="1">
        <v>0</v>
      </c>
      <c r="F1965" s="1">
        <v>0</v>
      </c>
      <c r="G1965">
        <v>0</v>
      </c>
      <c r="H1965">
        <v>0</v>
      </c>
      <c r="I1965">
        <v>1</v>
      </c>
      <c r="J1965">
        <v>1</v>
      </c>
      <c r="K1965">
        <v>0</v>
      </c>
      <c r="L1965">
        <v>0</v>
      </c>
      <c r="M1965">
        <v>0</v>
      </c>
      <c r="N1965">
        <v>1</v>
      </c>
      <c r="O1965">
        <v>1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 s="1">
        <v>1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1</v>
      </c>
      <c r="AG1965" s="1">
        <v>0</v>
      </c>
      <c r="AH1965" s="1">
        <v>1</v>
      </c>
      <c r="AI1965" s="1">
        <v>0</v>
      </c>
      <c r="AJ1965" s="1">
        <v>0</v>
      </c>
      <c r="AK1965" s="1">
        <v>0</v>
      </c>
      <c r="AL1965" s="1">
        <v>0</v>
      </c>
      <c r="AM1965" s="1">
        <v>1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>
        <v>0</v>
      </c>
      <c r="BD1965">
        <v>0</v>
      </c>
      <c r="BE1965">
        <v>0</v>
      </c>
      <c r="BF1965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M1965" s="1">
        <v>0</v>
      </c>
      <c r="BN1965" s="1">
        <v>0</v>
      </c>
      <c r="BO1965" s="1">
        <v>0</v>
      </c>
      <c r="BP1965" s="1">
        <v>0</v>
      </c>
      <c r="BQ1965" s="1">
        <v>0</v>
      </c>
      <c r="BR1965" s="1">
        <v>0</v>
      </c>
      <c r="BS1965" s="1">
        <v>0</v>
      </c>
      <c r="BT1965" s="1">
        <v>0</v>
      </c>
      <c r="BU1965" s="1">
        <v>0</v>
      </c>
      <c r="BV1965" s="1">
        <v>0</v>
      </c>
      <c r="BW1965" s="1">
        <v>0</v>
      </c>
      <c r="BX1965" s="1">
        <v>0</v>
      </c>
      <c r="BY1965" s="1">
        <v>0</v>
      </c>
      <c r="BZ1965" s="1">
        <v>0</v>
      </c>
      <c r="CA1965" s="1">
        <v>0</v>
      </c>
      <c r="CB1965" s="1">
        <v>0</v>
      </c>
      <c r="CC1965" s="1">
        <v>0</v>
      </c>
      <c r="CD1965" s="1">
        <v>0</v>
      </c>
      <c r="CE1965" s="1">
        <v>0</v>
      </c>
      <c r="CF1965" s="1">
        <v>0</v>
      </c>
      <c r="CG1965" s="1">
        <v>0</v>
      </c>
      <c r="CH1965" s="1">
        <v>0</v>
      </c>
      <c r="CI1965" s="1" t="s">
        <v>4944</v>
      </c>
      <c r="CJ1965" s="1" t="s">
        <v>4944</v>
      </c>
      <c r="CK1965" s="1" t="s">
        <v>4944</v>
      </c>
      <c r="CL1965" s="1" t="s">
        <v>4944</v>
      </c>
      <c r="CM1965" s="1" t="s">
        <v>4946</v>
      </c>
      <c r="CN1965" s="1" t="s">
        <v>4946</v>
      </c>
      <c r="CO1965" s="1" t="s">
        <v>4946</v>
      </c>
      <c r="CP1965" s="1" t="s">
        <v>4946</v>
      </c>
      <c r="CQ1965" s="1" t="s">
        <v>4944</v>
      </c>
      <c r="CR1965" s="1" t="s">
        <v>4944</v>
      </c>
      <c r="CS1965" s="1" t="s">
        <v>4945</v>
      </c>
      <c r="CT1965" s="1" t="s">
        <v>4943</v>
      </c>
      <c r="CU1965" s="1" t="s">
        <v>4943</v>
      </c>
      <c r="CV1965" s="1" t="s">
        <v>4943</v>
      </c>
      <c r="CW1965" s="1" t="s">
        <v>4943</v>
      </c>
      <c r="CX1965" s="1" t="s">
        <v>4943</v>
      </c>
      <c r="CY1965" s="1" t="s">
        <v>4943</v>
      </c>
      <c r="CZ1965" s="1" t="s">
        <v>4943</v>
      </c>
    </row>
    <row r="1966" spans="2:104" x14ac:dyDescent="0.25">
      <c r="B1966" s="2">
        <v>44349</v>
      </c>
      <c r="C1966" s="1">
        <v>0</v>
      </c>
      <c r="D1966" s="1">
        <v>1</v>
      </c>
      <c r="E1966" s="1">
        <v>0</v>
      </c>
      <c r="F1966" s="1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>
        <v>0</v>
      </c>
      <c r="BD1966">
        <v>0</v>
      </c>
      <c r="BE1966">
        <v>0</v>
      </c>
      <c r="BF1966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M1966" s="1">
        <v>0</v>
      </c>
      <c r="BN1966" s="1">
        <v>0</v>
      </c>
      <c r="BO1966" s="1">
        <v>0</v>
      </c>
      <c r="BP1966" s="1">
        <v>0</v>
      </c>
      <c r="BQ1966" s="1">
        <v>0</v>
      </c>
      <c r="BR1966" s="1">
        <v>0</v>
      </c>
      <c r="BS1966" s="1">
        <v>0</v>
      </c>
      <c r="BT1966" s="1">
        <v>0</v>
      </c>
      <c r="BU1966" s="1">
        <v>0</v>
      </c>
      <c r="BV1966" s="1">
        <v>0</v>
      </c>
      <c r="BW1966" s="1">
        <v>0</v>
      </c>
      <c r="BX1966" s="1">
        <v>0</v>
      </c>
      <c r="BY1966" s="1">
        <v>0</v>
      </c>
      <c r="BZ1966" s="1">
        <v>0</v>
      </c>
      <c r="CA1966" s="1">
        <v>0</v>
      </c>
      <c r="CB1966" s="1">
        <v>0</v>
      </c>
      <c r="CC1966" s="1">
        <v>0</v>
      </c>
      <c r="CD1966" s="1">
        <v>0</v>
      </c>
      <c r="CE1966" s="1">
        <v>0</v>
      </c>
      <c r="CF1966" s="1">
        <v>0</v>
      </c>
      <c r="CG1966" s="1">
        <v>0</v>
      </c>
      <c r="CH1966" s="1">
        <v>0</v>
      </c>
      <c r="CI1966" s="1" t="s">
        <v>4943</v>
      </c>
      <c r="CJ1966" s="1" t="s">
        <v>4943</v>
      </c>
      <c r="CK1966" s="1" t="s">
        <v>4943</v>
      </c>
      <c r="CL1966" s="1" t="s">
        <v>4943</v>
      </c>
      <c r="CM1966" s="1" t="s">
        <v>4943</v>
      </c>
      <c r="CN1966" s="1" t="s">
        <v>4943</v>
      </c>
      <c r="CO1966" s="1" t="s">
        <v>4943</v>
      </c>
      <c r="CP1966" s="1" t="s">
        <v>4943</v>
      </c>
      <c r="CQ1966" s="1" t="s">
        <v>4943</v>
      </c>
      <c r="CR1966" s="1" t="s">
        <v>4943</v>
      </c>
      <c r="CS1966" s="1" t="s">
        <v>4943</v>
      </c>
      <c r="CT1966" s="1" t="s">
        <v>4943</v>
      </c>
      <c r="CU1966" s="1" t="s">
        <v>4943</v>
      </c>
      <c r="CV1966" s="1" t="s">
        <v>4943</v>
      </c>
      <c r="CW1966" s="1" t="s">
        <v>4943</v>
      </c>
      <c r="CX1966" s="1" t="s">
        <v>4943</v>
      </c>
      <c r="CY1966" s="1" t="s">
        <v>23</v>
      </c>
      <c r="CZ1966" s="1" t="s">
        <v>4943</v>
      </c>
    </row>
    <row r="1967" spans="2:104" x14ac:dyDescent="0.25">
      <c r="B1967" s="2">
        <v>44349</v>
      </c>
      <c r="C1967" s="1">
        <v>1</v>
      </c>
      <c r="D1967" s="1">
        <v>0</v>
      </c>
      <c r="E1967" s="1">
        <v>0</v>
      </c>
      <c r="F1967" s="1">
        <v>0</v>
      </c>
      <c r="G1967">
        <v>0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1</v>
      </c>
      <c r="O1967">
        <v>1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0</v>
      </c>
      <c r="V1967" s="1">
        <v>1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1</v>
      </c>
      <c r="AG1967" s="1">
        <v>0</v>
      </c>
      <c r="AH1967" s="1">
        <v>0</v>
      </c>
      <c r="AI1967" s="1">
        <v>0</v>
      </c>
      <c r="AJ1967" s="1">
        <v>1</v>
      </c>
      <c r="AK1967" s="1">
        <v>0</v>
      </c>
      <c r="AL1967" s="1">
        <v>0</v>
      </c>
      <c r="AM1967" s="1">
        <v>1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1</v>
      </c>
      <c r="AX1967" s="1">
        <v>0</v>
      </c>
      <c r="AY1967" s="1">
        <v>0</v>
      </c>
      <c r="AZ1967" s="1">
        <v>1</v>
      </c>
      <c r="BA1967" s="1">
        <v>0</v>
      </c>
      <c r="BB1967" s="1">
        <v>1</v>
      </c>
      <c r="BC1967">
        <v>1</v>
      </c>
      <c r="BD1967">
        <v>1</v>
      </c>
      <c r="BE1967">
        <v>1</v>
      </c>
      <c r="BF1967">
        <v>0</v>
      </c>
      <c r="BG1967" s="1">
        <v>1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M1967" s="1">
        <v>0</v>
      </c>
      <c r="BN1967" s="1">
        <v>0</v>
      </c>
      <c r="BO1967" s="1">
        <v>0</v>
      </c>
      <c r="BP1967" s="1">
        <v>0</v>
      </c>
      <c r="BQ1967" s="1">
        <v>0</v>
      </c>
      <c r="BR1967" s="1">
        <v>0</v>
      </c>
      <c r="BS1967" s="1">
        <v>0</v>
      </c>
      <c r="BT1967" s="1">
        <v>0</v>
      </c>
      <c r="BU1967" s="1">
        <v>0</v>
      </c>
      <c r="BV1967" s="1">
        <v>0</v>
      </c>
      <c r="BW1967" s="1">
        <v>0</v>
      </c>
      <c r="BX1967" s="1">
        <v>0</v>
      </c>
      <c r="BY1967" s="1">
        <v>0</v>
      </c>
      <c r="BZ1967" s="1">
        <v>0</v>
      </c>
      <c r="CA1967" s="1">
        <v>0</v>
      </c>
      <c r="CB1967" s="1">
        <v>0</v>
      </c>
      <c r="CC1967" s="1">
        <v>0</v>
      </c>
      <c r="CD1967" s="1">
        <v>0</v>
      </c>
      <c r="CE1967" s="1">
        <v>0</v>
      </c>
      <c r="CF1967" s="1">
        <v>1</v>
      </c>
      <c r="CG1967" s="1">
        <v>0</v>
      </c>
      <c r="CH1967" s="1">
        <v>0</v>
      </c>
      <c r="CI1967" s="1" t="s">
        <v>4945</v>
      </c>
      <c r="CJ1967" s="1" t="s">
        <v>4945</v>
      </c>
      <c r="CK1967" s="1" t="s">
        <v>4945</v>
      </c>
      <c r="CL1967" s="1" t="s">
        <v>4945</v>
      </c>
      <c r="CM1967" s="1" t="s">
        <v>4945</v>
      </c>
      <c r="CN1967" s="1" t="s">
        <v>4945</v>
      </c>
      <c r="CO1967" s="1" t="s">
        <v>4944</v>
      </c>
      <c r="CP1967" s="1" t="s">
        <v>4944</v>
      </c>
      <c r="CQ1967" s="1" t="s">
        <v>4945</v>
      </c>
      <c r="CR1967" s="1" t="s">
        <v>4945</v>
      </c>
      <c r="CS1967" s="1" t="s">
        <v>4945</v>
      </c>
      <c r="CT1967" s="1" t="s">
        <v>4943</v>
      </c>
      <c r="CU1967" s="1" t="s">
        <v>4943</v>
      </c>
      <c r="CV1967" s="1" t="s">
        <v>4943</v>
      </c>
      <c r="CW1967" s="1" t="s">
        <v>4943</v>
      </c>
      <c r="CX1967" s="1" t="s">
        <v>4943</v>
      </c>
      <c r="CY1967" s="1" t="s">
        <v>4943</v>
      </c>
      <c r="CZ1967" s="1" t="s">
        <v>4943</v>
      </c>
    </row>
    <row r="1968" spans="2:104" x14ac:dyDescent="0.25">
      <c r="B1968" s="2">
        <v>44349</v>
      </c>
      <c r="C1968" s="1">
        <v>1</v>
      </c>
      <c r="D1968" s="1">
        <v>0</v>
      </c>
      <c r="E1968" s="1">
        <v>0</v>
      </c>
      <c r="F1968" s="1">
        <v>0</v>
      </c>
      <c r="G1968">
        <v>0</v>
      </c>
      <c r="H1968">
        <v>0</v>
      </c>
      <c r="I1968">
        <v>1</v>
      </c>
      <c r="J1968">
        <v>1</v>
      </c>
      <c r="K1968">
        <v>0</v>
      </c>
      <c r="L1968">
        <v>0</v>
      </c>
      <c r="M1968">
        <v>0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0</v>
      </c>
      <c r="T1968">
        <v>0</v>
      </c>
      <c r="U1968">
        <v>0</v>
      </c>
      <c r="V1968" s="1">
        <v>0</v>
      </c>
      <c r="W1968" s="1">
        <v>0</v>
      </c>
      <c r="X1968" s="1">
        <v>1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1</v>
      </c>
      <c r="AG1968" s="1">
        <v>0</v>
      </c>
      <c r="AH1968" s="1">
        <v>1</v>
      </c>
      <c r="AI1968" s="1">
        <v>1</v>
      </c>
      <c r="AJ1968" s="1">
        <v>0</v>
      </c>
      <c r="AK1968" s="1">
        <v>1</v>
      </c>
      <c r="AL1968" s="1">
        <v>1</v>
      </c>
      <c r="AM1968" s="1">
        <v>1</v>
      </c>
      <c r="AN1968" s="1">
        <v>0</v>
      </c>
      <c r="AO1968" s="1">
        <v>1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>
        <v>0</v>
      </c>
      <c r="BD1968">
        <v>0</v>
      </c>
      <c r="BE1968">
        <v>0</v>
      </c>
      <c r="BF1968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M1968" s="1">
        <v>0</v>
      </c>
      <c r="BN1968" s="1">
        <v>0</v>
      </c>
      <c r="BO1968" s="1">
        <v>0</v>
      </c>
      <c r="BP1968" s="1">
        <v>0</v>
      </c>
      <c r="BQ1968" s="1">
        <v>0</v>
      </c>
      <c r="BR1968" s="1">
        <v>0</v>
      </c>
      <c r="BS1968" s="1">
        <v>0</v>
      </c>
      <c r="BT1968" s="1">
        <v>0</v>
      </c>
      <c r="BU1968" s="1">
        <v>0</v>
      </c>
      <c r="BV1968" s="1">
        <v>0</v>
      </c>
      <c r="BW1968" s="1">
        <v>0</v>
      </c>
      <c r="BX1968" s="1">
        <v>0</v>
      </c>
      <c r="BY1968" s="1">
        <v>0</v>
      </c>
      <c r="BZ1968" s="1">
        <v>0</v>
      </c>
      <c r="CA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G1968" s="1">
        <v>0</v>
      </c>
      <c r="CH1968" s="1">
        <v>0</v>
      </c>
      <c r="CI1968" s="1" t="s">
        <v>4946</v>
      </c>
      <c r="CJ1968" s="1" t="s">
        <v>4946</v>
      </c>
      <c r="CK1968" s="1" t="s">
        <v>4944</v>
      </c>
      <c r="CL1968" s="1" t="s">
        <v>4944</v>
      </c>
      <c r="CM1968" s="1" t="s">
        <v>4946</v>
      </c>
      <c r="CN1968" s="1" t="s">
        <v>4946</v>
      </c>
      <c r="CO1968" s="1" t="s">
        <v>4946</v>
      </c>
      <c r="CP1968" s="1" t="s">
        <v>4946</v>
      </c>
      <c r="CQ1968" s="1" t="s">
        <v>4946</v>
      </c>
      <c r="CR1968" s="1" t="s">
        <v>4946</v>
      </c>
      <c r="CS1968" s="1" t="s">
        <v>4946</v>
      </c>
      <c r="CT1968" s="1" t="s">
        <v>4943</v>
      </c>
      <c r="CU1968" s="1" t="s">
        <v>4943</v>
      </c>
      <c r="CV1968" s="1" t="s">
        <v>4943</v>
      </c>
      <c r="CW1968" s="1" t="s">
        <v>4943</v>
      </c>
      <c r="CX1968" s="1" t="s">
        <v>4943</v>
      </c>
      <c r="CY1968" s="1" t="s">
        <v>4943</v>
      </c>
      <c r="CZ1968" s="1" t="s">
        <v>4943</v>
      </c>
    </row>
    <row r="1969" spans="2:104" x14ac:dyDescent="0.25">
      <c r="B1969" s="2">
        <v>44349</v>
      </c>
      <c r="C1969" s="1">
        <v>1</v>
      </c>
      <c r="D1969" s="1">
        <v>0</v>
      </c>
      <c r="E1969" s="1">
        <v>0</v>
      </c>
      <c r="F1969" s="1">
        <v>0</v>
      </c>
      <c r="G1969">
        <v>0</v>
      </c>
      <c r="H1969">
        <v>0</v>
      </c>
      <c r="I1969">
        <v>1</v>
      </c>
      <c r="J1969">
        <v>1</v>
      </c>
      <c r="K1969">
        <v>1</v>
      </c>
      <c r="L1969">
        <v>1</v>
      </c>
      <c r="M1969">
        <v>1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1</v>
      </c>
      <c r="U1969">
        <v>1</v>
      </c>
      <c r="V1969" s="1">
        <v>1</v>
      </c>
      <c r="W1969" s="1">
        <v>0</v>
      </c>
      <c r="X1969" s="1">
        <v>0</v>
      </c>
      <c r="Y1969" s="1">
        <v>0</v>
      </c>
      <c r="Z1969" s="1">
        <v>0</v>
      </c>
      <c r="AA1969" s="1">
        <v>1</v>
      </c>
      <c r="AB1969" s="1">
        <v>0</v>
      </c>
      <c r="AC1969" s="1">
        <v>0</v>
      </c>
      <c r="AD1969" s="1">
        <v>0</v>
      </c>
      <c r="AE1969" s="1">
        <v>0</v>
      </c>
      <c r="AF1969" s="1">
        <v>1</v>
      </c>
      <c r="AG1969" s="1">
        <v>1</v>
      </c>
      <c r="AH1969" s="1">
        <v>1</v>
      </c>
      <c r="AI1969" s="1">
        <v>1</v>
      </c>
      <c r="AJ1969" s="1">
        <v>1</v>
      </c>
      <c r="AK1969" s="1">
        <v>1</v>
      </c>
      <c r="AL1969" s="1">
        <v>1</v>
      </c>
      <c r="AM1969" s="1">
        <v>1</v>
      </c>
      <c r="AN1969" s="1">
        <v>0</v>
      </c>
      <c r="AO1969" s="1">
        <v>0</v>
      </c>
      <c r="AP1969" s="1">
        <v>0</v>
      </c>
      <c r="AQ1969" s="1">
        <v>0</v>
      </c>
      <c r="AR1969" s="1">
        <v>1</v>
      </c>
      <c r="AS1969" s="1">
        <v>0</v>
      </c>
      <c r="AT1969" s="1">
        <v>0</v>
      </c>
      <c r="AU1969" s="1">
        <v>0</v>
      </c>
      <c r="AV1969" s="1">
        <v>0</v>
      </c>
      <c r="AW1969" s="1">
        <v>1</v>
      </c>
      <c r="AX1969" s="1">
        <v>1</v>
      </c>
      <c r="AY1969" s="1">
        <v>1</v>
      </c>
      <c r="AZ1969" s="1">
        <v>1</v>
      </c>
      <c r="BA1969" s="1">
        <v>0</v>
      </c>
      <c r="BB1969" s="1">
        <v>1</v>
      </c>
      <c r="BC1969">
        <v>1</v>
      </c>
      <c r="BD1969">
        <v>1</v>
      </c>
      <c r="BE1969">
        <v>1</v>
      </c>
      <c r="BF1969">
        <v>1</v>
      </c>
      <c r="BG1969" s="1">
        <v>1</v>
      </c>
      <c r="BH1969" s="1">
        <v>0</v>
      </c>
      <c r="BI1969" s="1">
        <v>0</v>
      </c>
      <c r="BJ1969" s="1">
        <v>0</v>
      </c>
      <c r="BK1969" s="1">
        <v>0</v>
      </c>
      <c r="BL1969" s="1">
        <v>1</v>
      </c>
      <c r="BM1969" s="1">
        <v>0</v>
      </c>
      <c r="BN1969" s="1">
        <v>0</v>
      </c>
      <c r="BO1969" s="1">
        <v>0</v>
      </c>
      <c r="BP1969" s="1">
        <v>0</v>
      </c>
      <c r="BQ1969" s="1">
        <v>0</v>
      </c>
      <c r="BR1969" s="1">
        <v>0</v>
      </c>
      <c r="BS1969" s="1">
        <v>0</v>
      </c>
      <c r="BT1969" s="1">
        <v>0</v>
      </c>
      <c r="BU1969" s="1">
        <v>1</v>
      </c>
      <c r="BV1969" s="1">
        <v>1</v>
      </c>
      <c r="BW1969" s="1">
        <v>0</v>
      </c>
      <c r="BX1969" s="1">
        <v>0</v>
      </c>
      <c r="BY1969" s="1">
        <v>0</v>
      </c>
      <c r="BZ1969" s="1">
        <v>0</v>
      </c>
      <c r="CA1969" s="1">
        <v>1</v>
      </c>
      <c r="CB1969" s="1">
        <v>0</v>
      </c>
      <c r="CC1969" s="1">
        <v>0</v>
      </c>
      <c r="CD1969" s="1">
        <v>0</v>
      </c>
      <c r="CE1969" s="1">
        <v>0</v>
      </c>
      <c r="CF1969" s="1">
        <v>0</v>
      </c>
      <c r="CG1969" s="1">
        <v>0</v>
      </c>
      <c r="CH1969" s="1">
        <v>0</v>
      </c>
      <c r="CI1969" s="1" t="s">
        <v>4946</v>
      </c>
      <c r="CJ1969" s="1" t="s">
        <v>4945</v>
      </c>
      <c r="CK1969" s="1" t="s">
        <v>4946</v>
      </c>
      <c r="CL1969" s="1" t="s">
        <v>4944</v>
      </c>
      <c r="CM1969" s="1" t="s">
        <v>4945</v>
      </c>
      <c r="CN1969" s="1" t="s">
        <v>4945</v>
      </c>
      <c r="CO1969" s="1" t="s">
        <v>4944</v>
      </c>
      <c r="CP1969" s="1" t="s">
        <v>4946</v>
      </c>
      <c r="CQ1969" s="1" t="s">
        <v>4944</v>
      </c>
      <c r="CR1969" s="1" t="s">
        <v>4946</v>
      </c>
      <c r="CS1969" s="1" t="s">
        <v>4946</v>
      </c>
      <c r="CT1969" s="1" t="s">
        <v>4943</v>
      </c>
      <c r="CU1969" s="1" t="s">
        <v>4943</v>
      </c>
      <c r="CV1969" s="1" t="s">
        <v>4943</v>
      </c>
      <c r="CW1969" s="1" t="s">
        <v>4943</v>
      </c>
      <c r="CX1969" s="1" t="s">
        <v>4943</v>
      </c>
      <c r="CY1969" s="1" t="s">
        <v>4943</v>
      </c>
      <c r="CZ1969" s="1" t="s">
        <v>4943</v>
      </c>
    </row>
    <row r="1970" spans="2:104" x14ac:dyDescent="0.25">
      <c r="B1970" s="2">
        <v>44349</v>
      </c>
      <c r="C1970" s="1">
        <v>1</v>
      </c>
      <c r="D1970" s="1">
        <v>0</v>
      </c>
      <c r="E1970" s="1">
        <v>0</v>
      </c>
      <c r="F1970" s="1">
        <v>0</v>
      </c>
      <c r="G1970">
        <v>0</v>
      </c>
      <c r="H1970">
        <v>0</v>
      </c>
      <c r="I1970">
        <v>1</v>
      </c>
      <c r="J1970">
        <v>1</v>
      </c>
      <c r="K1970">
        <v>1</v>
      </c>
      <c r="L1970">
        <v>1</v>
      </c>
      <c r="M1970">
        <v>1</v>
      </c>
      <c r="N1970">
        <v>1</v>
      </c>
      <c r="O1970">
        <v>1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 s="1">
        <v>1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1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1</v>
      </c>
      <c r="AM1970" s="1">
        <v>1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1</v>
      </c>
      <c r="AZ1970" s="1">
        <v>1</v>
      </c>
      <c r="BA1970" s="1">
        <v>1</v>
      </c>
      <c r="BB1970" s="1">
        <v>1</v>
      </c>
      <c r="BC1970">
        <v>1</v>
      </c>
      <c r="BD1970">
        <v>1</v>
      </c>
      <c r="BE1970">
        <v>1</v>
      </c>
      <c r="BF1970">
        <v>0</v>
      </c>
      <c r="BG1970" s="1">
        <v>1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M1970" s="1">
        <v>0</v>
      </c>
      <c r="BN1970" s="1">
        <v>0</v>
      </c>
      <c r="BO1970" s="1">
        <v>0</v>
      </c>
      <c r="BP1970" s="1">
        <v>0</v>
      </c>
      <c r="BQ1970" s="1">
        <v>1</v>
      </c>
      <c r="BR1970" s="1">
        <v>1</v>
      </c>
      <c r="BS1970" s="1">
        <v>1</v>
      </c>
      <c r="BT1970" s="1">
        <v>0</v>
      </c>
      <c r="BU1970" s="1">
        <v>0</v>
      </c>
      <c r="BV1970" s="1">
        <v>1</v>
      </c>
      <c r="BW1970" s="1">
        <v>0</v>
      </c>
      <c r="BX1970" s="1">
        <v>0</v>
      </c>
      <c r="BY1970" s="1">
        <v>0</v>
      </c>
      <c r="BZ1970" s="1">
        <v>0</v>
      </c>
      <c r="CA1970" s="1">
        <v>0</v>
      </c>
      <c r="CB1970" s="1">
        <v>0</v>
      </c>
      <c r="CC1970" s="1">
        <v>0</v>
      </c>
      <c r="CD1970" s="1">
        <v>0</v>
      </c>
      <c r="CE1970" s="1">
        <v>0</v>
      </c>
      <c r="CF1970" s="1">
        <v>1</v>
      </c>
      <c r="CG1970" s="1">
        <v>0</v>
      </c>
      <c r="CH1970" s="1">
        <v>0</v>
      </c>
      <c r="CI1970" s="1" t="s">
        <v>4946</v>
      </c>
      <c r="CJ1970" s="1" t="s">
        <v>4946</v>
      </c>
      <c r="CK1970" s="1" t="s">
        <v>4946</v>
      </c>
      <c r="CL1970" s="1" t="s">
        <v>4946</v>
      </c>
      <c r="CM1970" s="1" t="s">
        <v>4946</v>
      </c>
      <c r="CN1970" s="1" t="s">
        <v>4946</v>
      </c>
      <c r="CO1970" s="1" t="s">
        <v>4946</v>
      </c>
      <c r="CP1970" s="1" t="s">
        <v>4946</v>
      </c>
      <c r="CQ1970" s="1" t="s">
        <v>4946</v>
      </c>
      <c r="CR1970" s="1" t="s">
        <v>4946</v>
      </c>
      <c r="CS1970" s="1" t="s">
        <v>4946</v>
      </c>
      <c r="CT1970" s="1" t="s">
        <v>4943</v>
      </c>
      <c r="CU1970" s="1" t="s">
        <v>4943</v>
      </c>
      <c r="CV1970" s="1" t="s">
        <v>4943</v>
      </c>
      <c r="CW1970" s="1" t="s">
        <v>4943</v>
      </c>
      <c r="CX1970" s="1" t="s">
        <v>4943</v>
      </c>
      <c r="CY1970" s="1" t="s">
        <v>4943</v>
      </c>
      <c r="CZ1970" s="1" t="s">
        <v>4943</v>
      </c>
    </row>
    <row r="1971" spans="2:104" x14ac:dyDescent="0.25">
      <c r="B1971" s="2">
        <v>44349</v>
      </c>
      <c r="C1971" s="1">
        <v>1</v>
      </c>
      <c r="D1971" s="1">
        <v>0</v>
      </c>
      <c r="E1971" s="1">
        <v>0</v>
      </c>
      <c r="F1971" s="1">
        <v>0</v>
      </c>
      <c r="G1971">
        <v>0</v>
      </c>
      <c r="H1971">
        <v>0</v>
      </c>
      <c r="I1971">
        <v>1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 s="1">
        <v>1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>
        <v>0</v>
      </c>
      <c r="BD1971">
        <v>0</v>
      </c>
      <c r="BE1971">
        <v>0</v>
      </c>
      <c r="BF197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M1971" s="1">
        <v>0</v>
      </c>
      <c r="BN1971" s="1">
        <v>0</v>
      </c>
      <c r="BO1971" s="1">
        <v>0</v>
      </c>
      <c r="BP1971" s="1">
        <v>0</v>
      </c>
      <c r="BQ1971" s="1">
        <v>0</v>
      </c>
      <c r="BR1971" s="1">
        <v>0</v>
      </c>
      <c r="BS1971" s="1">
        <v>0</v>
      </c>
      <c r="BT1971" s="1">
        <v>0</v>
      </c>
      <c r="BU1971" s="1">
        <v>0</v>
      </c>
      <c r="BV1971" s="1">
        <v>0</v>
      </c>
      <c r="BW1971" s="1">
        <v>0</v>
      </c>
      <c r="BX1971" s="1">
        <v>0</v>
      </c>
      <c r="BY1971" s="1">
        <v>0</v>
      </c>
      <c r="BZ1971" s="1">
        <v>0</v>
      </c>
      <c r="CA1971" s="1">
        <v>0</v>
      </c>
      <c r="CB1971" s="1">
        <v>0</v>
      </c>
      <c r="CC1971" s="1">
        <v>0</v>
      </c>
      <c r="CD1971" s="1">
        <v>0</v>
      </c>
      <c r="CE1971" s="1">
        <v>0</v>
      </c>
      <c r="CF1971" s="1">
        <v>0</v>
      </c>
      <c r="CG1971" s="1">
        <v>0</v>
      </c>
      <c r="CH1971" s="1">
        <v>0</v>
      </c>
      <c r="CI1971" s="1" t="s">
        <v>4946</v>
      </c>
      <c r="CJ1971" s="1" t="s">
        <v>4946</v>
      </c>
      <c r="CK1971" s="1" t="s">
        <v>4946</v>
      </c>
      <c r="CL1971" s="1" t="s">
        <v>4946</v>
      </c>
      <c r="CM1971" s="1" t="s">
        <v>4946</v>
      </c>
      <c r="CN1971" s="1" t="s">
        <v>4946</v>
      </c>
      <c r="CO1971" s="1" t="s">
        <v>4946</v>
      </c>
      <c r="CP1971" s="1" t="s">
        <v>4946</v>
      </c>
      <c r="CQ1971" s="1" t="s">
        <v>4946</v>
      </c>
      <c r="CR1971" s="1" t="s">
        <v>4946</v>
      </c>
      <c r="CS1971" s="1" t="s">
        <v>4946</v>
      </c>
      <c r="CT1971" s="1" t="s">
        <v>4943</v>
      </c>
      <c r="CU1971" s="1" t="s">
        <v>4943</v>
      </c>
      <c r="CV1971" s="1" t="s">
        <v>4943</v>
      </c>
      <c r="CW1971" s="1" t="s">
        <v>4943</v>
      </c>
      <c r="CX1971" s="1" t="s">
        <v>4943</v>
      </c>
      <c r="CY1971" s="1" t="s">
        <v>4943</v>
      </c>
      <c r="CZ1971" s="1" t="s">
        <v>4943</v>
      </c>
    </row>
    <row r="1972" spans="2:104" x14ac:dyDescent="0.25">
      <c r="B1972" s="2">
        <v>44349</v>
      </c>
      <c r="C1972" s="1">
        <v>0</v>
      </c>
      <c r="D1972" s="1">
        <v>1</v>
      </c>
      <c r="E1972" s="1">
        <v>0</v>
      </c>
      <c r="F1972" s="1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>
        <v>0</v>
      </c>
      <c r="BD1972">
        <v>0</v>
      </c>
      <c r="BE1972">
        <v>0</v>
      </c>
      <c r="BF1972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M1972" s="1">
        <v>0</v>
      </c>
      <c r="BN1972" s="1">
        <v>0</v>
      </c>
      <c r="BO1972" s="1">
        <v>0</v>
      </c>
      <c r="BP1972" s="1">
        <v>0</v>
      </c>
      <c r="BQ1972" s="1">
        <v>0</v>
      </c>
      <c r="BR1972" s="1">
        <v>0</v>
      </c>
      <c r="BS1972" s="1">
        <v>0</v>
      </c>
      <c r="BT1972" s="1">
        <v>0</v>
      </c>
      <c r="BU1972" s="1">
        <v>0</v>
      </c>
      <c r="BV1972" s="1">
        <v>0</v>
      </c>
      <c r="BW1972" s="1">
        <v>0</v>
      </c>
      <c r="BX1972" s="1">
        <v>0</v>
      </c>
      <c r="BY1972" s="1">
        <v>0</v>
      </c>
      <c r="BZ1972" s="1">
        <v>0</v>
      </c>
      <c r="CA1972" s="1">
        <v>0</v>
      </c>
      <c r="CB1972" s="1">
        <v>0</v>
      </c>
      <c r="CC1972" s="1">
        <v>0</v>
      </c>
      <c r="CD1972" s="1">
        <v>0</v>
      </c>
      <c r="CE1972" s="1">
        <v>0</v>
      </c>
      <c r="CF1972" s="1">
        <v>0</v>
      </c>
      <c r="CG1972" s="1">
        <v>0</v>
      </c>
      <c r="CH1972" s="1">
        <v>0</v>
      </c>
      <c r="CI1972" s="1" t="s">
        <v>4943</v>
      </c>
      <c r="CJ1972" s="1" t="s">
        <v>4943</v>
      </c>
      <c r="CK1972" s="1" t="s">
        <v>4943</v>
      </c>
      <c r="CL1972" s="1" t="s">
        <v>4943</v>
      </c>
      <c r="CM1972" s="1" t="s">
        <v>4943</v>
      </c>
      <c r="CN1972" s="1" t="s">
        <v>4943</v>
      </c>
      <c r="CO1972" s="1" t="s">
        <v>4943</v>
      </c>
      <c r="CP1972" s="1" t="s">
        <v>4943</v>
      </c>
      <c r="CQ1972" s="1" t="s">
        <v>4943</v>
      </c>
      <c r="CR1972" s="1" t="s">
        <v>4943</v>
      </c>
      <c r="CS1972" s="1" t="s">
        <v>4943</v>
      </c>
      <c r="CT1972" s="1" t="s">
        <v>4943</v>
      </c>
      <c r="CU1972" s="1" t="s">
        <v>4943</v>
      </c>
      <c r="CV1972" s="1" t="s">
        <v>4943</v>
      </c>
      <c r="CW1972" s="1" t="s">
        <v>4943</v>
      </c>
      <c r="CX1972" s="1" t="s">
        <v>4943</v>
      </c>
      <c r="CY1972" s="1" t="s">
        <v>23</v>
      </c>
      <c r="CZ1972" s="1" t="s">
        <v>4943</v>
      </c>
    </row>
    <row r="1973" spans="2:104" x14ac:dyDescent="0.25">
      <c r="B1973" s="2">
        <v>44349</v>
      </c>
      <c r="C1973" s="1">
        <v>0</v>
      </c>
      <c r="D1973" s="1">
        <v>1</v>
      </c>
      <c r="E1973" s="1">
        <v>0</v>
      </c>
      <c r="F1973" s="1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>
        <v>0</v>
      </c>
      <c r="BD1973">
        <v>0</v>
      </c>
      <c r="BE1973">
        <v>0</v>
      </c>
      <c r="BF1973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0</v>
      </c>
      <c r="BP1973" s="1">
        <v>0</v>
      </c>
      <c r="BQ1973" s="1">
        <v>0</v>
      </c>
      <c r="BR1973" s="1">
        <v>0</v>
      </c>
      <c r="BS1973" s="1">
        <v>0</v>
      </c>
      <c r="BT1973" s="1">
        <v>0</v>
      </c>
      <c r="BU1973" s="1">
        <v>0</v>
      </c>
      <c r="BV1973" s="1">
        <v>0</v>
      </c>
      <c r="BW1973" s="1">
        <v>0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0</v>
      </c>
      <c r="CD1973" s="1">
        <v>0</v>
      </c>
      <c r="CE1973" s="1">
        <v>0</v>
      </c>
      <c r="CF1973" s="1">
        <v>0</v>
      </c>
      <c r="CG1973" s="1">
        <v>0</v>
      </c>
      <c r="CH1973" s="1">
        <v>0</v>
      </c>
      <c r="CI1973" s="1" t="s">
        <v>4943</v>
      </c>
      <c r="CJ1973" s="1" t="s">
        <v>4943</v>
      </c>
      <c r="CK1973" s="1" t="s">
        <v>4943</v>
      </c>
      <c r="CL1973" s="1" t="s">
        <v>4943</v>
      </c>
      <c r="CM1973" s="1" t="s">
        <v>4943</v>
      </c>
      <c r="CN1973" s="1" t="s">
        <v>4943</v>
      </c>
      <c r="CO1973" s="1" t="s">
        <v>4943</v>
      </c>
      <c r="CP1973" s="1" t="s">
        <v>4943</v>
      </c>
      <c r="CQ1973" s="1" t="s">
        <v>4943</v>
      </c>
      <c r="CR1973" s="1" t="s">
        <v>4943</v>
      </c>
      <c r="CS1973" s="1" t="s">
        <v>4943</v>
      </c>
      <c r="CT1973" s="1" t="s">
        <v>4943</v>
      </c>
      <c r="CU1973" s="1" t="s">
        <v>4943</v>
      </c>
      <c r="CV1973" s="1" t="s">
        <v>4943</v>
      </c>
      <c r="CW1973" s="1" t="s">
        <v>4943</v>
      </c>
      <c r="CX1973" s="1" t="s">
        <v>4943</v>
      </c>
      <c r="CY1973" s="1" t="s">
        <v>23</v>
      </c>
      <c r="CZ1973" s="1" t="s">
        <v>4943</v>
      </c>
    </row>
    <row r="1974" spans="2:104" x14ac:dyDescent="0.25">
      <c r="B1974" s="2">
        <v>44349</v>
      </c>
      <c r="C1974" s="1">
        <v>1</v>
      </c>
      <c r="D1974" s="1">
        <v>0</v>
      </c>
      <c r="E1974" s="1">
        <v>0</v>
      </c>
      <c r="F1974" s="1">
        <v>0</v>
      </c>
      <c r="G1974">
        <v>0</v>
      </c>
      <c r="H1974">
        <v>0</v>
      </c>
      <c r="I1974">
        <v>1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1</v>
      </c>
      <c r="P1974">
        <v>0</v>
      </c>
      <c r="Q1974">
        <v>0</v>
      </c>
      <c r="R1974">
        <v>1</v>
      </c>
      <c r="S1974">
        <v>0</v>
      </c>
      <c r="T1974">
        <v>1</v>
      </c>
      <c r="U1974">
        <v>0</v>
      </c>
      <c r="V1974" s="1">
        <v>1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>
        <v>0</v>
      </c>
      <c r="BD1974">
        <v>0</v>
      </c>
      <c r="BE1974">
        <v>0</v>
      </c>
      <c r="BF1974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0</v>
      </c>
      <c r="BP1974" s="1">
        <v>0</v>
      </c>
      <c r="BQ1974" s="1">
        <v>0</v>
      </c>
      <c r="BR1974" s="1">
        <v>0</v>
      </c>
      <c r="BS1974" s="1">
        <v>0</v>
      </c>
      <c r="BT1974" s="1">
        <v>0</v>
      </c>
      <c r="BU1974" s="1">
        <v>0</v>
      </c>
      <c r="BV1974" s="1">
        <v>0</v>
      </c>
      <c r="BW1974" s="1">
        <v>0</v>
      </c>
      <c r="BX1974" s="1">
        <v>0</v>
      </c>
      <c r="BY1974" s="1">
        <v>0</v>
      </c>
      <c r="BZ1974" s="1">
        <v>0</v>
      </c>
      <c r="CA1974" s="1">
        <v>0</v>
      </c>
      <c r="CB1974" s="1">
        <v>0</v>
      </c>
      <c r="CC1974" s="1">
        <v>0</v>
      </c>
      <c r="CD1974" s="1">
        <v>0</v>
      </c>
      <c r="CE1974" s="1">
        <v>0</v>
      </c>
      <c r="CF1974" s="1">
        <v>0</v>
      </c>
      <c r="CG1974" s="1">
        <v>0</v>
      </c>
      <c r="CH1974" s="1">
        <v>0</v>
      </c>
      <c r="CI1974" s="1" t="s">
        <v>4946</v>
      </c>
      <c r="CJ1974" s="1" t="s">
        <v>4946</v>
      </c>
      <c r="CK1974" s="1" t="s">
        <v>4946</v>
      </c>
      <c r="CL1974" s="1" t="s">
        <v>4946</v>
      </c>
      <c r="CM1974" s="1" t="s">
        <v>4946</v>
      </c>
      <c r="CN1974" s="1" t="s">
        <v>4946</v>
      </c>
      <c r="CO1974" s="1" t="s">
        <v>4946</v>
      </c>
      <c r="CP1974" s="1" t="s">
        <v>4946</v>
      </c>
      <c r="CQ1974" s="1" t="s">
        <v>4946</v>
      </c>
      <c r="CR1974" s="1" t="s">
        <v>4946</v>
      </c>
      <c r="CS1974" s="1" t="s">
        <v>4946</v>
      </c>
      <c r="CT1974" s="1" t="s">
        <v>4943</v>
      </c>
      <c r="CU1974" s="1" t="s">
        <v>4943</v>
      </c>
      <c r="CV1974" s="1" t="s">
        <v>4943</v>
      </c>
      <c r="CW1974" s="1" t="s">
        <v>4943</v>
      </c>
      <c r="CX1974" s="1" t="s">
        <v>4943</v>
      </c>
      <c r="CY1974" s="1" t="s">
        <v>4943</v>
      </c>
      <c r="CZ1974" s="1" t="s">
        <v>4943</v>
      </c>
    </row>
    <row r="1975" spans="2:104" x14ac:dyDescent="0.25">
      <c r="B1975" s="2">
        <v>44349</v>
      </c>
      <c r="C1975" s="1">
        <v>1</v>
      </c>
      <c r="D1975" s="1">
        <v>0</v>
      </c>
      <c r="E1975" s="1">
        <v>0</v>
      </c>
      <c r="F1975" s="1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0</v>
      </c>
      <c r="N1975">
        <v>1</v>
      </c>
      <c r="O1975">
        <v>1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 s="1">
        <v>1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1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1</v>
      </c>
      <c r="AX1975" s="1">
        <v>1</v>
      </c>
      <c r="AY1975" s="1">
        <v>1</v>
      </c>
      <c r="AZ1975" s="1">
        <v>1</v>
      </c>
      <c r="BA1975" s="1">
        <v>0</v>
      </c>
      <c r="BB1975" s="1">
        <v>1</v>
      </c>
      <c r="BC1975">
        <v>1</v>
      </c>
      <c r="BD1975">
        <v>1</v>
      </c>
      <c r="BE1975">
        <v>1</v>
      </c>
      <c r="BF1975">
        <v>1</v>
      </c>
      <c r="BG1975" s="1">
        <v>1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M1975" s="1">
        <v>0</v>
      </c>
      <c r="BN1975" s="1">
        <v>0</v>
      </c>
      <c r="BO1975" s="1">
        <v>0</v>
      </c>
      <c r="BP1975" s="1">
        <v>0</v>
      </c>
      <c r="BQ1975" s="1">
        <v>0</v>
      </c>
      <c r="BR1975" s="1">
        <v>0</v>
      </c>
      <c r="BS1975" s="1">
        <v>0</v>
      </c>
      <c r="BT1975" s="1">
        <v>0</v>
      </c>
      <c r="BU1975" s="1">
        <v>0</v>
      </c>
      <c r="BV1975" s="1">
        <v>0</v>
      </c>
      <c r="BW1975" s="1">
        <v>0</v>
      </c>
      <c r="BX1975" s="1">
        <v>0</v>
      </c>
      <c r="BY1975" s="1">
        <v>0</v>
      </c>
      <c r="BZ1975" s="1">
        <v>0</v>
      </c>
      <c r="CA1975" s="1">
        <v>0</v>
      </c>
      <c r="CB1975" s="1">
        <v>0</v>
      </c>
      <c r="CC1975" s="1">
        <v>0</v>
      </c>
      <c r="CD1975" s="1">
        <v>0</v>
      </c>
      <c r="CE1975" s="1">
        <v>0</v>
      </c>
      <c r="CF1975" s="1">
        <v>0</v>
      </c>
      <c r="CG1975" s="1">
        <v>0</v>
      </c>
      <c r="CH1975" s="1">
        <v>0</v>
      </c>
      <c r="CI1975" s="1" t="s">
        <v>4944</v>
      </c>
      <c r="CJ1975" s="1" t="s">
        <v>4944</v>
      </c>
      <c r="CK1975" s="1" t="s">
        <v>4944</v>
      </c>
      <c r="CL1975" s="1" t="s">
        <v>4944</v>
      </c>
      <c r="CM1975" s="1" t="s">
        <v>4944</v>
      </c>
      <c r="CN1975" s="1" t="s">
        <v>4944</v>
      </c>
      <c r="CO1975" s="1" t="s">
        <v>4944</v>
      </c>
      <c r="CP1975" s="1" t="s">
        <v>4946</v>
      </c>
      <c r="CQ1975" s="1" t="s">
        <v>4944</v>
      </c>
      <c r="CR1975" s="1" t="s">
        <v>4944</v>
      </c>
      <c r="CS1975" s="1" t="s">
        <v>4944</v>
      </c>
      <c r="CT1975" s="1" t="s">
        <v>4943</v>
      </c>
      <c r="CU1975" s="1" t="s">
        <v>4943</v>
      </c>
      <c r="CV1975" s="1" t="s">
        <v>4943</v>
      </c>
      <c r="CW1975" s="1" t="s">
        <v>4943</v>
      </c>
      <c r="CX1975" s="1" t="s">
        <v>4943</v>
      </c>
      <c r="CY1975" s="1" t="s">
        <v>4943</v>
      </c>
      <c r="CZ1975" s="1" t="s">
        <v>4943</v>
      </c>
    </row>
    <row r="1976" spans="2:104" x14ac:dyDescent="0.25">
      <c r="B1976" s="2">
        <v>44349</v>
      </c>
      <c r="C1976" s="1">
        <v>1</v>
      </c>
      <c r="D1976" s="1">
        <v>0</v>
      </c>
      <c r="E1976" s="1">
        <v>0</v>
      </c>
      <c r="F1976" s="1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1</v>
      </c>
      <c r="M1976">
        <v>1</v>
      </c>
      <c r="N1976">
        <v>1</v>
      </c>
      <c r="O1976">
        <v>1</v>
      </c>
      <c r="P1976">
        <v>1</v>
      </c>
      <c r="Q1976">
        <v>0</v>
      </c>
      <c r="R1976">
        <v>1</v>
      </c>
      <c r="S1976">
        <v>0</v>
      </c>
      <c r="T1976">
        <v>1</v>
      </c>
      <c r="U1976">
        <v>0</v>
      </c>
      <c r="V1976" s="1">
        <v>1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1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1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1</v>
      </c>
      <c r="AX1976" s="1">
        <v>1</v>
      </c>
      <c r="AY1976" s="1">
        <v>1</v>
      </c>
      <c r="AZ1976" s="1">
        <v>1</v>
      </c>
      <c r="BA1976" s="1">
        <v>1</v>
      </c>
      <c r="BB1976" s="1">
        <v>1</v>
      </c>
      <c r="BC1976">
        <v>1</v>
      </c>
      <c r="BD1976">
        <v>0</v>
      </c>
      <c r="BE1976">
        <v>1</v>
      </c>
      <c r="BF1976">
        <v>0</v>
      </c>
      <c r="BG1976" s="1">
        <v>1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v>0</v>
      </c>
      <c r="BO1976" s="1">
        <v>0</v>
      </c>
      <c r="BP1976" s="1">
        <v>0</v>
      </c>
      <c r="BQ1976" s="1">
        <v>1</v>
      </c>
      <c r="BR1976" s="1">
        <v>1</v>
      </c>
      <c r="BS1976" s="1">
        <v>1</v>
      </c>
      <c r="BT1976" s="1">
        <v>0</v>
      </c>
      <c r="BU1976" s="1">
        <v>1</v>
      </c>
      <c r="BV1976" s="1">
        <v>1</v>
      </c>
      <c r="BW1976" s="1">
        <v>0</v>
      </c>
      <c r="BX1976" s="1">
        <v>0</v>
      </c>
      <c r="BY1976" s="1">
        <v>0</v>
      </c>
      <c r="BZ1976" s="1">
        <v>0</v>
      </c>
      <c r="CA1976" s="1">
        <v>0</v>
      </c>
      <c r="CB1976" s="1">
        <v>0</v>
      </c>
      <c r="CC1976" s="1">
        <v>0</v>
      </c>
      <c r="CD1976" s="1">
        <v>0</v>
      </c>
      <c r="CE1976" s="1">
        <v>0</v>
      </c>
      <c r="CF1976" s="1">
        <v>1</v>
      </c>
      <c r="CG1976" s="1">
        <v>0</v>
      </c>
      <c r="CH1976" s="1">
        <v>0</v>
      </c>
      <c r="CI1976" s="1" t="s">
        <v>4944</v>
      </c>
      <c r="CJ1976" s="1" t="s">
        <v>4944</v>
      </c>
      <c r="CK1976" s="1" t="s">
        <v>4945</v>
      </c>
      <c r="CL1976" s="1" t="s">
        <v>4945</v>
      </c>
      <c r="CM1976" s="1" t="s">
        <v>4944</v>
      </c>
      <c r="CN1976" s="1" t="s">
        <v>4944</v>
      </c>
      <c r="CO1976" s="1" t="s">
        <v>4944</v>
      </c>
      <c r="CP1976" s="1" t="s">
        <v>4944</v>
      </c>
      <c r="CQ1976" s="1" t="s">
        <v>4945</v>
      </c>
      <c r="CR1976" s="1" t="s">
        <v>4945</v>
      </c>
      <c r="CS1976" s="1" t="s">
        <v>4945</v>
      </c>
      <c r="CT1976" s="1" t="s">
        <v>4943</v>
      </c>
      <c r="CU1976" s="1" t="s">
        <v>4943</v>
      </c>
      <c r="CV1976" s="1" t="s">
        <v>4943</v>
      </c>
      <c r="CW1976" s="1" t="s">
        <v>4943</v>
      </c>
      <c r="CX1976" s="1" t="s">
        <v>4943</v>
      </c>
      <c r="CY1976" s="1" t="s">
        <v>4943</v>
      </c>
      <c r="CZ1976" s="1" t="s">
        <v>4943</v>
      </c>
    </row>
    <row r="1977" spans="2:104" x14ac:dyDescent="0.25">
      <c r="B1977" s="2">
        <v>44349</v>
      </c>
      <c r="C1977" s="1">
        <v>1</v>
      </c>
      <c r="D1977" s="1">
        <v>0</v>
      </c>
      <c r="E1977" s="1">
        <v>0</v>
      </c>
      <c r="F1977" s="1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>
        <v>0</v>
      </c>
      <c r="BD1977">
        <v>0</v>
      </c>
      <c r="BE1977">
        <v>0</v>
      </c>
      <c r="BF1977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M1977" s="1">
        <v>0</v>
      </c>
      <c r="BN1977" s="1">
        <v>0</v>
      </c>
      <c r="BO1977" s="1">
        <v>0</v>
      </c>
      <c r="BP1977" s="1">
        <v>0</v>
      </c>
      <c r="BQ1977" s="1">
        <v>0</v>
      </c>
      <c r="BR1977" s="1">
        <v>0</v>
      </c>
      <c r="BS1977" s="1">
        <v>0</v>
      </c>
      <c r="BT1977" s="1">
        <v>0</v>
      </c>
      <c r="BU1977" s="1">
        <v>0</v>
      </c>
      <c r="BV1977" s="1">
        <v>0</v>
      </c>
      <c r="BW1977" s="1">
        <v>0</v>
      </c>
      <c r="BX1977" s="1">
        <v>0</v>
      </c>
      <c r="BY1977" s="1">
        <v>0</v>
      </c>
      <c r="BZ1977" s="1">
        <v>0</v>
      </c>
      <c r="CA1977" s="1">
        <v>0</v>
      </c>
      <c r="CB1977" s="1">
        <v>0</v>
      </c>
      <c r="CC1977" s="1">
        <v>0</v>
      </c>
      <c r="CD1977" s="1">
        <v>0</v>
      </c>
      <c r="CE1977" s="1">
        <v>0</v>
      </c>
      <c r="CF1977" s="1">
        <v>0</v>
      </c>
      <c r="CG1977" s="1">
        <v>0</v>
      </c>
      <c r="CH1977" s="1">
        <v>0</v>
      </c>
      <c r="CI1977" s="1" t="s">
        <v>4946</v>
      </c>
      <c r="CJ1977" s="1" t="s">
        <v>4946</v>
      </c>
      <c r="CK1977" s="1" t="s">
        <v>4946</v>
      </c>
      <c r="CL1977" s="1" t="s">
        <v>4946</v>
      </c>
      <c r="CM1977" s="1" t="s">
        <v>4944</v>
      </c>
      <c r="CN1977" s="1" t="s">
        <v>4945</v>
      </c>
      <c r="CO1977" s="1" t="s">
        <v>4946</v>
      </c>
      <c r="CP1977" s="1" t="s">
        <v>4945</v>
      </c>
      <c r="CQ1977" s="1" t="s">
        <v>4945</v>
      </c>
      <c r="CR1977" s="1" t="s">
        <v>4946</v>
      </c>
      <c r="CS1977" s="1" t="s">
        <v>4946</v>
      </c>
      <c r="CT1977" s="1" t="s">
        <v>4943</v>
      </c>
      <c r="CU1977" s="1" t="s">
        <v>4943</v>
      </c>
      <c r="CV1977" s="1" t="s">
        <v>4943</v>
      </c>
      <c r="CW1977" s="1" t="s">
        <v>4943</v>
      </c>
      <c r="CX1977" s="1" t="s">
        <v>4943</v>
      </c>
      <c r="CY1977" s="1" t="s">
        <v>4943</v>
      </c>
      <c r="CZ1977" s="1" t="s">
        <v>4943</v>
      </c>
    </row>
    <row r="1978" spans="2:104" x14ac:dyDescent="0.25">
      <c r="B1978" s="2">
        <v>44349</v>
      </c>
      <c r="C1978" s="1">
        <v>0</v>
      </c>
      <c r="D1978" s="1">
        <v>1</v>
      </c>
      <c r="E1978" s="1">
        <v>0</v>
      </c>
      <c r="F1978" s="1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>
        <v>0</v>
      </c>
      <c r="BD1978">
        <v>0</v>
      </c>
      <c r="BE1978">
        <v>0</v>
      </c>
      <c r="BF1978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M1978" s="1">
        <v>0</v>
      </c>
      <c r="BN1978" s="1">
        <v>0</v>
      </c>
      <c r="BO1978" s="1">
        <v>0</v>
      </c>
      <c r="BP1978" s="1">
        <v>0</v>
      </c>
      <c r="BQ1978" s="1">
        <v>0</v>
      </c>
      <c r="BR1978" s="1">
        <v>0</v>
      </c>
      <c r="BS1978" s="1">
        <v>0</v>
      </c>
      <c r="BT1978" s="1">
        <v>0</v>
      </c>
      <c r="BU1978" s="1">
        <v>0</v>
      </c>
      <c r="BV1978" s="1">
        <v>0</v>
      </c>
      <c r="BW1978" s="1">
        <v>0</v>
      </c>
      <c r="BX1978" s="1">
        <v>0</v>
      </c>
      <c r="BY1978" s="1">
        <v>0</v>
      </c>
      <c r="BZ1978" s="1">
        <v>0</v>
      </c>
      <c r="CA1978" s="1">
        <v>0</v>
      </c>
      <c r="CB1978" s="1">
        <v>0</v>
      </c>
      <c r="CC1978" s="1">
        <v>0</v>
      </c>
      <c r="CD1978" s="1">
        <v>0</v>
      </c>
      <c r="CE1978" s="1">
        <v>0</v>
      </c>
      <c r="CF1978" s="1">
        <v>0</v>
      </c>
      <c r="CG1978" s="1">
        <v>0</v>
      </c>
      <c r="CH1978" s="1">
        <v>0</v>
      </c>
      <c r="CI1978" s="1" t="s">
        <v>4943</v>
      </c>
      <c r="CJ1978" s="1" t="s">
        <v>4943</v>
      </c>
      <c r="CK1978" s="1" t="s">
        <v>4943</v>
      </c>
      <c r="CL1978" s="1" t="s">
        <v>4943</v>
      </c>
      <c r="CM1978" s="1" t="s">
        <v>4943</v>
      </c>
      <c r="CN1978" s="1" t="s">
        <v>4943</v>
      </c>
      <c r="CO1978" s="1" t="s">
        <v>4943</v>
      </c>
      <c r="CP1978" s="1" t="s">
        <v>4943</v>
      </c>
      <c r="CQ1978" s="1" t="s">
        <v>4943</v>
      </c>
      <c r="CR1978" s="1" t="s">
        <v>4943</v>
      </c>
      <c r="CS1978" s="1" t="s">
        <v>4943</v>
      </c>
      <c r="CT1978" s="1" t="s">
        <v>4943</v>
      </c>
      <c r="CU1978" s="1" t="s">
        <v>4943</v>
      </c>
      <c r="CV1978" s="1" t="s">
        <v>4943</v>
      </c>
      <c r="CW1978" s="1" t="s">
        <v>4943</v>
      </c>
      <c r="CX1978" s="1" t="s">
        <v>4943</v>
      </c>
      <c r="CY1978" s="1" t="s">
        <v>23</v>
      </c>
      <c r="CZ1978" s="1" t="s">
        <v>4943</v>
      </c>
    </row>
    <row r="1979" spans="2:104" x14ac:dyDescent="0.25">
      <c r="B1979" s="2">
        <v>44349</v>
      </c>
      <c r="C1979" s="1">
        <v>0</v>
      </c>
      <c r="D1979" s="1">
        <v>1</v>
      </c>
      <c r="E1979" s="1">
        <v>0</v>
      </c>
      <c r="F1979" s="1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>
        <v>0</v>
      </c>
      <c r="BD1979">
        <v>0</v>
      </c>
      <c r="BE1979">
        <v>0</v>
      </c>
      <c r="BF1979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M1979" s="1">
        <v>0</v>
      </c>
      <c r="BN1979" s="1">
        <v>0</v>
      </c>
      <c r="BO1979" s="1">
        <v>0</v>
      </c>
      <c r="BP1979" s="1">
        <v>0</v>
      </c>
      <c r="BQ1979" s="1">
        <v>0</v>
      </c>
      <c r="BR1979" s="1">
        <v>0</v>
      </c>
      <c r="BS1979" s="1">
        <v>0</v>
      </c>
      <c r="BT1979" s="1">
        <v>0</v>
      </c>
      <c r="BU1979" s="1">
        <v>0</v>
      </c>
      <c r="BV1979" s="1">
        <v>0</v>
      </c>
      <c r="BW1979" s="1">
        <v>0</v>
      </c>
      <c r="BX1979" s="1">
        <v>0</v>
      </c>
      <c r="BY1979" s="1">
        <v>0</v>
      </c>
      <c r="BZ1979" s="1">
        <v>0</v>
      </c>
      <c r="CA1979" s="1">
        <v>0</v>
      </c>
      <c r="CB1979" s="1">
        <v>0</v>
      </c>
      <c r="CC1979" s="1">
        <v>0</v>
      </c>
      <c r="CD1979" s="1">
        <v>0</v>
      </c>
      <c r="CE1979" s="1">
        <v>0</v>
      </c>
      <c r="CF1979" s="1">
        <v>0</v>
      </c>
      <c r="CG1979" s="1">
        <v>0</v>
      </c>
      <c r="CH1979" s="1">
        <v>0</v>
      </c>
      <c r="CI1979" s="1" t="s">
        <v>4943</v>
      </c>
      <c r="CJ1979" s="1" t="s">
        <v>4943</v>
      </c>
      <c r="CK1979" s="1" t="s">
        <v>4943</v>
      </c>
      <c r="CL1979" s="1" t="s">
        <v>4943</v>
      </c>
      <c r="CM1979" s="1" t="s">
        <v>4943</v>
      </c>
      <c r="CN1979" s="1" t="s">
        <v>4943</v>
      </c>
      <c r="CO1979" s="1" t="s">
        <v>4943</v>
      </c>
      <c r="CP1979" s="1" t="s">
        <v>4943</v>
      </c>
      <c r="CQ1979" s="1" t="s">
        <v>4943</v>
      </c>
      <c r="CR1979" s="1" t="s">
        <v>4943</v>
      </c>
      <c r="CS1979" s="1" t="s">
        <v>4943</v>
      </c>
      <c r="CT1979" s="1" t="s">
        <v>4943</v>
      </c>
      <c r="CU1979" s="1" t="s">
        <v>4943</v>
      </c>
      <c r="CV1979" s="1" t="s">
        <v>4943</v>
      </c>
      <c r="CW1979" s="1" t="s">
        <v>4943</v>
      </c>
      <c r="CX1979" s="1" t="s">
        <v>4943</v>
      </c>
      <c r="CY1979" s="1" t="s">
        <v>23</v>
      </c>
      <c r="CZ1979" s="1" t="s">
        <v>4943</v>
      </c>
    </row>
    <row r="1980" spans="2:104" x14ac:dyDescent="0.25">
      <c r="B1980" s="2">
        <v>44349</v>
      </c>
      <c r="C1980" s="1">
        <v>1</v>
      </c>
      <c r="D1980" s="1">
        <v>0</v>
      </c>
      <c r="E1980" s="1">
        <v>0</v>
      </c>
      <c r="F1980" s="1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0</v>
      </c>
      <c r="T1980">
        <v>0</v>
      </c>
      <c r="U1980">
        <v>0</v>
      </c>
      <c r="V1980" s="1">
        <v>1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1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1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1</v>
      </c>
      <c r="AY1980" s="1">
        <v>0</v>
      </c>
      <c r="AZ1980" s="1">
        <v>1</v>
      </c>
      <c r="BA1980" s="1">
        <v>0</v>
      </c>
      <c r="BB1980" s="1">
        <v>1</v>
      </c>
      <c r="BC1980">
        <v>1</v>
      </c>
      <c r="BD1980">
        <v>1</v>
      </c>
      <c r="BE1980">
        <v>1</v>
      </c>
      <c r="BF1980">
        <v>0</v>
      </c>
      <c r="BG1980" s="1">
        <v>1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M1980" s="1">
        <v>0</v>
      </c>
      <c r="BN1980" s="1">
        <v>0</v>
      </c>
      <c r="BO1980" s="1">
        <v>0</v>
      </c>
      <c r="BP1980" s="1">
        <v>0</v>
      </c>
      <c r="BQ1980" s="1">
        <v>0</v>
      </c>
      <c r="BR1980" s="1">
        <v>0</v>
      </c>
      <c r="BS1980" s="1">
        <v>0</v>
      </c>
      <c r="BT1980" s="1">
        <v>0</v>
      </c>
      <c r="BU1980" s="1">
        <v>0</v>
      </c>
      <c r="BV1980" s="1">
        <v>0</v>
      </c>
      <c r="BW1980" s="1">
        <v>0</v>
      </c>
      <c r="BX1980" s="1">
        <v>0</v>
      </c>
      <c r="BY1980" s="1">
        <v>0</v>
      </c>
      <c r="BZ1980" s="1">
        <v>0</v>
      </c>
      <c r="CA1980" s="1">
        <v>0</v>
      </c>
      <c r="CB1980" s="1">
        <v>0</v>
      </c>
      <c r="CC1980" s="1">
        <v>0</v>
      </c>
      <c r="CD1980" s="1">
        <v>0</v>
      </c>
      <c r="CE1980" s="1">
        <v>0</v>
      </c>
      <c r="CF1980" s="1">
        <v>0</v>
      </c>
      <c r="CG1980" s="1">
        <v>0</v>
      </c>
      <c r="CH1980" s="1">
        <v>0</v>
      </c>
      <c r="CI1980" s="1" t="s">
        <v>4946</v>
      </c>
      <c r="CJ1980" s="1" t="s">
        <v>4946</v>
      </c>
      <c r="CK1980" s="1" t="s">
        <v>4946</v>
      </c>
      <c r="CL1980" s="1" t="s">
        <v>4946</v>
      </c>
      <c r="CM1980" s="1" t="s">
        <v>4944</v>
      </c>
      <c r="CN1980" s="1" t="s">
        <v>4946</v>
      </c>
      <c r="CO1980" s="1" t="s">
        <v>4946</v>
      </c>
      <c r="CP1980" s="1" t="s">
        <v>4945</v>
      </c>
      <c r="CQ1980" s="1" t="s">
        <v>4945</v>
      </c>
      <c r="CR1980" s="1" t="s">
        <v>4945</v>
      </c>
      <c r="CS1980" s="1" t="s">
        <v>4945</v>
      </c>
      <c r="CT1980" s="1" t="s">
        <v>4943</v>
      </c>
      <c r="CU1980" s="1" t="s">
        <v>4943</v>
      </c>
      <c r="CV1980" s="1" t="s">
        <v>4943</v>
      </c>
      <c r="CW1980" s="1" t="s">
        <v>4943</v>
      </c>
      <c r="CX1980" s="1" t="s">
        <v>4943</v>
      </c>
      <c r="CY1980" s="1" t="s">
        <v>4943</v>
      </c>
      <c r="CZ1980" s="1" t="s">
        <v>4943</v>
      </c>
    </row>
    <row r="1981" spans="2:104" x14ac:dyDescent="0.25">
      <c r="B1981" s="2">
        <v>44349</v>
      </c>
      <c r="C1981" s="1">
        <v>1</v>
      </c>
      <c r="D1981" s="1">
        <v>0</v>
      </c>
      <c r="E1981" s="1">
        <v>0</v>
      </c>
      <c r="F1981" s="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1</v>
      </c>
      <c r="V1981" s="1">
        <v>1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1</v>
      </c>
      <c r="AI1981" s="1">
        <v>0</v>
      </c>
      <c r="AJ1981" s="1">
        <v>0</v>
      </c>
      <c r="AK1981" s="1">
        <v>1</v>
      </c>
      <c r="AL1981" s="1">
        <v>1</v>
      </c>
      <c r="AM1981" s="1">
        <v>1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1</v>
      </c>
      <c r="BA1981" s="1">
        <v>0</v>
      </c>
      <c r="BB1981" s="1">
        <v>1</v>
      </c>
      <c r="BC1981">
        <v>1</v>
      </c>
      <c r="BD1981">
        <v>1</v>
      </c>
      <c r="BE1981">
        <v>0</v>
      </c>
      <c r="BF1981">
        <v>1</v>
      </c>
      <c r="BG1981" s="1">
        <v>1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M1981" s="1">
        <v>0</v>
      </c>
      <c r="BN1981" s="1">
        <v>0</v>
      </c>
      <c r="BO1981" s="1">
        <v>0</v>
      </c>
      <c r="BP1981" s="1">
        <v>0</v>
      </c>
      <c r="BQ1981" s="1">
        <v>0</v>
      </c>
      <c r="BR1981" s="1">
        <v>0</v>
      </c>
      <c r="BS1981" s="1">
        <v>0</v>
      </c>
      <c r="BT1981" s="1">
        <v>0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</v>
      </c>
      <c r="CC1981" s="1">
        <v>0</v>
      </c>
      <c r="CD1981" s="1">
        <v>0</v>
      </c>
      <c r="CE1981" s="1">
        <v>0</v>
      </c>
      <c r="CF1981" s="1">
        <v>1</v>
      </c>
      <c r="CG1981" s="1">
        <v>0</v>
      </c>
      <c r="CH1981" s="1">
        <v>0</v>
      </c>
      <c r="CI1981" s="1" t="s">
        <v>4944</v>
      </c>
      <c r="CJ1981" s="1" t="s">
        <v>4945</v>
      </c>
      <c r="CK1981" s="1" t="s">
        <v>4946</v>
      </c>
      <c r="CL1981" s="1" t="s">
        <v>4946</v>
      </c>
      <c r="CM1981" s="1" t="s">
        <v>4946</v>
      </c>
      <c r="CN1981" s="1" t="s">
        <v>4945</v>
      </c>
      <c r="CO1981" s="1" t="s">
        <v>4944</v>
      </c>
      <c r="CP1981" s="1" t="s">
        <v>4944</v>
      </c>
      <c r="CQ1981" s="1" t="s">
        <v>4945</v>
      </c>
      <c r="CR1981" s="1" t="s">
        <v>4944</v>
      </c>
      <c r="CS1981" s="1" t="s">
        <v>4944</v>
      </c>
      <c r="CT1981" s="1" t="s">
        <v>4943</v>
      </c>
      <c r="CU1981" s="1" t="s">
        <v>4943</v>
      </c>
      <c r="CV1981" s="1" t="s">
        <v>4943</v>
      </c>
      <c r="CW1981" s="1" t="s">
        <v>4943</v>
      </c>
      <c r="CX1981" s="1" t="s">
        <v>4943</v>
      </c>
      <c r="CY1981" s="1" t="s">
        <v>4943</v>
      </c>
      <c r="CZ1981" s="1" t="s">
        <v>4943</v>
      </c>
    </row>
    <row r="1982" spans="2:104" x14ac:dyDescent="0.25">
      <c r="B1982" s="2">
        <v>44349</v>
      </c>
      <c r="C1982" s="1">
        <v>0</v>
      </c>
      <c r="D1982" s="1">
        <v>1</v>
      </c>
      <c r="E1982" s="1">
        <v>0</v>
      </c>
      <c r="F1982" s="1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>
        <v>0</v>
      </c>
      <c r="BD1982">
        <v>0</v>
      </c>
      <c r="BE1982">
        <v>0</v>
      </c>
      <c r="BF1982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M1982" s="1">
        <v>0</v>
      </c>
      <c r="BN1982" s="1">
        <v>0</v>
      </c>
      <c r="BO1982" s="1">
        <v>0</v>
      </c>
      <c r="BP1982" s="1">
        <v>0</v>
      </c>
      <c r="BQ1982" s="1">
        <v>0</v>
      </c>
      <c r="BR1982" s="1">
        <v>0</v>
      </c>
      <c r="BS1982" s="1">
        <v>0</v>
      </c>
      <c r="BT1982" s="1">
        <v>0</v>
      </c>
      <c r="BU1982" s="1">
        <v>0</v>
      </c>
      <c r="BV1982" s="1">
        <v>0</v>
      </c>
      <c r="BW1982" s="1">
        <v>0</v>
      </c>
      <c r="BX1982" s="1">
        <v>0</v>
      </c>
      <c r="BY1982" s="1">
        <v>0</v>
      </c>
      <c r="BZ1982" s="1">
        <v>0</v>
      </c>
      <c r="CA1982" s="1">
        <v>0</v>
      </c>
      <c r="CB1982" s="1">
        <v>0</v>
      </c>
      <c r="CC1982" s="1">
        <v>0</v>
      </c>
      <c r="CD1982" s="1">
        <v>0</v>
      </c>
      <c r="CE1982" s="1">
        <v>0</v>
      </c>
      <c r="CF1982" s="1">
        <v>0</v>
      </c>
      <c r="CG1982" s="1">
        <v>0</v>
      </c>
      <c r="CH1982" s="1">
        <v>0</v>
      </c>
      <c r="CI1982" s="1" t="s">
        <v>4943</v>
      </c>
      <c r="CJ1982" s="1" t="s">
        <v>4943</v>
      </c>
      <c r="CK1982" s="1" t="s">
        <v>4943</v>
      </c>
      <c r="CL1982" s="1" t="s">
        <v>4943</v>
      </c>
      <c r="CM1982" s="1" t="s">
        <v>4943</v>
      </c>
      <c r="CN1982" s="1" t="s">
        <v>4943</v>
      </c>
      <c r="CO1982" s="1" t="s">
        <v>4943</v>
      </c>
      <c r="CP1982" s="1" t="s">
        <v>4943</v>
      </c>
      <c r="CQ1982" s="1" t="s">
        <v>4943</v>
      </c>
      <c r="CR1982" s="1" t="s">
        <v>4943</v>
      </c>
      <c r="CS1982" s="1" t="s">
        <v>4943</v>
      </c>
      <c r="CT1982" s="1" t="s">
        <v>4943</v>
      </c>
      <c r="CU1982" s="1" t="s">
        <v>4943</v>
      </c>
      <c r="CV1982" s="1" t="s">
        <v>4943</v>
      </c>
      <c r="CW1982" s="1" t="s">
        <v>4943</v>
      </c>
      <c r="CX1982" s="1" t="s">
        <v>4943</v>
      </c>
      <c r="CY1982" s="1" t="s">
        <v>23</v>
      </c>
      <c r="CZ1982" s="1" t="s">
        <v>4943</v>
      </c>
    </row>
    <row r="1983" spans="2:104" x14ac:dyDescent="0.25">
      <c r="B1983" s="2">
        <v>44349</v>
      </c>
      <c r="C1983" s="1">
        <v>0</v>
      </c>
      <c r="D1983" s="1">
        <v>1</v>
      </c>
      <c r="E1983" s="1">
        <v>0</v>
      </c>
      <c r="F1983" s="1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>
        <v>0</v>
      </c>
      <c r="BD1983">
        <v>0</v>
      </c>
      <c r="BE1983">
        <v>0</v>
      </c>
      <c r="BF1983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M1983" s="1">
        <v>0</v>
      </c>
      <c r="BN1983" s="1">
        <v>0</v>
      </c>
      <c r="BO1983" s="1">
        <v>0</v>
      </c>
      <c r="BP1983" s="1">
        <v>0</v>
      </c>
      <c r="BQ1983" s="1">
        <v>0</v>
      </c>
      <c r="BR1983" s="1">
        <v>0</v>
      </c>
      <c r="BS1983" s="1">
        <v>0</v>
      </c>
      <c r="BT1983" s="1">
        <v>0</v>
      </c>
      <c r="BU1983" s="1">
        <v>0</v>
      </c>
      <c r="BV1983" s="1">
        <v>0</v>
      </c>
      <c r="BW1983" s="1">
        <v>0</v>
      </c>
      <c r="BX1983" s="1">
        <v>0</v>
      </c>
      <c r="BY1983" s="1">
        <v>0</v>
      </c>
      <c r="BZ1983" s="1">
        <v>0</v>
      </c>
      <c r="CA1983" s="1">
        <v>0</v>
      </c>
      <c r="CB1983" s="1">
        <v>0</v>
      </c>
      <c r="CC1983" s="1">
        <v>0</v>
      </c>
      <c r="CD1983" s="1">
        <v>0</v>
      </c>
      <c r="CE1983" s="1">
        <v>0</v>
      </c>
      <c r="CF1983" s="1">
        <v>0</v>
      </c>
      <c r="CG1983" s="1">
        <v>0</v>
      </c>
      <c r="CH1983" s="1">
        <v>0</v>
      </c>
      <c r="CI1983" s="1" t="s">
        <v>4943</v>
      </c>
      <c r="CJ1983" s="1" t="s">
        <v>4943</v>
      </c>
      <c r="CK1983" s="1" t="s">
        <v>4943</v>
      </c>
      <c r="CL1983" s="1" t="s">
        <v>4943</v>
      </c>
      <c r="CM1983" s="1" t="s">
        <v>4943</v>
      </c>
      <c r="CN1983" s="1" t="s">
        <v>4943</v>
      </c>
      <c r="CO1983" s="1" t="s">
        <v>4943</v>
      </c>
      <c r="CP1983" s="1" t="s">
        <v>4943</v>
      </c>
      <c r="CQ1983" s="1" t="s">
        <v>4943</v>
      </c>
      <c r="CR1983" s="1" t="s">
        <v>4943</v>
      </c>
      <c r="CS1983" s="1" t="s">
        <v>4943</v>
      </c>
      <c r="CT1983" s="1" t="s">
        <v>4943</v>
      </c>
      <c r="CU1983" s="1" t="s">
        <v>4943</v>
      </c>
      <c r="CV1983" s="1" t="s">
        <v>4943</v>
      </c>
      <c r="CW1983" s="1" t="s">
        <v>4943</v>
      </c>
      <c r="CX1983" s="1" t="s">
        <v>4943</v>
      </c>
      <c r="CY1983" s="1" t="s">
        <v>23</v>
      </c>
      <c r="CZ1983" s="1" t="s">
        <v>4943</v>
      </c>
    </row>
    <row r="1984" spans="2:104" x14ac:dyDescent="0.25">
      <c r="B1984" s="2">
        <v>44349</v>
      </c>
      <c r="C1984" s="1">
        <v>0</v>
      </c>
      <c r="D1984" s="1">
        <v>1</v>
      </c>
      <c r="E1984" s="1">
        <v>0</v>
      </c>
      <c r="F1984" s="1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>
        <v>0</v>
      </c>
      <c r="BD1984">
        <v>0</v>
      </c>
      <c r="BE1984">
        <v>0</v>
      </c>
      <c r="BF1984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M1984" s="1">
        <v>0</v>
      </c>
      <c r="BN1984" s="1">
        <v>0</v>
      </c>
      <c r="BO1984" s="1">
        <v>0</v>
      </c>
      <c r="BP1984" s="1">
        <v>0</v>
      </c>
      <c r="BQ1984" s="1">
        <v>0</v>
      </c>
      <c r="BR1984" s="1">
        <v>0</v>
      </c>
      <c r="BS1984" s="1">
        <v>0</v>
      </c>
      <c r="BT1984" s="1">
        <v>0</v>
      </c>
      <c r="BU1984" s="1">
        <v>0</v>
      </c>
      <c r="BV1984" s="1">
        <v>0</v>
      </c>
      <c r="BW1984" s="1">
        <v>0</v>
      </c>
      <c r="BX1984" s="1">
        <v>0</v>
      </c>
      <c r="BY1984" s="1">
        <v>0</v>
      </c>
      <c r="BZ1984" s="1">
        <v>0</v>
      </c>
      <c r="CA1984" s="1">
        <v>0</v>
      </c>
      <c r="CB1984" s="1">
        <v>0</v>
      </c>
      <c r="CC1984" s="1">
        <v>0</v>
      </c>
      <c r="CD1984" s="1">
        <v>0</v>
      </c>
      <c r="CE1984" s="1">
        <v>0</v>
      </c>
      <c r="CF1984" s="1">
        <v>0</v>
      </c>
      <c r="CG1984" s="1">
        <v>0</v>
      </c>
      <c r="CH1984" s="1">
        <v>0</v>
      </c>
      <c r="CI1984" s="1" t="s">
        <v>4943</v>
      </c>
      <c r="CJ1984" s="1" t="s">
        <v>4943</v>
      </c>
      <c r="CK1984" s="1" t="s">
        <v>4943</v>
      </c>
      <c r="CL1984" s="1" t="s">
        <v>4943</v>
      </c>
      <c r="CM1984" s="1" t="s">
        <v>4943</v>
      </c>
      <c r="CN1984" s="1" t="s">
        <v>4943</v>
      </c>
      <c r="CO1984" s="1" t="s">
        <v>4943</v>
      </c>
      <c r="CP1984" s="1" t="s">
        <v>4943</v>
      </c>
      <c r="CQ1984" s="1" t="s">
        <v>4943</v>
      </c>
      <c r="CR1984" s="1" t="s">
        <v>4943</v>
      </c>
      <c r="CS1984" s="1" t="s">
        <v>4943</v>
      </c>
      <c r="CT1984" s="1" t="s">
        <v>4943</v>
      </c>
      <c r="CU1984" s="1" t="s">
        <v>4943</v>
      </c>
      <c r="CV1984" s="1" t="s">
        <v>4943</v>
      </c>
      <c r="CW1984" s="1" t="s">
        <v>4943</v>
      </c>
      <c r="CX1984" s="1" t="s">
        <v>4943</v>
      </c>
      <c r="CY1984" s="1" t="s">
        <v>23</v>
      </c>
      <c r="CZ1984" s="1" t="s">
        <v>4943</v>
      </c>
    </row>
    <row r="1985" spans="2:104" x14ac:dyDescent="0.25">
      <c r="B1985" s="2">
        <v>44349</v>
      </c>
      <c r="C1985" s="1">
        <v>1</v>
      </c>
      <c r="D1985" s="1">
        <v>0</v>
      </c>
      <c r="E1985" s="1">
        <v>0</v>
      </c>
      <c r="F1985" s="1">
        <v>0</v>
      </c>
      <c r="G1985">
        <v>0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1</v>
      </c>
      <c r="O1985">
        <v>1</v>
      </c>
      <c r="P1985">
        <v>1</v>
      </c>
      <c r="Q1985">
        <v>1</v>
      </c>
      <c r="R1985">
        <v>1</v>
      </c>
      <c r="S1985">
        <v>1</v>
      </c>
      <c r="T1985">
        <v>1</v>
      </c>
      <c r="U1985">
        <v>0</v>
      </c>
      <c r="V1985" s="1">
        <v>1</v>
      </c>
      <c r="W1985" s="1">
        <v>0</v>
      </c>
      <c r="X1985" s="1">
        <v>0</v>
      </c>
      <c r="Y1985" s="1">
        <v>0</v>
      </c>
      <c r="Z1985" s="1">
        <v>0</v>
      </c>
      <c r="AA1985" s="1">
        <v>1</v>
      </c>
      <c r="AB1985" s="1">
        <v>0</v>
      </c>
      <c r="AC1985" s="1">
        <v>0</v>
      </c>
      <c r="AD1985" s="1">
        <v>0</v>
      </c>
      <c r="AE1985" s="1">
        <v>0</v>
      </c>
      <c r="AF1985" s="1">
        <v>1</v>
      </c>
      <c r="AG1985" s="1">
        <v>0</v>
      </c>
      <c r="AH1985" s="1">
        <v>1</v>
      </c>
      <c r="AI1985" s="1">
        <v>1</v>
      </c>
      <c r="AJ1985" s="1">
        <v>0</v>
      </c>
      <c r="AK1985" s="1">
        <v>0</v>
      </c>
      <c r="AL1985" s="1">
        <v>1</v>
      </c>
      <c r="AM1985" s="1">
        <v>1</v>
      </c>
      <c r="AN1985" s="1">
        <v>0</v>
      </c>
      <c r="AO1985" s="1">
        <v>0</v>
      </c>
      <c r="AP1985" s="1">
        <v>0</v>
      </c>
      <c r="AQ1985" s="1">
        <v>0</v>
      </c>
      <c r="AR1985" s="1">
        <v>1</v>
      </c>
      <c r="AS1985" s="1">
        <v>0</v>
      </c>
      <c r="AT1985" s="1">
        <v>0</v>
      </c>
      <c r="AU1985" s="1">
        <v>0</v>
      </c>
      <c r="AV1985" s="1">
        <v>0</v>
      </c>
      <c r="AW1985" s="1">
        <v>1</v>
      </c>
      <c r="AX1985" s="1">
        <v>1</v>
      </c>
      <c r="AY1985" s="1">
        <v>0</v>
      </c>
      <c r="AZ1985" s="1">
        <v>1</v>
      </c>
      <c r="BA1985" s="1">
        <v>1</v>
      </c>
      <c r="BB1985" s="1">
        <v>1</v>
      </c>
      <c r="BC1985">
        <v>1</v>
      </c>
      <c r="BD1985">
        <v>0</v>
      </c>
      <c r="BE1985">
        <v>1</v>
      </c>
      <c r="BF1985">
        <v>1</v>
      </c>
      <c r="BG1985" s="1">
        <v>1</v>
      </c>
      <c r="BH1985" s="1">
        <v>0</v>
      </c>
      <c r="BI1985" s="1">
        <v>0</v>
      </c>
      <c r="BJ1985" s="1">
        <v>0</v>
      </c>
      <c r="BK1985" s="1">
        <v>0</v>
      </c>
      <c r="BL1985" s="1">
        <v>1</v>
      </c>
      <c r="BM1985" s="1">
        <v>0</v>
      </c>
      <c r="BN1985" s="1">
        <v>0</v>
      </c>
      <c r="BO1985" s="1">
        <v>0</v>
      </c>
      <c r="BP1985" s="1">
        <v>0</v>
      </c>
      <c r="BQ1985" s="1">
        <v>0</v>
      </c>
      <c r="BR1985" s="1">
        <v>0</v>
      </c>
      <c r="BS1985" s="1">
        <v>0</v>
      </c>
      <c r="BT1985" s="1">
        <v>0</v>
      </c>
      <c r="BU1985" s="1">
        <v>0</v>
      </c>
      <c r="BV1985" s="1">
        <v>0</v>
      </c>
      <c r="BW1985" s="1">
        <v>0</v>
      </c>
      <c r="BX1985" s="1">
        <v>0</v>
      </c>
      <c r="BY1985" s="1">
        <v>0</v>
      </c>
      <c r="BZ1985" s="1">
        <v>0</v>
      </c>
      <c r="CA1985" s="1">
        <v>0</v>
      </c>
      <c r="CB1985" s="1">
        <v>0</v>
      </c>
      <c r="CC1985" s="1">
        <v>0</v>
      </c>
      <c r="CD1985" s="1">
        <v>0</v>
      </c>
      <c r="CE1985" s="1">
        <v>0</v>
      </c>
      <c r="CF1985" s="1">
        <v>1</v>
      </c>
      <c r="CG1985" s="1">
        <v>0</v>
      </c>
      <c r="CH1985" s="1">
        <v>0</v>
      </c>
      <c r="CI1985" s="1" t="s">
        <v>4946</v>
      </c>
      <c r="CJ1985" s="1" t="s">
        <v>4946</v>
      </c>
      <c r="CK1985" s="1" t="s">
        <v>4946</v>
      </c>
      <c r="CL1985" s="1" t="s">
        <v>4946</v>
      </c>
      <c r="CM1985" s="1" t="s">
        <v>4946</v>
      </c>
      <c r="CN1985" s="1" t="s">
        <v>4946</v>
      </c>
      <c r="CO1985" s="1" t="s">
        <v>4946</v>
      </c>
      <c r="CP1985" s="1" t="s">
        <v>4946</v>
      </c>
      <c r="CQ1985" s="1" t="s">
        <v>4946</v>
      </c>
      <c r="CR1985" s="1" t="s">
        <v>4946</v>
      </c>
      <c r="CS1985" s="1" t="s">
        <v>4946</v>
      </c>
      <c r="CT1985" s="1" t="s">
        <v>4943</v>
      </c>
      <c r="CU1985" s="1" t="s">
        <v>4943</v>
      </c>
      <c r="CV1985" s="1" t="s">
        <v>4943</v>
      </c>
      <c r="CW1985" s="1" t="s">
        <v>4943</v>
      </c>
      <c r="CX1985" s="1" t="s">
        <v>4943</v>
      </c>
      <c r="CY1985" s="1" t="s">
        <v>4943</v>
      </c>
      <c r="CZ1985" s="1" t="s">
        <v>4943</v>
      </c>
    </row>
    <row r="1986" spans="2:104" x14ac:dyDescent="0.25">
      <c r="B1986" s="2">
        <v>44349</v>
      </c>
      <c r="C1986" s="1">
        <v>1</v>
      </c>
      <c r="D1986" s="1">
        <v>0</v>
      </c>
      <c r="E1986" s="1">
        <v>0</v>
      </c>
      <c r="F1986" s="1">
        <v>0</v>
      </c>
      <c r="G1986">
        <v>0</v>
      </c>
      <c r="H1986">
        <v>0</v>
      </c>
      <c r="I1986">
        <v>0</v>
      </c>
      <c r="J1986">
        <v>1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1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1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>
        <v>0</v>
      </c>
      <c r="BD1986">
        <v>0</v>
      </c>
      <c r="BE1986">
        <v>0</v>
      </c>
      <c r="BF1986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M1986" s="1">
        <v>0</v>
      </c>
      <c r="BN1986" s="1">
        <v>0</v>
      </c>
      <c r="BO1986" s="1">
        <v>0</v>
      </c>
      <c r="BP1986" s="1">
        <v>0</v>
      </c>
      <c r="BQ1986" s="1">
        <v>0</v>
      </c>
      <c r="BR1986" s="1">
        <v>0</v>
      </c>
      <c r="BS1986" s="1">
        <v>0</v>
      </c>
      <c r="BT1986" s="1">
        <v>0</v>
      </c>
      <c r="BU1986" s="1">
        <v>0</v>
      </c>
      <c r="BV1986" s="1">
        <v>0</v>
      </c>
      <c r="BW1986" s="1">
        <v>0</v>
      </c>
      <c r="BX1986" s="1">
        <v>0</v>
      </c>
      <c r="BY1986" s="1">
        <v>0</v>
      </c>
      <c r="BZ1986" s="1">
        <v>0</v>
      </c>
      <c r="CA1986" s="1">
        <v>0</v>
      </c>
      <c r="CB1986" s="1">
        <v>0</v>
      </c>
      <c r="CC1986" s="1">
        <v>0</v>
      </c>
      <c r="CD1986" s="1">
        <v>0</v>
      </c>
      <c r="CE1986" s="1">
        <v>0</v>
      </c>
      <c r="CF1986" s="1">
        <v>0</v>
      </c>
      <c r="CG1986" s="1">
        <v>0</v>
      </c>
      <c r="CH1986" s="1">
        <v>0</v>
      </c>
      <c r="CI1986" s="1" t="s">
        <v>4946</v>
      </c>
      <c r="CJ1986" s="1" t="s">
        <v>4945</v>
      </c>
      <c r="CK1986" s="1" t="s">
        <v>4946</v>
      </c>
      <c r="CL1986" s="1" t="s">
        <v>4946</v>
      </c>
      <c r="CM1986" s="1" t="s">
        <v>4946</v>
      </c>
      <c r="CN1986" s="1" t="s">
        <v>4945</v>
      </c>
      <c r="CO1986" s="1" t="s">
        <v>4945</v>
      </c>
      <c r="CP1986" s="1" t="s">
        <v>4945</v>
      </c>
      <c r="CQ1986" s="1" t="s">
        <v>4945</v>
      </c>
      <c r="CR1986" s="1" t="s">
        <v>4946</v>
      </c>
      <c r="CS1986" s="1" t="s">
        <v>4945</v>
      </c>
      <c r="CT1986" s="1" t="s">
        <v>4943</v>
      </c>
      <c r="CU1986" s="1" t="s">
        <v>4943</v>
      </c>
      <c r="CV1986" s="1" t="s">
        <v>4943</v>
      </c>
      <c r="CW1986" s="1" t="s">
        <v>4943</v>
      </c>
      <c r="CX1986" s="1" t="s">
        <v>4943</v>
      </c>
      <c r="CY1986" s="1" t="s">
        <v>4943</v>
      </c>
      <c r="CZ1986" s="1" t="s">
        <v>4943</v>
      </c>
    </row>
    <row r="1987" spans="2:104" x14ac:dyDescent="0.25">
      <c r="B1987" s="2">
        <v>44349</v>
      </c>
      <c r="C1987" s="1">
        <v>1</v>
      </c>
      <c r="D1987" s="1">
        <v>0</v>
      </c>
      <c r="E1987" s="1">
        <v>0</v>
      </c>
      <c r="F1987" s="1">
        <v>0</v>
      </c>
      <c r="G1987">
        <v>0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0</v>
      </c>
      <c r="N1987">
        <v>1</v>
      </c>
      <c r="O1987">
        <v>1</v>
      </c>
      <c r="P1987">
        <v>0</v>
      </c>
      <c r="Q1987">
        <v>0</v>
      </c>
      <c r="R1987">
        <v>1</v>
      </c>
      <c r="S1987">
        <v>0</v>
      </c>
      <c r="T1987">
        <v>1</v>
      </c>
      <c r="U1987">
        <v>0</v>
      </c>
      <c r="V1987" s="1">
        <v>1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1</v>
      </c>
      <c r="AG1987" s="1">
        <v>0</v>
      </c>
      <c r="AH1987" s="1">
        <v>1</v>
      </c>
      <c r="AI1987" s="1">
        <v>1</v>
      </c>
      <c r="AJ1987" s="1">
        <v>0</v>
      </c>
      <c r="AK1987" s="1">
        <v>0</v>
      </c>
      <c r="AL1987" s="1">
        <v>0</v>
      </c>
      <c r="AM1987" s="1">
        <v>1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1</v>
      </c>
      <c r="AX1987" s="1">
        <v>1</v>
      </c>
      <c r="AY1987" s="1">
        <v>1</v>
      </c>
      <c r="AZ1987" s="1">
        <v>1</v>
      </c>
      <c r="BA1987" s="1">
        <v>1</v>
      </c>
      <c r="BB1987" s="1">
        <v>0</v>
      </c>
      <c r="BC1987">
        <v>1</v>
      </c>
      <c r="BD1987">
        <v>0</v>
      </c>
      <c r="BE1987">
        <v>1</v>
      </c>
      <c r="BF1987">
        <v>0</v>
      </c>
      <c r="BG1987" s="1">
        <v>1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M1987" s="1">
        <v>0</v>
      </c>
      <c r="BN1987" s="1">
        <v>0</v>
      </c>
      <c r="BO1987" s="1">
        <v>0</v>
      </c>
      <c r="BP1987" s="1">
        <v>0</v>
      </c>
      <c r="BQ1987" s="1">
        <v>0</v>
      </c>
      <c r="BR1987" s="1">
        <v>0</v>
      </c>
      <c r="BS1987" s="1">
        <v>0</v>
      </c>
      <c r="BT1987" s="1">
        <v>0</v>
      </c>
      <c r="BU1987" s="1">
        <v>0</v>
      </c>
      <c r="BV1987" s="1">
        <v>0</v>
      </c>
      <c r="BW1987" s="1">
        <v>0</v>
      </c>
      <c r="BX1987" s="1">
        <v>0</v>
      </c>
      <c r="BY1987" s="1">
        <v>0</v>
      </c>
      <c r="BZ1987" s="1">
        <v>0</v>
      </c>
      <c r="CA1987" s="1">
        <v>0</v>
      </c>
      <c r="CB1987" s="1">
        <v>0</v>
      </c>
      <c r="CC1987" s="1">
        <v>0</v>
      </c>
      <c r="CD1987" s="1">
        <v>0</v>
      </c>
      <c r="CE1987" s="1">
        <v>0</v>
      </c>
      <c r="CF1987" s="1">
        <v>0</v>
      </c>
      <c r="CG1987" s="1">
        <v>0</v>
      </c>
      <c r="CH1987" s="1">
        <v>0</v>
      </c>
      <c r="CI1987" s="1" t="s">
        <v>4946</v>
      </c>
      <c r="CJ1987" s="1" t="s">
        <v>4946</v>
      </c>
      <c r="CK1987" s="1" t="s">
        <v>4946</v>
      </c>
      <c r="CL1987" s="1" t="s">
        <v>4945</v>
      </c>
      <c r="CM1987" s="1" t="s">
        <v>4944</v>
      </c>
      <c r="CN1987" s="1" t="s">
        <v>4946</v>
      </c>
      <c r="CO1987" s="1" t="s">
        <v>4944</v>
      </c>
      <c r="CP1987" s="1" t="s">
        <v>4946</v>
      </c>
      <c r="CQ1987" s="1" t="s">
        <v>4946</v>
      </c>
      <c r="CR1987" s="1" t="s">
        <v>4946</v>
      </c>
      <c r="CS1987" s="1" t="s">
        <v>4946</v>
      </c>
      <c r="CT1987" s="1" t="s">
        <v>4943</v>
      </c>
      <c r="CU1987" s="1" t="s">
        <v>4943</v>
      </c>
      <c r="CV1987" s="1" t="s">
        <v>4943</v>
      </c>
      <c r="CW1987" s="1" t="s">
        <v>4943</v>
      </c>
      <c r="CX1987" s="1" t="s">
        <v>4943</v>
      </c>
      <c r="CY1987" s="1" t="s">
        <v>4943</v>
      </c>
      <c r="CZ1987" s="1" t="s">
        <v>4943</v>
      </c>
    </row>
    <row r="1988" spans="2:104" x14ac:dyDescent="0.25">
      <c r="B1988" s="2">
        <v>44349</v>
      </c>
      <c r="C1988" s="1">
        <v>1</v>
      </c>
      <c r="D1988" s="1">
        <v>0</v>
      </c>
      <c r="E1988" s="1">
        <v>0</v>
      </c>
      <c r="F1988" s="1">
        <v>0</v>
      </c>
      <c r="G1988">
        <v>0</v>
      </c>
      <c r="H1988">
        <v>0</v>
      </c>
      <c r="I1988">
        <v>1</v>
      </c>
      <c r="J1988">
        <v>1</v>
      </c>
      <c r="K1988">
        <v>1</v>
      </c>
      <c r="L1988">
        <v>1</v>
      </c>
      <c r="M1988">
        <v>1</v>
      </c>
      <c r="N1988">
        <v>1</v>
      </c>
      <c r="O1988">
        <v>1</v>
      </c>
      <c r="P1988">
        <v>0</v>
      </c>
      <c r="Q1988">
        <v>0</v>
      </c>
      <c r="R1988">
        <v>1</v>
      </c>
      <c r="S1988">
        <v>1</v>
      </c>
      <c r="T1988">
        <v>1</v>
      </c>
      <c r="U1988">
        <v>0</v>
      </c>
      <c r="V1988" s="1">
        <v>1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1</v>
      </c>
      <c r="AG1988" s="1">
        <v>0</v>
      </c>
      <c r="AH1988" s="1">
        <v>1</v>
      </c>
      <c r="AI1988" s="1">
        <v>1</v>
      </c>
      <c r="AJ1988" s="1">
        <v>1</v>
      </c>
      <c r="AK1988" s="1">
        <v>1</v>
      </c>
      <c r="AL1988" s="1">
        <v>1</v>
      </c>
      <c r="AM1988" s="1">
        <v>1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1</v>
      </c>
      <c r="AX1988" s="1">
        <v>1</v>
      </c>
      <c r="AY1988" s="1">
        <v>1</v>
      </c>
      <c r="AZ1988" s="1">
        <v>1</v>
      </c>
      <c r="BA1988" s="1">
        <v>0</v>
      </c>
      <c r="BB1988" s="1">
        <v>1</v>
      </c>
      <c r="BC1988">
        <v>1</v>
      </c>
      <c r="BD1988">
        <v>1</v>
      </c>
      <c r="BE1988">
        <v>1</v>
      </c>
      <c r="BF1988">
        <v>0</v>
      </c>
      <c r="BG1988" s="1">
        <v>1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M1988" s="1">
        <v>0</v>
      </c>
      <c r="BN1988" s="1">
        <v>0</v>
      </c>
      <c r="BO1988" s="1">
        <v>0</v>
      </c>
      <c r="BP1988" s="1">
        <v>0</v>
      </c>
      <c r="BQ1988" s="1">
        <v>1</v>
      </c>
      <c r="BR1988" s="1">
        <v>1</v>
      </c>
      <c r="BS1988" s="1">
        <v>1</v>
      </c>
      <c r="BT1988" s="1">
        <v>1</v>
      </c>
      <c r="BU1988" s="1">
        <v>1</v>
      </c>
      <c r="BV1988" s="1">
        <v>1</v>
      </c>
      <c r="BW1988" s="1">
        <v>0</v>
      </c>
      <c r="BX1988" s="1">
        <v>0</v>
      </c>
      <c r="BY1988" s="1">
        <v>0</v>
      </c>
      <c r="BZ1988" s="1">
        <v>0</v>
      </c>
      <c r="CA1988" s="1">
        <v>0</v>
      </c>
      <c r="CB1988" s="1">
        <v>0</v>
      </c>
      <c r="CC1988" s="1">
        <v>0</v>
      </c>
      <c r="CD1988" s="1">
        <v>0</v>
      </c>
      <c r="CE1988" s="1">
        <v>0</v>
      </c>
      <c r="CF1988" s="1">
        <v>1</v>
      </c>
      <c r="CG1988" s="1">
        <v>0</v>
      </c>
      <c r="CH1988" s="1">
        <v>0</v>
      </c>
      <c r="CI1988" s="1" t="s">
        <v>4946</v>
      </c>
      <c r="CJ1988" s="1" t="s">
        <v>4946</v>
      </c>
      <c r="CK1988" s="1" t="s">
        <v>4946</v>
      </c>
      <c r="CL1988" s="1" t="s">
        <v>4946</v>
      </c>
      <c r="CM1988" s="1" t="s">
        <v>4946</v>
      </c>
      <c r="CN1988" s="1" t="s">
        <v>4946</v>
      </c>
      <c r="CO1988" s="1" t="s">
        <v>4944</v>
      </c>
      <c r="CP1988" s="1" t="s">
        <v>4944</v>
      </c>
      <c r="CQ1988" s="1" t="s">
        <v>4944</v>
      </c>
      <c r="CR1988" s="1" t="s">
        <v>4944</v>
      </c>
      <c r="CS1988" s="1" t="s">
        <v>4944</v>
      </c>
      <c r="CT1988" s="1" t="s">
        <v>4943</v>
      </c>
      <c r="CU1988" s="1" t="s">
        <v>4943</v>
      </c>
      <c r="CV1988" s="1" t="s">
        <v>4943</v>
      </c>
      <c r="CW1988" s="1" t="s">
        <v>4943</v>
      </c>
      <c r="CX1988" s="1" t="s">
        <v>4943</v>
      </c>
      <c r="CY1988" s="1" t="s">
        <v>4943</v>
      </c>
      <c r="CZ1988" s="1" t="s">
        <v>4943</v>
      </c>
    </row>
    <row r="1989" spans="2:104" x14ac:dyDescent="0.25">
      <c r="B1989" s="2">
        <v>44349</v>
      </c>
      <c r="C1989" s="1">
        <v>0</v>
      </c>
      <c r="D1989" s="1">
        <v>1</v>
      </c>
      <c r="E1989" s="1">
        <v>0</v>
      </c>
      <c r="F1989" s="1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>
        <v>0</v>
      </c>
      <c r="BD1989">
        <v>0</v>
      </c>
      <c r="BE1989">
        <v>0</v>
      </c>
      <c r="BF1989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M1989" s="1">
        <v>0</v>
      </c>
      <c r="BN1989" s="1">
        <v>0</v>
      </c>
      <c r="BO1989" s="1">
        <v>0</v>
      </c>
      <c r="BP1989" s="1">
        <v>0</v>
      </c>
      <c r="BQ1989" s="1">
        <v>0</v>
      </c>
      <c r="BR1989" s="1">
        <v>0</v>
      </c>
      <c r="BS1989" s="1">
        <v>0</v>
      </c>
      <c r="BT1989" s="1">
        <v>0</v>
      </c>
      <c r="BU1989" s="1">
        <v>0</v>
      </c>
      <c r="BV1989" s="1">
        <v>0</v>
      </c>
      <c r="BW1989" s="1">
        <v>0</v>
      </c>
      <c r="BX1989" s="1">
        <v>0</v>
      </c>
      <c r="BY1989" s="1">
        <v>0</v>
      </c>
      <c r="BZ1989" s="1">
        <v>0</v>
      </c>
      <c r="CA1989" s="1">
        <v>0</v>
      </c>
      <c r="CB1989" s="1">
        <v>0</v>
      </c>
      <c r="CC1989" s="1">
        <v>0</v>
      </c>
      <c r="CD1989" s="1">
        <v>0</v>
      </c>
      <c r="CE1989" s="1">
        <v>0</v>
      </c>
      <c r="CF1989" s="1">
        <v>0</v>
      </c>
      <c r="CG1989" s="1">
        <v>0</v>
      </c>
      <c r="CH1989" s="1">
        <v>0</v>
      </c>
      <c r="CI1989" s="1" t="s">
        <v>4943</v>
      </c>
      <c r="CJ1989" s="1" t="s">
        <v>4943</v>
      </c>
      <c r="CK1989" s="1" t="s">
        <v>4943</v>
      </c>
      <c r="CL1989" s="1" t="s">
        <v>4943</v>
      </c>
      <c r="CM1989" s="1" t="s">
        <v>4943</v>
      </c>
      <c r="CN1989" s="1" t="s">
        <v>4943</v>
      </c>
      <c r="CO1989" s="1" t="s">
        <v>4943</v>
      </c>
      <c r="CP1989" s="1" t="s">
        <v>4943</v>
      </c>
      <c r="CQ1989" s="1" t="s">
        <v>4943</v>
      </c>
      <c r="CR1989" s="1" t="s">
        <v>4943</v>
      </c>
      <c r="CS1989" s="1" t="s">
        <v>4943</v>
      </c>
      <c r="CT1989" s="1" t="s">
        <v>4943</v>
      </c>
      <c r="CU1989" s="1" t="s">
        <v>4943</v>
      </c>
      <c r="CV1989" s="1" t="s">
        <v>4943</v>
      </c>
      <c r="CW1989" s="1" t="s">
        <v>4943</v>
      </c>
      <c r="CX1989" s="1" t="s">
        <v>4943</v>
      </c>
      <c r="CY1989" s="1" t="s">
        <v>23</v>
      </c>
      <c r="CZ1989" s="1" t="s">
        <v>4943</v>
      </c>
    </row>
    <row r="1990" spans="2:104" x14ac:dyDescent="0.25">
      <c r="B1990" s="2">
        <v>44349</v>
      </c>
      <c r="C1990" s="1">
        <v>1</v>
      </c>
      <c r="D1990" s="1">
        <v>0</v>
      </c>
      <c r="E1990" s="1">
        <v>0</v>
      </c>
      <c r="F1990" s="1">
        <v>0</v>
      </c>
      <c r="G1990">
        <v>0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1</v>
      </c>
      <c r="U1990">
        <v>0</v>
      </c>
      <c r="V1990" s="1">
        <v>1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1</v>
      </c>
      <c r="AG1990" s="1">
        <v>1</v>
      </c>
      <c r="AH1990" s="1">
        <v>0</v>
      </c>
      <c r="AI1990" s="1">
        <v>1</v>
      </c>
      <c r="AJ1990" s="1">
        <v>1</v>
      </c>
      <c r="AK1990" s="1">
        <v>1</v>
      </c>
      <c r="AL1990" s="1">
        <v>1</v>
      </c>
      <c r="AM1990" s="1">
        <v>1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1</v>
      </c>
      <c r="AX1990" s="1">
        <v>1</v>
      </c>
      <c r="AY1990" s="1">
        <v>1</v>
      </c>
      <c r="AZ1990" s="1">
        <v>1</v>
      </c>
      <c r="BA1990" s="1">
        <v>0</v>
      </c>
      <c r="BB1990" s="1">
        <v>1</v>
      </c>
      <c r="BC1990">
        <v>1</v>
      </c>
      <c r="BD1990">
        <v>0</v>
      </c>
      <c r="BE1990">
        <v>1</v>
      </c>
      <c r="BF1990">
        <v>0</v>
      </c>
      <c r="BG1990" s="1">
        <v>1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M1990" s="1">
        <v>0</v>
      </c>
      <c r="BN1990" s="1">
        <v>0</v>
      </c>
      <c r="BO1990" s="1">
        <v>0</v>
      </c>
      <c r="BP1990" s="1">
        <v>0</v>
      </c>
      <c r="BQ1990" s="1">
        <v>0</v>
      </c>
      <c r="BR1990" s="1">
        <v>0</v>
      </c>
      <c r="BS1990" s="1">
        <v>0</v>
      </c>
      <c r="BT1990" s="1">
        <v>0</v>
      </c>
      <c r="BU1990" s="1">
        <v>0</v>
      </c>
      <c r="BV1990" s="1">
        <v>0</v>
      </c>
      <c r="BW1990" s="1">
        <v>0</v>
      </c>
      <c r="BX1990" s="1">
        <v>0</v>
      </c>
      <c r="BY1990" s="1">
        <v>0</v>
      </c>
      <c r="BZ1990" s="1">
        <v>0</v>
      </c>
      <c r="CA1990" s="1">
        <v>0</v>
      </c>
      <c r="CB1990" s="1">
        <v>0</v>
      </c>
      <c r="CC1990" s="1">
        <v>0</v>
      </c>
      <c r="CD1990" s="1">
        <v>0</v>
      </c>
      <c r="CE1990" s="1">
        <v>0</v>
      </c>
      <c r="CF1990" s="1">
        <v>1</v>
      </c>
      <c r="CG1990" s="1">
        <v>0</v>
      </c>
      <c r="CH1990" s="1">
        <v>0</v>
      </c>
      <c r="CI1990" s="1" t="s">
        <v>4946</v>
      </c>
      <c r="CJ1990" s="1" t="s">
        <v>4946</v>
      </c>
      <c r="CK1990" s="1" t="s">
        <v>4946</v>
      </c>
      <c r="CL1990" s="1" t="s">
        <v>4946</v>
      </c>
      <c r="CM1990" s="1" t="s">
        <v>4946</v>
      </c>
      <c r="CN1990" s="1" t="s">
        <v>4946</v>
      </c>
      <c r="CO1990" s="1" t="s">
        <v>4946</v>
      </c>
      <c r="CP1990" s="1" t="s">
        <v>4946</v>
      </c>
      <c r="CQ1990" s="1" t="s">
        <v>4946</v>
      </c>
      <c r="CR1990" s="1" t="s">
        <v>4946</v>
      </c>
      <c r="CS1990" s="1" t="s">
        <v>4946</v>
      </c>
      <c r="CT1990" s="1" t="s">
        <v>4943</v>
      </c>
      <c r="CU1990" s="1" t="s">
        <v>4943</v>
      </c>
      <c r="CV1990" s="1" t="s">
        <v>4943</v>
      </c>
      <c r="CW1990" s="1" t="s">
        <v>4943</v>
      </c>
      <c r="CX1990" s="1" t="s">
        <v>4943</v>
      </c>
      <c r="CY1990" s="1" t="s">
        <v>4943</v>
      </c>
      <c r="CZ1990" s="1" t="s">
        <v>4943</v>
      </c>
    </row>
    <row r="1991" spans="2:104" x14ac:dyDescent="0.25">
      <c r="B1991" s="2">
        <v>44349</v>
      </c>
      <c r="C1991" s="1">
        <v>1</v>
      </c>
      <c r="D1991" s="1">
        <v>0</v>
      </c>
      <c r="E1991" s="1">
        <v>0</v>
      </c>
      <c r="F1991" s="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 s="1">
        <v>1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1</v>
      </c>
      <c r="AG1991" s="1">
        <v>0</v>
      </c>
      <c r="AH1991" s="1">
        <v>1</v>
      </c>
      <c r="AI1991" s="1">
        <v>0</v>
      </c>
      <c r="AJ1991" s="1">
        <v>0</v>
      </c>
      <c r="AK1991" s="1">
        <v>0</v>
      </c>
      <c r="AL1991" s="1">
        <v>0</v>
      </c>
      <c r="AM1991" s="1">
        <v>1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1</v>
      </c>
      <c r="AX1991" s="1">
        <v>1</v>
      </c>
      <c r="AY1991" s="1">
        <v>1</v>
      </c>
      <c r="AZ1991" s="1">
        <v>1</v>
      </c>
      <c r="BA1991" s="1">
        <v>1</v>
      </c>
      <c r="BB1991" s="1">
        <v>1</v>
      </c>
      <c r="BC1991">
        <v>1</v>
      </c>
      <c r="BD1991">
        <v>1</v>
      </c>
      <c r="BE1991">
        <v>1</v>
      </c>
      <c r="BF1991">
        <v>0</v>
      </c>
      <c r="BG1991" s="1">
        <v>1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M1991" s="1">
        <v>0</v>
      </c>
      <c r="BN1991" s="1">
        <v>0</v>
      </c>
      <c r="BO1991" s="1">
        <v>0</v>
      </c>
      <c r="BP1991" s="1">
        <v>0</v>
      </c>
      <c r="BQ1991" s="1">
        <v>0</v>
      </c>
      <c r="BR1991" s="1">
        <v>0</v>
      </c>
      <c r="BS1991" s="1">
        <v>0</v>
      </c>
      <c r="BT1991" s="1">
        <v>0</v>
      </c>
      <c r="BU1991" s="1">
        <v>0</v>
      </c>
      <c r="BV1991" s="1">
        <v>0</v>
      </c>
      <c r="BW1991" s="1">
        <v>0</v>
      </c>
      <c r="BX1991" s="1">
        <v>0</v>
      </c>
      <c r="BY1991" s="1">
        <v>0</v>
      </c>
      <c r="BZ1991" s="1">
        <v>0</v>
      </c>
      <c r="CA1991" s="1">
        <v>0</v>
      </c>
      <c r="CB1991" s="1">
        <v>0</v>
      </c>
      <c r="CC1991" s="1">
        <v>0</v>
      </c>
      <c r="CD1991" s="1">
        <v>0</v>
      </c>
      <c r="CE1991" s="1">
        <v>0</v>
      </c>
      <c r="CF1991" s="1">
        <v>1</v>
      </c>
      <c r="CG1991" s="1">
        <v>0</v>
      </c>
      <c r="CH1991" s="1">
        <v>0</v>
      </c>
      <c r="CI1991" s="1" t="s">
        <v>4946</v>
      </c>
      <c r="CJ1991" s="1" t="s">
        <v>4946</v>
      </c>
      <c r="CK1991" s="1" t="s">
        <v>4946</v>
      </c>
      <c r="CL1991" s="1" t="s">
        <v>4946</v>
      </c>
      <c r="CM1991" s="1" t="s">
        <v>4946</v>
      </c>
      <c r="CN1991" s="1" t="s">
        <v>4946</v>
      </c>
      <c r="CO1991" s="1" t="s">
        <v>4944</v>
      </c>
      <c r="CP1991" s="1" t="s">
        <v>4944</v>
      </c>
      <c r="CQ1991" s="1" t="s">
        <v>4944</v>
      </c>
      <c r="CR1991" s="1" t="s">
        <v>4946</v>
      </c>
      <c r="CS1991" s="1" t="s">
        <v>4944</v>
      </c>
      <c r="CT1991" s="1" t="s">
        <v>4943</v>
      </c>
      <c r="CU1991" s="1" t="s">
        <v>4943</v>
      </c>
      <c r="CV1991" s="1" t="s">
        <v>4943</v>
      </c>
      <c r="CW1991" s="1" t="s">
        <v>4943</v>
      </c>
      <c r="CX1991" s="1" t="s">
        <v>4943</v>
      </c>
      <c r="CY1991" s="1" t="s">
        <v>4943</v>
      </c>
      <c r="CZ1991" s="1" t="s">
        <v>4943</v>
      </c>
    </row>
    <row r="1992" spans="2:104" x14ac:dyDescent="0.25">
      <c r="B1992" s="2">
        <v>44349</v>
      </c>
      <c r="C1992" s="1">
        <v>1</v>
      </c>
      <c r="D1992" s="1">
        <v>0</v>
      </c>
      <c r="E1992" s="1">
        <v>0</v>
      </c>
      <c r="F1992" s="1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1</v>
      </c>
      <c r="O1992">
        <v>1</v>
      </c>
      <c r="P1992">
        <v>0</v>
      </c>
      <c r="Q1992">
        <v>0</v>
      </c>
      <c r="R1992">
        <v>1</v>
      </c>
      <c r="S1992">
        <v>1</v>
      </c>
      <c r="T1992">
        <v>1</v>
      </c>
      <c r="U1992">
        <v>1</v>
      </c>
      <c r="V1992" s="1">
        <v>1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1</v>
      </c>
      <c r="AH1992" s="1">
        <v>0</v>
      </c>
      <c r="AI1992" s="1">
        <v>0</v>
      </c>
      <c r="AJ1992" s="1">
        <v>1</v>
      </c>
      <c r="AK1992" s="1">
        <v>1</v>
      </c>
      <c r="AL1992" s="1">
        <v>1</v>
      </c>
      <c r="AM1992" s="1">
        <v>1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1</v>
      </c>
      <c r="AX1992" s="1">
        <v>0</v>
      </c>
      <c r="AY1992" s="1">
        <v>1</v>
      </c>
      <c r="AZ1992" s="1">
        <v>1</v>
      </c>
      <c r="BA1992" s="1">
        <v>1</v>
      </c>
      <c r="BB1992" s="1">
        <v>1</v>
      </c>
      <c r="BC1992">
        <v>1</v>
      </c>
      <c r="BD1992">
        <v>0</v>
      </c>
      <c r="BE1992">
        <v>1</v>
      </c>
      <c r="BF1992">
        <v>0</v>
      </c>
      <c r="BG1992" s="1">
        <v>1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M1992" s="1">
        <v>0</v>
      </c>
      <c r="BN1992" s="1">
        <v>0</v>
      </c>
      <c r="BO1992" s="1">
        <v>0</v>
      </c>
      <c r="BP1992" s="1">
        <v>0</v>
      </c>
      <c r="BQ1992" s="1">
        <v>0</v>
      </c>
      <c r="BR1992" s="1">
        <v>0</v>
      </c>
      <c r="BS1992" s="1">
        <v>0</v>
      </c>
      <c r="BT1992" s="1">
        <v>0</v>
      </c>
      <c r="BU1992" s="1">
        <v>0</v>
      </c>
      <c r="BV1992" s="1">
        <v>0</v>
      </c>
      <c r="BW1992" s="1">
        <v>0</v>
      </c>
      <c r="BX1992" s="1">
        <v>0</v>
      </c>
      <c r="BY1992" s="1">
        <v>0</v>
      </c>
      <c r="BZ1992" s="1">
        <v>0</v>
      </c>
      <c r="CA1992" s="1">
        <v>0</v>
      </c>
      <c r="CB1992" s="1">
        <v>0</v>
      </c>
      <c r="CC1992" s="1">
        <v>0</v>
      </c>
      <c r="CD1992" s="1">
        <v>0</v>
      </c>
      <c r="CE1992" s="1">
        <v>0</v>
      </c>
      <c r="CF1992" s="1">
        <v>1</v>
      </c>
      <c r="CG1992" s="1">
        <v>0</v>
      </c>
      <c r="CH1992" s="1">
        <v>0</v>
      </c>
      <c r="CI1992" s="1" t="s">
        <v>4946</v>
      </c>
      <c r="CJ1992" s="1" t="s">
        <v>4946</v>
      </c>
      <c r="CK1992" s="1" t="s">
        <v>4946</v>
      </c>
      <c r="CL1992" s="1" t="s">
        <v>4946</v>
      </c>
      <c r="CM1992" s="1" t="s">
        <v>4946</v>
      </c>
      <c r="CN1992" s="1" t="s">
        <v>4946</v>
      </c>
      <c r="CO1992" s="1" t="s">
        <v>4946</v>
      </c>
      <c r="CP1992" s="1" t="s">
        <v>4946</v>
      </c>
      <c r="CQ1992" s="1" t="s">
        <v>4944</v>
      </c>
      <c r="CR1992" s="1" t="s">
        <v>4946</v>
      </c>
      <c r="CS1992" s="1" t="s">
        <v>4946</v>
      </c>
      <c r="CT1992" s="1" t="s">
        <v>4943</v>
      </c>
      <c r="CU1992" s="1" t="s">
        <v>4943</v>
      </c>
      <c r="CV1992" s="1" t="s">
        <v>4943</v>
      </c>
      <c r="CW1992" s="1" t="s">
        <v>4943</v>
      </c>
      <c r="CX1992" s="1" t="s">
        <v>4943</v>
      </c>
      <c r="CY1992" s="1" t="s">
        <v>4943</v>
      </c>
      <c r="CZ1992" s="1" t="s">
        <v>4943</v>
      </c>
    </row>
    <row r="1993" spans="2:104" x14ac:dyDescent="0.25">
      <c r="B1993" s="2">
        <v>44349</v>
      </c>
      <c r="C1993" s="1">
        <v>1</v>
      </c>
      <c r="D1993" s="1">
        <v>0</v>
      </c>
      <c r="E1993" s="1">
        <v>0</v>
      </c>
      <c r="F1993" s="1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1</v>
      </c>
      <c r="M1993">
        <v>0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0</v>
      </c>
      <c r="T1993">
        <v>1</v>
      </c>
      <c r="U1993">
        <v>0</v>
      </c>
      <c r="V1993" s="1">
        <v>0</v>
      </c>
      <c r="W1993" s="1">
        <v>0</v>
      </c>
      <c r="X1993" s="1">
        <v>1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1</v>
      </c>
      <c r="AG1993" s="1">
        <v>1</v>
      </c>
      <c r="AH1993" s="1">
        <v>0</v>
      </c>
      <c r="AI1993" s="1">
        <v>1</v>
      </c>
      <c r="AJ1993" s="1">
        <v>1</v>
      </c>
      <c r="AK1993" s="1">
        <v>0</v>
      </c>
      <c r="AL1993" s="1">
        <v>0</v>
      </c>
      <c r="AM1993" s="1">
        <v>0</v>
      </c>
      <c r="AN1993" s="1">
        <v>0</v>
      </c>
      <c r="AO1993" s="1">
        <v>1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1</v>
      </c>
      <c r="AX1993" s="1">
        <v>1</v>
      </c>
      <c r="AY1993" s="1">
        <v>1</v>
      </c>
      <c r="AZ1993" s="1">
        <v>1</v>
      </c>
      <c r="BA1993" s="1">
        <v>0</v>
      </c>
      <c r="BB1993" s="1">
        <v>0</v>
      </c>
      <c r="BC1993">
        <v>1</v>
      </c>
      <c r="BD1993">
        <v>0</v>
      </c>
      <c r="BE1993">
        <v>0</v>
      </c>
      <c r="BF1993">
        <v>1</v>
      </c>
      <c r="BG1993" s="1">
        <v>0</v>
      </c>
      <c r="BH1993" s="1">
        <v>0</v>
      </c>
      <c r="BI1993" s="1">
        <v>1</v>
      </c>
      <c r="BJ1993" s="1">
        <v>0</v>
      </c>
      <c r="BK1993" s="1">
        <v>0</v>
      </c>
      <c r="BL1993" s="1">
        <v>0</v>
      </c>
      <c r="BM1993" s="1">
        <v>0</v>
      </c>
      <c r="BN1993" s="1">
        <v>0</v>
      </c>
      <c r="BO1993" s="1">
        <v>0</v>
      </c>
      <c r="BP1993" s="1">
        <v>0</v>
      </c>
      <c r="BQ1993" s="1">
        <v>1</v>
      </c>
      <c r="BR1993" s="1">
        <v>0</v>
      </c>
      <c r="BS1993" s="1">
        <v>1</v>
      </c>
      <c r="BT1993" s="1">
        <v>1</v>
      </c>
      <c r="BU1993" s="1">
        <v>0</v>
      </c>
      <c r="BV1993" s="1">
        <v>0</v>
      </c>
      <c r="BW1993" s="1">
        <v>0</v>
      </c>
      <c r="BX1993" s="1">
        <v>1</v>
      </c>
      <c r="BY1993" s="1">
        <v>0</v>
      </c>
      <c r="BZ1993" s="1">
        <v>0</v>
      </c>
      <c r="CA1993" s="1">
        <v>0</v>
      </c>
      <c r="CB1993" s="1">
        <v>0</v>
      </c>
      <c r="CC1993" s="1">
        <v>0</v>
      </c>
      <c r="CD1993" s="1">
        <v>0</v>
      </c>
      <c r="CE1993" s="1">
        <v>0</v>
      </c>
      <c r="CF1993" s="1">
        <v>0</v>
      </c>
      <c r="CG1993" s="1">
        <v>0</v>
      </c>
      <c r="CH1993" s="1">
        <v>0</v>
      </c>
      <c r="CI1993" s="1" t="s">
        <v>4946</v>
      </c>
      <c r="CJ1993" s="1" t="s">
        <v>4946</v>
      </c>
      <c r="CK1993" s="1" t="s">
        <v>4946</v>
      </c>
      <c r="CL1993" s="1" t="s">
        <v>4944</v>
      </c>
      <c r="CM1993" s="1" t="s">
        <v>4946</v>
      </c>
      <c r="CN1993" s="1" t="s">
        <v>4945</v>
      </c>
      <c r="CO1993" s="1" t="s">
        <v>4944</v>
      </c>
      <c r="CP1993" s="1" t="s">
        <v>4944</v>
      </c>
      <c r="CQ1993" s="1" t="s">
        <v>4946</v>
      </c>
      <c r="CR1993" s="1" t="s">
        <v>4946</v>
      </c>
      <c r="CS1993" s="1" t="s">
        <v>4944</v>
      </c>
      <c r="CT1993" s="1" t="s">
        <v>4943</v>
      </c>
      <c r="CU1993" s="1" t="s">
        <v>4943</v>
      </c>
      <c r="CV1993" s="1" t="s">
        <v>4943</v>
      </c>
      <c r="CW1993" s="1" t="s">
        <v>4943</v>
      </c>
      <c r="CX1993" s="1" t="s">
        <v>4943</v>
      </c>
      <c r="CY1993" s="1" t="s">
        <v>4943</v>
      </c>
      <c r="CZ1993" s="1" t="s">
        <v>4943</v>
      </c>
    </row>
    <row r="1994" spans="2:104" x14ac:dyDescent="0.25">
      <c r="B1994" s="2">
        <v>44349</v>
      </c>
      <c r="C1994" s="1">
        <v>1</v>
      </c>
      <c r="D1994" s="1">
        <v>0</v>
      </c>
      <c r="E1994" s="1">
        <v>0</v>
      </c>
      <c r="F1994" s="1">
        <v>0</v>
      </c>
      <c r="G1994">
        <v>0</v>
      </c>
      <c r="H1994">
        <v>0</v>
      </c>
      <c r="I1994">
        <v>1</v>
      </c>
      <c r="J1994">
        <v>1</v>
      </c>
      <c r="K1994">
        <v>0</v>
      </c>
      <c r="L1994">
        <v>1</v>
      </c>
      <c r="M1994">
        <v>1</v>
      </c>
      <c r="N1994">
        <v>1</v>
      </c>
      <c r="O1994">
        <v>1</v>
      </c>
      <c r="P1994">
        <v>0</v>
      </c>
      <c r="Q1994">
        <v>0</v>
      </c>
      <c r="R1994">
        <v>1</v>
      </c>
      <c r="S1994">
        <v>0</v>
      </c>
      <c r="T1994">
        <v>1</v>
      </c>
      <c r="U1994">
        <v>0</v>
      </c>
      <c r="V1994" s="1">
        <v>1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1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1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>
        <v>0</v>
      </c>
      <c r="BD1994">
        <v>0</v>
      </c>
      <c r="BE1994">
        <v>0</v>
      </c>
      <c r="BF1994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M1994" s="1">
        <v>0</v>
      </c>
      <c r="BN1994" s="1">
        <v>0</v>
      </c>
      <c r="BO1994" s="1">
        <v>0</v>
      </c>
      <c r="BP1994" s="1">
        <v>0</v>
      </c>
      <c r="BQ1994" s="1">
        <v>1</v>
      </c>
      <c r="BR1994" s="1">
        <v>1</v>
      </c>
      <c r="BS1994" s="1">
        <v>0</v>
      </c>
      <c r="BT1994" s="1">
        <v>1</v>
      </c>
      <c r="BU1994" s="1">
        <v>0</v>
      </c>
      <c r="BV1994" s="1">
        <v>1</v>
      </c>
      <c r="BW1994" s="1">
        <v>0</v>
      </c>
      <c r="BX1994" s="1">
        <v>0</v>
      </c>
      <c r="BY1994" s="1">
        <v>0</v>
      </c>
      <c r="BZ1994" s="1">
        <v>0</v>
      </c>
      <c r="CA1994" s="1">
        <v>0</v>
      </c>
      <c r="CB1994" s="1">
        <v>0</v>
      </c>
      <c r="CC1994" s="1">
        <v>0</v>
      </c>
      <c r="CD1994" s="1">
        <v>0</v>
      </c>
      <c r="CE1994" s="1">
        <v>0</v>
      </c>
      <c r="CF1994" s="1">
        <v>1</v>
      </c>
      <c r="CG1994" s="1">
        <v>0</v>
      </c>
      <c r="CH1994" s="1">
        <v>0</v>
      </c>
      <c r="CI1994" s="1" t="s">
        <v>4944</v>
      </c>
      <c r="CJ1994" s="1" t="s">
        <v>4944</v>
      </c>
      <c r="CK1994" s="1" t="s">
        <v>4944</v>
      </c>
      <c r="CL1994" s="1" t="s">
        <v>4945</v>
      </c>
      <c r="CM1994" s="1" t="s">
        <v>4944</v>
      </c>
      <c r="CN1994" s="1" t="s">
        <v>4945</v>
      </c>
      <c r="CO1994" s="1" t="s">
        <v>4944</v>
      </c>
      <c r="CP1994" s="1" t="s">
        <v>4944</v>
      </c>
      <c r="CQ1994" s="1" t="s">
        <v>4944</v>
      </c>
      <c r="CR1994" s="1" t="s">
        <v>4944</v>
      </c>
      <c r="CS1994" s="1" t="s">
        <v>4944</v>
      </c>
      <c r="CT1994" s="1" t="s">
        <v>4943</v>
      </c>
      <c r="CU1994" s="1" t="s">
        <v>4943</v>
      </c>
      <c r="CV1994" s="1" t="s">
        <v>4943</v>
      </c>
      <c r="CW1994" s="1" t="s">
        <v>4943</v>
      </c>
      <c r="CX1994" s="1" t="s">
        <v>4943</v>
      </c>
      <c r="CY1994" s="1" t="s">
        <v>4943</v>
      </c>
      <c r="CZ1994" s="1" t="s">
        <v>4943</v>
      </c>
    </row>
    <row r="1995" spans="2:104" x14ac:dyDescent="0.25">
      <c r="B1995" s="2">
        <v>44349</v>
      </c>
      <c r="C1995" s="1">
        <v>1</v>
      </c>
      <c r="D1995" s="1">
        <v>0</v>
      </c>
      <c r="E1995" s="1">
        <v>0</v>
      </c>
      <c r="F1995" s="1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>
        <v>0</v>
      </c>
      <c r="BD1995">
        <v>0</v>
      </c>
      <c r="BE1995">
        <v>0</v>
      </c>
      <c r="BF1995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M1995" s="1">
        <v>0</v>
      </c>
      <c r="BN1995" s="1">
        <v>0</v>
      </c>
      <c r="BO1995" s="1">
        <v>0</v>
      </c>
      <c r="BP1995" s="1">
        <v>0</v>
      </c>
      <c r="BQ1995" s="1">
        <v>0</v>
      </c>
      <c r="BR1995" s="1">
        <v>0</v>
      </c>
      <c r="BS1995" s="1">
        <v>0</v>
      </c>
      <c r="BT1995" s="1">
        <v>0</v>
      </c>
      <c r="BU1995" s="1">
        <v>0</v>
      </c>
      <c r="BV1995" s="1">
        <v>0</v>
      </c>
      <c r="BW1995" s="1">
        <v>0</v>
      </c>
      <c r="BX1995" s="1">
        <v>0</v>
      </c>
      <c r="BY1995" s="1">
        <v>0</v>
      </c>
      <c r="BZ1995" s="1">
        <v>0</v>
      </c>
      <c r="CA1995" s="1">
        <v>0</v>
      </c>
      <c r="CB1995" s="1">
        <v>0</v>
      </c>
      <c r="CC1995" s="1">
        <v>0</v>
      </c>
      <c r="CD1995" s="1">
        <v>0</v>
      </c>
      <c r="CE1995" s="1">
        <v>0</v>
      </c>
      <c r="CF1995" s="1">
        <v>0</v>
      </c>
      <c r="CG1995" s="1">
        <v>0</v>
      </c>
      <c r="CH1995" s="1">
        <v>0</v>
      </c>
      <c r="CI1995" s="1" t="s">
        <v>4946</v>
      </c>
      <c r="CJ1995" s="1" t="s">
        <v>4946</v>
      </c>
      <c r="CK1995" s="1" t="s">
        <v>4944</v>
      </c>
      <c r="CL1995" s="1" t="s">
        <v>4945</v>
      </c>
      <c r="CM1995" s="1" t="s">
        <v>4944</v>
      </c>
      <c r="CN1995" s="1" t="s">
        <v>4945</v>
      </c>
      <c r="CO1995" s="1" t="s">
        <v>4944</v>
      </c>
      <c r="CP1995" s="1" t="s">
        <v>4944</v>
      </c>
      <c r="CQ1995" s="1" t="s">
        <v>4945</v>
      </c>
      <c r="CR1995" s="1" t="s">
        <v>4944</v>
      </c>
      <c r="CS1995" s="1" t="s">
        <v>4945</v>
      </c>
      <c r="CT1995" s="1" t="s">
        <v>4943</v>
      </c>
      <c r="CU1995" s="1" t="s">
        <v>4943</v>
      </c>
      <c r="CV1995" s="1" t="s">
        <v>4943</v>
      </c>
      <c r="CW1995" s="1" t="s">
        <v>4943</v>
      </c>
      <c r="CX1995" s="1" t="s">
        <v>4943</v>
      </c>
      <c r="CY1995" s="1" t="s">
        <v>4943</v>
      </c>
      <c r="CZ1995" s="1" t="s">
        <v>4943</v>
      </c>
    </row>
    <row r="1996" spans="2:104" x14ac:dyDescent="0.25">
      <c r="B1996" s="2">
        <v>44349</v>
      </c>
      <c r="C1996" s="1">
        <v>0</v>
      </c>
      <c r="D1996" s="1">
        <v>1</v>
      </c>
      <c r="E1996" s="1">
        <v>0</v>
      </c>
      <c r="F1996" s="1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>
        <v>0</v>
      </c>
      <c r="BD1996">
        <v>0</v>
      </c>
      <c r="BE1996">
        <v>0</v>
      </c>
      <c r="BF1996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M1996" s="1">
        <v>0</v>
      </c>
      <c r="BN1996" s="1">
        <v>0</v>
      </c>
      <c r="BO1996" s="1">
        <v>0</v>
      </c>
      <c r="BP1996" s="1">
        <v>0</v>
      </c>
      <c r="BQ1996" s="1">
        <v>0</v>
      </c>
      <c r="BR1996" s="1">
        <v>0</v>
      </c>
      <c r="BS1996" s="1">
        <v>0</v>
      </c>
      <c r="BT1996" s="1">
        <v>0</v>
      </c>
      <c r="BU1996" s="1">
        <v>0</v>
      </c>
      <c r="BV1996" s="1">
        <v>0</v>
      </c>
      <c r="BW1996" s="1">
        <v>0</v>
      </c>
      <c r="BX1996" s="1">
        <v>0</v>
      </c>
      <c r="BY1996" s="1">
        <v>0</v>
      </c>
      <c r="BZ1996" s="1">
        <v>0</v>
      </c>
      <c r="CA1996" s="1">
        <v>0</v>
      </c>
      <c r="CB1996" s="1">
        <v>0</v>
      </c>
      <c r="CC1996" s="1">
        <v>0</v>
      </c>
      <c r="CD1996" s="1">
        <v>0</v>
      </c>
      <c r="CE1996" s="1">
        <v>0</v>
      </c>
      <c r="CF1996" s="1">
        <v>0</v>
      </c>
      <c r="CG1996" s="1">
        <v>0</v>
      </c>
      <c r="CH1996" s="1">
        <v>0</v>
      </c>
      <c r="CI1996" s="1" t="s">
        <v>4943</v>
      </c>
      <c r="CJ1996" s="1" t="s">
        <v>4943</v>
      </c>
      <c r="CK1996" s="1" t="s">
        <v>4943</v>
      </c>
      <c r="CL1996" s="1" t="s">
        <v>4943</v>
      </c>
      <c r="CM1996" s="1" t="s">
        <v>4943</v>
      </c>
      <c r="CN1996" s="1" t="s">
        <v>4943</v>
      </c>
      <c r="CO1996" s="1" t="s">
        <v>4943</v>
      </c>
      <c r="CP1996" s="1" t="s">
        <v>4943</v>
      </c>
      <c r="CQ1996" s="1" t="s">
        <v>4943</v>
      </c>
      <c r="CR1996" s="1" t="s">
        <v>4943</v>
      </c>
      <c r="CS1996" s="1" t="s">
        <v>4943</v>
      </c>
      <c r="CT1996" s="1" t="s">
        <v>4943</v>
      </c>
      <c r="CU1996" s="1" t="s">
        <v>4943</v>
      </c>
      <c r="CV1996" s="1" t="s">
        <v>4943</v>
      </c>
      <c r="CW1996" s="1" t="s">
        <v>4943</v>
      </c>
      <c r="CX1996" s="1" t="s">
        <v>4943</v>
      </c>
      <c r="CY1996" s="1" t="s">
        <v>23</v>
      </c>
      <c r="CZ1996" s="1" t="s">
        <v>4943</v>
      </c>
    </row>
    <row r="1997" spans="2:104" x14ac:dyDescent="0.25">
      <c r="B1997" s="2">
        <v>44349</v>
      </c>
      <c r="C1997" s="1">
        <v>1</v>
      </c>
      <c r="D1997" s="1">
        <v>0</v>
      </c>
      <c r="E1997" s="1">
        <v>0</v>
      </c>
      <c r="F1997" s="1">
        <v>0</v>
      </c>
      <c r="G1997">
        <v>0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0</v>
      </c>
      <c r="N1997">
        <v>1</v>
      </c>
      <c r="O1997">
        <v>0</v>
      </c>
      <c r="P1997">
        <v>0</v>
      </c>
      <c r="Q1997">
        <v>0</v>
      </c>
      <c r="R1997">
        <v>1</v>
      </c>
      <c r="S1997">
        <v>1</v>
      </c>
      <c r="T1997">
        <v>1</v>
      </c>
      <c r="U1997">
        <v>0</v>
      </c>
      <c r="V1997" s="1">
        <v>1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1</v>
      </c>
      <c r="AG1997" s="1">
        <v>1</v>
      </c>
      <c r="AH1997" s="1">
        <v>1</v>
      </c>
      <c r="AI1997" s="1">
        <v>0</v>
      </c>
      <c r="AJ1997" s="1">
        <v>0</v>
      </c>
      <c r="AK1997" s="1">
        <v>0</v>
      </c>
      <c r="AL1997" s="1">
        <v>0</v>
      </c>
      <c r="AM1997" s="1">
        <v>1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1</v>
      </c>
      <c r="AX1997" s="1">
        <v>1</v>
      </c>
      <c r="AY1997" s="1">
        <v>1</v>
      </c>
      <c r="AZ1997" s="1">
        <v>1</v>
      </c>
      <c r="BA1997" s="1">
        <v>1</v>
      </c>
      <c r="BB1997" s="1">
        <v>1</v>
      </c>
      <c r="BC1997">
        <v>1</v>
      </c>
      <c r="BD1997">
        <v>0</v>
      </c>
      <c r="BE1997">
        <v>1</v>
      </c>
      <c r="BF1997">
        <v>0</v>
      </c>
      <c r="BG1997" s="1">
        <v>1</v>
      </c>
      <c r="BH1997" s="1">
        <v>0</v>
      </c>
      <c r="BI1997" s="1">
        <v>0</v>
      </c>
      <c r="BJ1997" s="1">
        <v>0</v>
      </c>
      <c r="BK1997" s="1">
        <v>0</v>
      </c>
      <c r="BL1997" s="1">
        <v>0</v>
      </c>
      <c r="BM1997" s="1">
        <v>0</v>
      </c>
      <c r="BN1997" s="1">
        <v>0</v>
      </c>
      <c r="BO1997" s="1">
        <v>0</v>
      </c>
      <c r="BP1997" s="1">
        <v>0</v>
      </c>
      <c r="BQ1997" s="1">
        <v>0</v>
      </c>
      <c r="BR1997" s="1">
        <v>0</v>
      </c>
      <c r="BS1997" s="1">
        <v>0</v>
      </c>
      <c r="BT1997" s="1">
        <v>0</v>
      </c>
      <c r="BU1997" s="1">
        <v>0</v>
      </c>
      <c r="BV1997" s="1">
        <v>0</v>
      </c>
      <c r="BW1997" s="1">
        <v>0</v>
      </c>
      <c r="BX1997" s="1">
        <v>0</v>
      </c>
      <c r="BY1997" s="1">
        <v>0</v>
      </c>
      <c r="BZ1997" s="1">
        <v>0</v>
      </c>
      <c r="CA1997" s="1">
        <v>0</v>
      </c>
      <c r="CB1997" s="1">
        <v>0</v>
      </c>
      <c r="CC1997" s="1">
        <v>0</v>
      </c>
      <c r="CD1997" s="1">
        <v>0</v>
      </c>
      <c r="CE1997" s="1">
        <v>0</v>
      </c>
      <c r="CF1997" s="1">
        <v>0</v>
      </c>
      <c r="CG1997" s="1">
        <v>0</v>
      </c>
      <c r="CH1997" s="1">
        <v>0</v>
      </c>
      <c r="CI1997" s="1" t="s">
        <v>4946</v>
      </c>
      <c r="CJ1997" s="1" t="s">
        <v>4946</v>
      </c>
      <c r="CK1997" s="1" t="s">
        <v>4946</v>
      </c>
      <c r="CL1997" s="1" t="s">
        <v>4946</v>
      </c>
      <c r="CM1997" s="1" t="s">
        <v>4946</v>
      </c>
      <c r="CN1997" s="1" t="s">
        <v>4946</v>
      </c>
      <c r="CO1997" s="1" t="s">
        <v>4946</v>
      </c>
      <c r="CP1997" s="1" t="s">
        <v>4946</v>
      </c>
      <c r="CQ1997" s="1" t="s">
        <v>4944</v>
      </c>
      <c r="CR1997" s="1" t="s">
        <v>4944</v>
      </c>
      <c r="CS1997" s="1" t="s">
        <v>4945</v>
      </c>
      <c r="CT1997" s="1" t="s">
        <v>4943</v>
      </c>
      <c r="CU1997" s="1" t="s">
        <v>4943</v>
      </c>
      <c r="CV1997" s="1" t="s">
        <v>4943</v>
      </c>
      <c r="CW1997" s="1" t="s">
        <v>4943</v>
      </c>
      <c r="CX1997" s="1" t="s">
        <v>4943</v>
      </c>
      <c r="CY1997" s="1" t="s">
        <v>4943</v>
      </c>
      <c r="CZ1997" s="1" t="s">
        <v>4943</v>
      </c>
    </row>
    <row r="1998" spans="2:104" x14ac:dyDescent="0.25">
      <c r="B1998" s="2">
        <v>44349</v>
      </c>
      <c r="C1998" s="1">
        <v>0</v>
      </c>
      <c r="D1998" s="1">
        <v>1</v>
      </c>
      <c r="E1998" s="1">
        <v>0</v>
      </c>
      <c r="F1998" s="1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>
        <v>0</v>
      </c>
      <c r="BD1998">
        <v>0</v>
      </c>
      <c r="BE1998">
        <v>0</v>
      </c>
      <c r="BF1998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M1998" s="1">
        <v>0</v>
      </c>
      <c r="BN1998" s="1">
        <v>0</v>
      </c>
      <c r="BO1998" s="1">
        <v>0</v>
      </c>
      <c r="BP1998" s="1">
        <v>0</v>
      </c>
      <c r="BQ1998" s="1">
        <v>0</v>
      </c>
      <c r="BR1998" s="1">
        <v>0</v>
      </c>
      <c r="BS1998" s="1">
        <v>0</v>
      </c>
      <c r="BT1998" s="1">
        <v>0</v>
      </c>
      <c r="BU1998" s="1">
        <v>0</v>
      </c>
      <c r="BV1998" s="1">
        <v>0</v>
      </c>
      <c r="BW1998" s="1">
        <v>0</v>
      </c>
      <c r="BX1998" s="1">
        <v>0</v>
      </c>
      <c r="BY1998" s="1">
        <v>0</v>
      </c>
      <c r="BZ1998" s="1">
        <v>0</v>
      </c>
      <c r="CA1998" s="1">
        <v>0</v>
      </c>
      <c r="CB1998" s="1">
        <v>0</v>
      </c>
      <c r="CC1998" s="1">
        <v>0</v>
      </c>
      <c r="CD1998" s="1">
        <v>0</v>
      </c>
      <c r="CE1998" s="1">
        <v>0</v>
      </c>
      <c r="CF1998" s="1">
        <v>0</v>
      </c>
      <c r="CG1998" s="1">
        <v>0</v>
      </c>
      <c r="CH1998" s="1">
        <v>0</v>
      </c>
      <c r="CI1998" s="1" t="s">
        <v>4943</v>
      </c>
      <c r="CJ1998" s="1" t="s">
        <v>4943</v>
      </c>
      <c r="CK1998" s="1" t="s">
        <v>4943</v>
      </c>
      <c r="CL1998" s="1" t="s">
        <v>4943</v>
      </c>
      <c r="CM1998" s="1" t="s">
        <v>4943</v>
      </c>
      <c r="CN1998" s="1" t="s">
        <v>4943</v>
      </c>
      <c r="CO1998" s="1" t="s">
        <v>4943</v>
      </c>
      <c r="CP1998" s="1" t="s">
        <v>4943</v>
      </c>
      <c r="CQ1998" s="1" t="s">
        <v>4943</v>
      </c>
      <c r="CR1998" s="1" t="s">
        <v>4943</v>
      </c>
      <c r="CS1998" s="1" t="s">
        <v>4943</v>
      </c>
      <c r="CT1998" s="1" t="s">
        <v>4943</v>
      </c>
      <c r="CU1998" s="1" t="s">
        <v>4943</v>
      </c>
      <c r="CV1998" s="1" t="s">
        <v>4943</v>
      </c>
      <c r="CW1998" s="1" t="s">
        <v>4943</v>
      </c>
      <c r="CX1998" s="1" t="s">
        <v>4943</v>
      </c>
      <c r="CY1998" s="1" t="s">
        <v>23</v>
      </c>
      <c r="CZ1998" s="1" t="s">
        <v>4943</v>
      </c>
    </row>
    <row r="1999" spans="2:104" x14ac:dyDescent="0.25">
      <c r="B1999" s="2">
        <v>44349</v>
      </c>
      <c r="C1999" s="1">
        <v>0</v>
      </c>
      <c r="D1999" s="1">
        <v>1</v>
      </c>
      <c r="E1999" s="1">
        <v>0</v>
      </c>
      <c r="F1999" s="1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>
        <v>0</v>
      </c>
      <c r="BD1999">
        <v>0</v>
      </c>
      <c r="BE1999">
        <v>0</v>
      </c>
      <c r="BF1999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M1999" s="1">
        <v>0</v>
      </c>
      <c r="BN1999" s="1">
        <v>0</v>
      </c>
      <c r="BO1999" s="1">
        <v>0</v>
      </c>
      <c r="BP1999" s="1">
        <v>0</v>
      </c>
      <c r="BQ1999" s="1">
        <v>0</v>
      </c>
      <c r="BR1999" s="1">
        <v>0</v>
      </c>
      <c r="BS1999" s="1">
        <v>0</v>
      </c>
      <c r="BT1999" s="1">
        <v>0</v>
      </c>
      <c r="BU1999" s="1">
        <v>0</v>
      </c>
      <c r="BV1999" s="1">
        <v>0</v>
      </c>
      <c r="BW1999" s="1">
        <v>0</v>
      </c>
      <c r="BX1999" s="1">
        <v>0</v>
      </c>
      <c r="BY1999" s="1">
        <v>0</v>
      </c>
      <c r="BZ1999" s="1">
        <v>0</v>
      </c>
      <c r="CA1999" s="1">
        <v>0</v>
      </c>
      <c r="CB1999" s="1">
        <v>0</v>
      </c>
      <c r="CC1999" s="1">
        <v>0</v>
      </c>
      <c r="CD1999" s="1">
        <v>0</v>
      </c>
      <c r="CE1999" s="1">
        <v>0</v>
      </c>
      <c r="CF1999" s="1">
        <v>0</v>
      </c>
      <c r="CG1999" s="1">
        <v>0</v>
      </c>
      <c r="CH1999" s="1">
        <v>0</v>
      </c>
      <c r="CI1999" s="1" t="s">
        <v>4945</v>
      </c>
      <c r="CJ1999" s="1" t="s">
        <v>4945</v>
      </c>
      <c r="CK1999" s="1" t="s">
        <v>4945</v>
      </c>
      <c r="CL1999" s="1" t="s">
        <v>4945</v>
      </c>
      <c r="CM1999" s="1" t="s">
        <v>4945</v>
      </c>
      <c r="CN1999" s="1" t="s">
        <v>4945</v>
      </c>
      <c r="CO1999" s="1" t="s">
        <v>4945</v>
      </c>
      <c r="CP1999" s="1" t="s">
        <v>4945</v>
      </c>
      <c r="CQ1999" s="1" t="s">
        <v>4945</v>
      </c>
      <c r="CR1999" s="1" t="s">
        <v>4945</v>
      </c>
      <c r="CS1999" s="1" t="s">
        <v>4945</v>
      </c>
      <c r="CT1999" s="1" t="s">
        <v>4943</v>
      </c>
      <c r="CU1999" s="1" t="s">
        <v>4943</v>
      </c>
      <c r="CV1999" s="1" t="s">
        <v>4943</v>
      </c>
      <c r="CW1999" s="1" t="s">
        <v>4943</v>
      </c>
      <c r="CX1999" s="1" t="s">
        <v>4943</v>
      </c>
      <c r="CY1999" s="1" t="s">
        <v>23</v>
      </c>
      <c r="CZ1999" s="1" t="s">
        <v>4943</v>
      </c>
    </row>
    <row r="2000" spans="2:104" x14ac:dyDescent="0.25">
      <c r="B2000" s="2">
        <v>44349</v>
      </c>
      <c r="C2000" s="1">
        <v>1</v>
      </c>
      <c r="D2000" s="1">
        <v>0</v>
      </c>
      <c r="E2000" s="1">
        <v>0</v>
      </c>
      <c r="F2000" s="1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0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0</v>
      </c>
      <c r="T2000">
        <v>1</v>
      </c>
      <c r="U2000">
        <v>0</v>
      </c>
      <c r="V2000" s="1">
        <v>0</v>
      </c>
      <c r="W2000" s="1">
        <v>0</v>
      </c>
      <c r="X2000" s="1">
        <v>1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1</v>
      </c>
      <c r="AH2000" s="1">
        <v>0</v>
      </c>
      <c r="AI2000" s="1">
        <v>0</v>
      </c>
      <c r="AJ2000" s="1">
        <v>0</v>
      </c>
      <c r="AK2000" s="1">
        <v>1</v>
      </c>
      <c r="AL2000" s="1">
        <v>1</v>
      </c>
      <c r="AM2000" s="1">
        <v>0</v>
      </c>
      <c r="AN2000" s="1">
        <v>0</v>
      </c>
      <c r="AO2000" s="1">
        <v>1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1</v>
      </c>
      <c r="AX2000" s="1">
        <v>0</v>
      </c>
      <c r="AY2000" s="1">
        <v>1</v>
      </c>
      <c r="AZ2000" s="1">
        <v>1</v>
      </c>
      <c r="BA2000" s="1">
        <v>0</v>
      </c>
      <c r="BB2000" s="1">
        <v>1</v>
      </c>
      <c r="BC2000">
        <v>1</v>
      </c>
      <c r="BD2000">
        <v>0</v>
      </c>
      <c r="BE2000">
        <v>1</v>
      </c>
      <c r="BF2000">
        <v>0</v>
      </c>
      <c r="BG2000" s="1">
        <v>0</v>
      </c>
      <c r="BH2000" s="1">
        <v>0</v>
      </c>
      <c r="BI2000" s="1">
        <v>1</v>
      </c>
      <c r="BJ2000" s="1">
        <v>0</v>
      </c>
      <c r="BK2000" s="1">
        <v>0</v>
      </c>
      <c r="BL2000" s="1">
        <v>0</v>
      </c>
      <c r="BM2000" s="1">
        <v>0</v>
      </c>
      <c r="BN2000" s="1">
        <v>0</v>
      </c>
      <c r="BO2000" s="1">
        <v>0</v>
      </c>
      <c r="BP2000" s="1">
        <v>0</v>
      </c>
      <c r="BQ2000" s="1">
        <v>0</v>
      </c>
      <c r="BR2000" s="1">
        <v>0</v>
      </c>
      <c r="BS2000" s="1">
        <v>0</v>
      </c>
      <c r="BT2000" s="1">
        <v>0</v>
      </c>
      <c r="BU2000" s="1">
        <v>0</v>
      </c>
      <c r="BV2000" s="1">
        <v>0</v>
      </c>
      <c r="BW2000" s="1">
        <v>0</v>
      </c>
      <c r="BX2000" s="1">
        <v>0</v>
      </c>
      <c r="BY2000" s="1">
        <v>0</v>
      </c>
      <c r="BZ2000" s="1">
        <v>0</v>
      </c>
      <c r="CA2000" s="1">
        <v>0</v>
      </c>
      <c r="CB2000" s="1">
        <v>0</v>
      </c>
      <c r="CC2000" s="1">
        <v>0</v>
      </c>
      <c r="CD2000" s="1">
        <v>0</v>
      </c>
      <c r="CE2000" s="1">
        <v>0</v>
      </c>
      <c r="CF2000" s="1">
        <v>0</v>
      </c>
      <c r="CG2000" s="1">
        <v>0</v>
      </c>
      <c r="CH2000" s="1">
        <v>0</v>
      </c>
      <c r="CI2000" s="1" t="s">
        <v>4946</v>
      </c>
      <c r="CJ2000" s="1" t="s">
        <v>4944</v>
      </c>
      <c r="CK2000" s="1" t="s">
        <v>4946</v>
      </c>
      <c r="CL2000" s="1" t="s">
        <v>4944</v>
      </c>
      <c r="CM2000" s="1" t="s">
        <v>4946</v>
      </c>
      <c r="CN2000" s="1" t="s">
        <v>4944</v>
      </c>
      <c r="CO2000" s="1" t="s">
        <v>4946</v>
      </c>
      <c r="CP2000" s="1" t="s">
        <v>4944</v>
      </c>
      <c r="CQ2000" s="1" t="s">
        <v>4944</v>
      </c>
      <c r="CR2000" s="1" t="s">
        <v>4944</v>
      </c>
      <c r="CS2000" s="1" t="s">
        <v>4945</v>
      </c>
      <c r="CT2000" s="1" t="s">
        <v>4943</v>
      </c>
      <c r="CU2000" s="1" t="s">
        <v>4943</v>
      </c>
      <c r="CV2000" s="1" t="s">
        <v>4943</v>
      </c>
      <c r="CW2000" s="1" t="s">
        <v>4943</v>
      </c>
      <c r="CX2000" s="1" t="s">
        <v>4943</v>
      </c>
      <c r="CY2000" s="1" t="s">
        <v>4943</v>
      </c>
      <c r="CZ2000" s="1" t="s">
        <v>4943</v>
      </c>
    </row>
    <row r="2001" spans="2:104" x14ac:dyDescent="0.25">
      <c r="B2001" s="2">
        <v>44349</v>
      </c>
      <c r="C2001" s="1">
        <v>1</v>
      </c>
      <c r="D2001" s="1">
        <v>0</v>
      </c>
      <c r="E2001" s="1">
        <v>0</v>
      </c>
      <c r="F2001" s="1">
        <v>0</v>
      </c>
      <c r="G2001">
        <v>0</v>
      </c>
      <c r="H2001">
        <v>0</v>
      </c>
      <c r="I2001">
        <v>0</v>
      </c>
      <c r="J2001">
        <v>0</v>
      </c>
      <c r="K2001">
        <v>1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1</v>
      </c>
      <c r="AY2001" s="1">
        <v>1</v>
      </c>
      <c r="AZ2001" s="1">
        <v>1</v>
      </c>
      <c r="BA2001" s="1">
        <v>0</v>
      </c>
      <c r="BB2001" s="1">
        <v>0</v>
      </c>
      <c r="BC2001">
        <v>1</v>
      </c>
      <c r="BD2001">
        <v>0</v>
      </c>
      <c r="BE2001">
        <v>1</v>
      </c>
      <c r="BF2001">
        <v>0</v>
      </c>
      <c r="BG2001" s="1">
        <v>1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M2001" s="1">
        <v>0</v>
      </c>
      <c r="BN2001" s="1">
        <v>0</v>
      </c>
      <c r="BO2001" s="1">
        <v>0</v>
      </c>
      <c r="BP2001" s="1">
        <v>0</v>
      </c>
      <c r="BQ2001" s="1">
        <v>0</v>
      </c>
      <c r="BR2001" s="1">
        <v>0</v>
      </c>
      <c r="BS2001" s="1">
        <v>0</v>
      </c>
      <c r="BT2001" s="1">
        <v>0</v>
      </c>
      <c r="BU2001" s="1">
        <v>0</v>
      </c>
      <c r="BV2001" s="1">
        <v>0</v>
      </c>
      <c r="BW2001" s="1">
        <v>0</v>
      </c>
      <c r="BX2001" s="1">
        <v>0</v>
      </c>
      <c r="BY2001" s="1">
        <v>0</v>
      </c>
      <c r="BZ2001" s="1">
        <v>0</v>
      </c>
      <c r="CA2001" s="1">
        <v>0</v>
      </c>
      <c r="CB2001" s="1">
        <v>0</v>
      </c>
      <c r="CC2001" s="1">
        <v>0</v>
      </c>
      <c r="CD2001" s="1">
        <v>0</v>
      </c>
      <c r="CE2001" s="1">
        <v>0</v>
      </c>
      <c r="CF2001" s="1">
        <v>0</v>
      </c>
      <c r="CG2001" s="1">
        <v>0</v>
      </c>
      <c r="CH2001" s="1">
        <v>0</v>
      </c>
      <c r="CI2001" s="1" t="s">
        <v>4946</v>
      </c>
      <c r="CJ2001" s="1" t="s">
        <v>4946</v>
      </c>
      <c r="CK2001" s="1" t="s">
        <v>4945</v>
      </c>
      <c r="CL2001" s="1" t="s">
        <v>4945</v>
      </c>
      <c r="CM2001" s="1" t="s">
        <v>4945</v>
      </c>
      <c r="CN2001" s="1" t="s">
        <v>4945</v>
      </c>
      <c r="CO2001" s="1" t="s">
        <v>4945</v>
      </c>
      <c r="CP2001" s="1" t="s">
        <v>4945</v>
      </c>
      <c r="CQ2001" s="1" t="s">
        <v>4945</v>
      </c>
      <c r="CR2001" s="1" t="s">
        <v>4944</v>
      </c>
      <c r="CS2001" s="1" t="s">
        <v>4945</v>
      </c>
      <c r="CT2001" s="1" t="s">
        <v>4943</v>
      </c>
      <c r="CU2001" s="1" t="s">
        <v>4943</v>
      </c>
      <c r="CV2001" s="1" t="s">
        <v>4943</v>
      </c>
      <c r="CW2001" s="1" t="s">
        <v>4943</v>
      </c>
      <c r="CX2001" s="1" t="s">
        <v>4943</v>
      </c>
      <c r="CY2001" s="1" t="s">
        <v>4943</v>
      </c>
      <c r="CZ2001" s="1" t="s">
        <v>4943</v>
      </c>
    </row>
    <row r="2002" spans="2:104" x14ac:dyDescent="0.25">
      <c r="B2002" s="2">
        <v>44349</v>
      </c>
      <c r="C2002" s="1">
        <v>0</v>
      </c>
      <c r="D2002" s="1">
        <v>1</v>
      </c>
      <c r="E2002" s="1">
        <v>0</v>
      </c>
      <c r="F2002" s="1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>
        <v>0</v>
      </c>
      <c r="BD2002">
        <v>0</v>
      </c>
      <c r="BE2002">
        <v>0</v>
      </c>
      <c r="BF2002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M2002" s="1">
        <v>0</v>
      </c>
      <c r="BN2002" s="1">
        <v>0</v>
      </c>
      <c r="BO2002" s="1">
        <v>0</v>
      </c>
      <c r="BP2002" s="1">
        <v>0</v>
      </c>
      <c r="BQ2002" s="1">
        <v>0</v>
      </c>
      <c r="BR2002" s="1">
        <v>0</v>
      </c>
      <c r="BS2002" s="1">
        <v>0</v>
      </c>
      <c r="BT2002" s="1">
        <v>0</v>
      </c>
      <c r="BU2002" s="1">
        <v>0</v>
      </c>
      <c r="BV2002" s="1">
        <v>0</v>
      </c>
      <c r="BW2002" s="1">
        <v>0</v>
      </c>
      <c r="BX2002" s="1">
        <v>0</v>
      </c>
      <c r="BY2002" s="1">
        <v>0</v>
      </c>
      <c r="BZ2002" s="1">
        <v>0</v>
      </c>
      <c r="CA2002" s="1">
        <v>0</v>
      </c>
      <c r="CB2002" s="1">
        <v>0</v>
      </c>
      <c r="CC2002" s="1">
        <v>0</v>
      </c>
      <c r="CD2002" s="1">
        <v>0</v>
      </c>
      <c r="CE2002" s="1">
        <v>0</v>
      </c>
      <c r="CF2002" s="1">
        <v>0</v>
      </c>
      <c r="CG2002" s="1">
        <v>0</v>
      </c>
      <c r="CH2002" s="1">
        <v>0</v>
      </c>
      <c r="CI2002" s="1" t="s">
        <v>4943</v>
      </c>
      <c r="CJ2002" s="1" t="s">
        <v>4943</v>
      </c>
      <c r="CK2002" s="1" t="s">
        <v>4943</v>
      </c>
      <c r="CL2002" s="1" t="s">
        <v>4943</v>
      </c>
      <c r="CM2002" s="1" t="s">
        <v>4943</v>
      </c>
      <c r="CN2002" s="1" t="s">
        <v>4943</v>
      </c>
      <c r="CO2002" s="1" t="s">
        <v>4943</v>
      </c>
      <c r="CP2002" s="1" t="s">
        <v>4943</v>
      </c>
      <c r="CQ2002" s="1" t="s">
        <v>4943</v>
      </c>
      <c r="CR2002" s="1" t="s">
        <v>4943</v>
      </c>
      <c r="CS2002" s="1" t="s">
        <v>4943</v>
      </c>
      <c r="CT2002" s="1" t="s">
        <v>4943</v>
      </c>
      <c r="CU2002" s="1" t="s">
        <v>4943</v>
      </c>
      <c r="CV2002" s="1" t="s">
        <v>4943</v>
      </c>
      <c r="CW2002" s="1" t="s">
        <v>4943</v>
      </c>
      <c r="CX2002" s="1" t="s">
        <v>4943</v>
      </c>
      <c r="CY2002" s="1" t="s">
        <v>23</v>
      </c>
      <c r="CZ2002" s="1" t="s">
        <v>4943</v>
      </c>
    </row>
    <row r="2003" spans="2:104" x14ac:dyDescent="0.25">
      <c r="B2003" s="2">
        <v>44349</v>
      </c>
      <c r="C2003" s="1">
        <v>1</v>
      </c>
      <c r="D2003" s="1">
        <v>0</v>
      </c>
      <c r="E2003" s="1">
        <v>0</v>
      </c>
      <c r="F2003" s="1">
        <v>0</v>
      </c>
      <c r="G2003">
        <v>0</v>
      </c>
      <c r="H2003">
        <v>0</v>
      </c>
      <c r="I2003">
        <v>1</v>
      </c>
      <c r="J2003">
        <v>1</v>
      </c>
      <c r="K2003">
        <v>1</v>
      </c>
      <c r="L2003">
        <v>1</v>
      </c>
      <c r="M2003">
        <v>1</v>
      </c>
      <c r="N2003">
        <v>1</v>
      </c>
      <c r="O2003">
        <v>1</v>
      </c>
      <c r="P2003">
        <v>0</v>
      </c>
      <c r="Q2003">
        <v>0</v>
      </c>
      <c r="R2003">
        <v>1</v>
      </c>
      <c r="S2003">
        <v>0</v>
      </c>
      <c r="T2003">
        <v>1</v>
      </c>
      <c r="U2003">
        <v>0</v>
      </c>
      <c r="V2003" s="1">
        <v>1</v>
      </c>
      <c r="W2003" s="1">
        <v>1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1</v>
      </c>
      <c r="AG2003" s="1">
        <v>1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1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1</v>
      </c>
      <c r="AY2003" s="1">
        <v>1</v>
      </c>
      <c r="AZ2003" s="1">
        <v>1</v>
      </c>
      <c r="BA2003" s="1">
        <v>0</v>
      </c>
      <c r="BB2003" s="1">
        <v>0</v>
      </c>
      <c r="BC2003">
        <v>1</v>
      </c>
      <c r="BD2003">
        <v>0</v>
      </c>
      <c r="BE2003">
        <v>1</v>
      </c>
      <c r="BF2003">
        <v>0</v>
      </c>
      <c r="BG2003" s="1">
        <v>1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M2003" s="1">
        <v>0</v>
      </c>
      <c r="BN2003" s="1">
        <v>0</v>
      </c>
      <c r="BO2003" s="1">
        <v>0</v>
      </c>
      <c r="BP2003" s="1">
        <v>0</v>
      </c>
      <c r="BQ2003" s="1">
        <v>1</v>
      </c>
      <c r="BR2003" s="1">
        <v>0</v>
      </c>
      <c r="BS2003" s="1">
        <v>0</v>
      </c>
      <c r="BT2003" s="1">
        <v>0</v>
      </c>
      <c r="BU2003" s="1">
        <v>1</v>
      </c>
      <c r="BV2003" s="1">
        <v>1</v>
      </c>
      <c r="BW2003" s="1">
        <v>0</v>
      </c>
      <c r="BX2003" s="1">
        <v>0</v>
      </c>
      <c r="BY2003" s="1">
        <v>0</v>
      </c>
      <c r="BZ2003" s="1">
        <v>0</v>
      </c>
      <c r="CA2003" s="1">
        <v>0</v>
      </c>
      <c r="CB2003" s="1">
        <v>0</v>
      </c>
      <c r="CC2003" s="1">
        <v>0</v>
      </c>
      <c r="CD2003" s="1">
        <v>0</v>
      </c>
      <c r="CE2003" s="1">
        <v>0</v>
      </c>
      <c r="CF2003" s="1">
        <v>1</v>
      </c>
      <c r="CG2003" s="1">
        <v>0</v>
      </c>
      <c r="CH2003" s="1">
        <v>0</v>
      </c>
      <c r="CI2003" s="1" t="s">
        <v>4946</v>
      </c>
      <c r="CJ2003" s="1" t="s">
        <v>4944</v>
      </c>
      <c r="CK2003" s="1" t="s">
        <v>4946</v>
      </c>
      <c r="CL2003" s="1" t="s">
        <v>4946</v>
      </c>
      <c r="CM2003" s="1" t="s">
        <v>4944</v>
      </c>
      <c r="CN2003" s="1" t="s">
        <v>4944</v>
      </c>
      <c r="CO2003" s="1" t="s">
        <v>4944</v>
      </c>
      <c r="CP2003" s="1" t="s">
        <v>4946</v>
      </c>
      <c r="CQ2003" s="1" t="s">
        <v>4945</v>
      </c>
      <c r="CR2003" s="1" t="s">
        <v>4946</v>
      </c>
      <c r="CS2003" s="1" t="s">
        <v>4944</v>
      </c>
      <c r="CT2003" s="1" t="s">
        <v>4943</v>
      </c>
      <c r="CU2003" s="1" t="s">
        <v>4943</v>
      </c>
      <c r="CV2003" s="1" t="s">
        <v>4943</v>
      </c>
      <c r="CW2003" s="1" t="s">
        <v>4943</v>
      </c>
      <c r="CX2003" s="1" t="s">
        <v>4943</v>
      </c>
      <c r="CY2003" s="1" t="s">
        <v>4943</v>
      </c>
      <c r="CZ2003" s="1" t="s">
        <v>4943</v>
      </c>
    </row>
    <row r="2004" spans="2:104" x14ac:dyDescent="0.25">
      <c r="B2004" s="2">
        <v>44349</v>
      </c>
      <c r="C2004" s="1">
        <v>1</v>
      </c>
      <c r="D2004" s="1">
        <v>0</v>
      </c>
      <c r="E2004" s="1">
        <v>0</v>
      </c>
      <c r="F2004" s="1">
        <v>0</v>
      </c>
      <c r="G2004">
        <v>0</v>
      </c>
      <c r="H2004">
        <v>0</v>
      </c>
      <c r="I2004">
        <v>0</v>
      </c>
      <c r="J2004">
        <v>0</v>
      </c>
      <c r="K2004">
        <v>1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1</v>
      </c>
      <c r="AX2004" s="1">
        <v>1</v>
      </c>
      <c r="AY2004" s="1">
        <v>1</v>
      </c>
      <c r="AZ2004" s="1">
        <v>1</v>
      </c>
      <c r="BA2004" s="1">
        <v>0</v>
      </c>
      <c r="BB2004" s="1">
        <v>1</v>
      </c>
      <c r="BC2004">
        <v>1</v>
      </c>
      <c r="BD2004">
        <v>1</v>
      </c>
      <c r="BE2004">
        <v>1</v>
      </c>
      <c r="BF2004">
        <v>0</v>
      </c>
      <c r="BG2004" s="1">
        <v>1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M2004" s="1">
        <v>0</v>
      </c>
      <c r="BN2004" s="1">
        <v>0</v>
      </c>
      <c r="BO2004" s="1">
        <v>0</v>
      </c>
      <c r="BP2004" s="1">
        <v>0</v>
      </c>
      <c r="BQ2004" s="1">
        <v>0</v>
      </c>
      <c r="BR2004" s="1">
        <v>0</v>
      </c>
      <c r="BS2004" s="1">
        <v>0</v>
      </c>
      <c r="BT2004" s="1">
        <v>0</v>
      </c>
      <c r="BU2004" s="1">
        <v>0</v>
      </c>
      <c r="BV2004" s="1">
        <v>0</v>
      </c>
      <c r="BW2004" s="1">
        <v>0</v>
      </c>
      <c r="BX2004" s="1">
        <v>0</v>
      </c>
      <c r="BY2004" s="1">
        <v>0</v>
      </c>
      <c r="BZ2004" s="1">
        <v>0</v>
      </c>
      <c r="CA2004" s="1">
        <v>0</v>
      </c>
      <c r="CB2004" s="1">
        <v>0</v>
      </c>
      <c r="CC2004" s="1">
        <v>0</v>
      </c>
      <c r="CD2004" s="1">
        <v>0</v>
      </c>
      <c r="CE2004" s="1">
        <v>0</v>
      </c>
      <c r="CF2004" s="1">
        <v>0</v>
      </c>
      <c r="CG2004" s="1">
        <v>0</v>
      </c>
      <c r="CH2004" s="1">
        <v>0</v>
      </c>
      <c r="CI2004" s="1" t="s">
        <v>4946</v>
      </c>
      <c r="CJ2004" s="1" t="s">
        <v>4945</v>
      </c>
      <c r="CK2004" s="1" t="s">
        <v>4944</v>
      </c>
      <c r="CL2004" s="1" t="s">
        <v>4944</v>
      </c>
      <c r="CM2004" s="1" t="s">
        <v>4944</v>
      </c>
      <c r="CN2004" s="1" t="s">
        <v>4945</v>
      </c>
      <c r="CO2004" s="1" t="s">
        <v>4945</v>
      </c>
      <c r="CP2004" s="1" t="s">
        <v>4946</v>
      </c>
      <c r="CQ2004" s="1" t="s">
        <v>4945</v>
      </c>
      <c r="CR2004" s="1" t="s">
        <v>4946</v>
      </c>
      <c r="CS2004" s="1" t="s">
        <v>4946</v>
      </c>
      <c r="CT2004" s="1" t="s">
        <v>4943</v>
      </c>
      <c r="CU2004" s="1" t="s">
        <v>4943</v>
      </c>
      <c r="CV2004" s="1" t="s">
        <v>4943</v>
      </c>
      <c r="CW2004" s="1" t="s">
        <v>4943</v>
      </c>
      <c r="CX2004" s="1" t="s">
        <v>4943</v>
      </c>
      <c r="CY2004" s="1" t="s">
        <v>4943</v>
      </c>
      <c r="CZ2004" s="1" t="s">
        <v>4943</v>
      </c>
    </row>
    <row r="2005" spans="2:104" x14ac:dyDescent="0.25">
      <c r="B2005" s="2">
        <v>44349</v>
      </c>
      <c r="C2005" s="1">
        <v>0</v>
      </c>
      <c r="D2005" s="1">
        <v>1</v>
      </c>
      <c r="E2005" s="1">
        <v>0</v>
      </c>
      <c r="F2005" s="1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>
        <v>0</v>
      </c>
      <c r="BD2005">
        <v>0</v>
      </c>
      <c r="BE2005">
        <v>0</v>
      </c>
      <c r="BF2005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M2005" s="1">
        <v>0</v>
      </c>
      <c r="BN2005" s="1">
        <v>0</v>
      </c>
      <c r="BO2005" s="1">
        <v>0</v>
      </c>
      <c r="BP2005" s="1">
        <v>0</v>
      </c>
      <c r="BQ2005" s="1">
        <v>0</v>
      </c>
      <c r="BR2005" s="1">
        <v>0</v>
      </c>
      <c r="BS2005" s="1">
        <v>0</v>
      </c>
      <c r="BT2005" s="1">
        <v>0</v>
      </c>
      <c r="BU2005" s="1">
        <v>0</v>
      </c>
      <c r="BV2005" s="1">
        <v>0</v>
      </c>
      <c r="BW2005" s="1">
        <v>0</v>
      </c>
      <c r="BX2005" s="1">
        <v>0</v>
      </c>
      <c r="BY2005" s="1">
        <v>0</v>
      </c>
      <c r="BZ2005" s="1">
        <v>0</v>
      </c>
      <c r="CA2005" s="1">
        <v>0</v>
      </c>
      <c r="CB2005" s="1">
        <v>0</v>
      </c>
      <c r="CC2005" s="1">
        <v>0</v>
      </c>
      <c r="CD2005" s="1">
        <v>0</v>
      </c>
      <c r="CE2005" s="1">
        <v>0</v>
      </c>
      <c r="CF2005" s="1">
        <v>0</v>
      </c>
      <c r="CG2005" s="1">
        <v>0</v>
      </c>
      <c r="CH2005" s="1">
        <v>0</v>
      </c>
      <c r="CI2005" s="1" t="s">
        <v>4943</v>
      </c>
      <c r="CJ2005" s="1" t="s">
        <v>4943</v>
      </c>
      <c r="CK2005" s="1" t="s">
        <v>4943</v>
      </c>
      <c r="CL2005" s="1" t="s">
        <v>4943</v>
      </c>
      <c r="CM2005" s="1" t="s">
        <v>4943</v>
      </c>
      <c r="CN2005" s="1" t="s">
        <v>4943</v>
      </c>
      <c r="CO2005" s="1" t="s">
        <v>4943</v>
      </c>
      <c r="CP2005" s="1" t="s">
        <v>4943</v>
      </c>
      <c r="CQ2005" s="1" t="s">
        <v>4943</v>
      </c>
      <c r="CR2005" s="1" t="s">
        <v>4943</v>
      </c>
      <c r="CS2005" s="1" t="s">
        <v>4943</v>
      </c>
      <c r="CT2005" s="1" t="s">
        <v>4943</v>
      </c>
      <c r="CU2005" s="1" t="s">
        <v>4943</v>
      </c>
      <c r="CV2005" s="1" t="s">
        <v>4943</v>
      </c>
      <c r="CW2005" s="1" t="s">
        <v>4943</v>
      </c>
      <c r="CX2005" s="1" t="s">
        <v>4943</v>
      </c>
      <c r="CY2005" s="1" t="s">
        <v>23</v>
      </c>
      <c r="CZ2005" s="1" t="s">
        <v>4943</v>
      </c>
    </row>
    <row r="2006" spans="2:104" x14ac:dyDescent="0.25">
      <c r="B2006" s="2">
        <v>44349</v>
      </c>
      <c r="C2006" s="1">
        <v>0</v>
      </c>
      <c r="D2006" s="1">
        <v>1</v>
      </c>
      <c r="E2006" s="1">
        <v>0</v>
      </c>
      <c r="F2006" s="1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>
        <v>0</v>
      </c>
      <c r="BD2006">
        <v>0</v>
      </c>
      <c r="BE2006">
        <v>0</v>
      </c>
      <c r="BF2006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M2006" s="1">
        <v>0</v>
      </c>
      <c r="BN2006" s="1">
        <v>0</v>
      </c>
      <c r="BO2006" s="1">
        <v>0</v>
      </c>
      <c r="BP2006" s="1">
        <v>0</v>
      </c>
      <c r="BQ2006" s="1">
        <v>0</v>
      </c>
      <c r="BR2006" s="1">
        <v>0</v>
      </c>
      <c r="BS2006" s="1">
        <v>0</v>
      </c>
      <c r="BT2006" s="1">
        <v>0</v>
      </c>
      <c r="BU2006" s="1">
        <v>0</v>
      </c>
      <c r="BV2006" s="1">
        <v>0</v>
      </c>
      <c r="BW2006" s="1">
        <v>0</v>
      </c>
      <c r="BX2006" s="1">
        <v>0</v>
      </c>
      <c r="BY2006" s="1">
        <v>0</v>
      </c>
      <c r="BZ2006" s="1">
        <v>0</v>
      </c>
      <c r="CA2006" s="1">
        <v>0</v>
      </c>
      <c r="CB2006" s="1">
        <v>0</v>
      </c>
      <c r="CC2006" s="1">
        <v>0</v>
      </c>
      <c r="CD2006" s="1">
        <v>0</v>
      </c>
      <c r="CE2006" s="1">
        <v>0</v>
      </c>
      <c r="CF2006" s="1">
        <v>0</v>
      </c>
      <c r="CG2006" s="1">
        <v>0</v>
      </c>
      <c r="CH2006" s="1">
        <v>0</v>
      </c>
      <c r="CI2006" s="1" t="s">
        <v>4943</v>
      </c>
      <c r="CJ2006" s="1" t="s">
        <v>4943</v>
      </c>
      <c r="CK2006" s="1" t="s">
        <v>4943</v>
      </c>
      <c r="CL2006" s="1" t="s">
        <v>4943</v>
      </c>
      <c r="CM2006" s="1" t="s">
        <v>4943</v>
      </c>
      <c r="CN2006" s="1" t="s">
        <v>4943</v>
      </c>
      <c r="CO2006" s="1" t="s">
        <v>4943</v>
      </c>
      <c r="CP2006" s="1" t="s">
        <v>4943</v>
      </c>
      <c r="CQ2006" s="1" t="s">
        <v>4943</v>
      </c>
      <c r="CR2006" s="1" t="s">
        <v>4943</v>
      </c>
      <c r="CS2006" s="1" t="s">
        <v>4943</v>
      </c>
      <c r="CT2006" s="1" t="s">
        <v>4943</v>
      </c>
      <c r="CU2006" s="1" t="s">
        <v>4943</v>
      </c>
      <c r="CV2006" s="1" t="s">
        <v>4943</v>
      </c>
      <c r="CW2006" s="1" t="s">
        <v>4943</v>
      </c>
      <c r="CX2006" s="1" t="s">
        <v>4943</v>
      </c>
      <c r="CY2006" s="1" t="s">
        <v>23</v>
      </c>
      <c r="CZ2006" s="1" t="s">
        <v>4943</v>
      </c>
    </row>
    <row r="2007" spans="2:104" x14ac:dyDescent="0.25">
      <c r="B2007" s="2">
        <v>44349</v>
      </c>
      <c r="C2007" s="1">
        <v>1</v>
      </c>
      <c r="D2007" s="1">
        <v>0</v>
      </c>
      <c r="E2007" s="1">
        <v>0</v>
      </c>
      <c r="F2007" s="1">
        <v>0</v>
      </c>
      <c r="G2007">
        <v>0</v>
      </c>
      <c r="H2007">
        <v>0</v>
      </c>
      <c r="I2007">
        <v>0</v>
      </c>
      <c r="J2007">
        <v>1</v>
      </c>
      <c r="K2007">
        <v>0</v>
      </c>
      <c r="L2007">
        <v>0</v>
      </c>
      <c r="M2007">
        <v>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1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>
        <v>0</v>
      </c>
      <c r="BD2007">
        <v>0</v>
      </c>
      <c r="BE2007">
        <v>0</v>
      </c>
      <c r="BF2007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M2007" s="1">
        <v>0</v>
      </c>
      <c r="BN2007" s="1">
        <v>0</v>
      </c>
      <c r="BO2007" s="1">
        <v>0</v>
      </c>
      <c r="BP2007" s="1">
        <v>0</v>
      </c>
      <c r="BQ2007" s="1">
        <v>0</v>
      </c>
      <c r="BR2007" s="1">
        <v>0</v>
      </c>
      <c r="BS2007" s="1">
        <v>0</v>
      </c>
      <c r="BT2007" s="1">
        <v>0</v>
      </c>
      <c r="BU2007" s="1">
        <v>0</v>
      </c>
      <c r="BV2007" s="1">
        <v>0</v>
      </c>
      <c r="BW2007" s="1">
        <v>0</v>
      </c>
      <c r="BX2007" s="1">
        <v>0</v>
      </c>
      <c r="BY2007" s="1">
        <v>0</v>
      </c>
      <c r="BZ2007" s="1">
        <v>0</v>
      </c>
      <c r="CA2007" s="1">
        <v>0</v>
      </c>
      <c r="CB2007" s="1">
        <v>0</v>
      </c>
      <c r="CC2007" s="1">
        <v>0</v>
      </c>
      <c r="CD2007" s="1">
        <v>0</v>
      </c>
      <c r="CE2007" s="1">
        <v>0</v>
      </c>
      <c r="CF2007" s="1">
        <v>1</v>
      </c>
      <c r="CG2007" s="1">
        <v>0</v>
      </c>
      <c r="CH2007" s="1">
        <v>0</v>
      </c>
      <c r="CI2007" s="1" t="s">
        <v>4944</v>
      </c>
      <c r="CJ2007" s="1" t="s">
        <v>4945</v>
      </c>
      <c r="CK2007" s="1" t="s">
        <v>4946</v>
      </c>
      <c r="CL2007" s="1" t="s">
        <v>4946</v>
      </c>
      <c r="CM2007" s="1" t="s">
        <v>4946</v>
      </c>
      <c r="CN2007" s="1" t="s">
        <v>4945</v>
      </c>
      <c r="CO2007" s="1" t="s">
        <v>4944</v>
      </c>
      <c r="CP2007" s="1" t="s">
        <v>4944</v>
      </c>
      <c r="CQ2007" s="1" t="s">
        <v>4945</v>
      </c>
      <c r="CR2007" s="1" t="s">
        <v>4944</v>
      </c>
      <c r="CS2007" s="1" t="s">
        <v>4944</v>
      </c>
      <c r="CT2007" s="1" t="s">
        <v>4943</v>
      </c>
      <c r="CU2007" s="1" t="s">
        <v>4943</v>
      </c>
      <c r="CV2007" s="1" t="s">
        <v>4943</v>
      </c>
      <c r="CW2007" s="1" t="s">
        <v>4943</v>
      </c>
      <c r="CX2007" s="1" t="s">
        <v>4943</v>
      </c>
      <c r="CY2007" s="1" t="s">
        <v>4943</v>
      </c>
      <c r="CZ2007" s="1" t="s">
        <v>4943</v>
      </c>
    </row>
    <row r="2008" spans="2:104" x14ac:dyDescent="0.25">
      <c r="B2008" s="2">
        <v>44349</v>
      </c>
      <c r="C2008" s="1">
        <v>1</v>
      </c>
      <c r="D2008" s="1">
        <v>0</v>
      </c>
      <c r="E2008" s="1">
        <v>0</v>
      </c>
      <c r="F2008" s="1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1</v>
      </c>
      <c r="O2008">
        <v>1</v>
      </c>
      <c r="P2008">
        <v>0</v>
      </c>
      <c r="Q2008">
        <v>0</v>
      </c>
      <c r="R2008">
        <v>1</v>
      </c>
      <c r="S2008">
        <v>0</v>
      </c>
      <c r="T2008">
        <v>1</v>
      </c>
      <c r="U2008">
        <v>0</v>
      </c>
      <c r="V2008" s="1">
        <v>1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1</v>
      </c>
      <c r="AG2008" s="1">
        <v>0</v>
      </c>
      <c r="AH2008" s="1">
        <v>1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1</v>
      </c>
      <c r="AY2008" s="1">
        <v>1</v>
      </c>
      <c r="AZ2008" s="1">
        <v>1</v>
      </c>
      <c r="BA2008" s="1">
        <v>1</v>
      </c>
      <c r="BB2008" s="1">
        <v>0</v>
      </c>
      <c r="BC2008">
        <v>1</v>
      </c>
      <c r="BD2008">
        <v>1</v>
      </c>
      <c r="BE2008">
        <v>1</v>
      </c>
      <c r="BF2008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M2008" s="1">
        <v>0</v>
      </c>
      <c r="BN2008" s="1">
        <v>0</v>
      </c>
      <c r="BO2008" s="1">
        <v>0</v>
      </c>
      <c r="BP2008" s="1">
        <v>0</v>
      </c>
      <c r="BQ2008" s="1">
        <v>0</v>
      </c>
      <c r="BR2008" s="1">
        <v>0</v>
      </c>
      <c r="BS2008" s="1">
        <v>0</v>
      </c>
      <c r="BT2008" s="1">
        <v>0</v>
      </c>
      <c r="BU2008" s="1">
        <v>0</v>
      </c>
      <c r="BV2008" s="1">
        <v>0</v>
      </c>
      <c r="BW2008" s="1">
        <v>0</v>
      </c>
      <c r="BX2008" s="1">
        <v>0</v>
      </c>
      <c r="BY2008" s="1">
        <v>0</v>
      </c>
      <c r="BZ2008" s="1">
        <v>0</v>
      </c>
      <c r="CA2008" s="1">
        <v>0</v>
      </c>
      <c r="CB2008" s="1">
        <v>0</v>
      </c>
      <c r="CC2008" s="1">
        <v>0</v>
      </c>
      <c r="CD2008" s="1">
        <v>0</v>
      </c>
      <c r="CE2008" s="1">
        <v>0</v>
      </c>
      <c r="CF2008" s="1">
        <v>1</v>
      </c>
      <c r="CG2008" s="1">
        <v>0</v>
      </c>
      <c r="CH2008" s="1">
        <v>0</v>
      </c>
      <c r="CI2008" s="1" t="s">
        <v>4946</v>
      </c>
      <c r="CJ2008" s="1" t="s">
        <v>4946</v>
      </c>
      <c r="CK2008" s="1" t="s">
        <v>4946</v>
      </c>
      <c r="CL2008" s="1" t="s">
        <v>4946</v>
      </c>
      <c r="CM2008" s="1" t="s">
        <v>4946</v>
      </c>
      <c r="CN2008" s="1" t="s">
        <v>4946</v>
      </c>
      <c r="CO2008" s="1" t="s">
        <v>4946</v>
      </c>
      <c r="CP2008" s="1" t="s">
        <v>4946</v>
      </c>
      <c r="CQ2008" s="1" t="s">
        <v>4944</v>
      </c>
      <c r="CR2008" s="1" t="s">
        <v>4944</v>
      </c>
      <c r="CS2008" s="1" t="s">
        <v>4944</v>
      </c>
      <c r="CT2008" s="1" t="s">
        <v>4943</v>
      </c>
      <c r="CU2008" s="1" t="s">
        <v>4943</v>
      </c>
      <c r="CV2008" s="1" t="s">
        <v>4943</v>
      </c>
      <c r="CW2008" s="1" t="s">
        <v>4943</v>
      </c>
      <c r="CX2008" s="1" t="s">
        <v>4943</v>
      </c>
      <c r="CY2008" s="1" t="s">
        <v>4943</v>
      </c>
      <c r="CZ2008" s="1" t="s">
        <v>4943</v>
      </c>
    </row>
    <row r="2009" spans="2:104" x14ac:dyDescent="0.25">
      <c r="B2009" s="2">
        <v>44349</v>
      </c>
      <c r="C2009" s="1">
        <v>0</v>
      </c>
      <c r="D2009" s="1">
        <v>0</v>
      </c>
      <c r="E2009" s="1">
        <v>0</v>
      </c>
      <c r="F2009" s="1">
        <v>1</v>
      </c>
      <c r="G2009">
        <v>1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1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>
        <v>0</v>
      </c>
      <c r="BD2009">
        <v>0</v>
      </c>
      <c r="BE2009">
        <v>0</v>
      </c>
      <c r="BF2009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M2009" s="1">
        <v>0</v>
      </c>
      <c r="BN2009" s="1">
        <v>0</v>
      </c>
      <c r="BO2009" s="1">
        <v>0</v>
      </c>
      <c r="BP2009" s="1">
        <v>0</v>
      </c>
      <c r="BQ2009" s="1">
        <v>0</v>
      </c>
      <c r="BR2009" s="1">
        <v>0</v>
      </c>
      <c r="BS2009" s="1">
        <v>0</v>
      </c>
      <c r="BT2009" s="1">
        <v>0</v>
      </c>
      <c r="BU2009" s="1">
        <v>0</v>
      </c>
      <c r="BV2009" s="1">
        <v>0</v>
      </c>
      <c r="BW2009" s="1">
        <v>0</v>
      </c>
      <c r="BX2009" s="1">
        <v>0</v>
      </c>
      <c r="BY2009" s="1">
        <v>0</v>
      </c>
      <c r="BZ2009" s="1">
        <v>0</v>
      </c>
      <c r="CA2009" s="1">
        <v>0</v>
      </c>
      <c r="CB2009" s="1">
        <v>0</v>
      </c>
      <c r="CC2009" s="1">
        <v>0</v>
      </c>
      <c r="CD2009" s="1">
        <v>0</v>
      </c>
      <c r="CE2009" s="1">
        <v>0</v>
      </c>
      <c r="CF2009" s="1">
        <v>1</v>
      </c>
      <c r="CG2009" s="1">
        <v>0</v>
      </c>
      <c r="CH2009" s="1">
        <v>0</v>
      </c>
      <c r="CI2009" s="1" t="s">
        <v>4946</v>
      </c>
      <c r="CJ2009" s="1" t="s">
        <v>4946</v>
      </c>
      <c r="CK2009" s="1" t="s">
        <v>4946</v>
      </c>
      <c r="CL2009" s="1" t="s">
        <v>4946</v>
      </c>
      <c r="CM2009" s="1" t="s">
        <v>4946</v>
      </c>
      <c r="CN2009" s="1" t="s">
        <v>4946</v>
      </c>
      <c r="CO2009" s="1" t="s">
        <v>4946</v>
      </c>
      <c r="CP2009" s="1" t="s">
        <v>4946</v>
      </c>
      <c r="CQ2009" s="1" t="s">
        <v>4946</v>
      </c>
      <c r="CR2009" s="1" t="s">
        <v>4946</v>
      </c>
      <c r="CS2009" s="1" t="s">
        <v>4946</v>
      </c>
      <c r="CT2009" s="1" t="s">
        <v>4943</v>
      </c>
      <c r="CU2009" s="1" t="s">
        <v>4943</v>
      </c>
      <c r="CV2009" s="1" t="s">
        <v>4943</v>
      </c>
      <c r="CW2009" s="1" t="s">
        <v>4943</v>
      </c>
      <c r="CX2009" s="1" t="s">
        <v>4943</v>
      </c>
      <c r="CY2009" s="1" t="s">
        <v>4943</v>
      </c>
      <c r="CZ2009" s="1" t="s">
        <v>4943</v>
      </c>
    </row>
    <row r="2010" spans="2:104" x14ac:dyDescent="0.25">
      <c r="B2010" s="2">
        <v>44349</v>
      </c>
      <c r="C2010" s="1">
        <v>1</v>
      </c>
      <c r="D2010" s="1">
        <v>0</v>
      </c>
      <c r="E2010" s="1">
        <v>0</v>
      </c>
      <c r="F2010" s="1">
        <v>0</v>
      </c>
      <c r="G2010">
        <v>0</v>
      </c>
      <c r="H2010">
        <v>0</v>
      </c>
      <c r="I2010">
        <v>1</v>
      </c>
      <c r="J2010">
        <v>1</v>
      </c>
      <c r="K2010">
        <v>1</v>
      </c>
      <c r="L2010">
        <v>1</v>
      </c>
      <c r="M2010">
        <v>0</v>
      </c>
      <c r="N2010">
        <v>1</v>
      </c>
      <c r="O2010">
        <v>0</v>
      </c>
      <c r="P2010">
        <v>0</v>
      </c>
      <c r="Q2010">
        <v>0</v>
      </c>
      <c r="R2010">
        <v>1</v>
      </c>
      <c r="S2010">
        <v>0</v>
      </c>
      <c r="T2010">
        <v>1</v>
      </c>
      <c r="U2010">
        <v>0</v>
      </c>
      <c r="V2010" s="1">
        <v>1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1</v>
      </c>
      <c r="AX2010" s="1">
        <v>1</v>
      </c>
      <c r="AY2010" s="1">
        <v>1</v>
      </c>
      <c r="AZ2010" s="1">
        <v>1</v>
      </c>
      <c r="BA2010" s="1">
        <v>0</v>
      </c>
      <c r="BB2010" s="1">
        <v>1</v>
      </c>
      <c r="BC2010">
        <v>1</v>
      </c>
      <c r="BD2010">
        <v>0</v>
      </c>
      <c r="BE2010">
        <v>1</v>
      </c>
      <c r="BF2010">
        <v>0</v>
      </c>
      <c r="BG2010" s="1">
        <v>1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M2010" s="1">
        <v>0</v>
      </c>
      <c r="BN2010" s="1">
        <v>0</v>
      </c>
      <c r="BO2010" s="1">
        <v>0</v>
      </c>
      <c r="BP2010" s="1">
        <v>0</v>
      </c>
      <c r="BQ2010" s="1">
        <v>0</v>
      </c>
      <c r="BR2010" s="1">
        <v>0</v>
      </c>
      <c r="BS2010" s="1">
        <v>0</v>
      </c>
      <c r="BT2010" s="1">
        <v>0</v>
      </c>
      <c r="BU2010" s="1">
        <v>0</v>
      </c>
      <c r="BV2010" s="1">
        <v>0</v>
      </c>
      <c r="BW2010" s="1">
        <v>0</v>
      </c>
      <c r="BX2010" s="1">
        <v>0</v>
      </c>
      <c r="BY2010" s="1">
        <v>0</v>
      </c>
      <c r="BZ2010" s="1">
        <v>0</v>
      </c>
      <c r="CA2010" s="1">
        <v>0</v>
      </c>
      <c r="CB2010" s="1">
        <v>0</v>
      </c>
      <c r="CC2010" s="1">
        <v>0</v>
      </c>
      <c r="CD2010" s="1">
        <v>0</v>
      </c>
      <c r="CE2010" s="1">
        <v>0</v>
      </c>
      <c r="CF2010" s="1">
        <v>0</v>
      </c>
      <c r="CG2010" s="1">
        <v>0</v>
      </c>
      <c r="CH2010" s="1">
        <v>0</v>
      </c>
      <c r="CI2010" s="1" t="s">
        <v>4946</v>
      </c>
      <c r="CJ2010" s="1" t="s">
        <v>4946</v>
      </c>
      <c r="CK2010" s="1" t="s">
        <v>4946</v>
      </c>
      <c r="CL2010" s="1" t="s">
        <v>4946</v>
      </c>
      <c r="CM2010" s="1" t="s">
        <v>4946</v>
      </c>
      <c r="CN2010" s="1" t="s">
        <v>4946</v>
      </c>
      <c r="CO2010" s="1" t="s">
        <v>4946</v>
      </c>
      <c r="CP2010" s="1" t="s">
        <v>4946</v>
      </c>
      <c r="CQ2010" s="1" t="s">
        <v>4946</v>
      </c>
      <c r="CR2010" s="1" t="s">
        <v>4946</v>
      </c>
      <c r="CS2010" s="1" t="s">
        <v>4946</v>
      </c>
      <c r="CT2010" s="1" t="s">
        <v>4943</v>
      </c>
      <c r="CU2010" s="1" t="s">
        <v>4943</v>
      </c>
      <c r="CV2010" s="1" t="s">
        <v>4943</v>
      </c>
      <c r="CW2010" s="1" t="s">
        <v>4943</v>
      </c>
      <c r="CX2010" s="1" t="s">
        <v>4943</v>
      </c>
      <c r="CY2010" s="1" t="s">
        <v>4943</v>
      </c>
      <c r="CZ2010" s="1" t="s">
        <v>4943</v>
      </c>
    </row>
    <row r="2011" spans="2:104" x14ac:dyDescent="0.25">
      <c r="B2011" s="2">
        <v>44349</v>
      </c>
      <c r="C2011" s="1">
        <v>0</v>
      </c>
      <c r="D2011" s="1">
        <v>1</v>
      </c>
      <c r="E2011" s="1">
        <v>0</v>
      </c>
      <c r="F2011" s="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>
        <v>0</v>
      </c>
      <c r="BD2011">
        <v>0</v>
      </c>
      <c r="BE2011">
        <v>0</v>
      </c>
      <c r="BF201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M2011" s="1">
        <v>0</v>
      </c>
      <c r="BN2011" s="1">
        <v>0</v>
      </c>
      <c r="BO2011" s="1">
        <v>0</v>
      </c>
      <c r="BP2011" s="1">
        <v>0</v>
      </c>
      <c r="BQ2011" s="1">
        <v>0</v>
      </c>
      <c r="BR2011" s="1">
        <v>0</v>
      </c>
      <c r="BS2011" s="1">
        <v>0</v>
      </c>
      <c r="BT2011" s="1">
        <v>0</v>
      </c>
      <c r="BU2011" s="1">
        <v>0</v>
      </c>
      <c r="BV2011" s="1">
        <v>0</v>
      </c>
      <c r="BW2011" s="1">
        <v>0</v>
      </c>
      <c r="BX2011" s="1">
        <v>0</v>
      </c>
      <c r="BY2011" s="1">
        <v>0</v>
      </c>
      <c r="BZ2011" s="1">
        <v>0</v>
      </c>
      <c r="CA2011" s="1">
        <v>0</v>
      </c>
      <c r="CB2011" s="1">
        <v>0</v>
      </c>
      <c r="CC2011" s="1">
        <v>0</v>
      </c>
      <c r="CD2011" s="1">
        <v>0</v>
      </c>
      <c r="CE2011" s="1">
        <v>0</v>
      </c>
      <c r="CF2011" s="1">
        <v>0</v>
      </c>
      <c r="CG2011" s="1">
        <v>0</v>
      </c>
      <c r="CH2011" s="1">
        <v>0</v>
      </c>
      <c r="CI2011" s="1" t="s">
        <v>4943</v>
      </c>
      <c r="CJ2011" s="1" t="s">
        <v>4943</v>
      </c>
      <c r="CK2011" s="1" t="s">
        <v>4943</v>
      </c>
      <c r="CL2011" s="1" t="s">
        <v>4943</v>
      </c>
      <c r="CM2011" s="1" t="s">
        <v>4943</v>
      </c>
      <c r="CN2011" s="1" t="s">
        <v>4943</v>
      </c>
      <c r="CO2011" s="1" t="s">
        <v>4943</v>
      </c>
      <c r="CP2011" s="1" t="s">
        <v>4943</v>
      </c>
      <c r="CQ2011" s="1" t="s">
        <v>4943</v>
      </c>
      <c r="CR2011" s="1" t="s">
        <v>4943</v>
      </c>
      <c r="CS2011" s="1" t="s">
        <v>4943</v>
      </c>
      <c r="CT2011" s="1" t="s">
        <v>4943</v>
      </c>
      <c r="CU2011" s="1" t="s">
        <v>4943</v>
      </c>
      <c r="CV2011" s="1" t="s">
        <v>4943</v>
      </c>
      <c r="CW2011" s="1" t="s">
        <v>4943</v>
      </c>
      <c r="CX2011" s="1" t="s">
        <v>4943</v>
      </c>
      <c r="CY2011" s="1" t="s">
        <v>23</v>
      </c>
      <c r="CZ2011" s="1" t="s">
        <v>4943</v>
      </c>
    </row>
    <row r="2012" spans="2:104" x14ac:dyDescent="0.25">
      <c r="B2012" s="2">
        <v>44349</v>
      </c>
      <c r="C2012" s="1">
        <v>1</v>
      </c>
      <c r="D2012" s="1">
        <v>0</v>
      </c>
      <c r="E2012" s="1">
        <v>0</v>
      </c>
      <c r="F2012" s="1">
        <v>0</v>
      </c>
      <c r="G2012">
        <v>0</v>
      </c>
      <c r="H2012">
        <v>0</v>
      </c>
      <c r="I2012">
        <v>1</v>
      </c>
      <c r="J2012">
        <v>0</v>
      </c>
      <c r="K2012">
        <v>1</v>
      </c>
      <c r="L2012">
        <v>0</v>
      </c>
      <c r="M2012">
        <v>0</v>
      </c>
      <c r="N2012">
        <v>1</v>
      </c>
      <c r="O2012">
        <v>1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 s="1">
        <v>1</v>
      </c>
      <c r="W2012" s="1">
        <v>0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1</v>
      </c>
      <c r="BA2012" s="1">
        <v>0</v>
      </c>
      <c r="BB2012" s="1">
        <v>1</v>
      </c>
      <c r="BC2012">
        <v>0</v>
      </c>
      <c r="BD2012">
        <v>0</v>
      </c>
      <c r="BE2012">
        <v>1</v>
      </c>
      <c r="BF2012">
        <v>1</v>
      </c>
      <c r="BG2012" s="1">
        <v>1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M2012" s="1">
        <v>0</v>
      </c>
      <c r="BN2012" s="1">
        <v>0</v>
      </c>
      <c r="BO2012" s="1">
        <v>0</v>
      </c>
      <c r="BP2012" s="1">
        <v>0</v>
      </c>
      <c r="BQ2012" s="1">
        <v>0</v>
      </c>
      <c r="BR2012" s="1">
        <v>0</v>
      </c>
      <c r="BS2012" s="1">
        <v>0</v>
      </c>
      <c r="BT2012" s="1">
        <v>0</v>
      </c>
      <c r="BU2012" s="1">
        <v>0</v>
      </c>
      <c r="BV2012" s="1">
        <v>0</v>
      </c>
      <c r="BW2012" s="1">
        <v>0</v>
      </c>
      <c r="BX2012" s="1">
        <v>0</v>
      </c>
      <c r="BY2012" s="1">
        <v>0</v>
      </c>
      <c r="BZ2012" s="1">
        <v>0</v>
      </c>
      <c r="CA2012" s="1">
        <v>0</v>
      </c>
      <c r="CB2012" s="1">
        <v>0</v>
      </c>
      <c r="CC2012" s="1">
        <v>0</v>
      </c>
      <c r="CD2012" s="1">
        <v>0</v>
      </c>
      <c r="CE2012" s="1">
        <v>0</v>
      </c>
      <c r="CF2012" s="1">
        <v>0</v>
      </c>
      <c r="CG2012" s="1">
        <v>0</v>
      </c>
      <c r="CH2012" s="1">
        <v>0</v>
      </c>
      <c r="CI2012" s="1" t="s">
        <v>4946</v>
      </c>
      <c r="CJ2012" s="1" t="s">
        <v>4946</v>
      </c>
      <c r="CK2012" s="1" t="s">
        <v>4946</v>
      </c>
      <c r="CL2012" s="1" t="s">
        <v>4946</v>
      </c>
      <c r="CM2012" s="1" t="s">
        <v>4946</v>
      </c>
      <c r="CN2012" s="1" t="s">
        <v>4946</v>
      </c>
      <c r="CO2012" s="1" t="s">
        <v>4946</v>
      </c>
      <c r="CP2012" s="1" t="s">
        <v>4946</v>
      </c>
      <c r="CQ2012" s="1" t="s">
        <v>4946</v>
      </c>
      <c r="CR2012" s="1" t="s">
        <v>4946</v>
      </c>
      <c r="CS2012" s="1" t="s">
        <v>4946</v>
      </c>
      <c r="CT2012" s="1" t="s">
        <v>4943</v>
      </c>
      <c r="CU2012" s="1" t="s">
        <v>4943</v>
      </c>
      <c r="CV2012" s="1" t="s">
        <v>4943</v>
      </c>
      <c r="CW2012" s="1" t="s">
        <v>4943</v>
      </c>
      <c r="CX2012" s="1" t="s">
        <v>4943</v>
      </c>
      <c r="CY2012" s="1" t="s">
        <v>4943</v>
      </c>
      <c r="CZ2012" s="1" t="s">
        <v>4943</v>
      </c>
    </row>
    <row r="2013" spans="2:104" x14ac:dyDescent="0.25">
      <c r="B2013" s="2">
        <v>44348</v>
      </c>
      <c r="C2013" s="1">
        <v>0</v>
      </c>
      <c r="D2013" s="1">
        <v>1</v>
      </c>
      <c r="E2013" s="1">
        <v>0</v>
      </c>
      <c r="F2013" s="1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>
        <v>0</v>
      </c>
      <c r="BD2013">
        <v>0</v>
      </c>
      <c r="BE2013">
        <v>0</v>
      </c>
      <c r="BF2013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M2013" s="1">
        <v>0</v>
      </c>
      <c r="BN2013" s="1">
        <v>0</v>
      </c>
      <c r="BO2013" s="1">
        <v>0</v>
      </c>
      <c r="BP2013" s="1">
        <v>0</v>
      </c>
      <c r="BQ2013" s="1">
        <v>0</v>
      </c>
      <c r="BR2013" s="1">
        <v>0</v>
      </c>
      <c r="BS2013" s="1">
        <v>0</v>
      </c>
      <c r="BT2013" s="1">
        <v>0</v>
      </c>
      <c r="BU2013" s="1">
        <v>0</v>
      </c>
      <c r="BV2013" s="1">
        <v>0</v>
      </c>
      <c r="BW2013" s="1">
        <v>0</v>
      </c>
      <c r="BX2013" s="1">
        <v>0</v>
      </c>
      <c r="BY2013" s="1">
        <v>0</v>
      </c>
      <c r="BZ2013" s="1">
        <v>0</v>
      </c>
      <c r="CA2013" s="1">
        <v>0</v>
      </c>
      <c r="CB2013" s="1">
        <v>0</v>
      </c>
      <c r="CC2013" s="1">
        <v>0</v>
      </c>
      <c r="CD2013" s="1">
        <v>0</v>
      </c>
      <c r="CE2013" s="1">
        <v>0</v>
      </c>
      <c r="CF2013" s="1">
        <v>0</v>
      </c>
      <c r="CG2013" s="1">
        <v>0</v>
      </c>
      <c r="CH2013" s="1">
        <v>0</v>
      </c>
      <c r="CI2013" s="1" t="s">
        <v>4943</v>
      </c>
      <c r="CJ2013" s="1" t="s">
        <v>4943</v>
      </c>
      <c r="CK2013" s="1" t="s">
        <v>4943</v>
      </c>
      <c r="CL2013" s="1" t="s">
        <v>4943</v>
      </c>
      <c r="CM2013" s="1" t="s">
        <v>4943</v>
      </c>
      <c r="CN2013" s="1" t="s">
        <v>4943</v>
      </c>
      <c r="CO2013" s="1" t="s">
        <v>4943</v>
      </c>
      <c r="CP2013" s="1" t="s">
        <v>4943</v>
      </c>
      <c r="CQ2013" s="1" t="s">
        <v>4943</v>
      </c>
      <c r="CR2013" s="1" t="s">
        <v>4943</v>
      </c>
      <c r="CS2013" s="1" t="s">
        <v>4943</v>
      </c>
      <c r="CT2013" s="1" t="s">
        <v>4943</v>
      </c>
      <c r="CU2013" s="1" t="s">
        <v>4943</v>
      </c>
      <c r="CV2013" s="1" t="s">
        <v>4943</v>
      </c>
      <c r="CW2013" s="1" t="s">
        <v>4943</v>
      </c>
      <c r="CX2013" s="1" t="s">
        <v>4943</v>
      </c>
      <c r="CY2013" s="1" t="s">
        <v>23</v>
      </c>
      <c r="CZ2013" s="1" t="s">
        <v>4943</v>
      </c>
    </row>
    <row r="2014" spans="2:104" x14ac:dyDescent="0.25">
      <c r="B2014" s="2">
        <v>44348</v>
      </c>
      <c r="C2014" s="1">
        <v>0</v>
      </c>
      <c r="D2014" s="1">
        <v>1</v>
      </c>
      <c r="E2014" s="1">
        <v>0</v>
      </c>
      <c r="F2014" s="1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>
        <v>0</v>
      </c>
      <c r="BD2014">
        <v>0</v>
      </c>
      <c r="BE2014">
        <v>0</v>
      </c>
      <c r="BF2014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M2014" s="1">
        <v>0</v>
      </c>
      <c r="BN2014" s="1">
        <v>0</v>
      </c>
      <c r="BO2014" s="1">
        <v>0</v>
      </c>
      <c r="BP2014" s="1">
        <v>0</v>
      </c>
      <c r="BQ2014" s="1">
        <v>0</v>
      </c>
      <c r="BR2014" s="1">
        <v>0</v>
      </c>
      <c r="BS2014" s="1">
        <v>0</v>
      </c>
      <c r="BT2014" s="1">
        <v>0</v>
      </c>
      <c r="BU2014" s="1">
        <v>0</v>
      </c>
      <c r="BV2014" s="1">
        <v>0</v>
      </c>
      <c r="BW2014" s="1">
        <v>0</v>
      </c>
      <c r="BX2014" s="1">
        <v>0</v>
      </c>
      <c r="BY2014" s="1">
        <v>0</v>
      </c>
      <c r="BZ2014" s="1">
        <v>0</v>
      </c>
      <c r="CA2014" s="1">
        <v>0</v>
      </c>
      <c r="CB2014" s="1">
        <v>0</v>
      </c>
      <c r="CC2014" s="1">
        <v>0</v>
      </c>
      <c r="CD2014" s="1">
        <v>0</v>
      </c>
      <c r="CE2014" s="1">
        <v>0</v>
      </c>
      <c r="CF2014" s="1">
        <v>0</v>
      </c>
      <c r="CG2014" s="1">
        <v>0</v>
      </c>
      <c r="CH2014" s="1">
        <v>0</v>
      </c>
      <c r="CI2014" s="1" t="s">
        <v>4943</v>
      </c>
      <c r="CJ2014" s="1" t="s">
        <v>4943</v>
      </c>
      <c r="CK2014" s="1" t="s">
        <v>4943</v>
      </c>
      <c r="CL2014" s="1" t="s">
        <v>4943</v>
      </c>
      <c r="CM2014" s="1" t="s">
        <v>4943</v>
      </c>
      <c r="CN2014" s="1" t="s">
        <v>4943</v>
      </c>
      <c r="CO2014" s="1" t="s">
        <v>4943</v>
      </c>
      <c r="CP2014" s="1" t="s">
        <v>4943</v>
      </c>
      <c r="CQ2014" s="1" t="s">
        <v>4943</v>
      </c>
      <c r="CR2014" s="1" t="s">
        <v>4943</v>
      </c>
      <c r="CS2014" s="1" t="s">
        <v>4943</v>
      </c>
      <c r="CT2014" s="1" t="s">
        <v>4943</v>
      </c>
      <c r="CU2014" s="1" t="s">
        <v>4943</v>
      </c>
      <c r="CV2014" s="1" t="s">
        <v>4943</v>
      </c>
      <c r="CW2014" s="1" t="s">
        <v>4943</v>
      </c>
      <c r="CX2014" s="1" t="s">
        <v>4943</v>
      </c>
      <c r="CY2014" s="1" t="s">
        <v>23</v>
      </c>
      <c r="CZ2014" s="1" t="s">
        <v>4943</v>
      </c>
    </row>
    <row r="2015" spans="2:104" x14ac:dyDescent="0.25">
      <c r="B2015" s="2">
        <v>44348</v>
      </c>
      <c r="C2015" s="1">
        <v>1</v>
      </c>
      <c r="D2015" s="1">
        <v>0</v>
      </c>
      <c r="E2015" s="1">
        <v>0</v>
      </c>
      <c r="F2015" s="1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0</v>
      </c>
      <c r="N2015">
        <v>1</v>
      </c>
      <c r="O2015">
        <v>1</v>
      </c>
      <c r="P2015">
        <v>0</v>
      </c>
      <c r="Q2015">
        <v>0</v>
      </c>
      <c r="R2015">
        <v>1</v>
      </c>
      <c r="S2015">
        <v>1</v>
      </c>
      <c r="T2015">
        <v>1</v>
      </c>
      <c r="U2015">
        <v>0</v>
      </c>
      <c r="V2015" s="1">
        <v>1</v>
      </c>
      <c r="W2015" s="1">
        <v>1</v>
      </c>
      <c r="X2015" s="1">
        <v>0</v>
      </c>
      <c r="Y2015" s="1">
        <v>1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1</v>
      </c>
      <c r="AG2015" s="1">
        <v>1</v>
      </c>
      <c r="AH2015" s="1">
        <v>1</v>
      </c>
      <c r="AI2015" s="1">
        <v>0</v>
      </c>
      <c r="AJ2015" s="1">
        <v>0</v>
      </c>
      <c r="AK2015" s="1">
        <v>0</v>
      </c>
      <c r="AL2015" s="1">
        <v>0</v>
      </c>
      <c r="AM2015" s="1">
        <v>1</v>
      </c>
      <c r="AN2015" s="1">
        <v>1</v>
      </c>
      <c r="AO2015" s="1">
        <v>0</v>
      </c>
      <c r="AP2015" s="1">
        <v>1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1</v>
      </c>
      <c r="AX2015" s="1">
        <v>1</v>
      </c>
      <c r="AY2015" s="1">
        <v>1</v>
      </c>
      <c r="AZ2015" s="1">
        <v>1</v>
      </c>
      <c r="BA2015" s="1">
        <v>1</v>
      </c>
      <c r="BB2015" s="1">
        <v>1</v>
      </c>
      <c r="BC2015">
        <v>1</v>
      </c>
      <c r="BD2015">
        <v>1</v>
      </c>
      <c r="BE2015">
        <v>1</v>
      </c>
      <c r="BF2015">
        <v>0</v>
      </c>
      <c r="BG2015" s="1">
        <v>1</v>
      </c>
      <c r="BH2015" s="1">
        <v>1</v>
      </c>
      <c r="BI2015" s="1">
        <v>0</v>
      </c>
      <c r="BJ2015" s="1">
        <v>1</v>
      </c>
      <c r="BK2015" s="1">
        <v>0</v>
      </c>
      <c r="BL2015" s="1">
        <v>0</v>
      </c>
      <c r="BM2015" s="1">
        <v>0</v>
      </c>
      <c r="BN2015" s="1">
        <v>0</v>
      </c>
      <c r="BO2015" s="1">
        <v>0</v>
      </c>
      <c r="BP2015" s="1">
        <v>0</v>
      </c>
      <c r="BQ2015" s="1">
        <v>0</v>
      </c>
      <c r="BR2015" s="1">
        <v>0</v>
      </c>
      <c r="BS2015" s="1">
        <v>0</v>
      </c>
      <c r="BT2015" s="1">
        <v>0</v>
      </c>
      <c r="BU2015" s="1">
        <v>0</v>
      </c>
      <c r="BV2015" s="1">
        <v>0</v>
      </c>
      <c r="BW2015" s="1">
        <v>0</v>
      </c>
      <c r="BX2015" s="1">
        <v>0</v>
      </c>
      <c r="BY2015" s="1">
        <v>0</v>
      </c>
      <c r="BZ2015" s="1">
        <v>0</v>
      </c>
      <c r="CA2015" s="1">
        <v>0</v>
      </c>
      <c r="CB2015" s="1">
        <v>0</v>
      </c>
      <c r="CC2015" s="1">
        <v>0</v>
      </c>
      <c r="CD2015" s="1">
        <v>0</v>
      </c>
      <c r="CE2015" s="1">
        <v>0</v>
      </c>
      <c r="CF2015" s="1">
        <v>0</v>
      </c>
      <c r="CG2015" s="1">
        <v>0</v>
      </c>
      <c r="CH2015" s="1">
        <v>0</v>
      </c>
      <c r="CI2015" s="1" t="s">
        <v>4946</v>
      </c>
      <c r="CJ2015" s="1" t="s">
        <v>4946</v>
      </c>
      <c r="CK2015" s="1" t="s">
        <v>4946</v>
      </c>
      <c r="CL2015" s="1" t="s">
        <v>4946</v>
      </c>
      <c r="CM2015" s="1" t="s">
        <v>4946</v>
      </c>
      <c r="CN2015" s="1" t="s">
        <v>4945</v>
      </c>
      <c r="CO2015" s="1" t="s">
        <v>4946</v>
      </c>
      <c r="CP2015" s="1" t="s">
        <v>4946</v>
      </c>
      <c r="CQ2015" s="1" t="s">
        <v>4946</v>
      </c>
      <c r="CR2015" s="1" t="s">
        <v>4946</v>
      </c>
      <c r="CS2015" s="1" t="s">
        <v>4946</v>
      </c>
      <c r="CT2015" s="1" t="s">
        <v>4943</v>
      </c>
      <c r="CU2015" s="1" t="s">
        <v>4943</v>
      </c>
      <c r="CV2015" s="1" t="s">
        <v>4943</v>
      </c>
      <c r="CW2015" s="1" t="s">
        <v>4943</v>
      </c>
      <c r="CX2015" s="1" t="s">
        <v>4943</v>
      </c>
      <c r="CY2015" s="1" t="s">
        <v>4943</v>
      </c>
      <c r="CZ2015" s="1" t="s">
        <v>4943</v>
      </c>
    </row>
    <row r="2016" spans="2:104" x14ac:dyDescent="0.25">
      <c r="B2016" s="2">
        <v>44348</v>
      </c>
      <c r="C2016" s="1">
        <v>0</v>
      </c>
      <c r="D2016" s="1">
        <v>1</v>
      </c>
      <c r="E2016" s="1">
        <v>0</v>
      </c>
      <c r="F2016" s="1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>
        <v>0</v>
      </c>
      <c r="BD2016">
        <v>0</v>
      </c>
      <c r="BE2016">
        <v>0</v>
      </c>
      <c r="BF2016">
        <v>0</v>
      </c>
      <c r="BG2016" s="1">
        <v>0</v>
      </c>
      <c r="BH2016" s="1">
        <v>0</v>
      </c>
      <c r="BI2016" s="1">
        <v>0</v>
      </c>
      <c r="BJ2016" s="1">
        <v>0</v>
      </c>
      <c r="BK2016" s="1">
        <v>0</v>
      </c>
      <c r="BL2016" s="1">
        <v>0</v>
      </c>
      <c r="BM2016" s="1">
        <v>0</v>
      </c>
      <c r="BN2016" s="1">
        <v>0</v>
      </c>
      <c r="BO2016" s="1">
        <v>0</v>
      </c>
      <c r="BP2016" s="1">
        <v>0</v>
      </c>
      <c r="BQ2016" s="1">
        <v>0</v>
      </c>
      <c r="BR2016" s="1">
        <v>0</v>
      </c>
      <c r="BS2016" s="1">
        <v>0</v>
      </c>
      <c r="BT2016" s="1">
        <v>0</v>
      </c>
      <c r="BU2016" s="1">
        <v>0</v>
      </c>
      <c r="BV2016" s="1">
        <v>0</v>
      </c>
      <c r="BW2016" s="1">
        <v>0</v>
      </c>
      <c r="BX2016" s="1">
        <v>0</v>
      </c>
      <c r="BY2016" s="1">
        <v>0</v>
      </c>
      <c r="BZ2016" s="1">
        <v>0</v>
      </c>
      <c r="CA2016" s="1">
        <v>0</v>
      </c>
      <c r="CB2016" s="1">
        <v>0</v>
      </c>
      <c r="CC2016" s="1">
        <v>0</v>
      </c>
      <c r="CD2016" s="1">
        <v>0</v>
      </c>
      <c r="CE2016" s="1">
        <v>0</v>
      </c>
      <c r="CF2016" s="1">
        <v>0</v>
      </c>
      <c r="CG2016" s="1">
        <v>0</v>
      </c>
      <c r="CH2016" s="1">
        <v>0</v>
      </c>
      <c r="CI2016" s="1" t="s">
        <v>4943</v>
      </c>
      <c r="CJ2016" s="1" t="s">
        <v>4943</v>
      </c>
      <c r="CK2016" s="1" t="s">
        <v>4943</v>
      </c>
      <c r="CL2016" s="1" t="s">
        <v>4943</v>
      </c>
      <c r="CM2016" s="1" t="s">
        <v>4943</v>
      </c>
      <c r="CN2016" s="1" t="s">
        <v>4943</v>
      </c>
      <c r="CO2016" s="1" t="s">
        <v>4943</v>
      </c>
      <c r="CP2016" s="1" t="s">
        <v>4943</v>
      </c>
      <c r="CQ2016" s="1" t="s">
        <v>4943</v>
      </c>
      <c r="CR2016" s="1" t="s">
        <v>4943</v>
      </c>
      <c r="CS2016" s="1" t="s">
        <v>4943</v>
      </c>
      <c r="CT2016" s="1" t="s">
        <v>4943</v>
      </c>
      <c r="CU2016" s="1" t="s">
        <v>4943</v>
      </c>
      <c r="CV2016" s="1" t="s">
        <v>4943</v>
      </c>
      <c r="CW2016" s="1" t="s">
        <v>4943</v>
      </c>
      <c r="CX2016" s="1" t="s">
        <v>4943</v>
      </c>
      <c r="CY2016" s="1" t="s">
        <v>23</v>
      </c>
      <c r="CZ2016" s="1" t="s">
        <v>4943</v>
      </c>
    </row>
    <row r="2017" spans="2:104" x14ac:dyDescent="0.25">
      <c r="B2017" s="2">
        <v>44348</v>
      </c>
      <c r="C2017" s="1">
        <v>0</v>
      </c>
      <c r="D2017" s="1">
        <v>1</v>
      </c>
      <c r="E2017" s="1">
        <v>0</v>
      </c>
      <c r="F2017" s="1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>
        <v>0</v>
      </c>
      <c r="BD2017">
        <v>0</v>
      </c>
      <c r="BE2017">
        <v>0</v>
      </c>
      <c r="BF2017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M2017" s="1">
        <v>0</v>
      </c>
      <c r="BN2017" s="1">
        <v>0</v>
      </c>
      <c r="BO2017" s="1">
        <v>0</v>
      </c>
      <c r="BP2017" s="1">
        <v>0</v>
      </c>
      <c r="BQ2017" s="1">
        <v>0</v>
      </c>
      <c r="BR2017" s="1">
        <v>0</v>
      </c>
      <c r="BS2017" s="1">
        <v>0</v>
      </c>
      <c r="BT2017" s="1">
        <v>0</v>
      </c>
      <c r="BU2017" s="1">
        <v>0</v>
      </c>
      <c r="BV2017" s="1">
        <v>0</v>
      </c>
      <c r="BW2017" s="1">
        <v>0</v>
      </c>
      <c r="BX2017" s="1">
        <v>0</v>
      </c>
      <c r="BY2017" s="1">
        <v>0</v>
      </c>
      <c r="BZ2017" s="1">
        <v>0</v>
      </c>
      <c r="CA2017" s="1">
        <v>0</v>
      </c>
      <c r="CB2017" s="1">
        <v>0</v>
      </c>
      <c r="CC2017" s="1">
        <v>0</v>
      </c>
      <c r="CD2017" s="1">
        <v>0</v>
      </c>
      <c r="CE2017" s="1">
        <v>0</v>
      </c>
      <c r="CF2017" s="1">
        <v>0</v>
      </c>
      <c r="CG2017" s="1">
        <v>0</v>
      </c>
      <c r="CH2017" s="1">
        <v>0</v>
      </c>
      <c r="CI2017" s="1" t="s">
        <v>4943</v>
      </c>
      <c r="CJ2017" s="1" t="s">
        <v>4943</v>
      </c>
      <c r="CK2017" s="1" t="s">
        <v>4943</v>
      </c>
      <c r="CL2017" s="1" t="s">
        <v>4943</v>
      </c>
      <c r="CM2017" s="1" t="s">
        <v>4943</v>
      </c>
      <c r="CN2017" s="1" t="s">
        <v>4943</v>
      </c>
      <c r="CO2017" s="1" t="s">
        <v>4943</v>
      </c>
      <c r="CP2017" s="1" t="s">
        <v>4943</v>
      </c>
      <c r="CQ2017" s="1" t="s">
        <v>4943</v>
      </c>
      <c r="CR2017" s="1" t="s">
        <v>4943</v>
      </c>
      <c r="CS2017" s="1" t="s">
        <v>4943</v>
      </c>
      <c r="CT2017" s="1" t="s">
        <v>4943</v>
      </c>
      <c r="CU2017" s="1" t="s">
        <v>4943</v>
      </c>
      <c r="CV2017" s="1" t="s">
        <v>4943</v>
      </c>
      <c r="CW2017" s="1" t="s">
        <v>4943</v>
      </c>
      <c r="CX2017" s="1" t="s">
        <v>4943</v>
      </c>
      <c r="CY2017" s="1" t="s">
        <v>23</v>
      </c>
      <c r="CZ2017" s="1" t="s">
        <v>4943</v>
      </c>
    </row>
    <row r="2018" spans="2:104" x14ac:dyDescent="0.25">
      <c r="B2018" s="2">
        <v>44348</v>
      </c>
      <c r="C2018" s="1">
        <v>1</v>
      </c>
      <c r="D2018" s="1">
        <v>0</v>
      </c>
      <c r="E2018" s="1">
        <v>0</v>
      </c>
      <c r="F2018" s="1">
        <v>0</v>
      </c>
      <c r="G2018">
        <v>0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</v>
      </c>
      <c r="P2018">
        <v>0</v>
      </c>
      <c r="Q2018">
        <v>0</v>
      </c>
      <c r="R2018">
        <v>1</v>
      </c>
      <c r="S2018">
        <v>0</v>
      </c>
      <c r="T2018">
        <v>1</v>
      </c>
      <c r="U2018">
        <v>0</v>
      </c>
      <c r="V2018" s="1">
        <v>1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1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1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1</v>
      </c>
      <c r="AY2018" s="1">
        <v>1</v>
      </c>
      <c r="AZ2018" s="1">
        <v>1</v>
      </c>
      <c r="BA2018" s="1">
        <v>0</v>
      </c>
      <c r="BB2018" s="1">
        <v>0</v>
      </c>
      <c r="BC2018">
        <v>1</v>
      </c>
      <c r="BD2018">
        <v>1</v>
      </c>
      <c r="BE2018">
        <v>1</v>
      </c>
      <c r="BF2018">
        <v>1</v>
      </c>
      <c r="BG2018" s="1">
        <v>1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M2018" s="1">
        <v>0</v>
      </c>
      <c r="BN2018" s="1">
        <v>0</v>
      </c>
      <c r="BO2018" s="1">
        <v>0</v>
      </c>
      <c r="BP2018" s="1">
        <v>0</v>
      </c>
      <c r="BQ2018" s="1">
        <v>0</v>
      </c>
      <c r="BR2018" s="1">
        <v>0</v>
      </c>
      <c r="BS2018" s="1">
        <v>0</v>
      </c>
      <c r="BT2018" s="1">
        <v>0</v>
      </c>
      <c r="BU2018" s="1">
        <v>0</v>
      </c>
      <c r="BV2018" s="1">
        <v>0</v>
      </c>
      <c r="BW2018" s="1">
        <v>0</v>
      </c>
      <c r="BX2018" s="1">
        <v>0</v>
      </c>
      <c r="BY2018" s="1">
        <v>0</v>
      </c>
      <c r="BZ2018" s="1">
        <v>0</v>
      </c>
      <c r="CA2018" s="1">
        <v>0</v>
      </c>
      <c r="CB2018" s="1">
        <v>0</v>
      </c>
      <c r="CC2018" s="1">
        <v>0</v>
      </c>
      <c r="CD2018" s="1">
        <v>0</v>
      </c>
      <c r="CE2018" s="1">
        <v>0</v>
      </c>
      <c r="CF2018" s="1">
        <v>1</v>
      </c>
      <c r="CG2018" s="1">
        <v>0</v>
      </c>
      <c r="CH2018" s="1">
        <v>0</v>
      </c>
      <c r="CI2018" s="1" t="s">
        <v>4946</v>
      </c>
      <c r="CJ2018" s="1" t="s">
        <v>4946</v>
      </c>
      <c r="CK2018" s="1" t="s">
        <v>4944</v>
      </c>
      <c r="CL2018" s="1" t="s">
        <v>4944</v>
      </c>
      <c r="CM2018" s="1" t="s">
        <v>4944</v>
      </c>
      <c r="CN2018" s="1" t="s">
        <v>4946</v>
      </c>
      <c r="CO2018" s="1" t="s">
        <v>4944</v>
      </c>
      <c r="CP2018" s="1" t="s">
        <v>4944</v>
      </c>
      <c r="CQ2018" s="1" t="s">
        <v>4946</v>
      </c>
      <c r="CR2018" s="1" t="s">
        <v>4946</v>
      </c>
      <c r="CS2018" s="1" t="s">
        <v>4946</v>
      </c>
      <c r="CT2018" s="1" t="s">
        <v>4943</v>
      </c>
      <c r="CU2018" s="1" t="s">
        <v>4943</v>
      </c>
      <c r="CV2018" s="1" t="s">
        <v>4943</v>
      </c>
      <c r="CW2018" s="1" t="s">
        <v>4943</v>
      </c>
      <c r="CX2018" s="1" t="s">
        <v>4943</v>
      </c>
      <c r="CY2018" s="1" t="s">
        <v>4943</v>
      </c>
      <c r="CZ2018" s="1" t="s">
        <v>4943</v>
      </c>
    </row>
    <row r="2019" spans="2:104" x14ac:dyDescent="0.25">
      <c r="B2019" s="2">
        <v>44348</v>
      </c>
      <c r="C2019" s="1">
        <v>0</v>
      </c>
      <c r="D2019" s="1">
        <v>1</v>
      </c>
      <c r="E2019" s="1">
        <v>0</v>
      </c>
      <c r="F2019" s="1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>
        <v>0</v>
      </c>
      <c r="BD2019">
        <v>0</v>
      </c>
      <c r="BE2019">
        <v>0</v>
      </c>
      <c r="BF2019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M2019" s="1">
        <v>0</v>
      </c>
      <c r="BN2019" s="1">
        <v>0</v>
      </c>
      <c r="BO2019" s="1">
        <v>0</v>
      </c>
      <c r="BP2019" s="1">
        <v>0</v>
      </c>
      <c r="BQ2019" s="1">
        <v>0</v>
      </c>
      <c r="BR2019" s="1">
        <v>0</v>
      </c>
      <c r="BS2019" s="1">
        <v>0</v>
      </c>
      <c r="BT2019" s="1">
        <v>0</v>
      </c>
      <c r="BU2019" s="1">
        <v>0</v>
      </c>
      <c r="BV2019" s="1">
        <v>0</v>
      </c>
      <c r="BW2019" s="1">
        <v>0</v>
      </c>
      <c r="BX2019" s="1">
        <v>0</v>
      </c>
      <c r="BY2019" s="1">
        <v>0</v>
      </c>
      <c r="BZ2019" s="1">
        <v>0</v>
      </c>
      <c r="CA2019" s="1">
        <v>0</v>
      </c>
      <c r="CB2019" s="1">
        <v>0</v>
      </c>
      <c r="CC2019" s="1">
        <v>0</v>
      </c>
      <c r="CD2019" s="1">
        <v>0</v>
      </c>
      <c r="CE2019" s="1">
        <v>0</v>
      </c>
      <c r="CF2019" s="1">
        <v>0</v>
      </c>
      <c r="CG2019" s="1">
        <v>0</v>
      </c>
      <c r="CH2019" s="1">
        <v>0</v>
      </c>
      <c r="CI2019" s="1" t="s">
        <v>4943</v>
      </c>
      <c r="CJ2019" s="1" t="s">
        <v>4943</v>
      </c>
      <c r="CK2019" s="1" t="s">
        <v>4943</v>
      </c>
      <c r="CL2019" s="1" t="s">
        <v>4943</v>
      </c>
      <c r="CM2019" s="1" t="s">
        <v>4943</v>
      </c>
      <c r="CN2019" s="1" t="s">
        <v>4943</v>
      </c>
      <c r="CO2019" s="1" t="s">
        <v>4943</v>
      </c>
      <c r="CP2019" s="1" t="s">
        <v>4943</v>
      </c>
      <c r="CQ2019" s="1" t="s">
        <v>4943</v>
      </c>
      <c r="CR2019" s="1" t="s">
        <v>4943</v>
      </c>
      <c r="CS2019" s="1" t="s">
        <v>4943</v>
      </c>
      <c r="CT2019" s="1" t="s">
        <v>4943</v>
      </c>
      <c r="CU2019" s="1" t="s">
        <v>4943</v>
      </c>
      <c r="CV2019" s="1" t="s">
        <v>4943</v>
      </c>
      <c r="CW2019" s="1" t="s">
        <v>4943</v>
      </c>
      <c r="CX2019" s="1" t="s">
        <v>4943</v>
      </c>
      <c r="CY2019" s="1" t="s">
        <v>23</v>
      </c>
      <c r="CZ2019" s="1" t="s">
        <v>4943</v>
      </c>
    </row>
    <row r="2020" spans="2:104" x14ac:dyDescent="0.25">
      <c r="B2020" s="2">
        <v>44348</v>
      </c>
      <c r="C2020" s="1">
        <v>1</v>
      </c>
      <c r="D2020" s="1">
        <v>0</v>
      </c>
      <c r="E2020" s="1">
        <v>0</v>
      </c>
      <c r="F2020" s="1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>
        <v>0</v>
      </c>
      <c r="BD2020">
        <v>0</v>
      </c>
      <c r="BE2020">
        <v>0</v>
      </c>
      <c r="BF2020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M2020" s="1">
        <v>0</v>
      </c>
      <c r="BN2020" s="1">
        <v>0</v>
      </c>
      <c r="BO2020" s="1">
        <v>0</v>
      </c>
      <c r="BP2020" s="1">
        <v>0</v>
      </c>
      <c r="BQ2020" s="1">
        <v>0</v>
      </c>
      <c r="BR2020" s="1">
        <v>0</v>
      </c>
      <c r="BS2020" s="1">
        <v>0</v>
      </c>
      <c r="BT2020" s="1">
        <v>0</v>
      </c>
      <c r="BU2020" s="1">
        <v>0</v>
      </c>
      <c r="BV2020" s="1">
        <v>0</v>
      </c>
      <c r="BW2020" s="1">
        <v>0</v>
      </c>
      <c r="BX2020" s="1">
        <v>0</v>
      </c>
      <c r="BY2020" s="1">
        <v>0</v>
      </c>
      <c r="BZ2020" s="1">
        <v>0</v>
      </c>
      <c r="CA2020" s="1">
        <v>0</v>
      </c>
      <c r="CB2020" s="1">
        <v>0</v>
      </c>
      <c r="CC2020" s="1">
        <v>0</v>
      </c>
      <c r="CD2020" s="1">
        <v>0</v>
      </c>
      <c r="CE2020" s="1">
        <v>0</v>
      </c>
      <c r="CF2020" s="1">
        <v>0</v>
      </c>
      <c r="CG2020" s="1">
        <v>0</v>
      </c>
      <c r="CH2020" s="1">
        <v>0</v>
      </c>
      <c r="CI2020" s="1" t="s">
        <v>4945</v>
      </c>
      <c r="CJ2020" s="1" t="s">
        <v>4945</v>
      </c>
      <c r="CK2020" s="1" t="s">
        <v>4945</v>
      </c>
      <c r="CL2020" s="1" t="s">
        <v>4945</v>
      </c>
      <c r="CM2020" s="1" t="s">
        <v>4945</v>
      </c>
      <c r="CN2020" s="1" t="s">
        <v>4945</v>
      </c>
      <c r="CO2020" s="1" t="s">
        <v>4944</v>
      </c>
      <c r="CP2020" s="1" t="s">
        <v>4944</v>
      </c>
      <c r="CQ2020" s="1" t="s">
        <v>4945</v>
      </c>
      <c r="CR2020" s="1" t="s">
        <v>4945</v>
      </c>
      <c r="CS2020" s="1" t="s">
        <v>4945</v>
      </c>
      <c r="CT2020" s="1" t="s">
        <v>4943</v>
      </c>
      <c r="CU2020" s="1" t="s">
        <v>4943</v>
      </c>
      <c r="CV2020" s="1" t="s">
        <v>4943</v>
      </c>
      <c r="CW2020" s="1" t="s">
        <v>4943</v>
      </c>
      <c r="CX2020" s="1" t="s">
        <v>4943</v>
      </c>
      <c r="CY2020" s="1" t="s">
        <v>4943</v>
      </c>
      <c r="CZ2020" s="1" t="s">
        <v>4943</v>
      </c>
    </row>
    <row r="2021" spans="2:104" x14ac:dyDescent="0.25">
      <c r="B2021" s="2">
        <v>44348</v>
      </c>
      <c r="C2021" s="1">
        <v>1</v>
      </c>
      <c r="D2021" s="1">
        <v>0</v>
      </c>
      <c r="E2021" s="1">
        <v>0</v>
      </c>
      <c r="F2021" s="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1</v>
      </c>
      <c r="M2021">
        <v>0</v>
      </c>
      <c r="N2021">
        <v>1</v>
      </c>
      <c r="O2021">
        <v>1</v>
      </c>
      <c r="P2021">
        <v>1</v>
      </c>
      <c r="Q2021">
        <v>1</v>
      </c>
      <c r="R2021">
        <v>1</v>
      </c>
      <c r="S2021">
        <v>1</v>
      </c>
      <c r="T2021">
        <v>1</v>
      </c>
      <c r="U202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1</v>
      </c>
      <c r="AE2021" s="1">
        <v>0</v>
      </c>
      <c r="AF2021" s="1">
        <v>1</v>
      </c>
      <c r="AG2021" s="1">
        <v>1</v>
      </c>
      <c r="AH2021" s="1">
        <v>1</v>
      </c>
      <c r="AI2021" s="1">
        <v>1</v>
      </c>
      <c r="AJ2021" s="1">
        <v>1</v>
      </c>
      <c r="AK2021" s="1">
        <v>1</v>
      </c>
      <c r="AL2021" s="1">
        <v>1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1</v>
      </c>
      <c r="AV2021" s="1">
        <v>0</v>
      </c>
      <c r="AW2021" s="1">
        <v>1</v>
      </c>
      <c r="AX2021" s="1">
        <v>1</v>
      </c>
      <c r="AY2021" s="1">
        <v>1</v>
      </c>
      <c r="AZ2021" s="1">
        <v>1</v>
      </c>
      <c r="BA2021" s="1">
        <v>1</v>
      </c>
      <c r="BB2021" s="1">
        <v>1</v>
      </c>
      <c r="BC2021">
        <v>1</v>
      </c>
      <c r="BD2021">
        <v>1</v>
      </c>
      <c r="BE2021">
        <v>1</v>
      </c>
      <c r="BF2021">
        <v>1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M2021" s="1">
        <v>0</v>
      </c>
      <c r="BN2021" s="1">
        <v>0</v>
      </c>
      <c r="BO2021" s="1">
        <v>1</v>
      </c>
      <c r="BP2021" s="1">
        <v>0</v>
      </c>
      <c r="BQ2021" s="1">
        <v>1</v>
      </c>
      <c r="BR2021" s="1">
        <v>1</v>
      </c>
      <c r="BS2021" s="1">
        <v>1</v>
      </c>
      <c r="BT2021" s="1">
        <v>1</v>
      </c>
      <c r="BU2021" s="1">
        <v>1</v>
      </c>
      <c r="BV2021" s="1">
        <v>0</v>
      </c>
      <c r="BW2021" s="1">
        <v>0</v>
      </c>
      <c r="BX2021" s="1">
        <v>0</v>
      </c>
      <c r="BY2021" s="1">
        <v>0</v>
      </c>
      <c r="BZ2021" s="1">
        <v>0</v>
      </c>
      <c r="CA2021" s="1">
        <v>0</v>
      </c>
      <c r="CB2021" s="1">
        <v>0</v>
      </c>
      <c r="CC2021" s="1">
        <v>0</v>
      </c>
      <c r="CD2021" s="1">
        <v>1</v>
      </c>
      <c r="CE2021" s="1">
        <v>0</v>
      </c>
      <c r="CF2021" s="1">
        <v>0</v>
      </c>
      <c r="CG2021" s="1">
        <v>0</v>
      </c>
      <c r="CH2021" s="1">
        <v>0</v>
      </c>
      <c r="CI2021" s="1" t="s">
        <v>4946</v>
      </c>
      <c r="CJ2021" s="1" t="s">
        <v>4946</v>
      </c>
      <c r="CK2021" s="1" t="s">
        <v>4946</v>
      </c>
      <c r="CL2021" s="1" t="s">
        <v>4946</v>
      </c>
      <c r="CM2021" s="1" t="s">
        <v>4944</v>
      </c>
      <c r="CN2021" s="1" t="s">
        <v>4944</v>
      </c>
      <c r="CO2021" s="1" t="s">
        <v>4944</v>
      </c>
      <c r="CP2021" s="1" t="s">
        <v>4944</v>
      </c>
      <c r="CQ2021" s="1" t="s">
        <v>4944</v>
      </c>
      <c r="CR2021" s="1" t="s">
        <v>4946</v>
      </c>
      <c r="CS2021" s="1" t="s">
        <v>4946</v>
      </c>
      <c r="CT2021" s="1" t="s">
        <v>4943</v>
      </c>
      <c r="CU2021" s="1" t="s">
        <v>4943</v>
      </c>
      <c r="CV2021" s="1" t="s">
        <v>4943</v>
      </c>
      <c r="CW2021" s="1" t="s">
        <v>4943</v>
      </c>
      <c r="CX2021" s="1" t="s">
        <v>4943</v>
      </c>
      <c r="CY2021" s="1" t="s">
        <v>4943</v>
      </c>
      <c r="CZ2021" s="1" t="s">
        <v>4943</v>
      </c>
    </row>
    <row r="2022" spans="2:104" x14ac:dyDescent="0.25">
      <c r="B2022" s="2">
        <v>44348</v>
      </c>
      <c r="C2022" s="1">
        <v>0</v>
      </c>
      <c r="D2022" s="1">
        <v>1</v>
      </c>
      <c r="E2022" s="1">
        <v>0</v>
      </c>
      <c r="F2022" s="1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>
        <v>0</v>
      </c>
      <c r="BD2022">
        <v>0</v>
      </c>
      <c r="BE2022">
        <v>0</v>
      </c>
      <c r="BF2022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M2022" s="1">
        <v>0</v>
      </c>
      <c r="BN2022" s="1">
        <v>0</v>
      </c>
      <c r="BO2022" s="1">
        <v>0</v>
      </c>
      <c r="BP2022" s="1">
        <v>0</v>
      </c>
      <c r="BQ2022" s="1">
        <v>0</v>
      </c>
      <c r="BR2022" s="1">
        <v>0</v>
      </c>
      <c r="BS2022" s="1">
        <v>0</v>
      </c>
      <c r="BT2022" s="1">
        <v>0</v>
      </c>
      <c r="BU2022" s="1">
        <v>0</v>
      </c>
      <c r="BV2022" s="1">
        <v>0</v>
      </c>
      <c r="BW2022" s="1">
        <v>0</v>
      </c>
      <c r="BX2022" s="1">
        <v>0</v>
      </c>
      <c r="BY2022" s="1">
        <v>0</v>
      </c>
      <c r="BZ2022" s="1">
        <v>0</v>
      </c>
      <c r="CA2022" s="1">
        <v>0</v>
      </c>
      <c r="CB2022" s="1">
        <v>0</v>
      </c>
      <c r="CC2022" s="1">
        <v>0</v>
      </c>
      <c r="CD2022" s="1">
        <v>0</v>
      </c>
      <c r="CE2022" s="1">
        <v>0</v>
      </c>
      <c r="CF2022" s="1">
        <v>0</v>
      </c>
      <c r="CG2022" s="1">
        <v>0</v>
      </c>
      <c r="CH2022" s="1">
        <v>0</v>
      </c>
      <c r="CI2022" s="1" t="s">
        <v>4943</v>
      </c>
      <c r="CJ2022" s="1" t="s">
        <v>4943</v>
      </c>
      <c r="CK2022" s="1" t="s">
        <v>4943</v>
      </c>
      <c r="CL2022" s="1" t="s">
        <v>4943</v>
      </c>
      <c r="CM2022" s="1" t="s">
        <v>4943</v>
      </c>
      <c r="CN2022" s="1" t="s">
        <v>4943</v>
      </c>
      <c r="CO2022" s="1" t="s">
        <v>4943</v>
      </c>
      <c r="CP2022" s="1" t="s">
        <v>4943</v>
      </c>
      <c r="CQ2022" s="1" t="s">
        <v>4943</v>
      </c>
      <c r="CR2022" s="1" t="s">
        <v>4943</v>
      </c>
      <c r="CS2022" s="1" t="s">
        <v>4943</v>
      </c>
      <c r="CT2022" s="1" t="s">
        <v>4943</v>
      </c>
      <c r="CU2022" s="1" t="s">
        <v>4943</v>
      </c>
      <c r="CV2022" s="1" t="s">
        <v>4943</v>
      </c>
      <c r="CW2022" s="1" t="s">
        <v>4943</v>
      </c>
      <c r="CX2022" s="1" t="s">
        <v>4943</v>
      </c>
      <c r="CY2022" s="1" t="s">
        <v>23</v>
      </c>
      <c r="CZ2022" s="1" t="s">
        <v>4943</v>
      </c>
    </row>
    <row r="2023" spans="2:104" x14ac:dyDescent="0.25">
      <c r="B2023" s="2">
        <v>44348</v>
      </c>
      <c r="C2023" s="1">
        <v>0</v>
      </c>
      <c r="D2023" s="1">
        <v>1</v>
      </c>
      <c r="E2023" s="1">
        <v>0</v>
      </c>
      <c r="F2023" s="1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>
        <v>0</v>
      </c>
      <c r="BD2023">
        <v>0</v>
      </c>
      <c r="BE2023">
        <v>0</v>
      </c>
      <c r="BF2023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M2023" s="1">
        <v>0</v>
      </c>
      <c r="BN2023" s="1">
        <v>0</v>
      </c>
      <c r="BO2023" s="1">
        <v>0</v>
      </c>
      <c r="BP2023" s="1">
        <v>0</v>
      </c>
      <c r="BQ2023" s="1">
        <v>0</v>
      </c>
      <c r="BR2023" s="1">
        <v>0</v>
      </c>
      <c r="BS2023" s="1">
        <v>0</v>
      </c>
      <c r="BT2023" s="1">
        <v>0</v>
      </c>
      <c r="BU2023" s="1">
        <v>0</v>
      </c>
      <c r="BV2023" s="1">
        <v>0</v>
      </c>
      <c r="BW2023" s="1">
        <v>0</v>
      </c>
      <c r="BX2023" s="1">
        <v>0</v>
      </c>
      <c r="BY2023" s="1">
        <v>0</v>
      </c>
      <c r="BZ2023" s="1">
        <v>0</v>
      </c>
      <c r="CA2023" s="1">
        <v>0</v>
      </c>
      <c r="CB2023" s="1">
        <v>0</v>
      </c>
      <c r="CC2023" s="1">
        <v>0</v>
      </c>
      <c r="CD2023" s="1">
        <v>0</v>
      </c>
      <c r="CE2023" s="1">
        <v>0</v>
      </c>
      <c r="CF2023" s="1">
        <v>0</v>
      </c>
      <c r="CG2023" s="1">
        <v>0</v>
      </c>
      <c r="CH2023" s="1">
        <v>0</v>
      </c>
      <c r="CI2023" s="1" t="s">
        <v>4943</v>
      </c>
      <c r="CJ2023" s="1" t="s">
        <v>4943</v>
      </c>
      <c r="CK2023" s="1" t="s">
        <v>4943</v>
      </c>
      <c r="CL2023" s="1" t="s">
        <v>4943</v>
      </c>
      <c r="CM2023" s="1" t="s">
        <v>4943</v>
      </c>
      <c r="CN2023" s="1" t="s">
        <v>4943</v>
      </c>
      <c r="CO2023" s="1" t="s">
        <v>4943</v>
      </c>
      <c r="CP2023" s="1" t="s">
        <v>4943</v>
      </c>
      <c r="CQ2023" s="1" t="s">
        <v>4943</v>
      </c>
      <c r="CR2023" s="1" t="s">
        <v>4943</v>
      </c>
      <c r="CS2023" s="1" t="s">
        <v>4943</v>
      </c>
      <c r="CT2023" s="1" t="s">
        <v>4943</v>
      </c>
      <c r="CU2023" s="1" t="s">
        <v>4943</v>
      </c>
      <c r="CV2023" s="1" t="s">
        <v>4943</v>
      </c>
      <c r="CW2023" s="1" t="s">
        <v>4943</v>
      </c>
      <c r="CX2023" s="1" t="s">
        <v>4943</v>
      </c>
      <c r="CY2023" s="1" t="s">
        <v>23</v>
      </c>
      <c r="CZ2023" s="1" t="s">
        <v>4943</v>
      </c>
    </row>
    <row r="2024" spans="2:104" x14ac:dyDescent="0.25">
      <c r="B2024" s="2">
        <v>44348</v>
      </c>
      <c r="C2024" s="1">
        <v>1</v>
      </c>
      <c r="D2024" s="1">
        <v>0</v>
      </c>
      <c r="E2024" s="1">
        <v>0</v>
      </c>
      <c r="F2024" s="1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1</v>
      </c>
      <c r="M2024">
        <v>1</v>
      </c>
      <c r="N2024">
        <v>1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1</v>
      </c>
      <c r="V2024" s="1">
        <v>1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1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1</v>
      </c>
      <c r="AY2024" s="1">
        <v>1</v>
      </c>
      <c r="AZ2024" s="1">
        <v>1</v>
      </c>
      <c r="BA2024" s="1">
        <v>0</v>
      </c>
      <c r="BB2024" s="1">
        <v>1</v>
      </c>
      <c r="BC2024">
        <v>1</v>
      </c>
      <c r="BD2024">
        <v>0</v>
      </c>
      <c r="BE2024">
        <v>1</v>
      </c>
      <c r="BF2024">
        <v>0</v>
      </c>
      <c r="BG2024" s="1">
        <v>1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M2024" s="1">
        <v>0</v>
      </c>
      <c r="BN2024" s="1">
        <v>0</v>
      </c>
      <c r="BO2024" s="1">
        <v>0</v>
      </c>
      <c r="BP2024" s="1">
        <v>0</v>
      </c>
      <c r="BQ2024" s="1">
        <v>0</v>
      </c>
      <c r="BR2024" s="1">
        <v>0</v>
      </c>
      <c r="BS2024" s="1">
        <v>0</v>
      </c>
      <c r="BT2024" s="1">
        <v>0</v>
      </c>
      <c r="BU2024" s="1">
        <v>1</v>
      </c>
      <c r="BV2024" s="1">
        <v>1</v>
      </c>
      <c r="BW2024" s="1">
        <v>0</v>
      </c>
      <c r="BX2024" s="1">
        <v>0</v>
      </c>
      <c r="BY2024" s="1">
        <v>0</v>
      </c>
      <c r="BZ2024" s="1">
        <v>1</v>
      </c>
      <c r="CA2024" s="1">
        <v>0</v>
      </c>
      <c r="CB2024" s="1">
        <v>0</v>
      </c>
      <c r="CC2024" s="1">
        <v>0</v>
      </c>
      <c r="CD2024" s="1">
        <v>0</v>
      </c>
      <c r="CE2024" s="1">
        <v>0</v>
      </c>
      <c r="CF2024" s="1">
        <v>0</v>
      </c>
      <c r="CG2024" s="1">
        <v>0</v>
      </c>
      <c r="CH2024" s="1">
        <v>0</v>
      </c>
      <c r="CI2024" s="1" t="s">
        <v>4946</v>
      </c>
      <c r="CJ2024" s="1" t="s">
        <v>4946</v>
      </c>
      <c r="CK2024" s="1" t="s">
        <v>4944</v>
      </c>
      <c r="CL2024" s="1" t="s">
        <v>4944</v>
      </c>
      <c r="CM2024" s="1" t="s">
        <v>4944</v>
      </c>
      <c r="CN2024" s="1" t="s">
        <v>4944</v>
      </c>
      <c r="CO2024" s="1" t="s">
        <v>4944</v>
      </c>
      <c r="CP2024" s="1" t="s">
        <v>4944</v>
      </c>
      <c r="CQ2024" s="1" t="s">
        <v>4944</v>
      </c>
      <c r="CR2024" s="1" t="s">
        <v>4944</v>
      </c>
      <c r="CS2024" s="1" t="s">
        <v>4944</v>
      </c>
      <c r="CT2024" s="1" t="s">
        <v>4943</v>
      </c>
      <c r="CU2024" s="1" t="s">
        <v>4943</v>
      </c>
      <c r="CV2024" s="1" t="s">
        <v>4943</v>
      </c>
      <c r="CW2024" s="1" t="s">
        <v>4943</v>
      </c>
      <c r="CX2024" s="1" t="s">
        <v>4943</v>
      </c>
      <c r="CY2024" s="1" t="s">
        <v>4943</v>
      </c>
      <c r="CZ2024" s="1" t="s">
        <v>4943</v>
      </c>
    </row>
    <row r="2025" spans="2:104" x14ac:dyDescent="0.25">
      <c r="B2025" s="2">
        <v>44348</v>
      </c>
      <c r="C2025" s="1">
        <v>0</v>
      </c>
      <c r="D2025" s="1">
        <v>1</v>
      </c>
      <c r="E2025" s="1">
        <v>0</v>
      </c>
      <c r="F2025" s="1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>
        <v>0</v>
      </c>
      <c r="BD2025">
        <v>0</v>
      </c>
      <c r="BE2025">
        <v>0</v>
      </c>
      <c r="BF2025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M2025" s="1">
        <v>0</v>
      </c>
      <c r="BN2025" s="1">
        <v>0</v>
      </c>
      <c r="BO2025" s="1">
        <v>0</v>
      </c>
      <c r="BP2025" s="1">
        <v>0</v>
      </c>
      <c r="BQ2025" s="1">
        <v>0</v>
      </c>
      <c r="BR2025" s="1">
        <v>0</v>
      </c>
      <c r="BS2025" s="1">
        <v>0</v>
      </c>
      <c r="BT2025" s="1">
        <v>0</v>
      </c>
      <c r="BU2025" s="1">
        <v>0</v>
      </c>
      <c r="BV2025" s="1">
        <v>0</v>
      </c>
      <c r="BW2025" s="1">
        <v>0</v>
      </c>
      <c r="BX2025" s="1">
        <v>0</v>
      </c>
      <c r="BY2025" s="1">
        <v>0</v>
      </c>
      <c r="BZ2025" s="1">
        <v>0</v>
      </c>
      <c r="CA2025" s="1">
        <v>0</v>
      </c>
      <c r="CB2025" s="1">
        <v>0</v>
      </c>
      <c r="CC2025" s="1">
        <v>0</v>
      </c>
      <c r="CD2025" s="1">
        <v>0</v>
      </c>
      <c r="CE2025" s="1">
        <v>0</v>
      </c>
      <c r="CF2025" s="1">
        <v>0</v>
      </c>
      <c r="CG2025" s="1">
        <v>0</v>
      </c>
      <c r="CH2025" s="1">
        <v>0</v>
      </c>
      <c r="CI2025" s="1" t="s">
        <v>4943</v>
      </c>
      <c r="CJ2025" s="1" t="s">
        <v>4943</v>
      </c>
      <c r="CK2025" s="1" t="s">
        <v>4943</v>
      </c>
      <c r="CL2025" s="1" t="s">
        <v>4943</v>
      </c>
      <c r="CM2025" s="1" t="s">
        <v>4943</v>
      </c>
      <c r="CN2025" s="1" t="s">
        <v>4943</v>
      </c>
      <c r="CO2025" s="1" t="s">
        <v>4943</v>
      </c>
      <c r="CP2025" s="1" t="s">
        <v>4943</v>
      </c>
      <c r="CQ2025" s="1" t="s">
        <v>4943</v>
      </c>
      <c r="CR2025" s="1" t="s">
        <v>4943</v>
      </c>
      <c r="CS2025" s="1" t="s">
        <v>4943</v>
      </c>
      <c r="CT2025" s="1" t="s">
        <v>4943</v>
      </c>
      <c r="CU2025" s="1" t="s">
        <v>4943</v>
      </c>
      <c r="CV2025" s="1" t="s">
        <v>4943</v>
      </c>
      <c r="CW2025" s="1" t="s">
        <v>4943</v>
      </c>
      <c r="CX2025" s="1" t="s">
        <v>4943</v>
      </c>
      <c r="CY2025" s="1" t="s">
        <v>23</v>
      </c>
      <c r="CZ2025" s="1" t="s">
        <v>4943</v>
      </c>
    </row>
    <row r="2026" spans="2:104" x14ac:dyDescent="0.25">
      <c r="B2026" s="2">
        <v>44348</v>
      </c>
      <c r="C2026" s="1">
        <v>0</v>
      </c>
      <c r="D2026" s="1">
        <v>1</v>
      </c>
      <c r="E2026" s="1">
        <v>0</v>
      </c>
      <c r="F2026" s="1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>
        <v>0</v>
      </c>
      <c r="BD2026">
        <v>0</v>
      </c>
      <c r="BE2026">
        <v>0</v>
      </c>
      <c r="BF2026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M2026" s="1">
        <v>0</v>
      </c>
      <c r="BN2026" s="1">
        <v>0</v>
      </c>
      <c r="BO2026" s="1">
        <v>0</v>
      </c>
      <c r="BP2026" s="1">
        <v>0</v>
      </c>
      <c r="BQ2026" s="1">
        <v>0</v>
      </c>
      <c r="BR2026" s="1">
        <v>0</v>
      </c>
      <c r="BS2026" s="1">
        <v>0</v>
      </c>
      <c r="BT2026" s="1">
        <v>0</v>
      </c>
      <c r="BU2026" s="1">
        <v>0</v>
      </c>
      <c r="BV2026" s="1">
        <v>0</v>
      </c>
      <c r="BW2026" s="1">
        <v>0</v>
      </c>
      <c r="BX2026" s="1">
        <v>0</v>
      </c>
      <c r="BY2026" s="1">
        <v>0</v>
      </c>
      <c r="BZ2026" s="1">
        <v>0</v>
      </c>
      <c r="CA2026" s="1">
        <v>0</v>
      </c>
      <c r="CB2026" s="1">
        <v>0</v>
      </c>
      <c r="CC2026" s="1">
        <v>0</v>
      </c>
      <c r="CD2026" s="1">
        <v>0</v>
      </c>
      <c r="CE2026" s="1">
        <v>0</v>
      </c>
      <c r="CF2026" s="1">
        <v>0</v>
      </c>
      <c r="CG2026" s="1">
        <v>0</v>
      </c>
      <c r="CH2026" s="1">
        <v>0</v>
      </c>
      <c r="CI2026" s="1" t="s">
        <v>4943</v>
      </c>
      <c r="CJ2026" s="1" t="s">
        <v>4943</v>
      </c>
      <c r="CK2026" s="1" t="s">
        <v>4943</v>
      </c>
      <c r="CL2026" s="1" t="s">
        <v>4943</v>
      </c>
      <c r="CM2026" s="1" t="s">
        <v>4943</v>
      </c>
      <c r="CN2026" s="1" t="s">
        <v>4943</v>
      </c>
      <c r="CO2026" s="1" t="s">
        <v>4943</v>
      </c>
      <c r="CP2026" s="1" t="s">
        <v>4943</v>
      </c>
      <c r="CQ2026" s="1" t="s">
        <v>4943</v>
      </c>
      <c r="CR2026" s="1" t="s">
        <v>4943</v>
      </c>
      <c r="CS2026" s="1" t="s">
        <v>4943</v>
      </c>
      <c r="CT2026" s="1" t="s">
        <v>4943</v>
      </c>
      <c r="CU2026" s="1" t="s">
        <v>4943</v>
      </c>
      <c r="CV2026" s="1" t="s">
        <v>4943</v>
      </c>
      <c r="CW2026" s="1" t="s">
        <v>4943</v>
      </c>
      <c r="CX2026" s="1" t="s">
        <v>4943</v>
      </c>
      <c r="CY2026" s="1" t="s">
        <v>23</v>
      </c>
      <c r="CZ2026" s="1" t="s">
        <v>4943</v>
      </c>
    </row>
    <row r="2027" spans="2:104" x14ac:dyDescent="0.25">
      <c r="B2027" s="2">
        <v>44348</v>
      </c>
      <c r="C2027" s="1">
        <v>0</v>
      </c>
      <c r="D2027" s="1">
        <v>1</v>
      </c>
      <c r="E2027" s="1">
        <v>0</v>
      </c>
      <c r="F2027" s="1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>
        <v>0</v>
      </c>
      <c r="BD2027">
        <v>0</v>
      </c>
      <c r="BE2027">
        <v>0</v>
      </c>
      <c r="BF2027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M2027" s="1">
        <v>0</v>
      </c>
      <c r="BN2027" s="1">
        <v>0</v>
      </c>
      <c r="BO2027" s="1">
        <v>0</v>
      </c>
      <c r="BP2027" s="1">
        <v>0</v>
      </c>
      <c r="BQ2027" s="1">
        <v>0</v>
      </c>
      <c r="BR2027" s="1">
        <v>0</v>
      </c>
      <c r="BS2027" s="1">
        <v>0</v>
      </c>
      <c r="BT2027" s="1">
        <v>0</v>
      </c>
      <c r="BU2027" s="1">
        <v>0</v>
      </c>
      <c r="BV2027" s="1">
        <v>0</v>
      </c>
      <c r="BW2027" s="1">
        <v>0</v>
      </c>
      <c r="BX2027" s="1">
        <v>0</v>
      </c>
      <c r="BY2027" s="1">
        <v>0</v>
      </c>
      <c r="BZ2027" s="1">
        <v>0</v>
      </c>
      <c r="CA2027" s="1">
        <v>0</v>
      </c>
      <c r="CB2027" s="1">
        <v>0</v>
      </c>
      <c r="CC2027" s="1">
        <v>0</v>
      </c>
      <c r="CD2027" s="1">
        <v>0</v>
      </c>
      <c r="CE2027" s="1">
        <v>0</v>
      </c>
      <c r="CF2027" s="1">
        <v>0</v>
      </c>
      <c r="CG2027" s="1">
        <v>0</v>
      </c>
      <c r="CH2027" s="1">
        <v>0</v>
      </c>
      <c r="CI2027" s="1" t="s">
        <v>4943</v>
      </c>
      <c r="CJ2027" s="1" t="s">
        <v>4943</v>
      </c>
      <c r="CK2027" s="1" t="s">
        <v>4943</v>
      </c>
      <c r="CL2027" s="1" t="s">
        <v>4943</v>
      </c>
      <c r="CM2027" s="1" t="s">
        <v>4943</v>
      </c>
      <c r="CN2027" s="1" t="s">
        <v>4943</v>
      </c>
      <c r="CO2027" s="1" t="s">
        <v>4943</v>
      </c>
      <c r="CP2027" s="1" t="s">
        <v>4943</v>
      </c>
      <c r="CQ2027" s="1" t="s">
        <v>4943</v>
      </c>
      <c r="CR2027" s="1" t="s">
        <v>4943</v>
      </c>
      <c r="CS2027" s="1" t="s">
        <v>4943</v>
      </c>
      <c r="CT2027" s="1" t="s">
        <v>4943</v>
      </c>
      <c r="CU2027" s="1" t="s">
        <v>4943</v>
      </c>
      <c r="CV2027" s="1" t="s">
        <v>4943</v>
      </c>
      <c r="CW2027" s="1" t="s">
        <v>4943</v>
      </c>
      <c r="CX2027" s="1" t="s">
        <v>4943</v>
      </c>
      <c r="CY2027" s="1" t="s">
        <v>23</v>
      </c>
      <c r="CZ2027" s="1" t="s">
        <v>4943</v>
      </c>
    </row>
    <row r="2028" spans="2:104" x14ac:dyDescent="0.25">
      <c r="B2028" s="2">
        <v>44348</v>
      </c>
      <c r="C2028" s="1">
        <v>1</v>
      </c>
      <c r="D2028" s="1">
        <v>0</v>
      </c>
      <c r="E2028" s="1">
        <v>0</v>
      </c>
      <c r="F2028" s="1">
        <v>0</v>
      </c>
      <c r="G2028">
        <v>0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1</v>
      </c>
      <c r="R2028">
        <v>0</v>
      </c>
      <c r="S2028">
        <v>0</v>
      </c>
      <c r="T2028">
        <v>1</v>
      </c>
      <c r="U2028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  <c r="AC2028" s="1">
        <v>1</v>
      </c>
      <c r="AD2028" s="1">
        <v>0</v>
      </c>
      <c r="AE2028" s="1">
        <v>0</v>
      </c>
      <c r="AF2028" s="1">
        <v>1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1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>
        <v>0</v>
      </c>
      <c r="BD2028">
        <v>0</v>
      </c>
      <c r="BE2028">
        <v>0</v>
      </c>
      <c r="BF2028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M2028" s="1">
        <v>0</v>
      </c>
      <c r="BN2028" s="1">
        <v>0</v>
      </c>
      <c r="BO2028" s="1">
        <v>0</v>
      </c>
      <c r="BP2028" s="1">
        <v>0</v>
      </c>
      <c r="BQ2028" s="1">
        <v>0</v>
      </c>
      <c r="BR2028" s="1">
        <v>0</v>
      </c>
      <c r="BS2028" s="1">
        <v>0</v>
      </c>
      <c r="BT2028" s="1">
        <v>0</v>
      </c>
      <c r="BU2028" s="1">
        <v>0</v>
      </c>
      <c r="BV2028" s="1">
        <v>0</v>
      </c>
      <c r="BW2028" s="1">
        <v>0</v>
      </c>
      <c r="BX2028" s="1">
        <v>0</v>
      </c>
      <c r="BY2028" s="1">
        <v>0</v>
      </c>
      <c r="BZ2028" s="1">
        <v>0</v>
      </c>
      <c r="CA2028" s="1">
        <v>0</v>
      </c>
      <c r="CB2028" s="1">
        <v>0</v>
      </c>
      <c r="CC2028" s="1">
        <v>0</v>
      </c>
      <c r="CD2028" s="1">
        <v>0</v>
      </c>
      <c r="CE2028" s="1">
        <v>0</v>
      </c>
      <c r="CF2028" s="1">
        <v>0</v>
      </c>
      <c r="CG2028" s="1">
        <v>0</v>
      </c>
      <c r="CH2028" s="1">
        <v>0</v>
      </c>
      <c r="CI2028" s="1" t="s">
        <v>4944</v>
      </c>
      <c r="CJ2028" s="1" t="s">
        <v>4944</v>
      </c>
      <c r="CK2028" s="1" t="s">
        <v>4946</v>
      </c>
      <c r="CL2028" s="1" t="s">
        <v>4946</v>
      </c>
      <c r="CM2028" s="1" t="s">
        <v>4944</v>
      </c>
      <c r="CN2028" s="1" t="s">
        <v>4944</v>
      </c>
      <c r="CO2028" s="1" t="s">
        <v>4945</v>
      </c>
      <c r="CP2028" s="1" t="s">
        <v>4945</v>
      </c>
      <c r="CQ2028" s="1" t="s">
        <v>4944</v>
      </c>
      <c r="CR2028" s="1" t="s">
        <v>4944</v>
      </c>
      <c r="CS2028" s="1" t="s">
        <v>4944</v>
      </c>
      <c r="CT2028" s="1" t="s">
        <v>4943</v>
      </c>
      <c r="CU2028" s="1" t="s">
        <v>4943</v>
      </c>
      <c r="CV2028" s="1" t="s">
        <v>4943</v>
      </c>
      <c r="CW2028" s="1" t="s">
        <v>4943</v>
      </c>
      <c r="CX2028" s="1" t="s">
        <v>4943</v>
      </c>
      <c r="CY2028" s="1" t="s">
        <v>4943</v>
      </c>
      <c r="CZ2028" s="1" t="s">
        <v>4943</v>
      </c>
    </row>
    <row r="2029" spans="2:104" x14ac:dyDescent="0.25">
      <c r="B2029" s="2">
        <v>44348</v>
      </c>
      <c r="C2029" s="1">
        <v>0</v>
      </c>
      <c r="D2029" s="1">
        <v>1</v>
      </c>
      <c r="E2029" s="1">
        <v>0</v>
      </c>
      <c r="F2029" s="1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>
        <v>0</v>
      </c>
      <c r="BD2029">
        <v>0</v>
      </c>
      <c r="BE2029">
        <v>0</v>
      </c>
      <c r="BF2029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M2029" s="1">
        <v>0</v>
      </c>
      <c r="BN2029" s="1">
        <v>0</v>
      </c>
      <c r="BO2029" s="1">
        <v>0</v>
      </c>
      <c r="BP2029" s="1">
        <v>0</v>
      </c>
      <c r="BQ2029" s="1">
        <v>0</v>
      </c>
      <c r="BR2029" s="1">
        <v>0</v>
      </c>
      <c r="BS2029" s="1">
        <v>0</v>
      </c>
      <c r="BT2029" s="1">
        <v>0</v>
      </c>
      <c r="BU2029" s="1">
        <v>0</v>
      </c>
      <c r="BV2029" s="1">
        <v>0</v>
      </c>
      <c r="BW2029" s="1">
        <v>0</v>
      </c>
      <c r="BX2029" s="1">
        <v>0</v>
      </c>
      <c r="BY2029" s="1">
        <v>0</v>
      </c>
      <c r="BZ2029" s="1">
        <v>0</v>
      </c>
      <c r="CA2029" s="1">
        <v>0</v>
      </c>
      <c r="CB2029" s="1">
        <v>0</v>
      </c>
      <c r="CC2029" s="1">
        <v>0</v>
      </c>
      <c r="CD2029" s="1">
        <v>0</v>
      </c>
      <c r="CE2029" s="1">
        <v>0</v>
      </c>
      <c r="CF2029" s="1">
        <v>0</v>
      </c>
      <c r="CG2029" s="1">
        <v>0</v>
      </c>
      <c r="CH2029" s="1">
        <v>0</v>
      </c>
      <c r="CI2029" s="1" t="s">
        <v>4943</v>
      </c>
      <c r="CJ2029" s="1" t="s">
        <v>4943</v>
      </c>
      <c r="CK2029" s="1" t="s">
        <v>4943</v>
      </c>
      <c r="CL2029" s="1" t="s">
        <v>4943</v>
      </c>
      <c r="CM2029" s="1" t="s">
        <v>4943</v>
      </c>
      <c r="CN2029" s="1" t="s">
        <v>4943</v>
      </c>
      <c r="CO2029" s="1" t="s">
        <v>4943</v>
      </c>
      <c r="CP2029" s="1" t="s">
        <v>4943</v>
      </c>
      <c r="CQ2029" s="1" t="s">
        <v>4943</v>
      </c>
      <c r="CR2029" s="1" t="s">
        <v>4943</v>
      </c>
      <c r="CS2029" s="1" t="s">
        <v>4943</v>
      </c>
      <c r="CT2029" s="1" t="s">
        <v>4943</v>
      </c>
      <c r="CU2029" s="1" t="s">
        <v>4943</v>
      </c>
      <c r="CV2029" s="1" t="s">
        <v>4943</v>
      </c>
      <c r="CW2029" s="1" t="s">
        <v>4943</v>
      </c>
      <c r="CX2029" s="1" t="s">
        <v>4943</v>
      </c>
      <c r="CY2029" s="1" t="s">
        <v>23</v>
      </c>
      <c r="CZ2029" s="1" t="s">
        <v>4943</v>
      </c>
    </row>
    <row r="2030" spans="2:104" x14ac:dyDescent="0.25">
      <c r="B2030" s="2">
        <v>44348</v>
      </c>
      <c r="C2030" s="1">
        <v>0</v>
      </c>
      <c r="D2030" s="1">
        <v>1</v>
      </c>
      <c r="E2030" s="1">
        <v>0</v>
      </c>
      <c r="F2030" s="1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>
        <v>0</v>
      </c>
      <c r="BD2030">
        <v>0</v>
      </c>
      <c r="BE2030">
        <v>0</v>
      </c>
      <c r="BF2030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M2030" s="1">
        <v>0</v>
      </c>
      <c r="BN2030" s="1">
        <v>0</v>
      </c>
      <c r="BO2030" s="1">
        <v>0</v>
      </c>
      <c r="BP2030" s="1">
        <v>0</v>
      </c>
      <c r="BQ2030" s="1">
        <v>0</v>
      </c>
      <c r="BR2030" s="1">
        <v>0</v>
      </c>
      <c r="BS2030" s="1">
        <v>0</v>
      </c>
      <c r="BT2030" s="1">
        <v>0</v>
      </c>
      <c r="BU2030" s="1">
        <v>0</v>
      </c>
      <c r="BV2030" s="1">
        <v>0</v>
      </c>
      <c r="BW2030" s="1">
        <v>0</v>
      </c>
      <c r="BX2030" s="1">
        <v>0</v>
      </c>
      <c r="BY2030" s="1">
        <v>0</v>
      </c>
      <c r="BZ2030" s="1">
        <v>0</v>
      </c>
      <c r="CA2030" s="1">
        <v>0</v>
      </c>
      <c r="CB2030" s="1">
        <v>0</v>
      </c>
      <c r="CC2030" s="1">
        <v>0</v>
      </c>
      <c r="CD2030" s="1">
        <v>0</v>
      </c>
      <c r="CE2030" s="1">
        <v>0</v>
      </c>
      <c r="CF2030" s="1">
        <v>0</v>
      </c>
      <c r="CG2030" s="1">
        <v>0</v>
      </c>
      <c r="CH2030" s="1">
        <v>0</v>
      </c>
      <c r="CI2030" s="1" t="s">
        <v>4943</v>
      </c>
      <c r="CJ2030" s="1" t="s">
        <v>4943</v>
      </c>
      <c r="CK2030" s="1" t="s">
        <v>4943</v>
      </c>
      <c r="CL2030" s="1" t="s">
        <v>4943</v>
      </c>
      <c r="CM2030" s="1" t="s">
        <v>4943</v>
      </c>
      <c r="CN2030" s="1" t="s">
        <v>4943</v>
      </c>
      <c r="CO2030" s="1" t="s">
        <v>4943</v>
      </c>
      <c r="CP2030" s="1" t="s">
        <v>4943</v>
      </c>
      <c r="CQ2030" s="1" t="s">
        <v>4943</v>
      </c>
      <c r="CR2030" s="1" t="s">
        <v>4943</v>
      </c>
      <c r="CS2030" s="1" t="s">
        <v>4943</v>
      </c>
      <c r="CT2030" s="1" t="s">
        <v>4943</v>
      </c>
      <c r="CU2030" s="1" t="s">
        <v>4943</v>
      </c>
      <c r="CV2030" s="1" t="s">
        <v>4943</v>
      </c>
      <c r="CW2030" s="1" t="s">
        <v>4943</v>
      </c>
      <c r="CX2030" s="1" t="s">
        <v>4943</v>
      </c>
      <c r="CY2030" s="1" t="s">
        <v>23</v>
      </c>
      <c r="CZ2030" s="1" t="s">
        <v>4943</v>
      </c>
    </row>
    <row r="2031" spans="2:104" x14ac:dyDescent="0.25">
      <c r="B2031" s="2">
        <v>44348</v>
      </c>
      <c r="C2031" s="1">
        <v>1</v>
      </c>
      <c r="D2031" s="1">
        <v>0</v>
      </c>
      <c r="E2031" s="1">
        <v>0</v>
      </c>
      <c r="F2031" s="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0</v>
      </c>
      <c r="N2031">
        <v>0</v>
      </c>
      <c r="O2031">
        <v>1</v>
      </c>
      <c r="P2031">
        <v>0</v>
      </c>
      <c r="Q2031">
        <v>0</v>
      </c>
      <c r="R2031">
        <v>1</v>
      </c>
      <c r="S2031">
        <v>1</v>
      </c>
      <c r="T2031">
        <v>1</v>
      </c>
      <c r="U203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1</v>
      </c>
      <c r="AD2031" s="1">
        <v>0</v>
      </c>
      <c r="AE2031" s="1">
        <v>0</v>
      </c>
      <c r="AF2031" s="1">
        <v>1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1</v>
      </c>
      <c r="AU2031" s="1">
        <v>0</v>
      </c>
      <c r="AV2031" s="1">
        <v>0</v>
      </c>
      <c r="AW2031" s="1">
        <v>0</v>
      </c>
      <c r="AX2031" s="1">
        <v>1</v>
      </c>
      <c r="AY2031" s="1">
        <v>1</v>
      </c>
      <c r="AZ2031" s="1">
        <v>1</v>
      </c>
      <c r="BA2031" s="1">
        <v>1</v>
      </c>
      <c r="BB2031" s="1">
        <v>1</v>
      </c>
      <c r="BC2031">
        <v>1</v>
      </c>
      <c r="BD2031">
        <v>1</v>
      </c>
      <c r="BE2031">
        <v>1</v>
      </c>
      <c r="BF2031">
        <v>1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M2031" s="1">
        <v>0</v>
      </c>
      <c r="BN2031" s="1">
        <v>1</v>
      </c>
      <c r="BO2031" s="1">
        <v>0</v>
      </c>
      <c r="BP2031" s="1">
        <v>0</v>
      </c>
      <c r="BQ2031" s="1">
        <v>0</v>
      </c>
      <c r="BR2031" s="1">
        <v>0</v>
      </c>
      <c r="BS2031" s="1">
        <v>0</v>
      </c>
      <c r="BT2031" s="1">
        <v>0</v>
      </c>
      <c r="BU2031" s="1">
        <v>0</v>
      </c>
      <c r="BV2031" s="1">
        <v>0</v>
      </c>
      <c r="BW2031" s="1">
        <v>0</v>
      </c>
      <c r="BX2031" s="1">
        <v>0</v>
      </c>
      <c r="BY2031" s="1">
        <v>0</v>
      </c>
      <c r="BZ2031" s="1">
        <v>0</v>
      </c>
      <c r="CA2031" s="1">
        <v>0</v>
      </c>
      <c r="CB2031" s="1">
        <v>0</v>
      </c>
      <c r="CC2031" s="1">
        <v>0</v>
      </c>
      <c r="CD2031" s="1">
        <v>0</v>
      </c>
      <c r="CE2031" s="1">
        <v>0</v>
      </c>
      <c r="CF2031" s="1">
        <v>0</v>
      </c>
      <c r="CG2031" s="1">
        <v>0</v>
      </c>
      <c r="CH2031" s="1">
        <v>0</v>
      </c>
      <c r="CI2031" s="1" t="s">
        <v>4946</v>
      </c>
      <c r="CJ2031" s="1" t="s">
        <v>4946</v>
      </c>
      <c r="CK2031" s="1" t="s">
        <v>4946</v>
      </c>
      <c r="CL2031" s="1" t="s">
        <v>4946</v>
      </c>
      <c r="CM2031" s="1" t="s">
        <v>4946</v>
      </c>
      <c r="CN2031" s="1" t="s">
        <v>4945</v>
      </c>
      <c r="CO2031" s="1" t="s">
        <v>4946</v>
      </c>
      <c r="CP2031" s="1" t="s">
        <v>4944</v>
      </c>
      <c r="CQ2031" s="1" t="s">
        <v>4944</v>
      </c>
      <c r="CR2031" s="1" t="s">
        <v>4944</v>
      </c>
      <c r="CS2031" s="1" t="s">
        <v>4944</v>
      </c>
      <c r="CT2031" s="1" t="s">
        <v>4943</v>
      </c>
      <c r="CU2031" s="1" t="s">
        <v>4943</v>
      </c>
      <c r="CV2031" s="1" t="s">
        <v>4943</v>
      </c>
      <c r="CW2031" s="1" t="s">
        <v>4943</v>
      </c>
      <c r="CX2031" s="1" t="s">
        <v>4943</v>
      </c>
      <c r="CY2031" s="1" t="s">
        <v>4943</v>
      </c>
      <c r="CZ2031" s="1" t="s">
        <v>4943</v>
      </c>
    </row>
    <row r="2032" spans="2:104" x14ac:dyDescent="0.25">
      <c r="B2032" s="2">
        <v>44348</v>
      </c>
      <c r="C2032" s="1">
        <v>0</v>
      </c>
      <c r="D2032" s="1">
        <v>1</v>
      </c>
      <c r="E2032" s="1">
        <v>0</v>
      </c>
      <c r="F2032" s="1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>
        <v>0</v>
      </c>
      <c r="BD2032">
        <v>0</v>
      </c>
      <c r="BE2032">
        <v>0</v>
      </c>
      <c r="BF2032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M2032" s="1">
        <v>0</v>
      </c>
      <c r="BN2032" s="1">
        <v>0</v>
      </c>
      <c r="BO2032" s="1">
        <v>0</v>
      </c>
      <c r="BP2032" s="1">
        <v>0</v>
      </c>
      <c r="BQ2032" s="1">
        <v>0</v>
      </c>
      <c r="BR2032" s="1">
        <v>0</v>
      </c>
      <c r="BS2032" s="1">
        <v>0</v>
      </c>
      <c r="BT2032" s="1">
        <v>0</v>
      </c>
      <c r="BU2032" s="1">
        <v>0</v>
      </c>
      <c r="BV2032" s="1">
        <v>0</v>
      </c>
      <c r="BW2032" s="1">
        <v>0</v>
      </c>
      <c r="BX2032" s="1">
        <v>0</v>
      </c>
      <c r="BY2032" s="1">
        <v>0</v>
      </c>
      <c r="BZ2032" s="1">
        <v>0</v>
      </c>
      <c r="CA2032" s="1">
        <v>0</v>
      </c>
      <c r="CB2032" s="1">
        <v>0</v>
      </c>
      <c r="CC2032" s="1">
        <v>0</v>
      </c>
      <c r="CD2032" s="1">
        <v>0</v>
      </c>
      <c r="CE2032" s="1">
        <v>0</v>
      </c>
      <c r="CF2032" s="1">
        <v>0</v>
      </c>
      <c r="CG2032" s="1">
        <v>0</v>
      </c>
      <c r="CH2032" s="1">
        <v>0</v>
      </c>
      <c r="CI2032" s="1" t="s">
        <v>4943</v>
      </c>
      <c r="CJ2032" s="1" t="s">
        <v>4943</v>
      </c>
      <c r="CK2032" s="1" t="s">
        <v>4943</v>
      </c>
      <c r="CL2032" s="1" t="s">
        <v>4943</v>
      </c>
      <c r="CM2032" s="1" t="s">
        <v>4943</v>
      </c>
      <c r="CN2032" s="1" t="s">
        <v>4943</v>
      </c>
      <c r="CO2032" s="1" t="s">
        <v>4943</v>
      </c>
      <c r="CP2032" s="1" t="s">
        <v>4943</v>
      </c>
      <c r="CQ2032" s="1" t="s">
        <v>4943</v>
      </c>
      <c r="CR2032" s="1" t="s">
        <v>4943</v>
      </c>
      <c r="CS2032" s="1" t="s">
        <v>4943</v>
      </c>
      <c r="CT2032" s="1" t="s">
        <v>4943</v>
      </c>
      <c r="CU2032" s="1" t="s">
        <v>4943</v>
      </c>
      <c r="CV2032" s="1" t="s">
        <v>4943</v>
      </c>
      <c r="CW2032" s="1" t="s">
        <v>4943</v>
      </c>
      <c r="CX2032" s="1" t="s">
        <v>4943</v>
      </c>
      <c r="CY2032" s="1" t="s">
        <v>23</v>
      </c>
      <c r="CZ2032" s="1" t="s">
        <v>4943</v>
      </c>
    </row>
    <row r="2033" spans="2:104" x14ac:dyDescent="0.25">
      <c r="B2033" s="2">
        <v>44348</v>
      </c>
      <c r="C2033" s="1">
        <v>0</v>
      </c>
      <c r="D2033" s="1">
        <v>1</v>
      </c>
      <c r="E2033" s="1">
        <v>0</v>
      </c>
      <c r="F2033" s="1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>
        <v>0</v>
      </c>
      <c r="BD2033">
        <v>0</v>
      </c>
      <c r="BE2033">
        <v>0</v>
      </c>
      <c r="BF2033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M2033" s="1">
        <v>0</v>
      </c>
      <c r="BN2033" s="1">
        <v>0</v>
      </c>
      <c r="BO2033" s="1">
        <v>0</v>
      </c>
      <c r="BP2033" s="1">
        <v>0</v>
      </c>
      <c r="BQ2033" s="1">
        <v>0</v>
      </c>
      <c r="BR2033" s="1">
        <v>0</v>
      </c>
      <c r="BS2033" s="1">
        <v>0</v>
      </c>
      <c r="BT2033" s="1">
        <v>0</v>
      </c>
      <c r="BU2033" s="1">
        <v>0</v>
      </c>
      <c r="BV2033" s="1">
        <v>0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G2033" s="1">
        <v>0</v>
      </c>
      <c r="CH2033" s="1">
        <v>0</v>
      </c>
      <c r="CI2033" s="1" t="s">
        <v>4943</v>
      </c>
      <c r="CJ2033" s="1" t="s">
        <v>4943</v>
      </c>
      <c r="CK2033" s="1" t="s">
        <v>4943</v>
      </c>
      <c r="CL2033" s="1" t="s">
        <v>4943</v>
      </c>
      <c r="CM2033" s="1" t="s">
        <v>4943</v>
      </c>
      <c r="CN2033" s="1" t="s">
        <v>4943</v>
      </c>
      <c r="CO2033" s="1" t="s">
        <v>4943</v>
      </c>
      <c r="CP2033" s="1" t="s">
        <v>4943</v>
      </c>
      <c r="CQ2033" s="1" t="s">
        <v>4943</v>
      </c>
      <c r="CR2033" s="1" t="s">
        <v>4943</v>
      </c>
      <c r="CS2033" s="1" t="s">
        <v>4943</v>
      </c>
      <c r="CT2033" s="1" t="s">
        <v>4943</v>
      </c>
      <c r="CU2033" s="1" t="s">
        <v>4943</v>
      </c>
      <c r="CV2033" s="1" t="s">
        <v>4943</v>
      </c>
      <c r="CW2033" s="1" t="s">
        <v>4943</v>
      </c>
      <c r="CX2033" s="1" t="s">
        <v>4943</v>
      </c>
      <c r="CY2033" s="1" t="s">
        <v>23</v>
      </c>
      <c r="CZ2033" s="1" t="s">
        <v>4943</v>
      </c>
    </row>
    <row r="2034" spans="2:104" x14ac:dyDescent="0.25">
      <c r="B2034" s="2">
        <v>44348</v>
      </c>
      <c r="C2034" s="1">
        <v>1</v>
      </c>
      <c r="D2034" s="1">
        <v>0</v>
      </c>
      <c r="E2034" s="1">
        <v>0</v>
      </c>
      <c r="F2034" s="1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>
        <v>0</v>
      </c>
      <c r="BD2034">
        <v>0</v>
      </c>
      <c r="BE2034">
        <v>0</v>
      </c>
      <c r="BF2034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M2034" s="1">
        <v>0</v>
      </c>
      <c r="BN2034" s="1">
        <v>0</v>
      </c>
      <c r="BO2034" s="1">
        <v>0</v>
      </c>
      <c r="BP2034" s="1">
        <v>0</v>
      </c>
      <c r="BQ2034" s="1">
        <v>0</v>
      </c>
      <c r="BR2034" s="1">
        <v>0</v>
      </c>
      <c r="BS2034" s="1">
        <v>0</v>
      </c>
      <c r="BT2034" s="1">
        <v>0</v>
      </c>
      <c r="BU2034" s="1">
        <v>0</v>
      </c>
      <c r="BV2034" s="1">
        <v>0</v>
      </c>
      <c r="BW2034" s="1">
        <v>0</v>
      </c>
      <c r="BX2034" s="1">
        <v>0</v>
      </c>
      <c r="BY2034" s="1">
        <v>0</v>
      </c>
      <c r="BZ2034" s="1">
        <v>0</v>
      </c>
      <c r="CA2034" s="1">
        <v>0</v>
      </c>
      <c r="CB2034" s="1">
        <v>0</v>
      </c>
      <c r="CC2034" s="1">
        <v>0</v>
      </c>
      <c r="CD2034" s="1">
        <v>0</v>
      </c>
      <c r="CE2034" s="1">
        <v>0</v>
      </c>
      <c r="CF2034" s="1">
        <v>0</v>
      </c>
      <c r="CG2034" s="1">
        <v>0</v>
      </c>
      <c r="CH2034" s="1">
        <v>0</v>
      </c>
      <c r="CI2034" s="1" t="s">
        <v>4945</v>
      </c>
      <c r="CJ2034" s="1" t="s">
        <v>4945</v>
      </c>
      <c r="CK2034" s="1" t="s">
        <v>4945</v>
      </c>
      <c r="CL2034" s="1" t="s">
        <v>4945</v>
      </c>
      <c r="CM2034" s="1" t="s">
        <v>4945</v>
      </c>
      <c r="CN2034" s="1" t="s">
        <v>4945</v>
      </c>
      <c r="CO2034" s="1" t="s">
        <v>4945</v>
      </c>
      <c r="CP2034" s="1" t="s">
        <v>4945</v>
      </c>
      <c r="CQ2034" s="1" t="s">
        <v>4945</v>
      </c>
      <c r="CR2034" s="1" t="s">
        <v>4945</v>
      </c>
      <c r="CS2034" s="1" t="s">
        <v>4945</v>
      </c>
      <c r="CT2034" s="1" t="s">
        <v>4943</v>
      </c>
      <c r="CU2034" s="1" t="s">
        <v>4943</v>
      </c>
      <c r="CV2034" s="1" t="s">
        <v>4943</v>
      </c>
      <c r="CW2034" s="1" t="s">
        <v>4943</v>
      </c>
      <c r="CX2034" s="1" t="s">
        <v>4943</v>
      </c>
      <c r="CY2034" s="1" t="s">
        <v>4943</v>
      </c>
      <c r="CZ2034" s="1" t="s">
        <v>4943</v>
      </c>
    </row>
    <row r="2035" spans="2:104" x14ac:dyDescent="0.25">
      <c r="B2035" s="2">
        <v>44348</v>
      </c>
      <c r="C2035" s="1">
        <v>0</v>
      </c>
      <c r="D2035" s="1">
        <v>1</v>
      </c>
      <c r="E2035" s="1">
        <v>0</v>
      </c>
      <c r="F2035" s="1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>
        <v>0</v>
      </c>
      <c r="BD2035">
        <v>0</v>
      </c>
      <c r="BE2035">
        <v>0</v>
      </c>
      <c r="BF2035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M2035" s="1">
        <v>0</v>
      </c>
      <c r="BN2035" s="1">
        <v>0</v>
      </c>
      <c r="BO2035" s="1">
        <v>0</v>
      </c>
      <c r="BP2035" s="1">
        <v>0</v>
      </c>
      <c r="BQ2035" s="1">
        <v>0</v>
      </c>
      <c r="BR2035" s="1">
        <v>0</v>
      </c>
      <c r="BS2035" s="1">
        <v>0</v>
      </c>
      <c r="BT2035" s="1">
        <v>0</v>
      </c>
      <c r="BU2035" s="1">
        <v>0</v>
      </c>
      <c r="BV2035" s="1">
        <v>0</v>
      </c>
      <c r="BW2035" s="1">
        <v>0</v>
      </c>
      <c r="BX2035" s="1">
        <v>0</v>
      </c>
      <c r="BY2035" s="1">
        <v>0</v>
      </c>
      <c r="BZ2035" s="1">
        <v>0</v>
      </c>
      <c r="CA2035" s="1">
        <v>0</v>
      </c>
      <c r="CB2035" s="1">
        <v>0</v>
      </c>
      <c r="CC2035" s="1">
        <v>0</v>
      </c>
      <c r="CD2035" s="1">
        <v>0</v>
      </c>
      <c r="CE2035" s="1">
        <v>0</v>
      </c>
      <c r="CF2035" s="1">
        <v>0</v>
      </c>
      <c r="CG2035" s="1">
        <v>0</v>
      </c>
      <c r="CH2035" s="1">
        <v>0</v>
      </c>
      <c r="CI2035" s="1" t="s">
        <v>4943</v>
      </c>
      <c r="CJ2035" s="1" t="s">
        <v>4943</v>
      </c>
      <c r="CK2035" s="1" t="s">
        <v>4943</v>
      </c>
      <c r="CL2035" s="1" t="s">
        <v>4943</v>
      </c>
      <c r="CM2035" s="1" t="s">
        <v>4943</v>
      </c>
      <c r="CN2035" s="1" t="s">
        <v>4943</v>
      </c>
      <c r="CO2035" s="1" t="s">
        <v>4943</v>
      </c>
      <c r="CP2035" s="1" t="s">
        <v>4943</v>
      </c>
      <c r="CQ2035" s="1" t="s">
        <v>4943</v>
      </c>
      <c r="CR2035" s="1" t="s">
        <v>4943</v>
      </c>
      <c r="CS2035" s="1" t="s">
        <v>4943</v>
      </c>
      <c r="CT2035" s="1" t="s">
        <v>4943</v>
      </c>
      <c r="CU2035" s="1" t="s">
        <v>4943</v>
      </c>
      <c r="CV2035" s="1" t="s">
        <v>4943</v>
      </c>
      <c r="CW2035" s="1" t="s">
        <v>4943</v>
      </c>
      <c r="CX2035" s="1" t="s">
        <v>4943</v>
      </c>
      <c r="CY2035" s="1" t="s">
        <v>23</v>
      </c>
      <c r="CZ2035" s="1" t="s">
        <v>4943</v>
      </c>
    </row>
    <row r="2036" spans="2:104" x14ac:dyDescent="0.25">
      <c r="B2036" s="2">
        <v>44348</v>
      </c>
      <c r="C2036" s="1">
        <v>1</v>
      </c>
      <c r="D2036" s="1">
        <v>0</v>
      </c>
      <c r="E2036" s="1">
        <v>0</v>
      </c>
      <c r="F2036" s="1">
        <v>0</v>
      </c>
      <c r="G2036">
        <v>0</v>
      </c>
      <c r="H2036">
        <v>0</v>
      </c>
      <c r="I2036">
        <v>1</v>
      </c>
      <c r="J2036">
        <v>0</v>
      </c>
      <c r="K2036">
        <v>0</v>
      </c>
      <c r="L2036">
        <v>0</v>
      </c>
      <c r="M2036">
        <v>0</v>
      </c>
      <c r="N2036">
        <v>1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1</v>
      </c>
      <c r="U2036">
        <v>0</v>
      </c>
      <c r="V2036" s="1">
        <v>1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>
        <v>0</v>
      </c>
      <c r="BD2036">
        <v>0</v>
      </c>
      <c r="BE2036">
        <v>0</v>
      </c>
      <c r="BF2036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M2036" s="1">
        <v>0</v>
      </c>
      <c r="BN2036" s="1">
        <v>0</v>
      </c>
      <c r="BO2036" s="1">
        <v>0</v>
      </c>
      <c r="BP2036" s="1">
        <v>0</v>
      </c>
      <c r="BQ2036" s="1">
        <v>0</v>
      </c>
      <c r="BR2036" s="1">
        <v>0</v>
      </c>
      <c r="BS2036" s="1">
        <v>0</v>
      </c>
      <c r="BT2036" s="1">
        <v>0</v>
      </c>
      <c r="BU2036" s="1">
        <v>0</v>
      </c>
      <c r="BV2036" s="1">
        <v>0</v>
      </c>
      <c r="BW2036" s="1">
        <v>0</v>
      </c>
      <c r="BX2036" s="1">
        <v>0</v>
      </c>
      <c r="BY2036" s="1">
        <v>0</v>
      </c>
      <c r="BZ2036" s="1">
        <v>0</v>
      </c>
      <c r="CA2036" s="1">
        <v>0</v>
      </c>
      <c r="CB2036" s="1">
        <v>0</v>
      </c>
      <c r="CC2036" s="1">
        <v>0</v>
      </c>
      <c r="CD2036" s="1">
        <v>0</v>
      </c>
      <c r="CE2036" s="1">
        <v>0</v>
      </c>
      <c r="CF2036" s="1">
        <v>0</v>
      </c>
      <c r="CG2036" s="1">
        <v>0</v>
      </c>
      <c r="CH2036" s="1">
        <v>0</v>
      </c>
      <c r="CI2036" s="1" t="s">
        <v>4944</v>
      </c>
      <c r="CJ2036" s="1" t="s">
        <v>4944</v>
      </c>
      <c r="CK2036" s="1" t="s">
        <v>4944</v>
      </c>
      <c r="CL2036" s="1" t="s">
        <v>4944</v>
      </c>
      <c r="CM2036" s="1" t="s">
        <v>4944</v>
      </c>
      <c r="CN2036" s="1" t="s">
        <v>4944</v>
      </c>
      <c r="CO2036" s="1" t="s">
        <v>4944</v>
      </c>
      <c r="CP2036" s="1" t="s">
        <v>4946</v>
      </c>
      <c r="CQ2036" s="1" t="s">
        <v>4944</v>
      </c>
      <c r="CR2036" s="1" t="s">
        <v>4944</v>
      </c>
      <c r="CS2036" s="1" t="s">
        <v>4944</v>
      </c>
      <c r="CT2036" s="1" t="s">
        <v>4943</v>
      </c>
      <c r="CU2036" s="1" t="s">
        <v>4943</v>
      </c>
      <c r="CV2036" s="1" t="s">
        <v>4943</v>
      </c>
      <c r="CW2036" s="1" t="s">
        <v>4943</v>
      </c>
      <c r="CX2036" s="1" t="s">
        <v>4943</v>
      </c>
      <c r="CY2036" s="1" t="s">
        <v>4943</v>
      </c>
      <c r="CZ2036" s="1" t="s">
        <v>4943</v>
      </c>
    </row>
    <row r="2037" spans="2:104" x14ac:dyDescent="0.25">
      <c r="B2037" s="2">
        <v>44348</v>
      </c>
      <c r="C2037" s="1">
        <v>0</v>
      </c>
      <c r="D2037" s="1">
        <v>1</v>
      </c>
      <c r="E2037" s="1">
        <v>0</v>
      </c>
      <c r="F2037" s="1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>
        <v>0</v>
      </c>
      <c r="BD2037">
        <v>0</v>
      </c>
      <c r="BE2037">
        <v>0</v>
      </c>
      <c r="BF2037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M2037" s="1">
        <v>0</v>
      </c>
      <c r="BN2037" s="1">
        <v>0</v>
      </c>
      <c r="BO2037" s="1">
        <v>0</v>
      </c>
      <c r="BP2037" s="1">
        <v>0</v>
      </c>
      <c r="BQ2037" s="1">
        <v>0</v>
      </c>
      <c r="BR2037" s="1">
        <v>0</v>
      </c>
      <c r="BS2037" s="1">
        <v>0</v>
      </c>
      <c r="BT2037" s="1">
        <v>0</v>
      </c>
      <c r="BU2037" s="1">
        <v>0</v>
      </c>
      <c r="BV2037" s="1">
        <v>0</v>
      </c>
      <c r="BW2037" s="1">
        <v>0</v>
      </c>
      <c r="BX2037" s="1">
        <v>0</v>
      </c>
      <c r="BY2037" s="1">
        <v>0</v>
      </c>
      <c r="BZ2037" s="1">
        <v>0</v>
      </c>
      <c r="CA2037" s="1">
        <v>0</v>
      </c>
      <c r="CB2037" s="1">
        <v>0</v>
      </c>
      <c r="CC2037" s="1">
        <v>0</v>
      </c>
      <c r="CD2037" s="1">
        <v>0</v>
      </c>
      <c r="CE2037" s="1">
        <v>0</v>
      </c>
      <c r="CF2037" s="1">
        <v>0</v>
      </c>
      <c r="CG2037" s="1">
        <v>0</v>
      </c>
      <c r="CH2037" s="1">
        <v>0</v>
      </c>
      <c r="CI2037" s="1" t="s">
        <v>4943</v>
      </c>
      <c r="CJ2037" s="1" t="s">
        <v>4943</v>
      </c>
      <c r="CK2037" s="1" t="s">
        <v>4943</v>
      </c>
      <c r="CL2037" s="1" t="s">
        <v>4943</v>
      </c>
      <c r="CM2037" s="1" t="s">
        <v>4943</v>
      </c>
      <c r="CN2037" s="1" t="s">
        <v>4943</v>
      </c>
      <c r="CO2037" s="1" t="s">
        <v>4943</v>
      </c>
      <c r="CP2037" s="1" t="s">
        <v>4943</v>
      </c>
      <c r="CQ2037" s="1" t="s">
        <v>4943</v>
      </c>
      <c r="CR2037" s="1" t="s">
        <v>4943</v>
      </c>
      <c r="CS2037" s="1" t="s">
        <v>4943</v>
      </c>
      <c r="CT2037" s="1" t="s">
        <v>4943</v>
      </c>
      <c r="CU2037" s="1" t="s">
        <v>4943</v>
      </c>
      <c r="CV2037" s="1" t="s">
        <v>4943</v>
      </c>
      <c r="CW2037" s="1" t="s">
        <v>4943</v>
      </c>
      <c r="CX2037" s="1" t="s">
        <v>4943</v>
      </c>
      <c r="CY2037" s="1" t="s">
        <v>23</v>
      </c>
      <c r="CZ2037" s="1" t="s">
        <v>4943</v>
      </c>
    </row>
    <row r="2038" spans="2:104" x14ac:dyDescent="0.25">
      <c r="B2038" s="2">
        <v>44348</v>
      </c>
      <c r="C2038" s="1">
        <v>1</v>
      </c>
      <c r="D2038" s="1">
        <v>0</v>
      </c>
      <c r="E2038" s="1">
        <v>0</v>
      </c>
      <c r="F2038" s="1">
        <v>0</v>
      </c>
      <c r="G2038">
        <v>0</v>
      </c>
      <c r="H2038">
        <v>0</v>
      </c>
      <c r="I2038">
        <v>1</v>
      </c>
      <c r="J2038">
        <v>0</v>
      </c>
      <c r="K2038">
        <v>0</v>
      </c>
      <c r="L2038">
        <v>0</v>
      </c>
      <c r="M2038">
        <v>1</v>
      </c>
      <c r="N2038">
        <v>0</v>
      </c>
      <c r="O2038">
        <v>1</v>
      </c>
      <c r="P2038">
        <v>0</v>
      </c>
      <c r="Q2038">
        <v>0</v>
      </c>
      <c r="R2038">
        <v>1</v>
      </c>
      <c r="S2038">
        <v>0</v>
      </c>
      <c r="T2038">
        <v>1</v>
      </c>
      <c r="U2038">
        <v>0</v>
      </c>
      <c r="V2038" s="1">
        <v>1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>
        <v>0</v>
      </c>
      <c r="BD2038">
        <v>0</v>
      </c>
      <c r="BE2038">
        <v>0</v>
      </c>
      <c r="BF2038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M2038" s="1">
        <v>0</v>
      </c>
      <c r="BN2038" s="1">
        <v>0</v>
      </c>
      <c r="BO2038" s="1">
        <v>0</v>
      </c>
      <c r="BP2038" s="1">
        <v>0</v>
      </c>
      <c r="BQ2038" s="1">
        <v>0</v>
      </c>
      <c r="BR2038" s="1">
        <v>0</v>
      </c>
      <c r="BS2038" s="1">
        <v>0</v>
      </c>
      <c r="BT2038" s="1">
        <v>0</v>
      </c>
      <c r="BU2038" s="1">
        <v>0</v>
      </c>
      <c r="BV2038" s="1">
        <v>0</v>
      </c>
      <c r="BW2038" s="1">
        <v>0</v>
      </c>
      <c r="BX2038" s="1">
        <v>0</v>
      </c>
      <c r="BY2038" s="1">
        <v>0</v>
      </c>
      <c r="BZ2038" s="1">
        <v>0</v>
      </c>
      <c r="CA2038" s="1">
        <v>0</v>
      </c>
      <c r="CB2038" s="1">
        <v>0</v>
      </c>
      <c r="CC2038" s="1">
        <v>0</v>
      </c>
      <c r="CD2038" s="1">
        <v>0</v>
      </c>
      <c r="CE2038" s="1">
        <v>0</v>
      </c>
      <c r="CF2038" s="1">
        <v>1</v>
      </c>
      <c r="CG2038" s="1">
        <v>0</v>
      </c>
      <c r="CH2038" s="1">
        <v>0</v>
      </c>
      <c r="CI2038" s="1" t="s">
        <v>4944</v>
      </c>
      <c r="CJ2038" s="1" t="s">
        <v>4944</v>
      </c>
      <c r="CK2038" s="1" t="s">
        <v>4945</v>
      </c>
      <c r="CL2038" s="1" t="s">
        <v>4944</v>
      </c>
      <c r="CM2038" s="1" t="s">
        <v>4944</v>
      </c>
      <c r="CN2038" s="1" t="s">
        <v>4944</v>
      </c>
      <c r="CO2038" s="1" t="s">
        <v>4944</v>
      </c>
      <c r="CP2038" s="1" t="s">
        <v>4946</v>
      </c>
      <c r="CQ2038" s="1" t="s">
        <v>4945</v>
      </c>
      <c r="CR2038" s="1" t="s">
        <v>4945</v>
      </c>
      <c r="CS2038" s="1" t="s">
        <v>4945</v>
      </c>
      <c r="CT2038" s="1" t="s">
        <v>4943</v>
      </c>
      <c r="CU2038" s="1" t="s">
        <v>4943</v>
      </c>
      <c r="CV2038" s="1" t="s">
        <v>4943</v>
      </c>
      <c r="CW2038" s="1" t="s">
        <v>4943</v>
      </c>
      <c r="CX2038" s="1" t="s">
        <v>4943</v>
      </c>
      <c r="CY2038" s="1" t="s">
        <v>4943</v>
      </c>
      <c r="CZ2038" s="1" t="s">
        <v>4943</v>
      </c>
    </row>
    <row r="2039" spans="2:104" x14ac:dyDescent="0.25">
      <c r="B2039" s="2">
        <v>44348</v>
      </c>
      <c r="C2039" s="1">
        <v>0</v>
      </c>
      <c r="D2039" s="1">
        <v>1</v>
      </c>
      <c r="E2039" s="1">
        <v>0</v>
      </c>
      <c r="F2039" s="1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>
        <v>0</v>
      </c>
      <c r="BD2039">
        <v>0</v>
      </c>
      <c r="BE2039">
        <v>0</v>
      </c>
      <c r="BF2039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M2039" s="1">
        <v>0</v>
      </c>
      <c r="BN2039" s="1">
        <v>0</v>
      </c>
      <c r="BO2039" s="1">
        <v>0</v>
      </c>
      <c r="BP2039" s="1">
        <v>0</v>
      </c>
      <c r="BQ2039" s="1">
        <v>0</v>
      </c>
      <c r="BR2039" s="1">
        <v>0</v>
      </c>
      <c r="BS2039" s="1">
        <v>0</v>
      </c>
      <c r="BT2039" s="1">
        <v>0</v>
      </c>
      <c r="BU2039" s="1">
        <v>0</v>
      </c>
      <c r="BV2039" s="1">
        <v>0</v>
      </c>
      <c r="BW2039" s="1">
        <v>0</v>
      </c>
      <c r="BX2039" s="1">
        <v>0</v>
      </c>
      <c r="BY2039" s="1">
        <v>0</v>
      </c>
      <c r="BZ2039" s="1">
        <v>0</v>
      </c>
      <c r="CA2039" s="1">
        <v>0</v>
      </c>
      <c r="CB2039" s="1">
        <v>0</v>
      </c>
      <c r="CC2039" s="1">
        <v>0</v>
      </c>
      <c r="CD2039" s="1">
        <v>0</v>
      </c>
      <c r="CE2039" s="1">
        <v>0</v>
      </c>
      <c r="CF2039" s="1">
        <v>0</v>
      </c>
      <c r="CG2039" s="1">
        <v>0</v>
      </c>
      <c r="CH2039" s="1">
        <v>0</v>
      </c>
      <c r="CI2039" s="1" t="s">
        <v>4943</v>
      </c>
      <c r="CJ2039" s="1" t="s">
        <v>4943</v>
      </c>
      <c r="CK2039" s="1" t="s">
        <v>4943</v>
      </c>
      <c r="CL2039" s="1" t="s">
        <v>4943</v>
      </c>
      <c r="CM2039" s="1" t="s">
        <v>4943</v>
      </c>
      <c r="CN2039" s="1" t="s">
        <v>4943</v>
      </c>
      <c r="CO2039" s="1" t="s">
        <v>4943</v>
      </c>
      <c r="CP2039" s="1" t="s">
        <v>4943</v>
      </c>
      <c r="CQ2039" s="1" t="s">
        <v>4943</v>
      </c>
      <c r="CR2039" s="1" t="s">
        <v>4943</v>
      </c>
      <c r="CS2039" s="1" t="s">
        <v>4943</v>
      </c>
      <c r="CT2039" s="1" t="s">
        <v>4943</v>
      </c>
      <c r="CU2039" s="1" t="s">
        <v>4943</v>
      </c>
      <c r="CV2039" s="1" t="s">
        <v>4943</v>
      </c>
      <c r="CW2039" s="1" t="s">
        <v>4943</v>
      </c>
      <c r="CX2039" s="1" t="s">
        <v>4943</v>
      </c>
      <c r="CY2039" s="1" t="s">
        <v>23</v>
      </c>
      <c r="CZ2039" s="1" t="s">
        <v>4943</v>
      </c>
    </row>
    <row r="2040" spans="2:104" x14ac:dyDescent="0.25">
      <c r="B2040" s="2">
        <v>44348</v>
      </c>
      <c r="C2040" s="1">
        <v>1</v>
      </c>
      <c r="D2040" s="1">
        <v>0</v>
      </c>
      <c r="E2040" s="1">
        <v>0</v>
      </c>
      <c r="F2040" s="1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1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>
        <v>0</v>
      </c>
      <c r="BD2040">
        <v>0</v>
      </c>
      <c r="BE2040">
        <v>0</v>
      </c>
      <c r="BF2040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M2040" s="1">
        <v>0</v>
      </c>
      <c r="BN2040" s="1">
        <v>0</v>
      </c>
      <c r="BO2040" s="1">
        <v>0</v>
      </c>
      <c r="BP2040" s="1">
        <v>0</v>
      </c>
      <c r="BQ2040" s="1">
        <v>0</v>
      </c>
      <c r="BR2040" s="1">
        <v>0</v>
      </c>
      <c r="BS2040" s="1">
        <v>0</v>
      </c>
      <c r="BT2040" s="1">
        <v>0</v>
      </c>
      <c r="BU2040" s="1">
        <v>0</v>
      </c>
      <c r="BV2040" s="1">
        <v>0</v>
      </c>
      <c r="BW2040" s="1">
        <v>0</v>
      </c>
      <c r="BX2040" s="1">
        <v>0</v>
      </c>
      <c r="BY2040" s="1">
        <v>0</v>
      </c>
      <c r="BZ2040" s="1">
        <v>0</v>
      </c>
      <c r="CA2040" s="1">
        <v>0</v>
      </c>
      <c r="CB2040" s="1">
        <v>0</v>
      </c>
      <c r="CC2040" s="1">
        <v>0</v>
      </c>
      <c r="CD2040" s="1">
        <v>0</v>
      </c>
      <c r="CE2040" s="1">
        <v>0</v>
      </c>
      <c r="CF2040" s="1">
        <v>1</v>
      </c>
      <c r="CG2040" s="1">
        <v>0</v>
      </c>
      <c r="CH2040" s="1">
        <v>0</v>
      </c>
      <c r="CI2040" s="1" t="s">
        <v>4944</v>
      </c>
      <c r="CJ2040" s="1" t="s">
        <v>4944</v>
      </c>
      <c r="CK2040" s="1" t="s">
        <v>4944</v>
      </c>
      <c r="CL2040" s="1" t="s">
        <v>4944</v>
      </c>
      <c r="CM2040" s="1" t="s">
        <v>4946</v>
      </c>
      <c r="CN2040" s="1" t="s">
        <v>4946</v>
      </c>
      <c r="CO2040" s="1" t="s">
        <v>4946</v>
      </c>
      <c r="CP2040" s="1" t="s">
        <v>4946</v>
      </c>
      <c r="CQ2040" s="1" t="s">
        <v>4945</v>
      </c>
      <c r="CR2040" s="1" t="s">
        <v>4944</v>
      </c>
      <c r="CS2040" s="1" t="s">
        <v>4945</v>
      </c>
      <c r="CT2040" s="1" t="s">
        <v>4943</v>
      </c>
      <c r="CU2040" s="1" t="s">
        <v>4943</v>
      </c>
      <c r="CV2040" s="1" t="s">
        <v>4943</v>
      </c>
      <c r="CW2040" s="1" t="s">
        <v>4943</v>
      </c>
      <c r="CX2040" s="1" t="s">
        <v>4943</v>
      </c>
      <c r="CY2040" s="1" t="s">
        <v>4943</v>
      </c>
      <c r="CZ2040" s="1" t="s">
        <v>4943</v>
      </c>
    </row>
    <row r="2041" spans="2:104" x14ac:dyDescent="0.25">
      <c r="B2041" s="2">
        <v>44348</v>
      </c>
      <c r="C2041" s="1">
        <v>1</v>
      </c>
      <c r="D2041" s="1">
        <v>0</v>
      </c>
      <c r="E2041" s="1">
        <v>0</v>
      </c>
      <c r="F2041" s="1">
        <v>0</v>
      </c>
      <c r="G2041">
        <v>0</v>
      </c>
      <c r="H2041">
        <v>0</v>
      </c>
      <c r="I2041">
        <v>1</v>
      </c>
      <c r="J2041">
        <v>0</v>
      </c>
      <c r="K2041">
        <v>0</v>
      </c>
      <c r="L2041">
        <v>0</v>
      </c>
      <c r="M2041">
        <v>0</v>
      </c>
      <c r="N2041">
        <v>1</v>
      </c>
      <c r="O2041">
        <v>1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 s="1">
        <v>1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>
        <v>0</v>
      </c>
      <c r="BD2041">
        <v>0</v>
      </c>
      <c r="BE2041">
        <v>0</v>
      </c>
      <c r="BF204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0</v>
      </c>
      <c r="BP2041" s="1">
        <v>0</v>
      </c>
      <c r="BQ2041" s="1">
        <v>0</v>
      </c>
      <c r="BR2041" s="1">
        <v>0</v>
      </c>
      <c r="BS2041" s="1">
        <v>0</v>
      </c>
      <c r="BT2041" s="1">
        <v>0</v>
      </c>
      <c r="BU2041" s="1">
        <v>0</v>
      </c>
      <c r="BV2041" s="1">
        <v>0</v>
      </c>
      <c r="BW2041" s="1">
        <v>0</v>
      </c>
      <c r="BX2041" s="1">
        <v>0</v>
      </c>
      <c r="BY2041" s="1">
        <v>0</v>
      </c>
      <c r="BZ2041" s="1">
        <v>0</v>
      </c>
      <c r="CA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G2041" s="1">
        <v>0</v>
      </c>
      <c r="CH2041" s="1">
        <v>0</v>
      </c>
      <c r="CI2041" s="1" t="s">
        <v>4944</v>
      </c>
      <c r="CJ2041" s="1" t="s">
        <v>4944</v>
      </c>
      <c r="CK2041" s="1" t="s">
        <v>4946</v>
      </c>
      <c r="CL2041" s="1" t="s">
        <v>4946</v>
      </c>
      <c r="CM2041" s="1" t="s">
        <v>4944</v>
      </c>
      <c r="CN2041" s="1" t="s">
        <v>4945</v>
      </c>
      <c r="CO2041" s="1" t="s">
        <v>4944</v>
      </c>
      <c r="CP2041" s="1" t="s">
        <v>4945</v>
      </c>
      <c r="CQ2041" s="1" t="s">
        <v>4944</v>
      </c>
      <c r="CR2041" s="1" t="s">
        <v>4944</v>
      </c>
      <c r="CS2041" s="1" t="s">
        <v>4945</v>
      </c>
      <c r="CT2041" s="1" t="s">
        <v>4943</v>
      </c>
      <c r="CU2041" s="1" t="s">
        <v>4943</v>
      </c>
      <c r="CV2041" s="1" t="s">
        <v>4943</v>
      </c>
      <c r="CW2041" s="1" t="s">
        <v>4943</v>
      </c>
      <c r="CX2041" s="1" t="s">
        <v>4943</v>
      </c>
      <c r="CY2041" s="1" t="s">
        <v>4943</v>
      </c>
      <c r="CZ2041" s="1" t="s">
        <v>4943</v>
      </c>
    </row>
    <row r="2042" spans="2:104" x14ac:dyDescent="0.25">
      <c r="B2042" s="2">
        <v>44348</v>
      </c>
      <c r="C2042" s="1">
        <v>1</v>
      </c>
      <c r="D2042" s="1">
        <v>0</v>
      </c>
      <c r="E2042" s="1">
        <v>0</v>
      </c>
      <c r="F2042" s="1">
        <v>0</v>
      </c>
      <c r="G2042">
        <v>0</v>
      </c>
      <c r="H2042">
        <v>0</v>
      </c>
      <c r="I2042">
        <v>1</v>
      </c>
      <c r="J2042">
        <v>0</v>
      </c>
      <c r="K2042">
        <v>0</v>
      </c>
      <c r="L2042">
        <v>0</v>
      </c>
      <c r="M2042">
        <v>0</v>
      </c>
      <c r="N2042">
        <v>1</v>
      </c>
      <c r="O2042">
        <v>0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0</v>
      </c>
      <c r="V2042" s="1">
        <v>0</v>
      </c>
      <c r="W2042" s="1">
        <v>0</v>
      </c>
      <c r="X2042" s="1">
        <v>1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>
        <v>0</v>
      </c>
      <c r="BD2042">
        <v>0</v>
      </c>
      <c r="BE2042">
        <v>0</v>
      </c>
      <c r="BF2042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M2042" s="1">
        <v>0</v>
      </c>
      <c r="BN2042" s="1">
        <v>0</v>
      </c>
      <c r="BO2042" s="1">
        <v>0</v>
      </c>
      <c r="BP2042" s="1">
        <v>0</v>
      </c>
      <c r="BQ2042" s="1">
        <v>0</v>
      </c>
      <c r="BR2042" s="1">
        <v>0</v>
      </c>
      <c r="BS2042" s="1">
        <v>0</v>
      </c>
      <c r="BT2042" s="1">
        <v>0</v>
      </c>
      <c r="BU2042" s="1">
        <v>0</v>
      </c>
      <c r="BV2042" s="1">
        <v>0</v>
      </c>
      <c r="BW2042" s="1">
        <v>0</v>
      </c>
      <c r="BX2042" s="1">
        <v>0</v>
      </c>
      <c r="BY2042" s="1">
        <v>0</v>
      </c>
      <c r="BZ2042" s="1">
        <v>0</v>
      </c>
      <c r="CA2042" s="1">
        <v>0</v>
      </c>
      <c r="CB2042" s="1">
        <v>0</v>
      </c>
      <c r="CC2042" s="1">
        <v>0</v>
      </c>
      <c r="CD2042" s="1">
        <v>0</v>
      </c>
      <c r="CE2042" s="1">
        <v>0</v>
      </c>
      <c r="CF2042" s="1">
        <v>0</v>
      </c>
      <c r="CG2042" s="1">
        <v>0</v>
      </c>
      <c r="CH2042" s="1">
        <v>0</v>
      </c>
      <c r="CI2042" s="1" t="s">
        <v>4946</v>
      </c>
      <c r="CJ2042" s="1" t="s">
        <v>4946</v>
      </c>
      <c r="CK2042" s="1" t="s">
        <v>4946</v>
      </c>
      <c r="CL2042" s="1" t="s">
        <v>4946</v>
      </c>
      <c r="CM2042" s="1" t="s">
        <v>4946</v>
      </c>
      <c r="CN2042" s="1" t="s">
        <v>4945</v>
      </c>
      <c r="CO2042" s="1" t="s">
        <v>4946</v>
      </c>
      <c r="CP2042" s="1" t="s">
        <v>4944</v>
      </c>
      <c r="CQ2042" s="1" t="s">
        <v>4945</v>
      </c>
      <c r="CR2042" s="1" t="s">
        <v>4945</v>
      </c>
      <c r="CS2042" s="1" t="s">
        <v>4945</v>
      </c>
      <c r="CT2042" s="1" t="s">
        <v>4943</v>
      </c>
      <c r="CU2042" s="1" t="s">
        <v>4943</v>
      </c>
      <c r="CV2042" s="1" t="s">
        <v>4943</v>
      </c>
      <c r="CW2042" s="1" t="s">
        <v>4943</v>
      </c>
      <c r="CX2042" s="1" t="s">
        <v>4943</v>
      </c>
      <c r="CY2042" s="1" t="s">
        <v>4943</v>
      </c>
      <c r="CZ2042" s="1" t="s">
        <v>4943</v>
      </c>
    </row>
    <row r="2043" spans="2:104" x14ac:dyDescent="0.25">
      <c r="B2043" s="2">
        <v>44348</v>
      </c>
      <c r="C2043" s="1">
        <v>1</v>
      </c>
      <c r="D2043" s="1">
        <v>0</v>
      </c>
      <c r="E2043" s="1">
        <v>0</v>
      </c>
      <c r="F2043" s="1">
        <v>0</v>
      </c>
      <c r="G2043">
        <v>0</v>
      </c>
      <c r="H2043">
        <v>0</v>
      </c>
      <c r="I2043">
        <v>1</v>
      </c>
      <c r="J2043">
        <v>1</v>
      </c>
      <c r="K2043">
        <v>1</v>
      </c>
      <c r="L2043">
        <v>1</v>
      </c>
      <c r="M2043">
        <v>1</v>
      </c>
      <c r="N2043">
        <v>1</v>
      </c>
      <c r="O2043">
        <v>1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1</v>
      </c>
      <c r="V2043" s="1">
        <v>1</v>
      </c>
      <c r="W2043" s="1">
        <v>0</v>
      </c>
      <c r="X2043" s="1">
        <v>0</v>
      </c>
      <c r="Y2043" s="1">
        <v>0</v>
      </c>
      <c r="Z2043" s="1">
        <v>1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1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1</v>
      </c>
      <c r="AM2043" s="1">
        <v>1</v>
      </c>
      <c r="AN2043" s="1">
        <v>0</v>
      </c>
      <c r="AO2043" s="1">
        <v>0</v>
      </c>
      <c r="AP2043" s="1">
        <v>0</v>
      </c>
      <c r="AQ2043" s="1">
        <v>1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1</v>
      </c>
      <c r="BA2043" s="1">
        <v>0</v>
      </c>
      <c r="BB2043" s="1">
        <v>1</v>
      </c>
      <c r="BC2043">
        <v>1</v>
      </c>
      <c r="BD2043">
        <v>1</v>
      </c>
      <c r="BE2043">
        <v>0</v>
      </c>
      <c r="BF2043">
        <v>1</v>
      </c>
      <c r="BG2043" s="1">
        <v>1</v>
      </c>
      <c r="BH2043" s="1">
        <v>0</v>
      </c>
      <c r="BI2043" s="1">
        <v>0</v>
      </c>
      <c r="BJ2043" s="1">
        <v>0</v>
      </c>
      <c r="BK2043" s="1">
        <v>1</v>
      </c>
      <c r="BL2043" s="1">
        <v>0</v>
      </c>
      <c r="BM2043" s="1">
        <v>0</v>
      </c>
      <c r="BN2043" s="1">
        <v>0</v>
      </c>
      <c r="BO2043" s="1">
        <v>0</v>
      </c>
      <c r="BP2043" s="1">
        <v>0</v>
      </c>
      <c r="BQ2043" s="1">
        <v>1</v>
      </c>
      <c r="BR2043" s="1">
        <v>1</v>
      </c>
      <c r="BS2043" s="1">
        <v>0</v>
      </c>
      <c r="BT2043" s="1">
        <v>0</v>
      </c>
      <c r="BU2043" s="1">
        <v>1</v>
      </c>
      <c r="BV2043" s="1">
        <v>1</v>
      </c>
      <c r="BW2043" s="1">
        <v>0</v>
      </c>
      <c r="BX2043" s="1">
        <v>0</v>
      </c>
      <c r="BY2043" s="1">
        <v>0</v>
      </c>
      <c r="BZ2043" s="1">
        <v>1</v>
      </c>
      <c r="CA2043" s="1">
        <v>0</v>
      </c>
      <c r="CB2043" s="1">
        <v>0</v>
      </c>
      <c r="CC2043" s="1">
        <v>0</v>
      </c>
      <c r="CD2043" s="1">
        <v>0</v>
      </c>
      <c r="CE2043" s="1">
        <v>0</v>
      </c>
      <c r="CF2043" s="1">
        <v>1</v>
      </c>
      <c r="CG2043" s="1">
        <v>0</v>
      </c>
      <c r="CH2043" s="1">
        <v>0</v>
      </c>
      <c r="CI2043" s="1" t="s">
        <v>4946</v>
      </c>
      <c r="CJ2043" s="1" t="s">
        <v>4946</v>
      </c>
      <c r="CK2043" s="1" t="s">
        <v>4944</v>
      </c>
      <c r="CL2043" s="1" t="s">
        <v>4944</v>
      </c>
      <c r="CM2043" s="1" t="s">
        <v>4946</v>
      </c>
      <c r="CN2043" s="1" t="s">
        <v>4944</v>
      </c>
      <c r="CO2043" s="1" t="s">
        <v>4944</v>
      </c>
      <c r="CP2043" s="1" t="s">
        <v>4944</v>
      </c>
      <c r="CQ2043" s="1" t="s">
        <v>4946</v>
      </c>
      <c r="CR2043" s="1" t="s">
        <v>4946</v>
      </c>
      <c r="CS2043" s="1" t="s">
        <v>4944</v>
      </c>
      <c r="CT2043" s="1" t="s">
        <v>4943</v>
      </c>
      <c r="CU2043" s="1" t="s">
        <v>4943</v>
      </c>
      <c r="CV2043" s="1" t="s">
        <v>4943</v>
      </c>
      <c r="CW2043" s="1" t="s">
        <v>4943</v>
      </c>
      <c r="CX2043" s="1" t="s">
        <v>4943</v>
      </c>
      <c r="CY2043" s="1" t="s">
        <v>4943</v>
      </c>
      <c r="CZ2043" s="1" t="s">
        <v>4943</v>
      </c>
    </row>
    <row r="2044" spans="2:104" x14ac:dyDescent="0.25">
      <c r="B2044" s="2">
        <v>44348</v>
      </c>
      <c r="C2044" s="1">
        <v>1</v>
      </c>
      <c r="D2044" s="1">
        <v>0</v>
      </c>
      <c r="E2044" s="1">
        <v>0</v>
      </c>
      <c r="F2044" s="1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1</v>
      </c>
      <c r="O2044">
        <v>1</v>
      </c>
      <c r="P2044">
        <v>0</v>
      </c>
      <c r="Q2044">
        <v>0</v>
      </c>
      <c r="R2044">
        <v>1</v>
      </c>
      <c r="S2044">
        <v>0</v>
      </c>
      <c r="T2044">
        <v>1</v>
      </c>
      <c r="U2044">
        <v>1</v>
      </c>
      <c r="V2044" s="1">
        <v>1</v>
      </c>
      <c r="W2044" s="1">
        <v>1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1</v>
      </c>
      <c r="AG2044" s="1">
        <v>0</v>
      </c>
      <c r="AH2044" s="1">
        <v>1</v>
      </c>
      <c r="AI2044" s="1">
        <v>0</v>
      </c>
      <c r="AJ2044" s="1">
        <v>0</v>
      </c>
      <c r="AK2044" s="1">
        <v>0</v>
      </c>
      <c r="AL2044" s="1">
        <v>0</v>
      </c>
      <c r="AM2044" s="1">
        <v>1</v>
      </c>
      <c r="AN2044" s="1">
        <v>1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1</v>
      </c>
      <c r="AY2044" s="1">
        <v>0</v>
      </c>
      <c r="AZ2044" s="1">
        <v>0</v>
      </c>
      <c r="BA2044" s="1">
        <v>0</v>
      </c>
      <c r="BB2044" s="1">
        <v>0</v>
      </c>
      <c r="BC2044">
        <v>1</v>
      </c>
      <c r="BD2044">
        <v>1</v>
      </c>
      <c r="BE2044">
        <v>1</v>
      </c>
      <c r="BF2044">
        <v>1</v>
      </c>
      <c r="BG2044" s="1">
        <v>1</v>
      </c>
      <c r="BH2044" s="1">
        <v>1</v>
      </c>
      <c r="BI2044" s="1">
        <v>0</v>
      </c>
      <c r="BJ2044" s="1">
        <v>0</v>
      </c>
      <c r="BK2044" s="1">
        <v>0</v>
      </c>
      <c r="BL2044" s="1">
        <v>0</v>
      </c>
      <c r="BM2044" s="1">
        <v>0</v>
      </c>
      <c r="BN2044" s="1">
        <v>0</v>
      </c>
      <c r="BO2044" s="1">
        <v>0</v>
      </c>
      <c r="BP2044" s="1">
        <v>0</v>
      </c>
      <c r="BQ2044" s="1">
        <v>0</v>
      </c>
      <c r="BR2044" s="1">
        <v>0</v>
      </c>
      <c r="BS2044" s="1">
        <v>0</v>
      </c>
      <c r="BT2044" s="1">
        <v>0</v>
      </c>
      <c r="BU2044" s="1">
        <v>0</v>
      </c>
      <c r="BV2044" s="1">
        <v>0</v>
      </c>
      <c r="BW2044" s="1">
        <v>0</v>
      </c>
      <c r="BX2044" s="1">
        <v>0</v>
      </c>
      <c r="BY2044" s="1">
        <v>0</v>
      </c>
      <c r="BZ2044" s="1">
        <v>0</v>
      </c>
      <c r="CA2044" s="1">
        <v>0</v>
      </c>
      <c r="CB2044" s="1">
        <v>0</v>
      </c>
      <c r="CC2044" s="1">
        <v>0</v>
      </c>
      <c r="CD2044" s="1">
        <v>0</v>
      </c>
      <c r="CE2044" s="1">
        <v>0</v>
      </c>
      <c r="CF2044" s="1">
        <v>1</v>
      </c>
      <c r="CG2044" s="1">
        <v>1</v>
      </c>
      <c r="CH2044" s="1">
        <v>0</v>
      </c>
      <c r="CI2044" s="1" t="s">
        <v>4946</v>
      </c>
      <c r="CJ2044" s="1" t="s">
        <v>4946</v>
      </c>
      <c r="CK2044" s="1" t="s">
        <v>4944</v>
      </c>
      <c r="CL2044" s="1" t="s">
        <v>4944</v>
      </c>
      <c r="CM2044" s="1" t="s">
        <v>4945</v>
      </c>
      <c r="CN2044" s="1" t="s">
        <v>4946</v>
      </c>
      <c r="CO2044" s="1" t="s">
        <v>4946</v>
      </c>
      <c r="CP2044" s="1" t="s">
        <v>4946</v>
      </c>
      <c r="CQ2044" s="1" t="s">
        <v>4946</v>
      </c>
      <c r="CR2044" s="1" t="s">
        <v>4946</v>
      </c>
      <c r="CS2044" s="1" t="s">
        <v>4945</v>
      </c>
      <c r="CT2044" s="1" t="s">
        <v>4943</v>
      </c>
      <c r="CU2044" s="1" t="s">
        <v>4943</v>
      </c>
      <c r="CV2044" s="1" t="s">
        <v>4943</v>
      </c>
      <c r="CW2044" s="1" t="s">
        <v>4943</v>
      </c>
      <c r="CX2044" s="1" t="s">
        <v>4943</v>
      </c>
      <c r="CY2044" s="1" t="s">
        <v>4943</v>
      </c>
      <c r="CZ2044" s="1" t="s">
        <v>4943</v>
      </c>
    </row>
    <row r="2045" spans="2:104" x14ac:dyDescent="0.25">
      <c r="B2045" s="2">
        <v>44348</v>
      </c>
      <c r="C2045" s="1">
        <v>1</v>
      </c>
      <c r="D2045" s="1">
        <v>0</v>
      </c>
      <c r="E2045" s="1">
        <v>0</v>
      </c>
      <c r="F2045" s="1">
        <v>0</v>
      </c>
      <c r="G2045">
        <v>0</v>
      </c>
      <c r="H2045">
        <v>0</v>
      </c>
      <c r="I2045">
        <v>1</v>
      </c>
      <c r="J2045">
        <v>1</v>
      </c>
      <c r="K2045">
        <v>1</v>
      </c>
      <c r="L2045">
        <v>1</v>
      </c>
      <c r="M2045">
        <v>0</v>
      </c>
      <c r="N2045">
        <v>1</v>
      </c>
      <c r="O2045">
        <v>1</v>
      </c>
      <c r="P2045">
        <v>0</v>
      </c>
      <c r="Q2045">
        <v>0</v>
      </c>
      <c r="R2045">
        <v>1</v>
      </c>
      <c r="S2045">
        <v>0</v>
      </c>
      <c r="T2045">
        <v>1</v>
      </c>
      <c r="U2045">
        <v>0</v>
      </c>
      <c r="V2045" s="1">
        <v>0</v>
      </c>
      <c r="W2045" s="1">
        <v>0</v>
      </c>
      <c r="X2045" s="1">
        <v>1</v>
      </c>
      <c r="Y2045" s="1">
        <v>0</v>
      </c>
      <c r="Z2045" s="1">
        <v>0</v>
      </c>
      <c r="AA2045" s="1">
        <v>1</v>
      </c>
      <c r="AB2045" s="1">
        <v>0</v>
      </c>
      <c r="AC2045" s="1">
        <v>0</v>
      </c>
      <c r="AD2045" s="1">
        <v>0</v>
      </c>
      <c r="AE2045" s="1">
        <v>0</v>
      </c>
      <c r="AF2045" s="1">
        <v>1</v>
      </c>
      <c r="AG2045" s="1">
        <v>0</v>
      </c>
      <c r="AH2045" s="1">
        <v>1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1</v>
      </c>
      <c r="AP2045" s="1">
        <v>0</v>
      </c>
      <c r="AQ2045" s="1">
        <v>0</v>
      </c>
      <c r="AR2045" s="1">
        <v>1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1</v>
      </c>
      <c r="AY2045" s="1">
        <v>1</v>
      </c>
      <c r="AZ2045" s="1">
        <v>1</v>
      </c>
      <c r="BA2045" s="1">
        <v>0</v>
      </c>
      <c r="BB2045" s="1">
        <v>1</v>
      </c>
      <c r="BC2045">
        <v>1</v>
      </c>
      <c r="BD2045">
        <v>1</v>
      </c>
      <c r="BE2045">
        <v>1</v>
      </c>
      <c r="BF2045">
        <v>0</v>
      </c>
      <c r="BG2045" s="1">
        <v>0</v>
      </c>
      <c r="BH2045" s="1">
        <v>0</v>
      </c>
      <c r="BI2045" s="1">
        <v>1</v>
      </c>
      <c r="BJ2045" s="1">
        <v>0</v>
      </c>
      <c r="BK2045" s="1">
        <v>0</v>
      </c>
      <c r="BL2045" s="1">
        <v>1</v>
      </c>
      <c r="BM2045" s="1">
        <v>0</v>
      </c>
      <c r="BN2045" s="1">
        <v>0</v>
      </c>
      <c r="BO2045" s="1">
        <v>0</v>
      </c>
      <c r="BP2045" s="1">
        <v>0</v>
      </c>
      <c r="BQ2045" s="1">
        <v>1</v>
      </c>
      <c r="BR2045" s="1">
        <v>0</v>
      </c>
      <c r="BS2045" s="1">
        <v>0</v>
      </c>
      <c r="BT2045" s="1">
        <v>1</v>
      </c>
      <c r="BU2045" s="1">
        <v>1</v>
      </c>
      <c r="BV2045" s="1">
        <v>0</v>
      </c>
      <c r="BW2045" s="1">
        <v>0</v>
      </c>
      <c r="BX2045" s="1">
        <v>1</v>
      </c>
      <c r="BY2045" s="1">
        <v>0</v>
      </c>
      <c r="BZ2045" s="1">
        <v>0</v>
      </c>
      <c r="CA2045" s="1">
        <v>1</v>
      </c>
      <c r="CB2045" s="1">
        <v>0</v>
      </c>
      <c r="CC2045" s="1">
        <v>0</v>
      </c>
      <c r="CD2045" s="1">
        <v>0</v>
      </c>
      <c r="CE2045" s="1">
        <v>0</v>
      </c>
      <c r="CF2045" s="1">
        <v>0</v>
      </c>
      <c r="CG2045" s="1">
        <v>0</v>
      </c>
      <c r="CH2045" s="1">
        <v>0</v>
      </c>
      <c r="CI2045" s="1" t="s">
        <v>4946</v>
      </c>
      <c r="CJ2045" s="1" t="s">
        <v>4946</v>
      </c>
      <c r="CK2045" s="1" t="s">
        <v>4946</v>
      </c>
      <c r="CL2045" s="1" t="s">
        <v>4946</v>
      </c>
      <c r="CM2045" s="1" t="s">
        <v>4946</v>
      </c>
      <c r="CN2045" s="1" t="s">
        <v>4946</v>
      </c>
      <c r="CO2045" s="1" t="s">
        <v>4946</v>
      </c>
      <c r="CP2045" s="1" t="s">
        <v>4946</v>
      </c>
      <c r="CQ2045" s="1" t="s">
        <v>4946</v>
      </c>
      <c r="CR2045" s="1" t="s">
        <v>4946</v>
      </c>
      <c r="CS2045" s="1" t="s">
        <v>4946</v>
      </c>
      <c r="CT2045" s="1" t="s">
        <v>4943</v>
      </c>
      <c r="CU2045" s="1" t="s">
        <v>4943</v>
      </c>
      <c r="CV2045" s="1" t="s">
        <v>4943</v>
      </c>
      <c r="CW2045" s="1" t="s">
        <v>4943</v>
      </c>
      <c r="CX2045" s="1" t="s">
        <v>4943</v>
      </c>
      <c r="CY2045" s="1" t="s">
        <v>4943</v>
      </c>
      <c r="CZ2045" s="1" t="s">
        <v>4943</v>
      </c>
    </row>
    <row r="2046" spans="2:104" x14ac:dyDescent="0.25">
      <c r="B2046" s="2">
        <v>44348</v>
      </c>
      <c r="C2046" s="1">
        <v>1</v>
      </c>
      <c r="D2046" s="1">
        <v>0</v>
      </c>
      <c r="E2046" s="1">
        <v>0</v>
      </c>
      <c r="F2046" s="1">
        <v>0</v>
      </c>
      <c r="G2046">
        <v>0</v>
      </c>
      <c r="H2046">
        <v>0</v>
      </c>
      <c r="I2046">
        <v>1</v>
      </c>
      <c r="J2046">
        <v>0</v>
      </c>
      <c r="K2046">
        <v>1</v>
      </c>
      <c r="L2046">
        <v>0</v>
      </c>
      <c r="M2046">
        <v>1</v>
      </c>
      <c r="N2046">
        <v>1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 s="1">
        <v>1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1</v>
      </c>
      <c r="BA2046" s="1">
        <v>0</v>
      </c>
      <c r="BB2046" s="1">
        <v>1</v>
      </c>
      <c r="BC2046">
        <v>1</v>
      </c>
      <c r="BD2046">
        <v>0</v>
      </c>
      <c r="BE2046">
        <v>0</v>
      </c>
      <c r="BF2046">
        <v>0</v>
      </c>
      <c r="BG2046" s="1">
        <v>1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M2046" s="1">
        <v>0</v>
      </c>
      <c r="BN2046" s="1">
        <v>0</v>
      </c>
      <c r="BO2046" s="1">
        <v>0</v>
      </c>
      <c r="BP2046" s="1">
        <v>0</v>
      </c>
      <c r="BQ2046" s="1">
        <v>0</v>
      </c>
      <c r="BR2046" s="1">
        <v>0</v>
      </c>
      <c r="BS2046" s="1">
        <v>0</v>
      </c>
      <c r="BT2046" s="1">
        <v>0</v>
      </c>
      <c r="BU2046" s="1">
        <v>0</v>
      </c>
      <c r="BV2046" s="1">
        <v>0</v>
      </c>
      <c r="BW2046" s="1">
        <v>0</v>
      </c>
      <c r="BX2046" s="1">
        <v>0</v>
      </c>
      <c r="BY2046" s="1">
        <v>0</v>
      </c>
      <c r="BZ2046" s="1">
        <v>0</v>
      </c>
      <c r="CA2046" s="1">
        <v>0</v>
      </c>
      <c r="CB2046" s="1">
        <v>0</v>
      </c>
      <c r="CC2046" s="1">
        <v>0</v>
      </c>
      <c r="CD2046" s="1">
        <v>0</v>
      </c>
      <c r="CE2046" s="1">
        <v>0</v>
      </c>
      <c r="CF2046" s="1">
        <v>1</v>
      </c>
      <c r="CG2046" s="1">
        <v>0</v>
      </c>
      <c r="CH2046" s="1">
        <v>0</v>
      </c>
      <c r="CI2046" s="1" t="s">
        <v>4946</v>
      </c>
      <c r="CJ2046" s="1" t="s">
        <v>4946</v>
      </c>
      <c r="CK2046" s="1" t="s">
        <v>4945</v>
      </c>
      <c r="CL2046" s="1" t="s">
        <v>4945</v>
      </c>
      <c r="CM2046" s="1" t="s">
        <v>4946</v>
      </c>
      <c r="CN2046" s="1" t="s">
        <v>4945</v>
      </c>
      <c r="CO2046" s="1" t="s">
        <v>4944</v>
      </c>
      <c r="CP2046" s="1" t="s">
        <v>4946</v>
      </c>
      <c r="CQ2046" s="1" t="s">
        <v>4945</v>
      </c>
      <c r="CR2046" s="1" t="s">
        <v>4944</v>
      </c>
      <c r="CS2046" s="1" t="s">
        <v>4946</v>
      </c>
      <c r="CT2046" s="1" t="s">
        <v>4943</v>
      </c>
      <c r="CU2046" s="1" t="s">
        <v>4943</v>
      </c>
      <c r="CV2046" s="1" t="s">
        <v>4943</v>
      </c>
      <c r="CW2046" s="1" t="s">
        <v>4943</v>
      </c>
      <c r="CX2046" s="1" t="s">
        <v>4943</v>
      </c>
      <c r="CY2046" s="1" t="s">
        <v>4943</v>
      </c>
      <c r="CZ2046" s="1" t="s">
        <v>4943</v>
      </c>
    </row>
    <row r="2047" spans="2:104" x14ac:dyDescent="0.25">
      <c r="B2047" s="2">
        <v>44348</v>
      </c>
      <c r="C2047" s="1">
        <v>1</v>
      </c>
      <c r="D2047" s="1">
        <v>0</v>
      </c>
      <c r="E2047" s="1">
        <v>0</v>
      </c>
      <c r="F2047" s="1">
        <v>0</v>
      </c>
      <c r="G2047">
        <v>0</v>
      </c>
      <c r="H2047">
        <v>0</v>
      </c>
      <c r="I2047">
        <v>1</v>
      </c>
      <c r="J2047">
        <v>0</v>
      </c>
      <c r="K2047">
        <v>1</v>
      </c>
      <c r="L2047">
        <v>0</v>
      </c>
      <c r="M2047">
        <v>1</v>
      </c>
      <c r="N2047">
        <v>1</v>
      </c>
      <c r="O2047">
        <v>0</v>
      </c>
      <c r="P2047">
        <v>0</v>
      </c>
      <c r="Q2047">
        <v>0</v>
      </c>
      <c r="R2047">
        <v>1</v>
      </c>
      <c r="S2047">
        <v>1</v>
      </c>
      <c r="T2047">
        <v>1</v>
      </c>
      <c r="U2047">
        <v>0</v>
      </c>
      <c r="V2047" s="1">
        <v>1</v>
      </c>
      <c r="W2047" s="1">
        <v>1</v>
      </c>
      <c r="X2047" s="1">
        <v>0</v>
      </c>
      <c r="Y2047" s="1">
        <v>1</v>
      </c>
      <c r="Z2047" s="1">
        <v>1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1</v>
      </c>
      <c r="AX2047" s="1">
        <v>1</v>
      </c>
      <c r="AY2047" s="1">
        <v>1</v>
      </c>
      <c r="AZ2047" s="1">
        <v>1</v>
      </c>
      <c r="BA2047" s="1">
        <v>0</v>
      </c>
      <c r="BB2047" s="1">
        <v>0</v>
      </c>
      <c r="BC2047">
        <v>1</v>
      </c>
      <c r="BD2047">
        <v>1</v>
      </c>
      <c r="BE2047">
        <v>1</v>
      </c>
      <c r="BF2047">
        <v>0</v>
      </c>
      <c r="BG2047" s="1">
        <v>1</v>
      </c>
      <c r="BH2047" s="1">
        <v>1</v>
      </c>
      <c r="BI2047" s="1">
        <v>0</v>
      </c>
      <c r="BJ2047" s="1">
        <v>1</v>
      </c>
      <c r="BK2047" s="1">
        <v>1</v>
      </c>
      <c r="BL2047" s="1">
        <v>0</v>
      </c>
      <c r="BM2047" s="1">
        <v>0</v>
      </c>
      <c r="BN2047" s="1">
        <v>0</v>
      </c>
      <c r="BO2047" s="1">
        <v>0</v>
      </c>
      <c r="BP2047" s="1">
        <v>0</v>
      </c>
      <c r="BQ2047" s="1">
        <v>0</v>
      </c>
      <c r="BR2047" s="1">
        <v>0</v>
      </c>
      <c r="BS2047" s="1">
        <v>0</v>
      </c>
      <c r="BT2047" s="1">
        <v>0</v>
      </c>
      <c r="BU2047" s="1">
        <v>0</v>
      </c>
      <c r="BV2047" s="1">
        <v>0</v>
      </c>
      <c r="BW2047" s="1">
        <v>0</v>
      </c>
      <c r="BX2047" s="1">
        <v>0</v>
      </c>
      <c r="BY2047" s="1">
        <v>0</v>
      </c>
      <c r="BZ2047" s="1">
        <v>0</v>
      </c>
      <c r="CA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1</v>
      </c>
      <c r="CG2047" s="1">
        <v>1</v>
      </c>
      <c r="CH2047" s="1">
        <v>1</v>
      </c>
      <c r="CI2047" s="1" t="s">
        <v>4946</v>
      </c>
      <c r="CJ2047" s="1" t="s">
        <v>4946</v>
      </c>
      <c r="CK2047" s="1" t="s">
        <v>4944</v>
      </c>
      <c r="CL2047" s="1" t="s">
        <v>4944</v>
      </c>
      <c r="CM2047" s="1" t="s">
        <v>4946</v>
      </c>
      <c r="CN2047" s="1" t="s">
        <v>4946</v>
      </c>
      <c r="CO2047" s="1" t="s">
        <v>4946</v>
      </c>
      <c r="CP2047" s="1" t="s">
        <v>4946</v>
      </c>
      <c r="CQ2047" s="1" t="s">
        <v>4944</v>
      </c>
      <c r="CR2047" s="1" t="s">
        <v>4946</v>
      </c>
      <c r="CS2047" s="1" t="s">
        <v>4945</v>
      </c>
      <c r="CT2047" s="1" t="s">
        <v>4943</v>
      </c>
      <c r="CU2047" s="1" t="s">
        <v>4943</v>
      </c>
      <c r="CV2047" s="1" t="s">
        <v>4943</v>
      </c>
      <c r="CW2047" s="1" t="s">
        <v>4943</v>
      </c>
      <c r="CX2047" s="1" t="s">
        <v>4943</v>
      </c>
      <c r="CY2047" s="1" t="s">
        <v>4943</v>
      </c>
      <c r="CZ2047" s="1" t="s">
        <v>4943</v>
      </c>
    </row>
    <row r="2048" spans="2:104" x14ac:dyDescent="0.25">
      <c r="B2048" s="2">
        <v>44348</v>
      </c>
      <c r="C2048" s="1">
        <v>1</v>
      </c>
      <c r="D2048" s="1">
        <v>0</v>
      </c>
      <c r="E2048" s="1">
        <v>0</v>
      </c>
      <c r="F2048" s="1">
        <v>0</v>
      </c>
      <c r="G2048">
        <v>0</v>
      </c>
      <c r="H2048">
        <v>0</v>
      </c>
      <c r="I2048">
        <v>1</v>
      </c>
      <c r="J2048">
        <v>0</v>
      </c>
      <c r="K2048">
        <v>1</v>
      </c>
      <c r="L2048">
        <v>0</v>
      </c>
      <c r="M2048">
        <v>1</v>
      </c>
      <c r="N2048">
        <v>1</v>
      </c>
      <c r="O2048">
        <v>1</v>
      </c>
      <c r="P2048">
        <v>0</v>
      </c>
      <c r="Q2048">
        <v>0</v>
      </c>
      <c r="R2048">
        <v>0</v>
      </c>
      <c r="S2048">
        <v>0</v>
      </c>
      <c r="T2048">
        <v>1</v>
      </c>
      <c r="U2048">
        <v>0</v>
      </c>
      <c r="V2048" s="1">
        <v>1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1</v>
      </c>
      <c r="AY2048" s="1">
        <v>1</v>
      </c>
      <c r="AZ2048" s="1">
        <v>1</v>
      </c>
      <c r="BA2048" s="1">
        <v>0</v>
      </c>
      <c r="BB2048" s="1">
        <v>1</v>
      </c>
      <c r="BC2048">
        <v>1</v>
      </c>
      <c r="BD2048">
        <v>1</v>
      </c>
      <c r="BE2048">
        <v>1</v>
      </c>
      <c r="BF2048">
        <v>1</v>
      </c>
      <c r="BG2048" s="1">
        <v>1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M2048" s="1">
        <v>0</v>
      </c>
      <c r="BN2048" s="1">
        <v>0</v>
      </c>
      <c r="BO2048" s="1">
        <v>0</v>
      </c>
      <c r="BP2048" s="1">
        <v>0</v>
      </c>
      <c r="BQ2048" s="1">
        <v>0</v>
      </c>
      <c r="BR2048" s="1">
        <v>0</v>
      </c>
      <c r="BS2048" s="1">
        <v>0</v>
      </c>
      <c r="BT2048" s="1">
        <v>0</v>
      </c>
      <c r="BU2048" s="1">
        <v>0</v>
      </c>
      <c r="BV2048" s="1">
        <v>0</v>
      </c>
      <c r="BW2048" s="1">
        <v>0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0</v>
      </c>
      <c r="CD2048" s="1">
        <v>0</v>
      </c>
      <c r="CE2048" s="1">
        <v>0</v>
      </c>
      <c r="CF2048" s="1">
        <v>1</v>
      </c>
      <c r="CG2048" s="1">
        <v>0</v>
      </c>
      <c r="CH2048" s="1">
        <v>0</v>
      </c>
      <c r="CI2048" s="1" t="s">
        <v>4946</v>
      </c>
      <c r="CJ2048" s="1" t="s">
        <v>4946</v>
      </c>
      <c r="CK2048" s="1" t="s">
        <v>4946</v>
      </c>
      <c r="CL2048" s="1" t="s">
        <v>4946</v>
      </c>
      <c r="CM2048" s="1" t="s">
        <v>4946</v>
      </c>
      <c r="CN2048" s="1" t="s">
        <v>4946</v>
      </c>
      <c r="CO2048" s="1" t="s">
        <v>4946</v>
      </c>
      <c r="CP2048" s="1" t="s">
        <v>4946</v>
      </c>
      <c r="CQ2048" s="1" t="s">
        <v>4944</v>
      </c>
      <c r="CR2048" s="1" t="s">
        <v>4944</v>
      </c>
      <c r="CS2048" s="1" t="s">
        <v>4944</v>
      </c>
      <c r="CT2048" s="1" t="s">
        <v>4943</v>
      </c>
      <c r="CU2048" s="1" t="s">
        <v>4943</v>
      </c>
      <c r="CV2048" s="1" t="s">
        <v>4943</v>
      </c>
      <c r="CW2048" s="1" t="s">
        <v>4943</v>
      </c>
      <c r="CX2048" s="1" t="s">
        <v>4943</v>
      </c>
      <c r="CY2048" s="1" t="s">
        <v>4943</v>
      </c>
      <c r="CZ2048" s="1" t="s">
        <v>4943</v>
      </c>
    </row>
    <row r="2049" spans="2:104" x14ac:dyDescent="0.25">
      <c r="B2049" s="2">
        <v>44348</v>
      </c>
      <c r="C2049" s="1">
        <v>1</v>
      </c>
      <c r="D2049" s="1">
        <v>0</v>
      </c>
      <c r="E2049" s="1">
        <v>0</v>
      </c>
      <c r="F2049" s="1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>
        <v>0</v>
      </c>
      <c r="BD2049">
        <v>0</v>
      </c>
      <c r="BE2049">
        <v>0</v>
      </c>
      <c r="BF2049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M2049" s="1">
        <v>0</v>
      </c>
      <c r="BN2049" s="1">
        <v>0</v>
      </c>
      <c r="BO2049" s="1">
        <v>0</v>
      </c>
      <c r="BP2049" s="1">
        <v>0</v>
      </c>
      <c r="BQ2049" s="1">
        <v>0</v>
      </c>
      <c r="BR2049" s="1">
        <v>0</v>
      </c>
      <c r="BS2049" s="1">
        <v>0</v>
      </c>
      <c r="BT2049" s="1">
        <v>0</v>
      </c>
      <c r="BU2049" s="1">
        <v>0</v>
      </c>
      <c r="BV2049" s="1">
        <v>0</v>
      </c>
      <c r="BW2049" s="1">
        <v>0</v>
      </c>
      <c r="BX2049" s="1">
        <v>0</v>
      </c>
      <c r="BY2049" s="1">
        <v>0</v>
      </c>
      <c r="BZ2049" s="1">
        <v>0</v>
      </c>
      <c r="CA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G2049" s="1">
        <v>0</v>
      </c>
      <c r="CH2049" s="1">
        <v>0</v>
      </c>
      <c r="CI2049" s="1" t="s">
        <v>4944</v>
      </c>
      <c r="CJ2049" s="1" t="s">
        <v>4944</v>
      </c>
      <c r="CK2049" s="1" t="s">
        <v>4944</v>
      </c>
      <c r="CL2049" s="1" t="s">
        <v>4944</v>
      </c>
      <c r="CM2049" s="1" t="s">
        <v>4944</v>
      </c>
      <c r="CN2049" s="1" t="s">
        <v>4944</v>
      </c>
      <c r="CO2049" s="1" t="s">
        <v>4944</v>
      </c>
      <c r="CP2049" s="1" t="s">
        <v>4946</v>
      </c>
      <c r="CQ2049" s="1" t="s">
        <v>4944</v>
      </c>
      <c r="CR2049" s="1" t="s">
        <v>4944</v>
      </c>
      <c r="CS2049" s="1" t="s">
        <v>4944</v>
      </c>
      <c r="CT2049" s="1" t="s">
        <v>4943</v>
      </c>
      <c r="CU2049" s="1" t="s">
        <v>4943</v>
      </c>
      <c r="CV2049" s="1" t="s">
        <v>4943</v>
      </c>
      <c r="CW2049" s="1" t="s">
        <v>4943</v>
      </c>
      <c r="CX2049" s="1" t="s">
        <v>4943</v>
      </c>
      <c r="CY2049" s="1" t="s">
        <v>4943</v>
      </c>
      <c r="CZ2049" s="1" t="s">
        <v>4943</v>
      </c>
    </row>
    <row r="2050" spans="2:104" x14ac:dyDescent="0.25">
      <c r="B2050" s="2">
        <v>44348</v>
      </c>
      <c r="C2050" s="1">
        <v>0</v>
      </c>
      <c r="D2050" s="1">
        <v>1</v>
      </c>
      <c r="E2050" s="1">
        <v>0</v>
      </c>
      <c r="F2050" s="1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>
        <v>0</v>
      </c>
      <c r="BD2050">
        <v>0</v>
      </c>
      <c r="BE2050">
        <v>0</v>
      </c>
      <c r="BF2050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M2050" s="1">
        <v>0</v>
      </c>
      <c r="BN2050" s="1">
        <v>0</v>
      </c>
      <c r="BO2050" s="1">
        <v>0</v>
      </c>
      <c r="BP2050" s="1">
        <v>0</v>
      </c>
      <c r="BQ2050" s="1">
        <v>0</v>
      </c>
      <c r="BR2050" s="1">
        <v>0</v>
      </c>
      <c r="BS2050" s="1">
        <v>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0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G2050" s="1">
        <v>0</v>
      </c>
      <c r="CH2050" s="1">
        <v>0</v>
      </c>
      <c r="CI2050" s="1" t="s">
        <v>4943</v>
      </c>
      <c r="CJ2050" s="1" t="s">
        <v>4943</v>
      </c>
      <c r="CK2050" s="1" t="s">
        <v>4943</v>
      </c>
      <c r="CL2050" s="1" t="s">
        <v>4943</v>
      </c>
      <c r="CM2050" s="1" t="s">
        <v>4943</v>
      </c>
      <c r="CN2050" s="1" t="s">
        <v>4943</v>
      </c>
      <c r="CO2050" s="1" t="s">
        <v>4943</v>
      </c>
      <c r="CP2050" s="1" t="s">
        <v>4943</v>
      </c>
      <c r="CQ2050" s="1" t="s">
        <v>4943</v>
      </c>
      <c r="CR2050" s="1" t="s">
        <v>4943</v>
      </c>
      <c r="CS2050" s="1" t="s">
        <v>4943</v>
      </c>
      <c r="CT2050" s="1" t="s">
        <v>4943</v>
      </c>
      <c r="CU2050" s="1" t="s">
        <v>4943</v>
      </c>
      <c r="CV2050" s="1" t="s">
        <v>4943</v>
      </c>
      <c r="CW2050" s="1" t="s">
        <v>4943</v>
      </c>
      <c r="CX2050" s="1" t="s">
        <v>4943</v>
      </c>
      <c r="CY2050" s="1" t="s">
        <v>23</v>
      </c>
      <c r="CZ2050" s="1" t="s">
        <v>4943</v>
      </c>
    </row>
    <row r="2051" spans="2:104" x14ac:dyDescent="0.25">
      <c r="B2051" s="2">
        <v>44348</v>
      </c>
      <c r="C2051" s="1">
        <v>0</v>
      </c>
      <c r="D2051" s="1">
        <v>1</v>
      </c>
      <c r="E2051" s="1">
        <v>0</v>
      </c>
      <c r="F2051" s="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>
        <v>0</v>
      </c>
      <c r="BD2051">
        <v>0</v>
      </c>
      <c r="BE2051">
        <v>0</v>
      </c>
      <c r="BF205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M2051" s="1">
        <v>0</v>
      </c>
      <c r="BN2051" s="1">
        <v>0</v>
      </c>
      <c r="BO2051" s="1">
        <v>0</v>
      </c>
      <c r="BP2051" s="1">
        <v>0</v>
      </c>
      <c r="BQ2051" s="1">
        <v>0</v>
      </c>
      <c r="BR2051" s="1">
        <v>0</v>
      </c>
      <c r="BS2051" s="1">
        <v>0</v>
      </c>
      <c r="BT2051" s="1">
        <v>0</v>
      </c>
      <c r="BU2051" s="1">
        <v>0</v>
      </c>
      <c r="BV2051" s="1">
        <v>0</v>
      </c>
      <c r="BW2051" s="1">
        <v>0</v>
      </c>
      <c r="BX2051" s="1">
        <v>0</v>
      </c>
      <c r="BY2051" s="1">
        <v>0</v>
      </c>
      <c r="BZ2051" s="1">
        <v>0</v>
      </c>
      <c r="CA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G2051" s="1">
        <v>0</v>
      </c>
      <c r="CH2051" s="1">
        <v>0</v>
      </c>
      <c r="CI2051" s="1" t="s">
        <v>4943</v>
      </c>
      <c r="CJ2051" s="1" t="s">
        <v>4943</v>
      </c>
      <c r="CK2051" s="1" t="s">
        <v>4943</v>
      </c>
      <c r="CL2051" s="1" t="s">
        <v>4943</v>
      </c>
      <c r="CM2051" s="1" t="s">
        <v>4943</v>
      </c>
      <c r="CN2051" s="1" t="s">
        <v>4943</v>
      </c>
      <c r="CO2051" s="1" t="s">
        <v>4943</v>
      </c>
      <c r="CP2051" s="1" t="s">
        <v>4943</v>
      </c>
      <c r="CQ2051" s="1" t="s">
        <v>4943</v>
      </c>
      <c r="CR2051" s="1" t="s">
        <v>4943</v>
      </c>
      <c r="CS2051" s="1" t="s">
        <v>4943</v>
      </c>
      <c r="CT2051" s="1" t="s">
        <v>4943</v>
      </c>
      <c r="CU2051" s="1" t="s">
        <v>4943</v>
      </c>
      <c r="CV2051" s="1" t="s">
        <v>4943</v>
      </c>
      <c r="CW2051" s="1" t="s">
        <v>4943</v>
      </c>
      <c r="CX2051" s="1" t="s">
        <v>4943</v>
      </c>
      <c r="CY2051" s="1" t="s">
        <v>23</v>
      </c>
      <c r="CZ2051" s="1" t="s">
        <v>4943</v>
      </c>
    </row>
    <row r="2052" spans="2:104" x14ac:dyDescent="0.25">
      <c r="B2052" s="2">
        <v>44348</v>
      </c>
      <c r="C2052" s="1">
        <v>1</v>
      </c>
      <c r="D2052" s="1">
        <v>0</v>
      </c>
      <c r="E2052" s="1">
        <v>0</v>
      </c>
      <c r="F2052" s="1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>
        <v>0</v>
      </c>
      <c r="BD2052">
        <v>0</v>
      </c>
      <c r="BE2052">
        <v>0</v>
      </c>
      <c r="BF2052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M2052" s="1">
        <v>0</v>
      </c>
      <c r="BN2052" s="1">
        <v>0</v>
      </c>
      <c r="BO2052" s="1">
        <v>0</v>
      </c>
      <c r="BP2052" s="1">
        <v>0</v>
      </c>
      <c r="BQ2052" s="1">
        <v>0</v>
      </c>
      <c r="BR2052" s="1">
        <v>0</v>
      </c>
      <c r="BS2052" s="1">
        <v>0</v>
      </c>
      <c r="BT2052" s="1">
        <v>0</v>
      </c>
      <c r="BU2052" s="1">
        <v>0</v>
      </c>
      <c r="BV2052" s="1">
        <v>0</v>
      </c>
      <c r="BW2052" s="1">
        <v>0</v>
      </c>
      <c r="BX2052" s="1">
        <v>0</v>
      </c>
      <c r="BY2052" s="1">
        <v>0</v>
      </c>
      <c r="BZ2052" s="1">
        <v>0</v>
      </c>
      <c r="CA2052" s="1">
        <v>0</v>
      </c>
      <c r="CB2052" s="1">
        <v>0</v>
      </c>
      <c r="CC2052" s="1">
        <v>0</v>
      </c>
      <c r="CD2052" s="1">
        <v>0</v>
      </c>
      <c r="CE2052" s="1">
        <v>0</v>
      </c>
      <c r="CF2052" s="1">
        <v>0</v>
      </c>
      <c r="CG2052" s="1">
        <v>0</v>
      </c>
      <c r="CH2052" s="1">
        <v>0</v>
      </c>
      <c r="CI2052" s="1" t="s">
        <v>4946</v>
      </c>
      <c r="CJ2052" s="1" t="s">
        <v>4945</v>
      </c>
      <c r="CK2052" s="1" t="s">
        <v>4946</v>
      </c>
      <c r="CL2052" s="1" t="s">
        <v>4946</v>
      </c>
      <c r="CM2052" s="1" t="s">
        <v>4946</v>
      </c>
      <c r="CN2052" s="1" t="s">
        <v>4945</v>
      </c>
      <c r="CO2052" s="1" t="s">
        <v>4944</v>
      </c>
      <c r="CP2052" s="1" t="s">
        <v>4946</v>
      </c>
      <c r="CQ2052" s="1" t="s">
        <v>4945</v>
      </c>
      <c r="CR2052" s="1" t="s">
        <v>4945</v>
      </c>
      <c r="CS2052" s="1" t="s">
        <v>4946</v>
      </c>
      <c r="CT2052" s="1" t="s">
        <v>4943</v>
      </c>
      <c r="CU2052" s="1" t="s">
        <v>4943</v>
      </c>
      <c r="CV2052" s="1" t="s">
        <v>4943</v>
      </c>
      <c r="CW2052" s="1" t="s">
        <v>4943</v>
      </c>
      <c r="CX2052" s="1" t="s">
        <v>4943</v>
      </c>
      <c r="CY2052" s="1" t="s">
        <v>4943</v>
      </c>
      <c r="CZ2052" s="1" t="s">
        <v>4943</v>
      </c>
    </row>
    <row r="2053" spans="2:104" x14ac:dyDescent="0.25">
      <c r="B2053" s="2">
        <v>44348</v>
      </c>
      <c r="C2053" s="1">
        <v>1</v>
      </c>
      <c r="D2053" s="1">
        <v>0</v>
      </c>
      <c r="E2053" s="1">
        <v>0</v>
      </c>
      <c r="F2053" s="1">
        <v>0</v>
      </c>
      <c r="G2053">
        <v>0</v>
      </c>
      <c r="H2053">
        <v>0</v>
      </c>
      <c r="I2053">
        <v>1</v>
      </c>
      <c r="J2053">
        <v>0</v>
      </c>
      <c r="K2053">
        <v>1</v>
      </c>
      <c r="L2053">
        <v>0</v>
      </c>
      <c r="M2053">
        <v>0</v>
      </c>
      <c r="N2053">
        <v>0</v>
      </c>
      <c r="O2053">
        <v>1</v>
      </c>
      <c r="P2053">
        <v>0</v>
      </c>
      <c r="Q2053">
        <v>0</v>
      </c>
      <c r="R2053">
        <v>1</v>
      </c>
      <c r="S2053">
        <v>0</v>
      </c>
      <c r="T2053">
        <v>1</v>
      </c>
      <c r="U2053">
        <v>0</v>
      </c>
      <c r="V2053" s="1">
        <v>1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1</v>
      </c>
      <c r="AY2053" s="1">
        <v>0</v>
      </c>
      <c r="AZ2053" s="1">
        <v>1</v>
      </c>
      <c r="BA2053" s="1">
        <v>0</v>
      </c>
      <c r="BB2053" s="1">
        <v>1</v>
      </c>
      <c r="BC2053">
        <v>1</v>
      </c>
      <c r="BD2053">
        <v>1</v>
      </c>
      <c r="BE2053">
        <v>1</v>
      </c>
      <c r="BF2053">
        <v>1</v>
      </c>
      <c r="BG2053" s="1">
        <v>1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M2053" s="1">
        <v>0</v>
      </c>
      <c r="BN2053" s="1">
        <v>0</v>
      </c>
      <c r="BO2053" s="1">
        <v>0</v>
      </c>
      <c r="BP2053" s="1">
        <v>0</v>
      </c>
      <c r="BQ2053" s="1">
        <v>0</v>
      </c>
      <c r="BR2053" s="1">
        <v>0</v>
      </c>
      <c r="BS2053" s="1">
        <v>0</v>
      </c>
      <c r="BT2053" s="1">
        <v>0</v>
      </c>
      <c r="BU2053" s="1">
        <v>0</v>
      </c>
      <c r="BV2053" s="1">
        <v>0</v>
      </c>
      <c r="BW2053" s="1">
        <v>0</v>
      </c>
      <c r="BX2053" s="1">
        <v>0</v>
      </c>
      <c r="BY2053" s="1">
        <v>0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G2053" s="1">
        <v>0</v>
      </c>
      <c r="CH2053" s="1">
        <v>0</v>
      </c>
      <c r="CI2053" s="1" t="s">
        <v>4946</v>
      </c>
      <c r="CJ2053" s="1" t="s">
        <v>4946</v>
      </c>
      <c r="CK2053" s="1" t="s">
        <v>4946</v>
      </c>
      <c r="CL2053" s="1" t="s">
        <v>4946</v>
      </c>
      <c r="CM2053" s="1" t="s">
        <v>4946</v>
      </c>
      <c r="CN2053" s="1" t="s">
        <v>4946</v>
      </c>
      <c r="CO2053" s="1" t="s">
        <v>4946</v>
      </c>
      <c r="CP2053" s="1" t="s">
        <v>4946</v>
      </c>
      <c r="CQ2053" s="1" t="s">
        <v>4946</v>
      </c>
      <c r="CR2053" s="1" t="s">
        <v>4946</v>
      </c>
      <c r="CS2053" s="1" t="s">
        <v>4946</v>
      </c>
      <c r="CT2053" s="1" t="s">
        <v>4943</v>
      </c>
      <c r="CU2053" s="1" t="s">
        <v>4943</v>
      </c>
      <c r="CV2053" s="1" t="s">
        <v>4943</v>
      </c>
      <c r="CW2053" s="1" t="s">
        <v>4943</v>
      </c>
      <c r="CX2053" s="1" t="s">
        <v>4943</v>
      </c>
      <c r="CY2053" s="1" t="s">
        <v>4943</v>
      </c>
      <c r="CZ2053" s="1" t="s">
        <v>4943</v>
      </c>
    </row>
    <row r="2054" spans="2:104" x14ac:dyDescent="0.25">
      <c r="B2054" s="2">
        <v>44348</v>
      </c>
      <c r="C2054" s="1">
        <v>1</v>
      </c>
      <c r="D2054" s="1">
        <v>0</v>
      </c>
      <c r="E2054" s="1">
        <v>0</v>
      </c>
      <c r="F2054" s="1">
        <v>0</v>
      </c>
      <c r="G2054">
        <v>0</v>
      </c>
      <c r="H2054">
        <v>0</v>
      </c>
      <c r="I2054">
        <v>1</v>
      </c>
      <c r="J2054">
        <v>1</v>
      </c>
      <c r="K2054">
        <v>1</v>
      </c>
      <c r="L2054">
        <v>1</v>
      </c>
      <c r="M2054">
        <v>1</v>
      </c>
      <c r="N2054">
        <v>1</v>
      </c>
      <c r="O2054">
        <v>1</v>
      </c>
      <c r="P2054">
        <v>1</v>
      </c>
      <c r="Q2054">
        <v>0</v>
      </c>
      <c r="R2054">
        <v>1</v>
      </c>
      <c r="S2054">
        <v>1</v>
      </c>
      <c r="T2054">
        <v>1</v>
      </c>
      <c r="U2054">
        <v>0</v>
      </c>
      <c r="V2054" s="1">
        <v>1</v>
      </c>
      <c r="W2054" s="1">
        <v>0</v>
      </c>
      <c r="X2054" s="1">
        <v>1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1</v>
      </c>
      <c r="AG2054" s="1">
        <v>1</v>
      </c>
      <c r="AH2054" s="1">
        <v>0</v>
      </c>
      <c r="AI2054" s="1">
        <v>1</v>
      </c>
      <c r="AJ2054" s="1">
        <v>1</v>
      </c>
      <c r="AK2054" s="1">
        <v>0</v>
      </c>
      <c r="AL2054" s="1">
        <v>0</v>
      </c>
      <c r="AM2054" s="1">
        <v>1</v>
      </c>
      <c r="AN2054" s="1">
        <v>0</v>
      </c>
      <c r="AO2054" s="1">
        <v>1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1</v>
      </c>
      <c r="AX2054" s="1">
        <v>1</v>
      </c>
      <c r="AY2054" s="1">
        <v>1</v>
      </c>
      <c r="AZ2054" s="1">
        <v>1</v>
      </c>
      <c r="BA2054" s="1">
        <v>0</v>
      </c>
      <c r="BB2054" s="1">
        <v>1</v>
      </c>
      <c r="BC2054">
        <v>1</v>
      </c>
      <c r="BD2054">
        <v>1</v>
      </c>
      <c r="BE2054">
        <v>1</v>
      </c>
      <c r="BF2054">
        <v>1</v>
      </c>
      <c r="BG2054" s="1">
        <v>1</v>
      </c>
      <c r="BH2054" s="1">
        <v>0</v>
      </c>
      <c r="BI2054" s="1">
        <v>1</v>
      </c>
      <c r="BJ2054" s="1">
        <v>0</v>
      </c>
      <c r="BK2054" s="1">
        <v>0</v>
      </c>
      <c r="BL2054" s="1">
        <v>0</v>
      </c>
      <c r="BM2054" s="1">
        <v>0</v>
      </c>
      <c r="BN2054" s="1">
        <v>0</v>
      </c>
      <c r="BO2054" s="1">
        <v>0</v>
      </c>
      <c r="BP2054" s="1">
        <v>0</v>
      </c>
      <c r="BQ2054" s="1">
        <v>1</v>
      </c>
      <c r="BR2054" s="1">
        <v>1</v>
      </c>
      <c r="BS2054" s="1">
        <v>1</v>
      </c>
      <c r="BT2054" s="1">
        <v>1</v>
      </c>
      <c r="BU2054" s="1">
        <v>1</v>
      </c>
      <c r="BV2054" s="1">
        <v>1</v>
      </c>
      <c r="BW2054" s="1">
        <v>0</v>
      </c>
      <c r="BX2054" s="1">
        <v>1</v>
      </c>
      <c r="BY2054" s="1">
        <v>0</v>
      </c>
      <c r="BZ2054" s="1">
        <v>0</v>
      </c>
      <c r="CA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1</v>
      </c>
      <c r="CG2054" s="1">
        <v>0</v>
      </c>
      <c r="CH2054" s="1">
        <v>0</v>
      </c>
      <c r="CI2054" s="1" t="s">
        <v>4946</v>
      </c>
      <c r="CJ2054" s="1" t="s">
        <v>4946</v>
      </c>
      <c r="CK2054" s="1" t="s">
        <v>4946</v>
      </c>
      <c r="CL2054" s="1" t="s">
        <v>4946</v>
      </c>
      <c r="CM2054" s="1" t="s">
        <v>4946</v>
      </c>
      <c r="CN2054" s="1" t="s">
        <v>4946</v>
      </c>
      <c r="CO2054" s="1" t="s">
        <v>4946</v>
      </c>
      <c r="CP2054" s="1" t="s">
        <v>4946</v>
      </c>
      <c r="CQ2054" s="1" t="s">
        <v>4946</v>
      </c>
      <c r="CR2054" s="1" t="s">
        <v>4946</v>
      </c>
      <c r="CS2054" s="1" t="s">
        <v>4946</v>
      </c>
      <c r="CT2054" s="1" t="s">
        <v>4943</v>
      </c>
      <c r="CU2054" s="1" t="s">
        <v>4943</v>
      </c>
      <c r="CV2054" s="1" t="s">
        <v>4943</v>
      </c>
      <c r="CW2054" s="1" t="s">
        <v>4943</v>
      </c>
      <c r="CX2054" s="1" t="s">
        <v>4943</v>
      </c>
      <c r="CY2054" s="1" t="s">
        <v>4943</v>
      </c>
      <c r="CZ2054" s="1" t="s">
        <v>4943</v>
      </c>
    </row>
    <row r="2055" spans="2:104" x14ac:dyDescent="0.25">
      <c r="B2055" s="2">
        <v>44348</v>
      </c>
      <c r="C2055" s="1">
        <v>1</v>
      </c>
      <c r="D2055" s="1">
        <v>0</v>
      </c>
      <c r="E2055" s="1">
        <v>0</v>
      </c>
      <c r="F2055" s="1">
        <v>0</v>
      </c>
      <c r="G2055">
        <v>0</v>
      </c>
      <c r="H2055">
        <v>0</v>
      </c>
      <c r="I2055">
        <v>1</v>
      </c>
      <c r="J2055">
        <v>1</v>
      </c>
      <c r="K2055">
        <v>1</v>
      </c>
      <c r="L2055">
        <v>1</v>
      </c>
      <c r="M2055">
        <v>1</v>
      </c>
      <c r="N2055">
        <v>1</v>
      </c>
      <c r="O2055">
        <v>1</v>
      </c>
      <c r="P2055">
        <v>0</v>
      </c>
      <c r="Q2055">
        <v>0</v>
      </c>
      <c r="R2055">
        <v>1</v>
      </c>
      <c r="S2055">
        <v>0</v>
      </c>
      <c r="T2055">
        <v>1</v>
      </c>
      <c r="U2055">
        <v>0</v>
      </c>
      <c r="V2055" s="1">
        <v>1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1</v>
      </c>
      <c r="AG2055" s="1">
        <v>0</v>
      </c>
      <c r="AH2055" s="1">
        <v>1</v>
      </c>
      <c r="AI2055" s="1">
        <v>0</v>
      </c>
      <c r="AJ2055" s="1">
        <v>0</v>
      </c>
      <c r="AK2055" s="1">
        <v>0</v>
      </c>
      <c r="AL2055" s="1">
        <v>0</v>
      </c>
      <c r="AM2055" s="1">
        <v>1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1</v>
      </c>
      <c r="AX2055" s="1">
        <v>1</v>
      </c>
      <c r="AY2055" s="1">
        <v>0</v>
      </c>
      <c r="AZ2055" s="1">
        <v>1</v>
      </c>
      <c r="BA2055" s="1">
        <v>0</v>
      </c>
      <c r="BB2055" s="1">
        <v>0</v>
      </c>
      <c r="BC2055">
        <v>1</v>
      </c>
      <c r="BD2055">
        <v>0</v>
      </c>
      <c r="BE2055">
        <v>1</v>
      </c>
      <c r="BF2055">
        <v>0</v>
      </c>
      <c r="BG2055" s="1">
        <v>1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M2055" s="1">
        <v>0</v>
      </c>
      <c r="BN2055" s="1">
        <v>0</v>
      </c>
      <c r="BO2055" s="1">
        <v>0</v>
      </c>
      <c r="BP2055" s="1">
        <v>0</v>
      </c>
      <c r="BQ2055" s="1">
        <v>0</v>
      </c>
      <c r="BR2055" s="1">
        <v>0</v>
      </c>
      <c r="BS2055" s="1">
        <v>0</v>
      </c>
      <c r="BT2055" s="1">
        <v>0</v>
      </c>
      <c r="BU2055" s="1">
        <v>1</v>
      </c>
      <c r="BV2055" s="1">
        <v>1</v>
      </c>
      <c r="BW2055" s="1">
        <v>0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0</v>
      </c>
      <c r="CD2055" s="1">
        <v>0</v>
      </c>
      <c r="CE2055" s="1">
        <v>0</v>
      </c>
      <c r="CF2055" s="1">
        <v>1</v>
      </c>
      <c r="CG2055" s="1">
        <v>0</v>
      </c>
      <c r="CH2055" s="1">
        <v>0</v>
      </c>
      <c r="CI2055" s="1" t="s">
        <v>4946</v>
      </c>
      <c r="CJ2055" s="1" t="s">
        <v>4944</v>
      </c>
      <c r="CK2055" s="1" t="s">
        <v>4944</v>
      </c>
      <c r="CL2055" s="1" t="s">
        <v>4944</v>
      </c>
      <c r="CM2055" s="1" t="s">
        <v>4946</v>
      </c>
      <c r="CN2055" s="1" t="s">
        <v>4946</v>
      </c>
      <c r="CO2055" s="1" t="s">
        <v>4946</v>
      </c>
      <c r="CP2055" s="1" t="s">
        <v>4946</v>
      </c>
      <c r="CQ2055" s="1" t="s">
        <v>4944</v>
      </c>
      <c r="CR2055" s="1" t="s">
        <v>4946</v>
      </c>
      <c r="CS2055" s="1" t="s">
        <v>4944</v>
      </c>
      <c r="CT2055" s="1" t="s">
        <v>4943</v>
      </c>
      <c r="CU2055" s="1" t="s">
        <v>4943</v>
      </c>
      <c r="CV2055" s="1" t="s">
        <v>4943</v>
      </c>
      <c r="CW2055" s="1" t="s">
        <v>4943</v>
      </c>
      <c r="CX2055" s="1" t="s">
        <v>4943</v>
      </c>
      <c r="CY2055" s="1" t="s">
        <v>4943</v>
      </c>
      <c r="CZ2055" s="1" t="s">
        <v>4943</v>
      </c>
    </row>
    <row r="2056" spans="2:104" x14ac:dyDescent="0.25">
      <c r="B2056" s="2">
        <v>44348</v>
      </c>
      <c r="C2056" s="1">
        <v>1</v>
      </c>
      <c r="D2056" s="1">
        <v>0</v>
      </c>
      <c r="E2056" s="1">
        <v>0</v>
      </c>
      <c r="F2056" s="1">
        <v>0</v>
      </c>
      <c r="G2056">
        <v>0</v>
      </c>
      <c r="H2056">
        <v>0</v>
      </c>
      <c r="I2056">
        <v>1</v>
      </c>
      <c r="J2056">
        <v>1</v>
      </c>
      <c r="K2056">
        <v>1</v>
      </c>
      <c r="L2056">
        <v>1</v>
      </c>
      <c r="M2056">
        <v>0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0</v>
      </c>
      <c r="T2056">
        <v>1</v>
      </c>
      <c r="U2056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1</v>
      </c>
      <c r="AE2056" s="1">
        <v>0</v>
      </c>
      <c r="AF2056" s="1">
        <v>1</v>
      </c>
      <c r="AG2056" s="1">
        <v>1</v>
      </c>
      <c r="AH2056" s="1">
        <v>1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1</v>
      </c>
      <c r="AV2056" s="1">
        <v>0</v>
      </c>
      <c r="AW2056" s="1">
        <v>0</v>
      </c>
      <c r="AX2056" s="1">
        <v>1</v>
      </c>
      <c r="AY2056" s="1">
        <v>1</v>
      </c>
      <c r="AZ2056" s="1">
        <v>1</v>
      </c>
      <c r="BA2056" s="1">
        <v>0</v>
      </c>
      <c r="BB2056" s="1">
        <v>0</v>
      </c>
      <c r="BC2056">
        <v>1</v>
      </c>
      <c r="BD2056">
        <v>1</v>
      </c>
      <c r="BE2056">
        <v>1</v>
      </c>
      <c r="BF2056">
        <v>1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M2056" s="1">
        <v>0</v>
      </c>
      <c r="BN2056" s="1">
        <v>0</v>
      </c>
      <c r="BO2056" s="1">
        <v>1</v>
      </c>
      <c r="BP2056" s="1">
        <v>0</v>
      </c>
      <c r="BQ2056" s="1">
        <v>1</v>
      </c>
      <c r="BR2056" s="1">
        <v>1</v>
      </c>
      <c r="BS2056" s="1">
        <v>1</v>
      </c>
      <c r="BT2056" s="1">
        <v>1</v>
      </c>
      <c r="BU2056" s="1">
        <v>1</v>
      </c>
      <c r="BV2056" s="1">
        <v>0</v>
      </c>
      <c r="BW2056" s="1">
        <v>0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0</v>
      </c>
      <c r="CD2056" s="1">
        <v>1</v>
      </c>
      <c r="CE2056" s="1">
        <v>0</v>
      </c>
      <c r="CF2056" s="1">
        <v>0</v>
      </c>
      <c r="CG2056" s="1">
        <v>0</v>
      </c>
      <c r="CH2056" s="1">
        <v>0</v>
      </c>
      <c r="CI2056" s="1" t="s">
        <v>4946</v>
      </c>
      <c r="CJ2056" s="1" t="s">
        <v>4946</v>
      </c>
      <c r="CK2056" s="1" t="s">
        <v>4946</v>
      </c>
      <c r="CL2056" s="1" t="s">
        <v>4946</v>
      </c>
      <c r="CM2056" s="1" t="s">
        <v>4946</v>
      </c>
      <c r="CN2056" s="1" t="s">
        <v>4946</v>
      </c>
      <c r="CO2056" s="1" t="s">
        <v>4946</v>
      </c>
      <c r="CP2056" s="1" t="s">
        <v>4946</v>
      </c>
      <c r="CQ2056" s="1" t="s">
        <v>4946</v>
      </c>
      <c r="CR2056" s="1" t="s">
        <v>4946</v>
      </c>
      <c r="CS2056" s="1" t="s">
        <v>4946</v>
      </c>
      <c r="CT2056" s="1" t="s">
        <v>4943</v>
      </c>
      <c r="CU2056" s="1" t="s">
        <v>4943</v>
      </c>
      <c r="CV2056" s="1" t="s">
        <v>4943</v>
      </c>
      <c r="CW2056" s="1" t="s">
        <v>4943</v>
      </c>
      <c r="CX2056" s="1" t="s">
        <v>4943</v>
      </c>
      <c r="CY2056" s="1" t="s">
        <v>4943</v>
      </c>
      <c r="CZ2056" s="1" t="s">
        <v>4943</v>
      </c>
    </row>
    <row r="2057" spans="2:104" x14ac:dyDescent="0.25">
      <c r="B2057" s="2">
        <v>44348</v>
      </c>
      <c r="C2057" s="1">
        <v>1</v>
      </c>
      <c r="D2057" s="1">
        <v>0</v>
      </c>
      <c r="E2057" s="1">
        <v>0</v>
      </c>
      <c r="F2057" s="1">
        <v>0</v>
      </c>
      <c r="G2057">
        <v>0</v>
      </c>
      <c r="H2057">
        <v>0</v>
      </c>
      <c r="I2057">
        <v>1</v>
      </c>
      <c r="J2057">
        <v>1</v>
      </c>
      <c r="K2057">
        <v>1</v>
      </c>
      <c r="L2057">
        <v>1</v>
      </c>
      <c r="M2057">
        <v>0</v>
      </c>
      <c r="N2057">
        <v>1</v>
      </c>
      <c r="O2057">
        <v>1</v>
      </c>
      <c r="P2057">
        <v>1</v>
      </c>
      <c r="Q2057">
        <v>1</v>
      </c>
      <c r="R2057">
        <v>1</v>
      </c>
      <c r="S2057">
        <v>1</v>
      </c>
      <c r="T2057">
        <v>1</v>
      </c>
      <c r="U2057">
        <v>1</v>
      </c>
      <c r="V2057" s="1">
        <v>0</v>
      </c>
      <c r="W2057" s="1">
        <v>0</v>
      </c>
      <c r="X2057" s="1">
        <v>1</v>
      </c>
      <c r="Y2057" s="1">
        <v>0</v>
      </c>
      <c r="Z2057" s="1">
        <v>0</v>
      </c>
      <c r="AA2057" s="1">
        <v>1</v>
      </c>
      <c r="AB2057" s="1">
        <v>0</v>
      </c>
      <c r="AC2057" s="1">
        <v>0</v>
      </c>
      <c r="AD2057" s="1">
        <v>0</v>
      </c>
      <c r="AE2057" s="1">
        <v>0</v>
      </c>
      <c r="AF2057" s="1">
        <v>1</v>
      </c>
      <c r="AG2057" s="1">
        <v>1</v>
      </c>
      <c r="AH2057" s="1">
        <v>0</v>
      </c>
      <c r="AI2057" s="1">
        <v>1</v>
      </c>
      <c r="AJ2057" s="1">
        <v>1</v>
      </c>
      <c r="AK2057" s="1">
        <v>0</v>
      </c>
      <c r="AL2057" s="1">
        <v>0</v>
      </c>
      <c r="AM2057" s="1">
        <v>0</v>
      </c>
      <c r="AN2057" s="1">
        <v>0</v>
      </c>
      <c r="AO2057" s="1">
        <v>1</v>
      </c>
      <c r="AP2057" s="1">
        <v>0</v>
      </c>
      <c r="AQ2057" s="1">
        <v>0</v>
      </c>
      <c r="AR2057" s="1">
        <v>1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1</v>
      </c>
      <c r="AY2057" s="1">
        <v>1</v>
      </c>
      <c r="AZ2057" s="1">
        <v>1</v>
      </c>
      <c r="BA2057" s="1">
        <v>0</v>
      </c>
      <c r="BB2057" s="1">
        <v>0</v>
      </c>
      <c r="BC2057">
        <v>1</v>
      </c>
      <c r="BD2057">
        <v>1</v>
      </c>
      <c r="BE2057">
        <v>1</v>
      </c>
      <c r="BF2057">
        <v>1</v>
      </c>
      <c r="BG2057" s="1">
        <v>0</v>
      </c>
      <c r="BH2057" s="1">
        <v>0</v>
      </c>
      <c r="BI2057" s="1">
        <v>1</v>
      </c>
      <c r="BJ2057" s="1">
        <v>0</v>
      </c>
      <c r="BK2057" s="1">
        <v>0</v>
      </c>
      <c r="BL2057" s="1">
        <v>1</v>
      </c>
      <c r="BM2057" s="1">
        <v>0</v>
      </c>
      <c r="BN2057" s="1">
        <v>0</v>
      </c>
      <c r="BO2057" s="1">
        <v>0</v>
      </c>
      <c r="BP2057" s="1">
        <v>0</v>
      </c>
      <c r="BQ2057" s="1">
        <v>1</v>
      </c>
      <c r="BR2057" s="1">
        <v>1</v>
      </c>
      <c r="BS2057" s="1">
        <v>1</v>
      </c>
      <c r="BT2057" s="1">
        <v>1</v>
      </c>
      <c r="BU2057" s="1">
        <v>1</v>
      </c>
      <c r="BV2057" s="1">
        <v>0</v>
      </c>
      <c r="BW2057" s="1">
        <v>0</v>
      </c>
      <c r="BX2057" s="1">
        <v>1</v>
      </c>
      <c r="BY2057" s="1">
        <v>0</v>
      </c>
      <c r="BZ2057" s="1">
        <v>0</v>
      </c>
      <c r="CA2057" s="1">
        <v>1</v>
      </c>
      <c r="CB2057" s="1">
        <v>0</v>
      </c>
      <c r="CC2057" s="1">
        <v>0</v>
      </c>
      <c r="CD2057" s="1">
        <v>0</v>
      </c>
      <c r="CE2057" s="1">
        <v>0</v>
      </c>
      <c r="CF2057" s="1">
        <v>0</v>
      </c>
      <c r="CG2057" s="1">
        <v>0</v>
      </c>
      <c r="CH2057" s="1">
        <v>0</v>
      </c>
      <c r="CI2057" s="1" t="s">
        <v>4946</v>
      </c>
      <c r="CJ2057" s="1" t="s">
        <v>4946</v>
      </c>
      <c r="CK2057" s="1" t="s">
        <v>4946</v>
      </c>
      <c r="CL2057" s="1" t="s">
        <v>4946</v>
      </c>
      <c r="CM2057" s="1" t="s">
        <v>4946</v>
      </c>
      <c r="CN2057" s="1" t="s">
        <v>4946</v>
      </c>
      <c r="CO2057" s="1" t="s">
        <v>4946</v>
      </c>
      <c r="CP2057" s="1" t="s">
        <v>4946</v>
      </c>
      <c r="CQ2057" s="1" t="s">
        <v>4946</v>
      </c>
      <c r="CR2057" s="1" t="s">
        <v>4946</v>
      </c>
      <c r="CS2057" s="1" t="s">
        <v>4946</v>
      </c>
      <c r="CT2057" s="1" t="s">
        <v>4943</v>
      </c>
      <c r="CU2057" s="1" t="s">
        <v>4943</v>
      </c>
      <c r="CV2057" s="1" t="s">
        <v>4943</v>
      </c>
      <c r="CW2057" s="1" t="s">
        <v>4943</v>
      </c>
      <c r="CX2057" s="1" t="s">
        <v>4943</v>
      </c>
      <c r="CY2057" s="1" t="s">
        <v>4943</v>
      </c>
      <c r="CZ2057" s="1" t="s">
        <v>4943</v>
      </c>
    </row>
    <row r="2058" spans="2:104" x14ac:dyDescent="0.25">
      <c r="B2058" s="2">
        <v>44348</v>
      </c>
      <c r="C2058" s="1">
        <v>1</v>
      </c>
      <c r="D2058" s="1">
        <v>0</v>
      </c>
      <c r="E2058" s="1">
        <v>0</v>
      </c>
      <c r="F2058" s="1">
        <v>0</v>
      </c>
      <c r="G2058">
        <v>0</v>
      </c>
      <c r="H2058">
        <v>0</v>
      </c>
      <c r="I2058">
        <v>1</v>
      </c>
      <c r="J2058">
        <v>0</v>
      </c>
      <c r="K2058">
        <v>0</v>
      </c>
      <c r="L2058">
        <v>0</v>
      </c>
      <c r="M2058">
        <v>0</v>
      </c>
      <c r="N2058">
        <v>1</v>
      </c>
      <c r="O2058">
        <v>0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0</v>
      </c>
      <c r="V2058" s="1">
        <v>0</v>
      </c>
      <c r="W2058" s="1">
        <v>0</v>
      </c>
      <c r="X2058" s="1">
        <v>1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>
        <v>0</v>
      </c>
      <c r="BD2058">
        <v>0</v>
      </c>
      <c r="BE2058">
        <v>0</v>
      </c>
      <c r="BF2058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M2058" s="1">
        <v>0</v>
      </c>
      <c r="BN2058" s="1">
        <v>0</v>
      </c>
      <c r="BO2058" s="1">
        <v>0</v>
      </c>
      <c r="BP2058" s="1">
        <v>0</v>
      </c>
      <c r="BQ2058" s="1">
        <v>0</v>
      </c>
      <c r="BR2058" s="1">
        <v>0</v>
      </c>
      <c r="BS2058" s="1">
        <v>0</v>
      </c>
      <c r="BT2058" s="1">
        <v>0</v>
      </c>
      <c r="BU2058" s="1">
        <v>0</v>
      </c>
      <c r="BV2058" s="1">
        <v>0</v>
      </c>
      <c r="BW2058" s="1">
        <v>0</v>
      </c>
      <c r="BX2058" s="1">
        <v>0</v>
      </c>
      <c r="BY2058" s="1">
        <v>0</v>
      </c>
      <c r="BZ2058" s="1">
        <v>0</v>
      </c>
      <c r="CA2058" s="1">
        <v>0</v>
      </c>
      <c r="CB2058" s="1">
        <v>0</v>
      </c>
      <c r="CC2058" s="1">
        <v>0</v>
      </c>
      <c r="CD2058" s="1">
        <v>0</v>
      </c>
      <c r="CE2058" s="1">
        <v>0</v>
      </c>
      <c r="CF2058" s="1">
        <v>0</v>
      </c>
      <c r="CG2058" s="1">
        <v>0</v>
      </c>
      <c r="CH2058" s="1">
        <v>0</v>
      </c>
      <c r="CI2058" s="1" t="s">
        <v>4944</v>
      </c>
      <c r="CJ2058" s="1" t="s">
        <v>4945</v>
      </c>
      <c r="CK2058" s="1" t="s">
        <v>4944</v>
      </c>
      <c r="CL2058" s="1" t="s">
        <v>4944</v>
      </c>
      <c r="CM2058" s="1" t="s">
        <v>4944</v>
      </c>
      <c r="CN2058" s="1" t="s">
        <v>4945</v>
      </c>
      <c r="CO2058" s="1" t="s">
        <v>4944</v>
      </c>
      <c r="CP2058" s="1" t="s">
        <v>4945</v>
      </c>
      <c r="CQ2058" s="1" t="s">
        <v>4945</v>
      </c>
      <c r="CR2058" s="1" t="s">
        <v>4944</v>
      </c>
      <c r="CS2058" s="1" t="s">
        <v>4945</v>
      </c>
      <c r="CT2058" s="1" t="s">
        <v>4943</v>
      </c>
      <c r="CU2058" s="1" t="s">
        <v>4943</v>
      </c>
      <c r="CV2058" s="1" t="s">
        <v>4943</v>
      </c>
      <c r="CW2058" s="1" t="s">
        <v>4943</v>
      </c>
      <c r="CX2058" s="1" t="s">
        <v>4943</v>
      </c>
      <c r="CY2058" s="1" t="s">
        <v>4943</v>
      </c>
      <c r="CZ2058" s="1" t="s">
        <v>4943</v>
      </c>
    </row>
    <row r="2059" spans="2:104" x14ac:dyDescent="0.25">
      <c r="B2059" s="2">
        <v>44348</v>
      </c>
      <c r="C2059" s="1">
        <v>1</v>
      </c>
      <c r="D2059" s="1">
        <v>0</v>
      </c>
      <c r="E2059" s="1">
        <v>0</v>
      </c>
      <c r="F2059" s="1">
        <v>0</v>
      </c>
      <c r="G2059">
        <v>0</v>
      </c>
      <c r="H2059">
        <v>0</v>
      </c>
      <c r="I2059">
        <v>1</v>
      </c>
      <c r="J2059">
        <v>0</v>
      </c>
      <c r="K2059">
        <v>0</v>
      </c>
      <c r="L2059">
        <v>0</v>
      </c>
      <c r="M2059">
        <v>0</v>
      </c>
      <c r="N2059">
        <v>1</v>
      </c>
      <c r="O2059">
        <v>0</v>
      </c>
      <c r="P2059">
        <v>0</v>
      </c>
      <c r="Q2059">
        <v>0</v>
      </c>
      <c r="R2059">
        <v>1</v>
      </c>
      <c r="S2059">
        <v>0</v>
      </c>
      <c r="T2059">
        <v>1</v>
      </c>
      <c r="U2059">
        <v>0</v>
      </c>
      <c r="V2059" s="1">
        <v>0</v>
      </c>
      <c r="W2059" s="1">
        <v>0</v>
      </c>
      <c r="X2059" s="1">
        <v>1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>
        <v>0</v>
      </c>
      <c r="BD2059">
        <v>0</v>
      </c>
      <c r="BE2059">
        <v>0</v>
      </c>
      <c r="BF2059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M2059" s="1">
        <v>0</v>
      </c>
      <c r="BN2059" s="1">
        <v>0</v>
      </c>
      <c r="BO2059" s="1">
        <v>0</v>
      </c>
      <c r="BP2059" s="1">
        <v>0</v>
      </c>
      <c r="BQ2059" s="1">
        <v>0</v>
      </c>
      <c r="BR2059" s="1">
        <v>0</v>
      </c>
      <c r="BS2059" s="1">
        <v>0</v>
      </c>
      <c r="BT2059" s="1">
        <v>0</v>
      </c>
      <c r="BU2059" s="1">
        <v>0</v>
      </c>
      <c r="BV2059" s="1">
        <v>0</v>
      </c>
      <c r="BW2059" s="1">
        <v>0</v>
      </c>
      <c r="BX2059" s="1">
        <v>0</v>
      </c>
      <c r="BY2059" s="1">
        <v>0</v>
      </c>
      <c r="BZ2059" s="1">
        <v>0</v>
      </c>
      <c r="CA2059" s="1">
        <v>0</v>
      </c>
      <c r="CB2059" s="1">
        <v>0</v>
      </c>
      <c r="CC2059" s="1">
        <v>0</v>
      </c>
      <c r="CD2059" s="1">
        <v>0</v>
      </c>
      <c r="CE2059" s="1">
        <v>0</v>
      </c>
      <c r="CF2059" s="1">
        <v>0</v>
      </c>
      <c r="CG2059" s="1">
        <v>0</v>
      </c>
      <c r="CH2059" s="1">
        <v>0</v>
      </c>
      <c r="CI2059" s="1" t="s">
        <v>4946</v>
      </c>
      <c r="CJ2059" s="1" t="s">
        <v>4946</v>
      </c>
      <c r="CK2059" s="1" t="s">
        <v>4945</v>
      </c>
      <c r="CL2059" s="1" t="s">
        <v>4945</v>
      </c>
      <c r="CM2059" s="1" t="s">
        <v>4946</v>
      </c>
      <c r="CN2059" s="1" t="s">
        <v>4945</v>
      </c>
      <c r="CO2059" s="1" t="s">
        <v>4946</v>
      </c>
      <c r="CP2059" s="1" t="s">
        <v>4946</v>
      </c>
      <c r="CQ2059" s="1" t="s">
        <v>4945</v>
      </c>
      <c r="CR2059" s="1" t="s">
        <v>4945</v>
      </c>
      <c r="CS2059" s="1" t="s">
        <v>4945</v>
      </c>
      <c r="CT2059" s="1" t="s">
        <v>4943</v>
      </c>
      <c r="CU2059" s="1" t="s">
        <v>4943</v>
      </c>
      <c r="CV2059" s="1" t="s">
        <v>4943</v>
      </c>
      <c r="CW2059" s="1" t="s">
        <v>4943</v>
      </c>
      <c r="CX2059" s="1" t="s">
        <v>4943</v>
      </c>
      <c r="CY2059" s="1" t="s">
        <v>4943</v>
      </c>
      <c r="CZ2059" s="1" t="s">
        <v>4943</v>
      </c>
    </row>
    <row r="2060" spans="2:104" x14ac:dyDescent="0.25">
      <c r="B2060" s="2">
        <v>44348</v>
      </c>
      <c r="C2060" s="1">
        <v>1</v>
      </c>
      <c r="D2060" s="1">
        <v>0</v>
      </c>
      <c r="E2060" s="1">
        <v>0</v>
      </c>
      <c r="F2060" s="1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0</v>
      </c>
      <c r="N2060">
        <v>1</v>
      </c>
      <c r="O2060">
        <v>1</v>
      </c>
      <c r="P2060">
        <v>0</v>
      </c>
      <c r="Q2060">
        <v>0</v>
      </c>
      <c r="R2060">
        <v>0</v>
      </c>
      <c r="S2060">
        <v>1</v>
      </c>
      <c r="T2060">
        <v>1</v>
      </c>
      <c r="U2060">
        <v>0</v>
      </c>
      <c r="V2060" s="1">
        <v>0</v>
      </c>
      <c r="W2060" s="1">
        <v>0</v>
      </c>
      <c r="X2060" s="1">
        <v>1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1</v>
      </c>
      <c r="AG2060" s="1">
        <v>0</v>
      </c>
      <c r="AH2060" s="1">
        <v>0</v>
      </c>
      <c r="AI2060" s="1">
        <v>0</v>
      </c>
      <c r="AJ2060" s="1">
        <v>0</v>
      </c>
      <c r="AK2060" s="1">
        <v>1</v>
      </c>
      <c r="AL2060" s="1">
        <v>1</v>
      </c>
      <c r="AM2060" s="1">
        <v>0</v>
      </c>
      <c r="AN2060" s="1">
        <v>0</v>
      </c>
      <c r="AO2060" s="1">
        <v>1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1</v>
      </c>
      <c r="AX2060" s="1">
        <v>1</v>
      </c>
      <c r="AY2060" s="1">
        <v>1</v>
      </c>
      <c r="AZ2060" s="1">
        <v>0</v>
      </c>
      <c r="BA2060" s="1">
        <v>1</v>
      </c>
      <c r="BB2060" s="1">
        <v>1</v>
      </c>
      <c r="BC2060">
        <v>1</v>
      </c>
      <c r="BD2060">
        <v>1</v>
      </c>
      <c r="BE2060">
        <v>1</v>
      </c>
      <c r="BF2060">
        <v>0</v>
      </c>
      <c r="BG2060" s="1">
        <v>0</v>
      </c>
      <c r="BH2060" s="1">
        <v>0</v>
      </c>
      <c r="BI2060" s="1">
        <v>1</v>
      </c>
      <c r="BJ2060" s="1">
        <v>0</v>
      </c>
      <c r="BK2060" s="1">
        <v>0</v>
      </c>
      <c r="BL2060" s="1">
        <v>0</v>
      </c>
      <c r="BM2060" s="1">
        <v>0</v>
      </c>
      <c r="BN2060" s="1">
        <v>0</v>
      </c>
      <c r="BO2060" s="1">
        <v>0</v>
      </c>
      <c r="BP2060" s="1">
        <v>0</v>
      </c>
      <c r="BQ2060" s="1">
        <v>0</v>
      </c>
      <c r="BR2060" s="1">
        <v>0</v>
      </c>
      <c r="BS2060" s="1">
        <v>0</v>
      </c>
      <c r="BT2060" s="1">
        <v>0</v>
      </c>
      <c r="BU2060" s="1">
        <v>0</v>
      </c>
      <c r="BV2060" s="1">
        <v>0</v>
      </c>
      <c r="BW2060" s="1">
        <v>0</v>
      </c>
      <c r="BX2060" s="1">
        <v>0</v>
      </c>
      <c r="BY2060" s="1">
        <v>0</v>
      </c>
      <c r="BZ2060" s="1">
        <v>0</v>
      </c>
      <c r="CA2060" s="1">
        <v>0</v>
      </c>
      <c r="CB2060" s="1">
        <v>0</v>
      </c>
      <c r="CC2060" s="1">
        <v>0</v>
      </c>
      <c r="CD2060" s="1">
        <v>0</v>
      </c>
      <c r="CE2060" s="1">
        <v>0</v>
      </c>
      <c r="CF2060" s="1">
        <v>0</v>
      </c>
      <c r="CG2060" s="1">
        <v>0</v>
      </c>
      <c r="CH2060" s="1">
        <v>0</v>
      </c>
      <c r="CI2060" s="1" t="s">
        <v>4946</v>
      </c>
      <c r="CJ2060" s="1" t="s">
        <v>4946</v>
      </c>
      <c r="CK2060" s="1" t="s">
        <v>4946</v>
      </c>
      <c r="CL2060" s="1" t="s">
        <v>4946</v>
      </c>
      <c r="CM2060" s="1" t="s">
        <v>4946</v>
      </c>
      <c r="CN2060" s="1" t="s">
        <v>4945</v>
      </c>
      <c r="CO2060" s="1" t="s">
        <v>4946</v>
      </c>
      <c r="CP2060" s="1" t="s">
        <v>4946</v>
      </c>
      <c r="CQ2060" s="1" t="s">
        <v>4946</v>
      </c>
      <c r="CR2060" s="1" t="s">
        <v>4944</v>
      </c>
      <c r="CS2060" s="1" t="s">
        <v>4945</v>
      </c>
      <c r="CT2060" s="1" t="s">
        <v>4943</v>
      </c>
      <c r="CU2060" s="1" t="s">
        <v>4943</v>
      </c>
      <c r="CV2060" s="1" t="s">
        <v>4943</v>
      </c>
      <c r="CW2060" s="1" t="s">
        <v>4943</v>
      </c>
      <c r="CX2060" s="1" t="s">
        <v>4943</v>
      </c>
      <c r="CY2060" s="1" t="s">
        <v>4943</v>
      </c>
      <c r="CZ2060" s="1" t="s">
        <v>4943</v>
      </c>
    </row>
    <row r="2061" spans="2:104" x14ac:dyDescent="0.25">
      <c r="B2061" s="2">
        <v>44348</v>
      </c>
      <c r="C2061" s="1">
        <v>0</v>
      </c>
      <c r="D2061" s="1">
        <v>1</v>
      </c>
      <c r="E2061" s="1">
        <v>0</v>
      </c>
      <c r="F2061" s="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>
        <v>0</v>
      </c>
      <c r="BD2061">
        <v>0</v>
      </c>
      <c r="BE2061">
        <v>0</v>
      </c>
      <c r="BF206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M2061" s="1">
        <v>0</v>
      </c>
      <c r="BN2061" s="1">
        <v>0</v>
      </c>
      <c r="BO2061" s="1">
        <v>0</v>
      </c>
      <c r="BP2061" s="1">
        <v>0</v>
      </c>
      <c r="BQ2061" s="1">
        <v>0</v>
      </c>
      <c r="BR2061" s="1">
        <v>0</v>
      </c>
      <c r="BS2061" s="1">
        <v>0</v>
      </c>
      <c r="BT2061" s="1">
        <v>0</v>
      </c>
      <c r="BU2061" s="1">
        <v>0</v>
      </c>
      <c r="BV2061" s="1">
        <v>0</v>
      </c>
      <c r="BW2061" s="1">
        <v>0</v>
      </c>
      <c r="BX2061" s="1">
        <v>0</v>
      </c>
      <c r="BY2061" s="1">
        <v>0</v>
      </c>
      <c r="BZ2061" s="1">
        <v>0</v>
      </c>
      <c r="CA2061" s="1">
        <v>0</v>
      </c>
      <c r="CB2061" s="1">
        <v>0</v>
      </c>
      <c r="CC2061" s="1">
        <v>0</v>
      </c>
      <c r="CD2061" s="1">
        <v>0</v>
      </c>
      <c r="CE2061" s="1">
        <v>0</v>
      </c>
      <c r="CF2061" s="1">
        <v>0</v>
      </c>
      <c r="CG2061" s="1">
        <v>0</v>
      </c>
      <c r="CH2061" s="1">
        <v>0</v>
      </c>
      <c r="CI2061" s="1" t="s">
        <v>4943</v>
      </c>
      <c r="CJ2061" s="1" t="s">
        <v>4943</v>
      </c>
      <c r="CK2061" s="1" t="s">
        <v>4943</v>
      </c>
      <c r="CL2061" s="1" t="s">
        <v>4943</v>
      </c>
      <c r="CM2061" s="1" t="s">
        <v>4943</v>
      </c>
      <c r="CN2061" s="1" t="s">
        <v>4943</v>
      </c>
      <c r="CO2061" s="1" t="s">
        <v>4943</v>
      </c>
      <c r="CP2061" s="1" t="s">
        <v>4943</v>
      </c>
      <c r="CQ2061" s="1" t="s">
        <v>4943</v>
      </c>
      <c r="CR2061" s="1" t="s">
        <v>4943</v>
      </c>
      <c r="CS2061" s="1" t="s">
        <v>4943</v>
      </c>
      <c r="CT2061" s="1" t="s">
        <v>4943</v>
      </c>
      <c r="CU2061" s="1" t="s">
        <v>4943</v>
      </c>
      <c r="CV2061" s="1" t="s">
        <v>4943</v>
      </c>
      <c r="CW2061" s="1" t="s">
        <v>4943</v>
      </c>
      <c r="CX2061" s="1" t="s">
        <v>4943</v>
      </c>
      <c r="CY2061" s="1" t="s">
        <v>23</v>
      </c>
      <c r="CZ2061" s="1" t="s">
        <v>4943</v>
      </c>
    </row>
    <row r="2062" spans="2:104" x14ac:dyDescent="0.25">
      <c r="B2062" s="2">
        <v>44348</v>
      </c>
      <c r="C2062" s="1">
        <v>1</v>
      </c>
      <c r="D2062" s="1">
        <v>0</v>
      </c>
      <c r="E2062" s="1">
        <v>0</v>
      </c>
      <c r="F2062" s="1">
        <v>0</v>
      </c>
      <c r="G2062">
        <v>0</v>
      </c>
      <c r="H2062">
        <v>0</v>
      </c>
      <c r="I2062">
        <v>1</v>
      </c>
      <c r="J2062">
        <v>1</v>
      </c>
      <c r="K2062">
        <v>1</v>
      </c>
      <c r="L2062">
        <v>1</v>
      </c>
      <c r="M2062">
        <v>0</v>
      </c>
      <c r="N2062">
        <v>1</v>
      </c>
      <c r="O2062">
        <v>1</v>
      </c>
      <c r="P2062">
        <v>1</v>
      </c>
      <c r="Q2062">
        <v>1</v>
      </c>
      <c r="R2062">
        <v>1</v>
      </c>
      <c r="S2062">
        <v>1</v>
      </c>
      <c r="T2062">
        <v>1</v>
      </c>
      <c r="U2062">
        <v>1</v>
      </c>
      <c r="V2062" s="1">
        <v>0</v>
      </c>
      <c r="W2062" s="1">
        <v>0</v>
      </c>
      <c r="X2062" s="1">
        <v>1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1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1</v>
      </c>
      <c r="AM2062" s="1">
        <v>0</v>
      </c>
      <c r="AN2062" s="1">
        <v>0</v>
      </c>
      <c r="AO2062" s="1">
        <v>1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1</v>
      </c>
      <c r="AY2062" s="1">
        <v>1</v>
      </c>
      <c r="AZ2062" s="1">
        <v>1</v>
      </c>
      <c r="BA2062" s="1">
        <v>1</v>
      </c>
      <c r="BB2062" s="1">
        <v>1</v>
      </c>
      <c r="BC2062">
        <v>1</v>
      </c>
      <c r="BD2062">
        <v>1</v>
      </c>
      <c r="BE2062">
        <v>1</v>
      </c>
      <c r="BF2062">
        <v>1</v>
      </c>
      <c r="BG2062" s="1">
        <v>0</v>
      </c>
      <c r="BH2062" s="1">
        <v>0</v>
      </c>
      <c r="BI2062" s="1">
        <v>1</v>
      </c>
      <c r="BJ2062" s="1">
        <v>0</v>
      </c>
      <c r="BK2062" s="1">
        <v>0</v>
      </c>
      <c r="BL2062" s="1">
        <v>0</v>
      </c>
      <c r="BM2062" s="1">
        <v>0</v>
      </c>
      <c r="BN2062" s="1">
        <v>0</v>
      </c>
      <c r="BO2062" s="1">
        <v>0</v>
      </c>
      <c r="BP2062" s="1">
        <v>0</v>
      </c>
      <c r="BQ2062" s="1">
        <v>1</v>
      </c>
      <c r="BR2062" s="1">
        <v>1</v>
      </c>
      <c r="BS2062" s="1">
        <v>1</v>
      </c>
      <c r="BT2062" s="1">
        <v>1</v>
      </c>
      <c r="BU2062" s="1">
        <v>1</v>
      </c>
      <c r="BV2062" s="1">
        <v>0</v>
      </c>
      <c r="BW2062" s="1">
        <v>0</v>
      </c>
      <c r="BX2062" s="1">
        <v>1</v>
      </c>
      <c r="BY2062" s="1">
        <v>0</v>
      </c>
      <c r="BZ2062" s="1">
        <v>0</v>
      </c>
      <c r="CA2062" s="1">
        <v>0</v>
      </c>
      <c r="CB2062" s="1">
        <v>0</v>
      </c>
      <c r="CC2062" s="1">
        <v>0</v>
      </c>
      <c r="CD2062" s="1">
        <v>0</v>
      </c>
      <c r="CE2062" s="1">
        <v>0</v>
      </c>
      <c r="CF2062" s="1">
        <v>0</v>
      </c>
      <c r="CG2062" s="1">
        <v>0</v>
      </c>
      <c r="CH2062" s="1">
        <v>0</v>
      </c>
      <c r="CI2062" s="1" t="s">
        <v>4946</v>
      </c>
      <c r="CJ2062" s="1" t="s">
        <v>4946</v>
      </c>
      <c r="CK2062" s="1" t="s">
        <v>4946</v>
      </c>
      <c r="CL2062" s="1" t="s">
        <v>4946</v>
      </c>
      <c r="CM2062" s="1" t="s">
        <v>4946</v>
      </c>
      <c r="CN2062" s="1" t="s">
        <v>4946</v>
      </c>
      <c r="CO2062" s="1" t="s">
        <v>4946</v>
      </c>
      <c r="CP2062" s="1" t="s">
        <v>4946</v>
      </c>
      <c r="CQ2062" s="1" t="s">
        <v>4946</v>
      </c>
      <c r="CR2062" s="1" t="s">
        <v>4946</v>
      </c>
      <c r="CS2062" s="1" t="s">
        <v>4945</v>
      </c>
      <c r="CT2062" s="1" t="s">
        <v>4943</v>
      </c>
      <c r="CU2062" s="1" t="s">
        <v>4943</v>
      </c>
      <c r="CV2062" s="1" t="s">
        <v>4943</v>
      </c>
      <c r="CW2062" s="1" t="s">
        <v>4943</v>
      </c>
      <c r="CX2062" s="1" t="s">
        <v>4943</v>
      </c>
      <c r="CY2062" s="1" t="s">
        <v>4943</v>
      </c>
      <c r="CZ2062" s="1" t="s">
        <v>4943</v>
      </c>
    </row>
    <row r="2063" spans="2:104" x14ac:dyDescent="0.25">
      <c r="B2063" s="2">
        <v>44348</v>
      </c>
      <c r="C2063" s="1">
        <v>1</v>
      </c>
      <c r="D2063" s="1">
        <v>0</v>
      </c>
      <c r="E2063" s="1">
        <v>0</v>
      </c>
      <c r="F2063" s="1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1</v>
      </c>
      <c r="M2063">
        <v>0</v>
      </c>
      <c r="N2063">
        <v>1</v>
      </c>
      <c r="O2063">
        <v>1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 s="1">
        <v>1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1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1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1</v>
      </c>
      <c r="BA2063" s="1">
        <v>0</v>
      </c>
      <c r="BB2063" s="1">
        <v>1</v>
      </c>
      <c r="BC2063">
        <v>1</v>
      </c>
      <c r="BD2063">
        <v>0</v>
      </c>
      <c r="BE2063">
        <v>0</v>
      </c>
      <c r="BF2063">
        <v>1</v>
      </c>
      <c r="BG2063" s="1">
        <v>1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M2063" s="1">
        <v>0</v>
      </c>
      <c r="BN2063" s="1">
        <v>0</v>
      </c>
      <c r="BO2063" s="1">
        <v>0</v>
      </c>
      <c r="BP2063" s="1">
        <v>0</v>
      </c>
      <c r="BQ2063" s="1">
        <v>0</v>
      </c>
      <c r="BR2063" s="1">
        <v>0</v>
      </c>
      <c r="BS2063" s="1">
        <v>0</v>
      </c>
      <c r="BT2063" s="1">
        <v>0</v>
      </c>
      <c r="BU2063" s="1">
        <v>1</v>
      </c>
      <c r="BV2063" s="1">
        <v>1</v>
      </c>
      <c r="BW2063" s="1">
        <v>0</v>
      </c>
      <c r="BX2063" s="1">
        <v>0</v>
      </c>
      <c r="BY2063" s="1">
        <v>0</v>
      </c>
      <c r="BZ2063" s="1">
        <v>0</v>
      </c>
      <c r="CA2063" s="1">
        <v>0</v>
      </c>
      <c r="CB2063" s="1">
        <v>0</v>
      </c>
      <c r="CC2063" s="1">
        <v>0</v>
      </c>
      <c r="CD2063" s="1">
        <v>0</v>
      </c>
      <c r="CE2063" s="1">
        <v>0</v>
      </c>
      <c r="CF2063" s="1">
        <v>0</v>
      </c>
      <c r="CG2063" s="1">
        <v>0</v>
      </c>
      <c r="CH2063" s="1">
        <v>0</v>
      </c>
      <c r="CI2063" s="1" t="s">
        <v>4946</v>
      </c>
      <c r="CJ2063" s="1" t="s">
        <v>4946</v>
      </c>
      <c r="CK2063" s="1" t="s">
        <v>4946</v>
      </c>
      <c r="CL2063" s="1" t="s">
        <v>4946</v>
      </c>
      <c r="CM2063" s="1" t="s">
        <v>4946</v>
      </c>
      <c r="CN2063" s="1" t="s">
        <v>4946</v>
      </c>
      <c r="CO2063" s="1" t="s">
        <v>4946</v>
      </c>
      <c r="CP2063" s="1" t="s">
        <v>4946</v>
      </c>
      <c r="CQ2063" s="1" t="s">
        <v>4946</v>
      </c>
      <c r="CR2063" s="1" t="s">
        <v>4946</v>
      </c>
      <c r="CS2063" s="1" t="s">
        <v>4946</v>
      </c>
      <c r="CT2063" s="1" t="s">
        <v>4943</v>
      </c>
      <c r="CU2063" s="1" t="s">
        <v>4943</v>
      </c>
      <c r="CV2063" s="1" t="s">
        <v>4943</v>
      </c>
      <c r="CW2063" s="1" t="s">
        <v>4943</v>
      </c>
      <c r="CX2063" s="1" t="s">
        <v>4943</v>
      </c>
      <c r="CY2063" s="1" t="s">
        <v>4943</v>
      </c>
      <c r="CZ2063" s="1" t="s">
        <v>4943</v>
      </c>
    </row>
    <row r="2064" spans="2:104" x14ac:dyDescent="0.25">
      <c r="B2064" s="2">
        <v>44348</v>
      </c>
      <c r="C2064" s="1">
        <v>1</v>
      </c>
      <c r="D2064" s="1">
        <v>0</v>
      </c>
      <c r="E2064" s="1">
        <v>0</v>
      </c>
      <c r="F2064" s="1">
        <v>0</v>
      </c>
      <c r="G2064">
        <v>0</v>
      </c>
      <c r="H2064">
        <v>0</v>
      </c>
      <c r="I2064">
        <v>1</v>
      </c>
      <c r="J2064">
        <v>0</v>
      </c>
      <c r="K2064">
        <v>1</v>
      </c>
      <c r="L2064">
        <v>1</v>
      </c>
      <c r="M2064">
        <v>0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0</v>
      </c>
      <c r="T2064">
        <v>1</v>
      </c>
      <c r="U2064">
        <v>0</v>
      </c>
      <c r="V2064" s="1">
        <v>1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1</v>
      </c>
      <c r="AZ2064" s="1">
        <v>1</v>
      </c>
      <c r="BA2064" s="1">
        <v>0</v>
      </c>
      <c r="BB2064" s="1">
        <v>0</v>
      </c>
      <c r="BC2064">
        <v>1</v>
      </c>
      <c r="BD2064">
        <v>1</v>
      </c>
      <c r="BE2064">
        <v>1</v>
      </c>
      <c r="BF2064">
        <v>1</v>
      </c>
      <c r="BG2064" s="1">
        <v>1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M2064" s="1">
        <v>0</v>
      </c>
      <c r="BN2064" s="1">
        <v>0</v>
      </c>
      <c r="BO2064" s="1">
        <v>0</v>
      </c>
      <c r="BP2064" s="1">
        <v>0</v>
      </c>
      <c r="BQ2064" s="1">
        <v>1</v>
      </c>
      <c r="BR2064" s="1">
        <v>1</v>
      </c>
      <c r="BS2064" s="1">
        <v>0</v>
      </c>
      <c r="BT2064" s="1">
        <v>0</v>
      </c>
      <c r="BU2064" s="1">
        <v>1</v>
      </c>
      <c r="BV2064" s="1">
        <v>1</v>
      </c>
      <c r="BW2064" s="1">
        <v>0</v>
      </c>
      <c r="BX2064" s="1">
        <v>0</v>
      </c>
      <c r="BY2064" s="1">
        <v>0</v>
      </c>
      <c r="BZ2064" s="1">
        <v>0</v>
      </c>
      <c r="CA2064" s="1">
        <v>0</v>
      </c>
      <c r="CB2064" s="1">
        <v>0</v>
      </c>
      <c r="CC2064" s="1">
        <v>0</v>
      </c>
      <c r="CD2064" s="1">
        <v>0</v>
      </c>
      <c r="CE2064" s="1">
        <v>0</v>
      </c>
      <c r="CF2064" s="1">
        <v>0</v>
      </c>
      <c r="CG2064" s="1">
        <v>0</v>
      </c>
      <c r="CH2064" s="1">
        <v>0</v>
      </c>
      <c r="CI2064" s="1" t="s">
        <v>4946</v>
      </c>
      <c r="CJ2064" s="1" t="s">
        <v>4946</v>
      </c>
      <c r="CK2064" s="1" t="s">
        <v>4946</v>
      </c>
      <c r="CL2064" s="1" t="s">
        <v>4946</v>
      </c>
      <c r="CM2064" s="1" t="s">
        <v>4946</v>
      </c>
      <c r="CN2064" s="1" t="s">
        <v>4946</v>
      </c>
      <c r="CO2064" s="1" t="s">
        <v>4946</v>
      </c>
      <c r="CP2064" s="1" t="s">
        <v>4946</v>
      </c>
      <c r="CQ2064" s="1" t="s">
        <v>4946</v>
      </c>
      <c r="CR2064" s="1" t="s">
        <v>4946</v>
      </c>
      <c r="CS2064" s="1" t="s">
        <v>4945</v>
      </c>
      <c r="CT2064" s="1" t="s">
        <v>4943</v>
      </c>
      <c r="CU2064" s="1" t="s">
        <v>4943</v>
      </c>
      <c r="CV2064" s="1" t="s">
        <v>4943</v>
      </c>
      <c r="CW2064" s="1" t="s">
        <v>4943</v>
      </c>
      <c r="CX2064" s="1" t="s">
        <v>4943</v>
      </c>
      <c r="CY2064" s="1" t="s">
        <v>4943</v>
      </c>
      <c r="CZ2064" s="1" t="s">
        <v>4943</v>
      </c>
    </row>
    <row r="2065" spans="2:104" x14ac:dyDescent="0.25">
      <c r="B2065" s="2">
        <v>44348</v>
      </c>
      <c r="C2065" s="1">
        <v>1</v>
      </c>
      <c r="D2065" s="1">
        <v>0</v>
      </c>
      <c r="E2065" s="1">
        <v>0</v>
      </c>
      <c r="F2065" s="1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</v>
      </c>
      <c r="P2065">
        <v>0</v>
      </c>
      <c r="Q2065">
        <v>0</v>
      </c>
      <c r="R2065">
        <v>0</v>
      </c>
      <c r="S2065">
        <v>0</v>
      </c>
      <c r="T2065">
        <v>1</v>
      </c>
      <c r="U2065">
        <v>0</v>
      </c>
      <c r="V2065" s="1">
        <v>1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1</v>
      </c>
      <c r="AG2065" s="1">
        <v>1</v>
      </c>
      <c r="AH2065" s="1">
        <v>0</v>
      </c>
      <c r="AI2065" s="1">
        <v>1</v>
      </c>
      <c r="AJ2065" s="1">
        <v>0</v>
      </c>
      <c r="AK2065" s="1">
        <v>1</v>
      </c>
      <c r="AL2065" s="1">
        <v>1</v>
      </c>
      <c r="AM2065" s="1">
        <v>1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1</v>
      </c>
      <c r="AY2065" s="1">
        <v>0</v>
      </c>
      <c r="AZ2065" s="1">
        <v>1</v>
      </c>
      <c r="BA2065" s="1">
        <v>1</v>
      </c>
      <c r="BB2065" s="1">
        <v>1</v>
      </c>
      <c r="BC2065">
        <v>1</v>
      </c>
      <c r="BD2065">
        <v>0</v>
      </c>
      <c r="BE2065">
        <v>1</v>
      </c>
      <c r="BF2065">
        <v>0</v>
      </c>
      <c r="BG2065" s="1">
        <v>1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M2065" s="1">
        <v>0</v>
      </c>
      <c r="BN2065" s="1">
        <v>0</v>
      </c>
      <c r="BO2065" s="1">
        <v>0</v>
      </c>
      <c r="BP2065" s="1">
        <v>0</v>
      </c>
      <c r="BQ2065" s="1">
        <v>0</v>
      </c>
      <c r="BR2065" s="1">
        <v>0</v>
      </c>
      <c r="BS2065" s="1">
        <v>0</v>
      </c>
      <c r="BT2065" s="1">
        <v>0</v>
      </c>
      <c r="BU2065" s="1">
        <v>0</v>
      </c>
      <c r="BV2065" s="1">
        <v>0</v>
      </c>
      <c r="BW2065" s="1">
        <v>0</v>
      </c>
      <c r="BX2065" s="1">
        <v>0</v>
      </c>
      <c r="BY2065" s="1">
        <v>0</v>
      </c>
      <c r="BZ2065" s="1">
        <v>0</v>
      </c>
      <c r="CA2065" s="1">
        <v>0</v>
      </c>
      <c r="CB2065" s="1">
        <v>0</v>
      </c>
      <c r="CC2065" s="1">
        <v>0</v>
      </c>
      <c r="CD2065" s="1">
        <v>0</v>
      </c>
      <c r="CE2065" s="1">
        <v>0</v>
      </c>
      <c r="CF2065" s="1">
        <v>1</v>
      </c>
      <c r="CG2065" s="1">
        <v>0</v>
      </c>
      <c r="CH2065" s="1">
        <v>0</v>
      </c>
      <c r="CI2065" s="1" t="s">
        <v>4946</v>
      </c>
      <c r="CJ2065" s="1" t="s">
        <v>4946</v>
      </c>
      <c r="CK2065" s="1" t="s">
        <v>4946</v>
      </c>
      <c r="CL2065" s="1" t="s">
        <v>4944</v>
      </c>
      <c r="CM2065" s="1" t="s">
        <v>4946</v>
      </c>
      <c r="CN2065" s="1" t="s">
        <v>4945</v>
      </c>
      <c r="CO2065" s="1" t="s">
        <v>4946</v>
      </c>
      <c r="CP2065" s="1" t="s">
        <v>4944</v>
      </c>
      <c r="CQ2065" s="1" t="s">
        <v>4945</v>
      </c>
      <c r="CR2065" s="1" t="s">
        <v>4946</v>
      </c>
      <c r="CS2065" s="1" t="s">
        <v>4945</v>
      </c>
      <c r="CT2065" s="1" t="s">
        <v>4943</v>
      </c>
      <c r="CU2065" s="1" t="s">
        <v>4943</v>
      </c>
      <c r="CV2065" s="1" t="s">
        <v>4943</v>
      </c>
      <c r="CW2065" s="1" t="s">
        <v>4943</v>
      </c>
      <c r="CX2065" s="1" t="s">
        <v>4943</v>
      </c>
      <c r="CY2065" s="1" t="s">
        <v>4943</v>
      </c>
      <c r="CZ2065" s="1" t="s">
        <v>4943</v>
      </c>
    </row>
    <row r="2066" spans="2:104" x14ac:dyDescent="0.25">
      <c r="B2066" s="2">
        <v>44348</v>
      </c>
      <c r="C2066" s="1">
        <v>1</v>
      </c>
      <c r="D2066" s="1">
        <v>0</v>
      </c>
      <c r="E2066" s="1">
        <v>0</v>
      </c>
      <c r="F2066" s="1">
        <v>0</v>
      </c>
      <c r="G2066">
        <v>0</v>
      </c>
      <c r="H2066">
        <v>0</v>
      </c>
      <c r="I2066">
        <v>1</v>
      </c>
      <c r="J2066">
        <v>1</v>
      </c>
      <c r="K2066">
        <v>0</v>
      </c>
      <c r="L2066">
        <v>0</v>
      </c>
      <c r="M2066">
        <v>0</v>
      </c>
      <c r="N2066">
        <v>0</v>
      </c>
      <c r="O2066">
        <v>1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0</v>
      </c>
      <c r="V2066" s="1">
        <v>0</v>
      </c>
      <c r="W2066" s="1">
        <v>0</v>
      </c>
      <c r="X2066" s="1">
        <v>1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1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1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>
        <v>0</v>
      </c>
      <c r="BD2066">
        <v>0</v>
      </c>
      <c r="BE2066">
        <v>0</v>
      </c>
      <c r="BF2066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M2066" s="1">
        <v>0</v>
      </c>
      <c r="BN2066" s="1">
        <v>0</v>
      </c>
      <c r="BO2066" s="1">
        <v>0</v>
      </c>
      <c r="BP2066" s="1">
        <v>0</v>
      </c>
      <c r="BQ2066" s="1">
        <v>0</v>
      </c>
      <c r="BR2066" s="1">
        <v>0</v>
      </c>
      <c r="BS2066" s="1">
        <v>0</v>
      </c>
      <c r="BT2066" s="1">
        <v>0</v>
      </c>
      <c r="BU2066" s="1">
        <v>0</v>
      </c>
      <c r="BV2066" s="1">
        <v>0</v>
      </c>
      <c r="BW2066" s="1">
        <v>0</v>
      </c>
      <c r="BX2066" s="1">
        <v>0</v>
      </c>
      <c r="BY2066" s="1">
        <v>0</v>
      </c>
      <c r="BZ2066" s="1">
        <v>0</v>
      </c>
      <c r="CA2066" s="1">
        <v>0</v>
      </c>
      <c r="CB2066" s="1">
        <v>0</v>
      </c>
      <c r="CC2066" s="1">
        <v>0</v>
      </c>
      <c r="CD2066" s="1">
        <v>0</v>
      </c>
      <c r="CE2066" s="1">
        <v>0</v>
      </c>
      <c r="CF2066" s="1">
        <v>0</v>
      </c>
      <c r="CG2066" s="1">
        <v>0</v>
      </c>
      <c r="CH2066" s="1">
        <v>0</v>
      </c>
      <c r="CI2066" s="1" t="s">
        <v>4946</v>
      </c>
      <c r="CJ2066" s="1" t="s">
        <v>4946</v>
      </c>
      <c r="CK2066" s="1" t="s">
        <v>4946</v>
      </c>
      <c r="CL2066" s="1" t="s">
        <v>4946</v>
      </c>
      <c r="CM2066" s="1" t="s">
        <v>4945</v>
      </c>
      <c r="CN2066" s="1" t="s">
        <v>4945</v>
      </c>
      <c r="CO2066" s="1" t="s">
        <v>4945</v>
      </c>
      <c r="CP2066" s="1" t="s">
        <v>4944</v>
      </c>
      <c r="CQ2066" s="1" t="s">
        <v>4945</v>
      </c>
      <c r="CR2066" s="1" t="s">
        <v>4945</v>
      </c>
      <c r="CS2066" s="1" t="s">
        <v>4945</v>
      </c>
      <c r="CT2066" s="1" t="s">
        <v>4943</v>
      </c>
      <c r="CU2066" s="1" t="s">
        <v>4943</v>
      </c>
      <c r="CV2066" s="1" t="s">
        <v>4943</v>
      </c>
      <c r="CW2066" s="1" t="s">
        <v>4943</v>
      </c>
      <c r="CX2066" s="1" t="s">
        <v>4943</v>
      </c>
      <c r="CY2066" s="1" t="s">
        <v>4943</v>
      </c>
      <c r="CZ2066" s="1" t="s">
        <v>4943</v>
      </c>
    </row>
    <row r="2067" spans="2:104" x14ac:dyDescent="0.25">
      <c r="B2067" s="2">
        <v>44348</v>
      </c>
      <c r="C2067" s="1">
        <v>1</v>
      </c>
      <c r="D2067" s="1">
        <v>0</v>
      </c>
      <c r="E2067" s="1">
        <v>0</v>
      </c>
      <c r="F2067" s="1">
        <v>0</v>
      </c>
      <c r="G2067">
        <v>0</v>
      </c>
      <c r="H2067">
        <v>0</v>
      </c>
      <c r="I2067">
        <v>1</v>
      </c>
      <c r="J2067">
        <v>0</v>
      </c>
      <c r="K2067">
        <v>0</v>
      </c>
      <c r="L2067">
        <v>1</v>
      </c>
      <c r="M2067">
        <v>0</v>
      </c>
      <c r="N2067">
        <v>1</v>
      </c>
      <c r="O2067">
        <v>1</v>
      </c>
      <c r="P2067">
        <v>1</v>
      </c>
      <c r="Q2067">
        <v>0</v>
      </c>
      <c r="R2067">
        <v>1</v>
      </c>
      <c r="S2067">
        <v>0</v>
      </c>
      <c r="T2067">
        <v>1</v>
      </c>
      <c r="U2067">
        <v>0</v>
      </c>
      <c r="V2067" s="1">
        <v>0</v>
      </c>
      <c r="W2067" s="1">
        <v>0</v>
      </c>
      <c r="X2067" s="1">
        <v>1</v>
      </c>
      <c r="Y2067" s="1">
        <v>0</v>
      </c>
      <c r="Z2067" s="1">
        <v>0</v>
      </c>
      <c r="AA2067" s="1">
        <v>1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>
        <v>0</v>
      </c>
      <c r="BD2067">
        <v>0</v>
      </c>
      <c r="BE2067">
        <v>0</v>
      </c>
      <c r="BF2067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M2067" s="1">
        <v>0</v>
      </c>
      <c r="BN2067" s="1">
        <v>0</v>
      </c>
      <c r="BO2067" s="1">
        <v>0</v>
      </c>
      <c r="BP2067" s="1">
        <v>0</v>
      </c>
      <c r="BQ2067" s="1">
        <v>1</v>
      </c>
      <c r="BR2067" s="1">
        <v>1</v>
      </c>
      <c r="BS2067" s="1">
        <v>0</v>
      </c>
      <c r="BT2067" s="1">
        <v>1</v>
      </c>
      <c r="BU2067" s="1">
        <v>1</v>
      </c>
      <c r="BV2067" s="1">
        <v>0</v>
      </c>
      <c r="BW2067" s="1">
        <v>0</v>
      </c>
      <c r="BX2067" s="1">
        <v>1</v>
      </c>
      <c r="BY2067" s="1">
        <v>0</v>
      </c>
      <c r="BZ2067" s="1">
        <v>0</v>
      </c>
      <c r="CA2067" s="1">
        <v>1</v>
      </c>
      <c r="CB2067" s="1">
        <v>0</v>
      </c>
      <c r="CC2067" s="1">
        <v>0</v>
      </c>
      <c r="CD2067" s="1">
        <v>0</v>
      </c>
      <c r="CE2067" s="1">
        <v>0</v>
      </c>
      <c r="CF2067" s="1">
        <v>0</v>
      </c>
      <c r="CG2067" s="1">
        <v>0</v>
      </c>
      <c r="CH2067" s="1">
        <v>0</v>
      </c>
      <c r="CI2067" s="1" t="s">
        <v>4946</v>
      </c>
      <c r="CJ2067" s="1" t="s">
        <v>4946</v>
      </c>
      <c r="CK2067" s="1" t="s">
        <v>4946</v>
      </c>
      <c r="CL2067" s="1" t="s">
        <v>4946</v>
      </c>
      <c r="CM2067" s="1" t="s">
        <v>4946</v>
      </c>
      <c r="CN2067" s="1" t="s">
        <v>4946</v>
      </c>
      <c r="CO2067" s="1" t="s">
        <v>4945</v>
      </c>
      <c r="CP2067" s="1" t="s">
        <v>4944</v>
      </c>
      <c r="CQ2067" s="1" t="s">
        <v>4944</v>
      </c>
      <c r="CR2067" s="1" t="s">
        <v>4946</v>
      </c>
      <c r="CS2067" s="1" t="s">
        <v>4945</v>
      </c>
      <c r="CT2067" s="1" t="s">
        <v>4943</v>
      </c>
      <c r="CU2067" s="1" t="s">
        <v>4943</v>
      </c>
      <c r="CV2067" s="1" t="s">
        <v>4943</v>
      </c>
      <c r="CW2067" s="1" t="s">
        <v>4943</v>
      </c>
      <c r="CX2067" s="1" t="s">
        <v>4943</v>
      </c>
      <c r="CY2067" s="1" t="s">
        <v>4943</v>
      </c>
      <c r="CZ2067" s="1" t="s">
        <v>4943</v>
      </c>
    </row>
    <row r="2068" spans="2:104" x14ac:dyDescent="0.25">
      <c r="B2068" s="2">
        <v>44348</v>
      </c>
      <c r="C2068" s="1">
        <v>0</v>
      </c>
      <c r="D2068" s="1">
        <v>1</v>
      </c>
      <c r="E2068" s="1">
        <v>0</v>
      </c>
      <c r="F2068" s="1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>
        <v>0</v>
      </c>
      <c r="BD2068">
        <v>0</v>
      </c>
      <c r="BE2068">
        <v>0</v>
      </c>
      <c r="BF2068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M2068" s="1">
        <v>0</v>
      </c>
      <c r="BN2068" s="1">
        <v>0</v>
      </c>
      <c r="BO2068" s="1">
        <v>0</v>
      </c>
      <c r="BP2068" s="1">
        <v>0</v>
      </c>
      <c r="BQ2068" s="1">
        <v>0</v>
      </c>
      <c r="BR2068" s="1">
        <v>0</v>
      </c>
      <c r="BS2068" s="1">
        <v>0</v>
      </c>
      <c r="BT2068" s="1">
        <v>0</v>
      </c>
      <c r="BU2068" s="1">
        <v>0</v>
      </c>
      <c r="BV2068" s="1">
        <v>0</v>
      </c>
      <c r="BW2068" s="1">
        <v>0</v>
      </c>
      <c r="BX2068" s="1">
        <v>0</v>
      </c>
      <c r="BY2068" s="1">
        <v>0</v>
      </c>
      <c r="BZ2068" s="1">
        <v>0</v>
      </c>
      <c r="CA2068" s="1">
        <v>0</v>
      </c>
      <c r="CB2068" s="1">
        <v>0</v>
      </c>
      <c r="CC2068" s="1">
        <v>0</v>
      </c>
      <c r="CD2068" s="1">
        <v>0</v>
      </c>
      <c r="CE2068" s="1">
        <v>0</v>
      </c>
      <c r="CF2068" s="1">
        <v>0</v>
      </c>
      <c r="CG2068" s="1">
        <v>0</v>
      </c>
      <c r="CH2068" s="1">
        <v>0</v>
      </c>
      <c r="CI2068" s="1" t="s">
        <v>4943</v>
      </c>
      <c r="CJ2068" s="1" t="s">
        <v>4943</v>
      </c>
      <c r="CK2068" s="1" t="s">
        <v>4943</v>
      </c>
      <c r="CL2068" s="1" t="s">
        <v>4943</v>
      </c>
      <c r="CM2068" s="1" t="s">
        <v>4943</v>
      </c>
      <c r="CN2068" s="1" t="s">
        <v>4943</v>
      </c>
      <c r="CO2068" s="1" t="s">
        <v>4943</v>
      </c>
      <c r="CP2068" s="1" t="s">
        <v>4943</v>
      </c>
      <c r="CQ2068" s="1" t="s">
        <v>4943</v>
      </c>
      <c r="CR2068" s="1" t="s">
        <v>4943</v>
      </c>
      <c r="CS2068" s="1" t="s">
        <v>4943</v>
      </c>
      <c r="CT2068" s="1" t="s">
        <v>4943</v>
      </c>
      <c r="CU2068" s="1" t="s">
        <v>4943</v>
      </c>
      <c r="CV2068" s="1" t="s">
        <v>4943</v>
      </c>
      <c r="CW2068" s="1" t="s">
        <v>4943</v>
      </c>
      <c r="CX2068" s="1" t="s">
        <v>4943</v>
      </c>
      <c r="CY2068" s="1" t="s">
        <v>23</v>
      </c>
      <c r="CZ2068" s="1" t="s">
        <v>4943</v>
      </c>
    </row>
    <row r="2069" spans="2:104" x14ac:dyDescent="0.25">
      <c r="B2069" s="2">
        <v>44348</v>
      </c>
      <c r="C2069" s="1">
        <v>1</v>
      </c>
      <c r="D2069" s="1">
        <v>0</v>
      </c>
      <c r="E2069" s="1">
        <v>0</v>
      </c>
      <c r="F2069" s="1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1</v>
      </c>
      <c r="M2069">
        <v>0</v>
      </c>
      <c r="N2069">
        <v>1</v>
      </c>
      <c r="O2069">
        <v>1</v>
      </c>
      <c r="P2069">
        <v>1</v>
      </c>
      <c r="Q2069">
        <v>0</v>
      </c>
      <c r="R2069">
        <v>1</v>
      </c>
      <c r="S2069">
        <v>0</v>
      </c>
      <c r="T2069">
        <v>1</v>
      </c>
      <c r="U2069">
        <v>0</v>
      </c>
      <c r="V2069" s="1">
        <v>0</v>
      </c>
      <c r="W2069" s="1">
        <v>0</v>
      </c>
      <c r="X2069" s="1">
        <v>1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1</v>
      </c>
      <c r="AG2069" s="1">
        <v>1</v>
      </c>
      <c r="AH2069" s="1">
        <v>0</v>
      </c>
      <c r="AI2069" s="1">
        <v>1</v>
      </c>
      <c r="AJ2069" s="1">
        <v>0</v>
      </c>
      <c r="AK2069" s="1">
        <v>1</v>
      </c>
      <c r="AL2069" s="1">
        <v>1</v>
      </c>
      <c r="AM2069" s="1">
        <v>0</v>
      </c>
      <c r="AN2069" s="1">
        <v>0</v>
      </c>
      <c r="AO2069" s="1">
        <v>1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1</v>
      </c>
      <c r="AY2069" s="1">
        <v>1</v>
      </c>
      <c r="AZ2069" s="1">
        <v>1</v>
      </c>
      <c r="BA2069" s="1">
        <v>1</v>
      </c>
      <c r="BB2069" s="1">
        <v>1</v>
      </c>
      <c r="BC2069">
        <v>1</v>
      </c>
      <c r="BD2069">
        <v>1</v>
      </c>
      <c r="BE2069">
        <v>1</v>
      </c>
      <c r="BF2069">
        <v>1</v>
      </c>
      <c r="BG2069" s="1">
        <v>0</v>
      </c>
      <c r="BH2069" s="1">
        <v>0</v>
      </c>
      <c r="BI2069" s="1">
        <v>1</v>
      </c>
      <c r="BJ2069" s="1">
        <v>0</v>
      </c>
      <c r="BK2069" s="1">
        <v>0</v>
      </c>
      <c r="BL2069" s="1">
        <v>0</v>
      </c>
      <c r="BM2069" s="1">
        <v>0</v>
      </c>
      <c r="BN2069" s="1">
        <v>0</v>
      </c>
      <c r="BO2069" s="1">
        <v>0</v>
      </c>
      <c r="BP2069" s="1">
        <v>0</v>
      </c>
      <c r="BQ2069" s="1">
        <v>1</v>
      </c>
      <c r="BR2069" s="1">
        <v>0</v>
      </c>
      <c r="BS2069" s="1">
        <v>0</v>
      </c>
      <c r="BT2069" s="1">
        <v>0</v>
      </c>
      <c r="BU2069" s="1">
        <v>1</v>
      </c>
      <c r="BV2069" s="1">
        <v>0</v>
      </c>
      <c r="BW2069" s="1">
        <v>0</v>
      </c>
      <c r="BX2069" s="1">
        <v>0</v>
      </c>
      <c r="BY2069" s="1">
        <v>0</v>
      </c>
      <c r="BZ2069" s="1">
        <v>0</v>
      </c>
      <c r="CA2069" s="1">
        <v>0</v>
      </c>
      <c r="CB2069" s="1">
        <v>0</v>
      </c>
      <c r="CC2069" s="1">
        <v>0</v>
      </c>
      <c r="CD2069" s="1">
        <v>0</v>
      </c>
      <c r="CE2069" s="1">
        <v>0</v>
      </c>
      <c r="CF2069" s="1">
        <v>0</v>
      </c>
      <c r="CG2069" s="1">
        <v>0</v>
      </c>
      <c r="CH2069" s="1">
        <v>0</v>
      </c>
      <c r="CI2069" s="1" t="s">
        <v>4946</v>
      </c>
      <c r="CJ2069" s="1" t="s">
        <v>4946</v>
      </c>
      <c r="CK2069" s="1" t="s">
        <v>4946</v>
      </c>
      <c r="CL2069" s="1" t="s">
        <v>4946</v>
      </c>
      <c r="CM2069" s="1" t="s">
        <v>4944</v>
      </c>
      <c r="CN2069" s="1" t="s">
        <v>4944</v>
      </c>
      <c r="CO2069" s="1" t="s">
        <v>4946</v>
      </c>
      <c r="CP2069" s="1" t="s">
        <v>4944</v>
      </c>
      <c r="CQ2069" s="1" t="s">
        <v>4944</v>
      </c>
      <c r="CR2069" s="1" t="s">
        <v>4944</v>
      </c>
      <c r="CS2069" s="1" t="s">
        <v>4944</v>
      </c>
      <c r="CT2069" s="1" t="s">
        <v>4943</v>
      </c>
      <c r="CU2069" s="1" t="s">
        <v>4943</v>
      </c>
      <c r="CV2069" s="1" t="s">
        <v>4943</v>
      </c>
      <c r="CW2069" s="1" t="s">
        <v>4943</v>
      </c>
      <c r="CX2069" s="1" t="s">
        <v>4943</v>
      </c>
      <c r="CY2069" s="1" t="s">
        <v>4943</v>
      </c>
      <c r="CZ2069" s="1" t="s">
        <v>4943</v>
      </c>
    </row>
    <row r="2070" spans="2:104" x14ac:dyDescent="0.25">
      <c r="B2070" s="2">
        <v>44348</v>
      </c>
      <c r="C2070" s="1">
        <v>0</v>
      </c>
      <c r="D2070" s="1">
        <v>1</v>
      </c>
      <c r="E2070" s="1">
        <v>0</v>
      </c>
      <c r="F2070" s="1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>
        <v>0</v>
      </c>
      <c r="BD2070">
        <v>0</v>
      </c>
      <c r="BE2070">
        <v>0</v>
      </c>
      <c r="BF2070">
        <v>0</v>
      </c>
      <c r="BG2070" s="1">
        <v>0</v>
      </c>
      <c r="BH2070" s="1">
        <v>0</v>
      </c>
      <c r="BI2070" s="1">
        <v>0</v>
      </c>
      <c r="BJ2070" s="1">
        <v>0</v>
      </c>
      <c r="BK2070" s="1">
        <v>0</v>
      </c>
      <c r="BL2070" s="1">
        <v>0</v>
      </c>
      <c r="BM2070" s="1">
        <v>0</v>
      </c>
      <c r="BN2070" s="1">
        <v>0</v>
      </c>
      <c r="BO2070" s="1">
        <v>0</v>
      </c>
      <c r="BP2070" s="1">
        <v>0</v>
      </c>
      <c r="BQ2070" s="1">
        <v>0</v>
      </c>
      <c r="BR2070" s="1">
        <v>0</v>
      </c>
      <c r="BS2070" s="1">
        <v>0</v>
      </c>
      <c r="BT2070" s="1">
        <v>0</v>
      </c>
      <c r="BU2070" s="1">
        <v>0</v>
      </c>
      <c r="BV2070" s="1">
        <v>0</v>
      </c>
      <c r="BW2070" s="1">
        <v>0</v>
      </c>
      <c r="BX2070" s="1">
        <v>0</v>
      </c>
      <c r="BY2070" s="1">
        <v>0</v>
      </c>
      <c r="BZ2070" s="1">
        <v>0</v>
      </c>
      <c r="CA2070" s="1">
        <v>0</v>
      </c>
      <c r="CB2070" s="1">
        <v>0</v>
      </c>
      <c r="CC2070" s="1">
        <v>0</v>
      </c>
      <c r="CD2070" s="1">
        <v>0</v>
      </c>
      <c r="CE2070" s="1">
        <v>0</v>
      </c>
      <c r="CF2070" s="1">
        <v>0</v>
      </c>
      <c r="CG2070" s="1">
        <v>0</v>
      </c>
      <c r="CH2070" s="1">
        <v>0</v>
      </c>
      <c r="CI2070" s="1" t="s">
        <v>4943</v>
      </c>
      <c r="CJ2070" s="1" t="s">
        <v>4943</v>
      </c>
      <c r="CK2070" s="1" t="s">
        <v>4943</v>
      </c>
      <c r="CL2070" s="1" t="s">
        <v>4943</v>
      </c>
      <c r="CM2070" s="1" t="s">
        <v>4943</v>
      </c>
      <c r="CN2070" s="1" t="s">
        <v>4943</v>
      </c>
      <c r="CO2070" s="1" t="s">
        <v>4943</v>
      </c>
      <c r="CP2070" s="1" t="s">
        <v>4943</v>
      </c>
      <c r="CQ2070" s="1" t="s">
        <v>4943</v>
      </c>
      <c r="CR2070" s="1" t="s">
        <v>4943</v>
      </c>
      <c r="CS2070" s="1" t="s">
        <v>4943</v>
      </c>
      <c r="CT2070" s="1" t="s">
        <v>4943</v>
      </c>
      <c r="CU2070" s="1" t="s">
        <v>4943</v>
      </c>
      <c r="CV2070" s="1" t="s">
        <v>4943</v>
      </c>
      <c r="CW2070" s="1" t="s">
        <v>4943</v>
      </c>
      <c r="CX2070" s="1" t="s">
        <v>4943</v>
      </c>
      <c r="CY2070" s="1" t="s">
        <v>23</v>
      </c>
      <c r="CZ2070" s="1" t="s">
        <v>4943</v>
      </c>
    </row>
    <row r="2071" spans="2:104" x14ac:dyDescent="0.25">
      <c r="B2071" s="2">
        <v>44348</v>
      </c>
      <c r="C2071" s="1">
        <v>0</v>
      </c>
      <c r="D2071" s="1">
        <v>1</v>
      </c>
      <c r="E2071" s="1">
        <v>0</v>
      </c>
      <c r="F2071" s="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>
        <v>0</v>
      </c>
      <c r="BD2071">
        <v>0</v>
      </c>
      <c r="BE2071">
        <v>0</v>
      </c>
      <c r="BF207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M2071" s="1">
        <v>0</v>
      </c>
      <c r="BN2071" s="1">
        <v>0</v>
      </c>
      <c r="BO2071" s="1">
        <v>0</v>
      </c>
      <c r="BP2071" s="1">
        <v>0</v>
      </c>
      <c r="BQ2071" s="1">
        <v>0</v>
      </c>
      <c r="BR2071" s="1">
        <v>0</v>
      </c>
      <c r="BS2071" s="1">
        <v>0</v>
      </c>
      <c r="BT2071" s="1">
        <v>0</v>
      </c>
      <c r="BU2071" s="1">
        <v>0</v>
      </c>
      <c r="BV2071" s="1">
        <v>0</v>
      </c>
      <c r="BW2071" s="1">
        <v>0</v>
      </c>
      <c r="BX2071" s="1">
        <v>0</v>
      </c>
      <c r="BY2071" s="1">
        <v>0</v>
      </c>
      <c r="BZ2071" s="1">
        <v>0</v>
      </c>
      <c r="CA2071" s="1">
        <v>0</v>
      </c>
      <c r="CB2071" s="1">
        <v>0</v>
      </c>
      <c r="CC2071" s="1">
        <v>0</v>
      </c>
      <c r="CD2071" s="1">
        <v>0</v>
      </c>
      <c r="CE2071" s="1">
        <v>0</v>
      </c>
      <c r="CF2071" s="1">
        <v>0</v>
      </c>
      <c r="CG2071" s="1">
        <v>0</v>
      </c>
      <c r="CH2071" s="1">
        <v>0</v>
      </c>
      <c r="CI2071" s="1" t="s">
        <v>4943</v>
      </c>
      <c r="CJ2071" s="1" t="s">
        <v>4943</v>
      </c>
      <c r="CK2071" s="1" t="s">
        <v>4943</v>
      </c>
      <c r="CL2071" s="1" t="s">
        <v>4943</v>
      </c>
      <c r="CM2071" s="1" t="s">
        <v>4943</v>
      </c>
      <c r="CN2071" s="1" t="s">
        <v>4943</v>
      </c>
      <c r="CO2071" s="1" t="s">
        <v>4943</v>
      </c>
      <c r="CP2071" s="1" t="s">
        <v>4943</v>
      </c>
      <c r="CQ2071" s="1" t="s">
        <v>4943</v>
      </c>
      <c r="CR2071" s="1" t="s">
        <v>4943</v>
      </c>
      <c r="CS2071" s="1" t="s">
        <v>4943</v>
      </c>
      <c r="CT2071" s="1" t="s">
        <v>4943</v>
      </c>
      <c r="CU2071" s="1" t="s">
        <v>4943</v>
      </c>
      <c r="CV2071" s="1" t="s">
        <v>4943</v>
      </c>
      <c r="CW2071" s="1" t="s">
        <v>4943</v>
      </c>
      <c r="CX2071" s="1" t="s">
        <v>4943</v>
      </c>
      <c r="CY2071" s="1" t="s">
        <v>23</v>
      </c>
      <c r="CZ2071" s="1" t="s">
        <v>4943</v>
      </c>
    </row>
    <row r="2072" spans="2:104" x14ac:dyDescent="0.25">
      <c r="B2072" s="2">
        <v>44348</v>
      </c>
      <c r="C2072" s="1">
        <v>1</v>
      </c>
      <c r="D2072" s="1">
        <v>0</v>
      </c>
      <c r="E2072" s="1">
        <v>0</v>
      </c>
      <c r="F2072" s="1">
        <v>0</v>
      </c>
      <c r="G2072">
        <v>0</v>
      </c>
      <c r="H2072">
        <v>0</v>
      </c>
      <c r="I2072">
        <v>1</v>
      </c>
      <c r="J2072">
        <v>1</v>
      </c>
      <c r="K2072">
        <v>1</v>
      </c>
      <c r="L2072">
        <v>1</v>
      </c>
      <c r="M2072">
        <v>0</v>
      </c>
      <c r="N2072">
        <v>1</v>
      </c>
      <c r="O2072">
        <v>1</v>
      </c>
      <c r="P2072">
        <v>1</v>
      </c>
      <c r="Q2072">
        <v>0</v>
      </c>
      <c r="R2072">
        <v>1</v>
      </c>
      <c r="S2072">
        <v>1</v>
      </c>
      <c r="T2072">
        <v>1</v>
      </c>
      <c r="U2072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1</v>
      </c>
      <c r="AB2072" s="1">
        <v>1</v>
      </c>
      <c r="AC2072" s="1">
        <v>0</v>
      </c>
      <c r="AD2072" s="1">
        <v>1</v>
      </c>
      <c r="AE2072" s="1">
        <v>0</v>
      </c>
      <c r="AF2072" s="1">
        <v>1</v>
      </c>
      <c r="AG2072" s="1">
        <v>0</v>
      </c>
      <c r="AH2072" s="1">
        <v>1</v>
      </c>
      <c r="AI2072" s="1">
        <v>1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1</v>
      </c>
      <c r="AS2072" s="1">
        <v>1</v>
      </c>
      <c r="AT2072" s="1">
        <v>0</v>
      </c>
      <c r="AU2072" s="1">
        <v>1</v>
      </c>
      <c r="AV2072" s="1">
        <v>0</v>
      </c>
      <c r="AW2072" s="1">
        <v>0</v>
      </c>
      <c r="AX2072" s="1">
        <v>1</v>
      </c>
      <c r="AY2072" s="1">
        <v>0</v>
      </c>
      <c r="AZ2072" s="1">
        <v>1</v>
      </c>
      <c r="BA2072" s="1">
        <v>0</v>
      </c>
      <c r="BB2072" s="1">
        <v>0</v>
      </c>
      <c r="BC2072">
        <v>1</v>
      </c>
      <c r="BD2072">
        <v>1</v>
      </c>
      <c r="BE2072">
        <v>1</v>
      </c>
      <c r="BF2072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1</v>
      </c>
      <c r="BM2072" s="1">
        <v>1</v>
      </c>
      <c r="BN2072" s="1">
        <v>0</v>
      </c>
      <c r="BO2072" s="1">
        <v>1</v>
      </c>
      <c r="BP2072" s="1">
        <v>0</v>
      </c>
      <c r="BQ2072" s="1">
        <v>1</v>
      </c>
      <c r="BR2072" s="1">
        <v>1</v>
      </c>
      <c r="BS2072" s="1">
        <v>1</v>
      </c>
      <c r="BT2072" s="1">
        <v>1</v>
      </c>
      <c r="BU2072" s="1">
        <v>1</v>
      </c>
      <c r="BV2072" s="1">
        <v>0</v>
      </c>
      <c r="BW2072" s="1">
        <v>0</v>
      </c>
      <c r="BX2072" s="1">
        <v>0</v>
      </c>
      <c r="BY2072" s="1">
        <v>0</v>
      </c>
      <c r="BZ2072" s="1">
        <v>0</v>
      </c>
      <c r="CA2072" s="1">
        <v>1</v>
      </c>
      <c r="CB2072" s="1">
        <v>1</v>
      </c>
      <c r="CC2072" s="1">
        <v>0</v>
      </c>
      <c r="CD2072" s="1">
        <v>1</v>
      </c>
      <c r="CE2072" s="1">
        <v>0</v>
      </c>
      <c r="CF2072" s="1">
        <v>0</v>
      </c>
      <c r="CG2072" s="1">
        <v>0</v>
      </c>
      <c r="CH2072" s="1">
        <v>0</v>
      </c>
      <c r="CI2072" s="1" t="s">
        <v>4946</v>
      </c>
      <c r="CJ2072" s="1" t="s">
        <v>4946</v>
      </c>
      <c r="CK2072" s="1" t="s">
        <v>4945</v>
      </c>
      <c r="CL2072" s="1" t="s">
        <v>4945</v>
      </c>
      <c r="CM2072" s="1" t="s">
        <v>4944</v>
      </c>
      <c r="CN2072" s="1" t="s">
        <v>4944</v>
      </c>
      <c r="CO2072" s="1" t="s">
        <v>4945</v>
      </c>
      <c r="CP2072" s="1" t="s">
        <v>4946</v>
      </c>
      <c r="CQ2072" s="1" t="s">
        <v>4946</v>
      </c>
      <c r="CR2072" s="1" t="s">
        <v>4946</v>
      </c>
      <c r="CS2072" s="1" t="s">
        <v>4944</v>
      </c>
      <c r="CT2072" s="1" t="s">
        <v>4943</v>
      </c>
      <c r="CU2072" s="1" t="s">
        <v>4943</v>
      </c>
      <c r="CV2072" s="1" t="s">
        <v>4943</v>
      </c>
      <c r="CW2072" s="1" t="s">
        <v>4943</v>
      </c>
      <c r="CX2072" s="1" t="s">
        <v>4943</v>
      </c>
      <c r="CY2072" s="1" t="s">
        <v>4943</v>
      </c>
      <c r="CZ2072" s="1" t="s">
        <v>4943</v>
      </c>
    </row>
    <row r="2073" spans="2:104" x14ac:dyDescent="0.25">
      <c r="B2073" s="2">
        <v>44348</v>
      </c>
      <c r="C2073" s="1">
        <v>1</v>
      </c>
      <c r="D2073" s="1">
        <v>0</v>
      </c>
      <c r="E2073" s="1">
        <v>0</v>
      </c>
      <c r="F2073" s="1">
        <v>0</v>
      </c>
      <c r="G2073">
        <v>0</v>
      </c>
      <c r="H2073">
        <v>0</v>
      </c>
      <c r="I2073">
        <v>1</v>
      </c>
      <c r="J2073">
        <v>1</v>
      </c>
      <c r="K2073">
        <v>1</v>
      </c>
      <c r="L2073">
        <v>1</v>
      </c>
      <c r="M2073">
        <v>0</v>
      </c>
      <c r="N2073">
        <v>1</v>
      </c>
      <c r="O2073">
        <v>1</v>
      </c>
      <c r="P2073">
        <v>0</v>
      </c>
      <c r="Q2073">
        <v>1</v>
      </c>
      <c r="R2073">
        <v>1</v>
      </c>
      <c r="S2073">
        <v>0</v>
      </c>
      <c r="T2073">
        <v>1</v>
      </c>
      <c r="U2073">
        <v>0</v>
      </c>
      <c r="V2073" s="1">
        <v>0</v>
      </c>
      <c r="W2073" s="1">
        <v>0</v>
      </c>
      <c r="X2073" s="1">
        <v>1</v>
      </c>
      <c r="Y2073" s="1">
        <v>0</v>
      </c>
      <c r="Z2073" s="1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1</v>
      </c>
      <c r="AG2073" s="1">
        <v>0</v>
      </c>
      <c r="AH2073" s="1">
        <v>0</v>
      </c>
      <c r="AI2073" s="1">
        <v>1</v>
      </c>
      <c r="AJ2073" s="1">
        <v>0</v>
      </c>
      <c r="AK2073" s="1">
        <v>0</v>
      </c>
      <c r="AL2073" s="1">
        <v>1</v>
      </c>
      <c r="AM2073" s="1">
        <v>0</v>
      </c>
      <c r="AN2073" s="1">
        <v>0</v>
      </c>
      <c r="AO2073" s="1">
        <v>1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1</v>
      </c>
      <c r="AX2073" s="1">
        <v>1</v>
      </c>
      <c r="AY2073" s="1">
        <v>1</v>
      </c>
      <c r="AZ2073" s="1">
        <v>1</v>
      </c>
      <c r="BA2073" s="1">
        <v>1</v>
      </c>
      <c r="BB2073" s="1">
        <v>1</v>
      </c>
      <c r="BC2073">
        <v>1</v>
      </c>
      <c r="BD2073">
        <v>1</v>
      </c>
      <c r="BE2073">
        <v>1</v>
      </c>
      <c r="BF2073">
        <v>0</v>
      </c>
      <c r="BG2073" s="1">
        <v>0</v>
      </c>
      <c r="BH2073" s="1">
        <v>0</v>
      </c>
      <c r="BI2073" s="1">
        <v>1</v>
      </c>
      <c r="BJ2073" s="1">
        <v>0</v>
      </c>
      <c r="BK2073" s="1">
        <v>0</v>
      </c>
      <c r="BL2073" s="1">
        <v>0</v>
      </c>
      <c r="BM2073" s="1">
        <v>0</v>
      </c>
      <c r="BN2073" s="1">
        <v>0</v>
      </c>
      <c r="BO2073" s="1">
        <v>0</v>
      </c>
      <c r="BP2073" s="1">
        <v>0</v>
      </c>
      <c r="BQ2073" s="1">
        <v>1</v>
      </c>
      <c r="BR2073" s="1">
        <v>1</v>
      </c>
      <c r="BS2073" s="1">
        <v>0</v>
      </c>
      <c r="BT2073" s="1">
        <v>1</v>
      </c>
      <c r="BU2073" s="1">
        <v>1</v>
      </c>
      <c r="BV2073" s="1">
        <v>0</v>
      </c>
      <c r="BW2073" s="1">
        <v>0</v>
      </c>
      <c r="BX2073" s="1">
        <v>1</v>
      </c>
      <c r="BY2073" s="1">
        <v>0</v>
      </c>
      <c r="BZ2073" s="1">
        <v>0</v>
      </c>
      <c r="CA2073" s="1">
        <v>0</v>
      </c>
      <c r="CB2073" s="1">
        <v>0</v>
      </c>
      <c r="CC2073" s="1">
        <v>0</v>
      </c>
      <c r="CD2073" s="1">
        <v>0</v>
      </c>
      <c r="CE2073" s="1">
        <v>0</v>
      </c>
      <c r="CF2073" s="1">
        <v>0</v>
      </c>
      <c r="CG2073" s="1">
        <v>0</v>
      </c>
      <c r="CH2073" s="1">
        <v>0</v>
      </c>
      <c r="CI2073" s="1" t="s">
        <v>4946</v>
      </c>
      <c r="CJ2073" s="1" t="s">
        <v>4946</v>
      </c>
      <c r="CK2073" s="1" t="s">
        <v>4946</v>
      </c>
      <c r="CL2073" s="1" t="s">
        <v>4946</v>
      </c>
      <c r="CM2073" s="1" t="s">
        <v>4946</v>
      </c>
      <c r="CN2073" s="1" t="s">
        <v>4946</v>
      </c>
      <c r="CO2073" s="1" t="s">
        <v>4946</v>
      </c>
      <c r="CP2073" s="1" t="s">
        <v>4946</v>
      </c>
      <c r="CQ2073" s="1" t="s">
        <v>4946</v>
      </c>
      <c r="CR2073" s="1" t="s">
        <v>4946</v>
      </c>
      <c r="CS2073" s="1" t="s">
        <v>4946</v>
      </c>
      <c r="CT2073" s="1" t="s">
        <v>4943</v>
      </c>
      <c r="CU2073" s="1" t="s">
        <v>4943</v>
      </c>
      <c r="CV2073" s="1" t="s">
        <v>4943</v>
      </c>
      <c r="CW2073" s="1" t="s">
        <v>4943</v>
      </c>
      <c r="CX2073" s="1" t="s">
        <v>4943</v>
      </c>
      <c r="CY2073" s="1" t="s">
        <v>4943</v>
      </c>
      <c r="CZ2073" s="1" t="s">
        <v>4943</v>
      </c>
    </row>
    <row r="2074" spans="2:104" x14ac:dyDescent="0.25">
      <c r="B2074" s="2">
        <v>44348</v>
      </c>
      <c r="C2074" s="1">
        <v>0</v>
      </c>
      <c r="D2074" s="1">
        <v>1</v>
      </c>
      <c r="E2074" s="1">
        <v>0</v>
      </c>
      <c r="F2074" s="1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 s="1">
        <v>0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>
        <v>0</v>
      </c>
      <c r="BD2074">
        <v>0</v>
      </c>
      <c r="BE2074">
        <v>0</v>
      </c>
      <c r="BF2074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M2074" s="1">
        <v>0</v>
      </c>
      <c r="BN2074" s="1">
        <v>0</v>
      </c>
      <c r="BO2074" s="1">
        <v>0</v>
      </c>
      <c r="BP2074" s="1">
        <v>0</v>
      </c>
      <c r="BQ2074" s="1">
        <v>0</v>
      </c>
      <c r="BR2074" s="1">
        <v>0</v>
      </c>
      <c r="BS2074" s="1">
        <v>0</v>
      </c>
      <c r="BT2074" s="1">
        <v>0</v>
      </c>
      <c r="BU2074" s="1">
        <v>0</v>
      </c>
      <c r="BV2074" s="1">
        <v>0</v>
      </c>
      <c r="BW2074" s="1">
        <v>0</v>
      </c>
      <c r="BX2074" s="1">
        <v>0</v>
      </c>
      <c r="BY2074" s="1">
        <v>0</v>
      </c>
      <c r="BZ2074" s="1">
        <v>0</v>
      </c>
      <c r="CA2074" s="1">
        <v>0</v>
      </c>
      <c r="CB2074" s="1">
        <v>0</v>
      </c>
      <c r="CC2074" s="1">
        <v>0</v>
      </c>
      <c r="CD2074" s="1">
        <v>0</v>
      </c>
      <c r="CE2074" s="1">
        <v>0</v>
      </c>
      <c r="CF2074" s="1">
        <v>0</v>
      </c>
      <c r="CG2074" s="1">
        <v>0</v>
      </c>
      <c r="CH2074" s="1">
        <v>0</v>
      </c>
      <c r="CI2074" s="1" t="s">
        <v>4943</v>
      </c>
      <c r="CJ2074" s="1" t="s">
        <v>4943</v>
      </c>
      <c r="CK2074" s="1" t="s">
        <v>4943</v>
      </c>
      <c r="CL2074" s="1" t="s">
        <v>4943</v>
      </c>
      <c r="CM2074" s="1" t="s">
        <v>4943</v>
      </c>
      <c r="CN2074" s="1" t="s">
        <v>4943</v>
      </c>
      <c r="CO2074" s="1" t="s">
        <v>4943</v>
      </c>
      <c r="CP2074" s="1" t="s">
        <v>4943</v>
      </c>
      <c r="CQ2074" s="1" t="s">
        <v>4943</v>
      </c>
      <c r="CR2074" s="1" t="s">
        <v>4943</v>
      </c>
      <c r="CS2074" s="1" t="s">
        <v>4943</v>
      </c>
      <c r="CT2074" s="1" t="s">
        <v>4943</v>
      </c>
      <c r="CU2074" s="1" t="s">
        <v>4943</v>
      </c>
      <c r="CV2074" s="1" t="s">
        <v>4943</v>
      </c>
      <c r="CW2074" s="1" t="s">
        <v>4943</v>
      </c>
      <c r="CX2074" s="1" t="s">
        <v>4943</v>
      </c>
      <c r="CY2074" s="1" t="s">
        <v>23</v>
      </c>
      <c r="CZ2074" s="1" t="s">
        <v>4943</v>
      </c>
    </row>
    <row r="2075" spans="2:104" x14ac:dyDescent="0.25">
      <c r="B2075" s="2">
        <v>44348</v>
      </c>
      <c r="C2075" s="1">
        <v>1</v>
      </c>
      <c r="D2075" s="1">
        <v>0</v>
      </c>
      <c r="E2075" s="1">
        <v>0</v>
      </c>
      <c r="F2075" s="1">
        <v>0</v>
      </c>
      <c r="G2075">
        <v>0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1</v>
      </c>
      <c r="O2075">
        <v>1</v>
      </c>
      <c r="P2075">
        <v>0</v>
      </c>
      <c r="Q2075">
        <v>1</v>
      </c>
      <c r="R2075">
        <v>1</v>
      </c>
      <c r="S2075">
        <v>1</v>
      </c>
      <c r="T2075">
        <v>1</v>
      </c>
      <c r="U2075">
        <v>0</v>
      </c>
      <c r="V2075" s="1">
        <v>1</v>
      </c>
      <c r="W2075" s="1">
        <v>0</v>
      </c>
      <c r="X2075" s="1">
        <v>1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1</v>
      </c>
      <c r="AG2075" s="1">
        <v>1</v>
      </c>
      <c r="AH2075" s="1">
        <v>1</v>
      </c>
      <c r="AI2075" s="1">
        <v>1</v>
      </c>
      <c r="AJ2075" s="1">
        <v>1</v>
      </c>
      <c r="AK2075" s="1">
        <v>1</v>
      </c>
      <c r="AL2075" s="1">
        <v>1</v>
      </c>
      <c r="AM2075" s="1">
        <v>1</v>
      </c>
      <c r="AN2075" s="1">
        <v>0</v>
      </c>
      <c r="AO2075" s="1">
        <v>1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1</v>
      </c>
      <c r="AX2075" s="1">
        <v>1</v>
      </c>
      <c r="AY2075" s="1">
        <v>1</v>
      </c>
      <c r="AZ2075" s="1">
        <v>1</v>
      </c>
      <c r="BA2075" s="1">
        <v>1</v>
      </c>
      <c r="BB2075" s="1">
        <v>1</v>
      </c>
      <c r="BC2075">
        <v>1</v>
      </c>
      <c r="BD2075">
        <v>1</v>
      </c>
      <c r="BE2075">
        <v>0</v>
      </c>
      <c r="BF2075">
        <v>0</v>
      </c>
      <c r="BG2075" s="1">
        <v>1</v>
      </c>
      <c r="BH2075" s="1">
        <v>0</v>
      </c>
      <c r="BI2075" s="1">
        <v>1</v>
      </c>
      <c r="BJ2075" s="1">
        <v>0</v>
      </c>
      <c r="BK2075" s="1">
        <v>0</v>
      </c>
      <c r="BL2075" s="1">
        <v>0</v>
      </c>
      <c r="BM2075" s="1">
        <v>0</v>
      </c>
      <c r="BN2075" s="1">
        <v>0</v>
      </c>
      <c r="BO2075" s="1">
        <v>0</v>
      </c>
      <c r="BP2075" s="1">
        <v>0</v>
      </c>
      <c r="BQ2075" s="1">
        <v>0</v>
      </c>
      <c r="BR2075" s="1">
        <v>0</v>
      </c>
      <c r="BS2075" s="1">
        <v>0</v>
      </c>
      <c r="BT2075" s="1">
        <v>0</v>
      </c>
      <c r="BU2075" s="1">
        <v>0</v>
      </c>
      <c r="BV2075" s="1">
        <v>0</v>
      </c>
      <c r="BW2075" s="1">
        <v>0</v>
      </c>
      <c r="BX2075" s="1">
        <v>0</v>
      </c>
      <c r="BY2075" s="1">
        <v>0</v>
      </c>
      <c r="BZ2075" s="1">
        <v>0</v>
      </c>
      <c r="CA2075" s="1">
        <v>0</v>
      </c>
      <c r="CB2075" s="1">
        <v>0</v>
      </c>
      <c r="CC2075" s="1">
        <v>0</v>
      </c>
      <c r="CD2075" s="1">
        <v>0</v>
      </c>
      <c r="CE2075" s="1">
        <v>0</v>
      </c>
      <c r="CF2075" s="1">
        <v>1</v>
      </c>
      <c r="CG2075" s="1">
        <v>0</v>
      </c>
      <c r="CH2075" s="1">
        <v>0</v>
      </c>
      <c r="CI2075" s="1" t="s">
        <v>4946</v>
      </c>
      <c r="CJ2075" s="1" t="s">
        <v>4944</v>
      </c>
      <c r="CK2075" s="1" t="s">
        <v>4946</v>
      </c>
      <c r="CL2075" s="1" t="s">
        <v>4946</v>
      </c>
      <c r="CM2075" s="1" t="s">
        <v>4944</v>
      </c>
      <c r="CN2075" s="1" t="s">
        <v>4944</v>
      </c>
      <c r="CO2075" s="1" t="s">
        <v>4944</v>
      </c>
      <c r="CP2075" s="1" t="s">
        <v>4945</v>
      </c>
      <c r="CQ2075" s="1" t="s">
        <v>4945</v>
      </c>
      <c r="CR2075" s="1" t="s">
        <v>4944</v>
      </c>
      <c r="CS2075" s="1" t="s">
        <v>4945</v>
      </c>
      <c r="CT2075" s="1" t="s">
        <v>4943</v>
      </c>
      <c r="CU2075" s="1" t="s">
        <v>4943</v>
      </c>
      <c r="CV2075" s="1" t="s">
        <v>4943</v>
      </c>
      <c r="CW2075" s="1" t="s">
        <v>4943</v>
      </c>
      <c r="CX2075" s="1" t="s">
        <v>4943</v>
      </c>
      <c r="CY2075" s="1" t="s">
        <v>4943</v>
      </c>
      <c r="CZ2075" s="1" t="s">
        <v>4943</v>
      </c>
    </row>
    <row r="2076" spans="2:104" x14ac:dyDescent="0.25">
      <c r="B2076" s="2">
        <v>44348</v>
      </c>
      <c r="C2076" s="1">
        <v>1</v>
      </c>
      <c r="D2076" s="1">
        <v>0</v>
      </c>
      <c r="E2076" s="1">
        <v>0</v>
      </c>
      <c r="F2076" s="1">
        <v>0</v>
      </c>
      <c r="G2076">
        <v>0</v>
      </c>
      <c r="H2076">
        <v>0</v>
      </c>
      <c r="I2076">
        <v>1</v>
      </c>
      <c r="J2076">
        <v>1</v>
      </c>
      <c r="K2076">
        <v>1</v>
      </c>
      <c r="L2076">
        <v>1</v>
      </c>
      <c r="M2076">
        <v>1</v>
      </c>
      <c r="N2076">
        <v>1</v>
      </c>
      <c r="O2076">
        <v>1</v>
      </c>
      <c r="P2076">
        <v>0</v>
      </c>
      <c r="Q2076">
        <v>0</v>
      </c>
      <c r="R2076">
        <v>1</v>
      </c>
      <c r="S2076">
        <v>0</v>
      </c>
      <c r="T2076">
        <v>1</v>
      </c>
      <c r="U2076">
        <v>0</v>
      </c>
      <c r="V2076" s="1">
        <v>1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1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1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1</v>
      </c>
      <c r="AX2076" s="1">
        <v>1</v>
      </c>
      <c r="AY2076" s="1">
        <v>1</v>
      </c>
      <c r="AZ2076" s="1">
        <v>1</v>
      </c>
      <c r="BA2076" s="1">
        <v>1</v>
      </c>
      <c r="BB2076" s="1">
        <v>1</v>
      </c>
      <c r="BC2076">
        <v>1</v>
      </c>
      <c r="BD2076">
        <v>1</v>
      </c>
      <c r="BE2076">
        <v>1</v>
      </c>
      <c r="BF2076">
        <v>1</v>
      </c>
      <c r="BG2076" s="1">
        <v>1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M2076" s="1">
        <v>0</v>
      </c>
      <c r="BN2076" s="1">
        <v>0</v>
      </c>
      <c r="BO2076" s="1">
        <v>0</v>
      </c>
      <c r="BP2076" s="1">
        <v>0</v>
      </c>
      <c r="BQ2076" s="1">
        <v>0</v>
      </c>
      <c r="BR2076" s="1">
        <v>0</v>
      </c>
      <c r="BS2076" s="1">
        <v>0</v>
      </c>
      <c r="BT2076" s="1">
        <v>0</v>
      </c>
      <c r="BU2076" s="1">
        <v>1</v>
      </c>
      <c r="BV2076" s="1">
        <v>1</v>
      </c>
      <c r="BW2076" s="1">
        <v>0</v>
      </c>
      <c r="BX2076" s="1">
        <v>0</v>
      </c>
      <c r="BY2076" s="1">
        <v>0</v>
      </c>
      <c r="BZ2076" s="1">
        <v>0</v>
      </c>
      <c r="CA2076" s="1">
        <v>0</v>
      </c>
      <c r="CB2076" s="1">
        <v>0</v>
      </c>
      <c r="CC2076" s="1">
        <v>0</v>
      </c>
      <c r="CD2076" s="1">
        <v>0</v>
      </c>
      <c r="CE2076" s="1">
        <v>0</v>
      </c>
      <c r="CF2076" s="1">
        <v>1</v>
      </c>
      <c r="CG2076" s="1">
        <v>0</v>
      </c>
      <c r="CH2076" s="1">
        <v>0</v>
      </c>
      <c r="CI2076" s="1" t="s">
        <v>4946</v>
      </c>
      <c r="CJ2076" s="1" t="s">
        <v>4946</v>
      </c>
      <c r="CK2076" s="1" t="s">
        <v>4946</v>
      </c>
      <c r="CL2076" s="1" t="s">
        <v>4946</v>
      </c>
      <c r="CM2076" s="1" t="s">
        <v>4946</v>
      </c>
      <c r="CN2076" s="1" t="s">
        <v>4946</v>
      </c>
      <c r="CO2076" s="1" t="s">
        <v>4946</v>
      </c>
      <c r="CP2076" s="1" t="s">
        <v>4946</v>
      </c>
      <c r="CQ2076" s="1" t="s">
        <v>4946</v>
      </c>
      <c r="CR2076" s="1" t="s">
        <v>4946</v>
      </c>
      <c r="CS2076" s="1" t="s">
        <v>4946</v>
      </c>
      <c r="CT2076" s="1" t="s">
        <v>4943</v>
      </c>
      <c r="CU2076" s="1" t="s">
        <v>4943</v>
      </c>
      <c r="CV2076" s="1" t="s">
        <v>4943</v>
      </c>
      <c r="CW2076" s="1" t="s">
        <v>4943</v>
      </c>
      <c r="CX2076" s="1" t="s">
        <v>4943</v>
      </c>
      <c r="CY2076" s="1" t="s">
        <v>4943</v>
      </c>
      <c r="CZ2076" s="1" t="s">
        <v>4943</v>
      </c>
    </row>
    <row r="2077" spans="2:104" x14ac:dyDescent="0.25">
      <c r="B2077" s="2">
        <v>44348</v>
      </c>
      <c r="C2077" s="1">
        <v>0</v>
      </c>
      <c r="D2077" s="1">
        <v>0</v>
      </c>
      <c r="E2077" s="1">
        <v>0</v>
      </c>
      <c r="F2077" s="1">
        <v>1</v>
      </c>
      <c r="G2077">
        <v>1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</v>
      </c>
      <c r="P2077">
        <v>0</v>
      </c>
      <c r="Q2077">
        <v>0</v>
      </c>
      <c r="R2077">
        <v>0</v>
      </c>
      <c r="S2077">
        <v>0</v>
      </c>
      <c r="T2077">
        <v>1</v>
      </c>
      <c r="U2077">
        <v>0</v>
      </c>
      <c r="V2077" s="1">
        <v>1</v>
      </c>
      <c r="W2077" s="1">
        <v>0</v>
      </c>
      <c r="X2077" s="1">
        <v>0</v>
      </c>
      <c r="Y2077" s="1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1</v>
      </c>
      <c r="AH2077" s="1">
        <v>0</v>
      </c>
      <c r="AI2077" s="1">
        <v>1</v>
      </c>
      <c r="AJ2077" s="1">
        <v>0</v>
      </c>
      <c r="AK2077" s="1">
        <v>0</v>
      </c>
      <c r="AL2077" s="1">
        <v>0</v>
      </c>
      <c r="AM2077" s="1">
        <v>1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1</v>
      </c>
      <c r="AY2077" s="1">
        <v>1</v>
      </c>
      <c r="AZ2077" s="1">
        <v>1</v>
      </c>
      <c r="BA2077" s="1">
        <v>0</v>
      </c>
      <c r="BB2077" s="1">
        <v>1</v>
      </c>
      <c r="BC2077">
        <v>1</v>
      </c>
      <c r="BD2077">
        <v>0</v>
      </c>
      <c r="BE2077">
        <v>1</v>
      </c>
      <c r="BF2077">
        <v>0</v>
      </c>
      <c r="BG2077" s="1">
        <v>1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M2077" s="1">
        <v>0</v>
      </c>
      <c r="BN2077" s="1">
        <v>0</v>
      </c>
      <c r="BO2077" s="1">
        <v>0</v>
      </c>
      <c r="BP2077" s="1">
        <v>0</v>
      </c>
      <c r="BQ2077" s="1">
        <v>0</v>
      </c>
      <c r="BR2077" s="1">
        <v>0</v>
      </c>
      <c r="BS2077" s="1">
        <v>0</v>
      </c>
      <c r="BT2077" s="1">
        <v>0</v>
      </c>
      <c r="BU2077" s="1">
        <v>0</v>
      </c>
      <c r="BV2077" s="1">
        <v>0</v>
      </c>
      <c r="BW2077" s="1">
        <v>0</v>
      </c>
      <c r="BX2077" s="1">
        <v>0</v>
      </c>
      <c r="BY2077" s="1">
        <v>0</v>
      </c>
      <c r="BZ2077" s="1">
        <v>0</v>
      </c>
      <c r="CA2077" s="1">
        <v>0</v>
      </c>
      <c r="CB2077" s="1">
        <v>0</v>
      </c>
      <c r="CC2077" s="1">
        <v>0</v>
      </c>
      <c r="CD2077" s="1">
        <v>0</v>
      </c>
      <c r="CE2077" s="1">
        <v>0</v>
      </c>
      <c r="CF2077" s="1">
        <v>1</v>
      </c>
      <c r="CG2077" s="1">
        <v>0</v>
      </c>
      <c r="CH2077" s="1">
        <v>0</v>
      </c>
      <c r="CI2077" s="1" t="s">
        <v>4946</v>
      </c>
      <c r="CJ2077" s="1" t="s">
        <v>4946</v>
      </c>
      <c r="CK2077" s="1" t="s">
        <v>4946</v>
      </c>
      <c r="CL2077" s="1" t="s">
        <v>4946</v>
      </c>
      <c r="CM2077" s="1" t="s">
        <v>4946</v>
      </c>
      <c r="CN2077" s="1" t="s">
        <v>4946</v>
      </c>
      <c r="CO2077" s="1" t="s">
        <v>4946</v>
      </c>
      <c r="CP2077" s="1" t="s">
        <v>4946</v>
      </c>
      <c r="CQ2077" s="1" t="s">
        <v>4946</v>
      </c>
      <c r="CR2077" s="1" t="s">
        <v>4946</v>
      </c>
      <c r="CS2077" s="1" t="s">
        <v>4946</v>
      </c>
      <c r="CT2077" s="1" t="s">
        <v>4943</v>
      </c>
      <c r="CU2077" s="1" t="s">
        <v>4943</v>
      </c>
      <c r="CV2077" s="1" t="s">
        <v>4943</v>
      </c>
      <c r="CW2077" s="1" t="s">
        <v>4943</v>
      </c>
      <c r="CX2077" s="1" t="s">
        <v>4943</v>
      </c>
      <c r="CY2077" s="1" t="s">
        <v>4943</v>
      </c>
      <c r="CZ2077" s="1" t="s">
        <v>4943</v>
      </c>
    </row>
    <row r="2078" spans="2:104" x14ac:dyDescent="0.25">
      <c r="B2078" s="2">
        <v>44348</v>
      </c>
      <c r="C2078" s="1">
        <v>1</v>
      </c>
      <c r="D2078" s="1">
        <v>0</v>
      </c>
      <c r="E2078" s="1">
        <v>0</v>
      </c>
      <c r="F2078" s="1">
        <v>0</v>
      </c>
      <c r="G2078">
        <v>0</v>
      </c>
      <c r="H2078">
        <v>0</v>
      </c>
      <c r="I2078">
        <v>1</v>
      </c>
      <c r="J2078">
        <v>1</v>
      </c>
      <c r="K2078">
        <v>1</v>
      </c>
      <c r="L2078">
        <v>1</v>
      </c>
      <c r="M2078">
        <v>1</v>
      </c>
      <c r="N2078">
        <v>1</v>
      </c>
      <c r="O2078">
        <v>1</v>
      </c>
      <c r="P2078">
        <v>1</v>
      </c>
      <c r="Q2078">
        <v>0</v>
      </c>
      <c r="R2078">
        <v>1</v>
      </c>
      <c r="S2078">
        <v>0</v>
      </c>
      <c r="T2078">
        <v>1</v>
      </c>
      <c r="U2078">
        <v>0</v>
      </c>
      <c r="V2078" s="1">
        <v>1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1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1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1</v>
      </c>
      <c r="AX2078" s="1">
        <v>0</v>
      </c>
      <c r="AY2078" s="1">
        <v>0</v>
      </c>
      <c r="AZ2078" s="1">
        <v>1</v>
      </c>
      <c r="BA2078" s="1">
        <v>0</v>
      </c>
      <c r="BB2078" s="1">
        <v>0</v>
      </c>
      <c r="BC2078">
        <v>1</v>
      </c>
      <c r="BD2078">
        <v>0</v>
      </c>
      <c r="BE2078">
        <v>1</v>
      </c>
      <c r="BF2078">
        <v>0</v>
      </c>
      <c r="BG2078" s="1">
        <v>1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M2078" s="1">
        <v>0</v>
      </c>
      <c r="BN2078" s="1">
        <v>0</v>
      </c>
      <c r="BO2078" s="1">
        <v>0</v>
      </c>
      <c r="BP2078" s="1">
        <v>0</v>
      </c>
      <c r="BQ2078" s="1">
        <v>1</v>
      </c>
      <c r="BR2078" s="1">
        <v>0</v>
      </c>
      <c r="BS2078" s="1">
        <v>0</v>
      </c>
      <c r="BT2078" s="1">
        <v>0</v>
      </c>
      <c r="BU2078" s="1">
        <v>1</v>
      </c>
      <c r="BV2078" s="1">
        <v>1</v>
      </c>
      <c r="BW2078" s="1">
        <v>0</v>
      </c>
      <c r="BX2078" s="1">
        <v>0</v>
      </c>
      <c r="BY2078" s="1">
        <v>0</v>
      </c>
      <c r="BZ2078" s="1">
        <v>0</v>
      </c>
      <c r="CA2078" s="1">
        <v>0</v>
      </c>
      <c r="CB2078" s="1">
        <v>0</v>
      </c>
      <c r="CC2078" s="1">
        <v>0</v>
      </c>
      <c r="CD2078" s="1">
        <v>0</v>
      </c>
      <c r="CE2078" s="1">
        <v>0</v>
      </c>
      <c r="CF2078" s="1">
        <v>0</v>
      </c>
      <c r="CG2078" s="1">
        <v>0</v>
      </c>
      <c r="CH2078" s="1">
        <v>0</v>
      </c>
      <c r="CI2078" s="1" t="s">
        <v>4946</v>
      </c>
      <c r="CJ2078" s="1" t="s">
        <v>4946</v>
      </c>
      <c r="CK2078" s="1" t="s">
        <v>4946</v>
      </c>
      <c r="CL2078" s="1" t="s">
        <v>4944</v>
      </c>
      <c r="CM2078" s="1" t="s">
        <v>4946</v>
      </c>
      <c r="CN2078" s="1" t="s">
        <v>4944</v>
      </c>
      <c r="CO2078" s="1" t="s">
        <v>4946</v>
      </c>
      <c r="CP2078" s="1" t="s">
        <v>4944</v>
      </c>
      <c r="CQ2078" s="1" t="s">
        <v>4946</v>
      </c>
      <c r="CR2078" s="1" t="s">
        <v>4946</v>
      </c>
      <c r="CS2078" s="1" t="s">
        <v>4946</v>
      </c>
      <c r="CT2078" s="1" t="s">
        <v>4943</v>
      </c>
      <c r="CU2078" s="1" t="s">
        <v>4943</v>
      </c>
      <c r="CV2078" s="1" t="s">
        <v>4943</v>
      </c>
      <c r="CW2078" s="1" t="s">
        <v>4943</v>
      </c>
      <c r="CX2078" s="1" t="s">
        <v>4943</v>
      </c>
      <c r="CY2078" s="1" t="s">
        <v>4943</v>
      </c>
      <c r="CZ2078" s="1" t="s">
        <v>4943</v>
      </c>
    </row>
    <row r="2079" spans="2:104" x14ac:dyDescent="0.25">
      <c r="B2079" s="2">
        <v>44348</v>
      </c>
      <c r="C2079" s="1">
        <v>0</v>
      </c>
      <c r="D2079" s="1">
        <v>0</v>
      </c>
      <c r="E2079" s="1">
        <v>1</v>
      </c>
      <c r="F2079" s="1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1</v>
      </c>
      <c r="M2079">
        <v>1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>
        <v>0</v>
      </c>
      <c r="BD2079">
        <v>0</v>
      </c>
      <c r="BE2079">
        <v>0</v>
      </c>
      <c r="BF2079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M2079" s="1">
        <v>0</v>
      </c>
      <c r="BN2079" s="1">
        <v>0</v>
      </c>
      <c r="BO2079" s="1">
        <v>0</v>
      </c>
      <c r="BP2079" s="1">
        <v>0</v>
      </c>
      <c r="BQ2079" s="1">
        <v>0</v>
      </c>
      <c r="BR2079" s="1">
        <v>0</v>
      </c>
      <c r="BS2079" s="1">
        <v>0</v>
      </c>
      <c r="BT2079" s="1">
        <v>0</v>
      </c>
      <c r="BU2079" s="1">
        <v>0</v>
      </c>
      <c r="BV2079" s="1">
        <v>0</v>
      </c>
      <c r="BW2079" s="1">
        <v>0</v>
      </c>
      <c r="BX2079" s="1">
        <v>0</v>
      </c>
      <c r="BY2079" s="1">
        <v>0</v>
      </c>
      <c r="BZ2079" s="1">
        <v>0</v>
      </c>
      <c r="CA2079" s="1">
        <v>0</v>
      </c>
      <c r="CB2079" s="1">
        <v>0</v>
      </c>
      <c r="CC2079" s="1">
        <v>0</v>
      </c>
      <c r="CD2079" s="1">
        <v>0</v>
      </c>
      <c r="CE2079" s="1">
        <v>0</v>
      </c>
      <c r="CF2079" s="1">
        <v>0</v>
      </c>
      <c r="CG2079" s="1">
        <v>0</v>
      </c>
      <c r="CH2079" s="1">
        <v>0</v>
      </c>
      <c r="CI2079" s="1" t="s">
        <v>4943</v>
      </c>
      <c r="CJ2079" s="1" t="s">
        <v>4943</v>
      </c>
      <c r="CK2079" s="1" t="s">
        <v>4943</v>
      </c>
      <c r="CL2079" s="1" t="s">
        <v>4943</v>
      </c>
      <c r="CM2079" s="1" t="s">
        <v>4943</v>
      </c>
      <c r="CN2079" s="1" t="s">
        <v>4943</v>
      </c>
      <c r="CO2079" s="1" t="s">
        <v>4943</v>
      </c>
      <c r="CP2079" s="1" t="s">
        <v>4943</v>
      </c>
      <c r="CQ2079" s="1" t="s">
        <v>4943</v>
      </c>
      <c r="CR2079" s="1" t="s">
        <v>4943</v>
      </c>
      <c r="CS2079" s="1" t="s">
        <v>4943</v>
      </c>
      <c r="CT2079" s="1" t="s">
        <v>4947</v>
      </c>
      <c r="CU2079" s="1" t="s">
        <v>4947</v>
      </c>
      <c r="CV2079" s="1" t="s">
        <v>4947</v>
      </c>
      <c r="CW2079" s="1" t="s">
        <v>4947</v>
      </c>
      <c r="CX2079" s="1" t="s">
        <v>4947</v>
      </c>
      <c r="CY2079" s="1" t="s">
        <v>4943</v>
      </c>
      <c r="CZ2079" s="1" t="s">
        <v>23</v>
      </c>
    </row>
    <row r="2080" spans="2:104" x14ac:dyDescent="0.25">
      <c r="B2080" s="2">
        <v>44348</v>
      </c>
      <c r="C2080" s="1">
        <v>1</v>
      </c>
      <c r="D2080" s="1">
        <v>0</v>
      </c>
      <c r="E2080" s="1">
        <v>0</v>
      </c>
      <c r="F2080" s="1">
        <v>0</v>
      </c>
      <c r="G2080">
        <v>0</v>
      </c>
      <c r="H2080">
        <v>0</v>
      </c>
      <c r="I2080">
        <v>1</v>
      </c>
      <c r="J2080">
        <v>1</v>
      </c>
      <c r="K2080">
        <v>0</v>
      </c>
      <c r="L2080">
        <v>1</v>
      </c>
      <c r="M2080">
        <v>1</v>
      </c>
      <c r="N2080">
        <v>1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1</v>
      </c>
      <c r="V2080" s="1">
        <v>1</v>
      </c>
      <c r="W2080" s="1">
        <v>0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1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1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>
        <v>0</v>
      </c>
      <c r="BD2080">
        <v>0</v>
      </c>
      <c r="BE2080">
        <v>0</v>
      </c>
      <c r="BF2080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M2080" s="1">
        <v>0</v>
      </c>
      <c r="BN2080" s="1">
        <v>0</v>
      </c>
      <c r="BO2080" s="1">
        <v>0</v>
      </c>
      <c r="BP2080" s="1">
        <v>0</v>
      </c>
      <c r="BQ2080" s="1">
        <v>1</v>
      </c>
      <c r="BR2080" s="1">
        <v>1</v>
      </c>
      <c r="BS2080" s="1">
        <v>0</v>
      </c>
      <c r="BT2080" s="1">
        <v>0</v>
      </c>
      <c r="BU2080" s="1">
        <v>1</v>
      </c>
      <c r="BV2080" s="1">
        <v>1</v>
      </c>
      <c r="BW2080" s="1">
        <v>0</v>
      </c>
      <c r="BX2080" s="1">
        <v>0</v>
      </c>
      <c r="BY2080" s="1">
        <v>0</v>
      </c>
      <c r="BZ2080" s="1">
        <v>0</v>
      </c>
      <c r="CA2080" s="1">
        <v>0</v>
      </c>
      <c r="CB2080" s="1">
        <v>0</v>
      </c>
      <c r="CC2080" s="1">
        <v>0</v>
      </c>
      <c r="CD2080" s="1">
        <v>0</v>
      </c>
      <c r="CE2080" s="1">
        <v>0</v>
      </c>
      <c r="CF2080" s="1">
        <v>1</v>
      </c>
      <c r="CG2080" s="1">
        <v>0</v>
      </c>
      <c r="CH2080" s="1">
        <v>0</v>
      </c>
      <c r="CI2080" s="1" t="s">
        <v>4946</v>
      </c>
      <c r="CJ2080" s="1" t="s">
        <v>4946</v>
      </c>
      <c r="CK2080" s="1" t="s">
        <v>4946</v>
      </c>
      <c r="CL2080" s="1" t="s">
        <v>4946</v>
      </c>
      <c r="CM2080" s="1" t="s">
        <v>4946</v>
      </c>
      <c r="CN2080" s="1" t="s">
        <v>4946</v>
      </c>
      <c r="CO2080" s="1" t="s">
        <v>4944</v>
      </c>
      <c r="CP2080" s="1" t="s">
        <v>4944</v>
      </c>
      <c r="CQ2080" s="1" t="s">
        <v>4946</v>
      </c>
      <c r="CR2080" s="1" t="s">
        <v>4946</v>
      </c>
      <c r="CS2080" s="1" t="s">
        <v>4946</v>
      </c>
      <c r="CT2080" s="1" t="s">
        <v>4943</v>
      </c>
      <c r="CU2080" s="1" t="s">
        <v>4943</v>
      </c>
      <c r="CV2080" s="1" t="s">
        <v>4943</v>
      </c>
      <c r="CW2080" s="1" t="s">
        <v>4943</v>
      </c>
      <c r="CX2080" s="1" t="s">
        <v>4943</v>
      </c>
      <c r="CY2080" s="1" t="s">
        <v>4943</v>
      </c>
      <c r="CZ2080" s="1" t="s">
        <v>4943</v>
      </c>
    </row>
    <row r="2081" spans="2:104" x14ac:dyDescent="0.25">
      <c r="B2081" s="2">
        <v>44348</v>
      </c>
      <c r="C2081" s="1">
        <v>1</v>
      </c>
      <c r="D2081" s="1">
        <v>0</v>
      </c>
      <c r="E2081" s="1">
        <v>0</v>
      </c>
      <c r="F2081" s="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1</v>
      </c>
      <c r="M2081">
        <v>0</v>
      </c>
      <c r="N2081">
        <v>1</v>
      </c>
      <c r="O2081">
        <v>1</v>
      </c>
      <c r="P2081">
        <v>1</v>
      </c>
      <c r="Q2081">
        <v>0</v>
      </c>
      <c r="R2081">
        <v>1</v>
      </c>
      <c r="S2081">
        <v>1</v>
      </c>
      <c r="T2081">
        <v>1</v>
      </c>
      <c r="U2081">
        <v>0</v>
      </c>
      <c r="V2081" s="1">
        <v>0</v>
      </c>
      <c r="W2081" s="1">
        <v>0</v>
      </c>
      <c r="X2081" s="1">
        <v>1</v>
      </c>
      <c r="Y2081" s="1">
        <v>0</v>
      </c>
      <c r="Z2081" s="1">
        <v>0</v>
      </c>
      <c r="AA2081" s="1">
        <v>1</v>
      </c>
      <c r="AB2081" s="1">
        <v>0</v>
      </c>
      <c r="AC2081" s="1">
        <v>0</v>
      </c>
      <c r="AD2081" s="1">
        <v>0</v>
      </c>
      <c r="AE2081" s="1">
        <v>0</v>
      </c>
      <c r="AF2081" s="1">
        <v>1</v>
      </c>
      <c r="AG2081" s="1">
        <v>1</v>
      </c>
      <c r="AH2081" s="1">
        <v>1</v>
      </c>
      <c r="AI2081" s="1">
        <v>0</v>
      </c>
      <c r="AJ2081" s="1">
        <v>0</v>
      </c>
      <c r="AK2081" s="1">
        <v>0</v>
      </c>
      <c r="AL2081" s="1">
        <v>1</v>
      </c>
      <c r="AM2081" s="1">
        <v>0</v>
      </c>
      <c r="AN2081" s="1">
        <v>0</v>
      </c>
      <c r="AO2081" s="1">
        <v>1</v>
      </c>
      <c r="AP2081" s="1">
        <v>0</v>
      </c>
      <c r="AQ2081" s="1">
        <v>0</v>
      </c>
      <c r="AR2081" s="1">
        <v>1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1</v>
      </c>
      <c r="AY2081" s="1">
        <v>1</v>
      </c>
      <c r="AZ2081" s="1">
        <v>1</v>
      </c>
      <c r="BA2081" s="1">
        <v>0</v>
      </c>
      <c r="BB2081" s="1">
        <v>1</v>
      </c>
      <c r="BC2081">
        <v>1</v>
      </c>
      <c r="BD2081">
        <v>0</v>
      </c>
      <c r="BE2081">
        <v>0</v>
      </c>
      <c r="BF2081">
        <v>0</v>
      </c>
      <c r="BG2081" s="1">
        <v>0</v>
      </c>
      <c r="BH2081" s="1">
        <v>0</v>
      </c>
      <c r="BI2081" s="1">
        <v>1</v>
      </c>
      <c r="BJ2081" s="1">
        <v>0</v>
      </c>
      <c r="BK2081" s="1">
        <v>0</v>
      </c>
      <c r="BL2081" s="1">
        <v>0</v>
      </c>
      <c r="BM2081" s="1">
        <v>0</v>
      </c>
      <c r="BN2081" s="1">
        <v>0</v>
      </c>
      <c r="BO2081" s="1">
        <v>0</v>
      </c>
      <c r="BP2081" s="1">
        <v>0</v>
      </c>
      <c r="BQ2081" s="1">
        <v>1</v>
      </c>
      <c r="BR2081" s="1">
        <v>1</v>
      </c>
      <c r="BS2081" s="1">
        <v>0</v>
      </c>
      <c r="BT2081" s="1">
        <v>0</v>
      </c>
      <c r="BU2081" s="1">
        <v>1</v>
      </c>
      <c r="BV2081" s="1">
        <v>0</v>
      </c>
      <c r="BW2081" s="1">
        <v>0</v>
      </c>
      <c r="BX2081" s="1">
        <v>1</v>
      </c>
      <c r="BY2081" s="1">
        <v>0</v>
      </c>
      <c r="BZ2081" s="1">
        <v>0</v>
      </c>
      <c r="CA2081" s="1">
        <v>1</v>
      </c>
      <c r="CB2081" s="1">
        <v>0</v>
      </c>
      <c r="CC2081" s="1">
        <v>0</v>
      </c>
      <c r="CD2081" s="1">
        <v>0</v>
      </c>
      <c r="CE2081" s="1">
        <v>0</v>
      </c>
      <c r="CF2081" s="1">
        <v>0</v>
      </c>
      <c r="CG2081" s="1">
        <v>0</v>
      </c>
      <c r="CH2081" s="1">
        <v>0</v>
      </c>
      <c r="CI2081" s="1" t="s">
        <v>4946</v>
      </c>
      <c r="CJ2081" s="1" t="s">
        <v>4946</v>
      </c>
      <c r="CK2081" s="1" t="s">
        <v>4946</v>
      </c>
      <c r="CL2081" s="1" t="s">
        <v>4946</v>
      </c>
      <c r="CM2081" s="1" t="s">
        <v>4946</v>
      </c>
      <c r="CN2081" s="1" t="s">
        <v>4946</v>
      </c>
      <c r="CO2081" s="1" t="s">
        <v>4946</v>
      </c>
      <c r="CP2081" s="1" t="s">
        <v>4946</v>
      </c>
      <c r="CQ2081" s="1" t="s">
        <v>4946</v>
      </c>
      <c r="CR2081" s="1" t="s">
        <v>4946</v>
      </c>
      <c r="CS2081" s="1" t="s">
        <v>4946</v>
      </c>
      <c r="CT2081" s="1" t="s">
        <v>4943</v>
      </c>
      <c r="CU2081" s="1" t="s">
        <v>4943</v>
      </c>
      <c r="CV2081" s="1" t="s">
        <v>4943</v>
      </c>
      <c r="CW2081" s="1" t="s">
        <v>4943</v>
      </c>
      <c r="CX2081" s="1" t="s">
        <v>4943</v>
      </c>
      <c r="CY2081" s="1" t="s">
        <v>4943</v>
      </c>
      <c r="CZ2081" s="1" t="s">
        <v>4943</v>
      </c>
    </row>
    <row r="2082" spans="2:104" x14ac:dyDescent="0.25">
      <c r="B2082" s="2">
        <v>44348</v>
      </c>
      <c r="C2082" s="1">
        <v>1</v>
      </c>
      <c r="D2082" s="1">
        <v>0</v>
      </c>
      <c r="E2082" s="1">
        <v>0</v>
      </c>
      <c r="F2082" s="1">
        <v>0</v>
      </c>
      <c r="G2082">
        <v>0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0</v>
      </c>
      <c r="N2082">
        <v>1</v>
      </c>
      <c r="O2082">
        <v>0</v>
      </c>
      <c r="P2082">
        <v>0</v>
      </c>
      <c r="Q2082">
        <v>0</v>
      </c>
      <c r="R2082">
        <v>1</v>
      </c>
      <c r="S2082">
        <v>0</v>
      </c>
      <c r="T2082">
        <v>1</v>
      </c>
      <c r="U2082">
        <v>0</v>
      </c>
      <c r="V2082" s="1">
        <v>0</v>
      </c>
      <c r="W2082" s="1">
        <v>0</v>
      </c>
      <c r="X2082" s="1">
        <v>1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1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1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1</v>
      </c>
      <c r="AX2082" s="1">
        <v>1</v>
      </c>
      <c r="AY2082" s="1">
        <v>1</v>
      </c>
      <c r="AZ2082" s="1">
        <v>0</v>
      </c>
      <c r="BA2082" s="1">
        <v>0</v>
      </c>
      <c r="BB2082" s="1">
        <v>1</v>
      </c>
      <c r="BC2082">
        <v>1</v>
      </c>
      <c r="BD2082">
        <v>0</v>
      </c>
      <c r="BE2082">
        <v>1</v>
      </c>
      <c r="BF2082">
        <v>0</v>
      </c>
      <c r="BG2082" s="1">
        <v>0</v>
      </c>
      <c r="BH2082" s="1">
        <v>0</v>
      </c>
      <c r="BI2082" s="1">
        <v>1</v>
      </c>
      <c r="BJ2082" s="1">
        <v>0</v>
      </c>
      <c r="BK2082" s="1">
        <v>0</v>
      </c>
      <c r="BL2082" s="1">
        <v>0</v>
      </c>
      <c r="BM2082" s="1">
        <v>0</v>
      </c>
      <c r="BN2082" s="1">
        <v>0</v>
      </c>
      <c r="BO2082" s="1">
        <v>0</v>
      </c>
      <c r="BP2082" s="1">
        <v>0</v>
      </c>
      <c r="BQ2082" s="1">
        <v>0</v>
      </c>
      <c r="BR2082" s="1">
        <v>0</v>
      </c>
      <c r="BS2082" s="1">
        <v>0</v>
      </c>
      <c r="BT2082" s="1">
        <v>0</v>
      </c>
      <c r="BU2082" s="1">
        <v>0</v>
      </c>
      <c r="BV2082" s="1">
        <v>0</v>
      </c>
      <c r="BW2082" s="1">
        <v>0</v>
      </c>
      <c r="BX2082" s="1">
        <v>0</v>
      </c>
      <c r="BY2082" s="1">
        <v>0</v>
      </c>
      <c r="BZ2082" s="1">
        <v>0</v>
      </c>
      <c r="CA2082" s="1">
        <v>0</v>
      </c>
      <c r="CB2082" s="1">
        <v>0</v>
      </c>
      <c r="CC2082" s="1">
        <v>0</v>
      </c>
      <c r="CD2082" s="1">
        <v>0</v>
      </c>
      <c r="CE2082" s="1">
        <v>0</v>
      </c>
      <c r="CF2082" s="1">
        <v>0</v>
      </c>
      <c r="CG2082" s="1">
        <v>0</v>
      </c>
      <c r="CH2082" s="1">
        <v>0</v>
      </c>
      <c r="CI2082" s="1" t="s">
        <v>4946</v>
      </c>
      <c r="CJ2082" s="1" t="s">
        <v>4946</v>
      </c>
      <c r="CK2082" s="1" t="s">
        <v>4946</v>
      </c>
      <c r="CL2082" s="1" t="s">
        <v>4945</v>
      </c>
      <c r="CM2082" s="1" t="s">
        <v>4945</v>
      </c>
      <c r="CN2082" s="1" t="s">
        <v>4944</v>
      </c>
      <c r="CO2082" s="1" t="s">
        <v>4944</v>
      </c>
      <c r="CP2082" s="1" t="s">
        <v>4946</v>
      </c>
      <c r="CQ2082" s="1" t="s">
        <v>4945</v>
      </c>
      <c r="CR2082" s="1" t="s">
        <v>4946</v>
      </c>
      <c r="CS2082" s="1" t="s">
        <v>4946</v>
      </c>
      <c r="CT2082" s="1" t="s">
        <v>4943</v>
      </c>
      <c r="CU2082" s="1" t="s">
        <v>4943</v>
      </c>
      <c r="CV2082" s="1" t="s">
        <v>4943</v>
      </c>
      <c r="CW2082" s="1" t="s">
        <v>4943</v>
      </c>
      <c r="CX2082" s="1" t="s">
        <v>4943</v>
      </c>
      <c r="CY2082" s="1" t="s">
        <v>4943</v>
      </c>
      <c r="CZ2082" s="1" t="s">
        <v>4943</v>
      </c>
    </row>
    <row r="2083" spans="2:104" x14ac:dyDescent="0.25">
      <c r="B2083" s="2">
        <v>44348</v>
      </c>
      <c r="C2083" s="1">
        <v>1</v>
      </c>
      <c r="D2083" s="1">
        <v>0</v>
      </c>
      <c r="E2083" s="1">
        <v>0</v>
      </c>
      <c r="F2083" s="1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>
        <v>0</v>
      </c>
      <c r="BD2083">
        <v>0</v>
      </c>
      <c r="BE2083">
        <v>0</v>
      </c>
      <c r="BF2083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M2083" s="1">
        <v>0</v>
      </c>
      <c r="BN2083" s="1">
        <v>0</v>
      </c>
      <c r="BO2083" s="1">
        <v>0</v>
      </c>
      <c r="BP2083" s="1">
        <v>0</v>
      </c>
      <c r="BQ2083" s="1">
        <v>0</v>
      </c>
      <c r="BR2083" s="1">
        <v>0</v>
      </c>
      <c r="BS2083" s="1">
        <v>0</v>
      </c>
      <c r="BT2083" s="1">
        <v>0</v>
      </c>
      <c r="BU2083" s="1">
        <v>0</v>
      </c>
      <c r="BV2083" s="1">
        <v>0</v>
      </c>
      <c r="BW2083" s="1">
        <v>0</v>
      </c>
      <c r="BX2083" s="1">
        <v>0</v>
      </c>
      <c r="BY2083" s="1">
        <v>0</v>
      </c>
      <c r="BZ2083" s="1">
        <v>0</v>
      </c>
      <c r="CA2083" s="1">
        <v>0</v>
      </c>
      <c r="CB2083" s="1">
        <v>0</v>
      </c>
      <c r="CC2083" s="1">
        <v>0</v>
      </c>
      <c r="CD2083" s="1">
        <v>0</v>
      </c>
      <c r="CE2083" s="1">
        <v>0</v>
      </c>
      <c r="CF2083" s="1">
        <v>0</v>
      </c>
      <c r="CG2083" s="1">
        <v>0</v>
      </c>
      <c r="CH2083" s="1">
        <v>0</v>
      </c>
      <c r="CI2083" s="1" t="s">
        <v>4944</v>
      </c>
      <c r="CJ2083" s="1" t="s">
        <v>4944</v>
      </c>
      <c r="CK2083" s="1" t="s">
        <v>4944</v>
      </c>
      <c r="CL2083" s="1" t="s">
        <v>4944</v>
      </c>
      <c r="CM2083" s="1" t="s">
        <v>4945</v>
      </c>
      <c r="CN2083" s="1" t="s">
        <v>4945</v>
      </c>
      <c r="CO2083" s="1" t="s">
        <v>4945</v>
      </c>
      <c r="CP2083" s="1" t="s">
        <v>4945</v>
      </c>
      <c r="CQ2083" s="1" t="s">
        <v>4945</v>
      </c>
      <c r="CR2083" s="1" t="s">
        <v>4945</v>
      </c>
      <c r="CS2083" s="1" t="s">
        <v>4945</v>
      </c>
      <c r="CT2083" s="1" t="s">
        <v>4943</v>
      </c>
      <c r="CU2083" s="1" t="s">
        <v>4943</v>
      </c>
      <c r="CV2083" s="1" t="s">
        <v>4943</v>
      </c>
      <c r="CW2083" s="1" t="s">
        <v>4943</v>
      </c>
      <c r="CX2083" s="1" t="s">
        <v>4943</v>
      </c>
      <c r="CY2083" s="1" t="s">
        <v>4943</v>
      </c>
      <c r="CZ2083" s="1" t="s">
        <v>4943</v>
      </c>
    </row>
    <row r="2084" spans="2:104" x14ac:dyDescent="0.25">
      <c r="B2084" s="2">
        <v>44348</v>
      </c>
      <c r="C2084" s="1">
        <v>1</v>
      </c>
      <c r="D2084" s="1">
        <v>0</v>
      </c>
      <c r="E2084" s="1">
        <v>0</v>
      </c>
      <c r="F2084" s="1">
        <v>0</v>
      </c>
      <c r="G2084">
        <v>0</v>
      </c>
      <c r="H2084">
        <v>0</v>
      </c>
      <c r="I2084">
        <v>1</v>
      </c>
      <c r="J2084">
        <v>0</v>
      </c>
      <c r="K2084">
        <v>0</v>
      </c>
      <c r="L2084">
        <v>1</v>
      </c>
      <c r="M2084">
        <v>1</v>
      </c>
      <c r="N2084">
        <v>1</v>
      </c>
      <c r="O2084">
        <v>1</v>
      </c>
      <c r="P2084">
        <v>0</v>
      </c>
      <c r="Q2084">
        <v>0</v>
      </c>
      <c r="R2084">
        <v>1</v>
      </c>
      <c r="S2084">
        <v>0</v>
      </c>
      <c r="T2084">
        <v>1</v>
      </c>
      <c r="U2084">
        <v>0</v>
      </c>
      <c r="V2084" s="1">
        <v>1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>
        <v>0</v>
      </c>
      <c r="BD2084">
        <v>0</v>
      </c>
      <c r="BE2084">
        <v>0</v>
      </c>
      <c r="BF2084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M2084" s="1">
        <v>0</v>
      </c>
      <c r="BN2084" s="1">
        <v>0</v>
      </c>
      <c r="BO2084" s="1">
        <v>0</v>
      </c>
      <c r="BP2084" s="1">
        <v>0</v>
      </c>
      <c r="BQ2084" s="1">
        <v>1</v>
      </c>
      <c r="BR2084" s="1">
        <v>1</v>
      </c>
      <c r="BS2084" s="1">
        <v>0</v>
      </c>
      <c r="BT2084" s="1">
        <v>0</v>
      </c>
      <c r="BU2084" s="1">
        <v>0</v>
      </c>
      <c r="BV2084" s="1">
        <v>1</v>
      </c>
      <c r="BW2084" s="1">
        <v>0</v>
      </c>
      <c r="BX2084" s="1">
        <v>0</v>
      </c>
      <c r="BY2084" s="1">
        <v>0</v>
      </c>
      <c r="BZ2084" s="1">
        <v>0</v>
      </c>
      <c r="CA2084" s="1">
        <v>0</v>
      </c>
      <c r="CB2084" s="1">
        <v>0</v>
      </c>
      <c r="CC2084" s="1">
        <v>0</v>
      </c>
      <c r="CD2084" s="1">
        <v>0</v>
      </c>
      <c r="CE2084" s="1">
        <v>0</v>
      </c>
      <c r="CF2084" s="1">
        <v>1</v>
      </c>
      <c r="CG2084" s="1">
        <v>0</v>
      </c>
      <c r="CH2084" s="1">
        <v>0</v>
      </c>
      <c r="CI2084" s="1" t="s">
        <v>4944</v>
      </c>
      <c r="CJ2084" s="1" t="s">
        <v>4944</v>
      </c>
      <c r="CK2084" s="1" t="s">
        <v>4944</v>
      </c>
      <c r="CL2084" s="1" t="s">
        <v>4944</v>
      </c>
      <c r="CM2084" s="1" t="s">
        <v>4945</v>
      </c>
      <c r="CN2084" s="1" t="s">
        <v>4945</v>
      </c>
      <c r="CO2084" s="1" t="s">
        <v>4945</v>
      </c>
      <c r="CP2084" s="1" t="s">
        <v>4944</v>
      </c>
      <c r="CQ2084" s="1" t="s">
        <v>4945</v>
      </c>
      <c r="CR2084" s="1" t="s">
        <v>4945</v>
      </c>
      <c r="CS2084" s="1" t="s">
        <v>4945</v>
      </c>
      <c r="CT2084" s="1" t="s">
        <v>4943</v>
      </c>
      <c r="CU2084" s="1" t="s">
        <v>4943</v>
      </c>
      <c r="CV2084" s="1" t="s">
        <v>4943</v>
      </c>
      <c r="CW2084" s="1" t="s">
        <v>4943</v>
      </c>
      <c r="CX2084" s="1" t="s">
        <v>4943</v>
      </c>
      <c r="CY2084" s="1" t="s">
        <v>4943</v>
      </c>
      <c r="CZ2084" s="1" t="s">
        <v>4943</v>
      </c>
    </row>
    <row r="2085" spans="2:104" x14ac:dyDescent="0.25">
      <c r="B2085" s="2">
        <v>44348</v>
      </c>
      <c r="C2085" s="1">
        <v>0</v>
      </c>
      <c r="D2085" s="1">
        <v>1</v>
      </c>
      <c r="E2085" s="1">
        <v>0</v>
      </c>
      <c r="F2085" s="1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>
        <v>0</v>
      </c>
      <c r="BD2085">
        <v>0</v>
      </c>
      <c r="BE2085">
        <v>0</v>
      </c>
      <c r="BF2085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M2085" s="1">
        <v>0</v>
      </c>
      <c r="BN2085" s="1">
        <v>0</v>
      </c>
      <c r="BO2085" s="1">
        <v>0</v>
      </c>
      <c r="BP2085" s="1">
        <v>0</v>
      </c>
      <c r="BQ2085" s="1">
        <v>0</v>
      </c>
      <c r="BR2085" s="1">
        <v>0</v>
      </c>
      <c r="BS2085" s="1">
        <v>0</v>
      </c>
      <c r="BT2085" s="1">
        <v>0</v>
      </c>
      <c r="BU2085" s="1">
        <v>0</v>
      </c>
      <c r="BV2085" s="1">
        <v>0</v>
      </c>
      <c r="BW2085" s="1">
        <v>0</v>
      </c>
      <c r="BX2085" s="1">
        <v>0</v>
      </c>
      <c r="BY2085" s="1">
        <v>0</v>
      </c>
      <c r="BZ2085" s="1">
        <v>0</v>
      </c>
      <c r="CA2085" s="1">
        <v>0</v>
      </c>
      <c r="CB2085" s="1">
        <v>0</v>
      </c>
      <c r="CC2085" s="1">
        <v>0</v>
      </c>
      <c r="CD2085" s="1">
        <v>0</v>
      </c>
      <c r="CE2085" s="1">
        <v>0</v>
      </c>
      <c r="CF2085" s="1">
        <v>0</v>
      </c>
      <c r="CG2085" s="1">
        <v>0</v>
      </c>
      <c r="CH2085" s="1">
        <v>0</v>
      </c>
      <c r="CI2085" s="1" t="s">
        <v>4943</v>
      </c>
      <c r="CJ2085" s="1" t="s">
        <v>4943</v>
      </c>
      <c r="CK2085" s="1" t="s">
        <v>4943</v>
      </c>
      <c r="CL2085" s="1" t="s">
        <v>4943</v>
      </c>
      <c r="CM2085" s="1" t="s">
        <v>4943</v>
      </c>
      <c r="CN2085" s="1" t="s">
        <v>4943</v>
      </c>
      <c r="CO2085" s="1" t="s">
        <v>4943</v>
      </c>
      <c r="CP2085" s="1" t="s">
        <v>4943</v>
      </c>
      <c r="CQ2085" s="1" t="s">
        <v>4943</v>
      </c>
      <c r="CR2085" s="1" t="s">
        <v>4943</v>
      </c>
      <c r="CS2085" s="1" t="s">
        <v>4943</v>
      </c>
      <c r="CT2085" s="1" t="s">
        <v>4943</v>
      </c>
      <c r="CU2085" s="1" t="s">
        <v>4943</v>
      </c>
      <c r="CV2085" s="1" t="s">
        <v>4943</v>
      </c>
      <c r="CW2085" s="1" t="s">
        <v>4943</v>
      </c>
      <c r="CX2085" s="1" t="s">
        <v>4943</v>
      </c>
      <c r="CY2085" s="1" t="s">
        <v>23</v>
      </c>
      <c r="CZ2085" s="1" t="s">
        <v>4943</v>
      </c>
    </row>
    <row r="2086" spans="2:104" x14ac:dyDescent="0.25">
      <c r="B2086" s="2">
        <v>44348</v>
      </c>
      <c r="C2086" s="1">
        <v>0</v>
      </c>
      <c r="D2086" s="1">
        <v>1</v>
      </c>
      <c r="E2086" s="1">
        <v>0</v>
      </c>
      <c r="F2086" s="1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>
        <v>0</v>
      </c>
      <c r="BD2086">
        <v>0</v>
      </c>
      <c r="BE2086">
        <v>0</v>
      </c>
      <c r="BF2086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M2086" s="1">
        <v>0</v>
      </c>
      <c r="BN2086" s="1">
        <v>0</v>
      </c>
      <c r="BO2086" s="1">
        <v>0</v>
      </c>
      <c r="BP2086" s="1">
        <v>0</v>
      </c>
      <c r="BQ2086" s="1">
        <v>0</v>
      </c>
      <c r="BR2086" s="1">
        <v>0</v>
      </c>
      <c r="BS2086" s="1">
        <v>0</v>
      </c>
      <c r="BT2086" s="1">
        <v>0</v>
      </c>
      <c r="BU2086" s="1">
        <v>0</v>
      </c>
      <c r="BV2086" s="1">
        <v>0</v>
      </c>
      <c r="BW2086" s="1">
        <v>0</v>
      </c>
      <c r="BX2086" s="1">
        <v>0</v>
      </c>
      <c r="BY2086" s="1">
        <v>0</v>
      </c>
      <c r="BZ2086" s="1">
        <v>0</v>
      </c>
      <c r="CA2086" s="1">
        <v>0</v>
      </c>
      <c r="CB2086" s="1">
        <v>0</v>
      </c>
      <c r="CC2086" s="1">
        <v>0</v>
      </c>
      <c r="CD2086" s="1">
        <v>0</v>
      </c>
      <c r="CE2086" s="1">
        <v>0</v>
      </c>
      <c r="CF2086" s="1">
        <v>0</v>
      </c>
      <c r="CG2086" s="1">
        <v>0</v>
      </c>
      <c r="CH2086" s="1">
        <v>0</v>
      </c>
      <c r="CI2086" s="1" t="s">
        <v>4943</v>
      </c>
      <c r="CJ2086" s="1" t="s">
        <v>4943</v>
      </c>
      <c r="CK2086" s="1" t="s">
        <v>4943</v>
      </c>
      <c r="CL2086" s="1" t="s">
        <v>4943</v>
      </c>
      <c r="CM2086" s="1" t="s">
        <v>4943</v>
      </c>
      <c r="CN2086" s="1" t="s">
        <v>4943</v>
      </c>
      <c r="CO2086" s="1" t="s">
        <v>4943</v>
      </c>
      <c r="CP2086" s="1" t="s">
        <v>4943</v>
      </c>
      <c r="CQ2086" s="1" t="s">
        <v>4943</v>
      </c>
      <c r="CR2086" s="1" t="s">
        <v>4943</v>
      </c>
      <c r="CS2086" s="1" t="s">
        <v>4943</v>
      </c>
      <c r="CT2086" s="1" t="s">
        <v>4943</v>
      </c>
      <c r="CU2086" s="1" t="s">
        <v>4943</v>
      </c>
      <c r="CV2086" s="1" t="s">
        <v>4943</v>
      </c>
      <c r="CW2086" s="1" t="s">
        <v>4943</v>
      </c>
      <c r="CX2086" s="1" t="s">
        <v>4943</v>
      </c>
      <c r="CY2086" s="1" t="s">
        <v>23</v>
      </c>
      <c r="CZ2086" s="1" t="s">
        <v>4943</v>
      </c>
    </row>
    <row r="2087" spans="2:104" x14ac:dyDescent="0.25">
      <c r="B2087" s="2">
        <v>44348</v>
      </c>
      <c r="C2087" s="1">
        <v>1</v>
      </c>
      <c r="D2087" s="1">
        <v>0</v>
      </c>
      <c r="E2087" s="1">
        <v>0</v>
      </c>
      <c r="F2087" s="1">
        <v>0</v>
      </c>
      <c r="G2087">
        <v>0</v>
      </c>
      <c r="H2087">
        <v>0</v>
      </c>
      <c r="I2087">
        <v>1</v>
      </c>
      <c r="J2087">
        <v>1</v>
      </c>
      <c r="K2087">
        <v>1</v>
      </c>
      <c r="L2087">
        <v>1</v>
      </c>
      <c r="M2087">
        <v>1</v>
      </c>
      <c r="N2087">
        <v>1</v>
      </c>
      <c r="O2087">
        <v>1</v>
      </c>
      <c r="P2087">
        <v>0</v>
      </c>
      <c r="Q2087">
        <v>0</v>
      </c>
      <c r="R2087">
        <v>1</v>
      </c>
      <c r="S2087">
        <v>0</v>
      </c>
      <c r="T2087">
        <v>1</v>
      </c>
      <c r="U2087">
        <v>0</v>
      </c>
      <c r="V2087" s="1">
        <v>1</v>
      </c>
      <c r="W2087" s="1">
        <v>0</v>
      </c>
      <c r="X2087" s="1">
        <v>0</v>
      </c>
      <c r="Y2087" s="1">
        <v>0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1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1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1</v>
      </c>
      <c r="AX2087" s="1">
        <v>1</v>
      </c>
      <c r="AY2087" s="1">
        <v>1</v>
      </c>
      <c r="AZ2087" s="1">
        <v>1</v>
      </c>
      <c r="BA2087" s="1">
        <v>0</v>
      </c>
      <c r="BB2087" s="1">
        <v>1</v>
      </c>
      <c r="BC2087">
        <v>1</v>
      </c>
      <c r="BD2087">
        <v>1</v>
      </c>
      <c r="BE2087">
        <v>1</v>
      </c>
      <c r="BF2087">
        <v>0</v>
      </c>
      <c r="BG2087" s="1">
        <v>1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M2087" s="1">
        <v>0</v>
      </c>
      <c r="BN2087" s="1">
        <v>0</v>
      </c>
      <c r="BO2087" s="1">
        <v>0</v>
      </c>
      <c r="BP2087" s="1">
        <v>0</v>
      </c>
      <c r="BQ2087" s="1">
        <v>1</v>
      </c>
      <c r="BR2087" s="1">
        <v>1</v>
      </c>
      <c r="BS2087" s="1">
        <v>0</v>
      </c>
      <c r="BT2087" s="1">
        <v>0</v>
      </c>
      <c r="BU2087" s="1">
        <v>1</v>
      </c>
      <c r="BV2087" s="1">
        <v>1</v>
      </c>
      <c r="BW2087" s="1">
        <v>0</v>
      </c>
      <c r="BX2087" s="1">
        <v>0</v>
      </c>
      <c r="BY2087" s="1">
        <v>0</v>
      </c>
      <c r="BZ2087" s="1">
        <v>0</v>
      </c>
      <c r="CA2087" s="1">
        <v>0</v>
      </c>
      <c r="CB2087" s="1">
        <v>0</v>
      </c>
      <c r="CC2087" s="1">
        <v>0</v>
      </c>
      <c r="CD2087" s="1">
        <v>0</v>
      </c>
      <c r="CE2087" s="1">
        <v>0</v>
      </c>
      <c r="CF2087" s="1">
        <v>1</v>
      </c>
      <c r="CG2087" s="1">
        <v>0</v>
      </c>
      <c r="CH2087" s="1">
        <v>0</v>
      </c>
      <c r="CI2087" s="1" t="s">
        <v>4946</v>
      </c>
      <c r="CJ2087" s="1" t="s">
        <v>4946</v>
      </c>
      <c r="CK2087" s="1" t="s">
        <v>4946</v>
      </c>
      <c r="CL2087" s="1" t="s">
        <v>4946</v>
      </c>
      <c r="CM2087" s="1" t="s">
        <v>4946</v>
      </c>
      <c r="CN2087" s="1" t="s">
        <v>4945</v>
      </c>
      <c r="CO2087" s="1" t="s">
        <v>4946</v>
      </c>
      <c r="CP2087" s="1" t="s">
        <v>4946</v>
      </c>
      <c r="CQ2087" s="1" t="s">
        <v>4946</v>
      </c>
      <c r="CR2087" s="1" t="s">
        <v>4946</v>
      </c>
      <c r="CS2087" s="1" t="s">
        <v>4946</v>
      </c>
      <c r="CT2087" s="1" t="s">
        <v>4943</v>
      </c>
      <c r="CU2087" s="1" t="s">
        <v>4943</v>
      </c>
      <c r="CV2087" s="1" t="s">
        <v>4943</v>
      </c>
      <c r="CW2087" s="1" t="s">
        <v>4943</v>
      </c>
      <c r="CX2087" s="1" t="s">
        <v>4943</v>
      </c>
      <c r="CY2087" s="1" t="s">
        <v>4943</v>
      </c>
      <c r="CZ2087" s="1" t="s">
        <v>4943</v>
      </c>
    </row>
    <row r="2088" spans="2:104" x14ac:dyDescent="0.25">
      <c r="B2088" s="2">
        <v>44348</v>
      </c>
      <c r="C2088" s="1">
        <v>1</v>
      </c>
      <c r="D2088" s="1">
        <v>0</v>
      </c>
      <c r="E2088" s="1">
        <v>0</v>
      </c>
      <c r="F2088" s="1">
        <v>0</v>
      </c>
      <c r="G2088">
        <v>0</v>
      </c>
      <c r="H2088">
        <v>0</v>
      </c>
      <c r="I2088">
        <v>1</v>
      </c>
      <c r="J2088">
        <v>0</v>
      </c>
      <c r="K2088">
        <v>1</v>
      </c>
      <c r="L2088">
        <v>0</v>
      </c>
      <c r="M2088">
        <v>0</v>
      </c>
      <c r="N2088">
        <v>1</v>
      </c>
      <c r="O2088">
        <v>1</v>
      </c>
      <c r="P2088">
        <v>1</v>
      </c>
      <c r="Q2088">
        <v>0</v>
      </c>
      <c r="R2088">
        <v>0</v>
      </c>
      <c r="S2088">
        <v>0</v>
      </c>
      <c r="T2088">
        <v>1</v>
      </c>
      <c r="U2088">
        <v>0</v>
      </c>
      <c r="V2088" s="1">
        <v>1</v>
      </c>
      <c r="W2088" s="1">
        <v>0</v>
      </c>
      <c r="X2088" s="1">
        <v>0</v>
      </c>
      <c r="Y2088" s="1">
        <v>0</v>
      </c>
      <c r="Z2088" s="1">
        <v>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">
        <v>0</v>
      </c>
      <c r="AU2088" s="1">
        <v>0</v>
      </c>
      <c r="AV2088" s="1">
        <v>0</v>
      </c>
      <c r="AW2088" s="1">
        <v>1</v>
      </c>
      <c r="AX2088" s="1">
        <v>1</v>
      </c>
      <c r="AY2088" s="1">
        <v>1</v>
      </c>
      <c r="AZ2088" s="1">
        <v>1</v>
      </c>
      <c r="BA2088" s="1">
        <v>0</v>
      </c>
      <c r="BB2088" s="1">
        <v>1</v>
      </c>
      <c r="BC2088">
        <v>1</v>
      </c>
      <c r="BD2088">
        <v>0</v>
      </c>
      <c r="BE2088">
        <v>1</v>
      </c>
      <c r="BF2088">
        <v>0</v>
      </c>
      <c r="BG2088" s="1">
        <v>1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M2088" s="1">
        <v>0</v>
      </c>
      <c r="BN2088" s="1">
        <v>0</v>
      </c>
      <c r="BO2088" s="1">
        <v>0</v>
      </c>
      <c r="BP2088" s="1">
        <v>0</v>
      </c>
      <c r="BQ2088" s="1">
        <v>0</v>
      </c>
      <c r="BR2088" s="1">
        <v>0</v>
      </c>
      <c r="BS2088" s="1">
        <v>0</v>
      </c>
      <c r="BT2088" s="1">
        <v>0</v>
      </c>
      <c r="BU2088" s="1">
        <v>0</v>
      </c>
      <c r="BV2088" s="1">
        <v>0</v>
      </c>
      <c r="BW2088" s="1">
        <v>0</v>
      </c>
      <c r="BX2088" s="1">
        <v>0</v>
      </c>
      <c r="BY2088" s="1">
        <v>0</v>
      </c>
      <c r="BZ2088" s="1">
        <v>0</v>
      </c>
      <c r="CA2088" s="1">
        <v>0</v>
      </c>
      <c r="CB2088" s="1">
        <v>0</v>
      </c>
      <c r="CC2088" s="1">
        <v>0</v>
      </c>
      <c r="CD2088" s="1">
        <v>0</v>
      </c>
      <c r="CE2088" s="1">
        <v>0</v>
      </c>
      <c r="CF2088" s="1">
        <v>0</v>
      </c>
      <c r="CG2088" s="1">
        <v>0</v>
      </c>
      <c r="CH2088" s="1">
        <v>0</v>
      </c>
      <c r="CI2088" s="1" t="s">
        <v>4946</v>
      </c>
      <c r="CJ2088" s="1" t="s">
        <v>4946</v>
      </c>
      <c r="CK2088" s="1" t="s">
        <v>4944</v>
      </c>
      <c r="CL2088" s="1" t="s">
        <v>4944</v>
      </c>
      <c r="CM2088" s="1" t="s">
        <v>4944</v>
      </c>
      <c r="CN2088" s="1" t="s">
        <v>4945</v>
      </c>
      <c r="CO2088" s="1" t="s">
        <v>4944</v>
      </c>
      <c r="CP2088" s="1" t="s">
        <v>4944</v>
      </c>
      <c r="CQ2088" s="1" t="s">
        <v>4945</v>
      </c>
      <c r="CR2088" s="1" t="s">
        <v>4946</v>
      </c>
      <c r="CS2088" s="1" t="s">
        <v>4946</v>
      </c>
      <c r="CT2088" s="1" t="s">
        <v>4943</v>
      </c>
      <c r="CU2088" s="1" t="s">
        <v>4943</v>
      </c>
      <c r="CV2088" s="1" t="s">
        <v>4943</v>
      </c>
      <c r="CW2088" s="1" t="s">
        <v>4943</v>
      </c>
      <c r="CX2088" s="1" t="s">
        <v>4943</v>
      </c>
      <c r="CY2088" s="1" t="s">
        <v>4943</v>
      </c>
      <c r="CZ2088" s="1" t="s">
        <v>4943</v>
      </c>
    </row>
    <row r="2089" spans="2:104" x14ac:dyDescent="0.25">
      <c r="B2089" s="2">
        <v>44348</v>
      </c>
      <c r="C2089" s="1">
        <v>1</v>
      </c>
      <c r="D2089" s="1">
        <v>0</v>
      </c>
      <c r="E2089" s="1">
        <v>0</v>
      </c>
      <c r="F2089" s="1">
        <v>0</v>
      </c>
      <c r="G2089">
        <v>0</v>
      </c>
      <c r="H2089">
        <v>0</v>
      </c>
      <c r="I2089">
        <v>1</v>
      </c>
      <c r="J2089">
        <v>1</v>
      </c>
      <c r="K2089">
        <v>1</v>
      </c>
      <c r="L2089">
        <v>1</v>
      </c>
      <c r="M2089">
        <v>0</v>
      </c>
      <c r="N2089">
        <v>1</v>
      </c>
      <c r="O2089">
        <v>1</v>
      </c>
      <c r="P2089">
        <v>0</v>
      </c>
      <c r="Q2089">
        <v>1</v>
      </c>
      <c r="R2089">
        <v>1</v>
      </c>
      <c r="S2089">
        <v>1</v>
      </c>
      <c r="T2089">
        <v>1</v>
      </c>
      <c r="U2089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1</v>
      </c>
      <c r="AB2089" s="1">
        <v>1</v>
      </c>
      <c r="AC2089" s="1">
        <v>0</v>
      </c>
      <c r="AD2089" s="1">
        <v>1</v>
      </c>
      <c r="AE2089" s="1">
        <v>1</v>
      </c>
      <c r="AF2089" s="1">
        <v>1</v>
      </c>
      <c r="AG2089" s="1">
        <v>0</v>
      </c>
      <c r="AH2089" s="1">
        <v>1</v>
      </c>
      <c r="AI2089" s="1">
        <v>0</v>
      </c>
      <c r="AJ2089" s="1">
        <v>0</v>
      </c>
      <c r="AK2089" s="1">
        <v>0</v>
      </c>
      <c r="AL2089" s="1">
        <v>1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1</v>
      </c>
      <c r="AS2089" s="1">
        <v>1</v>
      </c>
      <c r="AT2089" s="1">
        <v>0</v>
      </c>
      <c r="AU2089" s="1">
        <v>1</v>
      </c>
      <c r="AV2089" s="1">
        <v>1</v>
      </c>
      <c r="AW2089" s="1">
        <v>0</v>
      </c>
      <c r="AX2089" s="1">
        <v>1</v>
      </c>
      <c r="AY2089" s="1">
        <v>0</v>
      </c>
      <c r="AZ2089" s="1">
        <v>1</v>
      </c>
      <c r="BA2089" s="1">
        <v>0</v>
      </c>
      <c r="BB2089" s="1">
        <v>1</v>
      </c>
      <c r="BC2089">
        <v>1</v>
      </c>
      <c r="BD2089">
        <v>1</v>
      </c>
      <c r="BE2089">
        <v>1</v>
      </c>
      <c r="BF2089">
        <v>1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1</v>
      </c>
      <c r="BM2089" s="1">
        <v>1</v>
      </c>
      <c r="BN2089" s="1">
        <v>0</v>
      </c>
      <c r="BO2089" s="1">
        <v>1</v>
      </c>
      <c r="BP2089" s="1">
        <v>0</v>
      </c>
      <c r="BQ2089" s="1">
        <v>0</v>
      </c>
      <c r="BR2089" s="1">
        <v>0</v>
      </c>
      <c r="BS2089" s="1">
        <v>1</v>
      </c>
      <c r="BT2089" s="1">
        <v>1</v>
      </c>
      <c r="BU2089" s="1">
        <v>1</v>
      </c>
      <c r="BV2089" s="1">
        <v>0</v>
      </c>
      <c r="BW2089" s="1">
        <v>0</v>
      </c>
      <c r="BX2089" s="1">
        <v>0</v>
      </c>
      <c r="BY2089" s="1">
        <v>0</v>
      </c>
      <c r="BZ2089" s="1">
        <v>0</v>
      </c>
      <c r="CA2089" s="1">
        <v>1</v>
      </c>
      <c r="CB2089" s="1">
        <v>1</v>
      </c>
      <c r="CC2089" s="1">
        <v>0</v>
      </c>
      <c r="CD2089" s="1">
        <v>1</v>
      </c>
      <c r="CE2089" s="1">
        <v>1</v>
      </c>
      <c r="CF2089" s="1">
        <v>0</v>
      </c>
      <c r="CG2089" s="1">
        <v>0</v>
      </c>
      <c r="CH2089" s="1">
        <v>0</v>
      </c>
      <c r="CI2089" s="1" t="s">
        <v>4946</v>
      </c>
      <c r="CJ2089" s="1" t="s">
        <v>4946</v>
      </c>
      <c r="CK2089" s="1" t="s">
        <v>4946</v>
      </c>
      <c r="CL2089" s="1" t="s">
        <v>4945</v>
      </c>
      <c r="CM2089" s="1" t="s">
        <v>4944</v>
      </c>
      <c r="CN2089" s="1" t="s">
        <v>4944</v>
      </c>
      <c r="CO2089" s="1" t="s">
        <v>4946</v>
      </c>
      <c r="CP2089" s="1" t="s">
        <v>4946</v>
      </c>
      <c r="CQ2089" s="1" t="s">
        <v>4945</v>
      </c>
      <c r="CR2089" s="1" t="s">
        <v>4946</v>
      </c>
      <c r="CS2089" s="1" t="s">
        <v>4946</v>
      </c>
      <c r="CT2089" s="1" t="s">
        <v>4943</v>
      </c>
      <c r="CU2089" s="1" t="s">
        <v>4943</v>
      </c>
      <c r="CV2089" s="1" t="s">
        <v>4943</v>
      </c>
      <c r="CW2089" s="1" t="s">
        <v>4943</v>
      </c>
      <c r="CX2089" s="1" t="s">
        <v>4943</v>
      </c>
      <c r="CY2089" s="1" t="s">
        <v>4943</v>
      </c>
      <c r="CZ2089" s="1" t="s">
        <v>4943</v>
      </c>
    </row>
    <row r="2090" spans="2:104" x14ac:dyDescent="0.25">
      <c r="B2090" s="2">
        <v>44348</v>
      </c>
      <c r="C2090" s="1">
        <v>0</v>
      </c>
      <c r="D2090" s="1">
        <v>0</v>
      </c>
      <c r="E2090" s="1">
        <v>1</v>
      </c>
      <c r="F2090" s="1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0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>
        <v>0</v>
      </c>
      <c r="BD2090">
        <v>0</v>
      </c>
      <c r="BE2090">
        <v>0</v>
      </c>
      <c r="BF2090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M2090" s="1">
        <v>0</v>
      </c>
      <c r="BN2090" s="1">
        <v>0</v>
      </c>
      <c r="BO2090" s="1">
        <v>0</v>
      </c>
      <c r="BP2090" s="1">
        <v>0</v>
      </c>
      <c r="BQ2090" s="1">
        <v>0</v>
      </c>
      <c r="BR2090" s="1">
        <v>0</v>
      </c>
      <c r="BS2090" s="1">
        <v>0</v>
      </c>
      <c r="BT2090" s="1">
        <v>0</v>
      </c>
      <c r="BU2090" s="1">
        <v>0</v>
      </c>
      <c r="BV2090" s="1">
        <v>0</v>
      </c>
      <c r="BW2090" s="1">
        <v>0</v>
      </c>
      <c r="BX2090" s="1">
        <v>0</v>
      </c>
      <c r="BY2090" s="1">
        <v>0</v>
      </c>
      <c r="BZ2090" s="1">
        <v>0</v>
      </c>
      <c r="CA2090" s="1">
        <v>0</v>
      </c>
      <c r="CB2090" s="1">
        <v>0</v>
      </c>
      <c r="CC2090" s="1">
        <v>0</v>
      </c>
      <c r="CD2090" s="1">
        <v>0</v>
      </c>
      <c r="CE2090" s="1">
        <v>0</v>
      </c>
      <c r="CF2090" s="1">
        <v>0</v>
      </c>
      <c r="CG2090" s="1">
        <v>0</v>
      </c>
      <c r="CH2090" s="1">
        <v>0</v>
      </c>
      <c r="CI2090" s="1" t="s">
        <v>4945</v>
      </c>
      <c r="CJ2090" s="1" t="s">
        <v>4945</v>
      </c>
      <c r="CK2090" s="1" t="s">
        <v>4945</v>
      </c>
      <c r="CL2090" s="1" t="s">
        <v>4945</v>
      </c>
      <c r="CM2090" s="1" t="s">
        <v>4945</v>
      </c>
      <c r="CN2090" s="1" t="s">
        <v>4945</v>
      </c>
      <c r="CO2090" s="1" t="s">
        <v>4945</v>
      </c>
      <c r="CP2090" s="1" t="s">
        <v>4945</v>
      </c>
      <c r="CQ2090" s="1" t="s">
        <v>4945</v>
      </c>
      <c r="CR2090" s="1" t="s">
        <v>4945</v>
      </c>
      <c r="CS2090" s="1" t="s">
        <v>4945</v>
      </c>
      <c r="CT2090" s="1" t="s">
        <v>4947</v>
      </c>
      <c r="CU2090" s="1" t="s">
        <v>4947</v>
      </c>
      <c r="CV2090" s="1" t="s">
        <v>4947</v>
      </c>
      <c r="CW2090" s="1" t="s">
        <v>4943</v>
      </c>
      <c r="CX2090" s="1" t="s">
        <v>4947</v>
      </c>
      <c r="CY2090" s="1" t="s">
        <v>4943</v>
      </c>
      <c r="CZ2090" s="1" t="s">
        <v>23</v>
      </c>
    </row>
    <row r="2091" spans="2:104" x14ac:dyDescent="0.25">
      <c r="B2091" s="2">
        <v>44348</v>
      </c>
      <c r="C2091" s="1">
        <v>1</v>
      </c>
      <c r="D2091" s="1">
        <v>0</v>
      </c>
      <c r="E2091" s="1">
        <v>0</v>
      </c>
      <c r="F2091" s="1">
        <v>0</v>
      </c>
      <c r="G2091">
        <v>0</v>
      </c>
      <c r="H2091">
        <v>0</v>
      </c>
      <c r="I2091">
        <v>1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1</v>
      </c>
      <c r="U2091">
        <v>0</v>
      </c>
      <c r="V2091" s="1">
        <v>0</v>
      </c>
      <c r="W2091" s="1">
        <v>0</v>
      </c>
      <c r="X2091" s="1">
        <v>1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>
        <v>0</v>
      </c>
      <c r="BD2091">
        <v>0</v>
      </c>
      <c r="BE2091">
        <v>0</v>
      </c>
      <c r="BF209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M2091" s="1">
        <v>0</v>
      </c>
      <c r="BN2091" s="1">
        <v>0</v>
      </c>
      <c r="BO2091" s="1">
        <v>0</v>
      </c>
      <c r="BP2091" s="1">
        <v>0</v>
      </c>
      <c r="BQ2091" s="1">
        <v>0</v>
      </c>
      <c r="BR2091" s="1">
        <v>0</v>
      </c>
      <c r="BS2091" s="1">
        <v>0</v>
      </c>
      <c r="BT2091" s="1">
        <v>0</v>
      </c>
      <c r="BU2091" s="1">
        <v>0</v>
      </c>
      <c r="BV2091" s="1">
        <v>0</v>
      </c>
      <c r="BW2091" s="1">
        <v>0</v>
      </c>
      <c r="BX2091" s="1">
        <v>0</v>
      </c>
      <c r="BY2091" s="1">
        <v>0</v>
      </c>
      <c r="BZ2091" s="1">
        <v>0</v>
      </c>
      <c r="CA2091" s="1">
        <v>0</v>
      </c>
      <c r="CB2091" s="1">
        <v>0</v>
      </c>
      <c r="CC2091" s="1">
        <v>0</v>
      </c>
      <c r="CD2091" s="1">
        <v>0</v>
      </c>
      <c r="CE2091" s="1">
        <v>0</v>
      </c>
      <c r="CF2091" s="1">
        <v>0</v>
      </c>
      <c r="CG2091" s="1">
        <v>0</v>
      </c>
      <c r="CH2091" s="1">
        <v>0</v>
      </c>
      <c r="CI2091" s="1" t="s">
        <v>4946</v>
      </c>
      <c r="CJ2091" s="1" t="s">
        <v>4946</v>
      </c>
      <c r="CK2091" s="1" t="s">
        <v>4944</v>
      </c>
      <c r="CL2091" s="1" t="s">
        <v>4944</v>
      </c>
      <c r="CM2091" s="1" t="s">
        <v>4945</v>
      </c>
      <c r="CN2091" s="1" t="s">
        <v>4945</v>
      </c>
      <c r="CO2091" s="1" t="s">
        <v>4945</v>
      </c>
      <c r="CP2091" s="1" t="s">
        <v>4945</v>
      </c>
      <c r="CQ2091" s="1" t="s">
        <v>4945</v>
      </c>
      <c r="CR2091" s="1" t="s">
        <v>4945</v>
      </c>
      <c r="CS2091" s="1" t="s">
        <v>4945</v>
      </c>
      <c r="CT2091" s="1" t="s">
        <v>4943</v>
      </c>
      <c r="CU2091" s="1" t="s">
        <v>4943</v>
      </c>
      <c r="CV2091" s="1" t="s">
        <v>4943</v>
      </c>
      <c r="CW2091" s="1" t="s">
        <v>4943</v>
      </c>
      <c r="CX2091" s="1" t="s">
        <v>4943</v>
      </c>
      <c r="CY2091" s="1" t="s">
        <v>4943</v>
      </c>
      <c r="CZ2091" s="1" t="s">
        <v>4943</v>
      </c>
    </row>
    <row r="2092" spans="2:104" x14ac:dyDescent="0.25">
      <c r="B2092" s="2">
        <v>44348</v>
      </c>
      <c r="C2092" s="1">
        <v>1</v>
      </c>
      <c r="D2092" s="1">
        <v>0</v>
      </c>
      <c r="E2092" s="1">
        <v>0</v>
      </c>
      <c r="F2092" s="1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1</v>
      </c>
      <c r="M2092">
        <v>0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1</v>
      </c>
      <c r="U2092">
        <v>1</v>
      </c>
      <c r="V2092" s="1">
        <v>0</v>
      </c>
      <c r="W2092" s="1">
        <v>0</v>
      </c>
      <c r="X2092" s="1">
        <v>1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1</v>
      </c>
      <c r="AG2092" s="1">
        <v>0</v>
      </c>
      <c r="AH2092" s="1">
        <v>0</v>
      </c>
      <c r="AI2092" s="1">
        <v>1</v>
      </c>
      <c r="AJ2092" s="1">
        <v>0</v>
      </c>
      <c r="AK2092" s="1">
        <v>0</v>
      </c>
      <c r="AL2092" s="1">
        <v>1</v>
      </c>
      <c r="AM2092" s="1">
        <v>0</v>
      </c>
      <c r="AN2092" s="1">
        <v>0</v>
      </c>
      <c r="AO2092" s="1">
        <v>1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1</v>
      </c>
      <c r="AY2092" s="1">
        <v>1</v>
      </c>
      <c r="AZ2092" s="1">
        <v>1</v>
      </c>
      <c r="BA2092" s="1">
        <v>1</v>
      </c>
      <c r="BB2092" s="1">
        <v>1</v>
      </c>
      <c r="BC2092">
        <v>1</v>
      </c>
      <c r="BD2092">
        <v>1</v>
      </c>
      <c r="BE2092">
        <v>1</v>
      </c>
      <c r="BF2092">
        <v>1</v>
      </c>
      <c r="BG2092" s="1">
        <v>0</v>
      </c>
      <c r="BH2092" s="1">
        <v>0</v>
      </c>
      <c r="BI2092" s="1">
        <v>1</v>
      </c>
      <c r="BJ2092" s="1">
        <v>0</v>
      </c>
      <c r="BK2092" s="1">
        <v>0</v>
      </c>
      <c r="BL2092" s="1">
        <v>0</v>
      </c>
      <c r="BM2092" s="1">
        <v>0</v>
      </c>
      <c r="BN2092" s="1">
        <v>0</v>
      </c>
      <c r="BO2092" s="1">
        <v>0</v>
      </c>
      <c r="BP2092" s="1">
        <v>0</v>
      </c>
      <c r="BQ2092" s="1">
        <v>1</v>
      </c>
      <c r="BR2092" s="1">
        <v>1</v>
      </c>
      <c r="BS2092" s="1">
        <v>1</v>
      </c>
      <c r="BT2092" s="1">
        <v>1</v>
      </c>
      <c r="BU2092" s="1">
        <v>1</v>
      </c>
      <c r="BV2092" s="1">
        <v>0</v>
      </c>
      <c r="BW2092" s="1">
        <v>0</v>
      </c>
      <c r="BX2092" s="1">
        <v>1</v>
      </c>
      <c r="BY2092" s="1">
        <v>0</v>
      </c>
      <c r="BZ2092" s="1">
        <v>0</v>
      </c>
      <c r="CA2092" s="1">
        <v>0</v>
      </c>
      <c r="CB2092" s="1">
        <v>0</v>
      </c>
      <c r="CC2092" s="1">
        <v>0</v>
      </c>
      <c r="CD2092" s="1">
        <v>0</v>
      </c>
      <c r="CE2092" s="1">
        <v>0</v>
      </c>
      <c r="CF2092" s="1">
        <v>0</v>
      </c>
      <c r="CG2092" s="1">
        <v>0</v>
      </c>
      <c r="CH2092" s="1">
        <v>0</v>
      </c>
      <c r="CI2092" s="1" t="s">
        <v>4946</v>
      </c>
      <c r="CJ2092" s="1" t="s">
        <v>4946</v>
      </c>
      <c r="CK2092" s="1" t="s">
        <v>4946</v>
      </c>
      <c r="CL2092" s="1" t="s">
        <v>4946</v>
      </c>
      <c r="CM2092" s="1" t="s">
        <v>4944</v>
      </c>
      <c r="CN2092" s="1" t="s">
        <v>4946</v>
      </c>
      <c r="CO2092" s="1" t="s">
        <v>4944</v>
      </c>
      <c r="CP2092" s="1" t="s">
        <v>4944</v>
      </c>
      <c r="CQ2092" s="1" t="s">
        <v>4946</v>
      </c>
      <c r="CR2092" s="1" t="s">
        <v>4946</v>
      </c>
      <c r="CS2092" s="1" t="s">
        <v>4945</v>
      </c>
      <c r="CT2092" s="1" t="s">
        <v>4943</v>
      </c>
      <c r="CU2092" s="1" t="s">
        <v>4943</v>
      </c>
      <c r="CV2092" s="1" t="s">
        <v>4943</v>
      </c>
      <c r="CW2092" s="1" t="s">
        <v>4943</v>
      </c>
      <c r="CX2092" s="1" t="s">
        <v>4943</v>
      </c>
      <c r="CY2092" s="1" t="s">
        <v>4943</v>
      </c>
      <c r="CZ2092" s="1" t="s">
        <v>4943</v>
      </c>
    </row>
    <row r="2093" spans="2:104" x14ac:dyDescent="0.25">
      <c r="B2093" s="2">
        <v>44348</v>
      </c>
      <c r="C2093" s="1">
        <v>1</v>
      </c>
      <c r="D2093" s="1">
        <v>0</v>
      </c>
      <c r="E2093" s="1">
        <v>0</v>
      </c>
      <c r="F2093" s="1">
        <v>0</v>
      </c>
      <c r="G2093">
        <v>0</v>
      </c>
      <c r="H2093">
        <v>0</v>
      </c>
      <c r="I2093">
        <v>1</v>
      </c>
      <c r="J2093">
        <v>0</v>
      </c>
      <c r="K2093">
        <v>1</v>
      </c>
      <c r="L2093">
        <v>0</v>
      </c>
      <c r="M2093">
        <v>1</v>
      </c>
      <c r="N2093">
        <v>1</v>
      </c>
      <c r="O2093">
        <v>1</v>
      </c>
      <c r="P2093">
        <v>0</v>
      </c>
      <c r="Q2093">
        <v>0</v>
      </c>
      <c r="R2093">
        <v>1</v>
      </c>
      <c r="S2093">
        <v>0</v>
      </c>
      <c r="T2093">
        <v>1</v>
      </c>
      <c r="U2093">
        <v>0</v>
      </c>
      <c r="V2093" s="1">
        <v>1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1</v>
      </c>
      <c r="AX2093" s="1">
        <v>0</v>
      </c>
      <c r="AY2093" s="1">
        <v>0</v>
      </c>
      <c r="AZ2093" s="1">
        <v>1</v>
      </c>
      <c r="BA2093" s="1">
        <v>1</v>
      </c>
      <c r="BB2093" s="1">
        <v>1</v>
      </c>
      <c r="BC2093">
        <v>1</v>
      </c>
      <c r="BD2093">
        <v>0</v>
      </c>
      <c r="BE2093">
        <v>1</v>
      </c>
      <c r="BF2093">
        <v>0</v>
      </c>
      <c r="BG2093" s="1">
        <v>1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M2093" s="1">
        <v>0</v>
      </c>
      <c r="BN2093" s="1">
        <v>0</v>
      </c>
      <c r="BO2093" s="1">
        <v>0</v>
      </c>
      <c r="BP2093" s="1">
        <v>0</v>
      </c>
      <c r="BQ2093" s="1">
        <v>0</v>
      </c>
      <c r="BR2093" s="1">
        <v>0</v>
      </c>
      <c r="BS2093" s="1">
        <v>0</v>
      </c>
      <c r="BT2093" s="1">
        <v>0</v>
      </c>
      <c r="BU2093" s="1">
        <v>0</v>
      </c>
      <c r="BV2093" s="1">
        <v>0</v>
      </c>
      <c r="BW2093" s="1">
        <v>0</v>
      </c>
      <c r="BX2093" s="1">
        <v>0</v>
      </c>
      <c r="BY2093" s="1">
        <v>0</v>
      </c>
      <c r="BZ2093" s="1">
        <v>0</v>
      </c>
      <c r="CA2093" s="1">
        <v>0</v>
      </c>
      <c r="CB2093" s="1">
        <v>0</v>
      </c>
      <c r="CC2093" s="1">
        <v>0</v>
      </c>
      <c r="CD2093" s="1">
        <v>0</v>
      </c>
      <c r="CE2093" s="1">
        <v>0</v>
      </c>
      <c r="CF2093" s="1">
        <v>0</v>
      </c>
      <c r="CG2093" s="1">
        <v>0</v>
      </c>
      <c r="CH2093" s="1">
        <v>0</v>
      </c>
      <c r="CI2093" s="1" t="s">
        <v>4944</v>
      </c>
      <c r="CJ2093" s="1" t="s">
        <v>4945</v>
      </c>
      <c r="CK2093" s="1" t="s">
        <v>4946</v>
      </c>
      <c r="CL2093" s="1" t="s">
        <v>4946</v>
      </c>
      <c r="CM2093" s="1" t="s">
        <v>4946</v>
      </c>
      <c r="CN2093" s="1" t="s">
        <v>4945</v>
      </c>
      <c r="CO2093" s="1" t="s">
        <v>4944</v>
      </c>
      <c r="CP2093" s="1" t="s">
        <v>4946</v>
      </c>
      <c r="CQ2093" s="1" t="s">
        <v>4945</v>
      </c>
      <c r="CR2093" s="1" t="s">
        <v>4944</v>
      </c>
      <c r="CS2093" s="1" t="s">
        <v>4944</v>
      </c>
      <c r="CT2093" s="1" t="s">
        <v>4943</v>
      </c>
      <c r="CU2093" s="1" t="s">
        <v>4943</v>
      </c>
      <c r="CV2093" s="1" t="s">
        <v>4943</v>
      </c>
      <c r="CW2093" s="1" t="s">
        <v>4943</v>
      </c>
      <c r="CX2093" s="1" t="s">
        <v>4943</v>
      </c>
      <c r="CY2093" s="1" t="s">
        <v>4943</v>
      </c>
      <c r="CZ2093" s="1" t="s">
        <v>4943</v>
      </c>
    </row>
    <row r="2094" spans="2:104" x14ac:dyDescent="0.25">
      <c r="B2094" s="2">
        <v>44348</v>
      </c>
      <c r="C2094" s="1">
        <v>1</v>
      </c>
      <c r="D2094" s="1">
        <v>0</v>
      </c>
      <c r="E2094" s="1">
        <v>0</v>
      </c>
      <c r="F2094" s="1">
        <v>0</v>
      </c>
      <c r="G2094">
        <v>0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0</v>
      </c>
      <c r="N2094">
        <v>0</v>
      </c>
      <c r="O2094">
        <v>1</v>
      </c>
      <c r="P2094">
        <v>0</v>
      </c>
      <c r="Q2094">
        <v>0</v>
      </c>
      <c r="R2094">
        <v>1</v>
      </c>
      <c r="S2094">
        <v>0</v>
      </c>
      <c r="T2094">
        <v>1</v>
      </c>
      <c r="U2094">
        <v>0</v>
      </c>
      <c r="V2094" s="1">
        <v>1</v>
      </c>
      <c r="W2094" s="1">
        <v>0</v>
      </c>
      <c r="X2094" s="1">
        <v>0</v>
      </c>
      <c r="Y2094" s="1">
        <v>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1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1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1</v>
      </c>
      <c r="AX2094" s="1">
        <v>1</v>
      </c>
      <c r="AY2094" s="1">
        <v>0</v>
      </c>
      <c r="AZ2094" s="1">
        <v>1</v>
      </c>
      <c r="BA2094" s="1">
        <v>1</v>
      </c>
      <c r="BB2094" s="1">
        <v>1</v>
      </c>
      <c r="BC2094">
        <v>1</v>
      </c>
      <c r="BD2094">
        <v>1</v>
      </c>
      <c r="BE2094">
        <v>1</v>
      </c>
      <c r="BF2094">
        <v>0</v>
      </c>
      <c r="BG2094" s="1">
        <v>1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M2094" s="1">
        <v>0</v>
      </c>
      <c r="BN2094" s="1">
        <v>0</v>
      </c>
      <c r="BO2094" s="1">
        <v>0</v>
      </c>
      <c r="BP2094" s="1">
        <v>0</v>
      </c>
      <c r="BQ2094" s="1">
        <v>0</v>
      </c>
      <c r="BR2094" s="1">
        <v>0</v>
      </c>
      <c r="BS2094" s="1">
        <v>0</v>
      </c>
      <c r="BT2094" s="1">
        <v>0</v>
      </c>
      <c r="BU2094" s="1">
        <v>0</v>
      </c>
      <c r="BV2094" s="1">
        <v>0</v>
      </c>
      <c r="BW2094" s="1">
        <v>0</v>
      </c>
      <c r="BX2094" s="1">
        <v>0</v>
      </c>
      <c r="BY2094" s="1">
        <v>0</v>
      </c>
      <c r="BZ2094" s="1">
        <v>0</v>
      </c>
      <c r="CA2094" s="1">
        <v>0</v>
      </c>
      <c r="CB2094" s="1">
        <v>0</v>
      </c>
      <c r="CC2094" s="1">
        <v>0</v>
      </c>
      <c r="CD2094" s="1">
        <v>0</v>
      </c>
      <c r="CE2094" s="1">
        <v>0</v>
      </c>
      <c r="CF2094" s="1">
        <v>0</v>
      </c>
      <c r="CG2094" s="1">
        <v>0</v>
      </c>
      <c r="CH2094" s="1">
        <v>0</v>
      </c>
      <c r="CI2094" s="1" t="s">
        <v>4946</v>
      </c>
      <c r="CJ2094" s="1" t="s">
        <v>4945</v>
      </c>
      <c r="CK2094" s="1" t="s">
        <v>4944</v>
      </c>
      <c r="CL2094" s="1" t="s">
        <v>4944</v>
      </c>
      <c r="CM2094" s="1" t="s">
        <v>4945</v>
      </c>
      <c r="CN2094" s="1" t="s">
        <v>4945</v>
      </c>
      <c r="CO2094" s="1" t="s">
        <v>4944</v>
      </c>
      <c r="CP2094" s="1" t="s">
        <v>4946</v>
      </c>
      <c r="CQ2094" s="1" t="s">
        <v>4945</v>
      </c>
      <c r="CR2094" s="1" t="s">
        <v>4946</v>
      </c>
      <c r="CS2094" s="1" t="s">
        <v>4945</v>
      </c>
      <c r="CT2094" s="1" t="s">
        <v>4943</v>
      </c>
      <c r="CU2094" s="1" t="s">
        <v>4943</v>
      </c>
      <c r="CV2094" s="1" t="s">
        <v>4943</v>
      </c>
      <c r="CW2094" s="1" t="s">
        <v>4943</v>
      </c>
      <c r="CX2094" s="1" t="s">
        <v>4943</v>
      </c>
      <c r="CY2094" s="1" t="s">
        <v>4943</v>
      </c>
      <c r="CZ2094" s="1" t="s">
        <v>4943</v>
      </c>
    </row>
    <row r="2095" spans="2:104" x14ac:dyDescent="0.25">
      <c r="B2095" s="2">
        <v>44348</v>
      </c>
      <c r="C2095" s="1">
        <v>0</v>
      </c>
      <c r="D2095" s="1">
        <v>1</v>
      </c>
      <c r="E2095" s="1">
        <v>0</v>
      </c>
      <c r="F2095" s="1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>
        <v>0</v>
      </c>
      <c r="BD2095">
        <v>0</v>
      </c>
      <c r="BE2095">
        <v>0</v>
      </c>
      <c r="BF2095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M2095" s="1">
        <v>0</v>
      </c>
      <c r="BN2095" s="1">
        <v>0</v>
      </c>
      <c r="BO2095" s="1">
        <v>0</v>
      </c>
      <c r="BP2095" s="1">
        <v>0</v>
      </c>
      <c r="BQ2095" s="1">
        <v>0</v>
      </c>
      <c r="BR2095" s="1">
        <v>0</v>
      </c>
      <c r="BS2095" s="1">
        <v>0</v>
      </c>
      <c r="BT2095" s="1">
        <v>0</v>
      </c>
      <c r="BU2095" s="1">
        <v>0</v>
      </c>
      <c r="BV2095" s="1">
        <v>0</v>
      </c>
      <c r="BW2095" s="1">
        <v>0</v>
      </c>
      <c r="BX2095" s="1">
        <v>0</v>
      </c>
      <c r="BY2095" s="1">
        <v>0</v>
      </c>
      <c r="BZ2095" s="1">
        <v>0</v>
      </c>
      <c r="CA2095" s="1">
        <v>0</v>
      </c>
      <c r="CB2095" s="1">
        <v>0</v>
      </c>
      <c r="CC2095" s="1">
        <v>0</v>
      </c>
      <c r="CD2095" s="1">
        <v>0</v>
      </c>
      <c r="CE2095" s="1">
        <v>0</v>
      </c>
      <c r="CF2095" s="1">
        <v>0</v>
      </c>
      <c r="CG2095" s="1">
        <v>0</v>
      </c>
      <c r="CH2095" s="1">
        <v>0</v>
      </c>
      <c r="CI2095" s="1" t="s">
        <v>4943</v>
      </c>
      <c r="CJ2095" s="1" t="s">
        <v>4943</v>
      </c>
      <c r="CK2095" s="1" t="s">
        <v>4943</v>
      </c>
      <c r="CL2095" s="1" t="s">
        <v>4943</v>
      </c>
      <c r="CM2095" s="1" t="s">
        <v>4943</v>
      </c>
      <c r="CN2095" s="1" t="s">
        <v>4943</v>
      </c>
      <c r="CO2095" s="1" t="s">
        <v>4943</v>
      </c>
      <c r="CP2095" s="1" t="s">
        <v>4943</v>
      </c>
      <c r="CQ2095" s="1" t="s">
        <v>4943</v>
      </c>
      <c r="CR2095" s="1" t="s">
        <v>4943</v>
      </c>
      <c r="CS2095" s="1" t="s">
        <v>4943</v>
      </c>
      <c r="CT2095" s="1" t="s">
        <v>4943</v>
      </c>
      <c r="CU2095" s="1" t="s">
        <v>4943</v>
      </c>
      <c r="CV2095" s="1" t="s">
        <v>4943</v>
      </c>
      <c r="CW2095" s="1" t="s">
        <v>4943</v>
      </c>
      <c r="CX2095" s="1" t="s">
        <v>4943</v>
      </c>
      <c r="CY2095" s="1" t="s">
        <v>23</v>
      </c>
      <c r="CZ2095" s="1" t="s">
        <v>4943</v>
      </c>
    </row>
    <row r="2096" spans="2:104" x14ac:dyDescent="0.25">
      <c r="B2096" s="2">
        <v>44348</v>
      </c>
      <c r="C2096" s="1">
        <v>1</v>
      </c>
      <c r="D2096" s="1">
        <v>0</v>
      </c>
      <c r="E2096" s="1">
        <v>0</v>
      </c>
      <c r="F2096" s="1">
        <v>0</v>
      </c>
      <c r="G2096">
        <v>0</v>
      </c>
      <c r="H2096">
        <v>0</v>
      </c>
      <c r="I2096">
        <v>1</v>
      </c>
      <c r="J2096">
        <v>0</v>
      </c>
      <c r="K2096">
        <v>1</v>
      </c>
      <c r="L2096">
        <v>0</v>
      </c>
      <c r="M2096">
        <v>0</v>
      </c>
      <c r="N2096">
        <v>0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1</v>
      </c>
      <c r="U2096">
        <v>0</v>
      </c>
      <c r="V2096" s="1">
        <v>1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1</v>
      </c>
      <c r="AY2096" s="1">
        <v>0</v>
      </c>
      <c r="AZ2096" s="1">
        <v>1</v>
      </c>
      <c r="BA2096" s="1">
        <v>0</v>
      </c>
      <c r="BB2096" s="1">
        <v>0</v>
      </c>
      <c r="BC2096">
        <v>0</v>
      </c>
      <c r="BD2096">
        <v>0</v>
      </c>
      <c r="BE2096">
        <v>1</v>
      </c>
      <c r="BF2096">
        <v>0</v>
      </c>
      <c r="BG2096" s="1">
        <v>1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M2096" s="1">
        <v>0</v>
      </c>
      <c r="BN2096" s="1">
        <v>0</v>
      </c>
      <c r="BO2096" s="1">
        <v>0</v>
      </c>
      <c r="BP2096" s="1">
        <v>0</v>
      </c>
      <c r="BQ2096" s="1">
        <v>0</v>
      </c>
      <c r="BR2096" s="1">
        <v>0</v>
      </c>
      <c r="BS2096" s="1">
        <v>0</v>
      </c>
      <c r="BT2096" s="1">
        <v>0</v>
      </c>
      <c r="BU2096" s="1">
        <v>0</v>
      </c>
      <c r="BV2096" s="1">
        <v>0</v>
      </c>
      <c r="BW2096" s="1">
        <v>0</v>
      </c>
      <c r="BX2096" s="1">
        <v>0</v>
      </c>
      <c r="BY2096" s="1">
        <v>0</v>
      </c>
      <c r="BZ2096" s="1">
        <v>0</v>
      </c>
      <c r="CA2096" s="1">
        <v>0</v>
      </c>
      <c r="CB2096" s="1">
        <v>0</v>
      </c>
      <c r="CC2096" s="1">
        <v>0</v>
      </c>
      <c r="CD2096" s="1">
        <v>0</v>
      </c>
      <c r="CE2096" s="1">
        <v>0</v>
      </c>
      <c r="CF2096" s="1">
        <v>0</v>
      </c>
      <c r="CG2096" s="1">
        <v>0</v>
      </c>
      <c r="CH2096" s="1">
        <v>0</v>
      </c>
      <c r="CI2096" s="1" t="s">
        <v>4946</v>
      </c>
      <c r="CJ2096" s="1" t="s">
        <v>4946</v>
      </c>
      <c r="CK2096" s="1" t="s">
        <v>4946</v>
      </c>
      <c r="CL2096" s="1" t="s">
        <v>4946</v>
      </c>
      <c r="CM2096" s="1" t="s">
        <v>4946</v>
      </c>
      <c r="CN2096" s="1" t="s">
        <v>4946</v>
      </c>
      <c r="CO2096" s="1" t="s">
        <v>4946</v>
      </c>
      <c r="CP2096" s="1" t="s">
        <v>4946</v>
      </c>
      <c r="CQ2096" s="1" t="s">
        <v>4946</v>
      </c>
      <c r="CR2096" s="1" t="s">
        <v>4946</v>
      </c>
      <c r="CS2096" s="1" t="s">
        <v>4946</v>
      </c>
      <c r="CT2096" s="1" t="s">
        <v>4943</v>
      </c>
      <c r="CU2096" s="1" t="s">
        <v>4943</v>
      </c>
      <c r="CV2096" s="1" t="s">
        <v>4943</v>
      </c>
      <c r="CW2096" s="1" t="s">
        <v>4943</v>
      </c>
      <c r="CX2096" s="1" t="s">
        <v>4943</v>
      </c>
      <c r="CY2096" s="1" t="s">
        <v>4943</v>
      </c>
      <c r="CZ2096" s="1" t="s">
        <v>4943</v>
      </c>
    </row>
    <row r="2097" spans="2:104" x14ac:dyDescent="0.25">
      <c r="B2097" s="2">
        <v>44348</v>
      </c>
      <c r="C2097" s="1">
        <v>1</v>
      </c>
      <c r="D2097" s="1">
        <v>0</v>
      </c>
      <c r="E2097" s="1">
        <v>0</v>
      </c>
      <c r="F2097" s="1">
        <v>0</v>
      </c>
      <c r="G2097">
        <v>0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0</v>
      </c>
      <c r="N2097">
        <v>1</v>
      </c>
      <c r="O2097">
        <v>1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 s="1">
        <v>1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1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1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1</v>
      </c>
      <c r="AX2097" s="1">
        <v>1</v>
      </c>
      <c r="AY2097" s="1">
        <v>1</v>
      </c>
      <c r="AZ2097" s="1">
        <v>1</v>
      </c>
      <c r="BA2097" s="1">
        <v>0</v>
      </c>
      <c r="BB2097" s="1">
        <v>1</v>
      </c>
      <c r="BC2097">
        <v>1</v>
      </c>
      <c r="BD2097">
        <v>1</v>
      </c>
      <c r="BE2097">
        <v>1</v>
      </c>
      <c r="BF2097">
        <v>1</v>
      </c>
      <c r="BG2097" s="1">
        <v>1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M2097" s="1">
        <v>0</v>
      </c>
      <c r="BN2097" s="1">
        <v>0</v>
      </c>
      <c r="BO2097" s="1">
        <v>0</v>
      </c>
      <c r="BP2097" s="1">
        <v>0</v>
      </c>
      <c r="BQ2097" s="1">
        <v>0</v>
      </c>
      <c r="BR2097" s="1">
        <v>0</v>
      </c>
      <c r="BS2097" s="1">
        <v>0</v>
      </c>
      <c r="BT2097" s="1">
        <v>0</v>
      </c>
      <c r="BU2097" s="1">
        <v>0</v>
      </c>
      <c r="BV2097" s="1">
        <v>0</v>
      </c>
      <c r="BW2097" s="1">
        <v>0</v>
      </c>
      <c r="BX2097" s="1">
        <v>0</v>
      </c>
      <c r="BY2097" s="1">
        <v>0</v>
      </c>
      <c r="BZ2097" s="1">
        <v>0</v>
      </c>
      <c r="CA2097" s="1">
        <v>0</v>
      </c>
      <c r="CB2097" s="1">
        <v>0</v>
      </c>
      <c r="CC2097" s="1">
        <v>0</v>
      </c>
      <c r="CD2097" s="1">
        <v>0</v>
      </c>
      <c r="CE2097" s="1">
        <v>0</v>
      </c>
      <c r="CF2097" s="1">
        <v>0</v>
      </c>
      <c r="CG2097" s="1">
        <v>0</v>
      </c>
      <c r="CH2097" s="1">
        <v>0</v>
      </c>
      <c r="CI2097" s="1" t="s">
        <v>4944</v>
      </c>
      <c r="CJ2097" s="1" t="s">
        <v>4944</v>
      </c>
      <c r="CK2097" s="1" t="s">
        <v>4944</v>
      </c>
      <c r="CL2097" s="1" t="s">
        <v>4944</v>
      </c>
      <c r="CM2097" s="1" t="s">
        <v>4944</v>
      </c>
      <c r="CN2097" s="1" t="s">
        <v>4944</v>
      </c>
      <c r="CO2097" s="1" t="s">
        <v>4944</v>
      </c>
      <c r="CP2097" s="1" t="s">
        <v>4946</v>
      </c>
      <c r="CQ2097" s="1" t="s">
        <v>4944</v>
      </c>
      <c r="CR2097" s="1" t="s">
        <v>4944</v>
      </c>
      <c r="CS2097" s="1" t="s">
        <v>4944</v>
      </c>
      <c r="CT2097" s="1" t="s">
        <v>4943</v>
      </c>
      <c r="CU2097" s="1" t="s">
        <v>4943</v>
      </c>
      <c r="CV2097" s="1" t="s">
        <v>4943</v>
      </c>
      <c r="CW2097" s="1" t="s">
        <v>4943</v>
      </c>
      <c r="CX2097" s="1" t="s">
        <v>4943</v>
      </c>
      <c r="CY2097" s="1" t="s">
        <v>4943</v>
      </c>
      <c r="CZ2097" s="1" t="s">
        <v>4943</v>
      </c>
    </row>
    <row r="2098" spans="2:104" x14ac:dyDescent="0.25">
      <c r="B2098" s="2">
        <v>44348</v>
      </c>
      <c r="C2098" s="1">
        <v>1</v>
      </c>
      <c r="D2098" s="1">
        <v>0</v>
      </c>
      <c r="E2098" s="1">
        <v>0</v>
      </c>
      <c r="F2098" s="1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0</v>
      </c>
      <c r="N2098">
        <v>1</v>
      </c>
      <c r="O2098">
        <v>0</v>
      </c>
      <c r="P2098">
        <v>1</v>
      </c>
      <c r="Q2098">
        <v>0</v>
      </c>
      <c r="R2098">
        <v>1</v>
      </c>
      <c r="S2098">
        <v>0</v>
      </c>
      <c r="T2098">
        <v>1</v>
      </c>
      <c r="U2098">
        <v>0</v>
      </c>
      <c r="V2098" s="1">
        <v>1</v>
      </c>
      <c r="W2098" s="1">
        <v>0</v>
      </c>
      <c r="X2098" s="1">
        <v>0</v>
      </c>
      <c r="Y2098" s="1">
        <v>0</v>
      </c>
      <c r="Z2098" s="1">
        <v>0</v>
      </c>
      <c r="AA2098" s="1">
        <v>1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1</v>
      </c>
      <c r="AI2098" s="1">
        <v>1</v>
      </c>
      <c r="AJ2098" s="1">
        <v>0</v>
      </c>
      <c r="AK2098" s="1">
        <v>0</v>
      </c>
      <c r="AL2098" s="1">
        <v>0</v>
      </c>
      <c r="AM2098" s="1">
        <v>1</v>
      </c>
      <c r="AN2098" s="1">
        <v>0</v>
      </c>
      <c r="AO2098" s="1">
        <v>0</v>
      </c>
      <c r="AP2098" s="1">
        <v>0</v>
      </c>
      <c r="AQ2098" s="1">
        <v>0</v>
      </c>
      <c r="AR2098" s="1">
        <v>1</v>
      </c>
      <c r="AS2098" s="1">
        <v>0</v>
      </c>
      <c r="AT2098" s="1">
        <v>0</v>
      </c>
      <c r="AU2098" s="1">
        <v>0</v>
      </c>
      <c r="AV2098" s="1">
        <v>0</v>
      </c>
      <c r="AW2098" s="1">
        <v>1</v>
      </c>
      <c r="AX2098" s="1">
        <v>1</v>
      </c>
      <c r="AY2098" s="1">
        <v>1</v>
      </c>
      <c r="AZ2098" s="1">
        <v>1</v>
      </c>
      <c r="BA2098" s="1">
        <v>0</v>
      </c>
      <c r="BB2098" s="1">
        <v>1</v>
      </c>
      <c r="BC2098">
        <v>1</v>
      </c>
      <c r="BD2098">
        <v>1</v>
      </c>
      <c r="BE2098">
        <v>1</v>
      </c>
      <c r="BF2098">
        <v>0</v>
      </c>
      <c r="BG2098" s="1">
        <v>1</v>
      </c>
      <c r="BH2098" s="1">
        <v>0</v>
      </c>
      <c r="BI2098" s="1">
        <v>0</v>
      </c>
      <c r="BJ2098" s="1">
        <v>0</v>
      </c>
      <c r="BK2098" s="1">
        <v>0</v>
      </c>
      <c r="BL2098" s="1">
        <v>1</v>
      </c>
      <c r="BM2098" s="1">
        <v>0</v>
      </c>
      <c r="BN2098" s="1">
        <v>0</v>
      </c>
      <c r="BO2098" s="1">
        <v>0</v>
      </c>
      <c r="BP2098" s="1">
        <v>0</v>
      </c>
      <c r="BQ2098" s="1">
        <v>0</v>
      </c>
      <c r="BR2098" s="1">
        <v>0</v>
      </c>
      <c r="BS2098" s="1">
        <v>0</v>
      </c>
      <c r="BT2098" s="1">
        <v>0</v>
      </c>
      <c r="BU2098" s="1">
        <v>0</v>
      </c>
      <c r="BV2098" s="1">
        <v>0</v>
      </c>
      <c r="BW2098" s="1">
        <v>0</v>
      </c>
      <c r="BX2098" s="1">
        <v>0</v>
      </c>
      <c r="BY2098" s="1">
        <v>0</v>
      </c>
      <c r="BZ2098" s="1">
        <v>0</v>
      </c>
      <c r="CA2098" s="1">
        <v>0</v>
      </c>
      <c r="CB2098" s="1">
        <v>0</v>
      </c>
      <c r="CC2098" s="1">
        <v>0</v>
      </c>
      <c r="CD2098" s="1">
        <v>0</v>
      </c>
      <c r="CE2098" s="1">
        <v>0</v>
      </c>
      <c r="CF2098" s="1">
        <v>0</v>
      </c>
      <c r="CG2098" s="1">
        <v>0</v>
      </c>
      <c r="CH2098" s="1">
        <v>0</v>
      </c>
      <c r="CI2098" s="1" t="s">
        <v>4946</v>
      </c>
      <c r="CJ2098" s="1" t="s">
        <v>4946</v>
      </c>
      <c r="CK2098" s="1" t="s">
        <v>4944</v>
      </c>
      <c r="CL2098" s="1" t="s">
        <v>4944</v>
      </c>
      <c r="CM2098" s="1" t="s">
        <v>4944</v>
      </c>
      <c r="CN2098" s="1" t="s">
        <v>4946</v>
      </c>
      <c r="CO2098" s="1" t="s">
        <v>4944</v>
      </c>
      <c r="CP2098" s="1" t="s">
        <v>4945</v>
      </c>
      <c r="CQ2098" s="1" t="s">
        <v>4944</v>
      </c>
      <c r="CR2098" s="1" t="s">
        <v>4946</v>
      </c>
      <c r="CS2098" s="1" t="s">
        <v>4945</v>
      </c>
      <c r="CT2098" s="1" t="s">
        <v>4943</v>
      </c>
      <c r="CU2098" s="1" t="s">
        <v>4943</v>
      </c>
      <c r="CV2098" s="1" t="s">
        <v>4943</v>
      </c>
      <c r="CW2098" s="1" t="s">
        <v>4943</v>
      </c>
      <c r="CX2098" s="1" t="s">
        <v>4943</v>
      </c>
      <c r="CY2098" s="1" t="s">
        <v>4943</v>
      </c>
      <c r="CZ2098" s="1" t="s">
        <v>4943</v>
      </c>
    </row>
    <row r="2099" spans="2:104" x14ac:dyDescent="0.25">
      <c r="B2099" s="2">
        <v>44347</v>
      </c>
      <c r="C2099" s="1">
        <v>0</v>
      </c>
      <c r="D2099" s="1">
        <v>1</v>
      </c>
      <c r="E2099" s="1">
        <v>0</v>
      </c>
      <c r="F2099" s="1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>
        <v>0</v>
      </c>
      <c r="BD2099">
        <v>0</v>
      </c>
      <c r="BE2099">
        <v>0</v>
      </c>
      <c r="BF2099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M2099" s="1">
        <v>0</v>
      </c>
      <c r="BN2099" s="1">
        <v>0</v>
      </c>
      <c r="BO2099" s="1">
        <v>0</v>
      </c>
      <c r="BP2099" s="1">
        <v>0</v>
      </c>
      <c r="BQ2099" s="1">
        <v>0</v>
      </c>
      <c r="BR2099" s="1">
        <v>0</v>
      </c>
      <c r="BS2099" s="1">
        <v>0</v>
      </c>
      <c r="BT2099" s="1">
        <v>0</v>
      </c>
      <c r="BU2099" s="1">
        <v>0</v>
      </c>
      <c r="BV2099" s="1">
        <v>0</v>
      </c>
      <c r="BW2099" s="1">
        <v>0</v>
      </c>
      <c r="BX2099" s="1">
        <v>0</v>
      </c>
      <c r="BY2099" s="1">
        <v>0</v>
      </c>
      <c r="BZ2099" s="1">
        <v>0</v>
      </c>
      <c r="CA2099" s="1">
        <v>0</v>
      </c>
      <c r="CB2099" s="1">
        <v>0</v>
      </c>
      <c r="CC2099" s="1">
        <v>0</v>
      </c>
      <c r="CD2099" s="1">
        <v>0</v>
      </c>
      <c r="CE2099" s="1">
        <v>0</v>
      </c>
      <c r="CF2099" s="1">
        <v>0</v>
      </c>
      <c r="CG2099" s="1">
        <v>0</v>
      </c>
      <c r="CH2099" s="1">
        <v>0</v>
      </c>
      <c r="CI2099" s="1" t="s">
        <v>4943</v>
      </c>
      <c r="CJ2099" s="1" t="s">
        <v>4943</v>
      </c>
      <c r="CK2099" s="1" t="s">
        <v>4943</v>
      </c>
      <c r="CL2099" s="1" t="s">
        <v>4943</v>
      </c>
      <c r="CM2099" s="1" t="s">
        <v>4943</v>
      </c>
      <c r="CN2099" s="1" t="s">
        <v>4943</v>
      </c>
      <c r="CO2099" s="1" t="s">
        <v>4943</v>
      </c>
      <c r="CP2099" s="1" t="s">
        <v>4943</v>
      </c>
      <c r="CQ2099" s="1" t="s">
        <v>4943</v>
      </c>
      <c r="CR2099" s="1" t="s">
        <v>4943</v>
      </c>
      <c r="CS2099" s="1" t="s">
        <v>4943</v>
      </c>
      <c r="CT2099" s="1" t="s">
        <v>4943</v>
      </c>
      <c r="CU2099" s="1" t="s">
        <v>4943</v>
      </c>
      <c r="CV2099" s="1" t="s">
        <v>4943</v>
      </c>
      <c r="CW2099" s="1" t="s">
        <v>4943</v>
      </c>
      <c r="CX2099" s="1" t="s">
        <v>4943</v>
      </c>
      <c r="CY2099" s="1" t="s">
        <v>23</v>
      </c>
      <c r="CZ2099" s="1" t="s">
        <v>4943</v>
      </c>
    </row>
    <row r="2100" spans="2:104" x14ac:dyDescent="0.25">
      <c r="B2100" s="2">
        <v>44347</v>
      </c>
      <c r="C2100" s="1">
        <v>1</v>
      </c>
      <c r="D2100" s="1">
        <v>0</v>
      </c>
      <c r="E2100" s="1">
        <v>0</v>
      </c>
      <c r="F2100" s="1">
        <v>0</v>
      </c>
      <c r="G2100">
        <v>0</v>
      </c>
      <c r="H2100">
        <v>0</v>
      </c>
      <c r="I2100">
        <v>1</v>
      </c>
      <c r="J2100">
        <v>1</v>
      </c>
      <c r="K2100">
        <v>1</v>
      </c>
      <c r="L2100">
        <v>1</v>
      </c>
      <c r="M2100">
        <v>0</v>
      </c>
      <c r="N2100">
        <v>1</v>
      </c>
      <c r="O2100">
        <v>1</v>
      </c>
      <c r="P2100">
        <v>1</v>
      </c>
      <c r="Q2100">
        <v>0</v>
      </c>
      <c r="R2100">
        <v>1</v>
      </c>
      <c r="S2100">
        <v>1</v>
      </c>
      <c r="T2100">
        <v>1</v>
      </c>
      <c r="U2100">
        <v>1</v>
      </c>
      <c r="V2100" s="1">
        <v>0</v>
      </c>
      <c r="W2100" s="1">
        <v>0</v>
      </c>
      <c r="X2100" s="1">
        <v>1</v>
      </c>
      <c r="Y2100" s="1">
        <v>0</v>
      </c>
      <c r="Z2100" s="1">
        <v>0</v>
      </c>
      <c r="AA2100" s="1">
        <v>1</v>
      </c>
      <c r="AB2100" s="1">
        <v>0</v>
      </c>
      <c r="AC2100" s="1">
        <v>0</v>
      </c>
      <c r="AD2100" s="1">
        <v>0</v>
      </c>
      <c r="AE2100" s="1">
        <v>0</v>
      </c>
      <c r="AF2100" s="1">
        <v>1</v>
      </c>
      <c r="AG2100" s="1">
        <v>1</v>
      </c>
      <c r="AH2100" s="1">
        <v>1</v>
      </c>
      <c r="AI2100" s="1">
        <v>1</v>
      </c>
      <c r="AJ2100" s="1">
        <v>0</v>
      </c>
      <c r="AK2100" s="1">
        <v>1</v>
      </c>
      <c r="AL2100" s="1">
        <v>1</v>
      </c>
      <c r="AM2100" s="1">
        <v>0</v>
      </c>
      <c r="AN2100" s="1">
        <v>0</v>
      </c>
      <c r="AO2100" s="1">
        <v>1</v>
      </c>
      <c r="AP2100" s="1">
        <v>0</v>
      </c>
      <c r="AQ2100" s="1">
        <v>0</v>
      </c>
      <c r="AR2100" s="1">
        <v>1</v>
      </c>
      <c r="AS2100" s="1">
        <v>0</v>
      </c>
      <c r="AT2100" s="1">
        <v>0</v>
      </c>
      <c r="AU2100" s="1">
        <v>0</v>
      </c>
      <c r="AV2100" s="1">
        <v>0</v>
      </c>
      <c r="AW2100" s="1">
        <v>1</v>
      </c>
      <c r="AX2100" s="1">
        <v>1</v>
      </c>
      <c r="AY2100" s="1">
        <v>1</v>
      </c>
      <c r="AZ2100" s="1">
        <v>1</v>
      </c>
      <c r="BA2100" s="1">
        <v>0</v>
      </c>
      <c r="BB2100" s="1">
        <v>1</v>
      </c>
      <c r="BC2100">
        <v>1</v>
      </c>
      <c r="BD2100">
        <v>1</v>
      </c>
      <c r="BE2100">
        <v>1</v>
      </c>
      <c r="BF2100">
        <v>1</v>
      </c>
      <c r="BG2100" s="1">
        <v>0</v>
      </c>
      <c r="BH2100" s="1">
        <v>0</v>
      </c>
      <c r="BI2100" s="1">
        <v>1</v>
      </c>
      <c r="BJ2100" s="1">
        <v>0</v>
      </c>
      <c r="BK2100" s="1">
        <v>0</v>
      </c>
      <c r="BL2100" s="1">
        <v>1</v>
      </c>
      <c r="BM2100" s="1">
        <v>0</v>
      </c>
      <c r="BN2100" s="1">
        <v>0</v>
      </c>
      <c r="BO2100" s="1">
        <v>0</v>
      </c>
      <c r="BP2100" s="1">
        <v>0</v>
      </c>
      <c r="BQ2100" s="1">
        <v>1</v>
      </c>
      <c r="BR2100" s="1">
        <v>1</v>
      </c>
      <c r="BS2100" s="1">
        <v>1</v>
      </c>
      <c r="BT2100" s="1">
        <v>1</v>
      </c>
      <c r="BU2100" s="1">
        <v>1</v>
      </c>
      <c r="BV2100" s="1">
        <v>0</v>
      </c>
      <c r="BW2100" s="1">
        <v>0</v>
      </c>
      <c r="BX2100" s="1">
        <v>1</v>
      </c>
      <c r="BY2100" s="1">
        <v>0</v>
      </c>
      <c r="BZ2100" s="1">
        <v>0</v>
      </c>
      <c r="CA2100" s="1">
        <v>1</v>
      </c>
      <c r="CB2100" s="1">
        <v>0</v>
      </c>
      <c r="CC2100" s="1">
        <v>0</v>
      </c>
      <c r="CD2100" s="1">
        <v>0</v>
      </c>
      <c r="CE2100" s="1">
        <v>0</v>
      </c>
      <c r="CF2100" s="1">
        <v>0</v>
      </c>
      <c r="CG2100" s="1">
        <v>0</v>
      </c>
      <c r="CH2100" s="1">
        <v>0</v>
      </c>
      <c r="CI2100" s="1" t="s">
        <v>4946</v>
      </c>
      <c r="CJ2100" s="1" t="s">
        <v>4946</v>
      </c>
      <c r="CK2100" s="1" t="s">
        <v>4944</v>
      </c>
      <c r="CL2100" s="1" t="s">
        <v>4945</v>
      </c>
      <c r="CM2100" s="1" t="s">
        <v>4945</v>
      </c>
      <c r="CN2100" s="1" t="s">
        <v>4946</v>
      </c>
      <c r="CO2100" s="1" t="s">
        <v>4946</v>
      </c>
      <c r="CP2100" s="1" t="s">
        <v>4944</v>
      </c>
      <c r="CQ2100" s="1" t="s">
        <v>4944</v>
      </c>
      <c r="CR2100" s="1" t="s">
        <v>4946</v>
      </c>
      <c r="CS2100" s="1" t="s">
        <v>4945</v>
      </c>
      <c r="CT2100" s="1" t="s">
        <v>4943</v>
      </c>
      <c r="CU2100" s="1" t="s">
        <v>4943</v>
      </c>
      <c r="CV2100" s="1" t="s">
        <v>4943</v>
      </c>
      <c r="CW2100" s="1" t="s">
        <v>4943</v>
      </c>
      <c r="CX2100" s="1" t="s">
        <v>4943</v>
      </c>
      <c r="CY2100" s="1" t="s">
        <v>4943</v>
      </c>
      <c r="CZ2100" s="1" t="s">
        <v>4943</v>
      </c>
    </row>
    <row r="2101" spans="2:104" x14ac:dyDescent="0.25">
      <c r="B2101" s="2">
        <v>44347</v>
      </c>
      <c r="C2101" s="1">
        <v>0</v>
      </c>
      <c r="D2101" s="1">
        <v>1</v>
      </c>
      <c r="E2101" s="1">
        <v>0</v>
      </c>
      <c r="F2101" s="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>
        <v>0</v>
      </c>
      <c r="BD2101">
        <v>0</v>
      </c>
      <c r="BE2101">
        <v>0</v>
      </c>
      <c r="BF210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M2101" s="1">
        <v>0</v>
      </c>
      <c r="BN2101" s="1">
        <v>0</v>
      </c>
      <c r="BO2101" s="1">
        <v>0</v>
      </c>
      <c r="BP2101" s="1">
        <v>0</v>
      </c>
      <c r="BQ2101" s="1">
        <v>0</v>
      </c>
      <c r="BR2101" s="1">
        <v>0</v>
      </c>
      <c r="BS2101" s="1">
        <v>0</v>
      </c>
      <c r="BT2101" s="1">
        <v>0</v>
      </c>
      <c r="BU2101" s="1">
        <v>0</v>
      </c>
      <c r="BV2101" s="1">
        <v>0</v>
      </c>
      <c r="BW2101" s="1">
        <v>0</v>
      </c>
      <c r="BX2101" s="1">
        <v>0</v>
      </c>
      <c r="BY2101" s="1">
        <v>0</v>
      </c>
      <c r="BZ2101" s="1">
        <v>0</v>
      </c>
      <c r="CA2101" s="1">
        <v>0</v>
      </c>
      <c r="CB2101" s="1">
        <v>0</v>
      </c>
      <c r="CC2101" s="1">
        <v>0</v>
      </c>
      <c r="CD2101" s="1">
        <v>0</v>
      </c>
      <c r="CE2101" s="1">
        <v>0</v>
      </c>
      <c r="CF2101" s="1">
        <v>0</v>
      </c>
      <c r="CG2101" s="1">
        <v>0</v>
      </c>
      <c r="CH2101" s="1">
        <v>0</v>
      </c>
      <c r="CI2101" s="1" t="s">
        <v>4943</v>
      </c>
      <c r="CJ2101" s="1" t="s">
        <v>4943</v>
      </c>
      <c r="CK2101" s="1" t="s">
        <v>4943</v>
      </c>
      <c r="CL2101" s="1" t="s">
        <v>4943</v>
      </c>
      <c r="CM2101" s="1" t="s">
        <v>4943</v>
      </c>
      <c r="CN2101" s="1" t="s">
        <v>4943</v>
      </c>
      <c r="CO2101" s="1" t="s">
        <v>4943</v>
      </c>
      <c r="CP2101" s="1" t="s">
        <v>4943</v>
      </c>
      <c r="CQ2101" s="1" t="s">
        <v>4943</v>
      </c>
      <c r="CR2101" s="1" t="s">
        <v>4943</v>
      </c>
      <c r="CS2101" s="1" t="s">
        <v>4943</v>
      </c>
      <c r="CT2101" s="1" t="s">
        <v>4943</v>
      </c>
      <c r="CU2101" s="1" t="s">
        <v>4943</v>
      </c>
      <c r="CV2101" s="1" t="s">
        <v>4943</v>
      </c>
      <c r="CW2101" s="1" t="s">
        <v>4943</v>
      </c>
      <c r="CX2101" s="1" t="s">
        <v>4943</v>
      </c>
      <c r="CY2101" s="1" t="s">
        <v>23</v>
      </c>
      <c r="CZ2101" s="1" t="s">
        <v>4943</v>
      </c>
    </row>
    <row r="2102" spans="2:104" x14ac:dyDescent="0.25">
      <c r="B2102" s="2">
        <v>44347</v>
      </c>
      <c r="C2102" s="1">
        <v>1</v>
      </c>
      <c r="D2102" s="1">
        <v>0</v>
      </c>
      <c r="E2102" s="1">
        <v>0</v>
      </c>
      <c r="F2102" s="1">
        <v>0</v>
      </c>
      <c r="G2102">
        <v>0</v>
      </c>
      <c r="H2102">
        <v>0</v>
      </c>
      <c r="I2102">
        <v>1</v>
      </c>
      <c r="J2102">
        <v>1</v>
      </c>
      <c r="K2102">
        <v>1</v>
      </c>
      <c r="L2102">
        <v>1</v>
      </c>
      <c r="M2102">
        <v>1</v>
      </c>
      <c r="N2102">
        <v>0</v>
      </c>
      <c r="O2102">
        <v>1</v>
      </c>
      <c r="P2102">
        <v>1</v>
      </c>
      <c r="Q2102">
        <v>1</v>
      </c>
      <c r="R2102">
        <v>1</v>
      </c>
      <c r="S2102">
        <v>1</v>
      </c>
      <c r="T2102">
        <v>1</v>
      </c>
      <c r="U2102">
        <v>0</v>
      </c>
      <c r="V2102" s="1">
        <v>1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1</v>
      </c>
      <c r="AG2102" s="1">
        <v>1</v>
      </c>
      <c r="AH2102" s="1">
        <v>0</v>
      </c>
      <c r="AI2102" s="1">
        <v>1</v>
      </c>
      <c r="AJ2102" s="1">
        <v>1</v>
      </c>
      <c r="AK2102" s="1">
        <v>1</v>
      </c>
      <c r="AL2102" s="1">
        <v>1</v>
      </c>
      <c r="AM2102" s="1">
        <v>1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1</v>
      </c>
      <c r="AX2102" s="1">
        <v>1</v>
      </c>
      <c r="AY2102" s="1">
        <v>0</v>
      </c>
      <c r="AZ2102" s="1">
        <v>0</v>
      </c>
      <c r="BA2102" s="1">
        <v>1</v>
      </c>
      <c r="BB2102" s="1">
        <v>1</v>
      </c>
      <c r="BC2102">
        <v>1</v>
      </c>
      <c r="BD2102">
        <v>1</v>
      </c>
      <c r="BE2102">
        <v>1</v>
      </c>
      <c r="BF2102">
        <v>0</v>
      </c>
      <c r="BG2102" s="1">
        <v>1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M2102" s="1">
        <v>0</v>
      </c>
      <c r="BN2102" s="1">
        <v>0</v>
      </c>
      <c r="BO2102" s="1">
        <v>0</v>
      </c>
      <c r="BP2102" s="1">
        <v>0</v>
      </c>
      <c r="BQ2102" s="1">
        <v>1</v>
      </c>
      <c r="BR2102" s="1">
        <v>1</v>
      </c>
      <c r="BS2102" s="1">
        <v>1</v>
      </c>
      <c r="BT2102" s="1">
        <v>1</v>
      </c>
      <c r="BU2102" s="1">
        <v>1</v>
      </c>
      <c r="BV2102" s="1">
        <v>1</v>
      </c>
      <c r="BW2102" s="1">
        <v>0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0</v>
      </c>
      <c r="CD2102" s="1">
        <v>0</v>
      </c>
      <c r="CE2102" s="1">
        <v>0</v>
      </c>
      <c r="CF2102" s="1">
        <v>1</v>
      </c>
      <c r="CG2102" s="1">
        <v>0</v>
      </c>
      <c r="CH2102" s="1">
        <v>0</v>
      </c>
      <c r="CI2102" s="1" t="s">
        <v>4946</v>
      </c>
      <c r="CJ2102" s="1" t="s">
        <v>4946</v>
      </c>
      <c r="CK2102" s="1" t="s">
        <v>4946</v>
      </c>
      <c r="CL2102" s="1" t="s">
        <v>4946</v>
      </c>
      <c r="CM2102" s="1" t="s">
        <v>4946</v>
      </c>
      <c r="CN2102" s="1" t="s">
        <v>4946</v>
      </c>
      <c r="CO2102" s="1" t="s">
        <v>4946</v>
      </c>
      <c r="CP2102" s="1" t="s">
        <v>4946</v>
      </c>
      <c r="CQ2102" s="1" t="s">
        <v>4946</v>
      </c>
      <c r="CR2102" s="1" t="s">
        <v>4946</v>
      </c>
      <c r="CS2102" s="1" t="s">
        <v>4946</v>
      </c>
      <c r="CT2102" s="1" t="s">
        <v>4943</v>
      </c>
      <c r="CU2102" s="1" t="s">
        <v>4943</v>
      </c>
      <c r="CV2102" s="1" t="s">
        <v>4943</v>
      </c>
      <c r="CW2102" s="1" t="s">
        <v>4943</v>
      </c>
      <c r="CX2102" s="1" t="s">
        <v>4943</v>
      </c>
      <c r="CY2102" s="1" t="s">
        <v>4943</v>
      </c>
      <c r="CZ2102" s="1" t="s">
        <v>4943</v>
      </c>
    </row>
    <row r="2103" spans="2:104" x14ac:dyDescent="0.25">
      <c r="B2103" s="2">
        <v>44347</v>
      </c>
      <c r="C2103" s="1">
        <v>1</v>
      </c>
      <c r="D2103" s="1">
        <v>0</v>
      </c>
      <c r="E2103" s="1">
        <v>0</v>
      </c>
      <c r="F2103" s="1">
        <v>0</v>
      </c>
      <c r="G2103">
        <v>0</v>
      </c>
      <c r="H2103">
        <v>0</v>
      </c>
      <c r="I2103">
        <v>1</v>
      </c>
      <c r="J2103">
        <v>1</v>
      </c>
      <c r="K2103">
        <v>1</v>
      </c>
      <c r="L2103">
        <v>1</v>
      </c>
      <c r="M2103">
        <v>1</v>
      </c>
      <c r="N2103">
        <v>0</v>
      </c>
      <c r="O2103">
        <v>1</v>
      </c>
      <c r="P2103">
        <v>0</v>
      </c>
      <c r="Q2103">
        <v>1</v>
      </c>
      <c r="R2103">
        <v>1</v>
      </c>
      <c r="S2103">
        <v>1</v>
      </c>
      <c r="T2103">
        <v>1</v>
      </c>
      <c r="U2103">
        <v>1</v>
      </c>
      <c r="V2103" s="1">
        <v>1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1</v>
      </c>
      <c r="AG2103" s="1">
        <v>1</v>
      </c>
      <c r="AH2103" s="1">
        <v>1</v>
      </c>
      <c r="AI2103" s="1">
        <v>1</v>
      </c>
      <c r="AJ2103" s="1">
        <v>1</v>
      </c>
      <c r="AK2103" s="1">
        <v>1</v>
      </c>
      <c r="AL2103" s="1">
        <v>1</v>
      </c>
      <c r="AM2103" s="1">
        <v>1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1</v>
      </c>
      <c r="AX2103" s="1">
        <v>1</v>
      </c>
      <c r="AY2103" s="1">
        <v>1</v>
      </c>
      <c r="AZ2103" s="1">
        <v>1</v>
      </c>
      <c r="BA2103" s="1">
        <v>1</v>
      </c>
      <c r="BB2103" s="1">
        <v>1</v>
      </c>
      <c r="BC2103">
        <v>1</v>
      </c>
      <c r="BD2103">
        <v>1</v>
      </c>
      <c r="BE2103">
        <v>1</v>
      </c>
      <c r="BF2103">
        <v>1</v>
      </c>
      <c r="BG2103" s="1">
        <v>1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M2103" s="1">
        <v>0</v>
      </c>
      <c r="BN2103" s="1">
        <v>0</v>
      </c>
      <c r="BO2103" s="1">
        <v>0</v>
      </c>
      <c r="BP2103" s="1">
        <v>0</v>
      </c>
      <c r="BQ2103" s="1">
        <v>1</v>
      </c>
      <c r="BR2103" s="1">
        <v>1</v>
      </c>
      <c r="BS2103" s="1">
        <v>1</v>
      </c>
      <c r="BT2103" s="1">
        <v>1</v>
      </c>
      <c r="BU2103" s="1">
        <v>1</v>
      </c>
      <c r="BV2103" s="1">
        <v>1</v>
      </c>
      <c r="BW2103" s="1">
        <v>0</v>
      </c>
      <c r="BX2103" s="1">
        <v>0</v>
      </c>
      <c r="BY2103" s="1">
        <v>0</v>
      </c>
      <c r="BZ2103" s="1">
        <v>0</v>
      </c>
      <c r="CA2103" s="1">
        <v>0</v>
      </c>
      <c r="CB2103" s="1">
        <v>0</v>
      </c>
      <c r="CC2103" s="1">
        <v>0</v>
      </c>
      <c r="CD2103" s="1">
        <v>0</v>
      </c>
      <c r="CE2103" s="1">
        <v>0</v>
      </c>
      <c r="CF2103" s="1">
        <v>1</v>
      </c>
      <c r="CG2103" s="1">
        <v>0</v>
      </c>
      <c r="CH2103" s="1">
        <v>0</v>
      </c>
      <c r="CI2103" s="1" t="s">
        <v>4946</v>
      </c>
      <c r="CJ2103" s="1" t="s">
        <v>4946</v>
      </c>
      <c r="CK2103" s="1" t="s">
        <v>4946</v>
      </c>
      <c r="CL2103" s="1" t="s">
        <v>4946</v>
      </c>
      <c r="CM2103" s="1" t="s">
        <v>4946</v>
      </c>
      <c r="CN2103" s="1" t="s">
        <v>4946</v>
      </c>
      <c r="CO2103" s="1" t="s">
        <v>4944</v>
      </c>
      <c r="CP2103" s="1" t="s">
        <v>4944</v>
      </c>
      <c r="CQ2103" s="1" t="s">
        <v>4944</v>
      </c>
      <c r="CR2103" s="1" t="s">
        <v>4946</v>
      </c>
      <c r="CS2103" s="1" t="s">
        <v>4946</v>
      </c>
      <c r="CT2103" s="1" t="s">
        <v>4943</v>
      </c>
      <c r="CU2103" s="1" t="s">
        <v>4943</v>
      </c>
      <c r="CV2103" s="1" t="s">
        <v>4943</v>
      </c>
      <c r="CW2103" s="1" t="s">
        <v>4943</v>
      </c>
      <c r="CX2103" s="1" t="s">
        <v>4943</v>
      </c>
      <c r="CY2103" s="1" t="s">
        <v>4943</v>
      </c>
      <c r="CZ2103" s="1" t="s">
        <v>4943</v>
      </c>
    </row>
    <row r="2104" spans="2:104" x14ac:dyDescent="0.25">
      <c r="B2104" s="2">
        <v>44347</v>
      </c>
      <c r="C2104" s="1">
        <v>1</v>
      </c>
      <c r="D2104" s="1">
        <v>0</v>
      </c>
      <c r="E2104" s="1">
        <v>0</v>
      </c>
      <c r="F2104" s="1">
        <v>0</v>
      </c>
      <c r="G2104">
        <v>0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1</v>
      </c>
      <c r="O2104">
        <v>1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 s="1">
        <v>1</v>
      </c>
      <c r="W2104" s="1">
        <v>0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1</v>
      </c>
      <c r="AG2104" s="1">
        <v>0</v>
      </c>
      <c r="AH2104" s="1">
        <v>1</v>
      </c>
      <c r="AI2104" s="1">
        <v>0</v>
      </c>
      <c r="AJ2104" s="1">
        <v>1</v>
      </c>
      <c r="AK2104" s="1">
        <v>1</v>
      </c>
      <c r="AL2104" s="1">
        <v>1</v>
      </c>
      <c r="AM2104" s="1">
        <v>1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0</v>
      </c>
      <c r="AW2104" s="1">
        <v>1</v>
      </c>
      <c r="AX2104" s="1">
        <v>1</v>
      </c>
      <c r="AY2104" s="1">
        <v>1</v>
      </c>
      <c r="AZ2104" s="1">
        <v>1</v>
      </c>
      <c r="BA2104" s="1">
        <v>1</v>
      </c>
      <c r="BB2104" s="1">
        <v>1</v>
      </c>
      <c r="BC2104">
        <v>1</v>
      </c>
      <c r="BD2104">
        <v>1</v>
      </c>
      <c r="BE2104">
        <v>0</v>
      </c>
      <c r="BF2104">
        <v>1</v>
      </c>
      <c r="BG2104" s="1">
        <v>1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M2104" s="1">
        <v>0</v>
      </c>
      <c r="BN2104" s="1">
        <v>0</v>
      </c>
      <c r="BO2104" s="1">
        <v>0</v>
      </c>
      <c r="BP2104" s="1">
        <v>0</v>
      </c>
      <c r="BQ2104" s="1">
        <v>0</v>
      </c>
      <c r="BR2104" s="1">
        <v>0</v>
      </c>
      <c r="BS2104" s="1">
        <v>0</v>
      </c>
      <c r="BT2104" s="1">
        <v>0</v>
      </c>
      <c r="BU2104" s="1">
        <v>0</v>
      </c>
      <c r="BV2104" s="1">
        <v>0</v>
      </c>
      <c r="BW2104" s="1">
        <v>0</v>
      </c>
      <c r="BX2104" s="1">
        <v>0</v>
      </c>
      <c r="BY2104" s="1">
        <v>0</v>
      </c>
      <c r="BZ2104" s="1">
        <v>0</v>
      </c>
      <c r="CA2104" s="1">
        <v>0</v>
      </c>
      <c r="CB2104" s="1">
        <v>0</v>
      </c>
      <c r="CC2104" s="1">
        <v>0</v>
      </c>
      <c r="CD2104" s="1">
        <v>0</v>
      </c>
      <c r="CE2104" s="1">
        <v>0</v>
      </c>
      <c r="CF2104" s="1">
        <v>1</v>
      </c>
      <c r="CG2104" s="1">
        <v>0</v>
      </c>
      <c r="CH2104" s="1">
        <v>0</v>
      </c>
      <c r="CI2104" s="1" t="s">
        <v>4944</v>
      </c>
      <c r="CJ2104" s="1" t="s">
        <v>4944</v>
      </c>
      <c r="CK2104" s="1" t="s">
        <v>4944</v>
      </c>
      <c r="CL2104" s="1" t="s">
        <v>4944</v>
      </c>
      <c r="CM2104" s="1" t="s">
        <v>4944</v>
      </c>
      <c r="CN2104" s="1" t="s">
        <v>4944</v>
      </c>
      <c r="CO2104" s="1" t="s">
        <v>4944</v>
      </c>
      <c r="CP2104" s="1" t="s">
        <v>4944</v>
      </c>
      <c r="CQ2104" s="1" t="s">
        <v>4944</v>
      </c>
      <c r="CR2104" s="1" t="s">
        <v>4944</v>
      </c>
      <c r="CS2104" s="1" t="s">
        <v>4944</v>
      </c>
      <c r="CT2104" s="1" t="s">
        <v>4943</v>
      </c>
      <c r="CU2104" s="1" t="s">
        <v>4943</v>
      </c>
      <c r="CV2104" s="1" t="s">
        <v>4943</v>
      </c>
      <c r="CW2104" s="1" t="s">
        <v>4943</v>
      </c>
      <c r="CX2104" s="1" t="s">
        <v>4943</v>
      </c>
      <c r="CY2104" s="1" t="s">
        <v>4943</v>
      </c>
      <c r="CZ2104" s="1" t="s">
        <v>4943</v>
      </c>
    </row>
    <row r="2105" spans="2:104" x14ac:dyDescent="0.25">
      <c r="B2105" s="2">
        <v>44345</v>
      </c>
      <c r="C2105" s="1">
        <v>1</v>
      </c>
      <c r="D2105" s="1">
        <v>0</v>
      </c>
      <c r="E2105" s="1">
        <v>0</v>
      </c>
      <c r="F2105" s="1">
        <v>0</v>
      </c>
      <c r="G2105">
        <v>0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0</v>
      </c>
      <c r="N2105">
        <v>1</v>
      </c>
      <c r="O2105">
        <v>0</v>
      </c>
      <c r="P2105">
        <v>0</v>
      </c>
      <c r="Q2105">
        <v>1</v>
      </c>
      <c r="R2105">
        <v>0</v>
      </c>
      <c r="S2105">
        <v>0</v>
      </c>
      <c r="T2105">
        <v>1</v>
      </c>
      <c r="U2105">
        <v>0</v>
      </c>
      <c r="V2105" s="1">
        <v>0</v>
      </c>
      <c r="W2105" s="1">
        <v>0</v>
      </c>
      <c r="X2105" s="1">
        <v>1</v>
      </c>
      <c r="Y2105" s="1">
        <v>0</v>
      </c>
      <c r="Z2105" s="1">
        <v>0</v>
      </c>
      <c r="AA2105" s="1">
        <v>1</v>
      </c>
      <c r="AB2105" s="1">
        <v>0</v>
      </c>
      <c r="AC2105" s="1">
        <v>0</v>
      </c>
      <c r="AD2105" s="1">
        <v>0</v>
      </c>
      <c r="AE2105" s="1">
        <v>0</v>
      </c>
      <c r="AF2105" s="1">
        <v>1</v>
      </c>
      <c r="AG2105" s="1">
        <v>0</v>
      </c>
      <c r="AH2105" s="1">
        <v>0</v>
      </c>
      <c r="AI2105" s="1">
        <v>1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1</v>
      </c>
      <c r="AP2105" s="1">
        <v>0</v>
      </c>
      <c r="AQ2105" s="1">
        <v>0</v>
      </c>
      <c r="AR2105" s="1">
        <v>1</v>
      </c>
      <c r="AS2105" s="1">
        <v>0</v>
      </c>
      <c r="AT2105" s="1">
        <v>0</v>
      </c>
      <c r="AU2105" s="1">
        <v>0</v>
      </c>
      <c r="AV2105" s="1">
        <v>0</v>
      </c>
      <c r="AW2105" s="1">
        <v>0</v>
      </c>
      <c r="AX2105" s="1">
        <v>1</v>
      </c>
      <c r="AY2105" s="1">
        <v>0</v>
      </c>
      <c r="AZ2105" s="1">
        <v>1</v>
      </c>
      <c r="BA2105" s="1">
        <v>0</v>
      </c>
      <c r="BB2105" s="1">
        <v>1</v>
      </c>
      <c r="BC2105">
        <v>1</v>
      </c>
      <c r="BD2105">
        <v>0</v>
      </c>
      <c r="BE2105">
        <v>1</v>
      </c>
      <c r="BF2105">
        <v>0</v>
      </c>
      <c r="BG2105" s="1">
        <v>0</v>
      </c>
      <c r="BH2105" s="1">
        <v>0</v>
      </c>
      <c r="BI2105" s="1">
        <v>1</v>
      </c>
      <c r="BJ2105" s="1">
        <v>0</v>
      </c>
      <c r="BK2105" s="1">
        <v>0</v>
      </c>
      <c r="BL2105" s="1">
        <v>1</v>
      </c>
      <c r="BM2105" s="1">
        <v>0</v>
      </c>
      <c r="BN2105" s="1">
        <v>0</v>
      </c>
      <c r="BO2105" s="1">
        <v>0</v>
      </c>
      <c r="BP2105" s="1">
        <v>0</v>
      </c>
      <c r="BQ2105" s="1">
        <v>0</v>
      </c>
      <c r="BR2105" s="1">
        <v>0</v>
      </c>
      <c r="BS2105" s="1">
        <v>0</v>
      </c>
      <c r="BT2105" s="1">
        <v>0</v>
      </c>
      <c r="BU2105" s="1">
        <v>0</v>
      </c>
      <c r="BV2105" s="1">
        <v>0</v>
      </c>
      <c r="BW2105" s="1">
        <v>0</v>
      </c>
      <c r="BX2105" s="1">
        <v>0</v>
      </c>
      <c r="BY2105" s="1">
        <v>0</v>
      </c>
      <c r="BZ2105" s="1">
        <v>0</v>
      </c>
      <c r="CA2105" s="1">
        <v>0</v>
      </c>
      <c r="CB2105" s="1">
        <v>0</v>
      </c>
      <c r="CC2105" s="1">
        <v>0</v>
      </c>
      <c r="CD2105" s="1">
        <v>0</v>
      </c>
      <c r="CE2105" s="1">
        <v>0</v>
      </c>
      <c r="CF2105" s="1">
        <v>0</v>
      </c>
      <c r="CG2105" s="1">
        <v>0</v>
      </c>
      <c r="CH2105" s="1">
        <v>0</v>
      </c>
      <c r="CI2105" s="1" t="s">
        <v>4946</v>
      </c>
      <c r="CJ2105" s="1" t="s">
        <v>4946</v>
      </c>
      <c r="CK2105" s="1" t="s">
        <v>4946</v>
      </c>
      <c r="CL2105" s="1" t="s">
        <v>4946</v>
      </c>
      <c r="CM2105" s="1" t="s">
        <v>4945</v>
      </c>
      <c r="CN2105" s="1" t="s">
        <v>4946</v>
      </c>
      <c r="CO2105" s="1" t="s">
        <v>4946</v>
      </c>
      <c r="CP2105" s="1" t="s">
        <v>4945</v>
      </c>
      <c r="CQ2105" s="1" t="s">
        <v>4945</v>
      </c>
      <c r="CR2105" s="1" t="s">
        <v>4946</v>
      </c>
      <c r="CS2105" s="1" t="s">
        <v>4945</v>
      </c>
      <c r="CT2105" s="1" t="s">
        <v>4943</v>
      </c>
      <c r="CU2105" s="1" t="s">
        <v>4943</v>
      </c>
      <c r="CV2105" s="1" t="s">
        <v>4943</v>
      </c>
      <c r="CW2105" s="1" t="s">
        <v>4943</v>
      </c>
      <c r="CX2105" s="1" t="s">
        <v>4943</v>
      </c>
      <c r="CY2105" s="1" t="s">
        <v>4943</v>
      </c>
      <c r="CZ2105" s="1" t="s">
        <v>4943</v>
      </c>
    </row>
    <row r="2106" spans="2:104" x14ac:dyDescent="0.25">
      <c r="B2106" s="2">
        <v>44345</v>
      </c>
      <c r="C2106" s="1">
        <v>1</v>
      </c>
      <c r="D2106" s="1">
        <v>0</v>
      </c>
      <c r="E2106" s="1">
        <v>0</v>
      </c>
      <c r="F2106" s="1">
        <v>0</v>
      </c>
      <c r="G2106">
        <v>0</v>
      </c>
      <c r="H2106">
        <v>0</v>
      </c>
      <c r="I2106">
        <v>1</v>
      </c>
      <c r="J2106">
        <v>1</v>
      </c>
      <c r="K2106">
        <v>1</v>
      </c>
      <c r="L2106">
        <v>1</v>
      </c>
      <c r="M2106">
        <v>0</v>
      </c>
      <c r="N2106">
        <v>1</v>
      </c>
      <c r="O2106">
        <v>1</v>
      </c>
      <c r="P2106">
        <v>0</v>
      </c>
      <c r="Q2106">
        <v>0</v>
      </c>
      <c r="R2106">
        <v>1</v>
      </c>
      <c r="S2106">
        <v>0</v>
      </c>
      <c r="T2106">
        <v>1</v>
      </c>
      <c r="U2106">
        <v>0</v>
      </c>
      <c r="V2106" s="1">
        <v>0</v>
      </c>
      <c r="W2106" s="1">
        <v>0</v>
      </c>
      <c r="X2106" s="1">
        <v>1</v>
      </c>
      <c r="Y2106" s="1">
        <v>0</v>
      </c>
      <c r="Z2106" s="1">
        <v>0</v>
      </c>
      <c r="AA2106" s="1">
        <v>1</v>
      </c>
      <c r="AB2106" s="1">
        <v>0</v>
      </c>
      <c r="AC2106" s="1">
        <v>0</v>
      </c>
      <c r="AD2106" s="1">
        <v>0</v>
      </c>
      <c r="AE2106" s="1">
        <v>0</v>
      </c>
      <c r="AF2106" s="1">
        <v>1</v>
      </c>
      <c r="AG2106" s="1">
        <v>0</v>
      </c>
      <c r="AH2106" s="1">
        <v>0</v>
      </c>
      <c r="AI2106" s="1">
        <v>1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1</v>
      </c>
      <c r="AP2106" s="1">
        <v>0</v>
      </c>
      <c r="AQ2106" s="1">
        <v>0</v>
      </c>
      <c r="AR2106" s="1">
        <v>1</v>
      </c>
      <c r="AS2106" s="1">
        <v>0</v>
      </c>
      <c r="AT2106" s="1">
        <v>0</v>
      </c>
      <c r="AU2106" s="1">
        <v>0</v>
      </c>
      <c r="AV2106" s="1">
        <v>0</v>
      </c>
      <c r="AW2106" s="1">
        <v>0</v>
      </c>
      <c r="AX2106" s="1">
        <v>1</v>
      </c>
      <c r="AY2106" s="1">
        <v>1</v>
      </c>
      <c r="AZ2106" s="1">
        <v>1</v>
      </c>
      <c r="BA2106" s="1">
        <v>0</v>
      </c>
      <c r="BB2106" s="1">
        <v>0</v>
      </c>
      <c r="BC2106">
        <v>0</v>
      </c>
      <c r="BD2106">
        <v>1</v>
      </c>
      <c r="BE2106">
        <v>0</v>
      </c>
      <c r="BF2106">
        <v>0</v>
      </c>
      <c r="BG2106" s="1">
        <v>0</v>
      </c>
      <c r="BH2106" s="1">
        <v>0</v>
      </c>
      <c r="BI2106" s="1">
        <v>1</v>
      </c>
      <c r="BJ2106" s="1">
        <v>0</v>
      </c>
      <c r="BK2106" s="1">
        <v>0</v>
      </c>
      <c r="BL2106" s="1">
        <v>1</v>
      </c>
      <c r="BM2106" s="1">
        <v>0</v>
      </c>
      <c r="BN2106" s="1">
        <v>0</v>
      </c>
      <c r="BO2106" s="1">
        <v>0</v>
      </c>
      <c r="BP2106" s="1">
        <v>0</v>
      </c>
      <c r="BQ2106" s="1">
        <v>1</v>
      </c>
      <c r="BR2106" s="1">
        <v>1</v>
      </c>
      <c r="BS2106" s="1">
        <v>1</v>
      </c>
      <c r="BT2106" s="1">
        <v>1</v>
      </c>
      <c r="BU2106" s="1">
        <v>1</v>
      </c>
      <c r="BV2106" s="1">
        <v>0</v>
      </c>
      <c r="BW2106" s="1">
        <v>0</v>
      </c>
      <c r="BX2106" s="1">
        <v>1</v>
      </c>
      <c r="BY2106" s="1">
        <v>0</v>
      </c>
      <c r="BZ2106" s="1">
        <v>0</v>
      </c>
      <c r="CA2106" s="1">
        <v>1</v>
      </c>
      <c r="CB2106" s="1">
        <v>0</v>
      </c>
      <c r="CC2106" s="1">
        <v>0</v>
      </c>
      <c r="CD2106" s="1">
        <v>0</v>
      </c>
      <c r="CE2106" s="1">
        <v>0</v>
      </c>
      <c r="CF2106" s="1">
        <v>0</v>
      </c>
      <c r="CG2106" s="1">
        <v>0</v>
      </c>
      <c r="CH2106" s="1">
        <v>0</v>
      </c>
      <c r="CI2106" s="1" t="s">
        <v>4946</v>
      </c>
      <c r="CJ2106" s="1" t="s">
        <v>4946</v>
      </c>
      <c r="CK2106" s="1" t="s">
        <v>4946</v>
      </c>
      <c r="CL2106" s="1" t="s">
        <v>4946</v>
      </c>
      <c r="CM2106" s="1" t="s">
        <v>4946</v>
      </c>
      <c r="CN2106" s="1" t="s">
        <v>4946</v>
      </c>
      <c r="CO2106" s="1" t="s">
        <v>4946</v>
      </c>
      <c r="CP2106" s="1" t="s">
        <v>4945</v>
      </c>
      <c r="CQ2106" s="1" t="s">
        <v>4944</v>
      </c>
      <c r="CR2106" s="1" t="s">
        <v>4944</v>
      </c>
      <c r="CS2106" s="1" t="s">
        <v>4946</v>
      </c>
      <c r="CT2106" s="1" t="s">
        <v>4943</v>
      </c>
      <c r="CU2106" s="1" t="s">
        <v>4943</v>
      </c>
      <c r="CV2106" s="1" t="s">
        <v>4943</v>
      </c>
      <c r="CW2106" s="1" t="s">
        <v>4943</v>
      </c>
      <c r="CX2106" s="1" t="s">
        <v>4943</v>
      </c>
      <c r="CY2106" s="1" t="s">
        <v>4943</v>
      </c>
      <c r="CZ2106" s="1" t="s">
        <v>4943</v>
      </c>
    </row>
    <row r="2107" spans="2:104" x14ac:dyDescent="0.25">
      <c r="B2107" s="2">
        <v>44345</v>
      </c>
      <c r="C2107" s="1">
        <v>0</v>
      </c>
      <c r="D2107" s="1">
        <v>1</v>
      </c>
      <c r="E2107" s="1">
        <v>0</v>
      </c>
      <c r="F2107" s="1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>
        <v>0</v>
      </c>
      <c r="BD2107">
        <v>0</v>
      </c>
      <c r="BE2107">
        <v>0</v>
      </c>
      <c r="BF2107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M2107" s="1">
        <v>0</v>
      </c>
      <c r="BN2107" s="1">
        <v>0</v>
      </c>
      <c r="BO2107" s="1">
        <v>0</v>
      </c>
      <c r="BP2107" s="1">
        <v>0</v>
      </c>
      <c r="BQ2107" s="1">
        <v>0</v>
      </c>
      <c r="BR2107" s="1">
        <v>0</v>
      </c>
      <c r="BS2107" s="1">
        <v>0</v>
      </c>
      <c r="BT2107" s="1">
        <v>0</v>
      </c>
      <c r="BU2107" s="1">
        <v>0</v>
      </c>
      <c r="BV2107" s="1">
        <v>0</v>
      </c>
      <c r="BW2107" s="1">
        <v>0</v>
      </c>
      <c r="BX2107" s="1">
        <v>0</v>
      </c>
      <c r="BY2107" s="1">
        <v>0</v>
      </c>
      <c r="BZ2107" s="1">
        <v>0</v>
      </c>
      <c r="CA2107" s="1">
        <v>0</v>
      </c>
      <c r="CB2107" s="1">
        <v>0</v>
      </c>
      <c r="CC2107" s="1">
        <v>0</v>
      </c>
      <c r="CD2107" s="1">
        <v>0</v>
      </c>
      <c r="CE2107" s="1">
        <v>0</v>
      </c>
      <c r="CF2107" s="1">
        <v>0</v>
      </c>
      <c r="CG2107" s="1">
        <v>0</v>
      </c>
      <c r="CH2107" s="1">
        <v>0</v>
      </c>
      <c r="CI2107" s="1" t="s">
        <v>4943</v>
      </c>
      <c r="CJ2107" s="1" t="s">
        <v>4943</v>
      </c>
      <c r="CK2107" s="1" t="s">
        <v>4943</v>
      </c>
      <c r="CL2107" s="1" t="s">
        <v>4943</v>
      </c>
      <c r="CM2107" s="1" t="s">
        <v>4943</v>
      </c>
      <c r="CN2107" s="1" t="s">
        <v>4943</v>
      </c>
      <c r="CO2107" s="1" t="s">
        <v>4943</v>
      </c>
      <c r="CP2107" s="1" t="s">
        <v>4943</v>
      </c>
      <c r="CQ2107" s="1" t="s">
        <v>4943</v>
      </c>
      <c r="CR2107" s="1" t="s">
        <v>4943</v>
      </c>
      <c r="CS2107" s="1" t="s">
        <v>4943</v>
      </c>
      <c r="CT2107" s="1" t="s">
        <v>4943</v>
      </c>
      <c r="CU2107" s="1" t="s">
        <v>4943</v>
      </c>
      <c r="CV2107" s="1" t="s">
        <v>4943</v>
      </c>
      <c r="CW2107" s="1" t="s">
        <v>4943</v>
      </c>
      <c r="CX2107" s="1" t="s">
        <v>4943</v>
      </c>
      <c r="CY2107" s="1" t="s">
        <v>23</v>
      </c>
      <c r="CZ2107" s="1" t="s">
        <v>4943</v>
      </c>
    </row>
    <row r="2108" spans="2:104" x14ac:dyDescent="0.25">
      <c r="B2108" s="2">
        <v>44344</v>
      </c>
      <c r="C2108" s="1">
        <v>0</v>
      </c>
      <c r="D2108" s="1">
        <v>1</v>
      </c>
      <c r="E2108" s="1">
        <v>0</v>
      </c>
      <c r="F2108" s="1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>
        <v>0</v>
      </c>
      <c r="BD2108">
        <v>0</v>
      </c>
      <c r="BE2108">
        <v>0</v>
      </c>
      <c r="BF2108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M2108" s="1">
        <v>0</v>
      </c>
      <c r="BN2108" s="1">
        <v>0</v>
      </c>
      <c r="BO2108" s="1">
        <v>0</v>
      </c>
      <c r="BP2108" s="1">
        <v>0</v>
      </c>
      <c r="BQ2108" s="1">
        <v>0</v>
      </c>
      <c r="BR2108" s="1">
        <v>0</v>
      </c>
      <c r="BS2108" s="1">
        <v>0</v>
      </c>
      <c r="BT2108" s="1">
        <v>0</v>
      </c>
      <c r="BU2108" s="1">
        <v>0</v>
      </c>
      <c r="BV2108" s="1">
        <v>0</v>
      </c>
      <c r="BW2108" s="1">
        <v>0</v>
      </c>
      <c r="BX2108" s="1">
        <v>0</v>
      </c>
      <c r="BY2108" s="1">
        <v>0</v>
      </c>
      <c r="BZ2108" s="1">
        <v>0</v>
      </c>
      <c r="CA2108" s="1">
        <v>0</v>
      </c>
      <c r="CB2108" s="1">
        <v>0</v>
      </c>
      <c r="CC2108" s="1">
        <v>0</v>
      </c>
      <c r="CD2108" s="1">
        <v>0</v>
      </c>
      <c r="CE2108" s="1">
        <v>0</v>
      </c>
      <c r="CF2108" s="1">
        <v>0</v>
      </c>
      <c r="CG2108" s="1">
        <v>0</v>
      </c>
      <c r="CH2108" s="1">
        <v>0</v>
      </c>
      <c r="CI2108" s="1" t="s">
        <v>4943</v>
      </c>
      <c r="CJ2108" s="1" t="s">
        <v>4943</v>
      </c>
      <c r="CK2108" s="1" t="s">
        <v>4943</v>
      </c>
      <c r="CL2108" s="1" t="s">
        <v>4943</v>
      </c>
      <c r="CM2108" s="1" t="s">
        <v>4943</v>
      </c>
      <c r="CN2108" s="1" t="s">
        <v>4943</v>
      </c>
      <c r="CO2108" s="1" t="s">
        <v>4943</v>
      </c>
      <c r="CP2108" s="1" t="s">
        <v>4943</v>
      </c>
      <c r="CQ2108" s="1" t="s">
        <v>4943</v>
      </c>
      <c r="CR2108" s="1" t="s">
        <v>4943</v>
      </c>
      <c r="CS2108" s="1" t="s">
        <v>4943</v>
      </c>
      <c r="CT2108" s="1" t="s">
        <v>4943</v>
      </c>
      <c r="CU2108" s="1" t="s">
        <v>4943</v>
      </c>
      <c r="CV2108" s="1" t="s">
        <v>4943</v>
      </c>
      <c r="CW2108" s="1" t="s">
        <v>4943</v>
      </c>
      <c r="CX2108" s="1" t="s">
        <v>4943</v>
      </c>
      <c r="CY2108" s="1" t="s">
        <v>23</v>
      </c>
      <c r="CZ2108" s="1" t="s">
        <v>4943</v>
      </c>
    </row>
    <row r="2109" spans="2:104" x14ac:dyDescent="0.25">
      <c r="B2109" s="2">
        <v>44344</v>
      </c>
      <c r="C2109" s="1">
        <v>1</v>
      </c>
      <c r="D2109" s="1">
        <v>0</v>
      </c>
      <c r="E2109" s="1">
        <v>0</v>
      </c>
      <c r="F2109" s="1">
        <v>0</v>
      </c>
      <c r="G2109">
        <v>0</v>
      </c>
      <c r="H2109">
        <v>0</v>
      </c>
      <c r="I2109">
        <v>1</v>
      </c>
      <c r="J2109">
        <v>1</v>
      </c>
      <c r="K2109">
        <v>0</v>
      </c>
      <c r="L2109">
        <v>0</v>
      </c>
      <c r="M2109">
        <v>0</v>
      </c>
      <c r="N2109">
        <v>1</v>
      </c>
      <c r="O2109">
        <v>1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0</v>
      </c>
      <c r="V2109" s="1">
        <v>1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1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1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>
        <v>0</v>
      </c>
      <c r="BD2109">
        <v>0</v>
      </c>
      <c r="BE2109">
        <v>0</v>
      </c>
      <c r="BF2109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M2109" s="1">
        <v>0</v>
      </c>
      <c r="BN2109" s="1">
        <v>0</v>
      </c>
      <c r="BO2109" s="1">
        <v>0</v>
      </c>
      <c r="BP2109" s="1">
        <v>0</v>
      </c>
      <c r="BQ2109" s="1">
        <v>0</v>
      </c>
      <c r="BR2109" s="1">
        <v>0</v>
      </c>
      <c r="BS2109" s="1">
        <v>0</v>
      </c>
      <c r="BT2109" s="1">
        <v>0</v>
      </c>
      <c r="BU2109" s="1">
        <v>0</v>
      </c>
      <c r="BV2109" s="1">
        <v>0</v>
      </c>
      <c r="BW2109" s="1">
        <v>0</v>
      </c>
      <c r="BX2109" s="1">
        <v>0</v>
      </c>
      <c r="BY2109" s="1">
        <v>0</v>
      </c>
      <c r="BZ2109" s="1">
        <v>0</v>
      </c>
      <c r="CA2109" s="1">
        <v>0</v>
      </c>
      <c r="CB2109" s="1">
        <v>0</v>
      </c>
      <c r="CC2109" s="1">
        <v>0</v>
      </c>
      <c r="CD2109" s="1">
        <v>0</v>
      </c>
      <c r="CE2109" s="1">
        <v>0</v>
      </c>
      <c r="CF2109" s="1">
        <v>0</v>
      </c>
      <c r="CG2109" s="1">
        <v>0</v>
      </c>
      <c r="CH2109" s="1">
        <v>0</v>
      </c>
      <c r="CI2109" s="1" t="s">
        <v>4944</v>
      </c>
      <c r="CJ2109" s="1" t="s">
        <v>4944</v>
      </c>
      <c r="CK2109" s="1" t="s">
        <v>4944</v>
      </c>
      <c r="CL2109" s="1" t="s">
        <v>4945</v>
      </c>
      <c r="CM2109" s="1" t="s">
        <v>4945</v>
      </c>
      <c r="CN2109" s="1" t="s">
        <v>4944</v>
      </c>
      <c r="CO2109" s="1" t="s">
        <v>4944</v>
      </c>
      <c r="CP2109" s="1" t="s">
        <v>4944</v>
      </c>
      <c r="CQ2109" s="1" t="s">
        <v>4944</v>
      </c>
      <c r="CR2109" s="1" t="s">
        <v>4945</v>
      </c>
      <c r="CS2109" s="1" t="s">
        <v>4945</v>
      </c>
      <c r="CT2109" s="1" t="s">
        <v>4943</v>
      </c>
      <c r="CU2109" s="1" t="s">
        <v>4943</v>
      </c>
      <c r="CV2109" s="1" t="s">
        <v>4943</v>
      </c>
      <c r="CW2109" s="1" t="s">
        <v>4943</v>
      </c>
      <c r="CX2109" s="1" t="s">
        <v>4943</v>
      </c>
      <c r="CY2109" s="1" t="s">
        <v>4943</v>
      </c>
      <c r="CZ2109" s="1" t="s">
        <v>4943</v>
      </c>
    </row>
    <row r="2110" spans="2:104" x14ac:dyDescent="0.25">
      <c r="B2110" s="2">
        <v>44344</v>
      </c>
      <c r="C2110" s="1">
        <v>1</v>
      </c>
      <c r="D2110" s="1">
        <v>0</v>
      </c>
      <c r="E2110" s="1">
        <v>0</v>
      </c>
      <c r="F2110" s="1">
        <v>0</v>
      </c>
      <c r="G2110">
        <v>0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0</v>
      </c>
      <c r="N2110">
        <v>1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</v>
      </c>
      <c r="U2110">
        <v>0</v>
      </c>
      <c r="V2110" s="1">
        <v>1</v>
      </c>
      <c r="W2110" s="1">
        <v>1</v>
      </c>
      <c r="X2110" s="1">
        <v>0</v>
      </c>
      <c r="Y2110" s="1">
        <v>1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1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1</v>
      </c>
      <c r="AN2110" s="1">
        <v>1</v>
      </c>
      <c r="AO2110" s="1">
        <v>0</v>
      </c>
      <c r="AP2110" s="1">
        <v>1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1</v>
      </c>
      <c r="AX2110" s="1">
        <v>1</v>
      </c>
      <c r="AY2110" s="1">
        <v>1</v>
      </c>
      <c r="AZ2110" s="1">
        <v>1</v>
      </c>
      <c r="BA2110" s="1">
        <v>0</v>
      </c>
      <c r="BB2110" s="1">
        <v>1</v>
      </c>
      <c r="BC2110">
        <v>1</v>
      </c>
      <c r="BD2110">
        <v>1</v>
      </c>
      <c r="BE2110">
        <v>1</v>
      </c>
      <c r="BF2110">
        <v>0</v>
      </c>
      <c r="BG2110" s="1">
        <v>1</v>
      </c>
      <c r="BH2110" s="1">
        <v>1</v>
      </c>
      <c r="BI2110" s="1">
        <v>0</v>
      </c>
      <c r="BJ2110" s="1">
        <v>1</v>
      </c>
      <c r="BK2110" s="1">
        <v>0</v>
      </c>
      <c r="BL2110" s="1">
        <v>0</v>
      </c>
      <c r="BM2110" s="1">
        <v>0</v>
      </c>
      <c r="BN2110" s="1">
        <v>0</v>
      </c>
      <c r="BO2110" s="1">
        <v>0</v>
      </c>
      <c r="BP2110" s="1">
        <v>0</v>
      </c>
      <c r="BQ2110" s="1">
        <v>0</v>
      </c>
      <c r="BR2110" s="1">
        <v>0</v>
      </c>
      <c r="BS2110" s="1">
        <v>0</v>
      </c>
      <c r="BT2110" s="1">
        <v>0</v>
      </c>
      <c r="BU2110" s="1">
        <v>0</v>
      </c>
      <c r="BV2110" s="1">
        <v>0</v>
      </c>
      <c r="BW2110" s="1">
        <v>0</v>
      </c>
      <c r="BX2110" s="1">
        <v>0</v>
      </c>
      <c r="BY2110" s="1">
        <v>0</v>
      </c>
      <c r="BZ2110" s="1">
        <v>0</v>
      </c>
      <c r="CA2110" s="1">
        <v>0</v>
      </c>
      <c r="CB2110" s="1">
        <v>0</v>
      </c>
      <c r="CC2110" s="1">
        <v>0</v>
      </c>
      <c r="CD2110" s="1">
        <v>0</v>
      </c>
      <c r="CE2110" s="1">
        <v>0</v>
      </c>
      <c r="CF2110" s="1">
        <v>0</v>
      </c>
      <c r="CG2110" s="1">
        <v>0</v>
      </c>
      <c r="CH2110" s="1">
        <v>0</v>
      </c>
      <c r="CI2110" s="1" t="s">
        <v>4944</v>
      </c>
      <c r="CJ2110" s="1" t="s">
        <v>4944</v>
      </c>
      <c r="CK2110" s="1" t="s">
        <v>4944</v>
      </c>
      <c r="CL2110" s="1" t="s">
        <v>4944</v>
      </c>
      <c r="CM2110" s="1" t="s">
        <v>4944</v>
      </c>
      <c r="CN2110" s="1" t="s">
        <v>4945</v>
      </c>
      <c r="CO2110" s="1" t="s">
        <v>4944</v>
      </c>
      <c r="CP2110" s="1" t="s">
        <v>4944</v>
      </c>
      <c r="CQ2110" s="1" t="s">
        <v>4945</v>
      </c>
      <c r="CR2110" s="1" t="s">
        <v>4944</v>
      </c>
      <c r="CS2110" s="1" t="s">
        <v>4945</v>
      </c>
      <c r="CT2110" s="1" t="s">
        <v>4943</v>
      </c>
      <c r="CU2110" s="1" t="s">
        <v>4943</v>
      </c>
      <c r="CV2110" s="1" t="s">
        <v>4943</v>
      </c>
      <c r="CW2110" s="1" t="s">
        <v>4943</v>
      </c>
      <c r="CX2110" s="1" t="s">
        <v>4943</v>
      </c>
      <c r="CY2110" s="1" t="s">
        <v>4943</v>
      </c>
      <c r="CZ2110" s="1" t="s">
        <v>4943</v>
      </c>
    </row>
    <row r="2111" spans="2:104" x14ac:dyDescent="0.25">
      <c r="B2111" s="2">
        <v>44344</v>
      </c>
      <c r="C2111" s="1">
        <v>0</v>
      </c>
      <c r="D2111" s="1">
        <v>1</v>
      </c>
      <c r="E2111" s="1">
        <v>0</v>
      </c>
      <c r="F2111" s="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>
        <v>0</v>
      </c>
      <c r="BD2111">
        <v>0</v>
      </c>
      <c r="BE2111">
        <v>0</v>
      </c>
      <c r="BF211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M2111" s="1">
        <v>0</v>
      </c>
      <c r="BN2111" s="1">
        <v>0</v>
      </c>
      <c r="BO2111" s="1">
        <v>0</v>
      </c>
      <c r="BP2111" s="1">
        <v>0</v>
      </c>
      <c r="BQ2111" s="1">
        <v>0</v>
      </c>
      <c r="BR2111" s="1">
        <v>0</v>
      </c>
      <c r="BS2111" s="1">
        <v>0</v>
      </c>
      <c r="BT2111" s="1">
        <v>0</v>
      </c>
      <c r="BU2111" s="1">
        <v>0</v>
      </c>
      <c r="BV2111" s="1">
        <v>0</v>
      </c>
      <c r="BW2111" s="1">
        <v>0</v>
      </c>
      <c r="BX2111" s="1">
        <v>0</v>
      </c>
      <c r="BY2111" s="1">
        <v>0</v>
      </c>
      <c r="BZ2111" s="1">
        <v>0</v>
      </c>
      <c r="CA2111" s="1">
        <v>0</v>
      </c>
      <c r="CB2111" s="1">
        <v>0</v>
      </c>
      <c r="CC2111" s="1">
        <v>0</v>
      </c>
      <c r="CD2111" s="1">
        <v>0</v>
      </c>
      <c r="CE2111" s="1">
        <v>0</v>
      </c>
      <c r="CF2111" s="1">
        <v>0</v>
      </c>
      <c r="CG2111" s="1">
        <v>0</v>
      </c>
      <c r="CH2111" s="1">
        <v>0</v>
      </c>
      <c r="CI2111" s="1" t="s">
        <v>4943</v>
      </c>
      <c r="CJ2111" s="1" t="s">
        <v>4943</v>
      </c>
      <c r="CK2111" s="1" t="s">
        <v>4943</v>
      </c>
      <c r="CL2111" s="1" t="s">
        <v>4943</v>
      </c>
      <c r="CM2111" s="1" t="s">
        <v>4943</v>
      </c>
      <c r="CN2111" s="1" t="s">
        <v>4943</v>
      </c>
      <c r="CO2111" s="1" t="s">
        <v>4943</v>
      </c>
      <c r="CP2111" s="1" t="s">
        <v>4943</v>
      </c>
      <c r="CQ2111" s="1" t="s">
        <v>4943</v>
      </c>
      <c r="CR2111" s="1" t="s">
        <v>4943</v>
      </c>
      <c r="CS2111" s="1" t="s">
        <v>4943</v>
      </c>
      <c r="CT2111" s="1" t="s">
        <v>4943</v>
      </c>
      <c r="CU2111" s="1" t="s">
        <v>4943</v>
      </c>
      <c r="CV2111" s="1" t="s">
        <v>4943</v>
      </c>
      <c r="CW2111" s="1" t="s">
        <v>4943</v>
      </c>
      <c r="CX2111" s="1" t="s">
        <v>4943</v>
      </c>
      <c r="CY2111" s="1" t="s">
        <v>23</v>
      </c>
      <c r="CZ2111" s="1" t="s">
        <v>4943</v>
      </c>
    </row>
    <row r="2112" spans="2:104" x14ac:dyDescent="0.25">
      <c r="B2112" s="2">
        <v>44344</v>
      </c>
      <c r="C2112" s="1">
        <v>1</v>
      </c>
      <c r="D2112" s="1">
        <v>0</v>
      </c>
      <c r="E2112" s="1">
        <v>0</v>
      </c>
      <c r="F2112" s="1">
        <v>0</v>
      </c>
      <c r="G2112">
        <v>0</v>
      </c>
      <c r="H2112">
        <v>0</v>
      </c>
      <c r="I2112">
        <v>1</v>
      </c>
      <c r="J2112">
        <v>1</v>
      </c>
      <c r="K2112">
        <v>1</v>
      </c>
      <c r="L2112">
        <v>1</v>
      </c>
      <c r="M2112">
        <v>1</v>
      </c>
      <c r="N2112">
        <v>1</v>
      </c>
      <c r="O2112">
        <v>1</v>
      </c>
      <c r="P2112">
        <v>0</v>
      </c>
      <c r="Q2112">
        <v>1</v>
      </c>
      <c r="R2112">
        <v>1</v>
      </c>
      <c r="S2112">
        <v>0</v>
      </c>
      <c r="T2112">
        <v>1</v>
      </c>
      <c r="U2112">
        <v>0</v>
      </c>
      <c r="V2112" s="1">
        <v>1</v>
      </c>
      <c r="W2112" s="1">
        <v>0</v>
      </c>
      <c r="X2112" s="1">
        <v>1</v>
      </c>
      <c r="Y2112" s="1">
        <v>0</v>
      </c>
      <c r="Z2112" s="1">
        <v>0</v>
      </c>
      <c r="AA2112" s="1">
        <v>1</v>
      </c>
      <c r="AB2112" s="1">
        <v>0</v>
      </c>
      <c r="AC2112" s="1">
        <v>0</v>
      </c>
      <c r="AD2112" s="1">
        <v>1</v>
      </c>
      <c r="AE2112" s="1">
        <v>0</v>
      </c>
      <c r="AF2112" s="1">
        <v>1</v>
      </c>
      <c r="AG2112" s="1">
        <v>1</v>
      </c>
      <c r="AH2112" s="1">
        <v>0</v>
      </c>
      <c r="AI2112" s="1">
        <v>1</v>
      </c>
      <c r="AJ2112" s="1">
        <v>0</v>
      </c>
      <c r="AK2112" s="1">
        <v>1</v>
      </c>
      <c r="AL2112" s="1">
        <v>1</v>
      </c>
      <c r="AM2112" s="1">
        <v>1</v>
      </c>
      <c r="AN2112" s="1">
        <v>0</v>
      </c>
      <c r="AO2112" s="1">
        <v>1</v>
      </c>
      <c r="AP2112" s="1">
        <v>0</v>
      </c>
      <c r="AQ2112" s="1">
        <v>0</v>
      </c>
      <c r="AR2112" s="1">
        <v>1</v>
      </c>
      <c r="AS2112" s="1">
        <v>0</v>
      </c>
      <c r="AT2112" s="1">
        <v>0</v>
      </c>
      <c r="AU2112" s="1">
        <v>1</v>
      </c>
      <c r="AV2112" s="1">
        <v>0</v>
      </c>
      <c r="AW2112" s="1">
        <v>1</v>
      </c>
      <c r="AX2112" s="1">
        <v>1</v>
      </c>
      <c r="AY2112" s="1">
        <v>1</v>
      </c>
      <c r="AZ2112" s="1">
        <v>1</v>
      </c>
      <c r="BA2112" s="1">
        <v>1</v>
      </c>
      <c r="BB2112" s="1">
        <v>1</v>
      </c>
      <c r="BC2112">
        <v>1</v>
      </c>
      <c r="BD2112">
        <v>0</v>
      </c>
      <c r="BE2112">
        <v>1</v>
      </c>
      <c r="BF2112">
        <v>0</v>
      </c>
      <c r="BG2112" s="1">
        <v>1</v>
      </c>
      <c r="BH2112" s="1">
        <v>0</v>
      </c>
      <c r="BI2112" s="1">
        <v>1</v>
      </c>
      <c r="BJ2112" s="1">
        <v>0</v>
      </c>
      <c r="BK2112" s="1">
        <v>0</v>
      </c>
      <c r="BL2112" s="1">
        <v>1</v>
      </c>
      <c r="BM2112" s="1">
        <v>0</v>
      </c>
      <c r="BN2112" s="1">
        <v>0</v>
      </c>
      <c r="BO2112" s="1">
        <v>1</v>
      </c>
      <c r="BP2112" s="1">
        <v>0</v>
      </c>
      <c r="BQ2112" s="1">
        <v>1</v>
      </c>
      <c r="BR2112" s="1">
        <v>1</v>
      </c>
      <c r="BS2112" s="1">
        <v>1</v>
      </c>
      <c r="BT2112" s="1">
        <v>1</v>
      </c>
      <c r="BU2112" s="1">
        <v>1</v>
      </c>
      <c r="BV2112" s="1">
        <v>1</v>
      </c>
      <c r="BW2112" s="1">
        <v>0</v>
      </c>
      <c r="BX2112" s="1">
        <v>1</v>
      </c>
      <c r="BY2112" s="1">
        <v>0</v>
      </c>
      <c r="BZ2112" s="1">
        <v>0</v>
      </c>
      <c r="CA2112" s="1">
        <v>1</v>
      </c>
      <c r="CB2112" s="1">
        <v>0</v>
      </c>
      <c r="CC2112" s="1">
        <v>0</v>
      </c>
      <c r="CD2112" s="1">
        <v>1</v>
      </c>
      <c r="CE2112" s="1">
        <v>0</v>
      </c>
      <c r="CF2112" s="1">
        <v>1</v>
      </c>
      <c r="CG2112" s="1">
        <v>0</v>
      </c>
      <c r="CH2112" s="1">
        <v>0</v>
      </c>
      <c r="CI2112" s="1" t="s">
        <v>4946</v>
      </c>
      <c r="CJ2112" s="1" t="s">
        <v>4946</v>
      </c>
      <c r="CK2112" s="1" t="s">
        <v>4946</v>
      </c>
      <c r="CL2112" s="1" t="s">
        <v>4946</v>
      </c>
      <c r="CM2112" s="1" t="s">
        <v>4946</v>
      </c>
      <c r="CN2112" s="1" t="s">
        <v>4946</v>
      </c>
      <c r="CO2112" s="1" t="s">
        <v>4946</v>
      </c>
      <c r="CP2112" s="1" t="s">
        <v>4946</v>
      </c>
      <c r="CQ2112" s="1" t="s">
        <v>4946</v>
      </c>
      <c r="CR2112" s="1" t="s">
        <v>4946</v>
      </c>
      <c r="CS2112" s="1" t="s">
        <v>4946</v>
      </c>
      <c r="CT2112" s="1" t="s">
        <v>4943</v>
      </c>
      <c r="CU2112" s="1" t="s">
        <v>4943</v>
      </c>
      <c r="CV2112" s="1" t="s">
        <v>4943</v>
      </c>
      <c r="CW2112" s="1" t="s">
        <v>4943</v>
      </c>
      <c r="CX2112" s="1" t="s">
        <v>4943</v>
      </c>
      <c r="CY2112" s="1" t="s">
        <v>4943</v>
      </c>
      <c r="CZ2112" s="1" t="s">
        <v>4943</v>
      </c>
    </row>
    <row r="2113" spans="2:104" x14ac:dyDescent="0.25">
      <c r="B2113" s="2">
        <v>44344</v>
      </c>
      <c r="C2113" s="1">
        <v>1</v>
      </c>
      <c r="D2113" s="1">
        <v>0</v>
      </c>
      <c r="E2113" s="1">
        <v>0</v>
      </c>
      <c r="F2113" s="1">
        <v>0</v>
      </c>
      <c r="G2113">
        <v>0</v>
      </c>
      <c r="H2113">
        <v>0</v>
      </c>
      <c r="I2113">
        <v>1</v>
      </c>
      <c r="J2113">
        <v>1</v>
      </c>
      <c r="K2113">
        <v>0</v>
      </c>
      <c r="L2113">
        <v>0</v>
      </c>
      <c r="M2113">
        <v>0</v>
      </c>
      <c r="N2113">
        <v>1</v>
      </c>
      <c r="O2113">
        <v>1</v>
      </c>
      <c r="P2113">
        <v>0</v>
      </c>
      <c r="Q2113">
        <v>0</v>
      </c>
      <c r="R2113">
        <v>1</v>
      </c>
      <c r="S2113">
        <v>0</v>
      </c>
      <c r="T2113">
        <v>1</v>
      </c>
      <c r="U2113">
        <v>0</v>
      </c>
      <c r="V2113" s="1">
        <v>1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1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1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>
        <v>0</v>
      </c>
      <c r="BD2113">
        <v>0</v>
      </c>
      <c r="BE2113">
        <v>0</v>
      </c>
      <c r="BF2113">
        <v>0</v>
      </c>
      <c r="BG2113" s="1">
        <v>0</v>
      </c>
      <c r="BH2113" s="1">
        <v>0</v>
      </c>
      <c r="BI2113" s="1">
        <v>0</v>
      </c>
      <c r="BJ2113" s="1">
        <v>0</v>
      </c>
      <c r="BK2113" s="1">
        <v>0</v>
      </c>
      <c r="BL2113" s="1">
        <v>0</v>
      </c>
      <c r="BM2113" s="1">
        <v>0</v>
      </c>
      <c r="BN2113" s="1">
        <v>0</v>
      </c>
      <c r="BO2113" s="1">
        <v>0</v>
      </c>
      <c r="BP2113" s="1">
        <v>0</v>
      </c>
      <c r="BQ2113" s="1">
        <v>0</v>
      </c>
      <c r="BR2113" s="1">
        <v>0</v>
      </c>
      <c r="BS2113" s="1">
        <v>0</v>
      </c>
      <c r="BT2113" s="1">
        <v>0</v>
      </c>
      <c r="BU2113" s="1">
        <v>0</v>
      </c>
      <c r="BV2113" s="1">
        <v>0</v>
      </c>
      <c r="BW2113" s="1">
        <v>0</v>
      </c>
      <c r="BX2113" s="1">
        <v>0</v>
      </c>
      <c r="BY2113" s="1">
        <v>0</v>
      </c>
      <c r="BZ2113" s="1">
        <v>0</v>
      </c>
      <c r="CA2113" s="1">
        <v>0</v>
      </c>
      <c r="CB2113" s="1">
        <v>0</v>
      </c>
      <c r="CC2113" s="1">
        <v>0</v>
      </c>
      <c r="CD2113" s="1">
        <v>0</v>
      </c>
      <c r="CE2113" s="1">
        <v>0</v>
      </c>
      <c r="CF2113" s="1">
        <v>0</v>
      </c>
      <c r="CG2113" s="1">
        <v>0</v>
      </c>
      <c r="CH2113" s="1">
        <v>0</v>
      </c>
      <c r="CI2113" s="1" t="s">
        <v>4946</v>
      </c>
      <c r="CJ2113" s="1" t="s">
        <v>4946</v>
      </c>
      <c r="CK2113" s="1" t="s">
        <v>4946</v>
      </c>
      <c r="CL2113" s="1" t="s">
        <v>4944</v>
      </c>
      <c r="CM2113" s="1" t="s">
        <v>4944</v>
      </c>
      <c r="CN2113" s="1" t="s">
        <v>4944</v>
      </c>
      <c r="CO2113" s="1" t="s">
        <v>4944</v>
      </c>
      <c r="CP2113" s="1" t="s">
        <v>4944</v>
      </c>
      <c r="CQ2113" s="1" t="s">
        <v>4944</v>
      </c>
      <c r="CR2113" s="1" t="s">
        <v>4944</v>
      </c>
      <c r="CS2113" s="1" t="s">
        <v>4944</v>
      </c>
      <c r="CT2113" s="1" t="s">
        <v>4943</v>
      </c>
      <c r="CU2113" s="1" t="s">
        <v>4943</v>
      </c>
      <c r="CV2113" s="1" t="s">
        <v>4943</v>
      </c>
      <c r="CW2113" s="1" t="s">
        <v>4943</v>
      </c>
      <c r="CX2113" s="1" t="s">
        <v>4943</v>
      </c>
      <c r="CY2113" s="1" t="s">
        <v>4943</v>
      </c>
      <c r="CZ2113" s="1" t="s">
        <v>4943</v>
      </c>
    </row>
    <row r="2114" spans="2:104" x14ac:dyDescent="0.25">
      <c r="B2114" s="2">
        <v>44344</v>
      </c>
      <c r="C2114" s="1">
        <v>1</v>
      </c>
      <c r="D2114" s="1">
        <v>0</v>
      </c>
      <c r="E2114" s="1">
        <v>0</v>
      </c>
      <c r="F2114" s="1">
        <v>0</v>
      </c>
      <c r="G2114">
        <v>0</v>
      </c>
      <c r="H2114">
        <v>0</v>
      </c>
      <c r="I2114">
        <v>1</v>
      </c>
      <c r="J2114">
        <v>1</v>
      </c>
      <c r="K2114">
        <v>1</v>
      </c>
      <c r="L2114">
        <v>1</v>
      </c>
      <c r="M2114">
        <v>1</v>
      </c>
      <c r="N2114">
        <v>0</v>
      </c>
      <c r="O2114">
        <v>1</v>
      </c>
      <c r="P2114">
        <v>0</v>
      </c>
      <c r="Q2114">
        <v>0</v>
      </c>
      <c r="R2114">
        <v>0</v>
      </c>
      <c r="S2114">
        <v>0</v>
      </c>
      <c r="T2114">
        <v>1</v>
      </c>
      <c r="U2114">
        <v>0</v>
      </c>
      <c r="V2114" s="1">
        <v>1</v>
      </c>
      <c r="W2114" s="1">
        <v>0</v>
      </c>
      <c r="X2114" s="1">
        <v>0</v>
      </c>
      <c r="Y2114" s="1">
        <v>0</v>
      </c>
      <c r="Z2114" s="1">
        <v>1</v>
      </c>
      <c r="AA2114" s="1">
        <v>1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1</v>
      </c>
      <c r="AH2114" s="1">
        <v>0</v>
      </c>
      <c r="AI2114" s="1">
        <v>1</v>
      </c>
      <c r="AJ2114" s="1">
        <v>0</v>
      </c>
      <c r="AK2114" s="1">
        <v>1</v>
      </c>
      <c r="AL2114" s="1">
        <v>0</v>
      </c>
      <c r="AM2114" s="1">
        <v>1</v>
      </c>
      <c r="AN2114" s="1">
        <v>0</v>
      </c>
      <c r="AO2114" s="1">
        <v>0</v>
      </c>
      <c r="AP2114" s="1">
        <v>0</v>
      </c>
      <c r="AQ2114" s="1">
        <v>1</v>
      </c>
      <c r="AR2114" s="1">
        <v>1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1</v>
      </c>
      <c r="AY2114" s="1">
        <v>1</v>
      </c>
      <c r="AZ2114" s="1">
        <v>1</v>
      </c>
      <c r="BA2114" s="1">
        <v>0</v>
      </c>
      <c r="BB2114" s="1">
        <v>1</v>
      </c>
      <c r="BC2114">
        <v>1</v>
      </c>
      <c r="BD2114">
        <v>0</v>
      </c>
      <c r="BE2114">
        <v>1</v>
      </c>
      <c r="BF2114">
        <v>1</v>
      </c>
      <c r="BG2114" s="1">
        <v>1</v>
      </c>
      <c r="BH2114" s="1">
        <v>0</v>
      </c>
      <c r="BI2114" s="1">
        <v>0</v>
      </c>
      <c r="BJ2114" s="1">
        <v>0</v>
      </c>
      <c r="BK2114" s="1">
        <v>1</v>
      </c>
      <c r="BL2114" s="1">
        <v>1</v>
      </c>
      <c r="BM2114" s="1">
        <v>0</v>
      </c>
      <c r="BN2114" s="1">
        <v>0</v>
      </c>
      <c r="BO2114" s="1">
        <v>0</v>
      </c>
      <c r="BP2114" s="1">
        <v>0</v>
      </c>
      <c r="BQ2114" s="1">
        <v>1</v>
      </c>
      <c r="BR2114" s="1">
        <v>0</v>
      </c>
      <c r="BS2114" s="1">
        <v>0</v>
      </c>
      <c r="BT2114" s="1">
        <v>0</v>
      </c>
      <c r="BU2114" s="1">
        <v>1</v>
      </c>
      <c r="BV2114" s="1">
        <v>1</v>
      </c>
      <c r="BW2114" s="1">
        <v>0</v>
      </c>
      <c r="BX2114" s="1">
        <v>0</v>
      </c>
      <c r="BY2114" s="1">
        <v>0</v>
      </c>
      <c r="BZ2114" s="1">
        <v>1</v>
      </c>
      <c r="CA2114" s="1">
        <v>1</v>
      </c>
      <c r="CB2114" s="1">
        <v>0</v>
      </c>
      <c r="CC2114" s="1">
        <v>0</v>
      </c>
      <c r="CD2114" s="1">
        <v>0</v>
      </c>
      <c r="CE2114" s="1">
        <v>0</v>
      </c>
      <c r="CF2114" s="1">
        <v>1</v>
      </c>
      <c r="CG2114" s="1">
        <v>0</v>
      </c>
      <c r="CH2114" s="1">
        <v>0</v>
      </c>
      <c r="CI2114" s="1" t="s">
        <v>4946</v>
      </c>
      <c r="CJ2114" s="1" t="s">
        <v>4946</v>
      </c>
      <c r="CK2114" s="1" t="s">
        <v>4944</v>
      </c>
      <c r="CL2114" s="1" t="s">
        <v>4945</v>
      </c>
      <c r="CM2114" s="1" t="s">
        <v>4946</v>
      </c>
      <c r="CN2114" s="1" t="s">
        <v>4946</v>
      </c>
      <c r="CO2114" s="1" t="s">
        <v>4946</v>
      </c>
      <c r="CP2114" s="1" t="s">
        <v>4946</v>
      </c>
      <c r="CQ2114" s="1" t="s">
        <v>4944</v>
      </c>
      <c r="CR2114" s="1" t="s">
        <v>4946</v>
      </c>
      <c r="CS2114" s="1" t="s">
        <v>4945</v>
      </c>
      <c r="CT2114" s="1" t="s">
        <v>4943</v>
      </c>
      <c r="CU2114" s="1" t="s">
        <v>4943</v>
      </c>
      <c r="CV2114" s="1" t="s">
        <v>4943</v>
      </c>
      <c r="CW2114" s="1" t="s">
        <v>4943</v>
      </c>
      <c r="CX2114" s="1" t="s">
        <v>4943</v>
      </c>
      <c r="CY2114" s="1" t="s">
        <v>4943</v>
      </c>
      <c r="CZ2114" s="1" t="s">
        <v>4943</v>
      </c>
    </row>
    <row r="2115" spans="2:104" x14ac:dyDescent="0.25">
      <c r="B2115" s="2">
        <v>44344</v>
      </c>
      <c r="C2115" s="1">
        <v>1</v>
      </c>
      <c r="D2115" s="1">
        <v>0</v>
      </c>
      <c r="E2115" s="1">
        <v>0</v>
      </c>
      <c r="F2115" s="1">
        <v>0</v>
      </c>
      <c r="G2115">
        <v>0</v>
      </c>
      <c r="H2115">
        <v>0</v>
      </c>
      <c r="I2115">
        <v>1</v>
      </c>
      <c r="J2115">
        <v>1</v>
      </c>
      <c r="K2115">
        <v>0</v>
      </c>
      <c r="L2115">
        <v>0</v>
      </c>
      <c r="M2115">
        <v>0</v>
      </c>
      <c r="N2115">
        <v>1</v>
      </c>
      <c r="O2115">
        <v>1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0</v>
      </c>
      <c r="V2115" s="1">
        <v>1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1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1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>
        <v>0</v>
      </c>
      <c r="BD2115">
        <v>0</v>
      </c>
      <c r="BE2115">
        <v>0</v>
      </c>
      <c r="BF2115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M2115" s="1">
        <v>0</v>
      </c>
      <c r="BN2115" s="1">
        <v>0</v>
      </c>
      <c r="BO2115" s="1">
        <v>0</v>
      </c>
      <c r="BP2115" s="1">
        <v>0</v>
      </c>
      <c r="BQ2115" s="1">
        <v>0</v>
      </c>
      <c r="BR2115" s="1">
        <v>0</v>
      </c>
      <c r="BS2115" s="1">
        <v>0</v>
      </c>
      <c r="BT2115" s="1">
        <v>0</v>
      </c>
      <c r="BU2115" s="1">
        <v>0</v>
      </c>
      <c r="BV2115" s="1">
        <v>0</v>
      </c>
      <c r="BW2115" s="1">
        <v>0</v>
      </c>
      <c r="BX2115" s="1">
        <v>0</v>
      </c>
      <c r="BY2115" s="1">
        <v>0</v>
      </c>
      <c r="BZ2115" s="1">
        <v>0</v>
      </c>
      <c r="CA2115" s="1">
        <v>0</v>
      </c>
      <c r="CB2115" s="1">
        <v>0</v>
      </c>
      <c r="CC2115" s="1">
        <v>0</v>
      </c>
      <c r="CD2115" s="1">
        <v>0</v>
      </c>
      <c r="CE2115" s="1">
        <v>0</v>
      </c>
      <c r="CF2115" s="1">
        <v>0</v>
      </c>
      <c r="CG2115" s="1">
        <v>0</v>
      </c>
      <c r="CH2115" s="1">
        <v>0</v>
      </c>
      <c r="CI2115" s="1" t="s">
        <v>4944</v>
      </c>
      <c r="CJ2115" s="1" t="s">
        <v>4944</v>
      </c>
      <c r="CK2115" s="1" t="s">
        <v>4945</v>
      </c>
      <c r="CL2115" s="1" t="s">
        <v>4944</v>
      </c>
      <c r="CM2115" s="1" t="s">
        <v>4944</v>
      </c>
      <c r="CN2115" s="1" t="s">
        <v>4944</v>
      </c>
      <c r="CO2115" s="1" t="s">
        <v>4945</v>
      </c>
      <c r="CP2115" s="1" t="s">
        <v>4944</v>
      </c>
      <c r="CQ2115" s="1" t="s">
        <v>4944</v>
      </c>
      <c r="CR2115" s="1" t="s">
        <v>4944</v>
      </c>
      <c r="CS2115" s="1" t="s">
        <v>4945</v>
      </c>
      <c r="CT2115" s="1" t="s">
        <v>4943</v>
      </c>
      <c r="CU2115" s="1" t="s">
        <v>4943</v>
      </c>
      <c r="CV2115" s="1" t="s">
        <v>4943</v>
      </c>
      <c r="CW2115" s="1" t="s">
        <v>4943</v>
      </c>
      <c r="CX2115" s="1" t="s">
        <v>4943</v>
      </c>
      <c r="CY2115" s="1" t="s">
        <v>4943</v>
      </c>
      <c r="CZ2115" s="1" t="s">
        <v>4943</v>
      </c>
    </row>
    <row r="2116" spans="2:104" x14ac:dyDescent="0.25">
      <c r="B2116" s="2">
        <v>44344</v>
      </c>
      <c r="C2116" s="1">
        <v>1</v>
      </c>
      <c r="D2116" s="1">
        <v>0</v>
      </c>
      <c r="E2116" s="1">
        <v>0</v>
      </c>
      <c r="F2116" s="1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0</v>
      </c>
      <c r="N2116">
        <v>1</v>
      </c>
      <c r="O2116">
        <v>1</v>
      </c>
      <c r="P2116">
        <v>0</v>
      </c>
      <c r="Q2116">
        <v>0</v>
      </c>
      <c r="R2116">
        <v>1</v>
      </c>
      <c r="S2116">
        <v>1</v>
      </c>
      <c r="T2116">
        <v>1</v>
      </c>
      <c r="U2116">
        <v>0</v>
      </c>
      <c r="V2116" s="1">
        <v>1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1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1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1</v>
      </c>
      <c r="AX2116" s="1">
        <v>1</v>
      </c>
      <c r="AY2116" s="1">
        <v>1</v>
      </c>
      <c r="AZ2116" s="1">
        <v>1</v>
      </c>
      <c r="BA2116" s="1">
        <v>0</v>
      </c>
      <c r="BB2116" s="1">
        <v>0</v>
      </c>
      <c r="BC2116">
        <v>1</v>
      </c>
      <c r="BD2116">
        <v>1</v>
      </c>
      <c r="BE2116">
        <v>1</v>
      </c>
      <c r="BF2116">
        <v>0</v>
      </c>
      <c r="BG2116" s="1">
        <v>1</v>
      </c>
      <c r="BH2116" s="1">
        <v>0</v>
      </c>
      <c r="BI2116" s="1">
        <v>0</v>
      </c>
      <c r="BJ2116" s="1">
        <v>0</v>
      </c>
      <c r="BK2116" s="1">
        <v>0</v>
      </c>
      <c r="BL2116" s="1">
        <v>0</v>
      </c>
      <c r="BM2116" s="1">
        <v>0</v>
      </c>
      <c r="BN2116" s="1">
        <v>0</v>
      </c>
      <c r="BO2116" s="1">
        <v>0</v>
      </c>
      <c r="BP2116" s="1">
        <v>0</v>
      </c>
      <c r="BQ2116" s="1">
        <v>0</v>
      </c>
      <c r="BR2116" s="1">
        <v>0</v>
      </c>
      <c r="BS2116" s="1">
        <v>0</v>
      </c>
      <c r="BT2116" s="1">
        <v>0</v>
      </c>
      <c r="BU2116" s="1">
        <v>0</v>
      </c>
      <c r="BV2116" s="1">
        <v>0</v>
      </c>
      <c r="BW2116" s="1">
        <v>0</v>
      </c>
      <c r="BX2116" s="1">
        <v>0</v>
      </c>
      <c r="BY2116" s="1">
        <v>0</v>
      </c>
      <c r="BZ2116" s="1">
        <v>0</v>
      </c>
      <c r="CA2116" s="1">
        <v>0</v>
      </c>
      <c r="CB2116" s="1">
        <v>0</v>
      </c>
      <c r="CC2116" s="1">
        <v>0</v>
      </c>
      <c r="CD2116" s="1">
        <v>0</v>
      </c>
      <c r="CE2116" s="1">
        <v>0</v>
      </c>
      <c r="CF2116" s="1">
        <v>0</v>
      </c>
      <c r="CG2116" s="1">
        <v>0</v>
      </c>
      <c r="CH2116" s="1">
        <v>0</v>
      </c>
      <c r="CI2116" s="1" t="s">
        <v>4946</v>
      </c>
      <c r="CJ2116" s="1" t="s">
        <v>4946</v>
      </c>
      <c r="CK2116" s="1" t="s">
        <v>4944</v>
      </c>
      <c r="CL2116" s="1" t="s">
        <v>4944</v>
      </c>
      <c r="CM2116" s="1" t="s">
        <v>4946</v>
      </c>
      <c r="CN2116" s="1" t="s">
        <v>4946</v>
      </c>
      <c r="CO2116" s="1" t="s">
        <v>4946</v>
      </c>
      <c r="CP2116" s="1" t="s">
        <v>4946</v>
      </c>
      <c r="CQ2116" s="1" t="s">
        <v>4946</v>
      </c>
      <c r="CR2116" s="1" t="s">
        <v>4946</v>
      </c>
      <c r="CS2116" s="1" t="s">
        <v>4946</v>
      </c>
      <c r="CT2116" s="1" t="s">
        <v>4943</v>
      </c>
      <c r="CU2116" s="1" t="s">
        <v>4943</v>
      </c>
      <c r="CV2116" s="1" t="s">
        <v>4943</v>
      </c>
      <c r="CW2116" s="1" t="s">
        <v>4943</v>
      </c>
      <c r="CX2116" s="1" t="s">
        <v>4943</v>
      </c>
      <c r="CY2116" s="1" t="s">
        <v>4943</v>
      </c>
      <c r="CZ2116" s="1" t="s">
        <v>4943</v>
      </c>
    </row>
    <row r="2117" spans="2:104" x14ac:dyDescent="0.25">
      <c r="B2117" s="2">
        <v>44344</v>
      </c>
      <c r="C2117" s="1">
        <v>1</v>
      </c>
      <c r="D2117" s="1">
        <v>0</v>
      </c>
      <c r="E2117" s="1">
        <v>0</v>
      </c>
      <c r="F2117" s="1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1</v>
      </c>
      <c r="M2117">
        <v>1</v>
      </c>
      <c r="N2117">
        <v>1</v>
      </c>
      <c r="O2117">
        <v>1</v>
      </c>
      <c r="P2117">
        <v>0</v>
      </c>
      <c r="Q2117">
        <v>0</v>
      </c>
      <c r="R2117">
        <v>1</v>
      </c>
      <c r="S2117">
        <v>0</v>
      </c>
      <c r="T2117">
        <v>1</v>
      </c>
      <c r="U2117">
        <v>0</v>
      </c>
      <c r="V2117" s="1">
        <v>1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1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1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1</v>
      </c>
      <c r="AX2117" s="1">
        <v>1</v>
      </c>
      <c r="AY2117" s="1">
        <v>1</v>
      </c>
      <c r="AZ2117" s="1">
        <v>1</v>
      </c>
      <c r="BA2117" s="1">
        <v>0</v>
      </c>
      <c r="BB2117" s="1">
        <v>1</v>
      </c>
      <c r="BC2117">
        <v>1</v>
      </c>
      <c r="BD2117">
        <v>1</v>
      </c>
      <c r="BE2117">
        <v>1</v>
      </c>
      <c r="BF2117">
        <v>0</v>
      </c>
      <c r="BG2117" s="1">
        <v>1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M2117" s="1">
        <v>0</v>
      </c>
      <c r="BN2117" s="1">
        <v>0</v>
      </c>
      <c r="BO2117" s="1">
        <v>0</v>
      </c>
      <c r="BP2117" s="1">
        <v>0</v>
      </c>
      <c r="BQ2117" s="1">
        <v>1</v>
      </c>
      <c r="BR2117" s="1">
        <v>1</v>
      </c>
      <c r="BS2117" s="1">
        <v>0</v>
      </c>
      <c r="BT2117" s="1">
        <v>0</v>
      </c>
      <c r="BU2117" s="1">
        <v>1</v>
      </c>
      <c r="BV2117" s="1">
        <v>1</v>
      </c>
      <c r="BW2117" s="1">
        <v>0</v>
      </c>
      <c r="BX2117" s="1">
        <v>0</v>
      </c>
      <c r="BY2117" s="1">
        <v>0</v>
      </c>
      <c r="BZ2117" s="1">
        <v>0</v>
      </c>
      <c r="CA2117" s="1">
        <v>0</v>
      </c>
      <c r="CB2117" s="1">
        <v>0</v>
      </c>
      <c r="CC2117" s="1">
        <v>0</v>
      </c>
      <c r="CD2117" s="1">
        <v>0</v>
      </c>
      <c r="CE2117" s="1">
        <v>0</v>
      </c>
      <c r="CF2117" s="1">
        <v>1</v>
      </c>
      <c r="CG2117" s="1">
        <v>0</v>
      </c>
      <c r="CH2117" s="1">
        <v>0</v>
      </c>
      <c r="CI2117" s="1" t="s">
        <v>4946</v>
      </c>
      <c r="CJ2117" s="1" t="s">
        <v>4946</v>
      </c>
      <c r="CK2117" s="1" t="s">
        <v>4946</v>
      </c>
      <c r="CL2117" s="1" t="s">
        <v>4946</v>
      </c>
      <c r="CM2117" s="1" t="s">
        <v>4944</v>
      </c>
      <c r="CN2117" s="1" t="s">
        <v>4945</v>
      </c>
      <c r="CO2117" s="1" t="s">
        <v>4945</v>
      </c>
      <c r="CP2117" s="1" t="s">
        <v>4944</v>
      </c>
      <c r="CQ2117" s="1" t="s">
        <v>4944</v>
      </c>
      <c r="CR2117" s="1" t="s">
        <v>4944</v>
      </c>
      <c r="CS2117" s="1" t="s">
        <v>4944</v>
      </c>
      <c r="CT2117" s="1" t="s">
        <v>4943</v>
      </c>
      <c r="CU2117" s="1" t="s">
        <v>4943</v>
      </c>
      <c r="CV2117" s="1" t="s">
        <v>4943</v>
      </c>
      <c r="CW2117" s="1" t="s">
        <v>4943</v>
      </c>
      <c r="CX2117" s="1" t="s">
        <v>4943</v>
      </c>
      <c r="CY2117" s="1" t="s">
        <v>4943</v>
      </c>
      <c r="CZ2117" s="1" t="s">
        <v>4943</v>
      </c>
    </row>
    <row r="2118" spans="2:104" x14ac:dyDescent="0.25">
      <c r="B2118" s="2">
        <v>44344</v>
      </c>
      <c r="C2118" s="1">
        <v>1</v>
      </c>
      <c r="D2118" s="1">
        <v>0</v>
      </c>
      <c r="E2118" s="1">
        <v>0</v>
      </c>
      <c r="F2118" s="1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0</v>
      </c>
      <c r="N2118">
        <v>1</v>
      </c>
      <c r="O2118">
        <v>1</v>
      </c>
      <c r="P2118">
        <v>1</v>
      </c>
      <c r="Q2118">
        <v>0</v>
      </c>
      <c r="R2118">
        <v>1</v>
      </c>
      <c r="S2118">
        <v>0</v>
      </c>
      <c r="T2118">
        <v>0</v>
      </c>
      <c r="U2118">
        <v>0</v>
      </c>
      <c r="V2118" s="1">
        <v>1</v>
      </c>
      <c r="W2118" s="1">
        <v>1</v>
      </c>
      <c r="X2118" s="1">
        <v>0</v>
      </c>
      <c r="Y2118" s="1">
        <v>0</v>
      </c>
      <c r="Z2118" s="1">
        <v>0</v>
      </c>
      <c r="AA2118" s="1">
        <v>1</v>
      </c>
      <c r="AB2118" s="1">
        <v>0</v>
      </c>
      <c r="AC2118" s="1">
        <v>0</v>
      </c>
      <c r="AD2118" s="1">
        <v>0</v>
      </c>
      <c r="AE2118" s="1">
        <v>0</v>
      </c>
      <c r="AF2118" s="1">
        <v>1</v>
      </c>
      <c r="AG2118" s="1">
        <v>0</v>
      </c>
      <c r="AH2118" s="1">
        <v>0</v>
      </c>
      <c r="AI2118" s="1">
        <v>0</v>
      </c>
      <c r="AJ2118" s="1">
        <v>0</v>
      </c>
      <c r="AK2118" s="1">
        <v>1</v>
      </c>
      <c r="AL2118" s="1">
        <v>1</v>
      </c>
      <c r="AM2118" s="1">
        <v>1</v>
      </c>
      <c r="AN2118" s="1">
        <v>1</v>
      </c>
      <c r="AO2118" s="1">
        <v>0</v>
      </c>
      <c r="AP2118" s="1">
        <v>0</v>
      </c>
      <c r="AQ2118" s="1">
        <v>0</v>
      </c>
      <c r="AR2118" s="1">
        <v>1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1</v>
      </c>
      <c r="AY2118" s="1">
        <v>1</v>
      </c>
      <c r="AZ2118" s="1">
        <v>1</v>
      </c>
      <c r="BA2118" s="1">
        <v>0</v>
      </c>
      <c r="BB2118" s="1">
        <v>0</v>
      </c>
      <c r="BC2118">
        <v>1</v>
      </c>
      <c r="BD2118">
        <v>0</v>
      </c>
      <c r="BE2118">
        <v>1</v>
      </c>
      <c r="BF2118">
        <v>1</v>
      </c>
      <c r="BG2118" s="1">
        <v>1</v>
      </c>
      <c r="BH2118" s="1">
        <v>1</v>
      </c>
      <c r="BI2118" s="1">
        <v>0</v>
      </c>
      <c r="BJ2118" s="1">
        <v>0</v>
      </c>
      <c r="BK2118" s="1">
        <v>0</v>
      </c>
      <c r="BL2118" s="1">
        <v>1</v>
      </c>
      <c r="BM2118" s="1">
        <v>0</v>
      </c>
      <c r="BN2118" s="1">
        <v>0</v>
      </c>
      <c r="BO2118" s="1">
        <v>0</v>
      </c>
      <c r="BP2118" s="1">
        <v>0</v>
      </c>
      <c r="BQ2118" s="1">
        <v>0</v>
      </c>
      <c r="BR2118" s="1">
        <v>0</v>
      </c>
      <c r="BS2118" s="1">
        <v>0</v>
      </c>
      <c r="BT2118" s="1">
        <v>0</v>
      </c>
      <c r="BU2118" s="1">
        <v>0</v>
      </c>
      <c r="BV2118" s="1">
        <v>0</v>
      </c>
      <c r="BW2118" s="1">
        <v>0</v>
      </c>
      <c r="BX2118" s="1">
        <v>0</v>
      </c>
      <c r="BY2118" s="1">
        <v>0</v>
      </c>
      <c r="BZ2118" s="1">
        <v>0</v>
      </c>
      <c r="CA2118" s="1">
        <v>0</v>
      </c>
      <c r="CB2118" s="1">
        <v>0</v>
      </c>
      <c r="CC2118" s="1">
        <v>0</v>
      </c>
      <c r="CD2118" s="1">
        <v>0</v>
      </c>
      <c r="CE2118" s="1">
        <v>0</v>
      </c>
      <c r="CF2118" s="1">
        <v>0</v>
      </c>
      <c r="CG2118" s="1">
        <v>0</v>
      </c>
      <c r="CH2118" s="1">
        <v>0</v>
      </c>
      <c r="CI2118" s="1" t="s">
        <v>4946</v>
      </c>
      <c r="CJ2118" s="1" t="s">
        <v>4946</v>
      </c>
      <c r="CK2118" s="1" t="s">
        <v>4946</v>
      </c>
      <c r="CL2118" s="1" t="s">
        <v>4946</v>
      </c>
      <c r="CM2118" s="1" t="s">
        <v>4946</v>
      </c>
      <c r="CN2118" s="1" t="s">
        <v>4946</v>
      </c>
      <c r="CO2118" s="1" t="s">
        <v>4945</v>
      </c>
      <c r="CP2118" s="1" t="s">
        <v>4945</v>
      </c>
      <c r="CQ2118" s="1" t="s">
        <v>4946</v>
      </c>
      <c r="CR2118" s="1" t="s">
        <v>4946</v>
      </c>
      <c r="CS2118" s="1" t="s">
        <v>4945</v>
      </c>
      <c r="CT2118" s="1" t="s">
        <v>4943</v>
      </c>
      <c r="CU2118" s="1" t="s">
        <v>4943</v>
      </c>
      <c r="CV2118" s="1" t="s">
        <v>4943</v>
      </c>
      <c r="CW2118" s="1" t="s">
        <v>4943</v>
      </c>
      <c r="CX2118" s="1" t="s">
        <v>4943</v>
      </c>
      <c r="CY2118" s="1" t="s">
        <v>4943</v>
      </c>
      <c r="CZ2118" s="1" t="s">
        <v>4943</v>
      </c>
    </row>
    <row r="2119" spans="2:104" x14ac:dyDescent="0.25">
      <c r="B2119" s="2">
        <v>44344</v>
      </c>
      <c r="C2119" s="1">
        <v>1</v>
      </c>
      <c r="D2119" s="1">
        <v>0</v>
      </c>
      <c r="E2119" s="1">
        <v>0</v>
      </c>
      <c r="F2119" s="1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1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1</v>
      </c>
      <c r="U2119">
        <v>1</v>
      </c>
      <c r="V2119" s="1">
        <v>1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1</v>
      </c>
      <c r="AG2119" s="1">
        <v>0</v>
      </c>
      <c r="AH2119" s="1">
        <v>0</v>
      </c>
      <c r="AI2119" s="1">
        <v>1</v>
      </c>
      <c r="AJ2119" s="1">
        <v>0</v>
      </c>
      <c r="AK2119" s="1">
        <v>0</v>
      </c>
      <c r="AL2119" s="1">
        <v>0</v>
      </c>
      <c r="AM2119" s="1">
        <v>1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1</v>
      </c>
      <c r="AY2119" s="1">
        <v>1</v>
      </c>
      <c r="AZ2119" s="1">
        <v>1</v>
      </c>
      <c r="BA2119" s="1">
        <v>0</v>
      </c>
      <c r="BB2119" s="1">
        <v>0</v>
      </c>
      <c r="BC2119">
        <v>1</v>
      </c>
      <c r="BD2119">
        <v>0</v>
      </c>
      <c r="BE2119">
        <v>1</v>
      </c>
      <c r="BF2119">
        <v>0</v>
      </c>
      <c r="BG2119" s="1">
        <v>1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M2119" s="1">
        <v>0</v>
      </c>
      <c r="BN2119" s="1">
        <v>0</v>
      </c>
      <c r="BO2119" s="1">
        <v>0</v>
      </c>
      <c r="BP2119" s="1">
        <v>0</v>
      </c>
      <c r="BQ2119" s="1">
        <v>0</v>
      </c>
      <c r="BR2119" s="1">
        <v>0</v>
      </c>
      <c r="BS2119" s="1">
        <v>0</v>
      </c>
      <c r="BT2119" s="1">
        <v>0</v>
      </c>
      <c r="BU2119" s="1">
        <v>0</v>
      </c>
      <c r="BV2119" s="1">
        <v>0</v>
      </c>
      <c r="BW2119" s="1">
        <v>0</v>
      </c>
      <c r="BX2119" s="1">
        <v>0</v>
      </c>
      <c r="BY2119" s="1">
        <v>0</v>
      </c>
      <c r="BZ2119" s="1">
        <v>0</v>
      </c>
      <c r="CA2119" s="1">
        <v>0</v>
      </c>
      <c r="CB2119" s="1">
        <v>0</v>
      </c>
      <c r="CC2119" s="1">
        <v>0</v>
      </c>
      <c r="CD2119" s="1">
        <v>0</v>
      </c>
      <c r="CE2119" s="1">
        <v>0</v>
      </c>
      <c r="CF2119" s="1">
        <v>1</v>
      </c>
      <c r="CG2119" s="1">
        <v>0</v>
      </c>
      <c r="CH2119" s="1">
        <v>0</v>
      </c>
      <c r="CI2119" s="1" t="s">
        <v>4946</v>
      </c>
      <c r="CJ2119" s="1" t="s">
        <v>4946</v>
      </c>
      <c r="CK2119" s="1" t="s">
        <v>4944</v>
      </c>
      <c r="CL2119" s="1" t="s">
        <v>4945</v>
      </c>
      <c r="CM2119" s="1" t="s">
        <v>4944</v>
      </c>
      <c r="CN2119" s="1" t="s">
        <v>4944</v>
      </c>
      <c r="CO2119" s="1" t="s">
        <v>4946</v>
      </c>
      <c r="CP2119" s="1" t="s">
        <v>4945</v>
      </c>
      <c r="CQ2119" s="1" t="s">
        <v>4946</v>
      </c>
      <c r="CR2119" s="1" t="s">
        <v>4946</v>
      </c>
      <c r="CS2119" s="1" t="s">
        <v>4946</v>
      </c>
      <c r="CT2119" s="1" t="s">
        <v>4943</v>
      </c>
      <c r="CU2119" s="1" t="s">
        <v>4943</v>
      </c>
      <c r="CV2119" s="1" t="s">
        <v>4943</v>
      </c>
      <c r="CW2119" s="1" t="s">
        <v>4943</v>
      </c>
      <c r="CX2119" s="1" t="s">
        <v>4943</v>
      </c>
      <c r="CY2119" s="1" t="s">
        <v>4943</v>
      </c>
      <c r="CZ2119" s="1" t="s">
        <v>4943</v>
      </c>
    </row>
    <row r="2120" spans="2:104" x14ac:dyDescent="0.25">
      <c r="B2120" s="2">
        <v>44344</v>
      </c>
      <c r="C2120" s="1">
        <v>1</v>
      </c>
      <c r="D2120" s="1">
        <v>0</v>
      </c>
      <c r="E2120" s="1">
        <v>0</v>
      </c>
      <c r="F2120" s="1">
        <v>0</v>
      </c>
      <c r="G2120">
        <v>0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1</v>
      </c>
      <c r="O2120">
        <v>0</v>
      </c>
      <c r="P2120">
        <v>1</v>
      </c>
      <c r="Q2120">
        <v>0</v>
      </c>
      <c r="R2120">
        <v>1</v>
      </c>
      <c r="S2120">
        <v>1</v>
      </c>
      <c r="T2120">
        <v>1</v>
      </c>
      <c r="U2120">
        <v>1</v>
      </c>
      <c r="V2120" s="1">
        <v>1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1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1</v>
      </c>
      <c r="AY2120" s="1">
        <v>1</v>
      </c>
      <c r="AZ2120" s="1">
        <v>1</v>
      </c>
      <c r="BA2120" s="1">
        <v>0</v>
      </c>
      <c r="BB2120" s="1">
        <v>0</v>
      </c>
      <c r="BC2120">
        <v>1</v>
      </c>
      <c r="BD2120">
        <v>1</v>
      </c>
      <c r="BE2120">
        <v>1</v>
      </c>
      <c r="BF2120">
        <v>0</v>
      </c>
      <c r="BG2120" s="1">
        <v>1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M2120" s="1">
        <v>0</v>
      </c>
      <c r="BN2120" s="1">
        <v>0</v>
      </c>
      <c r="BO2120" s="1">
        <v>0</v>
      </c>
      <c r="BP2120" s="1">
        <v>0</v>
      </c>
      <c r="BQ2120" s="1">
        <v>0</v>
      </c>
      <c r="BR2120" s="1">
        <v>0</v>
      </c>
      <c r="BS2120" s="1">
        <v>0</v>
      </c>
      <c r="BT2120" s="1">
        <v>0</v>
      </c>
      <c r="BU2120" s="1">
        <v>0</v>
      </c>
      <c r="BV2120" s="1">
        <v>0</v>
      </c>
      <c r="BW2120" s="1">
        <v>0</v>
      </c>
      <c r="BX2120" s="1">
        <v>0</v>
      </c>
      <c r="BY2120" s="1">
        <v>0</v>
      </c>
      <c r="BZ2120" s="1">
        <v>0</v>
      </c>
      <c r="CA2120" s="1">
        <v>0</v>
      </c>
      <c r="CB2120" s="1">
        <v>0</v>
      </c>
      <c r="CC2120" s="1">
        <v>0</v>
      </c>
      <c r="CD2120" s="1">
        <v>0</v>
      </c>
      <c r="CE2120" s="1">
        <v>0</v>
      </c>
      <c r="CF2120" s="1">
        <v>1</v>
      </c>
      <c r="CG2120" s="1">
        <v>0</v>
      </c>
      <c r="CH2120" s="1">
        <v>0</v>
      </c>
      <c r="CI2120" s="1" t="s">
        <v>4944</v>
      </c>
      <c r="CJ2120" s="1" t="s">
        <v>4944</v>
      </c>
      <c r="CK2120" s="1" t="s">
        <v>4945</v>
      </c>
      <c r="CL2120" s="1" t="s">
        <v>4945</v>
      </c>
      <c r="CM2120" s="1" t="s">
        <v>4944</v>
      </c>
      <c r="CN2120" s="1" t="s">
        <v>4944</v>
      </c>
      <c r="CO2120" s="1" t="s">
        <v>4944</v>
      </c>
      <c r="CP2120" s="1" t="s">
        <v>4946</v>
      </c>
      <c r="CQ2120" s="1" t="s">
        <v>4944</v>
      </c>
      <c r="CR2120" s="1" t="s">
        <v>4944</v>
      </c>
      <c r="CS2120" s="1" t="s">
        <v>4945</v>
      </c>
      <c r="CT2120" s="1" t="s">
        <v>4943</v>
      </c>
      <c r="CU2120" s="1" t="s">
        <v>4943</v>
      </c>
      <c r="CV2120" s="1" t="s">
        <v>4943</v>
      </c>
      <c r="CW2120" s="1" t="s">
        <v>4943</v>
      </c>
      <c r="CX2120" s="1" t="s">
        <v>4943</v>
      </c>
      <c r="CY2120" s="1" t="s">
        <v>4943</v>
      </c>
      <c r="CZ2120" s="1" t="s">
        <v>4943</v>
      </c>
    </row>
    <row r="2121" spans="2:104" x14ac:dyDescent="0.25">
      <c r="B2121" s="2">
        <v>44344</v>
      </c>
      <c r="C2121" s="1">
        <v>1</v>
      </c>
      <c r="D2121" s="1">
        <v>0</v>
      </c>
      <c r="E2121" s="1">
        <v>0</v>
      </c>
      <c r="F2121" s="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1</v>
      </c>
      <c r="M2121">
        <v>1</v>
      </c>
      <c r="N2121">
        <v>1</v>
      </c>
      <c r="O2121">
        <v>1</v>
      </c>
      <c r="P2121">
        <v>0</v>
      </c>
      <c r="Q2121">
        <v>0</v>
      </c>
      <c r="R2121">
        <v>0</v>
      </c>
      <c r="S2121">
        <v>0</v>
      </c>
      <c r="T2121">
        <v>1</v>
      </c>
      <c r="U2121">
        <v>0</v>
      </c>
      <c r="V2121" s="1">
        <v>1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1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1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1</v>
      </c>
      <c r="AX2121" s="1">
        <v>1</v>
      </c>
      <c r="AY2121" s="1">
        <v>1</v>
      </c>
      <c r="AZ2121" s="1">
        <v>1</v>
      </c>
      <c r="BA2121" s="1">
        <v>0</v>
      </c>
      <c r="BB2121" s="1">
        <v>1</v>
      </c>
      <c r="BC2121">
        <v>1</v>
      </c>
      <c r="BD2121">
        <v>1</v>
      </c>
      <c r="BE2121">
        <v>1</v>
      </c>
      <c r="BF2121">
        <v>0</v>
      </c>
      <c r="BG2121" s="1">
        <v>1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M2121" s="1">
        <v>0</v>
      </c>
      <c r="BN2121" s="1">
        <v>0</v>
      </c>
      <c r="BO2121" s="1">
        <v>0</v>
      </c>
      <c r="BP2121" s="1">
        <v>0</v>
      </c>
      <c r="BQ2121" s="1">
        <v>1</v>
      </c>
      <c r="BR2121" s="1">
        <v>1</v>
      </c>
      <c r="BS2121" s="1">
        <v>0</v>
      </c>
      <c r="BT2121" s="1">
        <v>1</v>
      </c>
      <c r="BU2121" s="1">
        <v>1</v>
      </c>
      <c r="BV2121" s="1">
        <v>1</v>
      </c>
      <c r="BW2121" s="1">
        <v>0</v>
      </c>
      <c r="BX2121" s="1">
        <v>0</v>
      </c>
      <c r="BY2121" s="1">
        <v>0</v>
      </c>
      <c r="BZ2121" s="1">
        <v>0</v>
      </c>
      <c r="CA2121" s="1">
        <v>0</v>
      </c>
      <c r="CB2121" s="1">
        <v>0</v>
      </c>
      <c r="CC2121" s="1">
        <v>0</v>
      </c>
      <c r="CD2121" s="1">
        <v>0</v>
      </c>
      <c r="CE2121" s="1">
        <v>0</v>
      </c>
      <c r="CF2121" s="1">
        <v>1</v>
      </c>
      <c r="CG2121" s="1">
        <v>0</v>
      </c>
      <c r="CH2121" s="1">
        <v>0</v>
      </c>
      <c r="CI2121" s="1" t="s">
        <v>4946</v>
      </c>
      <c r="CJ2121" s="1" t="s">
        <v>4946</v>
      </c>
      <c r="CK2121" s="1" t="s">
        <v>4946</v>
      </c>
      <c r="CL2121" s="1" t="s">
        <v>4946</v>
      </c>
      <c r="CM2121" s="1" t="s">
        <v>4946</v>
      </c>
      <c r="CN2121" s="1" t="s">
        <v>4946</v>
      </c>
      <c r="CO2121" s="1" t="s">
        <v>4946</v>
      </c>
      <c r="CP2121" s="1" t="s">
        <v>4946</v>
      </c>
      <c r="CQ2121" s="1" t="s">
        <v>4946</v>
      </c>
      <c r="CR2121" s="1" t="s">
        <v>4946</v>
      </c>
      <c r="CS2121" s="1" t="s">
        <v>4946</v>
      </c>
      <c r="CT2121" s="1" t="s">
        <v>4943</v>
      </c>
      <c r="CU2121" s="1" t="s">
        <v>4943</v>
      </c>
      <c r="CV2121" s="1" t="s">
        <v>4943</v>
      </c>
      <c r="CW2121" s="1" t="s">
        <v>4943</v>
      </c>
      <c r="CX2121" s="1" t="s">
        <v>4943</v>
      </c>
      <c r="CY2121" s="1" t="s">
        <v>4943</v>
      </c>
      <c r="CZ2121" s="1" t="s">
        <v>4943</v>
      </c>
    </row>
    <row r="2122" spans="2:104" x14ac:dyDescent="0.25">
      <c r="B2122" s="2">
        <v>44344</v>
      </c>
      <c r="C2122" s="1">
        <v>1</v>
      </c>
      <c r="D2122" s="1">
        <v>0</v>
      </c>
      <c r="E2122" s="1">
        <v>0</v>
      </c>
      <c r="F2122" s="1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1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>
        <v>0</v>
      </c>
      <c r="BD2122">
        <v>0</v>
      </c>
      <c r="BE2122">
        <v>0</v>
      </c>
      <c r="BF2122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M2122" s="1">
        <v>0</v>
      </c>
      <c r="BN2122" s="1">
        <v>0</v>
      </c>
      <c r="BO2122" s="1">
        <v>0</v>
      </c>
      <c r="BP2122" s="1">
        <v>0</v>
      </c>
      <c r="BQ2122" s="1">
        <v>0</v>
      </c>
      <c r="BR2122" s="1">
        <v>0</v>
      </c>
      <c r="BS2122" s="1">
        <v>0</v>
      </c>
      <c r="BT2122" s="1">
        <v>0</v>
      </c>
      <c r="BU2122" s="1">
        <v>0</v>
      </c>
      <c r="BV2122" s="1">
        <v>0</v>
      </c>
      <c r="BW2122" s="1">
        <v>0</v>
      </c>
      <c r="BX2122" s="1">
        <v>0</v>
      </c>
      <c r="BY2122" s="1">
        <v>0</v>
      </c>
      <c r="BZ2122" s="1">
        <v>0</v>
      </c>
      <c r="CA2122" s="1">
        <v>0</v>
      </c>
      <c r="CB2122" s="1">
        <v>0</v>
      </c>
      <c r="CC2122" s="1">
        <v>0</v>
      </c>
      <c r="CD2122" s="1">
        <v>0</v>
      </c>
      <c r="CE2122" s="1">
        <v>0</v>
      </c>
      <c r="CF2122" s="1">
        <v>1</v>
      </c>
      <c r="CG2122" s="1">
        <v>0</v>
      </c>
      <c r="CH2122" s="1">
        <v>0</v>
      </c>
      <c r="CI2122" s="1" t="s">
        <v>4946</v>
      </c>
      <c r="CJ2122" s="1" t="s">
        <v>4944</v>
      </c>
      <c r="CK2122" s="1" t="s">
        <v>4945</v>
      </c>
      <c r="CL2122" s="1" t="s">
        <v>4945</v>
      </c>
      <c r="CM2122" s="1" t="s">
        <v>4945</v>
      </c>
      <c r="CN2122" s="1" t="s">
        <v>4945</v>
      </c>
      <c r="CO2122" s="1" t="s">
        <v>4944</v>
      </c>
      <c r="CP2122" s="1" t="s">
        <v>4946</v>
      </c>
      <c r="CQ2122" s="1" t="s">
        <v>4944</v>
      </c>
      <c r="CR2122" s="1" t="s">
        <v>4944</v>
      </c>
      <c r="CS2122" s="1" t="s">
        <v>4944</v>
      </c>
      <c r="CT2122" s="1" t="s">
        <v>4943</v>
      </c>
      <c r="CU2122" s="1" t="s">
        <v>4943</v>
      </c>
      <c r="CV2122" s="1" t="s">
        <v>4943</v>
      </c>
      <c r="CW2122" s="1" t="s">
        <v>4943</v>
      </c>
      <c r="CX2122" s="1" t="s">
        <v>4943</v>
      </c>
      <c r="CY2122" s="1" t="s">
        <v>4943</v>
      </c>
      <c r="CZ2122" s="1" t="s">
        <v>4943</v>
      </c>
    </row>
    <row r="2123" spans="2:104" x14ac:dyDescent="0.25">
      <c r="B2123" s="2">
        <v>44344</v>
      </c>
      <c r="C2123" s="1">
        <v>0</v>
      </c>
      <c r="D2123" s="1">
        <v>1</v>
      </c>
      <c r="E2123" s="1">
        <v>0</v>
      </c>
      <c r="F2123" s="1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>
        <v>0</v>
      </c>
      <c r="BD2123">
        <v>0</v>
      </c>
      <c r="BE2123">
        <v>0</v>
      </c>
      <c r="BF2123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M2123" s="1">
        <v>0</v>
      </c>
      <c r="BN2123" s="1">
        <v>0</v>
      </c>
      <c r="BO2123" s="1">
        <v>0</v>
      </c>
      <c r="BP2123" s="1">
        <v>0</v>
      </c>
      <c r="BQ2123" s="1">
        <v>0</v>
      </c>
      <c r="BR2123" s="1">
        <v>0</v>
      </c>
      <c r="BS2123" s="1">
        <v>0</v>
      </c>
      <c r="BT2123" s="1">
        <v>0</v>
      </c>
      <c r="BU2123" s="1">
        <v>0</v>
      </c>
      <c r="BV2123" s="1">
        <v>0</v>
      </c>
      <c r="BW2123" s="1">
        <v>0</v>
      </c>
      <c r="BX2123" s="1">
        <v>0</v>
      </c>
      <c r="BY2123" s="1">
        <v>0</v>
      </c>
      <c r="BZ2123" s="1">
        <v>0</v>
      </c>
      <c r="CA2123" s="1">
        <v>0</v>
      </c>
      <c r="CB2123" s="1">
        <v>0</v>
      </c>
      <c r="CC2123" s="1">
        <v>0</v>
      </c>
      <c r="CD2123" s="1">
        <v>0</v>
      </c>
      <c r="CE2123" s="1">
        <v>0</v>
      </c>
      <c r="CF2123" s="1">
        <v>0</v>
      </c>
      <c r="CG2123" s="1">
        <v>0</v>
      </c>
      <c r="CH2123" s="1">
        <v>0</v>
      </c>
      <c r="CI2123" s="1" t="s">
        <v>4943</v>
      </c>
      <c r="CJ2123" s="1" t="s">
        <v>4943</v>
      </c>
      <c r="CK2123" s="1" t="s">
        <v>4943</v>
      </c>
      <c r="CL2123" s="1" t="s">
        <v>4943</v>
      </c>
      <c r="CM2123" s="1" t="s">
        <v>4943</v>
      </c>
      <c r="CN2123" s="1" t="s">
        <v>4943</v>
      </c>
      <c r="CO2123" s="1" t="s">
        <v>4943</v>
      </c>
      <c r="CP2123" s="1" t="s">
        <v>4943</v>
      </c>
      <c r="CQ2123" s="1" t="s">
        <v>4943</v>
      </c>
      <c r="CR2123" s="1" t="s">
        <v>4943</v>
      </c>
      <c r="CS2123" s="1" t="s">
        <v>4943</v>
      </c>
      <c r="CT2123" s="1" t="s">
        <v>4943</v>
      </c>
      <c r="CU2123" s="1" t="s">
        <v>4943</v>
      </c>
      <c r="CV2123" s="1" t="s">
        <v>4943</v>
      </c>
      <c r="CW2123" s="1" t="s">
        <v>4943</v>
      </c>
      <c r="CX2123" s="1" t="s">
        <v>4943</v>
      </c>
      <c r="CY2123" s="1" t="s">
        <v>23</v>
      </c>
      <c r="CZ2123" s="1" t="s">
        <v>4943</v>
      </c>
    </row>
    <row r="2124" spans="2:104" x14ac:dyDescent="0.25">
      <c r="B2124" s="2">
        <v>44344</v>
      </c>
      <c r="C2124" s="1">
        <v>1</v>
      </c>
      <c r="D2124" s="1">
        <v>0</v>
      </c>
      <c r="E2124" s="1">
        <v>0</v>
      </c>
      <c r="F2124" s="1">
        <v>0</v>
      </c>
      <c r="G2124">
        <v>0</v>
      </c>
      <c r="H2124">
        <v>0</v>
      </c>
      <c r="I2124">
        <v>1</v>
      </c>
      <c r="J2124">
        <v>1</v>
      </c>
      <c r="K2124">
        <v>1</v>
      </c>
      <c r="L2124">
        <v>1</v>
      </c>
      <c r="M2124">
        <v>0</v>
      </c>
      <c r="N2124">
        <v>1</v>
      </c>
      <c r="O2124">
        <v>1</v>
      </c>
      <c r="P2124">
        <v>0</v>
      </c>
      <c r="Q2124">
        <v>1</v>
      </c>
      <c r="R2124">
        <v>1</v>
      </c>
      <c r="S2124">
        <v>0</v>
      </c>
      <c r="T2124">
        <v>1</v>
      </c>
      <c r="U2124">
        <v>0</v>
      </c>
      <c r="V2124" s="1">
        <v>1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1</v>
      </c>
      <c r="AG2124" s="1">
        <v>1</v>
      </c>
      <c r="AH2124" s="1">
        <v>0</v>
      </c>
      <c r="AI2124" s="1">
        <v>1</v>
      </c>
      <c r="AJ2124" s="1">
        <v>1</v>
      </c>
      <c r="AK2124" s="1">
        <v>1</v>
      </c>
      <c r="AL2124" s="1">
        <v>1</v>
      </c>
      <c r="AM2124" s="1">
        <v>1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1</v>
      </c>
      <c r="AZ2124" s="1">
        <v>1</v>
      </c>
      <c r="BA2124" s="1">
        <v>0</v>
      </c>
      <c r="BB2124" s="1">
        <v>0</v>
      </c>
      <c r="BC2124">
        <v>1</v>
      </c>
      <c r="BD2124">
        <v>1</v>
      </c>
      <c r="BE2124">
        <v>0</v>
      </c>
      <c r="BF2124">
        <v>0</v>
      </c>
      <c r="BG2124" s="1">
        <v>1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M2124" s="1">
        <v>0</v>
      </c>
      <c r="BN2124" s="1">
        <v>0</v>
      </c>
      <c r="BO2124" s="1">
        <v>0</v>
      </c>
      <c r="BP2124" s="1">
        <v>0</v>
      </c>
      <c r="BQ2124" s="1">
        <v>1</v>
      </c>
      <c r="BR2124" s="1">
        <v>1</v>
      </c>
      <c r="BS2124" s="1">
        <v>0</v>
      </c>
      <c r="BT2124" s="1">
        <v>1</v>
      </c>
      <c r="BU2124" s="1">
        <v>1</v>
      </c>
      <c r="BV2124" s="1">
        <v>1</v>
      </c>
      <c r="BW2124" s="1">
        <v>0</v>
      </c>
      <c r="BX2124" s="1">
        <v>0</v>
      </c>
      <c r="BY2124" s="1">
        <v>0</v>
      </c>
      <c r="BZ2124" s="1">
        <v>0</v>
      </c>
      <c r="CA2124" s="1">
        <v>0</v>
      </c>
      <c r="CB2124" s="1">
        <v>0</v>
      </c>
      <c r="CC2124" s="1">
        <v>0</v>
      </c>
      <c r="CD2124" s="1">
        <v>0</v>
      </c>
      <c r="CE2124" s="1">
        <v>0</v>
      </c>
      <c r="CF2124" s="1">
        <v>0</v>
      </c>
      <c r="CG2124" s="1">
        <v>0</v>
      </c>
      <c r="CH2124" s="1">
        <v>0</v>
      </c>
      <c r="CI2124" s="1" t="s">
        <v>4944</v>
      </c>
      <c r="CJ2124" s="1" t="s">
        <v>4944</v>
      </c>
      <c r="CK2124" s="1" t="s">
        <v>4946</v>
      </c>
      <c r="CL2124" s="1" t="s">
        <v>4946</v>
      </c>
      <c r="CM2124" s="1" t="s">
        <v>4946</v>
      </c>
      <c r="CN2124" s="1" t="s">
        <v>4946</v>
      </c>
      <c r="CO2124" s="1" t="s">
        <v>4946</v>
      </c>
      <c r="CP2124" s="1" t="s">
        <v>4944</v>
      </c>
      <c r="CQ2124" s="1" t="s">
        <v>4944</v>
      </c>
      <c r="CR2124" s="1" t="s">
        <v>4944</v>
      </c>
      <c r="CS2124" s="1" t="s">
        <v>4944</v>
      </c>
      <c r="CT2124" s="1" t="s">
        <v>4943</v>
      </c>
      <c r="CU2124" s="1" t="s">
        <v>4943</v>
      </c>
      <c r="CV2124" s="1" t="s">
        <v>4943</v>
      </c>
      <c r="CW2124" s="1" t="s">
        <v>4943</v>
      </c>
      <c r="CX2124" s="1" t="s">
        <v>4943</v>
      </c>
      <c r="CY2124" s="1" t="s">
        <v>4943</v>
      </c>
      <c r="CZ2124" s="1" t="s">
        <v>4943</v>
      </c>
    </row>
    <row r="2125" spans="2:104" x14ac:dyDescent="0.25">
      <c r="B2125" s="2">
        <v>44344</v>
      </c>
      <c r="C2125" s="1">
        <v>1</v>
      </c>
      <c r="D2125" s="1">
        <v>0</v>
      </c>
      <c r="E2125" s="1">
        <v>0</v>
      </c>
      <c r="F2125" s="1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0</v>
      </c>
      <c r="N2125">
        <v>0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1</v>
      </c>
      <c r="U2125">
        <v>0</v>
      </c>
      <c r="V2125" s="1">
        <v>1</v>
      </c>
      <c r="W2125" s="1">
        <v>0</v>
      </c>
      <c r="X2125" s="1">
        <v>0</v>
      </c>
      <c r="Y2125" s="1">
        <v>0</v>
      </c>
      <c r="Z2125" s="1">
        <v>1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1</v>
      </c>
      <c r="AI2125" s="1">
        <v>0</v>
      </c>
      <c r="AJ2125" s="1">
        <v>0</v>
      </c>
      <c r="AK2125" s="1">
        <v>0</v>
      </c>
      <c r="AL2125" s="1">
        <v>0</v>
      </c>
      <c r="AM2125" s="1">
        <v>1</v>
      </c>
      <c r="AN2125" s="1">
        <v>0</v>
      </c>
      <c r="AO2125" s="1">
        <v>0</v>
      </c>
      <c r="AP2125" s="1">
        <v>0</v>
      </c>
      <c r="AQ2125" s="1">
        <v>1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1</v>
      </c>
      <c r="AY2125" s="1">
        <v>1</v>
      </c>
      <c r="AZ2125" s="1">
        <v>0</v>
      </c>
      <c r="BA2125" s="1">
        <v>0</v>
      </c>
      <c r="BB2125" s="1">
        <v>1</v>
      </c>
      <c r="BC2125">
        <v>1</v>
      </c>
      <c r="BD2125">
        <v>0</v>
      </c>
      <c r="BE2125">
        <v>1</v>
      </c>
      <c r="BF2125">
        <v>0</v>
      </c>
      <c r="BG2125" s="1">
        <v>1</v>
      </c>
      <c r="BH2125" s="1">
        <v>0</v>
      </c>
      <c r="BI2125" s="1">
        <v>0</v>
      </c>
      <c r="BJ2125" s="1">
        <v>0</v>
      </c>
      <c r="BK2125" s="1">
        <v>1</v>
      </c>
      <c r="BL2125" s="1">
        <v>0</v>
      </c>
      <c r="BM2125" s="1">
        <v>0</v>
      </c>
      <c r="BN2125" s="1">
        <v>0</v>
      </c>
      <c r="BO2125" s="1">
        <v>0</v>
      </c>
      <c r="BP2125" s="1">
        <v>0</v>
      </c>
      <c r="BQ2125" s="1">
        <v>0</v>
      </c>
      <c r="BR2125" s="1">
        <v>0</v>
      </c>
      <c r="BS2125" s="1">
        <v>0</v>
      </c>
      <c r="BT2125" s="1">
        <v>0</v>
      </c>
      <c r="BU2125" s="1">
        <v>0</v>
      </c>
      <c r="BV2125" s="1">
        <v>0</v>
      </c>
      <c r="BW2125" s="1">
        <v>0</v>
      </c>
      <c r="BX2125" s="1">
        <v>0</v>
      </c>
      <c r="BY2125" s="1">
        <v>0</v>
      </c>
      <c r="BZ2125" s="1">
        <v>0</v>
      </c>
      <c r="CA2125" s="1">
        <v>0</v>
      </c>
      <c r="CB2125" s="1">
        <v>0</v>
      </c>
      <c r="CC2125" s="1">
        <v>0</v>
      </c>
      <c r="CD2125" s="1">
        <v>0</v>
      </c>
      <c r="CE2125" s="1">
        <v>0</v>
      </c>
      <c r="CF2125" s="1">
        <v>0</v>
      </c>
      <c r="CG2125" s="1">
        <v>0</v>
      </c>
      <c r="CH2125" s="1">
        <v>0</v>
      </c>
      <c r="CI2125" s="1" t="s">
        <v>4946</v>
      </c>
      <c r="CJ2125" s="1" t="s">
        <v>4946</v>
      </c>
      <c r="CK2125" s="1" t="s">
        <v>4944</v>
      </c>
      <c r="CL2125" s="1" t="s">
        <v>4944</v>
      </c>
      <c r="CM2125" s="1" t="s">
        <v>4946</v>
      </c>
      <c r="CN2125" s="1" t="s">
        <v>4944</v>
      </c>
      <c r="CO2125" s="1" t="s">
        <v>4946</v>
      </c>
      <c r="CP2125" s="1" t="s">
        <v>4946</v>
      </c>
      <c r="CQ2125" s="1" t="s">
        <v>4946</v>
      </c>
      <c r="CR2125" s="1" t="s">
        <v>4946</v>
      </c>
      <c r="CS2125" s="1" t="s">
        <v>4946</v>
      </c>
      <c r="CT2125" s="1" t="s">
        <v>4943</v>
      </c>
      <c r="CU2125" s="1" t="s">
        <v>4943</v>
      </c>
      <c r="CV2125" s="1" t="s">
        <v>4943</v>
      </c>
      <c r="CW2125" s="1" t="s">
        <v>4943</v>
      </c>
      <c r="CX2125" s="1" t="s">
        <v>4943</v>
      </c>
      <c r="CY2125" s="1" t="s">
        <v>4943</v>
      </c>
      <c r="CZ2125" s="1" t="s">
        <v>4943</v>
      </c>
    </row>
    <row r="2126" spans="2:104" x14ac:dyDescent="0.25">
      <c r="B2126" s="2">
        <v>44344</v>
      </c>
      <c r="C2126" s="1">
        <v>0</v>
      </c>
      <c r="D2126" s="1">
        <v>1</v>
      </c>
      <c r="E2126" s="1">
        <v>0</v>
      </c>
      <c r="F2126" s="1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 s="1">
        <v>0</v>
      </c>
      <c r="W2126" s="1">
        <v>1</v>
      </c>
      <c r="X2126" s="1">
        <v>0</v>
      </c>
      <c r="Y2126" s="1">
        <v>0</v>
      </c>
      <c r="Z2126" s="1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1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1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1</v>
      </c>
      <c r="AY2126" s="1">
        <v>0</v>
      </c>
      <c r="AZ2126" s="1">
        <v>1</v>
      </c>
      <c r="BA2126" s="1">
        <v>0</v>
      </c>
      <c r="BB2126" s="1">
        <v>1</v>
      </c>
      <c r="BC2126">
        <v>1</v>
      </c>
      <c r="BD2126">
        <v>1</v>
      </c>
      <c r="BE2126">
        <v>1</v>
      </c>
      <c r="BF2126">
        <v>0</v>
      </c>
      <c r="BG2126" s="1">
        <v>0</v>
      </c>
      <c r="BH2126" s="1">
        <v>1</v>
      </c>
      <c r="BI2126" s="1">
        <v>0</v>
      </c>
      <c r="BJ2126" s="1">
        <v>0</v>
      </c>
      <c r="BK2126" s="1">
        <v>0</v>
      </c>
      <c r="BL2126" s="1">
        <v>0</v>
      </c>
      <c r="BM2126" s="1">
        <v>0</v>
      </c>
      <c r="BN2126" s="1">
        <v>0</v>
      </c>
      <c r="BO2126" s="1">
        <v>0</v>
      </c>
      <c r="BP2126" s="1">
        <v>0</v>
      </c>
      <c r="BQ2126" s="1">
        <v>0</v>
      </c>
      <c r="BR2126" s="1">
        <v>0</v>
      </c>
      <c r="BS2126" s="1">
        <v>0</v>
      </c>
      <c r="BT2126" s="1">
        <v>0</v>
      </c>
      <c r="BU2126" s="1">
        <v>0</v>
      </c>
      <c r="BV2126" s="1">
        <v>0</v>
      </c>
      <c r="BW2126" s="1">
        <v>0</v>
      </c>
      <c r="BX2126" s="1">
        <v>0</v>
      </c>
      <c r="BY2126" s="1">
        <v>0</v>
      </c>
      <c r="BZ2126" s="1">
        <v>0</v>
      </c>
      <c r="CA2126" s="1">
        <v>0</v>
      </c>
      <c r="CB2126" s="1">
        <v>0</v>
      </c>
      <c r="CC2126" s="1">
        <v>0</v>
      </c>
      <c r="CD2126" s="1">
        <v>0</v>
      </c>
      <c r="CE2126" s="1">
        <v>0</v>
      </c>
      <c r="CF2126" s="1">
        <v>0</v>
      </c>
      <c r="CG2126" s="1">
        <v>1</v>
      </c>
      <c r="CH2126" s="1">
        <v>0</v>
      </c>
      <c r="CI2126" s="1" t="s">
        <v>4944</v>
      </c>
      <c r="CJ2126" s="1" t="s">
        <v>4945</v>
      </c>
      <c r="CK2126" s="1" t="s">
        <v>4945</v>
      </c>
      <c r="CL2126" s="1" t="s">
        <v>4944</v>
      </c>
      <c r="CM2126" s="1" t="s">
        <v>4945</v>
      </c>
      <c r="CN2126" s="1" t="s">
        <v>4944</v>
      </c>
      <c r="CO2126" s="1" t="s">
        <v>4944</v>
      </c>
      <c r="CP2126" s="1" t="s">
        <v>4945</v>
      </c>
      <c r="CQ2126" s="1" t="s">
        <v>4945</v>
      </c>
      <c r="CR2126" s="1" t="s">
        <v>4945</v>
      </c>
      <c r="CS2126" s="1" t="s">
        <v>4945</v>
      </c>
      <c r="CT2126" s="1" t="s">
        <v>4943</v>
      </c>
      <c r="CU2126" s="1" t="s">
        <v>4943</v>
      </c>
      <c r="CV2126" s="1" t="s">
        <v>4943</v>
      </c>
      <c r="CW2126" s="1" t="s">
        <v>4943</v>
      </c>
      <c r="CX2126" s="1" t="s">
        <v>4943</v>
      </c>
      <c r="CY2126" s="1" t="s">
        <v>23</v>
      </c>
      <c r="CZ2126" s="1" t="s">
        <v>4943</v>
      </c>
    </row>
    <row r="2127" spans="2:104" x14ac:dyDescent="0.25">
      <c r="B2127" s="2">
        <v>44344</v>
      </c>
      <c r="C2127" s="1">
        <v>1</v>
      </c>
      <c r="D2127" s="1">
        <v>0</v>
      </c>
      <c r="E2127" s="1">
        <v>0</v>
      </c>
      <c r="F2127" s="1">
        <v>0</v>
      </c>
      <c r="G2127">
        <v>0</v>
      </c>
      <c r="H2127">
        <v>0</v>
      </c>
      <c r="I2127">
        <v>1</v>
      </c>
      <c r="J2127">
        <v>1</v>
      </c>
      <c r="K2127">
        <v>0</v>
      </c>
      <c r="L2127">
        <v>0</v>
      </c>
      <c r="M2127">
        <v>1</v>
      </c>
      <c r="N2127">
        <v>1</v>
      </c>
      <c r="O2127">
        <v>0</v>
      </c>
      <c r="P2127">
        <v>0</v>
      </c>
      <c r="Q2127">
        <v>0</v>
      </c>
      <c r="R2127">
        <v>1</v>
      </c>
      <c r="S2127">
        <v>0</v>
      </c>
      <c r="T2127">
        <v>1</v>
      </c>
      <c r="U2127">
        <v>0</v>
      </c>
      <c r="V2127" s="1">
        <v>1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1</v>
      </c>
      <c r="AG2127" s="1">
        <v>0</v>
      </c>
      <c r="AH2127" s="1">
        <v>1</v>
      </c>
      <c r="AI2127" s="1">
        <v>0</v>
      </c>
      <c r="AJ2127" s="1">
        <v>0</v>
      </c>
      <c r="AK2127" s="1">
        <v>0</v>
      </c>
      <c r="AL2127" s="1">
        <v>0</v>
      </c>
      <c r="AM2127" s="1">
        <v>1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>
        <v>0</v>
      </c>
      <c r="BD2127">
        <v>0</v>
      </c>
      <c r="BE2127">
        <v>0</v>
      </c>
      <c r="BF2127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M2127" s="1">
        <v>0</v>
      </c>
      <c r="BN2127" s="1">
        <v>0</v>
      </c>
      <c r="BO2127" s="1">
        <v>0</v>
      </c>
      <c r="BP2127" s="1">
        <v>0</v>
      </c>
      <c r="BQ2127" s="1">
        <v>0</v>
      </c>
      <c r="BR2127" s="1">
        <v>0</v>
      </c>
      <c r="BS2127" s="1">
        <v>0</v>
      </c>
      <c r="BT2127" s="1">
        <v>0</v>
      </c>
      <c r="BU2127" s="1">
        <v>0</v>
      </c>
      <c r="BV2127" s="1">
        <v>0</v>
      </c>
      <c r="BW2127" s="1">
        <v>0</v>
      </c>
      <c r="BX2127" s="1">
        <v>0</v>
      </c>
      <c r="BY2127" s="1">
        <v>0</v>
      </c>
      <c r="BZ2127" s="1">
        <v>0</v>
      </c>
      <c r="CA2127" s="1">
        <v>0</v>
      </c>
      <c r="CB2127" s="1">
        <v>0</v>
      </c>
      <c r="CC2127" s="1">
        <v>0</v>
      </c>
      <c r="CD2127" s="1">
        <v>0</v>
      </c>
      <c r="CE2127" s="1">
        <v>0</v>
      </c>
      <c r="CF2127" s="1">
        <v>1</v>
      </c>
      <c r="CG2127" s="1">
        <v>0</v>
      </c>
      <c r="CH2127" s="1">
        <v>0</v>
      </c>
      <c r="CI2127" s="1" t="s">
        <v>4946</v>
      </c>
      <c r="CJ2127" s="1" t="s">
        <v>4945</v>
      </c>
      <c r="CK2127" s="1" t="s">
        <v>4945</v>
      </c>
      <c r="CL2127" s="1" t="s">
        <v>4945</v>
      </c>
      <c r="CM2127" s="1" t="s">
        <v>4945</v>
      </c>
      <c r="CN2127" s="1" t="s">
        <v>4945</v>
      </c>
      <c r="CO2127" s="1" t="s">
        <v>4945</v>
      </c>
      <c r="CP2127" s="1" t="s">
        <v>4945</v>
      </c>
      <c r="CQ2127" s="1" t="s">
        <v>4945</v>
      </c>
      <c r="CR2127" s="1" t="s">
        <v>4945</v>
      </c>
      <c r="CS2127" s="1" t="s">
        <v>4945</v>
      </c>
      <c r="CT2127" s="1" t="s">
        <v>4943</v>
      </c>
      <c r="CU2127" s="1" t="s">
        <v>4943</v>
      </c>
      <c r="CV2127" s="1" t="s">
        <v>4943</v>
      </c>
      <c r="CW2127" s="1" t="s">
        <v>4943</v>
      </c>
      <c r="CX2127" s="1" t="s">
        <v>4943</v>
      </c>
      <c r="CY2127" s="1" t="s">
        <v>4943</v>
      </c>
      <c r="CZ2127" s="1" t="s">
        <v>4943</v>
      </c>
    </row>
    <row r="2128" spans="2:104" x14ac:dyDescent="0.25">
      <c r="B2128" s="2">
        <v>44344</v>
      </c>
      <c r="C2128" s="1">
        <v>0</v>
      </c>
      <c r="D2128" s="1">
        <v>1</v>
      </c>
      <c r="E2128" s="1">
        <v>0</v>
      </c>
      <c r="F2128" s="1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>
        <v>0</v>
      </c>
      <c r="BD2128">
        <v>0</v>
      </c>
      <c r="BE2128">
        <v>0</v>
      </c>
      <c r="BF2128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M2128" s="1">
        <v>0</v>
      </c>
      <c r="BN2128" s="1">
        <v>0</v>
      </c>
      <c r="BO2128" s="1">
        <v>0</v>
      </c>
      <c r="BP2128" s="1">
        <v>0</v>
      </c>
      <c r="BQ2128" s="1">
        <v>0</v>
      </c>
      <c r="BR2128" s="1">
        <v>0</v>
      </c>
      <c r="BS2128" s="1">
        <v>0</v>
      </c>
      <c r="BT2128" s="1">
        <v>0</v>
      </c>
      <c r="BU2128" s="1">
        <v>0</v>
      </c>
      <c r="BV2128" s="1">
        <v>0</v>
      </c>
      <c r="BW2128" s="1">
        <v>0</v>
      </c>
      <c r="BX2128" s="1">
        <v>0</v>
      </c>
      <c r="BY2128" s="1">
        <v>0</v>
      </c>
      <c r="BZ2128" s="1">
        <v>0</v>
      </c>
      <c r="CA2128" s="1">
        <v>0</v>
      </c>
      <c r="CB2128" s="1">
        <v>0</v>
      </c>
      <c r="CC2128" s="1">
        <v>0</v>
      </c>
      <c r="CD2128" s="1">
        <v>0</v>
      </c>
      <c r="CE2128" s="1">
        <v>0</v>
      </c>
      <c r="CF2128" s="1">
        <v>0</v>
      </c>
      <c r="CG2128" s="1">
        <v>0</v>
      </c>
      <c r="CH2128" s="1">
        <v>0</v>
      </c>
      <c r="CI2128" s="1" t="s">
        <v>4943</v>
      </c>
      <c r="CJ2128" s="1" t="s">
        <v>4943</v>
      </c>
      <c r="CK2128" s="1" t="s">
        <v>4943</v>
      </c>
      <c r="CL2128" s="1" t="s">
        <v>4943</v>
      </c>
      <c r="CM2128" s="1" t="s">
        <v>4943</v>
      </c>
      <c r="CN2128" s="1" t="s">
        <v>4943</v>
      </c>
      <c r="CO2128" s="1" t="s">
        <v>4943</v>
      </c>
      <c r="CP2128" s="1" t="s">
        <v>4943</v>
      </c>
      <c r="CQ2128" s="1" t="s">
        <v>4943</v>
      </c>
      <c r="CR2128" s="1" t="s">
        <v>4943</v>
      </c>
      <c r="CS2128" s="1" t="s">
        <v>4943</v>
      </c>
      <c r="CT2128" s="1" t="s">
        <v>4943</v>
      </c>
      <c r="CU2128" s="1" t="s">
        <v>4943</v>
      </c>
      <c r="CV2128" s="1" t="s">
        <v>4943</v>
      </c>
      <c r="CW2128" s="1" t="s">
        <v>4943</v>
      </c>
      <c r="CX2128" s="1" t="s">
        <v>4943</v>
      </c>
      <c r="CY2128" s="1" t="s">
        <v>23</v>
      </c>
      <c r="CZ2128" s="1" t="s">
        <v>4943</v>
      </c>
    </row>
    <row r="2129" spans="2:104" x14ac:dyDescent="0.25">
      <c r="B2129" s="2">
        <v>44344</v>
      </c>
      <c r="C2129" s="1">
        <v>1</v>
      </c>
      <c r="D2129" s="1">
        <v>0</v>
      </c>
      <c r="E2129" s="1">
        <v>0</v>
      </c>
      <c r="F2129" s="1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1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>
        <v>0</v>
      </c>
      <c r="BD2129">
        <v>0</v>
      </c>
      <c r="BE2129">
        <v>0</v>
      </c>
      <c r="BF2129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M2129" s="1">
        <v>0</v>
      </c>
      <c r="BN2129" s="1">
        <v>0</v>
      </c>
      <c r="BO2129" s="1">
        <v>0</v>
      </c>
      <c r="BP2129" s="1">
        <v>0</v>
      </c>
      <c r="BQ2129" s="1">
        <v>0</v>
      </c>
      <c r="BR2129" s="1">
        <v>0</v>
      </c>
      <c r="BS2129" s="1">
        <v>0</v>
      </c>
      <c r="BT2129" s="1">
        <v>0</v>
      </c>
      <c r="BU2129" s="1">
        <v>0</v>
      </c>
      <c r="BV2129" s="1">
        <v>0</v>
      </c>
      <c r="BW2129" s="1">
        <v>0</v>
      </c>
      <c r="BX2129" s="1">
        <v>0</v>
      </c>
      <c r="BY2129" s="1">
        <v>0</v>
      </c>
      <c r="BZ2129" s="1">
        <v>0</v>
      </c>
      <c r="CA2129" s="1">
        <v>0</v>
      </c>
      <c r="CB2129" s="1">
        <v>0</v>
      </c>
      <c r="CC2129" s="1">
        <v>0</v>
      </c>
      <c r="CD2129" s="1">
        <v>0</v>
      </c>
      <c r="CE2129" s="1">
        <v>0</v>
      </c>
      <c r="CF2129" s="1">
        <v>1</v>
      </c>
      <c r="CG2129" s="1">
        <v>1</v>
      </c>
      <c r="CH2129" s="1">
        <v>0</v>
      </c>
      <c r="CI2129" s="1" t="s">
        <v>4944</v>
      </c>
      <c r="CJ2129" s="1" t="s">
        <v>4945</v>
      </c>
      <c r="CK2129" s="1" t="s">
        <v>4946</v>
      </c>
      <c r="CL2129" s="1" t="s">
        <v>4944</v>
      </c>
      <c r="CM2129" s="1" t="s">
        <v>4944</v>
      </c>
      <c r="CN2129" s="1" t="s">
        <v>4946</v>
      </c>
      <c r="CO2129" s="1" t="s">
        <v>4945</v>
      </c>
      <c r="CP2129" s="1" t="s">
        <v>4946</v>
      </c>
      <c r="CQ2129" s="1" t="s">
        <v>4944</v>
      </c>
      <c r="CR2129" s="1" t="s">
        <v>4946</v>
      </c>
      <c r="CS2129" s="1" t="s">
        <v>4946</v>
      </c>
      <c r="CT2129" s="1" t="s">
        <v>4943</v>
      </c>
      <c r="CU2129" s="1" t="s">
        <v>4943</v>
      </c>
      <c r="CV2129" s="1" t="s">
        <v>4943</v>
      </c>
      <c r="CW2129" s="1" t="s">
        <v>4943</v>
      </c>
      <c r="CX2129" s="1" t="s">
        <v>4943</v>
      </c>
      <c r="CY2129" s="1" t="s">
        <v>4943</v>
      </c>
      <c r="CZ2129" s="1" t="s">
        <v>4943</v>
      </c>
    </row>
    <row r="2130" spans="2:104" x14ac:dyDescent="0.25">
      <c r="B2130" s="2">
        <v>44344</v>
      </c>
      <c r="C2130" s="1">
        <v>1</v>
      </c>
      <c r="D2130" s="1">
        <v>0</v>
      </c>
      <c r="E2130" s="1">
        <v>0</v>
      </c>
      <c r="F2130" s="1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>
        <v>0</v>
      </c>
      <c r="BD2130">
        <v>0</v>
      </c>
      <c r="BE2130">
        <v>0</v>
      </c>
      <c r="BF2130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M2130" s="1">
        <v>0</v>
      </c>
      <c r="BN2130" s="1">
        <v>0</v>
      </c>
      <c r="BO2130" s="1">
        <v>0</v>
      </c>
      <c r="BP2130" s="1">
        <v>0</v>
      </c>
      <c r="BQ2130" s="1">
        <v>0</v>
      </c>
      <c r="BR2130" s="1">
        <v>0</v>
      </c>
      <c r="BS2130" s="1">
        <v>0</v>
      </c>
      <c r="BT2130" s="1">
        <v>0</v>
      </c>
      <c r="BU2130" s="1">
        <v>0</v>
      </c>
      <c r="BV2130" s="1">
        <v>0</v>
      </c>
      <c r="BW2130" s="1">
        <v>0</v>
      </c>
      <c r="BX2130" s="1">
        <v>0</v>
      </c>
      <c r="BY2130" s="1">
        <v>0</v>
      </c>
      <c r="BZ2130" s="1">
        <v>0</v>
      </c>
      <c r="CA2130" s="1">
        <v>0</v>
      </c>
      <c r="CB2130" s="1">
        <v>0</v>
      </c>
      <c r="CC2130" s="1">
        <v>0</v>
      </c>
      <c r="CD2130" s="1">
        <v>0</v>
      </c>
      <c r="CE2130" s="1">
        <v>0</v>
      </c>
      <c r="CF2130" s="1">
        <v>1</v>
      </c>
      <c r="CG2130" s="1">
        <v>0</v>
      </c>
      <c r="CH2130" s="1">
        <v>0</v>
      </c>
      <c r="CI2130" s="1" t="s">
        <v>4946</v>
      </c>
      <c r="CJ2130" s="1" t="s">
        <v>4945</v>
      </c>
      <c r="CK2130" s="1" t="s">
        <v>4945</v>
      </c>
      <c r="CL2130" s="1" t="s">
        <v>4945</v>
      </c>
      <c r="CM2130" s="1" t="s">
        <v>4946</v>
      </c>
      <c r="CN2130" s="1" t="s">
        <v>4946</v>
      </c>
      <c r="CO2130" s="1" t="s">
        <v>4946</v>
      </c>
      <c r="CP2130" s="1" t="s">
        <v>4946</v>
      </c>
      <c r="CQ2130" s="1" t="s">
        <v>4945</v>
      </c>
      <c r="CR2130" s="1" t="s">
        <v>4946</v>
      </c>
      <c r="CS2130" s="1" t="s">
        <v>4946</v>
      </c>
      <c r="CT2130" s="1" t="s">
        <v>4943</v>
      </c>
      <c r="CU2130" s="1" t="s">
        <v>4943</v>
      </c>
      <c r="CV2130" s="1" t="s">
        <v>4943</v>
      </c>
      <c r="CW2130" s="1" t="s">
        <v>4943</v>
      </c>
      <c r="CX2130" s="1" t="s">
        <v>4943</v>
      </c>
      <c r="CY2130" s="1" t="s">
        <v>4943</v>
      </c>
      <c r="CZ2130" s="1" t="s">
        <v>4943</v>
      </c>
    </row>
    <row r="2131" spans="2:104" x14ac:dyDescent="0.25">
      <c r="B2131" s="2">
        <v>44344</v>
      </c>
      <c r="C2131" s="1">
        <v>0</v>
      </c>
      <c r="D2131" s="1">
        <v>1</v>
      </c>
      <c r="E2131" s="1">
        <v>0</v>
      </c>
      <c r="F2131" s="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>
        <v>0</v>
      </c>
      <c r="BD2131">
        <v>0</v>
      </c>
      <c r="BE2131">
        <v>0</v>
      </c>
      <c r="BF213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M2131" s="1">
        <v>0</v>
      </c>
      <c r="BN2131" s="1">
        <v>0</v>
      </c>
      <c r="BO2131" s="1">
        <v>0</v>
      </c>
      <c r="BP2131" s="1">
        <v>0</v>
      </c>
      <c r="BQ2131" s="1">
        <v>0</v>
      </c>
      <c r="BR2131" s="1">
        <v>0</v>
      </c>
      <c r="BS2131" s="1">
        <v>0</v>
      </c>
      <c r="BT2131" s="1">
        <v>0</v>
      </c>
      <c r="BU2131" s="1">
        <v>0</v>
      </c>
      <c r="BV2131" s="1">
        <v>0</v>
      </c>
      <c r="BW2131" s="1">
        <v>0</v>
      </c>
      <c r="BX2131" s="1">
        <v>0</v>
      </c>
      <c r="BY2131" s="1">
        <v>0</v>
      </c>
      <c r="BZ2131" s="1">
        <v>0</v>
      </c>
      <c r="CA2131" s="1">
        <v>0</v>
      </c>
      <c r="CB2131" s="1">
        <v>0</v>
      </c>
      <c r="CC2131" s="1">
        <v>0</v>
      </c>
      <c r="CD2131" s="1">
        <v>0</v>
      </c>
      <c r="CE2131" s="1">
        <v>0</v>
      </c>
      <c r="CF2131" s="1">
        <v>0</v>
      </c>
      <c r="CG2131" s="1">
        <v>0</v>
      </c>
      <c r="CH2131" s="1">
        <v>0</v>
      </c>
      <c r="CI2131" s="1" t="s">
        <v>4943</v>
      </c>
      <c r="CJ2131" s="1" t="s">
        <v>4943</v>
      </c>
      <c r="CK2131" s="1" t="s">
        <v>4943</v>
      </c>
      <c r="CL2131" s="1" t="s">
        <v>4943</v>
      </c>
      <c r="CM2131" s="1" t="s">
        <v>4943</v>
      </c>
      <c r="CN2131" s="1" t="s">
        <v>4943</v>
      </c>
      <c r="CO2131" s="1" t="s">
        <v>4943</v>
      </c>
      <c r="CP2131" s="1" t="s">
        <v>4943</v>
      </c>
      <c r="CQ2131" s="1" t="s">
        <v>4943</v>
      </c>
      <c r="CR2131" s="1" t="s">
        <v>4943</v>
      </c>
      <c r="CS2131" s="1" t="s">
        <v>4943</v>
      </c>
      <c r="CT2131" s="1" t="s">
        <v>4943</v>
      </c>
      <c r="CU2131" s="1" t="s">
        <v>4943</v>
      </c>
      <c r="CV2131" s="1" t="s">
        <v>4943</v>
      </c>
      <c r="CW2131" s="1" t="s">
        <v>4943</v>
      </c>
      <c r="CX2131" s="1" t="s">
        <v>4943</v>
      </c>
      <c r="CY2131" s="1" t="s">
        <v>23</v>
      </c>
      <c r="CZ2131" s="1" t="s">
        <v>4943</v>
      </c>
    </row>
    <row r="2132" spans="2:104" x14ac:dyDescent="0.25">
      <c r="B2132" s="2">
        <v>44344</v>
      </c>
      <c r="C2132" s="1">
        <v>0</v>
      </c>
      <c r="D2132" s="1">
        <v>1</v>
      </c>
      <c r="E2132" s="1">
        <v>0</v>
      </c>
      <c r="F2132" s="1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>
        <v>0</v>
      </c>
      <c r="BD2132">
        <v>0</v>
      </c>
      <c r="BE2132">
        <v>0</v>
      </c>
      <c r="BF2132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M2132" s="1">
        <v>0</v>
      </c>
      <c r="BN2132" s="1">
        <v>0</v>
      </c>
      <c r="BO2132" s="1">
        <v>0</v>
      </c>
      <c r="BP2132" s="1">
        <v>0</v>
      </c>
      <c r="BQ2132" s="1">
        <v>0</v>
      </c>
      <c r="BR2132" s="1">
        <v>0</v>
      </c>
      <c r="BS2132" s="1">
        <v>0</v>
      </c>
      <c r="BT2132" s="1">
        <v>0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0</v>
      </c>
      <c r="CA2132" s="1">
        <v>0</v>
      </c>
      <c r="CB2132" s="1">
        <v>0</v>
      </c>
      <c r="CC2132" s="1">
        <v>0</v>
      </c>
      <c r="CD2132" s="1">
        <v>0</v>
      </c>
      <c r="CE2132" s="1">
        <v>0</v>
      </c>
      <c r="CF2132" s="1">
        <v>0</v>
      </c>
      <c r="CG2132" s="1">
        <v>0</v>
      </c>
      <c r="CH2132" s="1">
        <v>0</v>
      </c>
      <c r="CI2132" s="1" t="s">
        <v>4943</v>
      </c>
      <c r="CJ2132" s="1" t="s">
        <v>4943</v>
      </c>
      <c r="CK2132" s="1" t="s">
        <v>4943</v>
      </c>
      <c r="CL2132" s="1" t="s">
        <v>4943</v>
      </c>
      <c r="CM2132" s="1" t="s">
        <v>4943</v>
      </c>
      <c r="CN2132" s="1" t="s">
        <v>4943</v>
      </c>
      <c r="CO2132" s="1" t="s">
        <v>4943</v>
      </c>
      <c r="CP2132" s="1" t="s">
        <v>4943</v>
      </c>
      <c r="CQ2132" s="1" t="s">
        <v>4943</v>
      </c>
      <c r="CR2132" s="1" t="s">
        <v>4943</v>
      </c>
      <c r="CS2132" s="1" t="s">
        <v>4943</v>
      </c>
      <c r="CT2132" s="1" t="s">
        <v>4943</v>
      </c>
      <c r="CU2132" s="1" t="s">
        <v>4943</v>
      </c>
      <c r="CV2132" s="1" t="s">
        <v>4943</v>
      </c>
      <c r="CW2132" s="1" t="s">
        <v>4943</v>
      </c>
      <c r="CX2132" s="1" t="s">
        <v>4943</v>
      </c>
      <c r="CY2132" s="1" t="s">
        <v>23</v>
      </c>
      <c r="CZ2132" s="1" t="s">
        <v>4943</v>
      </c>
    </row>
    <row r="2133" spans="2:104" x14ac:dyDescent="0.25">
      <c r="B2133" s="2">
        <v>44344</v>
      </c>
      <c r="C2133" s="1">
        <v>1</v>
      </c>
      <c r="D2133" s="1">
        <v>0</v>
      </c>
      <c r="E2133" s="1">
        <v>0</v>
      </c>
      <c r="F2133" s="1">
        <v>0</v>
      </c>
      <c r="G2133">
        <v>0</v>
      </c>
      <c r="H2133">
        <v>0</v>
      </c>
      <c r="I2133">
        <v>1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1</v>
      </c>
      <c r="U2133">
        <v>0</v>
      </c>
      <c r="V2133" s="1">
        <v>1</v>
      </c>
      <c r="W2133" s="1">
        <v>0</v>
      </c>
      <c r="X2133" s="1">
        <v>0</v>
      </c>
      <c r="Y2133" s="1">
        <v>0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>
        <v>0</v>
      </c>
      <c r="BD2133">
        <v>0</v>
      </c>
      <c r="BE2133">
        <v>0</v>
      </c>
      <c r="BF2133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M2133" s="1">
        <v>0</v>
      </c>
      <c r="BN2133" s="1">
        <v>0</v>
      </c>
      <c r="BO2133" s="1">
        <v>0</v>
      </c>
      <c r="BP2133" s="1">
        <v>0</v>
      </c>
      <c r="BQ2133" s="1">
        <v>0</v>
      </c>
      <c r="BR2133" s="1">
        <v>0</v>
      </c>
      <c r="BS2133" s="1">
        <v>0</v>
      </c>
      <c r="BT2133" s="1">
        <v>0</v>
      </c>
      <c r="BU2133" s="1">
        <v>0</v>
      </c>
      <c r="BV2133" s="1">
        <v>0</v>
      </c>
      <c r="BW2133" s="1">
        <v>0</v>
      </c>
      <c r="BX2133" s="1">
        <v>0</v>
      </c>
      <c r="BY2133" s="1">
        <v>0</v>
      </c>
      <c r="BZ2133" s="1">
        <v>0</v>
      </c>
      <c r="CA2133" s="1">
        <v>0</v>
      </c>
      <c r="CB2133" s="1">
        <v>0</v>
      </c>
      <c r="CC2133" s="1">
        <v>0</v>
      </c>
      <c r="CD2133" s="1">
        <v>0</v>
      </c>
      <c r="CE2133" s="1">
        <v>0</v>
      </c>
      <c r="CF2133" s="1">
        <v>0</v>
      </c>
      <c r="CG2133" s="1">
        <v>0</v>
      </c>
      <c r="CH2133" s="1">
        <v>0</v>
      </c>
      <c r="CI2133" s="1" t="s">
        <v>4946</v>
      </c>
      <c r="CJ2133" s="1" t="s">
        <v>4946</v>
      </c>
      <c r="CK2133" s="1" t="s">
        <v>4946</v>
      </c>
      <c r="CL2133" s="1" t="s">
        <v>4946</v>
      </c>
      <c r="CM2133" s="1" t="s">
        <v>4944</v>
      </c>
      <c r="CN2133" s="1" t="s">
        <v>4944</v>
      </c>
      <c r="CO2133" s="1" t="s">
        <v>4944</v>
      </c>
      <c r="CP2133" s="1" t="s">
        <v>4945</v>
      </c>
      <c r="CQ2133" s="1" t="s">
        <v>4945</v>
      </c>
      <c r="CR2133" s="1" t="s">
        <v>4945</v>
      </c>
      <c r="CS2133" s="1" t="s">
        <v>4945</v>
      </c>
      <c r="CT2133" s="1" t="s">
        <v>4943</v>
      </c>
      <c r="CU2133" s="1" t="s">
        <v>4943</v>
      </c>
      <c r="CV2133" s="1" t="s">
        <v>4943</v>
      </c>
      <c r="CW2133" s="1" t="s">
        <v>4943</v>
      </c>
      <c r="CX2133" s="1" t="s">
        <v>4943</v>
      </c>
      <c r="CY2133" s="1" t="s">
        <v>4943</v>
      </c>
      <c r="CZ2133" s="1" t="s">
        <v>4943</v>
      </c>
    </row>
    <row r="2134" spans="2:104" x14ac:dyDescent="0.25">
      <c r="B2134" s="2">
        <v>44344</v>
      </c>
      <c r="C2134" s="1">
        <v>0</v>
      </c>
      <c r="D2134" s="1">
        <v>1</v>
      </c>
      <c r="E2134" s="1">
        <v>0</v>
      </c>
      <c r="F2134" s="1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0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>
        <v>0</v>
      </c>
      <c r="BD2134">
        <v>0</v>
      </c>
      <c r="BE2134">
        <v>0</v>
      </c>
      <c r="BF2134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M2134" s="1">
        <v>0</v>
      </c>
      <c r="BN2134" s="1">
        <v>0</v>
      </c>
      <c r="BO2134" s="1">
        <v>0</v>
      </c>
      <c r="BP2134" s="1">
        <v>0</v>
      </c>
      <c r="BQ2134" s="1">
        <v>0</v>
      </c>
      <c r="BR2134" s="1">
        <v>0</v>
      </c>
      <c r="BS2134" s="1">
        <v>0</v>
      </c>
      <c r="BT2134" s="1">
        <v>0</v>
      </c>
      <c r="BU2134" s="1">
        <v>0</v>
      </c>
      <c r="BV2134" s="1">
        <v>0</v>
      </c>
      <c r="BW2134" s="1">
        <v>0</v>
      </c>
      <c r="BX2134" s="1">
        <v>0</v>
      </c>
      <c r="BY2134" s="1">
        <v>0</v>
      </c>
      <c r="BZ2134" s="1">
        <v>0</v>
      </c>
      <c r="CA2134" s="1">
        <v>0</v>
      </c>
      <c r="CB2134" s="1">
        <v>0</v>
      </c>
      <c r="CC2134" s="1">
        <v>0</v>
      </c>
      <c r="CD2134" s="1">
        <v>0</v>
      </c>
      <c r="CE2134" s="1">
        <v>0</v>
      </c>
      <c r="CF2134" s="1">
        <v>0</v>
      </c>
      <c r="CG2134" s="1">
        <v>0</v>
      </c>
      <c r="CH2134" s="1">
        <v>0</v>
      </c>
      <c r="CI2134" s="1" t="s">
        <v>4943</v>
      </c>
      <c r="CJ2134" s="1" t="s">
        <v>4943</v>
      </c>
      <c r="CK2134" s="1" t="s">
        <v>4943</v>
      </c>
      <c r="CL2134" s="1" t="s">
        <v>4943</v>
      </c>
      <c r="CM2134" s="1" t="s">
        <v>4943</v>
      </c>
      <c r="CN2134" s="1" t="s">
        <v>4943</v>
      </c>
      <c r="CO2134" s="1" t="s">
        <v>4943</v>
      </c>
      <c r="CP2134" s="1" t="s">
        <v>4943</v>
      </c>
      <c r="CQ2134" s="1" t="s">
        <v>4943</v>
      </c>
      <c r="CR2134" s="1" t="s">
        <v>4943</v>
      </c>
      <c r="CS2134" s="1" t="s">
        <v>4943</v>
      </c>
      <c r="CT2134" s="1" t="s">
        <v>4943</v>
      </c>
      <c r="CU2134" s="1" t="s">
        <v>4943</v>
      </c>
      <c r="CV2134" s="1" t="s">
        <v>4943</v>
      </c>
      <c r="CW2134" s="1" t="s">
        <v>4943</v>
      </c>
      <c r="CX2134" s="1" t="s">
        <v>4943</v>
      </c>
      <c r="CY2134" s="1" t="s">
        <v>23</v>
      </c>
      <c r="CZ2134" s="1" t="s">
        <v>4943</v>
      </c>
    </row>
    <row r="2135" spans="2:104" x14ac:dyDescent="0.25">
      <c r="B2135" s="2">
        <v>44344</v>
      </c>
      <c r="C2135" s="1">
        <v>0</v>
      </c>
      <c r="D2135" s="1">
        <v>1</v>
      </c>
      <c r="E2135" s="1">
        <v>0</v>
      </c>
      <c r="F2135" s="1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>
        <v>0</v>
      </c>
      <c r="BD2135">
        <v>0</v>
      </c>
      <c r="BE2135">
        <v>0</v>
      </c>
      <c r="BF2135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M2135" s="1">
        <v>0</v>
      </c>
      <c r="BN2135" s="1">
        <v>0</v>
      </c>
      <c r="BO2135" s="1">
        <v>0</v>
      </c>
      <c r="BP2135" s="1">
        <v>0</v>
      </c>
      <c r="BQ2135" s="1">
        <v>0</v>
      </c>
      <c r="BR2135" s="1">
        <v>0</v>
      </c>
      <c r="BS2135" s="1">
        <v>0</v>
      </c>
      <c r="BT2135" s="1">
        <v>0</v>
      </c>
      <c r="BU2135" s="1">
        <v>0</v>
      </c>
      <c r="BV2135" s="1">
        <v>0</v>
      </c>
      <c r="BW2135" s="1">
        <v>0</v>
      </c>
      <c r="BX2135" s="1">
        <v>0</v>
      </c>
      <c r="BY2135" s="1">
        <v>0</v>
      </c>
      <c r="BZ2135" s="1">
        <v>0</v>
      </c>
      <c r="CA2135" s="1">
        <v>0</v>
      </c>
      <c r="CB2135" s="1">
        <v>0</v>
      </c>
      <c r="CC2135" s="1">
        <v>0</v>
      </c>
      <c r="CD2135" s="1">
        <v>0</v>
      </c>
      <c r="CE2135" s="1">
        <v>0</v>
      </c>
      <c r="CF2135" s="1">
        <v>0</v>
      </c>
      <c r="CG2135" s="1">
        <v>0</v>
      </c>
      <c r="CH2135" s="1">
        <v>0</v>
      </c>
      <c r="CI2135" s="1" t="s">
        <v>4943</v>
      </c>
      <c r="CJ2135" s="1" t="s">
        <v>4943</v>
      </c>
      <c r="CK2135" s="1" t="s">
        <v>4943</v>
      </c>
      <c r="CL2135" s="1" t="s">
        <v>4943</v>
      </c>
      <c r="CM2135" s="1" t="s">
        <v>4943</v>
      </c>
      <c r="CN2135" s="1" t="s">
        <v>4943</v>
      </c>
      <c r="CO2135" s="1" t="s">
        <v>4943</v>
      </c>
      <c r="CP2135" s="1" t="s">
        <v>4943</v>
      </c>
      <c r="CQ2135" s="1" t="s">
        <v>4943</v>
      </c>
      <c r="CR2135" s="1" t="s">
        <v>4943</v>
      </c>
      <c r="CS2135" s="1" t="s">
        <v>4943</v>
      </c>
      <c r="CT2135" s="1" t="s">
        <v>4943</v>
      </c>
      <c r="CU2135" s="1" t="s">
        <v>4943</v>
      </c>
      <c r="CV2135" s="1" t="s">
        <v>4943</v>
      </c>
      <c r="CW2135" s="1" t="s">
        <v>4943</v>
      </c>
      <c r="CX2135" s="1" t="s">
        <v>4943</v>
      </c>
      <c r="CY2135" s="1" t="s">
        <v>23</v>
      </c>
      <c r="CZ2135" s="1" t="s">
        <v>4943</v>
      </c>
    </row>
    <row r="2136" spans="2:104" x14ac:dyDescent="0.25">
      <c r="B2136" s="2">
        <v>44344</v>
      </c>
      <c r="C2136" s="1">
        <v>1</v>
      </c>
      <c r="D2136" s="1">
        <v>0</v>
      </c>
      <c r="E2136" s="1">
        <v>0</v>
      </c>
      <c r="F2136" s="1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1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>
        <v>0</v>
      </c>
      <c r="BD2136">
        <v>0</v>
      </c>
      <c r="BE2136">
        <v>0</v>
      </c>
      <c r="BF2136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M2136" s="1">
        <v>0</v>
      </c>
      <c r="BN2136" s="1">
        <v>0</v>
      </c>
      <c r="BO2136" s="1">
        <v>0</v>
      </c>
      <c r="BP2136" s="1">
        <v>0</v>
      </c>
      <c r="BQ2136" s="1">
        <v>1</v>
      </c>
      <c r="BR2136" s="1">
        <v>1</v>
      </c>
      <c r="BS2136" s="1">
        <v>1</v>
      </c>
      <c r="BT2136" s="1">
        <v>1</v>
      </c>
      <c r="BU2136" s="1">
        <v>1</v>
      </c>
      <c r="BV2136" s="1">
        <v>0</v>
      </c>
      <c r="BW2136" s="1">
        <v>0</v>
      </c>
      <c r="BX2136" s="1">
        <v>0</v>
      </c>
      <c r="BY2136" s="1">
        <v>0</v>
      </c>
      <c r="BZ2136" s="1">
        <v>0</v>
      </c>
      <c r="CA2136" s="1">
        <v>0</v>
      </c>
      <c r="CB2136" s="1">
        <v>0</v>
      </c>
      <c r="CC2136" s="1">
        <v>0</v>
      </c>
      <c r="CD2136" s="1">
        <v>1</v>
      </c>
      <c r="CE2136" s="1">
        <v>0</v>
      </c>
      <c r="CF2136" s="1">
        <v>0</v>
      </c>
      <c r="CG2136" s="1">
        <v>0</v>
      </c>
      <c r="CH2136" s="1">
        <v>0</v>
      </c>
      <c r="CI2136" s="1" t="s">
        <v>4945</v>
      </c>
      <c r="CJ2136" s="1" t="s">
        <v>4945</v>
      </c>
      <c r="CK2136" s="1" t="s">
        <v>4946</v>
      </c>
      <c r="CL2136" s="1" t="s">
        <v>4946</v>
      </c>
      <c r="CM2136" s="1" t="s">
        <v>4945</v>
      </c>
      <c r="CN2136" s="1" t="s">
        <v>4945</v>
      </c>
      <c r="CO2136" s="1" t="s">
        <v>4944</v>
      </c>
      <c r="CP2136" s="1" t="s">
        <v>4944</v>
      </c>
      <c r="CQ2136" s="1" t="s">
        <v>4945</v>
      </c>
      <c r="CR2136" s="1" t="s">
        <v>4944</v>
      </c>
      <c r="CS2136" s="1" t="s">
        <v>4944</v>
      </c>
      <c r="CT2136" s="1" t="s">
        <v>4943</v>
      </c>
      <c r="CU2136" s="1" t="s">
        <v>4943</v>
      </c>
      <c r="CV2136" s="1" t="s">
        <v>4943</v>
      </c>
      <c r="CW2136" s="1" t="s">
        <v>4943</v>
      </c>
      <c r="CX2136" s="1" t="s">
        <v>4943</v>
      </c>
      <c r="CY2136" s="1" t="s">
        <v>4943</v>
      </c>
      <c r="CZ2136" s="1" t="s">
        <v>4943</v>
      </c>
    </row>
    <row r="2137" spans="2:104" x14ac:dyDescent="0.25">
      <c r="B2137" s="2">
        <v>44344</v>
      </c>
      <c r="C2137" s="1">
        <v>1</v>
      </c>
      <c r="D2137" s="1">
        <v>0</v>
      </c>
      <c r="E2137" s="1">
        <v>0</v>
      </c>
      <c r="F2137" s="1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1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>
        <v>0</v>
      </c>
      <c r="BD2137">
        <v>0</v>
      </c>
      <c r="BE2137">
        <v>0</v>
      </c>
      <c r="BF2137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M2137" s="1">
        <v>0</v>
      </c>
      <c r="BN2137" s="1">
        <v>0</v>
      </c>
      <c r="BO2137" s="1">
        <v>0</v>
      </c>
      <c r="BP2137" s="1">
        <v>0</v>
      </c>
      <c r="BQ2137" s="1">
        <v>1</v>
      </c>
      <c r="BR2137" s="1">
        <v>1</v>
      </c>
      <c r="BS2137" s="1">
        <v>1</v>
      </c>
      <c r="BT2137" s="1">
        <v>1</v>
      </c>
      <c r="BU2137" s="1">
        <v>1</v>
      </c>
      <c r="BV2137" s="1">
        <v>0</v>
      </c>
      <c r="BW2137" s="1">
        <v>0</v>
      </c>
      <c r="BX2137" s="1">
        <v>0</v>
      </c>
      <c r="BY2137" s="1">
        <v>0</v>
      </c>
      <c r="BZ2137" s="1">
        <v>0</v>
      </c>
      <c r="CA2137" s="1">
        <v>0</v>
      </c>
      <c r="CB2137" s="1">
        <v>0</v>
      </c>
      <c r="CC2137" s="1">
        <v>0</v>
      </c>
      <c r="CD2137" s="1">
        <v>1</v>
      </c>
      <c r="CE2137" s="1">
        <v>0</v>
      </c>
      <c r="CF2137" s="1">
        <v>0</v>
      </c>
      <c r="CG2137" s="1">
        <v>0</v>
      </c>
      <c r="CH2137" s="1">
        <v>0</v>
      </c>
      <c r="CI2137" s="1" t="s">
        <v>4945</v>
      </c>
      <c r="CJ2137" s="1" t="s">
        <v>4945</v>
      </c>
      <c r="CK2137" s="1" t="s">
        <v>4946</v>
      </c>
      <c r="CL2137" s="1" t="s">
        <v>4946</v>
      </c>
      <c r="CM2137" s="1" t="s">
        <v>4945</v>
      </c>
      <c r="CN2137" s="1" t="s">
        <v>4945</v>
      </c>
      <c r="CO2137" s="1" t="s">
        <v>4944</v>
      </c>
      <c r="CP2137" s="1" t="s">
        <v>4944</v>
      </c>
      <c r="CQ2137" s="1" t="s">
        <v>4945</v>
      </c>
      <c r="CR2137" s="1" t="s">
        <v>4944</v>
      </c>
      <c r="CS2137" s="1" t="s">
        <v>4944</v>
      </c>
      <c r="CT2137" s="1" t="s">
        <v>4943</v>
      </c>
      <c r="CU2137" s="1" t="s">
        <v>4943</v>
      </c>
      <c r="CV2137" s="1" t="s">
        <v>4943</v>
      </c>
      <c r="CW2137" s="1" t="s">
        <v>4943</v>
      </c>
      <c r="CX2137" s="1" t="s">
        <v>4943</v>
      </c>
      <c r="CY2137" s="1" t="s">
        <v>4943</v>
      </c>
      <c r="CZ2137" s="1" t="s">
        <v>4943</v>
      </c>
    </row>
    <row r="2138" spans="2:104" x14ac:dyDescent="0.25">
      <c r="B2138" s="2">
        <v>44344</v>
      </c>
      <c r="C2138" s="1">
        <v>1</v>
      </c>
      <c r="D2138" s="1">
        <v>0</v>
      </c>
      <c r="E2138" s="1">
        <v>0</v>
      </c>
      <c r="F2138" s="1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1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>
        <v>0</v>
      </c>
      <c r="BD2138">
        <v>0</v>
      </c>
      <c r="BE2138">
        <v>0</v>
      </c>
      <c r="BF2138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M2138" s="1">
        <v>0</v>
      </c>
      <c r="BN2138" s="1">
        <v>0</v>
      </c>
      <c r="BO2138" s="1">
        <v>0</v>
      </c>
      <c r="BP2138" s="1">
        <v>0</v>
      </c>
      <c r="BQ2138" s="1">
        <v>1</v>
      </c>
      <c r="BR2138" s="1">
        <v>1</v>
      </c>
      <c r="BS2138" s="1">
        <v>1</v>
      </c>
      <c r="BT2138" s="1">
        <v>1</v>
      </c>
      <c r="BU2138" s="1">
        <v>1</v>
      </c>
      <c r="BV2138" s="1">
        <v>0</v>
      </c>
      <c r="BW2138" s="1">
        <v>0</v>
      </c>
      <c r="BX2138" s="1">
        <v>0</v>
      </c>
      <c r="BY2138" s="1">
        <v>0</v>
      </c>
      <c r="BZ2138" s="1">
        <v>0</v>
      </c>
      <c r="CA2138" s="1">
        <v>0</v>
      </c>
      <c r="CB2138" s="1">
        <v>0</v>
      </c>
      <c r="CC2138" s="1">
        <v>0</v>
      </c>
      <c r="CD2138" s="1">
        <v>1</v>
      </c>
      <c r="CE2138" s="1">
        <v>0</v>
      </c>
      <c r="CF2138" s="1">
        <v>0</v>
      </c>
      <c r="CG2138" s="1">
        <v>0</v>
      </c>
      <c r="CH2138" s="1">
        <v>0</v>
      </c>
      <c r="CI2138" s="1" t="s">
        <v>4945</v>
      </c>
      <c r="CJ2138" s="1" t="s">
        <v>4944</v>
      </c>
      <c r="CK2138" s="1" t="s">
        <v>4946</v>
      </c>
      <c r="CL2138" s="1" t="s">
        <v>4946</v>
      </c>
      <c r="CM2138" s="1" t="s">
        <v>4945</v>
      </c>
      <c r="CN2138" s="1" t="s">
        <v>4945</v>
      </c>
      <c r="CO2138" s="1" t="s">
        <v>4944</v>
      </c>
      <c r="CP2138" s="1" t="s">
        <v>4944</v>
      </c>
      <c r="CQ2138" s="1" t="s">
        <v>4945</v>
      </c>
      <c r="CR2138" s="1" t="s">
        <v>4944</v>
      </c>
      <c r="CS2138" s="1" t="s">
        <v>4944</v>
      </c>
      <c r="CT2138" s="1" t="s">
        <v>4943</v>
      </c>
      <c r="CU2138" s="1" t="s">
        <v>4943</v>
      </c>
      <c r="CV2138" s="1" t="s">
        <v>4943</v>
      </c>
      <c r="CW2138" s="1" t="s">
        <v>4943</v>
      </c>
      <c r="CX2138" s="1" t="s">
        <v>4943</v>
      </c>
      <c r="CY2138" s="1" t="s">
        <v>4943</v>
      </c>
      <c r="CZ2138" s="1" t="s">
        <v>4943</v>
      </c>
    </row>
    <row r="2139" spans="2:104" x14ac:dyDescent="0.25">
      <c r="B2139" s="2">
        <v>44344</v>
      </c>
      <c r="C2139" s="1">
        <v>1</v>
      </c>
      <c r="D2139" s="1">
        <v>0</v>
      </c>
      <c r="E2139" s="1">
        <v>0</v>
      </c>
      <c r="F2139" s="1">
        <v>0</v>
      </c>
      <c r="G2139">
        <v>0</v>
      </c>
      <c r="H2139">
        <v>0</v>
      </c>
      <c r="I2139">
        <v>0</v>
      </c>
      <c r="J2139">
        <v>0</v>
      </c>
      <c r="K2139">
        <v>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1</v>
      </c>
      <c r="AY2139" s="1">
        <v>0</v>
      </c>
      <c r="AZ2139" s="1">
        <v>1</v>
      </c>
      <c r="BA2139" s="1">
        <v>0</v>
      </c>
      <c r="BB2139" s="1">
        <v>0</v>
      </c>
      <c r="BC2139">
        <v>1</v>
      </c>
      <c r="BD2139">
        <v>0</v>
      </c>
      <c r="BE2139">
        <v>1</v>
      </c>
      <c r="BF2139">
        <v>1</v>
      </c>
      <c r="BG2139" s="1">
        <v>1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M2139" s="1">
        <v>0</v>
      </c>
      <c r="BN2139" s="1">
        <v>0</v>
      </c>
      <c r="BO2139" s="1">
        <v>0</v>
      </c>
      <c r="BP2139" s="1">
        <v>0</v>
      </c>
      <c r="BQ2139" s="1">
        <v>0</v>
      </c>
      <c r="BR2139" s="1">
        <v>0</v>
      </c>
      <c r="BS2139" s="1">
        <v>0</v>
      </c>
      <c r="BT2139" s="1">
        <v>0</v>
      </c>
      <c r="BU2139" s="1">
        <v>0</v>
      </c>
      <c r="BV2139" s="1">
        <v>0</v>
      </c>
      <c r="BW2139" s="1">
        <v>0</v>
      </c>
      <c r="BX2139" s="1">
        <v>0</v>
      </c>
      <c r="BY2139" s="1">
        <v>0</v>
      </c>
      <c r="BZ2139" s="1">
        <v>0</v>
      </c>
      <c r="CA2139" s="1">
        <v>0</v>
      </c>
      <c r="CB2139" s="1">
        <v>0</v>
      </c>
      <c r="CC2139" s="1">
        <v>0</v>
      </c>
      <c r="CD2139" s="1">
        <v>0</v>
      </c>
      <c r="CE2139" s="1">
        <v>0</v>
      </c>
      <c r="CF2139" s="1">
        <v>0</v>
      </c>
      <c r="CG2139" s="1">
        <v>0</v>
      </c>
      <c r="CH2139" s="1">
        <v>0</v>
      </c>
      <c r="CI2139" s="1" t="s">
        <v>4946</v>
      </c>
      <c r="CJ2139" s="1" t="s">
        <v>4946</v>
      </c>
      <c r="CK2139" s="1" t="s">
        <v>4946</v>
      </c>
      <c r="CL2139" s="1" t="s">
        <v>4946</v>
      </c>
      <c r="CM2139" s="1" t="s">
        <v>4945</v>
      </c>
      <c r="CN2139" s="1" t="s">
        <v>4945</v>
      </c>
      <c r="CO2139" s="1" t="s">
        <v>4945</v>
      </c>
      <c r="CP2139" s="1" t="s">
        <v>4945</v>
      </c>
      <c r="CQ2139" s="1" t="s">
        <v>4946</v>
      </c>
      <c r="CR2139" s="1" t="s">
        <v>4946</v>
      </c>
      <c r="CS2139" s="1" t="s">
        <v>4945</v>
      </c>
      <c r="CT2139" s="1" t="s">
        <v>4943</v>
      </c>
      <c r="CU2139" s="1" t="s">
        <v>4943</v>
      </c>
      <c r="CV2139" s="1" t="s">
        <v>4943</v>
      </c>
      <c r="CW2139" s="1" t="s">
        <v>4943</v>
      </c>
      <c r="CX2139" s="1" t="s">
        <v>4943</v>
      </c>
      <c r="CY2139" s="1" t="s">
        <v>4943</v>
      </c>
      <c r="CZ2139" s="1" t="s">
        <v>4943</v>
      </c>
    </row>
    <row r="2140" spans="2:104" x14ac:dyDescent="0.25">
      <c r="B2140" s="2">
        <v>44344</v>
      </c>
      <c r="C2140" s="1">
        <v>1</v>
      </c>
      <c r="D2140" s="1">
        <v>0</v>
      </c>
      <c r="E2140" s="1">
        <v>0</v>
      </c>
      <c r="F2140" s="1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1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  <c r="BC2140">
        <v>0</v>
      </c>
      <c r="BD2140">
        <v>0</v>
      </c>
      <c r="BE2140">
        <v>0</v>
      </c>
      <c r="BF2140">
        <v>0</v>
      </c>
      <c r="BG2140" s="1">
        <v>0</v>
      </c>
      <c r="BH2140" s="1">
        <v>0</v>
      </c>
      <c r="BI2140" s="1">
        <v>0</v>
      </c>
      <c r="BJ2140" s="1">
        <v>0</v>
      </c>
      <c r="BK2140" s="1">
        <v>0</v>
      </c>
      <c r="BL2140" s="1">
        <v>0</v>
      </c>
      <c r="BM2140" s="1">
        <v>0</v>
      </c>
      <c r="BN2140" s="1">
        <v>0</v>
      </c>
      <c r="BO2140" s="1">
        <v>0</v>
      </c>
      <c r="BP2140" s="1">
        <v>0</v>
      </c>
      <c r="BQ2140" s="1">
        <v>1</v>
      </c>
      <c r="BR2140" s="1">
        <v>1</v>
      </c>
      <c r="BS2140" s="1">
        <v>1</v>
      </c>
      <c r="BT2140" s="1">
        <v>1</v>
      </c>
      <c r="BU2140" s="1">
        <v>1</v>
      </c>
      <c r="BV2140" s="1">
        <v>0</v>
      </c>
      <c r="BW2140" s="1">
        <v>0</v>
      </c>
      <c r="BX2140" s="1">
        <v>0</v>
      </c>
      <c r="BY2140" s="1">
        <v>0</v>
      </c>
      <c r="BZ2140" s="1">
        <v>0</v>
      </c>
      <c r="CA2140" s="1">
        <v>0</v>
      </c>
      <c r="CB2140" s="1">
        <v>0</v>
      </c>
      <c r="CC2140" s="1">
        <v>0</v>
      </c>
      <c r="CD2140" s="1">
        <v>1</v>
      </c>
      <c r="CE2140" s="1">
        <v>0</v>
      </c>
      <c r="CF2140" s="1">
        <v>0</v>
      </c>
      <c r="CG2140" s="1">
        <v>0</v>
      </c>
      <c r="CH2140" s="1">
        <v>0</v>
      </c>
      <c r="CI2140" s="1" t="s">
        <v>4945</v>
      </c>
      <c r="CJ2140" s="1" t="s">
        <v>4945</v>
      </c>
      <c r="CK2140" s="1" t="s">
        <v>4946</v>
      </c>
      <c r="CL2140" s="1" t="s">
        <v>4946</v>
      </c>
      <c r="CM2140" s="1" t="s">
        <v>4945</v>
      </c>
      <c r="CN2140" s="1" t="s">
        <v>4945</v>
      </c>
      <c r="CO2140" s="1" t="s">
        <v>4944</v>
      </c>
      <c r="CP2140" s="1" t="s">
        <v>4944</v>
      </c>
      <c r="CQ2140" s="1" t="s">
        <v>4945</v>
      </c>
      <c r="CR2140" s="1" t="s">
        <v>4944</v>
      </c>
      <c r="CS2140" s="1" t="s">
        <v>4944</v>
      </c>
      <c r="CT2140" s="1" t="s">
        <v>4943</v>
      </c>
      <c r="CU2140" s="1" t="s">
        <v>4943</v>
      </c>
      <c r="CV2140" s="1" t="s">
        <v>4943</v>
      </c>
      <c r="CW2140" s="1" t="s">
        <v>4943</v>
      </c>
      <c r="CX2140" s="1" t="s">
        <v>4943</v>
      </c>
      <c r="CY2140" s="1" t="s">
        <v>4943</v>
      </c>
      <c r="CZ2140" s="1" t="s">
        <v>4943</v>
      </c>
    </row>
    <row r="2141" spans="2:104" x14ac:dyDescent="0.25">
      <c r="B2141" s="2">
        <v>44344</v>
      </c>
      <c r="C2141" s="1">
        <v>1</v>
      </c>
      <c r="D2141" s="1">
        <v>0</v>
      </c>
      <c r="E2141" s="1">
        <v>0</v>
      </c>
      <c r="F2141" s="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1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>
        <v>0</v>
      </c>
      <c r="BD2141">
        <v>0</v>
      </c>
      <c r="BE2141">
        <v>0</v>
      </c>
      <c r="BF214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M2141" s="1">
        <v>0</v>
      </c>
      <c r="BN2141" s="1">
        <v>0</v>
      </c>
      <c r="BO2141" s="1">
        <v>0</v>
      </c>
      <c r="BP2141" s="1">
        <v>0</v>
      </c>
      <c r="BQ2141" s="1">
        <v>1</v>
      </c>
      <c r="BR2141" s="1">
        <v>1</v>
      </c>
      <c r="BS2141" s="1">
        <v>1</v>
      </c>
      <c r="BT2141" s="1">
        <v>1</v>
      </c>
      <c r="BU2141" s="1">
        <v>1</v>
      </c>
      <c r="BV2141" s="1">
        <v>0</v>
      </c>
      <c r="BW2141" s="1">
        <v>0</v>
      </c>
      <c r="BX2141" s="1">
        <v>0</v>
      </c>
      <c r="BY2141" s="1">
        <v>0</v>
      </c>
      <c r="BZ2141" s="1">
        <v>0</v>
      </c>
      <c r="CA2141" s="1">
        <v>0</v>
      </c>
      <c r="CB2141" s="1">
        <v>0</v>
      </c>
      <c r="CC2141" s="1">
        <v>0</v>
      </c>
      <c r="CD2141" s="1">
        <v>1</v>
      </c>
      <c r="CE2141" s="1">
        <v>0</v>
      </c>
      <c r="CF2141" s="1">
        <v>0</v>
      </c>
      <c r="CG2141" s="1">
        <v>0</v>
      </c>
      <c r="CH2141" s="1">
        <v>0</v>
      </c>
      <c r="CI2141" s="1" t="s">
        <v>4945</v>
      </c>
      <c r="CJ2141" s="1" t="s">
        <v>4944</v>
      </c>
      <c r="CK2141" s="1" t="s">
        <v>4946</v>
      </c>
      <c r="CL2141" s="1" t="s">
        <v>4946</v>
      </c>
      <c r="CM2141" s="1" t="s">
        <v>4945</v>
      </c>
      <c r="CN2141" s="1" t="s">
        <v>4945</v>
      </c>
      <c r="CO2141" s="1" t="s">
        <v>4944</v>
      </c>
      <c r="CP2141" s="1" t="s">
        <v>4944</v>
      </c>
      <c r="CQ2141" s="1" t="s">
        <v>4945</v>
      </c>
      <c r="CR2141" s="1" t="s">
        <v>4944</v>
      </c>
      <c r="CS2141" s="1" t="s">
        <v>4944</v>
      </c>
      <c r="CT2141" s="1" t="s">
        <v>4943</v>
      </c>
      <c r="CU2141" s="1" t="s">
        <v>4943</v>
      </c>
      <c r="CV2141" s="1" t="s">
        <v>4943</v>
      </c>
      <c r="CW2141" s="1" t="s">
        <v>4943</v>
      </c>
      <c r="CX2141" s="1" t="s">
        <v>4943</v>
      </c>
      <c r="CY2141" s="1" t="s">
        <v>4943</v>
      </c>
      <c r="CZ2141" s="1" t="s">
        <v>4943</v>
      </c>
    </row>
    <row r="2142" spans="2:104" x14ac:dyDescent="0.25">
      <c r="B2142" s="2">
        <v>44344</v>
      </c>
      <c r="C2142" s="1">
        <v>0</v>
      </c>
      <c r="D2142" s="1">
        <v>1</v>
      </c>
      <c r="E2142" s="1">
        <v>0</v>
      </c>
      <c r="F2142" s="1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  <c r="BC2142">
        <v>0</v>
      </c>
      <c r="BD2142">
        <v>0</v>
      </c>
      <c r="BE2142">
        <v>0</v>
      </c>
      <c r="BF2142">
        <v>0</v>
      </c>
      <c r="BG2142" s="1">
        <v>0</v>
      </c>
      <c r="BH2142" s="1">
        <v>0</v>
      </c>
      <c r="BI2142" s="1">
        <v>0</v>
      </c>
      <c r="BJ2142" s="1">
        <v>0</v>
      </c>
      <c r="BK2142" s="1">
        <v>0</v>
      </c>
      <c r="BL2142" s="1">
        <v>0</v>
      </c>
      <c r="BM2142" s="1">
        <v>0</v>
      </c>
      <c r="BN2142" s="1">
        <v>0</v>
      </c>
      <c r="BO2142" s="1">
        <v>0</v>
      </c>
      <c r="BP2142" s="1">
        <v>0</v>
      </c>
      <c r="BQ2142" s="1">
        <v>0</v>
      </c>
      <c r="BR2142" s="1">
        <v>0</v>
      </c>
      <c r="BS2142" s="1">
        <v>0</v>
      </c>
      <c r="BT2142" s="1">
        <v>0</v>
      </c>
      <c r="BU2142" s="1">
        <v>0</v>
      </c>
      <c r="BV2142" s="1">
        <v>0</v>
      </c>
      <c r="BW2142" s="1">
        <v>0</v>
      </c>
      <c r="BX2142" s="1">
        <v>0</v>
      </c>
      <c r="BY2142" s="1">
        <v>0</v>
      </c>
      <c r="BZ2142" s="1">
        <v>0</v>
      </c>
      <c r="CA2142" s="1">
        <v>0</v>
      </c>
      <c r="CB2142" s="1">
        <v>0</v>
      </c>
      <c r="CC2142" s="1">
        <v>0</v>
      </c>
      <c r="CD2142" s="1">
        <v>0</v>
      </c>
      <c r="CE2142" s="1">
        <v>0</v>
      </c>
      <c r="CF2142" s="1">
        <v>0</v>
      </c>
      <c r="CG2142" s="1">
        <v>0</v>
      </c>
      <c r="CH2142" s="1">
        <v>0</v>
      </c>
      <c r="CI2142" s="1" t="s">
        <v>4943</v>
      </c>
      <c r="CJ2142" s="1" t="s">
        <v>4943</v>
      </c>
      <c r="CK2142" s="1" t="s">
        <v>4943</v>
      </c>
      <c r="CL2142" s="1" t="s">
        <v>4943</v>
      </c>
      <c r="CM2142" s="1" t="s">
        <v>4943</v>
      </c>
      <c r="CN2142" s="1" t="s">
        <v>4943</v>
      </c>
      <c r="CO2142" s="1" t="s">
        <v>4943</v>
      </c>
      <c r="CP2142" s="1" t="s">
        <v>4943</v>
      </c>
      <c r="CQ2142" s="1" t="s">
        <v>4943</v>
      </c>
      <c r="CR2142" s="1" t="s">
        <v>4943</v>
      </c>
      <c r="CS2142" s="1" t="s">
        <v>4943</v>
      </c>
      <c r="CT2142" s="1" t="s">
        <v>4943</v>
      </c>
      <c r="CU2142" s="1" t="s">
        <v>4943</v>
      </c>
      <c r="CV2142" s="1" t="s">
        <v>4943</v>
      </c>
      <c r="CW2142" s="1" t="s">
        <v>4943</v>
      </c>
      <c r="CX2142" s="1" t="s">
        <v>4943</v>
      </c>
      <c r="CY2142" s="1" t="s">
        <v>23</v>
      </c>
      <c r="CZ2142" s="1" t="s">
        <v>4943</v>
      </c>
    </row>
    <row r="2143" spans="2:104" x14ac:dyDescent="0.25">
      <c r="B2143" s="2">
        <v>44344</v>
      </c>
      <c r="C2143" s="1">
        <v>1</v>
      </c>
      <c r="D2143" s="1">
        <v>0</v>
      </c>
      <c r="E2143" s="1">
        <v>0</v>
      </c>
      <c r="F2143" s="1">
        <v>0</v>
      </c>
      <c r="G2143">
        <v>0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1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1</v>
      </c>
      <c r="V2143" s="1">
        <v>1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1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1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1</v>
      </c>
      <c r="AY2143" s="1">
        <v>1</v>
      </c>
      <c r="AZ2143" s="1">
        <v>1</v>
      </c>
      <c r="BA2143" s="1">
        <v>0</v>
      </c>
      <c r="BB2143" s="1">
        <v>1</v>
      </c>
      <c r="BC2143">
        <v>1</v>
      </c>
      <c r="BD2143">
        <v>0</v>
      </c>
      <c r="BE2143">
        <v>1</v>
      </c>
      <c r="BF2143">
        <v>1</v>
      </c>
      <c r="BG2143" s="1">
        <v>1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M2143" s="1">
        <v>0</v>
      </c>
      <c r="BN2143" s="1">
        <v>0</v>
      </c>
      <c r="BO2143" s="1">
        <v>0</v>
      </c>
      <c r="BP2143" s="1">
        <v>0</v>
      </c>
      <c r="BQ2143" s="1">
        <v>0</v>
      </c>
      <c r="BR2143" s="1">
        <v>0</v>
      </c>
      <c r="BS2143" s="1">
        <v>0</v>
      </c>
      <c r="BT2143" s="1">
        <v>0</v>
      </c>
      <c r="BU2143" s="1">
        <v>0</v>
      </c>
      <c r="BV2143" s="1">
        <v>0</v>
      </c>
      <c r="BW2143" s="1">
        <v>0</v>
      </c>
      <c r="BX2143" s="1">
        <v>0</v>
      </c>
      <c r="BY2143" s="1">
        <v>0</v>
      </c>
      <c r="BZ2143" s="1">
        <v>0</v>
      </c>
      <c r="CA2143" s="1">
        <v>0</v>
      </c>
      <c r="CB2143" s="1">
        <v>0</v>
      </c>
      <c r="CC2143" s="1">
        <v>0</v>
      </c>
      <c r="CD2143" s="1">
        <v>0</v>
      </c>
      <c r="CE2143" s="1">
        <v>0</v>
      </c>
      <c r="CF2143" s="1">
        <v>1</v>
      </c>
      <c r="CG2143" s="1">
        <v>0</v>
      </c>
      <c r="CH2143" s="1">
        <v>0</v>
      </c>
      <c r="CI2143" s="1" t="s">
        <v>4944</v>
      </c>
      <c r="CJ2143" s="1" t="s">
        <v>4945</v>
      </c>
      <c r="CK2143" s="1" t="s">
        <v>4946</v>
      </c>
      <c r="CL2143" s="1" t="s">
        <v>4946</v>
      </c>
      <c r="CM2143" s="1" t="s">
        <v>4944</v>
      </c>
      <c r="CN2143" s="1" t="s">
        <v>4944</v>
      </c>
      <c r="CO2143" s="1" t="s">
        <v>4945</v>
      </c>
      <c r="CP2143" s="1" t="s">
        <v>4945</v>
      </c>
      <c r="CQ2143" s="1" t="s">
        <v>4944</v>
      </c>
      <c r="CR2143" s="1" t="s">
        <v>4946</v>
      </c>
      <c r="CS2143" s="1" t="s">
        <v>4946</v>
      </c>
      <c r="CT2143" s="1" t="s">
        <v>4943</v>
      </c>
      <c r="CU2143" s="1" t="s">
        <v>4943</v>
      </c>
      <c r="CV2143" s="1" t="s">
        <v>4943</v>
      </c>
      <c r="CW2143" s="1" t="s">
        <v>4943</v>
      </c>
      <c r="CX2143" s="1" t="s">
        <v>4943</v>
      </c>
      <c r="CY2143" s="1" t="s">
        <v>4943</v>
      </c>
      <c r="CZ2143" s="1" t="s">
        <v>4943</v>
      </c>
    </row>
    <row r="2144" spans="2:104" x14ac:dyDescent="0.25">
      <c r="B2144" s="2">
        <v>44344</v>
      </c>
      <c r="C2144" s="1">
        <v>1</v>
      </c>
      <c r="D2144" s="1">
        <v>0</v>
      </c>
      <c r="E2144" s="1">
        <v>0</v>
      </c>
      <c r="F2144" s="1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1</v>
      </c>
      <c r="M2144">
        <v>1</v>
      </c>
      <c r="N2144">
        <v>0</v>
      </c>
      <c r="O2144">
        <v>1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 s="1">
        <v>1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1</v>
      </c>
      <c r="AG2144" s="1">
        <v>0</v>
      </c>
      <c r="AH2144" s="1">
        <v>0</v>
      </c>
      <c r="AI2144" s="1">
        <v>1</v>
      </c>
      <c r="AJ2144" s="1">
        <v>1</v>
      </c>
      <c r="AK2144" s="1">
        <v>1</v>
      </c>
      <c r="AL2144" s="1">
        <v>1</v>
      </c>
      <c r="AM2144" s="1">
        <v>1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1</v>
      </c>
      <c r="AX2144" s="1">
        <v>0</v>
      </c>
      <c r="AY2144" s="1">
        <v>0</v>
      </c>
      <c r="AZ2144" s="1">
        <v>1</v>
      </c>
      <c r="BA2144" s="1">
        <v>0</v>
      </c>
      <c r="BB2144" s="1">
        <v>0</v>
      </c>
      <c r="BC2144">
        <v>1</v>
      </c>
      <c r="BD2144">
        <v>0</v>
      </c>
      <c r="BE2144">
        <v>0</v>
      </c>
      <c r="BF2144">
        <v>0</v>
      </c>
      <c r="BG2144" s="1">
        <v>1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M2144" s="1">
        <v>0</v>
      </c>
      <c r="BN2144" s="1">
        <v>0</v>
      </c>
      <c r="BO2144" s="1">
        <v>0</v>
      </c>
      <c r="BP2144" s="1">
        <v>0</v>
      </c>
      <c r="BQ2144" s="1">
        <v>1</v>
      </c>
      <c r="BR2144" s="1">
        <v>1</v>
      </c>
      <c r="BS2144" s="1">
        <v>0</v>
      </c>
      <c r="BT2144" s="1">
        <v>0</v>
      </c>
      <c r="BU2144" s="1">
        <v>1</v>
      </c>
      <c r="BV2144" s="1">
        <v>1</v>
      </c>
      <c r="BW2144" s="1">
        <v>0</v>
      </c>
      <c r="BX2144" s="1">
        <v>0</v>
      </c>
      <c r="BY2144" s="1">
        <v>0</v>
      </c>
      <c r="BZ2144" s="1">
        <v>0</v>
      </c>
      <c r="CA2144" s="1">
        <v>0</v>
      </c>
      <c r="CB2144" s="1">
        <v>0</v>
      </c>
      <c r="CC2144" s="1">
        <v>0</v>
      </c>
      <c r="CD2144" s="1">
        <v>0</v>
      </c>
      <c r="CE2144" s="1">
        <v>0</v>
      </c>
      <c r="CF2144" s="1">
        <v>1</v>
      </c>
      <c r="CG2144" s="1">
        <v>0</v>
      </c>
      <c r="CH2144" s="1">
        <v>0</v>
      </c>
      <c r="CI2144" s="1" t="s">
        <v>4946</v>
      </c>
      <c r="CJ2144" s="1" t="s">
        <v>4946</v>
      </c>
      <c r="CK2144" s="1" t="s">
        <v>4946</v>
      </c>
      <c r="CL2144" s="1" t="s">
        <v>4946</v>
      </c>
      <c r="CM2144" s="1" t="s">
        <v>4944</v>
      </c>
      <c r="CN2144" s="1" t="s">
        <v>4944</v>
      </c>
      <c r="CO2144" s="1" t="s">
        <v>4944</v>
      </c>
      <c r="CP2144" s="1" t="s">
        <v>4944</v>
      </c>
      <c r="CQ2144" s="1" t="s">
        <v>4944</v>
      </c>
      <c r="CR2144" s="1" t="s">
        <v>4946</v>
      </c>
      <c r="CS2144" s="1" t="s">
        <v>4944</v>
      </c>
      <c r="CT2144" s="1" t="s">
        <v>4943</v>
      </c>
      <c r="CU2144" s="1" t="s">
        <v>4943</v>
      </c>
      <c r="CV2144" s="1" t="s">
        <v>4943</v>
      </c>
      <c r="CW2144" s="1" t="s">
        <v>4943</v>
      </c>
      <c r="CX2144" s="1" t="s">
        <v>4943</v>
      </c>
      <c r="CY2144" s="1" t="s">
        <v>4943</v>
      </c>
      <c r="CZ2144" s="1" t="s">
        <v>4943</v>
      </c>
    </row>
    <row r="2145" spans="2:104" x14ac:dyDescent="0.25">
      <c r="B2145" s="2">
        <v>44344</v>
      </c>
      <c r="C2145" s="1">
        <v>1</v>
      </c>
      <c r="D2145" s="1">
        <v>0</v>
      </c>
      <c r="E2145" s="1">
        <v>0</v>
      </c>
      <c r="F2145" s="1">
        <v>0</v>
      </c>
      <c r="G2145">
        <v>0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0</v>
      </c>
      <c r="O2145">
        <v>1</v>
      </c>
      <c r="P2145">
        <v>0</v>
      </c>
      <c r="Q2145">
        <v>0</v>
      </c>
      <c r="R2145">
        <v>0</v>
      </c>
      <c r="S2145">
        <v>1</v>
      </c>
      <c r="T2145">
        <v>0</v>
      </c>
      <c r="U2145">
        <v>0</v>
      </c>
      <c r="V2145" s="1">
        <v>1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1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1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1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>
        <v>1</v>
      </c>
      <c r="BD2145">
        <v>0</v>
      </c>
      <c r="BE2145">
        <v>0</v>
      </c>
      <c r="BF2145">
        <v>0</v>
      </c>
      <c r="BG2145" s="1">
        <v>1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M2145" s="1">
        <v>0</v>
      </c>
      <c r="BN2145" s="1">
        <v>0</v>
      </c>
      <c r="BO2145" s="1">
        <v>0</v>
      </c>
      <c r="BP2145" s="1">
        <v>0</v>
      </c>
      <c r="BQ2145" s="1">
        <v>0</v>
      </c>
      <c r="BR2145" s="1">
        <v>0</v>
      </c>
      <c r="BS2145" s="1">
        <v>0</v>
      </c>
      <c r="BT2145" s="1">
        <v>0</v>
      </c>
      <c r="BU2145" s="1">
        <v>0</v>
      </c>
      <c r="BV2145" s="1">
        <v>0</v>
      </c>
      <c r="BW2145" s="1">
        <v>0</v>
      </c>
      <c r="BX2145" s="1">
        <v>0</v>
      </c>
      <c r="BY2145" s="1">
        <v>0</v>
      </c>
      <c r="BZ2145" s="1">
        <v>0</v>
      </c>
      <c r="CA2145" s="1">
        <v>0</v>
      </c>
      <c r="CB2145" s="1">
        <v>0</v>
      </c>
      <c r="CC2145" s="1">
        <v>0</v>
      </c>
      <c r="CD2145" s="1">
        <v>0</v>
      </c>
      <c r="CE2145" s="1">
        <v>0</v>
      </c>
      <c r="CF2145" s="1">
        <v>1</v>
      </c>
      <c r="CG2145" s="1">
        <v>0</v>
      </c>
      <c r="CH2145" s="1">
        <v>0</v>
      </c>
      <c r="CI2145" s="1" t="s">
        <v>4946</v>
      </c>
      <c r="CJ2145" s="1" t="s">
        <v>4946</v>
      </c>
      <c r="CK2145" s="1" t="s">
        <v>4946</v>
      </c>
      <c r="CL2145" s="1" t="s">
        <v>4946</v>
      </c>
      <c r="CM2145" s="1" t="s">
        <v>4946</v>
      </c>
      <c r="CN2145" s="1" t="s">
        <v>4945</v>
      </c>
      <c r="CO2145" s="1" t="s">
        <v>4944</v>
      </c>
      <c r="CP2145" s="1" t="s">
        <v>4944</v>
      </c>
      <c r="CQ2145" s="1" t="s">
        <v>4944</v>
      </c>
      <c r="CR2145" s="1" t="s">
        <v>4944</v>
      </c>
      <c r="CS2145" s="1" t="s">
        <v>4944</v>
      </c>
      <c r="CT2145" s="1" t="s">
        <v>4943</v>
      </c>
      <c r="CU2145" s="1" t="s">
        <v>4943</v>
      </c>
      <c r="CV2145" s="1" t="s">
        <v>4943</v>
      </c>
      <c r="CW2145" s="1" t="s">
        <v>4943</v>
      </c>
      <c r="CX2145" s="1" t="s">
        <v>4943</v>
      </c>
      <c r="CY2145" s="1" t="s">
        <v>4943</v>
      </c>
      <c r="CZ2145" s="1" t="s">
        <v>4943</v>
      </c>
    </row>
    <row r="2146" spans="2:104" x14ac:dyDescent="0.25">
      <c r="B2146" s="2">
        <v>44344</v>
      </c>
      <c r="C2146" s="1">
        <v>0</v>
      </c>
      <c r="D2146" s="1">
        <v>1</v>
      </c>
      <c r="E2146" s="1">
        <v>0</v>
      </c>
      <c r="F2146" s="1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1</v>
      </c>
      <c r="P2146">
        <v>0</v>
      </c>
      <c r="Q2146">
        <v>0</v>
      </c>
      <c r="R2146">
        <v>1</v>
      </c>
      <c r="S2146">
        <v>1</v>
      </c>
      <c r="T2146">
        <v>0</v>
      </c>
      <c r="U2146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1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0</v>
      </c>
      <c r="AV2146" s="1">
        <v>0</v>
      </c>
      <c r="AW2146" s="1">
        <v>1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>
        <v>0</v>
      </c>
      <c r="BD2146">
        <v>0</v>
      </c>
      <c r="BE2146">
        <v>1</v>
      </c>
      <c r="BF2146">
        <v>0</v>
      </c>
      <c r="BG2146" s="1">
        <v>0</v>
      </c>
      <c r="BH2146" s="1">
        <v>0</v>
      </c>
      <c r="BI2146" s="1">
        <v>0</v>
      </c>
      <c r="BJ2146" s="1">
        <v>0</v>
      </c>
      <c r="BK2146" s="1">
        <v>0</v>
      </c>
      <c r="BL2146" s="1">
        <v>0</v>
      </c>
      <c r="BM2146" s="1">
        <v>0</v>
      </c>
      <c r="BN2146" s="1">
        <v>0</v>
      </c>
      <c r="BO2146" s="1">
        <v>0</v>
      </c>
      <c r="BP2146" s="1">
        <v>0</v>
      </c>
      <c r="BQ2146" s="1">
        <v>0</v>
      </c>
      <c r="BR2146" s="1">
        <v>0</v>
      </c>
      <c r="BS2146" s="1">
        <v>0</v>
      </c>
      <c r="BT2146" s="1">
        <v>0</v>
      </c>
      <c r="BU2146" s="1">
        <v>0</v>
      </c>
      <c r="BV2146" s="1">
        <v>0</v>
      </c>
      <c r="BW2146" s="1">
        <v>0</v>
      </c>
      <c r="BX2146" s="1">
        <v>0</v>
      </c>
      <c r="BY2146" s="1">
        <v>0</v>
      </c>
      <c r="BZ2146" s="1">
        <v>0</v>
      </c>
      <c r="CA2146" s="1">
        <v>0</v>
      </c>
      <c r="CB2146" s="1">
        <v>0</v>
      </c>
      <c r="CC2146" s="1">
        <v>0</v>
      </c>
      <c r="CD2146" s="1">
        <v>0</v>
      </c>
      <c r="CE2146" s="1">
        <v>0</v>
      </c>
      <c r="CF2146" s="1">
        <v>0</v>
      </c>
      <c r="CG2146" s="1">
        <v>0</v>
      </c>
      <c r="CH2146" s="1">
        <v>0</v>
      </c>
      <c r="CI2146" s="1" t="s">
        <v>4944</v>
      </c>
      <c r="CJ2146" s="1" t="s">
        <v>4946</v>
      </c>
      <c r="CK2146" s="1" t="s">
        <v>4946</v>
      </c>
      <c r="CL2146" s="1" t="s">
        <v>4946</v>
      </c>
      <c r="CM2146" s="1" t="s">
        <v>4946</v>
      </c>
      <c r="CN2146" s="1" t="s">
        <v>4945</v>
      </c>
      <c r="CO2146" s="1" t="s">
        <v>4944</v>
      </c>
      <c r="CP2146" s="1" t="s">
        <v>4944</v>
      </c>
      <c r="CQ2146" s="1" t="s">
        <v>4944</v>
      </c>
      <c r="CR2146" s="1" t="s">
        <v>4944</v>
      </c>
      <c r="CS2146" s="1" t="s">
        <v>4944</v>
      </c>
      <c r="CT2146" s="1" t="s">
        <v>4943</v>
      </c>
      <c r="CU2146" s="1" t="s">
        <v>4943</v>
      </c>
      <c r="CV2146" s="1" t="s">
        <v>4943</v>
      </c>
      <c r="CW2146" s="1" t="s">
        <v>4943</v>
      </c>
      <c r="CX2146" s="1" t="s">
        <v>4943</v>
      </c>
      <c r="CY2146" s="1" t="s">
        <v>23</v>
      </c>
      <c r="CZ2146" s="1" t="s">
        <v>4943</v>
      </c>
    </row>
    <row r="2147" spans="2:104" x14ac:dyDescent="0.25">
      <c r="B2147" s="2">
        <v>44344</v>
      </c>
      <c r="C2147" s="1">
        <v>0</v>
      </c>
      <c r="D2147" s="1">
        <v>1</v>
      </c>
      <c r="E2147" s="1">
        <v>0</v>
      </c>
      <c r="F2147" s="1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>
        <v>0</v>
      </c>
      <c r="BD2147">
        <v>0</v>
      </c>
      <c r="BE2147">
        <v>0</v>
      </c>
      <c r="BF2147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M2147" s="1">
        <v>0</v>
      </c>
      <c r="BN2147" s="1">
        <v>0</v>
      </c>
      <c r="BO2147" s="1">
        <v>0</v>
      </c>
      <c r="BP2147" s="1">
        <v>0</v>
      </c>
      <c r="BQ2147" s="1">
        <v>0</v>
      </c>
      <c r="BR2147" s="1">
        <v>0</v>
      </c>
      <c r="BS2147" s="1">
        <v>0</v>
      </c>
      <c r="BT2147" s="1">
        <v>0</v>
      </c>
      <c r="BU2147" s="1">
        <v>0</v>
      </c>
      <c r="BV2147" s="1">
        <v>0</v>
      </c>
      <c r="BW2147" s="1">
        <v>0</v>
      </c>
      <c r="BX2147" s="1">
        <v>0</v>
      </c>
      <c r="BY2147" s="1">
        <v>0</v>
      </c>
      <c r="BZ2147" s="1">
        <v>0</v>
      </c>
      <c r="CA2147" s="1">
        <v>0</v>
      </c>
      <c r="CB2147" s="1">
        <v>0</v>
      </c>
      <c r="CC2147" s="1">
        <v>0</v>
      </c>
      <c r="CD2147" s="1">
        <v>0</v>
      </c>
      <c r="CE2147" s="1">
        <v>0</v>
      </c>
      <c r="CF2147" s="1">
        <v>0</v>
      </c>
      <c r="CG2147" s="1">
        <v>0</v>
      </c>
      <c r="CH2147" s="1">
        <v>0</v>
      </c>
      <c r="CI2147" s="1" t="s">
        <v>4943</v>
      </c>
      <c r="CJ2147" s="1" t="s">
        <v>4943</v>
      </c>
      <c r="CK2147" s="1" t="s">
        <v>4943</v>
      </c>
      <c r="CL2147" s="1" t="s">
        <v>4943</v>
      </c>
      <c r="CM2147" s="1" t="s">
        <v>4943</v>
      </c>
      <c r="CN2147" s="1" t="s">
        <v>4943</v>
      </c>
      <c r="CO2147" s="1" t="s">
        <v>4943</v>
      </c>
      <c r="CP2147" s="1" t="s">
        <v>4943</v>
      </c>
      <c r="CQ2147" s="1" t="s">
        <v>4943</v>
      </c>
      <c r="CR2147" s="1" t="s">
        <v>4943</v>
      </c>
      <c r="CS2147" s="1" t="s">
        <v>4943</v>
      </c>
      <c r="CT2147" s="1" t="s">
        <v>4943</v>
      </c>
      <c r="CU2147" s="1" t="s">
        <v>4943</v>
      </c>
      <c r="CV2147" s="1" t="s">
        <v>4943</v>
      </c>
      <c r="CW2147" s="1" t="s">
        <v>4943</v>
      </c>
      <c r="CX2147" s="1" t="s">
        <v>4943</v>
      </c>
      <c r="CY2147" s="1" t="s">
        <v>23</v>
      </c>
      <c r="CZ2147" s="1" t="s">
        <v>4943</v>
      </c>
    </row>
    <row r="2148" spans="2:104" x14ac:dyDescent="0.25">
      <c r="B2148" s="2">
        <v>44344</v>
      </c>
      <c r="C2148" s="1">
        <v>1</v>
      </c>
      <c r="D2148" s="1">
        <v>0</v>
      </c>
      <c r="E2148" s="1">
        <v>0</v>
      </c>
      <c r="F2148" s="1">
        <v>0</v>
      </c>
      <c r="G2148">
        <v>0</v>
      </c>
      <c r="H2148">
        <v>0</v>
      </c>
      <c r="I2148">
        <v>1</v>
      </c>
      <c r="J2148">
        <v>0</v>
      </c>
      <c r="K2148">
        <v>1</v>
      </c>
      <c r="L2148">
        <v>0</v>
      </c>
      <c r="M2148">
        <v>1</v>
      </c>
      <c r="N2148">
        <v>1</v>
      </c>
      <c r="O2148">
        <v>0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0</v>
      </c>
      <c r="V2148" s="1">
        <v>1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1</v>
      </c>
      <c r="AX2148" s="1">
        <v>1</v>
      </c>
      <c r="AY2148" s="1">
        <v>0</v>
      </c>
      <c r="AZ2148" s="1">
        <v>1</v>
      </c>
      <c r="BA2148" s="1">
        <v>0</v>
      </c>
      <c r="BB2148" s="1">
        <v>0</v>
      </c>
      <c r="BC2148">
        <v>1</v>
      </c>
      <c r="BD2148">
        <v>0</v>
      </c>
      <c r="BE2148">
        <v>0</v>
      </c>
      <c r="BF2148">
        <v>0</v>
      </c>
      <c r="BG2148" s="1">
        <v>1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M2148" s="1">
        <v>0</v>
      </c>
      <c r="BN2148" s="1">
        <v>0</v>
      </c>
      <c r="BO2148" s="1">
        <v>0</v>
      </c>
      <c r="BP2148" s="1">
        <v>0</v>
      </c>
      <c r="BQ2148" s="1">
        <v>0</v>
      </c>
      <c r="BR2148" s="1">
        <v>0</v>
      </c>
      <c r="BS2148" s="1">
        <v>0</v>
      </c>
      <c r="BT2148" s="1">
        <v>0</v>
      </c>
      <c r="BU2148" s="1">
        <v>0</v>
      </c>
      <c r="BV2148" s="1">
        <v>0</v>
      </c>
      <c r="BW2148" s="1">
        <v>0</v>
      </c>
      <c r="BX2148" s="1">
        <v>0</v>
      </c>
      <c r="BY2148" s="1">
        <v>0</v>
      </c>
      <c r="BZ2148" s="1">
        <v>0</v>
      </c>
      <c r="CA2148" s="1">
        <v>0</v>
      </c>
      <c r="CB2148" s="1">
        <v>0</v>
      </c>
      <c r="CC2148" s="1">
        <v>0</v>
      </c>
      <c r="CD2148" s="1">
        <v>0</v>
      </c>
      <c r="CE2148" s="1">
        <v>0</v>
      </c>
      <c r="CF2148" s="1">
        <v>1</v>
      </c>
      <c r="CG2148" s="1">
        <v>0</v>
      </c>
      <c r="CH2148" s="1">
        <v>0</v>
      </c>
      <c r="CI2148" s="1" t="s">
        <v>4946</v>
      </c>
      <c r="CJ2148" s="1" t="s">
        <v>4946</v>
      </c>
      <c r="CK2148" s="1" t="s">
        <v>4944</v>
      </c>
      <c r="CL2148" s="1" t="s">
        <v>4944</v>
      </c>
      <c r="CM2148" s="1" t="s">
        <v>4946</v>
      </c>
      <c r="CN2148" s="1" t="s">
        <v>4944</v>
      </c>
      <c r="CO2148" s="1" t="s">
        <v>4944</v>
      </c>
      <c r="CP2148" s="1" t="s">
        <v>4945</v>
      </c>
      <c r="CQ2148" s="1" t="s">
        <v>4944</v>
      </c>
      <c r="CR2148" s="1" t="s">
        <v>4946</v>
      </c>
      <c r="CS2148" s="1" t="s">
        <v>4944</v>
      </c>
      <c r="CT2148" s="1" t="s">
        <v>4943</v>
      </c>
      <c r="CU2148" s="1" t="s">
        <v>4943</v>
      </c>
      <c r="CV2148" s="1" t="s">
        <v>4943</v>
      </c>
      <c r="CW2148" s="1" t="s">
        <v>4943</v>
      </c>
      <c r="CX2148" s="1" t="s">
        <v>4943</v>
      </c>
      <c r="CY2148" s="1" t="s">
        <v>4943</v>
      </c>
      <c r="CZ2148" s="1" t="s">
        <v>4943</v>
      </c>
    </row>
    <row r="2149" spans="2:104" x14ac:dyDescent="0.25">
      <c r="B2149" s="2">
        <v>44344</v>
      </c>
      <c r="C2149" s="1">
        <v>1</v>
      </c>
      <c r="D2149" s="1">
        <v>0</v>
      </c>
      <c r="E2149" s="1">
        <v>0</v>
      </c>
      <c r="F2149" s="1">
        <v>0</v>
      </c>
      <c r="G2149">
        <v>0</v>
      </c>
      <c r="H2149">
        <v>0</v>
      </c>
      <c r="I2149">
        <v>1</v>
      </c>
      <c r="J2149">
        <v>1</v>
      </c>
      <c r="K2149">
        <v>1</v>
      </c>
      <c r="L2149">
        <v>1</v>
      </c>
      <c r="M2149">
        <v>1</v>
      </c>
      <c r="N2149">
        <v>1</v>
      </c>
      <c r="O2149">
        <v>1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 s="1">
        <v>1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1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1</v>
      </c>
      <c r="AX2149" s="1">
        <v>1</v>
      </c>
      <c r="AY2149" s="1">
        <v>0</v>
      </c>
      <c r="AZ2149" s="1">
        <v>1</v>
      </c>
      <c r="BA2149" s="1">
        <v>0</v>
      </c>
      <c r="BB2149" s="1">
        <v>1</v>
      </c>
      <c r="BC2149">
        <v>0</v>
      </c>
      <c r="BD2149">
        <v>1</v>
      </c>
      <c r="BE2149">
        <v>1</v>
      </c>
      <c r="BF2149">
        <v>0</v>
      </c>
      <c r="BG2149" s="1">
        <v>1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M2149" s="1">
        <v>0</v>
      </c>
      <c r="BN2149" s="1">
        <v>0</v>
      </c>
      <c r="BO2149" s="1">
        <v>0</v>
      </c>
      <c r="BP2149" s="1">
        <v>0</v>
      </c>
      <c r="BQ2149" s="1">
        <v>0</v>
      </c>
      <c r="BR2149" s="1">
        <v>0</v>
      </c>
      <c r="BS2149" s="1">
        <v>0</v>
      </c>
      <c r="BT2149" s="1">
        <v>0</v>
      </c>
      <c r="BU2149" s="1">
        <v>1</v>
      </c>
      <c r="BV2149" s="1">
        <v>1</v>
      </c>
      <c r="BW2149" s="1">
        <v>0</v>
      </c>
      <c r="BX2149" s="1">
        <v>0</v>
      </c>
      <c r="BY2149" s="1">
        <v>0</v>
      </c>
      <c r="BZ2149" s="1">
        <v>0</v>
      </c>
      <c r="CA2149" s="1">
        <v>0</v>
      </c>
      <c r="CB2149" s="1">
        <v>0</v>
      </c>
      <c r="CC2149" s="1">
        <v>0</v>
      </c>
      <c r="CD2149" s="1">
        <v>0</v>
      </c>
      <c r="CE2149" s="1">
        <v>0</v>
      </c>
      <c r="CF2149" s="1">
        <v>1</v>
      </c>
      <c r="CG2149" s="1">
        <v>0</v>
      </c>
      <c r="CH2149" s="1">
        <v>0</v>
      </c>
      <c r="CI2149" s="1" t="s">
        <v>4946</v>
      </c>
      <c r="CJ2149" s="1" t="s">
        <v>4946</v>
      </c>
      <c r="CK2149" s="1" t="s">
        <v>4946</v>
      </c>
      <c r="CL2149" s="1" t="s">
        <v>4944</v>
      </c>
      <c r="CM2149" s="1" t="s">
        <v>4944</v>
      </c>
      <c r="CN2149" s="1" t="s">
        <v>4946</v>
      </c>
      <c r="CO2149" s="1" t="s">
        <v>4945</v>
      </c>
      <c r="CP2149" s="1" t="s">
        <v>4945</v>
      </c>
      <c r="CQ2149" s="1" t="s">
        <v>4944</v>
      </c>
      <c r="CR2149" s="1" t="s">
        <v>4944</v>
      </c>
      <c r="CS2149" s="1" t="s">
        <v>4945</v>
      </c>
      <c r="CT2149" s="1" t="s">
        <v>4943</v>
      </c>
      <c r="CU2149" s="1" t="s">
        <v>4943</v>
      </c>
      <c r="CV2149" s="1" t="s">
        <v>4943</v>
      </c>
      <c r="CW2149" s="1" t="s">
        <v>4943</v>
      </c>
      <c r="CX2149" s="1" t="s">
        <v>4943</v>
      </c>
      <c r="CY2149" s="1" t="s">
        <v>4943</v>
      </c>
      <c r="CZ2149" s="1" t="s">
        <v>4943</v>
      </c>
    </row>
    <row r="2150" spans="2:104" x14ac:dyDescent="0.25">
      <c r="B2150" s="2">
        <v>44344</v>
      </c>
      <c r="C2150" s="1">
        <v>0</v>
      </c>
      <c r="D2150" s="1">
        <v>1</v>
      </c>
      <c r="E2150" s="1">
        <v>0</v>
      </c>
      <c r="F2150" s="1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>
        <v>0</v>
      </c>
      <c r="BD2150">
        <v>0</v>
      </c>
      <c r="BE2150">
        <v>0</v>
      </c>
      <c r="BF2150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M2150" s="1">
        <v>0</v>
      </c>
      <c r="BN2150" s="1">
        <v>0</v>
      </c>
      <c r="BO2150" s="1">
        <v>0</v>
      </c>
      <c r="BP2150" s="1">
        <v>0</v>
      </c>
      <c r="BQ2150" s="1">
        <v>0</v>
      </c>
      <c r="BR2150" s="1">
        <v>0</v>
      </c>
      <c r="BS2150" s="1">
        <v>0</v>
      </c>
      <c r="BT2150" s="1">
        <v>0</v>
      </c>
      <c r="BU2150" s="1">
        <v>0</v>
      </c>
      <c r="BV2150" s="1">
        <v>0</v>
      </c>
      <c r="BW2150" s="1">
        <v>0</v>
      </c>
      <c r="BX2150" s="1">
        <v>0</v>
      </c>
      <c r="BY2150" s="1">
        <v>0</v>
      </c>
      <c r="BZ2150" s="1">
        <v>0</v>
      </c>
      <c r="CA2150" s="1">
        <v>0</v>
      </c>
      <c r="CB2150" s="1">
        <v>0</v>
      </c>
      <c r="CC2150" s="1">
        <v>0</v>
      </c>
      <c r="CD2150" s="1">
        <v>0</v>
      </c>
      <c r="CE2150" s="1">
        <v>0</v>
      </c>
      <c r="CF2150" s="1">
        <v>0</v>
      </c>
      <c r="CG2150" s="1">
        <v>0</v>
      </c>
      <c r="CH2150" s="1">
        <v>0</v>
      </c>
      <c r="CI2150" s="1" t="s">
        <v>4943</v>
      </c>
      <c r="CJ2150" s="1" t="s">
        <v>4943</v>
      </c>
      <c r="CK2150" s="1" t="s">
        <v>4943</v>
      </c>
      <c r="CL2150" s="1" t="s">
        <v>4943</v>
      </c>
      <c r="CM2150" s="1" t="s">
        <v>4943</v>
      </c>
      <c r="CN2150" s="1" t="s">
        <v>4943</v>
      </c>
      <c r="CO2150" s="1" t="s">
        <v>4943</v>
      </c>
      <c r="CP2150" s="1" t="s">
        <v>4943</v>
      </c>
      <c r="CQ2150" s="1" t="s">
        <v>4943</v>
      </c>
      <c r="CR2150" s="1" t="s">
        <v>4943</v>
      </c>
      <c r="CS2150" s="1" t="s">
        <v>4943</v>
      </c>
      <c r="CT2150" s="1" t="s">
        <v>4943</v>
      </c>
      <c r="CU2150" s="1" t="s">
        <v>4943</v>
      </c>
      <c r="CV2150" s="1" t="s">
        <v>4943</v>
      </c>
      <c r="CW2150" s="1" t="s">
        <v>4943</v>
      </c>
      <c r="CX2150" s="1" t="s">
        <v>4943</v>
      </c>
      <c r="CY2150" s="1" t="s">
        <v>23</v>
      </c>
      <c r="CZ2150" s="1" t="s">
        <v>4943</v>
      </c>
    </row>
    <row r="2151" spans="2:104" x14ac:dyDescent="0.25">
      <c r="B2151" s="2">
        <v>44344</v>
      </c>
      <c r="C2151" s="1">
        <v>0</v>
      </c>
      <c r="D2151" s="1">
        <v>1</v>
      </c>
      <c r="E2151" s="1">
        <v>0</v>
      </c>
      <c r="F2151" s="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>
        <v>0</v>
      </c>
      <c r="BD2151">
        <v>0</v>
      </c>
      <c r="BE2151">
        <v>0</v>
      </c>
      <c r="BF215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M2151" s="1">
        <v>0</v>
      </c>
      <c r="BN2151" s="1">
        <v>0</v>
      </c>
      <c r="BO2151" s="1">
        <v>0</v>
      </c>
      <c r="BP2151" s="1">
        <v>0</v>
      </c>
      <c r="BQ2151" s="1">
        <v>0</v>
      </c>
      <c r="BR2151" s="1">
        <v>0</v>
      </c>
      <c r="BS2151" s="1">
        <v>0</v>
      </c>
      <c r="BT2151" s="1">
        <v>0</v>
      </c>
      <c r="BU2151" s="1">
        <v>0</v>
      </c>
      <c r="BV2151" s="1">
        <v>0</v>
      </c>
      <c r="BW2151" s="1">
        <v>0</v>
      </c>
      <c r="BX2151" s="1">
        <v>0</v>
      </c>
      <c r="BY2151" s="1">
        <v>0</v>
      </c>
      <c r="BZ2151" s="1">
        <v>0</v>
      </c>
      <c r="CA2151" s="1">
        <v>0</v>
      </c>
      <c r="CB2151" s="1">
        <v>0</v>
      </c>
      <c r="CC2151" s="1">
        <v>0</v>
      </c>
      <c r="CD2151" s="1">
        <v>0</v>
      </c>
      <c r="CE2151" s="1">
        <v>0</v>
      </c>
      <c r="CF2151" s="1">
        <v>0</v>
      </c>
      <c r="CG2151" s="1">
        <v>0</v>
      </c>
      <c r="CH2151" s="1">
        <v>0</v>
      </c>
      <c r="CI2151" s="1" t="s">
        <v>4943</v>
      </c>
      <c r="CJ2151" s="1" t="s">
        <v>4943</v>
      </c>
      <c r="CK2151" s="1" t="s">
        <v>4943</v>
      </c>
      <c r="CL2151" s="1" t="s">
        <v>4943</v>
      </c>
      <c r="CM2151" s="1" t="s">
        <v>4943</v>
      </c>
      <c r="CN2151" s="1" t="s">
        <v>4943</v>
      </c>
      <c r="CO2151" s="1" t="s">
        <v>4943</v>
      </c>
      <c r="CP2151" s="1" t="s">
        <v>4943</v>
      </c>
      <c r="CQ2151" s="1" t="s">
        <v>4943</v>
      </c>
      <c r="CR2151" s="1" t="s">
        <v>4943</v>
      </c>
      <c r="CS2151" s="1" t="s">
        <v>4943</v>
      </c>
      <c r="CT2151" s="1" t="s">
        <v>4943</v>
      </c>
      <c r="CU2151" s="1" t="s">
        <v>4943</v>
      </c>
      <c r="CV2151" s="1" t="s">
        <v>4943</v>
      </c>
      <c r="CW2151" s="1" t="s">
        <v>4943</v>
      </c>
      <c r="CX2151" s="1" t="s">
        <v>4943</v>
      </c>
      <c r="CY2151" s="1" t="s">
        <v>23</v>
      </c>
      <c r="CZ2151" s="1" t="s">
        <v>4943</v>
      </c>
    </row>
    <row r="2152" spans="2:104" x14ac:dyDescent="0.25">
      <c r="B2152" s="2">
        <v>44344</v>
      </c>
      <c r="C2152" s="1">
        <v>1</v>
      </c>
      <c r="D2152" s="1">
        <v>0</v>
      </c>
      <c r="E2152" s="1">
        <v>0</v>
      </c>
      <c r="F2152" s="1">
        <v>0</v>
      </c>
      <c r="G2152">
        <v>0</v>
      </c>
      <c r="H2152">
        <v>0</v>
      </c>
      <c r="I2152">
        <v>1</v>
      </c>
      <c r="J2152">
        <v>1</v>
      </c>
      <c r="K2152">
        <v>1</v>
      </c>
      <c r="L2152">
        <v>1</v>
      </c>
      <c r="M2152">
        <v>0</v>
      </c>
      <c r="N2152">
        <v>1</v>
      </c>
      <c r="O2152">
        <v>1</v>
      </c>
      <c r="P2152">
        <v>1</v>
      </c>
      <c r="Q2152">
        <v>1</v>
      </c>
      <c r="R2152">
        <v>1</v>
      </c>
      <c r="S2152">
        <v>1</v>
      </c>
      <c r="T2152">
        <v>1</v>
      </c>
      <c r="U2152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1</v>
      </c>
      <c r="AB2152" s="1">
        <v>0</v>
      </c>
      <c r="AC2152" s="1">
        <v>0</v>
      </c>
      <c r="AD2152" s="1">
        <v>1</v>
      </c>
      <c r="AE2152" s="1">
        <v>0</v>
      </c>
      <c r="AF2152" s="1">
        <v>1</v>
      </c>
      <c r="AG2152" s="1">
        <v>1</v>
      </c>
      <c r="AH2152" s="1">
        <v>1</v>
      </c>
      <c r="AI2152" s="1">
        <v>1</v>
      </c>
      <c r="AJ2152" s="1">
        <v>1</v>
      </c>
      <c r="AK2152" s="1">
        <v>1</v>
      </c>
      <c r="AL2152" s="1">
        <v>1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1</v>
      </c>
      <c r="AS2152" s="1">
        <v>0</v>
      </c>
      <c r="AT2152" s="1">
        <v>0</v>
      </c>
      <c r="AU2152" s="1">
        <v>1</v>
      </c>
      <c r="AV2152" s="1">
        <v>0</v>
      </c>
      <c r="AW2152" s="1">
        <v>0</v>
      </c>
      <c r="AX2152" s="1">
        <v>1</v>
      </c>
      <c r="AY2152" s="1">
        <v>1</v>
      </c>
      <c r="AZ2152" s="1">
        <v>1</v>
      </c>
      <c r="BA2152" s="1">
        <v>1</v>
      </c>
      <c r="BB2152" s="1">
        <v>1</v>
      </c>
      <c r="BC2152">
        <v>1</v>
      </c>
      <c r="BD2152">
        <v>1</v>
      </c>
      <c r="BE2152">
        <v>1</v>
      </c>
      <c r="BF2152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1</v>
      </c>
      <c r="BM2152" s="1">
        <v>0</v>
      </c>
      <c r="BN2152" s="1">
        <v>0</v>
      </c>
      <c r="BO2152" s="1">
        <v>1</v>
      </c>
      <c r="BP2152" s="1">
        <v>0</v>
      </c>
      <c r="BQ2152" s="1">
        <v>1</v>
      </c>
      <c r="BR2152" s="1">
        <v>1</v>
      </c>
      <c r="BS2152" s="1">
        <v>1</v>
      </c>
      <c r="BT2152" s="1">
        <v>1</v>
      </c>
      <c r="BU2152" s="1">
        <v>1</v>
      </c>
      <c r="BV2152" s="1">
        <v>0</v>
      </c>
      <c r="BW2152" s="1">
        <v>0</v>
      </c>
      <c r="BX2152" s="1">
        <v>0</v>
      </c>
      <c r="BY2152" s="1">
        <v>0</v>
      </c>
      <c r="BZ2152" s="1">
        <v>0</v>
      </c>
      <c r="CA2152" s="1">
        <v>1</v>
      </c>
      <c r="CB2152" s="1">
        <v>0</v>
      </c>
      <c r="CC2152" s="1">
        <v>0</v>
      </c>
      <c r="CD2152" s="1">
        <v>1</v>
      </c>
      <c r="CE2152" s="1">
        <v>0</v>
      </c>
      <c r="CF2152" s="1">
        <v>0</v>
      </c>
      <c r="CG2152" s="1">
        <v>0</v>
      </c>
      <c r="CH2152" s="1">
        <v>0</v>
      </c>
      <c r="CI2152" s="1" t="s">
        <v>4946</v>
      </c>
      <c r="CJ2152" s="1" t="s">
        <v>4946</v>
      </c>
      <c r="CK2152" s="1" t="s">
        <v>4946</v>
      </c>
      <c r="CL2152" s="1" t="s">
        <v>4946</v>
      </c>
      <c r="CM2152" s="1" t="s">
        <v>4944</v>
      </c>
      <c r="CN2152" s="1" t="s">
        <v>4946</v>
      </c>
      <c r="CO2152" s="1" t="s">
        <v>4946</v>
      </c>
      <c r="CP2152" s="1" t="s">
        <v>4944</v>
      </c>
      <c r="CQ2152" s="1" t="s">
        <v>4944</v>
      </c>
      <c r="CR2152" s="1" t="s">
        <v>4946</v>
      </c>
      <c r="CS2152" s="1" t="s">
        <v>4945</v>
      </c>
      <c r="CT2152" s="1" t="s">
        <v>4943</v>
      </c>
      <c r="CU2152" s="1" t="s">
        <v>4943</v>
      </c>
      <c r="CV2152" s="1" t="s">
        <v>4943</v>
      </c>
      <c r="CW2152" s="1" t="s">
        <v>4943</v>
      </c>
      <c r="CX2152" s="1" t="s">
        <v>4943</v>
      </c>
      <c r="CY2152" s="1" t="s">
        <v>4943</v>
      </c>
      <c r="CZ2152" s="1" t="s">
        <v>4943</v>
      </c>
    </row>
    <row r="2153" spans="2:104" x14ac:dyDescent="0.25">
      <c r="B2153" s="2">
        <v>44344</v>
      </c>
      <c r="C2153" s="1">
        <v>1</v>
      </c>
      <c r="D2153" s="1">
        <v>0</v>
      </c>
      <c r="E2153" s="1">
        <v>0</v>
      </c>
      <c r="F2153" s="1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1</v>
      </c>
      <c r="M2153">
        <v>1</v>
      </c>
      <c r="N2153">
        <v>1</v>
      </c>
      <c r="O2153">
        <v>1</v>
      </c>
      <c r="P2153">
        <v>0</v>
      </c>
      <c r="Q2153">
        <v>0</v>
      </c>
      <c r="R2153">
        <v>1</v>
      </c>
      <c r="S2153">
        <v>1</v>
      </c>
      <c r="T2153">
        <v>1</v>
      </c>
      <c r="U2153">
        <v>0</v>
      </c>
      <c r="V2153" s="1">
        <v>0</v>
      </c>
      <c r="W2153" s="1">
        <v>1</v>
      </c>
      <c r="X2153" s="1">
        <v>1</v>
      </c>
      <c r="Y2153" s="1">
        <v>1</v>
      </c>
      <c r="Z2153" s="1">
        <v>1</v>
      </c>
      <c r="AA2153" s="1">
        <v>1</v>
      </c>
      <c r="AB2153" s="1">
        <v>0</v>
      </c>
      <c r="AC2153" s="1">
        <v>0</v>
      </c>
      <c r="AD2153" s="1">
        <v>0</v>
      </c>
      <c r="AE2153" s="1">
        <v>0</v>
      </c>
      <c r="AF2153" s="1">
        <v>1</v>
      </c>
      <c r="AG2153" s="1">
        <v>0</v>
      </c>
      <c r="AH2153" s="1">
        <v>1</v>
      </c>
      <c r="AI2153" s="1">
        <v>1</v>
      </c>
      <c r="AJ2153" s="1">
        <v>0</v>
      </c>
      <c r="AK2153" s="1">
        <v>1</v>
      </c>
      <c r="AL2153" s="1">
        <v>1</v>
      </c>
      <c r="AM2153" s="1">
        <v>0</v>
      </c>
      <c r="AN2153" s="1">
        <v>1</v>
      </c>
      <c r="AO2153" s="1">
        <v>1</v>
      </c>
      <c r="AP2153" s="1">
        <v>1</v>
      </c>
      <c r="AQ2153" s="1">
        <v>1</v>
      </c>
      <c r="AR2153" s="1">
        <v>1</v>
      </c>
      <c r="AS2153" s="1">
        <v>0</v>
      </c>
      <c r="AT2153" s="1">
        <v>0</v>
      </c>
      <c r="AU2153" s="1">
        <v>0</v>
      </c>
      <c r="AV2153" s="1">
        <v>0</v>
      </c>
      <c r="AW2153" s="1">
        <v>1</v>
      </c>
      <c r="AX2153" s="1">
        <v>1</v>
      </c>
      <c r="AY2153" s="1">
        <v>1</v>
      </c>
      <c r="AZ2153" s="1">
        <v>1</v>
      </c>
      <c r="BA2153" s="1">
        <v>0</v>
      </c>
      <c r="BB2153" s="1">
        <v>1</v>
      </c>
      <c r="BC2153">
        <v>1</v>
      </c>
      <c r="BD2153">
        <v>1</v>
      </c>
      <c r="BE2153">
        <v>0</v>
      </c>
      <c r="BF2153">
        <v>1</v>
      </c>
      <c r="BG2153" s="1">
        <v>0</v>
      </c>
      <c r="BH2153" s="1">
        <v>1</v>
      </c>
      <c r="BI2153" s="1">
        <v>1</v>
      </c>
      <c r="BJ2153" s="1">
        <v>1</v>
      </c>
      <c r="BK2153" s="1">
        <v>1</v>
      </c>
      <c r="BL2153" s="1">
        <v>1</v>
      </c>
      <c r="BM2153" s="1">
        <v>0</v>
      </c>
      <c r="BN2153" s="1">
        <v>0</v>
      </c>
      <c r="BO2153" s="1">
        <v>0</v>
      </c>
      <c r="BP2153" s="1">
        <v>0</v>
      </c>
      <c r="BQ2153" s="1">
        <v>1</v>
      </c>
      <c r="BR2153" s="1">
        <v>1</v>
      </c>
      <c r="BS2153" s="1">
        <v>1</v>
      </c>
      <c r="BT2153" s="1">
        <v>1</v>
      </c>
      <c r="BU2153" s="1">
        <v>1</v>
      </c>
      <c r="BV2153" s="1">
        <v>0</v>
      </c>
      <c r="BW2153" s="1">
        <v>1</v>
      </c>
      <c r="BX2153" s="1">
        <v>1</v>
      </c>
      <c r="BY2153" s="1">
        <v>1</v>
      </c>
      <c r="BZ2153" s="1">
        <v>1</v>
      </c>
      <c r="CA2153" s="1">
        <v>1</v>
      </c>
      <c r="CB2153" s="1">
        <v>0</v>
      </c>
      <c r="CC2153" s="1">
        <v>0</v>
      </c>
      <c r="CD2153" s="1">
        <v>0</v>
      </c>
      <c r="CE2153" s="1">
        <v>0</v>
      </c>
      <c r="CF2153" s="1">
        <v>0</v>
      </c>
      <c r="CG2153" s="1">
        <v>1</v>
      </c>
      <c r="CH2153" s="1">
        <v>1</v>
      </c>
      <c r="CI2153" s="1" t="s">
        <v>4946</v>
      </c>
      <c r="CJ2153" s="1" t="s">
        <v>4946</v>
      </c>
      <c r="CK2153" s="1" t="s">
        <v>4946</v>
      </c>
      <c r="CL2153" s="1" t="s">
        <v>4946</v>
      </c>
      <c r="CM2153" s="1" t="s">
        <v>4944</v>
      </c>
      <c r="CN2153" s="1" t="s">
        <v>4945</v>
      </c>
      <c r="CO2153" s="1" t="s">
        <v>4945</v>
      </c>
      <c r="CP2153" s="1" t="s">
        <v>4944</v>
      </c>
      <c r="CQ2153" s="1" t="s">
        <v>4944</v>
      </c>
      <c r="CR2153" s="1" t="s">
        <v>4946</v>
      </c>
      <c r="CS2153" s="1" t="s">
        <v>4944</v>
      </c>
      <c r="CT2153" s="1" t="s">
        <v>4943</v>
      </c>
      <c r="CU2153" s="1" t="s">
        <v>4943</v>
      </c>
      <c r="CV2153" s="1" t="s">
        <v>4943</v>
      </c>
      <c r="CW2153" s="1" t="s">
        <v>4943</v>
      </c>
      <c r="CX2153" s="1" t="s">
        <v>4943</v>
      </c>
      <c r="CY2153" s="1" t="s">
        <v>4943</v>
      </c>
      <c r="CZ2153" s="1" t="s">
        <v>4943</v>
      </c>
    </row>
    <row r="2154" spans="2:104" x14ac:dyDescent="0.25">
      <c r="B2154" s="2">
        <v>44344</v>
      </c>
      <c r="C2154" s="1">
        <v>0</v>
      </c>
      <c r="D2154" s="1">
        <v>1</v>
      </c>
      <c r="E2154" s="1">
        <v>0</v>
      </c>
      <c r="F2154" s="1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>
        <v>0</v>
      </c>
      <c r="BD2154">
        <v>0</v>
      </c>
      <c r="BE2154">
        <v>0</v>
      </c>
      <c r="BF2154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M2154" s="1">
        <v>0</v>
      </c>
      <c r="BN2154" s="1">
        <v>0</v>
      </c>
      <c r="BO2154" s="1">
        <v>0</v>
      </c>
      <c r="BP2154" s="1">
        <v>0</v>
      </c>
      <c r="BQ2154" s="1">
        <v>0</v>
      </c>
      <c r="BR2154" s="1">
        <v>0</v>
      </c>
      <c r="BS2154" s="1">
        <v>0</v>
      </c>
      <c r="BT2154" s="1">
        <v>0</v>
      </c>
      <c r="BU2154" s="1">
        <v>0</v>
      </c>
      <c r="BV2154" s="1">
        <v>0</v>
      </c>
      <c r="BW2154" s="1">
        <v>0</v>
      </c>
      <c r="BX2154" s="1">
        <v>0</v>
      </c>
      <c r="BY2154" s="1">
        <v>0</v>
      </c>
      <c r="BZ2154" s="1">
        <v>0</v>
      </c>
      <c r="CA2154" s="1">
        <v>0</v>
      </c>
      <c r="CB2154" s="1">
        <v>0</v>
      </c>
      <c r="CC2154" s="1">
        <v>0</v>
      </c>
      <c r="CD2154" s="1">
        <v>0</v>
      </c>
      <c r="CE2154" s="1">
        <v>0</v>
      </c>
      <c r="CF2154" s="1">
        <v>0</v>
      </c>
      <c r="CG2154" s="1">
        <v>0</v>
      </c>
      <c r="CH2154" s="1">
        <v>0</v>
      </c>
      <c r="CI2154" s="1" t="s">
        <v>4943</v>
      </c>
      <c r="CJ2154" s="1" t="s">
        <v>4943</v>
      </c>
      <c r="CK2154" s="1" t="s">
        <v>4943</v>
      </c>
      <c r="CL2154" s="1" t="s">
        <v>4943</v>
      </c>
      <c r="CM2154" s="1" t="s">
        <v>4943</v>
      </c>
      <c r="CN2154" s="1" t="s">
        <v>4943</v>
      </c>
      <c r="CO2154" s="1" t="s">
        <v>4943</v>
      </c>
      <c r="CP2154" s="1" t="s">
        <v>4943</v>
      </c>
      <c r="CQ2154" s="1" t="s">
        <v>4943</v>
      </c>
      <c r="CR2154" s="1" t="s">
        <v>4943</v>
      </c>
      <c r="CS2154" s="1" t="s">
        <v>4943</v>
      </c>
      <c r="CT2154" s="1" t="s">
        <v>4943</v>
      </c>
      <c r="CU2154" s="1" t="s">
        <v>4943</v>
      </c>
      <c r="CV2154" s="1" t="s">
        <v>4943</v>
      </c>
      <c r="CW2154" s="1" t="s">
        <v>4943</v>
      </c>
      <c r="CX2154" s="1" t="s">
        <v>4943</v>
      </c>
      <c r="CY2154" s="1" t="s">
        <v>23</v>
      </c>
      <c r="CZ2154" s="1" t="s">
        <v>4943</v>
      </c>
    </row>
    <row r="2155" spans="2:104" x14ac:dyDescent="0.25">
      <c r="B2155" s="2">
        <v>44344</v>
      </c>
      <c r="C2155" s="1">
        <v>1</v>
      </c>
      <c r="D2155" s="1">
        <v>0</v>
      </c>
      <c r="E2155" s="1">
        <v>0</v>
      </c>
      <c r="F2155" s="1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1</v>
      </c>
      <c r="M2155">
        <v>1</v>
      </c>
      <c r="N2155">
        <v>1</v>
      </c>
      <c r="O2155">
        <v>1</v>
      </c>
      <c r="P2155">
        <v>1</v>
      </c>
      <c r="Q2155">
        <v>1</v>
      </c>
      <c r="R2155">
        <v>1</v>
      </c>
      <c r="S2155">
        <v>0</v>
      </c>
      <c r="T2155">
        <v>1</v>
      </c>
      <c r="U2155">
        <v>0</v>
      </c>
      <c r="V2155" s="1">
        <v>1</v>
      </c>
      <c r="W2155" s="1">
        <v>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1</v>
      </c>
      <c r="AG2155" s="1">
        <v>0</v>
      </c>
      <c r="AH2155" s="1">
        <v>0</v>
      </c>
      <c r="AI2155" s="1">
        <v>1</v>
      </c>
      <c r="AJ2155" s="1">
        <v>0</v>
      </c>
      <c r="AK2155" s="1">
        <v>1</v>
      </c>
      <c r="AL2155" s="1">
        <v>1</v>
      </c>
      <c r="AM2155" s="1">
        <v>1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0</v>
      </c>
      <c r="AV2155" s="1">
        <v>0</v>
      </c>
      <c r="AW2155" s="1">
        <v>1</v>
      </c>
      <c r="AX2155" s="1">
        <v>0</v>
      </c>
      <c r="AY2155" s="1">
        <v>1</v>
      </c>
      <c r="AZ2155" s="1">
        <v>1</v>
      </c>
      <c r="BA2155" s="1">
        <v>1</v>
      </c>
      <c r="BB2155" s="1">
        <v>1</v>
      </c>
      <c r="BC2155">
        <v>1</v>
      </c>
      <c r="BD2155">
        <v>0</v>
      </c>
      <c r="BE2155">
        <v>0</v>
      </c>
      <c r="BF2155">
        <v>0</v>
      </c>
      <c r="BG2155" s="1">
        <v>1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M2155" s="1">
        <v>0</v>
      </c>
      <c r="BN2155" s="1">
        <v>0</v>
      </c>
      <c r="BO2155" s="1">
        <v>0</v>
      </c>
      <c r="BP2155" s="1">
        <v>0</v>
      </c>
      <c r="BQ2155" s="1">
        <v>1</v>
      </c>
      <c r="BR2155" s="1">
        <v>1</v>
      </c>
      <c r="BS2155" s="1">
        <v>0</v>
      </c>
      <c r="BT2155" s="1">
        <v>0</v>
      </c>
      <c r="BU2155" s="1">
        <v>1</v>
      </c>
      <c r="BV2155" s="1">
        <v>1</v>
      </c>
      <c r="BW2155" s="1">
        <v>0</v>
      </c>
      <c r="BX2155" s="1">
        <v>0</v>
      </c>
      <c r="BY2155" s="1">
        <v>0</v>
      </c>
      <c r="BZ2155" s="1">
        <v>0</v>
      </c>
      <c r="CA2155" s="1">
        <v>0</v>
      </c>
      <c r="CB2155" s="1">
        <v>0</v>
      </c>
      <c r="CC2155" s="1">
        <v>0</v>
      </c>
      <c r="CD2155" s="1">
        <v>0</v>
      </c>
      <c r="CE2155" s="1">
        <v>0</v>
      </c>
      <c r="CF2155" s="1">
        <v>1</v>
      </c>
      <c r="CG2155" s="1">
        <v>0</v>
      </c>
      <c r="CH2155" s="1">
        <v>0</v>
      </c>
      <c r="CI2155" s="1" t="s">
        <v>4946</v>
      </c>
      <c r="CJ2155" s="1" t="s">
        <v>4946</v>
      </c>
      <c r="CK2155" s="1" t="s">
        <v>4946</v>
      </c>
      <c r="CL2155" s="1" t="s">
        <v>4946</v>
      </c>
      <c r="CM2155" s="1" t="s">
        <v>4946</v>
      </c>
      <c r="CN2155" s="1" t="s">
        <v>4946</v>
      </c>
      <c r="CO2155" s="1" t="s">
        <v>4945</v>
      </c>
      <c r="CP2155" s="1" t="s">
        <v>4945</v>
      </c>
      <c r="CQ2155" s="1" t="s">
        <v>4945</v>
      </c>
      <c r="CR2155" s="1" t="s">
        <v>4946</v>
      </c>
      <c r="CS2155" s="1" t="s">
        <v>4945</v>
      </c>
      <c r="CT2155" s="1" t="s">
        <v>4943</v>
      </c>
      <c r="CU2155" s="1" t="s">
        <v>4943</v>
      </c>
      <c r="CV2155" s="1" t="s">
        <v>4943</v>
      </c>
      <c r="CW2155" s="1" t="s">
        <v>4943</v>
      </c>
      <c r="CX2155" s="1" t="s">
        <v>4943</v>
      </c>
      <c r="CY2155" s="1" t="s">
        <v>4943</v>
      </c>
      <c r="CZ2155" s="1" t="s">
        <v>4943</v>
      </c>
    </row>
    <row r="2156" spans="2:104" x14ac:dyDescent="0.25">
      <c r="B2156" s="2">
        <v>44344</v>
      </c>
      <c r="C2156" s="1">
        <v>0</v>
      </c>
      <c r="D2156" s="1">
        <v>1</v>
      </c>
      <c r="E2156" s="1">
        <v>0</v>
      </c>
      <c r="F2156" s="1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>
        <v>0</v>
      </c>
      <c r="BD2156">
        <v>0</v>
      </c>
      <c r="BE2156">
        <v>0</v>
      </c>
      <c r="BF2156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M2156" s="1">
        <v>0</v>
      </c>
      <c r="BN2156" s="1">
        <v>0</v>
      </c>
      <c r="BO2156" s="1">
        <v>0</v>
      </c>
      <c r="BP2156" s="1">
        <v>0</v>
      </c>
      <c r="BQ2156" s="1">
        <v>0</v>
      </c>
      <c r="BR2156" s="1">
        <v>0</v>
      </c>
      <c r="BS2156" s="1">
        <v>0</v>
      </c>
      <c r="BT2156" s="1">
        <v>0</v>
      </c>
      <c r="BU2156" s="1">
        <v>0</v>
      </c>
      <c r="BV2156" s="1">
        <v>0</v>
      </c>
      <c r="BW2156" s="1">
        <v>0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0</v>
      </c>
      <c r="CD2156" s="1">
        <v>0</v>
      </c>
      <c r="CE2156" s="1">
        <v>0</v>
      </c>
      <c r="CF2156" s="1">
        <v>0</v>
      </c>
      <c r="CG2156" s="1">
        <v>0</v>
      </c>
      <c r="CH2156" s="1">
        <v>0</v>
      </c>
      <c r="CI2156" s="1" t="s">
        <v>4943</v>
      </c>
      <c r="CJ2156" s="1" t="s">
        <v>4943</v>
      </c>
      <c r="CK2156" s="1" t="s">
        <v>4943</v>
      </c>
      <c r="CL2156" s="1" t="s">
        <v>4943</v>
      </c>
      <c r="CM2156" s="1" t="s">
        <v>4943</v>
      </c>
      <c r="CN2156" s="1" t="s">
        <v>4943</v>
      </c>
      <c r="CO2156" s="1" t="s">
        <v>4943</v>
      </c>
      <c r="CP2156" s="1" t="s">
        <v>4943</v>
      </c>
      <c r="CQ2156" s="1" t="s">
        <v>4943</v>
      </c>
      <c r="CR2156" s="1" t="s">
        <v>4943</v>
      </c>
      <c r="CS2156" s="1" t="s">
        <v>4943</v>
      </c>
      <c r="CT2156" s="1" t="s">
        <v>4943</v>
      </c>
      <c r="CU2156" s="1" t="s">
        <v>4943</v>
      </c>
      <c r="CV2156" s="1" t="s">
        <v>4943</v>
      </c>
      <c r="CW2156" s="1" t="s">
        <v>4943</v>
      </c>
      <c r="CX2156" s="1" t="s">
        <v>4943</v>
      </c>
      <c r="CY2156" s="1" t="s">
        <v>23</v>
      </c>
      <c r="CZ2156" s="1" t="s">
        <v>4943</v>
      </c>
    </row>
    <row r="2157" spans="2:104" x14ac:dyDescent="0.25">
      <c r="B2157" s="2">
        <v>44344</v>
      </c>
      <c r="C2157" s="1">
        <v>1</v>
      </c>
      <c r="D2157" s="1">
        <v>0</v>
      </c>
      <c r="E2157" s="1">
        <v>0</v>
      </c>
      <c r="F2157" s="1">
        <v>0</v>
      </c>
      <c r="G2157">
        <v>0</v>
      </c>
      <c r="H2157">
        <v>0</v>
      </c>
      <c r="I2157">
        <v>1</v>
      </c>
      <c r="J2157">
        <v>1</v>
      </c>
      <c r="K2157">
        <v>1</v>
      </c>
      <c r="L2157">
        <v>1</v>
      </c>
      <c r="M2157">
        <v>0</v>
      </c>
      <c r="N2157">
        <v>0</v>
      </c>
      <c r="O2157">
        <v>1</v>
      </c>
      <c r="P2157">
        <v>1</v>
      </c>
      <c r="Q2157">
        <v>1</v>
      </c>
      <c r="R2157">
        <v>1</v>
      </c>
      <c r="S2157">
        <v>0</v>
      </c>
      <c r="T2157">
        <v>1</v>
      </c>
      <c r="U2157">
        <v>0</v>
      </c>
      <c r="V2157" s="1">
        <v>0</v>
      </c>
      <c r="W2157" s="1">
        <v>0</v>
      </c>
      <c r="X2157" s="1">
        <v>1</v>
      </c>
      <c r="Y2157" s="1">
        <v>0</v>
      </c>
      <c r="Z2157" s="1">
        <v>0</v>
      </c>
      <c r="AA2157" s="1">
        <v>1</v>
      </c>
      <c r="AB2157" s="1">
        <v>0</v>
      </c>
      <c r="AC2157" s="1">
        <v>0</v>
      </c>
      <c r="AD2157" s="1">
        <v>0</v>
      </c>
      <c r="AE2157" s="1">
        <v>0</v>
      </c>
      <c r="AF2157" s="1">
        <v>1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1</v>
      </c>
      <c r="AM2157" s="1">
        <v>0</v>
      </c>
      <c r="AN2157" s="1">
        <v>0</v>
      </c>
      <c r="AO2157" s="1">
        <v>1</v>
      </c>
      <c r="AP2157" s="1">
        <v>0</v>
      </c>
      <c r="AQ2157" s="1">
        <v>0</v>
      </c>
      <c r="AR2157" s="1">
        <v>1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1</v>
      </c>
      <c r="AY2157" s="1">
        <v>0</v>
      </c>
      <c r="AZ2157" s="1">
        <v>1</v>
      </c>
      <c r="BA2157" s="1">
        <v>1</v>
      </c>
      <c r="BB2157" s="1">
        <v>1</v>
      </c>
      <c r="BC2157">
        <v>1</v>
      </c>
      <c r="BD2157">
        <v>1</v>
      </c>
      <c r="BE2157">
        <v>0</v>
      </c>
      <c r="BF2157">
        <v>1</v>
      </c>
      <c r="BG2157" s="1">
        <v>0</v>
      </c>
      <c r="BH2157" s="1">
        <v>0</v>
      </c>
      <c r="BI2157" s="1">
        <v>1</v>
      </c>
      <c r="BJ2157" s="1">
        <v>0</v>
      </c>
      <c r="BK2157" s="1">
        <v>0</v>
      </c>
      <c r="BL2157" s="1">
        <v>1</v>
      </c>
      <c r="BM2157" s="1">
        <v>0</v>
      </c>
      <c r="BN2157" s="1">
        <v>0</v>
      </c>
      <c r="BO2157" s="1">
        <v>0</v>
      </c>
      <c r="BP2157" s="1">
        <v>0</v>
      </c>
      <c r="BQ2157" s="1">
        <v>1</v>
      </c>
      <c r="BR2157" s="1">
        <v>1</v>
      </c>
      <c r="BS2157" s="1">
        <v>1</v>
      </c>
      <c r="BT2157" s="1">
        <v>1</v>
      </c>
      <c r="BU2157" s="1">
        <v>0</v>
      </c>
      <c r="BV2157" s="1">
        <v>0</v>
      </c>
      <c r="BW2157" s="1">
        <v>0</v>
      </c>
      <c r="BX2157" s="1">
        <v>1</v>
      </c>
      <c r="BY2157" s="1">
        <v>0</v>
      </c>
      <c r="BZ2157" s="1">
        <v>0</v>
      </c>
      <c r="CA2157" s="1">
        <v>1</v>
      </c>
      <c r="CB2157" s="1">
        <v>0</v>
      </c>
      <c r="CC2157" s="1">
        <v>0</v>
      </c>
      <c r="CD2157" s="1">
        <v>0</v>
      </c>
      <c r="CE2157" s="1">
        <v>0</v>
      </c>
      <c r="CF2157" s="1">
        <v>0</v>
      </c>
      <c r="CG2157" s="1">
        <v>0</v>
      </c>
      <c r="CH2157" s="1">
        <v>0</v>
      </c>
      <c r="CI2157" s="1" t="s">
        <v>4946</v>
      </c>
      <c r="CJ2157" s="1" t="s">
        <v>4946</v>
      </c>
      <c r="CK2157" s="1" t="s">
        <v>4946</v>
      </c>
      <c r="CL2157" s="1" t="s">
        <v>4946</v>
      </c>
      <c r="CM2157" s="1" t="s">
        <v>4944</v>
      </c>
      <c r="CN2157" s="1" t="s">
        <v>4946</v>
      </c>
      <c r="CO2157" s="1" t="s">
        <v>4946</v>
      </c>
      <c r="CP2157" s="1" t="s">
        <v>4946</v>
      </c>
      <c r="CQ2157" s="1" t="s">
        <v>4946</v>
      </c>
      <c r="CR2157" s="1" t="s">
        <v>4946</v>
      </c>
      <c r="CS2157" s="1" t="s">
        <v>4944</v>
      </c>
      <c r="CT2157" s="1" t="s">
        <v>4943</v>
      </c>
      <c r="CU2157" s="1" t="s">
        <v>4943</v>
      </c>
      <c r="CV2157" s="1" t="s">
        <v>4943</v>
      </c>
      <c r="CW2157" s="1" t="s">
        <v>4943</v>
      </c>
      <c r="CX2157" s="1" t="s">
        <v>4943</v>
      </c>
      <c r="CY2157" s="1" t="s">
        <v>4943</v>
      </c>
      <c r="CZ2157" s="1" t="s">
        <v>4943</v>
      </c>
    </row>
    <row r="2158" spans="2:104" x14ac:dyDescent="0.25">
      <c r="B2158" s="2">
        <v>44344</v>
      </c>
      <c r="C2158" s="1">
        <v>1</v>
      </c>
      <c r="D2158" s="1">
        <v>0</v>
      </c>
      <c r="E2158" s="1">
        <v>0</v>
      </c>
      <c r="F2158" s="1">
        <v>0</v>
      </c>
      <c r="G2158">
        <v>0</v>
      </c>
      <c r="H2158">
        <v>0</v>
      </c>
      <c r="I2158">
        <v>1</v>
      </c>
      <c r="J2158">
        <v>1</v>
      </c>
      <c r="K2158">
        <v>1</v>
      </c>
      <c r="L2158">
        <v>1</v>
      </c>
      <c r="M2158">
        <v>1</v>
      </c>
      <c r="N2158">
        <v>1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1</v>
      </c>
      <c r="U2158">
        <v>0</v>
      </c>
      <c r="V2158" s="1">
        <v>1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1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1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1</v>
      </c>
      <c r="AY2158" s="1">
        <v>1</v>
      </c>
      <c r="AZ2158" s="1">
        <v>1</v>
      </c>
      <c r="BA2158" s="1">
        <v>0</v>
      </c>
      <c r="BB2158" s="1">
        <v>1</v>
      </c>
      <c r="BC2158">
        <v>1</v>
      </c>
      <c r="BD2158">
        <v>1</v>
      </c>
      <c r="BE2158">
        <v>1</v>
      </c>
      <c r="BF2158">
        <v>0</v>
      </c>
      <c r="BG2158" s="1">
        <v>1</v>
      </c>
      <c r="BH2158" s="1">
        <v>0</v>
      </c>
      <c r="BI2158" s="1">
        <v>0</v>
      </c>
      <c r="BJ2158" s="1">
        <v>0</v>
      </c>
      <c r="BK2158" s="1">
        <v>0</v>
      </c>
      <c r="BL2158" s="1">
        <v>0</v>
      </c>
      <c r="BM2158" s="1">
        <v>0</v>
      </c>
      <c r="BN2158" s="1">
        <v>0</v>
      </c>
      <c r="BO2158" s="1">
        <v>0</v>
      </c>
      <c r="BP2158" s="1">
        <v>0</v>
      </c>
      <c r="BQ2158" s="1">
        <v>0</v>
      </c>
      <c r="BR2158" s="1">
        <v>0</v>
      </c>
      <c r="BS2158" s="1">
        <v>0</v>
      </c>
      <c r="BT2158" s="1">
        <v>1</v>
      </c>
      <c r="BU2158" s="1">
        <v>1</v>
      </c>
      <c r="BV2158" s="1">
        <v>1</v>
      </c>
      <c r="BW2158" s="1">
        <v>0</v>
      </c>
      <c r="BX2158" s="1">
        <v>0</v>
      </c>
      <c r="BY2158" s="1">
        <v>0</v>
      </c>
      <c r="BZ2158" s="1">
        <v>0</v>
      </c>
      <c r="CA2158" s="1">
        <v>0</v>
      </c>
      <c r="CB2158" s="1">
        <v>0</v>
      </c>
      <c r="CC2158" s="1">
        <v>0</v>
      </c>
      <c r="CD2158" s="1">
        <v>0</v>
      </c>
      <c r="CE2158" s="1">
        <v>0</v>
      </c>
      <c r="CF2158" s="1">
        <v>1</v>
      </c>
      <c r="CG2158" s="1">
        <v>0</v>
      </c>
      <c r="CH2158" s="1">
        <v>0</v>
      </c>
      <c r="CI2158" s="1" t="s">
        <v>4946</v>
      </c>
      <c r="CJ2158" s="1" t="s">
        <v>4946</v>
      </c>
      <c r="CK2158" s="1" t="s">
        <v>4946</v>
      </c>
      <c r="CL2158" s="1" t="s">
        <v>4946</v>
      </c>
      <c r="CM2158" s="1" t="s">
        <v>4946</v>
      </c>
      <c r="CN2158" s="1" t="s">
        <v>4946</v>
      </c>
      <c r="CO2158" s="1" t="s">
        <v>4946</v>
      </c>
      <c r="CP2158" s="1" t="s">
        <v>4946</v>
      </c>
      <c r="CQ2158" s="1" t="s">
        <v>4946</v>
      </c>
      <c r="CR2158" s="1" t="s">
        <v>4946</v>
      </c>
      <c r="CS2158" s="1" t="s">
        <v>4946</v>
      </c>
      <c r="CT2158" s="1" t="s">
        <v>4943</v>
      </c>
      <c r="CU2158" s="1" t="s">
        <v>4943</v>
      </c>
      <c r="CV2158" s="1" t="s">
        <v>4943</v>
      </c>
      <c r="CW2158" s="1" t="s">
        <v>4943</v>
      </c>
      <c r="CX2158" s="1" t="s">
        <v>4943</v>
      </c>
      <c r="CY2158" s="1" t="s">
        <v>4943</v>
      </c>
      <c r="CZ2158" s="1" t="s">
        <v>4943</v>
      </c>
    </row>
    <row r="2159" spans="2:104" x14ac:dyDescent="0.25">
      <c r="B2159" s="2">
        <v>44344</v>
      </c>
      <c r="C2159" s="1">
        <v>1</v>
      </c>
      <c r="D2159" s="1">
        <v>0</v>
      </c>
      <c r="E2159" s="1">
        <v>0</v>
      </c>
      <c r="F2159" s="1">
        <v>0</v>
      </c>
      <c r="G2159">
        <v>0</v>
      </c>
      <c r="H2159">
        <v>0</v>
      </c>
      <c r="I2159">
        <v>1</v>
      </c>
      <c r="J2159">
        <v>1</v>
      </c>
      <c r="K2159">
        <v>1</v>
      </c>
      <c r="L2159">
        <v>1</v>
      </c>
      <c r="M2159">
        <v>0</v>
      </c>
      <c r="N2159">
        <v>1</v>
      </c>
      <c r="O2159">
        <v>1</v>
      </c>
      <c r="P2159">
        <v>0</v>
      </c>
      <c r="Q2159">
        <v>0</v>
      </c>
      <c r="R2159">
        <v>1</v>
      </c>
      <c r="S2159">
        <v>0</v>
      </c>
      <c r="T2159">
        <v>1</v>
      </c>
      <c r="U2159">
        <v>0</v>
      </c>
      <c r="V2159" s="1">
        <v>0</v>
      </c>
      <c r="W2159" s="1">
        <v>0</v>
      </c>
      <c r="X2159" s="1">
        <v>1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1</v>
      </c>
      <c r="AI2159" s="1">
        <v>1</v>
      </c>
      <c r="AJ2159" s="1">
        <v>1</v>
      </c>
      <c r="AK2159" s="1">
        <v>0</v>
      </c>
      <c r="AL2159" s="1">
        <v>0</v>
      </c>
      <c r="AM2159" s="1">
        <v>0</v>
      </c>
      <c r="AN2159" s="1">
        <v>0</v>
      </c>
      <c r="AO2159" s="1">
        <v>1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1</v>
      </c>
      <c r="AX2159" s="1">
        <v>1</v>
      </c>
      <c r="AY2159" s="1">
        <v>1</v>
      </c>
      <c r="AZ2159" s="1">
        <v>1</v>
      </c>
      <c r="BA2159" s="1">
        <v>1</v>
      </c>
      <c r="BB2159" s="1">
        <v>1</v>
      </c>
      <c r="BC2159">
        <v>1</v>
      </c>
      <c r="BD2159">
        <v>1</v>
      </c>
      <c r="BE2159">
        <v>1</v>
      </c>
      <c r="BF2159">
        <v>0</v>
      </c>
      <c r="BG2159" s="1">
        <v>0</v>
      </c>
      <c r="BH2159" s="1">
        <v>0</v>
      </c>
      <c r="BI2159" s="1">
        <v>1</v>
      </c>
      <c r="BJ2159" s="1">
        <v>0</v>
      </c>
      <c r="BK2159" s="1">
        <v>0</v>
      </c>
      <c r="BL2159" s="1">
        <v>0</v>
      </c>
      <c r="BM2159" s="1">
        <v>0</v>
      </c>
      <c r="BN2159" s="1">
        <v>0</v>
      </c>
      <c r="BO2159" s="1">
        <v>0</v>
      </c>
      <c r="BP2159" s="1">
        <v>0</v>
      </c>
      <c r="BQ2159" s="1">
        <v>1</v>
      </c>
      <c r="BR2159" s="1">
        <v>1</v>
      </c>
      <c r="BS2159" s="1">
        <v>0</v>
      </c>
      <c r="BT2159" s="1">
        <v>1</v>
      </c>
      <c r="BU2159" s="1">
        <v>1</v>
      </c>
      <c r="BV2159" s="1">
        <v>0</v>
      </c>
      <c r="BW2159" s="1">
        <v>0</v>
      </c>
      <c r="BX2159" s="1">
        <v>1</v>
      </c>
      <c r="BY2159" s="1">
        <v>0</v>
      </c>
      <c r="BZ2159" s="1">
        <v>0</v>
      </c>
      <c r="CA2159" s="1">
        <v>0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0</v>
      </c>
      <c r="CI2159" s="1" t="s">
        <v>4946</v>
      </c>
      <c r="CJ2159" s="1" t="s">
        <v>4946</v>
      </c>
      <c r="CK2159" s="1" t="s">
        <v>4946</v>
      </c>
      <c r="CL2159" s="1" t="s">
        <v>4946</v>
      </c>
      <c r="CM2159" s="1" t="s">
        <v>4944</v>
      </c>
      <c r="CN2159" s="1" t="s">
        <v>4946</v>
      </c>
      <c r="CO2159" s="1" t="s">
        <v>4945</v>
      </c>
      <c r="CP2159" s="1" t="s">
        <v>4945</v>
      </c>
      <c r="CQ2159" s="1" t="s">
        <v>4945</v>
      </c>
      <c r="CR2159" s="1" t="s">
        <v>4944</v>
      </c>
      <c r="CS2159" s="1" t="s">
        <v>4944</v>
      </c>
      <c r="CT2159" s="1" t="s">
        <v>4943</v>
      </c>
      <c r="CU2159" s="1" t="s">
        <v>4943</v>
      </c>
      <c r="CV2159" s="1" t="s">
        <v>4943</v>
      </c>
      <c r="CW2159" s="1" t="s">
        <v>4943</v>
      </c>
      <c r="CX2159" s="1" t="s">
        <v>4943</v>
      </c>
      <c r="CY2159" s="1" t="s">
        <v>4943</v>
      </c>
      <c r="CZ2159" s="1" t="s">
        <v>4943</v>
      </c>
    </row>
    <row r="2160" spans="2:104" x14ac:dyDescent="0.25">
      <c r="B2160" s="2">
        <v>44344</v>
      </c>
      <c r="C2160" s="1">
        <v>1</v>
      </c>
      <c r="D2160" s="1">
        <v>0</v>
      </c>
      <c r="E2160" s="1">
        <v>0</v>
      </c>
      <c r="F2160" s="1">
        <v>0</v>
      </c>
      <c r="G2160">
        <v>0</v>
      </c>
      <c r="H2160">
        <v>0</v>
      </c>
      <c r="I2160">
        <v>1</v>
      </c>
      <c r="J2160">
        <v>0</v>
      </c>
      <c r="K2160">
        <v>1</v>
      </c>
      <c r="L2160">
        <v>0</v>
      </c>
      <c r="M2160">
        <v>0</v>
      </c>
      <c r="N2160">
        <v>1</v>
      </c>
      <c r="O2160">
        <v>0</v>
      </c>
      <c r="P2160">
        <v>0</v>
      </c>
      <c r="Q2160">
        <v>0</v>
      </c>
      <c r="R2160">
        <v>1</v>
      </c>
      <c r="S2160">
        <v>0</v>
      </c>
      <c r="T2160">
        <v>1</v>
      </c>
      <c r="U2160">
        <v>0</v>
      </c>
      <c r="V2160" s="1">
        <v>1</v>
      </c>
      <c r="W2160" s="1">
        <v>0</v>
      </c>
      <c r="X2160" s="1">
        <v>0</v>
      </c>
      <c r="Y2160" s="1">
        <v>0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1</v>
      </c>
      <c r="AX2160" s="1">
        <v>1</v>
      </c>
      <c r="AY2160" s="1">
        <v>1</v>
      </c>
      <c r="AZ2160" s="1">
        <v>1</v>
      </c>
      <c r="BA2160" s="1">
        <v>0</v>
      </c>
      <c r="BB2160" s="1">
        <v>1</v>
      </c>
      <c r="BC2160">
        <v>1</v>
      </c>
      <c r="BD2160">
        <v>0</v>
      </c>
      <c r="BE2160">
        <v>1</v>
      </c>
      <c r="BF2160">
        <v>1</v>
      </c>
      <c r="BG2160" s="1">
        <v>1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M2160" s="1">
        <v>0</v>
      </c>
      <c r="BN2160" s="1">
        <v>0</v>
      </c>
      <c r="BO2160" s="1">
        <v>0</v>
      </c>
      <c r="BP2160" s="1">
        <v>0</v>
      </c>
      <c r="BQ2160" s="1">
        <v>0</v>
      </c>
      <c r="BR2160" s="1">
        <v>0</v>
      </c>
      <c r="BS2160" s="1">
        <v>0</v>
      </c>
      <c r="BT2160" s="1">
        <v>0</v>
      </c>
      <c r="BU2160" s="1">
        <v>0</v>
      </c>
      <c r="BV2160" s="1">
        <v>0</v>
      </c>
      <c r="BW2160" s="1">
        <v>0</v>
      </c>
      <c r="BX2160" s="1">
        <v>0</v>
      </c>
      <c r="BY2160" s="1">
        <v>0</v>
      </c>
      <c r="BZ2160" s="1">
        <v>0</v>
      </c>
      <c r="CA2160" s="1">
        <v>0</v>
      </c>
      <c r="CB2160" s="1">
        <v>0</v>
      </c>
      <c r="CC2160" s="1">
        <v>0</v>
      </c>
      <c r="CD2160" s="1">
        <v>0</v>
      </c>
      <c r="CE2160" s="1">
        <v>0</v>
      </c>
      <c r="CF2160" s="1">
        <v>0</v>
      </c>
      <c r="CG2160" s="1">
        <v>0</v>
      </c>
      <c r="CH2160" s="1">
        <v>0</v>
      </c>
      <c r="CI2160" s="1" t="s">
        <v>4944</v>
      </c>
      <c r="CJ2160" s="1" t="s">
        <v>4944</v>
      </c>
      <c r="CK2160" s="1" t="s">
        <v>4944</v>
      </c>
      <c r="CL2160" s="1" t="s">
        <v>4946</v>
      </c>
      <c r="CM2160" s="1" t="s">
        <v>4946</v>
      </c>
      <c r="CN2160" s="1" t="s">
        <v>4946</v>
      </c>
      <c r="CO2160" s="1" t="s">
        <v>4946</v>
      </c>
      <c r="CP2160" s="1" t="s">
        <v>4944</v>
      </c>
      <c r="CQ2160" s="1" t="s">
        <v>4945</v>
      </c>
      <c r="CR2160" s="1" t="s">
        <v>4946</v>
      </c>
      <c r="CS2160" s="1" t="s">
        <v>4944</v>
      </c>
      <c r="CT2160" s="1" t="s">
        <v>4943</v>
      </c>
      <c r="CU2160" s="1" t="s">
        <v>4943</v>
      </c>
      <c r="CV2160" s="1" t="s">
        <v>4943</v>
      </c>
      <c r="CW2160" s="1" t="s">
        <v>4943</v>
      </c>
      <c r="CX2160" s="1" t="s">
        <v>4943</v>
      </c>
      <c r="CY2160" s="1" t="s">
        <v>4943</v>
      </c>
      <c r="CZ2160" s="1" t="s">
        <v>4943</v>
      </c>
    </row>
    <row r="2161" spans="2:104" x14ac:dyDescent="0.25">
      <c r="B2161" s="2">
        <v>44344</v>
      </c>
      <c r="C2161" s="1">
        <v>0</v>
      </c>
      <c r="D2161" s="1">
        <v>0</v>
      </c>
      <c r="E2161" s="1">
        <v>0</v>
      </c>
      <c r="F2161" s="1">
        <v>1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1</v>
      </c>
      <c r="M2161">
        <v>0</v>
      </c>
      <c r="N2161">
        <v>1</v>
      </c>
      <c r="O2161">
        <v>1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 s="1">
        <v>1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1</v>
      </c>
      <c r="AI2161" s="1">
        <v>0</v>
      </c>
      <c r="AJ2161" s="1">
        <v>0</v>
      </c>
      <c r="AK2161" s="1">
        <v>0</v>
      </c>
      <c r="AL2161" s="1">
        <v>0</v>
      </c>
      <c r="AM2161" s="1">
        <v>1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1</v>
      </c>
      <c r="BA2161" s="1">
        <v>0</v>
      </c>
      <c r="BB2161" s="1">
        <v>0</v>
      </c>
      <c r="BC2161">
        <v>1</v>
      </c>
      <c r="BD2161">
        <v>1</v>
      </c>
      <c r="BE2161">
        <v>0</v>
      </c>
      <c r="BF2161">
        <v>0</v>
      </c>
      <c r="BG2161" s="1">
        <v>1</v>
      </c>
      <c r="BH2161" s="1">
        <v>0</v>
      </c>
      <c r="BI2161" s="1">
        <v>0</v>
      </c>
      <c r="BJ2161" s="1">
        <v>0</v>
      </c>
      <c r="BK2161" s="1">
        <v>0</v>
      </c>
      <c r="BL2161" s="1">
        <v>0</v>
      </c>
      <c r="BM2161" s="1">
        <v>0</v>
      </c>
      <c r="BN2161" s="1">
        <v>0</v>
      </c>
      <c r="BO2161" s="1">
        <v>0</v>
      </c>
      <c r="BP2161" s="1">
        <v>0</v>
      </c>
      <c r="BQ2161" s="1">
        <v>0</v>
      </c>
      <c r="BR2161" s="1">
        <v>0</v>
      </c>
      <c r="BS2161" s="1">
        <v>0</v>
      </c>
      <c r="BT2161" s="1">
        <v>0</v>
      </c>
      <c r="BU2161" s="1">
        <v>1</v>
      </c>
      <c r="BV2161" s="1">
        <v>1</v>
      </c>
      <c r="BW2161" s="1">
        <v>0</v>
      </c>
      <c r="BX2161" s="1">
        <v>0</v>
      </c>
      <c r="BY2161" s="1">
        <v>0</v>
      </c>
      <c r="BZ2161" s="1">
        <v>0</v>
      </c>
      <c r="CA2161" s="1">
        <v>0</v>
      </c>
      <c r="CB2161" s="1">
        <v>0</v>
      </c>
      <c r="CC2161" s="1">
        <v>0</v>
      </c>
      <c r="CD2161" s="1">
        <v>0</v>
      </c>
      <c r="CE2161" s="1">
        <v>0</v>
      </c>
      <c r="CF2161" s="1">
        <v>0</v>
      </c>
      <c r="CG2161" s="1">
        <v>0</v>
      </c>
      <c r="CH2161" s="1">
        <v>0</v>
      </c>
      <c r="CI2161" s="1" t="s">
        <v>4946</v>
      </c>
      <c r="CJ2161" s="1" t="s">
        <v>4944</v>
      </c>
      <c r="CK2161" s="1" t="s">
        <v>4944</v>
      </c>
      <c r="CL2161" s="1" t="s">
        <v>4944</v>
      </c>
      <c r="CM2161" s="1" t="s">
        <v>4946</v>
      </c>
      <c r="CN2161" s="1" t="s">
        <v>4945</v>
      </c>
      <c r="CO2161" s="1" t="s">
        <v>4946</v>
      </c>
      <c r="CP2161" s="1" t="s">
        <v>4946</v>
      </c>
      <c r="CQ2161" s="1" t="s">
        <v>4945</v>
      </c>
      <c r="CR2161" s="1" t="s">
        <v>4945</v>
      </c>
      <c r="CS2161" s="1" t="s">
        <v>4945</v>
      </c>
      <c r="CT2161" s="1" t="s">
        <v>4943</v>
      </c>
      <c r="CU2161" s="1" t="s">
        <v>4943</v>
      </c>
      <c r="CV2161" s="1" t="s">
        <v>4943</v>
      </c>
      <c r="CW2161" s="1" t="s">
        <v>4943</v>
      </c>
      <c r="CX2161" s="1" t="s">
        <v>4943</v>
      </c>
      <c r="CY2161" s="1" t="s">
        <v>4943</v>
      </c>
      <c r="CZ2161" s="1" t="s">
        <v>4943</v>
      </c>
    </row>
    <row r="2162" spans="2:104" x14ac:dyDescent="0.25">
      <c r="B2162" s="2">
        <v>44344</v>
      </c>
      <c r="C2162" s="1">
        <v>0</v>
      </c>
      <c r="D2162" s="1">
        <v>1</v>
      </c>
      <c r="E2162" s="1">
        <v>0</v>
      </c>
      <c r="F2162" s="1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>
        <v>0</v>
      </c>
      <c r="BD2162">
        <v>0</v>
      </c>
      <c r="BE2162">
        <v>0</v>
      </c>
      <c r="BF2162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M2162" s="1">
        <v>0</v>
      </c>
      <c r="BN2162" s="1">
        <v>0</v>
      </c>
      <c r="BO2162" s="1">
        <v>0</v>
      </c>
      <c r="BP2162" s="1">
        <v>0</v>
      </c>
      <c r="BQ2162" s="1">
        <v>0</v>
      </c>
      <c r="BR2162" s="1">
        <v>0</v>
      </c>
      <c r="BS2162" s="1">
        <v>0</v>
      </c>
      <c r="BT2162" s="1">
        <v>0</v>
      </c>
      <c r="BU2162" s="1">
        <v>0</v>
      </c>
      <c r="BV2162" s="1">
        <v>0</v>
      </c>
      <c r="BW2162" s="1">
        <v>0</v>
      </c>
      <c r="BX2162" s="1">
        <v>0</v>
      </c>
      <c r="BY2162" s="1">
        <v>0</v>
      </c>
      <c r="BZ2162" s="1">
        <v>0</v>
      </c>
      <c r="CA2162" s="1">
        <v>0</v>
      </c>
      <c r="CB2162" s="1">
        <v>0</v>
      </c>
      <c r="CC2162" s="1">
        <v>0</v>
      </c>
      <c r="CD2162" s="1">
        <v>0</v>
      </c>
      <c r="CE2162" s="1">
        <v>0</v>
      </c>
      <c r="CF2162" s="1">
        <v>0</v>
      </c>
      <c r="CG2162" s="1">
        <v>0</v>
      </c>
      <c r="CH2162" s="1">
        <v>0</v>
      </c>
      <c r="CI2162" s="1" t="s">
        <v>4943</v>
      </c>
      <c r="CJ2162" s="1" t="s">
        <v>4943</v>
      </c>
      <c r="CK2162" s="1" t="s">
        <v>4943</v>
      </c>
      <c r="CL2162" s="1" t="s">
        <v>4943</v>
      </c>
      <c r="CM2162" s="1" t="s">
        <v>4943</v>
      </c>
      <c r="CN2162" s="1" t="s">
        <v>4943</v>
      </c>
      <c r="CO2162" s="1" t="s">
        <v>4943</v>
      </c>
      <c r="CP2162" s="1" t="s">
        <v>4943</v>
      </c>
      <c r="CQ2162" s="1" t="s">
        <v>4943</v>
      </c>
      <c r="CR2162" s="1" t="s">
        <v>4943</v>
      </c>
      <c r="CS2162" s="1" t="s">
        <v>4943</v>
      </c>
      <c r="CT2162" s="1" t="s">
        <v>4943</v>
      </c>
      <c r="CU2162" s="1" t="s">
        <v>4943</v>
      </c>
      <c r="CV2162" s="1" t="s">
        <v>4943</v>
      </c>
      <c r="CW2162" s="1" t="s">
        <v>4943</v>
      </c>
      <c r="CX2162" s="1" t="s">
        <v>4943</v>
      </c>
      <c r="CY2162" s="1" t="s">
        <v>23</v>
      </c>
      <c r="CZ2162" s="1" t="s">
        <v>4943</v>
      </c>
    </row>
    <row r="2163" spans="2:104" x14ac:dyDescent="0.25">
      <c r="B2163" s="2">
        <v>44344</v>
      </c>
      <c r="C2163" s="1">
        <v>1</v>
      </c>
      <c r="D2163" s="1">
        <v>0</v>
      </c>
      <c r="E2163" s="1">
        <v>0</v>
      </c>
      <c r="F2163" s="1">
        <v>0</v>
      </c>
      <c r="G2163">
        <v>1</v>
      </c>
      <c r="H2163">
        <v>1</v>
      </c>
      <c r="I2163">
        <v>1</v>
      </c>
      <c r="J2163">
        <v>1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1</v>
      </c>
      <c r="T2163">
        <v>1</v>
      </c>
      <c r="U2163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1</v>
      </c>
      <c r="AD2163" s="1">
        <v>0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1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>
        <v>0</v>
      </c>
      <c r="BD2163">
        <v>0</v>
      </c>
      <c r="BE2163">
        <v>0</v>
      </c>
      <c r="BF2163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M2163" s="1">
        <v>0</v>
      </c>
      <c r="BN2163" s="1">
        <v>0</v>
      </c>
      <c r="BO2163" s="1">
        <v>0</v>
      </c>
      <c r="BP2163" s="1">
        <v>0</v>
      </c>
      <c r="BQ2163" s="1">
        <v>0</v>
      </c>
      <c r="BR2163" s="1">
        <v>0</v>
      </c>
      <c r="BS2163" s="1">
        <v>0</v>
      </c>
      <c r="BT2163" s="1">
        <v>0</v>
      </c>
      <c r="BU2163" s="1">
        <v>0</v>
      </c>
      <c r="BV2163" s="1">
        <v>0</v>
      </c>
      <c r="BW2163" s="1">
        <v>0</v>
      </c>
      <c r="BX2163" s="1">
        <v>0</v>
      </c>
      <c r="BY2163" s="1">
        <v>0</v>
      </c>
      <c r="BZ2163" s="1">
        <v>0</v>
      </c>
      <c r="CA2163" s="1">
        <v>0</v>
      </c>
      <c r="CB2163" s="1">
        <v>0</v>
      </c>
      <c r="CC2163" s="1">
        <v>0</v>
      </c>
      <c r="CD2163" s="1">
        <v>0</v>
      </c>
      <c r="CE2163" s="1">
        <v>0</v>
      </c>
      <c r="CF2163" s="1">
        <v>0</v>
      </c>
      <c r="CG2163" s="1">
        <v>0</v>
      </c>
      <c r="CH2163" s="1">
        <v>0</v>
      </c>
      <c r="CI2163" s="1" t="s">
        <v>4946</v>
      </c>
      <c r="CJ2163" s="1" t="s">
        <v>4946</v>
      </c>
      <c r="CK2163" s="1" t="s">
        <v>4946</v>
      </c>
      <c r="CL2163" s="1" t="s">
        <v>4946</v>
      </c>
      <c r="CM2163" s="1" t="s">
        <v>4944</v>
      </c>
      <c r="CN2163" s="1" t="s">
        <v>4946</v>
      </c>
      <c r="CO2163" s="1" t="s">
        <v>4944</v>
      </c>
      <c r="CP2163" s="1" t="s">
        <v>4944</v>
      </c>
      <c r="CQ2163" s="1" t="s">
        <v>4944</v>
      </c>
      <c r="CR2163" s="1" t="s">
        <v>4946</v>
      </c>
      <c r="CS2163" s="1" t="s">
        <v>4944</v>
      </c>
      <c r="CT2163" s="1" t="s">
        <v>4943</v>
      </c>
      <c r="CU2163" s="1" t="s">
        <v>4943</v>
      </c>
      <c r="CV2163" s="1" t="s">
        <v>4943</v>
      </c>
      <c r="CW2163" s="1" t="s">
        <v>4943</v>
      </c>
      <c r="CX2163" s="1" t="s">
        <v>4943</v>
      </c>
      <c r="CY2163" s="1" t="s">
        <v>4943</v>
      </c>
      <c r="CZ2163" s="1" t="s">
        <v>4943</v>
      </c>
    </row>
    <row r="2164" spans="2:104" x14ac:dyDescent="0.25">
      <c r="B2164" s="2">
        <v>44344</v>
      </c>
      <c r="C2164" s="1">
        <v>1</v>
      </c>
      <c r="D2164" s="1">
        <v>0</v>
      </c>
      <c r="E2164" s="1">
        <v>0</v>
      </c>
      <c r="F2164" s="1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0</v>
      </c>
      <c r="N2164">
        <v>0</v>
      </c>
      <c r="O2164">
        <v>1</v>
      </c>
      <c r="P2164">
        <v>0</v>
      </c>
      <c r="Q2164">
        <v>0</v>
      </c>
      <c r="R2164">
        <v>0</v>
      </c>
      <c r="S2164">
        <v>1</v>
      </c>
      <c r="T2164">
        <v>0</v>
      </c>
      <c r="U2164">
        <v>0</v>
      </c>
      <c r="V2164" s="1">
        <v>1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1</v>
      </c>
      <c r="AH2164" s="1">
        <v>0</v>
      </c>
      <c r="AI2164" s="1">
        <v>1</v>
      </c>
      <c r="AJ2164" s="1">
        <v>0</v>
      </c>
      <c r="AK2164" s="1">
        <v>1</v>
      </c>
      <c r="AL2164" s="1">
        <v>1</v>
      </c>
      <c r="AM2164" s="1">
        <v>1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1</v>
      </c>
      <c r="AY2164" s="1">
        <v>0</v>
      </c>
      <c r="AZ2164" s="1">
        <v>1</v>
      </c>
      <c r="BA2164" s="1">
        <v>0</v>
      </c>
      <c r="BB2164" s="1">
        <v>0</v>
      </c>
      <c r="BC2164">
        <v>0</v>
      </c>
      <c r="BD2164">
        <v>0</v>
      </c>
      <c r="BE2164">
        <v>1</v>
      </c>
      <c r="BF2164">
        <v>0</v>
      </c>
      <c r="BG2164" s="1">
        <v>1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M2164" s="1">
        <v>0</v>
      </c>
      <c r="BN2164" s="1">
        <v>0</v>
      </c>
      <c r="BO2164" s="1">
        <v>0</v>
      </c>
      <c r="BP2164" s="1">
        <v>0</v>
      </c>
      <c r="BQ2164" s="1">
        <v>0</v>
      </c>
      <c r="BR2164" s="1">
        <v>0</v>
      </c>
      <c r="BS2164" s="1">
        <v>0</v>
      </c>
      <c r="BT2164" s="1">
        <v>0</v>
      </c>
      <c r="BU2164" s="1">
        <v>0</v>
      </c>
      <c r="BV2164" s="1">
        <v>0</v>
      </c>
      <c r="BW2164" s="1">
        <v>0</v>
      </c>
      <c r="BX2164" s="1">
        <v>0</v>
      </c>
      <c r="BY2164" s="1">
        <v>0</v>
      </c>
      <c r="BZ2164" s="1">
        <v>0</v>
      </c>
      <c r="CA2164" s="1">
        <v>0</v>
      </c>
      <c r="CB2164" s="1">
        <v>0</v>
      </c>
      <c r="CC2164" s="1">
        <v>0</v>
      </c>
      <c r="CD2164" s="1">
        <v>0</v>
      </c>
      <c r="CE2164" s="1">
        <v>0</v>
      </c>
      <c r="CF2164" s="1">
        <v>0</v>
      </c>
      <c r="CG2164" s="1">
        <v>0</v>
      </c>
      <c r="CH2164" s="1">
        <v>0</v>
      </c>
      <c r="CI2164" s="1" t="s">
        <v>4946</v>
      </c>
      <c r="CJ2164" s="1" t="s">
        <v>4946</v>
      </c>
      <c r="CK2164" s="1" t="s">
        <v>4946</v>
      </c>
      <c r="CL2164" s="1" t="s">
        <v>4946</v>
      </c>
      <c r="CM2164" s="1" t="s">
        <v>4946</v>
      </c>
      <c r="CN2164" s="1" t="s">
        <v>4946</v>
      </c>
      <c r="CO2164" s="1" t="s">
        <v>4946</v>
      </c>
      <c r="CP2164" s="1" t="s">
        <v>4946</v>
      </c>
      <c r="CQ2164" s="1" t="s">
        <v>4945</v>
      </c>
      <c r="CR2164" s="1" t="s">
        <v>4946</v>
      </c>
      <c r="CS2164" s="1" t="s">
        <v>4946</v>
      </c>
      <c r="CT2164" s="1" t="s">
        <v>4943</v>
      </c>
      <c r="CU2164" s="1" t="s">
        <v>4943</v>
      </c>
      <c r="CV2164" s="1" t="s">
        <v>4943</v>
      </c>
      <c r="CW2164" s="1" t="s">
        <v>4943</v>
      </c>
      <c r="CX2164" s="1" t="s">
        <v>4943</v>
      </c>
      <c r="CY2164" s="1" t="s">
        <v>4943</v>
      </c>
      <c r="CZ2164" s="1" t="s">
        <v>4943</v>
      </c>
    </row>
    <row r="2165" spans="2:104" x14ac:dyDescent="0.25">
      <c r="B2165" s="2">
        <v>44344</v>
      </c>
      <c r="C2165" s="1">
        <v>0</v>
      </c>
      <c r="D2165" s="1">
        <v>1</v>
      </c>
      <c r="E2165" s="1">
        <v>0</v>
      </c>
      <c r="F2165" s="1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  <c r="BC2165">
        <v>0</v>
      </c>
      <c r="BD2165">
        <v>0</v>
      </c>
      <c r="BE2165">
        <v>0</v>
      </c>
      <c r="BF2165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M2165" s="1">
        <v>0</v>
      </c>
      <c r="BN2165" s="1">
        <v>0</v>
      </c>
      <c r="BO2165" s="1">
        <v>0</v>
      </c>
      <c r="BP2165" s="1">
        <v>0</v>
      </c>
      <c r="BQ2165" s="1">
        <v>0</v>
      </c>
      <c r="BR2165" s="1">
        <v>0</v>
      </c>
      <c r="BS2165" s="1">
        <v>0</v>
      </c>
      <c r="BT2165" s="1">
        <v>0</v>
      </c>
      <c r="BU2165" s="1">
        <v>0</v>
      </c>
      <c r="BV2165" s="1">
        <v>0</v>
      </c>
      <c r="BW2165" s="1">
        <v>0</v>
      </c>
      <c r="BX2165" s="1">
        <v>0</v>
      </c>
      <c r="BY2165" s="1">
        <v>0</v>
      </c>
      <c r="BZ2165" s="1">
        <v>0</v>
      </c>
      <c r="CA2165" s="1">
        <v>0</v>
      </c>
      <c r="CB2165" s="1">
        <v>0</v>
      </c>
      <c r="CC2165" s="1">
        <v>0</v>
      </c>
      <c r="CD2165" s="1">
        <v>0</v>
      </c>
      <c r="CE2165" s="1">
        <v>0</v>
      </c>
      <c r="CF2165" s="1">
        <v>0</v>
      </c>
      <c r="CG2165" s="1">
        <v>0</v>
      </c>
      <c r="CH2165" s="1">
        <v>0</v>
      </c>
      <c r="CI2165" s="1" t="s">
        <v>4943</v>
      </c>
      <c r="CJ2165" s="1" t="s">
        <v>4943</v>
      </c>
      <c r="CK2165" s="1" t="s">
        <v>4943</v>
      </c>
      <c r="CL2165" s="1" t="s">
        <v>4943</v>
      </c>
      <c r="CM2165" s="1" t="s">
        <v>4943</v>
      </c>
      <c r="CN2165" s="1" t="s">
        <v>4943</v>
      </c>
      <c r="CO2165" s="1" t="s">
        <v>4943</v>
      </c>
      <c r="CP2165" s="1" t="s">
        <v>4943</v>
      </c>
      <c r="CQ2165" s="1" t="s">
        <v>4943</v>
      </c>
      <c r="CR2165" s="1" t="s">
        <v>4943</v>
      </c>
      <c r="CS2165" s="1" t="s">
        <v>4943</v>
      </c>
      <c r="CT2165" s="1" t="s">
        <v>4943</v>
      </c>
      <c r="CU2165" s="1" t="s">
        <v>4943</v>
      </c>
      <c r="CV2165" s="1" t="s">
        <v>4943</v>
      </c>
      <c r="CW2165" s="1" t="s">
        <v>4943</v>
      </c>
      <c r="CX2165" s="1" t="s">
        <v>4943</v>
      </c>
      <c r="CY2165" s="1" t="s">
        <v>23</v>
      </c>
      <c r="CZ2165" s="1" t="s">
        <v>4943</v>
      </c>
    </row>
    <row r="2166" spans="2:104" x14ac:dyDescent="0.25">
      <c r="B2166" s="2">
        <v>44344</v>
      </c>
      <c r="C2166" s="1">
        <v>1</v>
      </c>
      <c r="D2166" s="1">
        <v>0</v>
      </c>
      <c r="E2166" s="1">
        <v>0</v>
      </c>
      <c r="F2166" s="1">
        <v>0</v>
      </c>
      <c r="G2166">
        <v>0</v>
      </c>
      <c r="H2166">
        <v>0</v>
      </c>
      <c r="I2166">
        <v>1</v>
      </c>
      <c r="J2166">
        <v>1</v>
      </c>
      <c r="K2166">
        <v>1</v>
      </c>
      <c r="L2166">
        <v>1</v>
      </c>
      <c r="M2166">
        <v>0</v>
      </c>
      <c r="N2166">
        <v>1</v>
      </c>
      <c r="O2166">
        <v>1</v>
      </c>
      <c r="P2166">
        <v>1</v>
      </c>
      <c r="Q2166">
        <v>1</v>
      </c>
      <c r="R2166">
        <v>1</v>
      </c>
      <c r="S2166">
        <v>1</v>
      </c>
      <c r="T2166">
        <v>1</v>
      </c>
      <c r="U2166">
        <v>0</v>
      </c>
      <c r="V2166" s="1">
        <v>1</v>
      </c>
      <c r="W2166" s="1">
        <v>0</v>
      </c>
      <c r="X2166" s="1">
        <v>0</v>
      </c>
      <c r="Y2166" s="1">
        <v>0</v>
      </c>
      <c r="Z2166" s="1">
        <v>0</v>
      </c>
      <c r="AA2166" s="1">
        <v>1</v>
      </c>
      <c r="AB2166" s="1">
        <v>0</v>
      </c>
      <c r="AC2166" s="1">
        <v>0</v>
      </c>
      <c r="AD2166" s="1">
        <v>0</v>
      </c>
      <c r="AE2166" s="1">
        <v>0</v>
      </c>
      <c r="AF2166" s="1">
        <v>1</v>
      </c>
      <c r="AG2166" s="1">
        <v>1</v>
      </c>
      <c r="AH2166" s="1">
        <v>1</v>
      </c>
      <c r="AI2166" s="1">
        <v>1</v>
      </c>
      <c r="AJ2166" s="1">
        <v>0</v>
      </c>
      <c r="AK2166" s="1">
        <v>1</v>
      </c>
      <c r="AL2166" s="1">
        <v>1</v>
      </c>
      <c r="AM2166" s="1">
        <v>1</v>
      </c>
      <c r="AN2166" s="1">
        <v>0</v>
      </c>
      <c r="AO2166" s="1">
        <v>0</v>
      </c>
      <c r="AP2166" s="1">
        <v>0</v>
      </c>
      <c r="AQ2166" s="1">
        <v>0</v>
      </c>
      <c r="AR2166" s="1">
        <v>1</v>
      </c>
      <c r="AS2166" s="1">
        <v>0</v>
      </c>
      <c r="AT2166" s="1">
        <v>0</v>
      </c>
      <c r="AU2166" s="1">
        <v>0</v>
      </c>
      <c r="AV2166" s="1">
        <v>0</v>
      </c>
      <c r="AW2166" s="1">
        <v>1</v>
      </c>
      <c r="AX2166" s="1">
        <v>1</v>
      </c>
      <c r="AY2166" s="1">
        <v>1</v>
      </c>
      <c r="AZ2166" s="1">
        <v>1</v>
      </c>
      <c r="BA2166" s="1">
        <v>1</v>
      </c>
      <c r="BB2166" s="1">
        <v>1</v>
      </c>
      <c r="BC2166">
        <v>1</v>
      </c>
      <c r="BD2166">
        <v>1</v>
      </c>
      <c r="BE2166">
        <v>1</v>
      </c>
      <c r="BF2166">
        <v>0</v>
      </c>
      <c r="BG2166" s="1">
        <v>1</v>
      </c>
      <c r="BH2166" s="1">
        <v>0</v>
      </c>
      <c r="BI2166" s="1">
        <v>0</v>
      </c>
      <c r="BJ2166" s="1">
        <v>0</v>
      </c>
      <c r="BK2166" s="1">
        <v>0</v>
      </c>
      <c r="BL2166" s="1">
        <v>1</v>
      </c>
      <c r="BM2166" s="1">
        <v>0</v>
      </c>
      <c r="BN2166" s="1">
        <v>0</v>
      </c>
      <c r="BO2166" s="1">
        <v>0</v>
      </c>
      <c r="BP2166" s="1">
        <v>0</v>
      </c>
      <c r="BQ2166" s="1">
        <v>1</v>
      </c>
      <c r="BR2166" s="1">
        <v>1</v>
      </c>
      <c r="BS2166" s="1">
        <v>0</v>
      </c>
      <c r="BT2166" s="1">
        <v>0</v>
      </c>
      <c r="BU2166" s="1">
        <v>1</v>
      </c>
      <c r="BV2166" s="1">
        <v>1</v>
      </c>
      <c r="BW2166" s="1">
        <v>0</v>
      </c>
      <c r="BX2166" s="1">
        <v>0</v>
      </c>
      <c r="BY2166" s="1">
        <v>0</v>
      </c>
      <c r="BZ2166" s="1">
        <v>0</v>
      </c>
      <c r="CA2166" s="1">
        <v>1</v>
      </c>
      <c r="CB2166" s="1">
        <v>0</v>
      </c>
      <c r="CC2166" s="1">
        <v>0</v>
      </c>
      <c r="CD2166" s="1">
        <v>0</v>
      </c>
      <c r="CE2166" s="1">
        <v>0</v>
      </c>
      <c r="CF2166" s="1">
        <v>0</v>
      </c>
      <c r="CG2166" s="1">
        <v>0</v>
      </c>
      <c r="CH2166" s="1">
        <v>0</v>
      </c>
      <c r="CI2166" s="1" t="s">
        <v>4946</v>
      </c>
      <c r="CJ2166" s="1" t="s">
        <v>4946</v>
      </c>
      <c r="CK2166" s="1" t="s">
        <v>4946</v>
      </c>
      <c r="CL2166" s="1" t="s">
        <v>4946</v>
      </c>
      <c r="CM2166" s="1" t="s">
        <v>4946</v>
      </c>
      <c r="CN2166" s="1" t="s">
        <v>4946</v>
      </c>
      <c r="CO2166" s="1" t="s">
        <v>4946</v>
      </c>
      <c r="CP2166" s="1" t="s">
        <v>4946</v>
      </c>
      <c r="CQ2166" s="1" t="s">
        <v>4946</v>
      </c>
      <c r="CR2166" s="1" t="s">
        <v>4946</v>
      </c>
      <c r="CS2166" s="1" t="s">
        <v>4946</v>
      </c>
      <c r="CT2166" s="1" t="s">
        <v>4943</v>
      </c>
      <c r="CU2166" s="1" t="s">
        <v>4943</v>
      </c>
      <c r="CV2166" s="1" t="s">
        <v>4943</v>
      </c>
      <c r="CW2166" s="1" t="s">
        <v>4943</v>
      </c>
      <c r="CX2166" s="1" t="s">
        <v>4943</v>
      </c>
      <c r="CY2166" s="1" t="s">
        <v>4943</v>
      </c>
      <c r="CZ2166" s="1" t="s">
        <v>4943</v>
      </c>
    </row>
    <row r="2167" spans="2:104" x14ac:dyDescent="0.25">
      <c r="B2167" s="2">
        <v>44344</v>
      </c>
      <c r="C2167" s="1">
        <v>1</v>
      </c>
      <c r="D2167" s="1">
        <v>0</v>
      </c>
      <c r="E2167" s="1">
        <v>0</v>
      </c>
      <c r="F2167" s="1">
        <v>0</v>
      </c>
      <c r="G2167">
        <v>0</v>
      </c>
      <c r="H2167">
        <v>0</v>
      </c>
      <c r="I2167">
        <v>1</v>
      </c>
      <c r="J2167">
        <v>0</v>
      </c>
      <c r="K2167">
        <v>1</v>
      </c>
      <c r="L2167">
        <v>0</v>
      </c>
      <c r="M2167">
        <v>1</v>
      </c>
      <c r="N2167">
        <v>1</v>
      </c>
      <c r="O2167">
        <v>1</v>
      </c>
      <c r="P2167">
        <v>0</v>
      </c>
      <c r="Q2167">
        <v>0</v>
      </c>
      <c r="R2167">
        <v>1</v>
      </c>
      <c r="S2167">
        <v>1</v>
      </c>
      <c r="T2167">
        <v>1</v>
      </c>
      <c r="U2167">
        <v>0</v>
      </c>
      <c r="V2167" s="1">
        <v>1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1</v>
      </c>
      <c r="BA2167" s="1">
        <v>0</v>
      </c>
      <c r="BB2167" s="1">
        <v>1</v>
      </c>
      <c r="BC2167">
        <v>1</v>
      </c>
      <c r="BD2167">
        <v>1</v>
      </c>
      <c r="BE2167">
        <v>0</v>
      </c>
      <c r="BF2167">
        <v>0</v>
      </c>
      <c r="BG2167" s="1">
        <v>1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M2167" s="1">
        <v>0</v>
      </c>
      <c r="BN2167" s="1">
        <v>0</v>
      </c>
      <c r="BO2167" s="1">
        <v>0</v>
      </c>
      <c r="BP2167" s="1">
        <v>0</v>
      </c>
      <c r="BQ2167" s="1">
        <v>0</v>
      </c>
      <c r="BR2167" s="1">
        <v>0</v>
      </c>
      <c r="BS2167" s="1">
        <v>0</v>
      </c>
      <c r="BT2167" s="1">
        <v>0</v>
      </c>
      <c r="BU2167" s="1">
        <v>0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0</v>
      </c>
      <c r="CD2167" s="1">
        <v>0</v>
      </c>
      <c r="CE2167" s="1">
        <v>0</v>
      </c>
      <c r="CF2167" s="1">
        <v>1</v>
      </c>
      <c r="CG2167" s="1">
        <v>0</v>
      </c>
      <c r="CH2167" s="1">
        <v>0</v>
      </c>
      <c r="CI2167" s="1" t="s">
        <v>4946</v>
      </c>
      <c r="CJ2167" s="1" t="s">
        <v>4946</v>
      </c>
      <c r="CK2167" s="1" t="s">
        <v>4946</v>
      </c>
      <c r="CL2167" s="1" t="s">
        <v>4946</v>
      </c>
      <c r="CM2167" s="1" t="s">
        <v>4946</v>
      </c>
      <c r="CN2167" s="1" t="s">
        <v>4946</v>
      </c>
      <c r="CO2167" s="1" t="s">
        <v>4946</v>
      </c>
      <c r="CP2167" s="1" t="s">
        <v>4944</v>
      </c>
      <c r="CQ2167" s="1" t="s">
        <v>4946</v>
      </c>
      <c r="CR2167" s="1" t="s">
        <v>4946</v>
      </c>
      <c r="CS2167" s="1" t="s">
        <v>4944</v>
      </c>
      <c r="CT2167" s="1" t="s">
        <v>4943</v>
      </c>
      <c r="CU2167" s="1" t="s">
        <v>4943</v>
      </c>
      <c r="CV2167" s="1" t="s">
        <v>4943</v>
      </c>
      <c r="CW2167" s="1" t="s">
        <v>4943</v>
      </c>
      <c r="CX2167" s="1" t="s">
        <v>4943</v>
      </c>
      <c r="CY2167" s="1" t="s">
        <v>4943</v>
      </c>
      <c r="CZ2167" s="1" t="s">
        <v>4943</v>
      </c>
    </row>
    <row r="2168" spans="2:104" x14ac:dyDescent="0.25">
      <c r="B2168" s="2">
        <v>44344</v>
      </c>
      <c r="C2168" s="1">
        <v>1</v>
      </c>
      <c r="D2168" s="1">
        <v>0</v>
      </c>
      <c r="E2168" s="1">
        <v>0</v>
      </c>
      <c r="F2168" s="1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>
        <v>0</v>
      </c>
      <c r="BD2168">
        <v>0</v>
      </c>
      <c r="BE2168">
        <v>0</v>
      </c>
      <c r="BF2168">
        <v>0</v>
      </c>
      <c r="BG2168" s="1">
        <v>0</v>
      </c>
      <c r="BH2168" s="1">
        <v>0</v>
      </c>
      <c r="BI2168" s="1">
        <v>0</v>
      </c>
      <c r="BJ2168" s="1">
        <v>0</v>
      </c>
      <c r="BK2168" s="1">
        <v>0</v>
      </c>
      <c r="BL2168" s="1">
        <v>0</v>
      </c>
      <c r="BM2168" s="1">
        <v>0</v>
      </c>
      <c r="BN2168" s="1">
        <v>0</v>
      </c>
      <c r="BO2168" s="1">
        <v>0</v>
      </c>
      <c r="BP2168" s="1">
        <v>0</v>
      </c>
      <c r="BQ2168" s="1">
        <v>0</v>
      </c>
      <c r="BR2168" s="1">
        <v>0</v>
      </c>
      <c r="BS2168" s="1">
        <v>0</v>
      </c>
      <c r="BT2168" s="1">
        <v>0</v>
      </c>
      <c r="BU2168" s="1">
        <v>0</v>
      </c>
      <c r="BV2168" s="1">
        <v>0</v>
      </c>
      <c r="BW2168" s="1">
        <v>0</v>
      </c>
      <c r="BX2168" s="1">
        <v>0</v>
      </c>
      <c r="BY2168" s="1">
        <v>0</v>
      </c>
      <c r="BZ2168" s="1">
        <v>0</v>
      </c>
      <c r="CA2168" s="1">
        <v>0</v>
      </c>
      <c r="CB2168" s="1">
        <v>0</v>
      </c>
      <c r="CC2168" s="1">
        <v>0</v>
      </c>
      <c r="CD2168" s="1">
        <v>0</v>
      </c>
      <c r="CE2168" s="1">
        <v>0</v>
      </c>
      <c r="CF2168" s="1">
        <v>0</v>
      </c>
      <c r="CG2168" s="1">
        <v>0</v>
      </c>
      <c r="CH2168" s="1">
        <v>0</v>
      </c>
      <c r="CI2168" s="1" t="s">
        <v>4945</v>
      </c>
      <c r="CJ2168" s="1" t="s">
        <v>4945</v>
      </c>
      <c r="CK2168" s="1" t="s">
        <v>4945</v>
      </c>
      <c r="CL2168" s="1" t="s">
        <v>4945</v>
      </c>
      <c r="CM2168" s="1" t="s">
        <v>4945</v>
      </c>
      <c r="CN2168" s="1" t="s">
        <v>4945</v>
      </c>
      <c r="CO2168" s="1" t="s">
        <v>4945</v>
      </c>
      <c r="CP2168" s="1" t="s">
        <v>4945</v>
      </c>
      <c r="CQ2168" s="1" t="s">
        <v>4945</v>
      </c>
      <c r="CR2168" s="1" t="s">
        <v>4945</v>
      </c>
      <c r="CS2168" s="1" t="s">
        <v>4945</v>
      </c>
      <c r="CT2168" s="1" t="s">
        <v>4943</v>
      </c>
      <c r="CU2168" s="1" t="s">
        <v>4943</v>
      </c>
      <c r="CV2168" s="1" t="s">
        <v>4943</v>
      </c>
      <c r="CW2168" s="1" t="s">
        <v>4943</v>
      </c>
      <c r="CX2168" s="1" t="s">
        <v>4943</v>
      </c>
      <c r="CY2168" s="1" t="s">
        <v>4943</v>
      </c>
      <c r="CZ2168" s="1" t="s">
        <v>4943</v>
      </c>
    </row>
    <row r="2169" spans="2:104" x14ac:dyDescent="0.25">
      <c r="B2169" s="2">
        <v>44344</v>
      </c>
      <c r="C2169" s="1">
        <v>0</v>
      </c>
      <c r="D2169" s="1">
        <v>1</v>
      </c>
      <c r="E2169" s="1">
        <v>0</v>
      </c>
      <c r="F2169" s="1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>
        <v>0</v>
      </c>
      <c r="BD2169">
        <v>0</v>
      </c>
      <c r="BE2169">
        <v>0</v>
      </c>
      <c r="BF2169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M2169" s="1">
        <v>0</v>
      </c>
      <c r="BN2169" s="1">
        <v>0</v>
      </c>
      <c r="BO2169" s="1">
        <v>0</v>
      </c>
      <c r="BP2169" s="1">
        <v>0</v>
      </c>
      <c r="BQ2169" s="1">
        <v>0</v>
      </c>
      <c r="BR2169" s="1">
        <v>0</v>
      </c>
      <c r="BS2169" s="1">
        <v>0</v>
      </c>
      <c r="BT2169" s="1">
        <v>0</v>
      </c>
      <c r="BU2169" s="1">
        <v>0</v>
      </c>
      <c r="BV2169" s="1">
        <v>0</v>
      </c>
      <c r="BW2169" s="1">
        <v>0</v>
      </c>
      <c r="BX2169" s="1">
        <v>0</v>
      </c>
      <c r="BY2169" s="1">
        <v>0</v>
      </c>
      <c r="BZ2169" s="1">
        <v>0</v>
      </c>
      <c r="CA2169" s="1">
        <v>0</v>
      </c>
      <c r="CB2169" s="1">
        <v>0</v>
      </c>
      <c r="CC2169" s="1">
        <v>0</v>
      </c>
      <c r="CD2169" s="1">
        <v>0</v>
      </c>
      <c r="CE2169" s="1">
        <v>0</v>
      </c>
      <c r="CF2169" s="1">
        <v>0</v>
      </c>
      <c r="CG2169" s="1">
        <v>0</v>
      </c>
      <c r="CH2169" s="1">
        <v>0</v>
      </c>
      <c r="CI2169" s="1" t="s">
        <v>4943</v>
      </c>
      <c r="CJ2169" s="1" t="s">
        <v>4943</v>
      </c>
      <c r="CK2169" s="1" t="s">
        <v>4943</v>
      </c>
      <c r="CL2169" s="1" t="s">
        <v>4943</v>
      </c>
      <c r="CM2169" s="1" t="s">
        <v>4943</v>
      </c>
      <c r="CN2169" s="1" t="s">
        <v>4943</v>
      </c>
      <c r="CO2169" s="1" t="s">
        <v>4943</v>
      </c>
      <c r="CP2169" s="1" t="s">
        <v>4943</v>
      </c>
      <c r="CQ2169" s="1" t="s">
        <v>4943</v>
      </c>
      <c r="CR2169" s="1" t="s">
        <v>4943</v>
      </c>
      <c r="CS2169" s="1" t="s">
        <v>4943</v>
      </c>
      <c r="CT2169" s="1" t="s">
        <v>4943</v>
      </c>
      <c r="CU2169" s="1" t="s">
        <v>4943</v>
      </c>
      <c r="CV2169" s="1" t="s">
        <v>4943</v>
      </c>
      <c r="CW2169" s="1" t="s">
        <v>4943</v>
      </c>
      <c r="CX2169" s="1" t="s">
        <v>4943</v>
      </c>
      <c r="CY2169" s="1" t="s">
        <v>23</v>
      </c>
      <c r="CZ2169" s="1" t="s">
        <v>4943</v>
      </c>
    </row>
    <row r="2170" spans="2:104" x14ac:dyDescent="0.25">
      <c r="B2170" s="2">
        <v>44344</v>
      </c>
      <c r="C2170" s="1">
        <v>1</v>
      </c>
      <c r="D2170" s="1">
        <v>0</v>
      </c>
      <c r="E2170" s="1">
        <v>0</v>
      </c>
      <c r="F2170" s="1">
        <v>0</v>
      </c>
      <c r="G2170">
        <v>0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1</v>
      </c>
      <c r="O2170">
        <v>1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 s="1">
        <v>1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1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1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1</v>
      </c>
      <c r="AY2170" s="1">
        <v>0</v>
      </c>
      <c r="AZ2170" s="1">
        <v>1</v>
      </c>
      <c r="BA2170" s="1">
        <v>0</v>
      </c>
      <c r="BB2170" s="1">
        <v>1</v>
      </c>
      <c r="BC2170">
        <v>1</v>
      </c>
      <c r="BD2170">
        <v>0</v>
      </c>
      <c r="BE2170">
        <v>1</v>
      </c>
      <c r="BF2170">
        <v>0</v>
      </c>
      <c r="BG2170" s="1">
        <v>1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M2170" s="1">
        <v>0</v>
      </c>
      <c r="BN2170" s="1">
        <v>0</v>
      </c>
      <c r="BO2170" s="1">
        <v>0</v>
      </c>
      <c r="BP2170" s="1">
        <v>0</v>
      </c>
      <c r="BQ2170" s="1">
        <v>0</v>
      </c>
      <c r="BR2170" s="1">
        <v>0</v>
      </c>
      <c r="BS2170" s="1">
        <v>0</v>
      </c>
      <c r="BT2170" s="1">
        <v>0</v>
      </c>
      <c r="BU2170" s="1">
        <v>0</v>
      </c>
      <c r="BV2170" s="1">
        <v>0</v>
      </c>
      <c r="BW2170" s="1">
        <v>0</v>
      </c>
      <c r="BX2170" s="1">
        <v>0</v>
      </c>
      <c r="BY2170" s="1">
        <v>0</v>
      </c>
      <c r="BZ2170" s="1">
        <v>0</v>
      </c>
      <c r="CA2170" s="1">
        <v>0</v>
      </c>
      <c r="CB2170" s="1">
        <v>0</v>
      </c>
      <c r="CC2170" s="1">
        <v>0</v>
      </c>
      <c r="CD2170" s="1">
        <v>0</v>
      </c>
      <c r="CE2170" s="1">
        <v>0</v>
      </c>
      <c r="CF2170" s="1">
        <v>1</v>
      </c>
      <c r="CG2170" s="1">
        <v>0</v>
      </c>
      <c r="CH2170" s="1">
        <v>0</v>
      </c>
      <c r="CI2170" s="1" t="s">
        <v>4946</v>
      </c>
      <c r="CJ2170" s="1" t="s">
        <v>4946</v>
      </c>
      <c r="CK2170" s="1" t="s">
        <v>4944</v>
      </c>
      <c r="CL2170" s="1" t="s">
        <v>4944</v>
      </c>
      <c r="CM2170" s="1" t="s">
        <v>4945</v>
      </c>
      <c r="CN2170" s="1" t="s">
        <v>4945</v>
      </c>
      <c r="CO2170" s="1" t="s">
        <v>4945</v>
      </c>
      <c r="CP2170" s="1" t="s">
        <v>4945</v>
      </c>
      <c r="CQ2170" s="1" t="s">
        <v>4945</v>
      </c>
      <c r="CR2170" s="1" t="s">
        <v>4945</v>
      </c>
      <c r="CS2170" s="1" t="s">
        <v>4945</v>
      </c>
      <c r="CT2170" s="1" t="s">
        <v>4943</v>
      </c>
      <c r="CU2170" s="1" t="s">
        <v>4943</v>
      </c>
      <c r="CV2170" s="1" t="s">
        <v>4943</v>
      </c>
      <c r="CW2170" s="1" t="s">
        <v>4943</v>
      </c>
      <c r="CX2170" s="1" t="s">
        <v>4943</v>
      </c>
      <c r="CY2170" s="1" t="s">
        <v>4943</v>
      </c>
      <c r="CZ2170" s="1" t="s">
        <v>4943</v>
      </c>
    </row>
    <row r="2171" spans="2:104" x14ac:dyDescent="0.25">
      <c r="B2171" s="2">
        <v>44344</v>
      </c>
      <c r="C2171" s="1">
        <v>1</v>
      </c>
      <c r="D2171" s="1">
        <v>0</v>
      </c>
      <c r="E2171" s="1">
        <v>0</v>
      </c>
      <c r="F2171" s="1">
        <v>0</v>
      </c>
      <c r="G2171">
        <v>0</v>
      </c>
      <c r="H2171">
        <v>0</v>
      </c>
      <c r="I2171">
        <v>1</v>
      </c>
      <c r="J2171">
        <v>1</v>
      </c>
      <c r="K2171">
        <v>1</v>
      </c>
      <c r="L2171">
        <v>1</v>
      </c>
      <c r="M2171">
        <v>0</v>
      </c>
      <c r="N2171">
        <v>1</v>
      </c>
      <c r="O2171">
        <v>1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0</v>
      </c>
      <c r="V2171" s="1">
        <v>0</v>
      </c>
      <c r="W2171" s="1">
        <v>0</v>
      </c>
      <c r="X2171" s="1">
        <v>1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1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1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0</v>
      </c>
      <c r="AV2171" s="1">
        <v>0</v>
      </c>
      <c r="AW2171" s="1">
        <v>0</v>
      </c>
      <c r="AX2171" s="1">
        <v>0</v>
      </c>
      <c r="AY2171" s="1">
        <v>0</v>
      </c>
      <c r="AZ2171" s="1">
        <v>1</v>
      </c>
      <c r="BA2171" s="1">
        <v>1</v>
      </c>
      <c r="BB2171" s="1">
        <v>1</v>
      </c>
      <c r="BC2171">
        <v>1</v>
      </c>
      <c r="BD2171">
        <v>0</v>
      </c>
      <c r="BE2171">
        <v>0</v>
      </c>
      <c r="BF2171">
        <v>0</v>
      </c>
      <c r="BG2171" s="1">
        <v>0</v>
      </c>
      <c r="BH2171" s="1">
        <v>0</v>
      </c>
      <c r="BI2171" s="1">
        <v>1</v>
      </c>
      <c r="BJ2171" s="1">
        <v>0</v>
      </c>
      <c r="BK2171" s="1">
        <v>0</v>
      </c>
      <c r="BL2171" s="1">
        <v>0</v>
      </c>
      <c r="BM2171" s="1">
        <v>0</v>
      </c>
      <c r="BN2171" s="1">
        <v>0</v>
      </c>
      <c r="BO2171" s="1">
        <v>0</v>
      </c>
      <c r="BP2171" s="1">
        <v>0</v>
      </c>
      <c r="BQ2171" s="1">
        <v>1</v>
      </c>
      <c r="BR2171" s="1">
        <v>1</v>
      </c>
      <c r="BS2171" s="1">
        <v>0</v>
      </c>
      <c r="BT2171" s="1">
        <v>1</v>
      </c>
      <c r="BU2171" s="1">
        <v>1</v>
      </c>
      <c r="BV2171" s="1">
        <v>0</v>
      </c>
      <c r="BW2171" s="1">
        <v>0</v>
      </c>
      <c r="BX2171" s="1">
        <v>1</v>
      </c>
      <c r="BY2171" s="1">
        <v>0</v>
      </c>
      <c r="BZ2171" s="1">
        <v>0</v>
      </c>
      <c r="CA2171" s="1">
        <v>0</v>
      </c>
      <c r="CB2171" s="1">
        <v>0</v>
      </c>
      <c r="CC2171" s="1">
        <v>0</v>
      </c>
      <c r="CD2171" s="1">
        <v>0</v>
      </c>
      <c r="CE2171" s="1">
        <v>0</v>
      </c>
      <c r="CF2171" s="1">
        <v>0</v>
      </c>
      <c r="CG2171" s="1">
        <v>0</v>
      </c>
      <c r="CH2171" s="1">
        <v>0</v>
      </c>
      <c r="CI2171" s="1" t="s">
        <v>4946</v>
      </c>
      <c r="CJ2171" s="1" t="s">
        <v>4946</v>
      </c>
      <c r="CK2171" s="1" t="s">
        <v>4946</v>
      </c>
      <c r="CL2171" s="1" t="s">
        <v>4946</v>
      </c>
      <c r="CM2171" s="1" t="s">
        <v>4946</v>
      </c>
      <c r="CN2171" s="1" t="s">
        <v>4946</v>
      </c>
      <c r="CO2171" s="1" t="s">
        <v>4946</v>
      </c>
      <c r="CP2171" s="1" t="s">
        <v>4946</v>
      </c>
      <c r="CQ2171" s="1" t="s">
        <v>4944</v>
      </c>
      <c r="CR2171" s="1" t="s">
        <v>4946</v>
      </c>
      <c r="CS2171" s="1" t="s">
        <v>4946</v>
      </c>
      <c r="CT2171" s="1" t="s">
        <v>4943</v>
      </c>
      <c r="CU2171" s="1" t="s">
        <v>4943</v>
      </c>
      <c r="CV2171" s="1" t="s">
        <v>4943</v>
      </c>
      <c r="CW2171" s="1" t="s">
        <v>4943</v>
      </c>
      <c r="CX2171" s="1" t="s">
        <v>4943</v>
      </c>
      <c r="CY2171" s="1" t="s">
        <v>4943</v>
      </c>
      <c r="CZ2171" s="1" t="s">
        <v>4943</v>
      </c>
    </row>
    <row r="2172" spans="2:104" x14ac:dyDescent="0.25">
      <c r="B2172" s="2">
        <v>44344</v>
      </c>
      <c r="C2172" s="1">
        <v>1</v>
      </c>
      <c r="D2172" s="1">
        <v>0</v>
      </c>
      <c r="E2172" s="1">
        <v>0</v>
      </c>
      <c r="F2172" s="1">
        <v>0</v>
      </c>
      <c r="G2172">
        <v>0</v>
      </c>
      <c r="H2172">
        <v>0</v>
      </c>
      <c r="I2172">
        <v>1</v>
      </c>
      <c r="J2172">
        <v>1</v>
      </c>
      <c r="K2172">
        <v>1</v>
      </c>
      <c r="L2172">
        <v>1</v>
      </c>
      <c r="M2172">
        <v>1</v>
      </c>
      <c r="N2172">
        <v>1</v>
      </c>
      <c r="O2172">
        <v>1</v>
      </c>
      <c r="P2172">
        <v>0</v>
      </c>
      <c r="Q2172">
        <v>0</v>
      </c>
      <c r="R2172">
        <v>1</v>
      </c>
      <c r="S2172">
        <v>0</v>
      </c>
      <c r="T2172">
        <v>1</v>
      </c>
      <c r="U2172">
        <v>1</v>
      </c>
      <c r="V2172" s="1">
        <v>1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1</v>
      </c>
      <c r="AI2172" s="1">
        <v>0</v>
      </c>
      <c r="AJ2172" s="1">
        <v>0</v>
      </c>
      <c r="AK2172" s="1">
        <v>0</v>
      </c>
      <c r="AL2172" s="1">
        <v>1</v>
      </c>
      <c r="AM2172" s="1">
        <v>1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1</v>
      </c>
      <c r="AX2172" s="1">
        <v>1</v>
      </c>
      <c r="AY2172" s="1">
        <v>1</v>
      </c>
      <c r="AZ2172" s="1">
        <v>1</v>
      </c>
      <c r="BA2172" s="1">
        <v>1</v>
      </c>
      <c r="BB2172" s="1">
        <v>1</v>
      </c>
      <c r="BC2172">
        <v>1</v>
      </c>
      <c r="BD2172">
        <v>0</v>
      </c>
      <c r="BE2172">
        <v>1</v>
      </c>
      <c r="BF2172">
        <v>0</v>
      </c>
      <c r="BG2172" s="1">
        <v>1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M2172" s="1">
        <v>0</v>
      </c>
      <c r="BN2172" s="1">
        <v>0</v>
      </c>
      <c r="BO2172" s="1">
        <v>0</v>
      </c>
      <c r="BP2172" s="1">
        <v>0</v>
      </c>
      <c r="BQ2172" s="1">
        <v>1</v>
      </c>
      <c r="BR2172" s="1">
        <v>1</v>
      </c>
      <c r="BS2172" s="1">
        <v>0</v>
      </c>
      <c r="BT2172" s="1">
        <v>0</v>
      </c>
      <c r="BU2172" s="1">
        <v>1</v>
      </c>
      <c r="BV2172" s="1">
        <v>1</v>
      </c>
      <c r="BW2172" s="1">
        <v>0</v>
      </c>
      <c r="BX2172" s="1">
        <v>0</v>
      </c>
      <c r="BY2172" s="1">
        <v>0</v>
      </c>
      <c r="BZ2172" s="1">
        <v>0</v>
      </c>
      <c r="CA2172" s="1">
        <v>0</v>
      </c>
      <c r="CB2172" s="1">
        <v>0</v>
      </c>
      <c r="CC2172" s="1">
        <v>0</v>
      </c>
      <c r="CD2172" s="1">
        <v>0</v>
      </c>
      <c r="CE2172" s="1">
        <v>0</v>
      </c>
      <c r="CF2172" s="1">
        <v>1</v>
      </c>
      <c r="CG2172" s="1">
        <v>0</v>
      </c>
      <c r="CH2172" s="1">
        <v>0</v>
      </c>
      <c r="CI2172" s="1" t="s">
        <v>4944</v>
      </c>
      <c r="CJ2172" s="1" t="s">
        <v>4944</v>
      </c>
      <c r="CK2172" s="1" t="s">
        <v>4944</v>
      </c>
      <c r="CL2172" s="1" t="s">
        <v>4944</v>
      </c>
      <c r="CM2172" s="1" t="s">
        <v>4945</v>
      </c>
      <c r="CN2172" s="1" t="s">
        <v>4944</v>
      </c>
      <c r="CO2172" s="1" t="s">
        <v>4945</v>
      </c>
      <c r="CP2172" s="1" t="s">
        <v>4945</v>
      </c>
      <c r="CQ2172" s="1" t="s">
        <v>4945</v>
      </c>
      <c r="CR2172" s="1" t="s">
        <v>4944</v>
      </c>
      <c r="CS2172" s="1" t="s">
        <v>4945</v>
      </c>
      <c r="CT2172" s="1" t="s">
        <v>4943</v>
      </c>
      <c r="CU2172" s="1" t="s">
        <v>4943</v>
      </c>
      <c r="CV2172" s="1" t="s">
        <v>4943</v>
      </c>
      <c r="CW2172" s="1" t="s">
        <v>4943</v>
      </c>
      <c r="CX2172" s="1" t="s">
        <v>4943</v>
      </c>
      <c r="CY2172" s="1" t="s">
        <v>4943</v>
      </c>
      <c r="CZ2172" s="1" t="s">
        <v>4943</v>
      </c>
    </row>
    <row r="2173" spans="2:104" x14ac:dyDescent="0.25">
      <c r="B2173" s="2">
        <v>44344</v>
      </c>
      <c r="C2173" s="1">
        <v>1</v>
      </c>
      <c r="D2173" s="1">
        <v>0</v>
      </c>
      <c r="E2173" s="1">
        <v>0</v>
      </c>
      <c r="F2173" s="1">
        <v>0</v>
      </c>
      <c r="G2173">
        <v>0</v>
      </c>
      <c r="H2173">
        <v>0</v>
      </c>
      <c r="I2173">
        <v>1</v>
      </c>
      <c r="J2173">
        <v>1</v>
      </c>
      <c r="K2173">
        <v>1</v>
      </c>
      <c r="L2173">
        <v>1</v>
      </c>
      <c r="M2173">
        <v>0</v>
      </c>
      <c r="N2173">
        <v>0</v>
      </c>
      <c r="O2173">
        <v>1</v>
      </c>
      <c r="P2173">
        <v>0</v>
      </c>
      <c r="Q2173">
        <v>0</v>
      </c>
      <c r="R2173">
        <v>1</v>
      </c>
      <c r="S2173">
        <v>1</v>
      </c>
      <c r="T2173">
        <v>1</v>
      </c>
      <c r="U2173">
        <v>0</v>
      </c>
      <c r="V2173" s="1">
        <v>1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1</v>
      </c>
      <c r="AH2173" s="1">
        <v>0</v>
      </c>
      <c r="AI2173" s="1">
        <v>1</v>
      </c>
      <c r="AJ2173" s="1">
        <v>1</v>
      </c>
      <c r="AK2173" s="1">
        <v>1</v>
      </c>
      <c r="AL2173" s="1">
        <v>1</v>
      </c>
      <c r="AM2173" s="1">
        <v>1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1</v>
      </c>
      <c r="AZ2173" s="1">
        <v>1</v>
      </c>
      <c r="BA2173" s="1">
        <v>1</v>
      </c>
      <c r="BB2173" s="1">
        <v>1</v>
      </c>
      <c r="BC2173">
        <v>1</v>
      </c>
      <c r="BD2173">
        <v>0</v>
      </c>
      <c r="BE2173">
        <v>0</v>
      </c>
      <c r="BF2173">
        <v>1</v>
      </c>
      <c r="BG2173" s="1">
        <v>1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M2173" s="1">
        <v>0</v>
      </c>
      <c r="BN2173" s="1">
        <v>0</v>
      </c>
      <c r="BO2173" s="1">
        <v>0</v>
      </c>
      <c r="BP2173" s="1">
        <v>0</v>
      </c>
      <c r="BQ2173" s="1">
        <v>0</v>
      </c>
      <c r="BR2173" s="1">
        <v>1</v>
      </c>
      <c r="BS2173" s="1">
        <v>0</v>
      </c>
      <c r="BT2173" s="1">
        <v>0</v>
      </c>
      <c r="BU2173" s="1">
        <v>1</v>
      </c>
      <c r="BV2173" s="1">
        <v>1</v>
      </c>
      <c r="BW2173" s="1">
        <v>0</v>
      </c>
      <c r="BX2173" s="1">
        <v>0</v>
      </c>
      <c r="BY2173" s="1">
        <v>0</v>
      </c>
      <c r="BZ2173" s="1">
        <v>0</v>
      </c>
      <c r="CA2173" s="1">
        <v>0</v>
      </c>
      <c r="CB2173" s="1">
        <v>0</v>
      </c>
      <c r="CC2173" s="1">
        <v>0</v>
      </c>
      <c r="CD2173" s="1">
        <v>0</v>
      </c>
      <c r="CE2173" s="1">
        <v>0</v>
      </c>
      <c r="CF2173" s="1">
        <v>0</v>
      </c>
      <c r="CG2173" s="1">
        <v>0</v>
      </c>
      <c r="CH2173" s="1">
        <v>0</v>
      </c>
      <c r="CI2173" s="1" t="s">
        <v>4946</v>
      </c>
      <c r="CJ2173" s="1" t="s">
        <v>4946</v>
      </c>
      <c r="CK2173" s="1" t="s">
        <v>4946</v>
      </c>
      <c r="CL2173" s="1" t="s">
        <v>4946</v>
      </c>
      <c r="CM2173" s="1" t="s">
        <v>4944</v>
      </c>
      <c r="CN2173" s="1" t="s">
        <v>4944</v>
      </c>
      <c r="CO2173" s="1" t="s">
        <v>4944</v>
      </c>
      <c r="CP2173" s="1" t="s">
        <v>4945</v>
      </c>
      <c r="CQ2173" s="1" t="s">
        <v>4945</v>
      </c>
      <c r="CR2173" s="1" t="s">
        <v>4944</v>
      </c>
      <c r="CS2173" s="1" t="s">
        <v>4945</v>
      </c>
      <c r="CT2173" s="1" t="s">
        <v>4943</v>
      </c>
      <c r="CU2173" s="1" t="s">
        <v>4943</v>
      </c>
      <c r="CV2173" s="1" t="s">
        <v>4943</v>
      </c>
      <c r="CW2173" s="1" t="s">
        <v>4943</v>
      </c>
      <c r="CX2173" s="1" t="s">
        <v>4943</v>
      </c>
      <c r="CY2173" s="1" t="s">
        <v>4943</v>
      </c>
      <c r="CZ2173" s="1" t="s">
        <v>4943</v>
      </c>
    </row>
    <row r="2174" spans="2:104" x14ac:dyDescent="0.25">
      <c r="B2174" s="2">
        <v>44344</v>
      </c>
      <c r="C2174" s="1">
        <v>1</v>
      </c>
      <c r="D2174" s="1">
        <v>0</v>
      </c>
      <c r="E2174" s="1">
        <v>0</v>
      </c>
      <c r="F2174" s="1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1</v>
      </c>
      <c r="M2174">
        <v>1</v>
      </c>
      <c r="N2174">
        <v>1</v>
      </c>
      <c r="O2174">
        <v>1</v>
      </c>
      <c r="P2174">
        <v>0</v>
      </c>
      <c r="Q2174">
        <v>0</v>
      </c>
      <c r="R2174">
        <v>1</v>
      </c>
      <c r="S2174">
        <v>0</v>
      </c>
      <c r="T2174">
        <v>1</v>
      </c>
      <c r="U2174">
        <v>0</v>
      </c>
      <c r="V2174" s="1">
        <v>1</v>
      </c>
      <c r="W2174" s="1">
        <v>1</v>
      </c>
      <c r="X2174" s="1">
        <v>0</v>
      </c>
      <c r="Y2174" s="1">
        <v>1</v>
      </c>
      <c r="Z2174" s="1">
        <v>1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1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1</v>
      </c>
      <c r="AN2174" s="1">
        <v>1</v>
      </c>
      <c r="AO2174" s="1">
        <v>0</v>
      </c>
      <c r="AP2174" s="1">
        <v>1</v>
      </c>
      <c r="AQ2174" s="1">
        <v>1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1</v>
      </c>
      <c r="AY2174" s="1">
        <v>1</v>
      </c>
      <c r="AZ2174" s="1">
        <v>1</v>
      </c>
      <c r="BA2174" s="1">
        <v>0</v>
      </c>
      <c r="BB2174" s="1">
        <v>1</v>
      </c>
      <c r="BC2174">
        <v>1</v>
      </c>
      <c r="BD2174">
        <v>1</v>
      </c>
      <c r="BE2174">
        <v>0</v>
      </c>
      <c r="BF2174">
        <v>0</v>
      </c>
      <c r="BG2174" s="1">
        <v>1</v>
      </c>
      <c r="BH2174" s="1">
        <v>1</v>
      </c>
      <c r="BI2174" s="1">
        <v>0</v>
      </c>
      <c r="BJ2174" s="1">
        <v>1</v>
      </c>
      <c r="BK2174" s="1">
        <v>1</v>
      </c>
      <c r="BL2174" s="1">
        <v>0</v>
      </c>
      <c r="BM2174" s="1">
        <v>0</v>
      </c>
      <c r="BN2174" s="1">
        <v>0</v>
      </c>
      <c r="BO2174" s="1">
        <v>0</v>
      </c>
      <c r="BP2174" s="1">
        <v>0</v>
      </c>
      <c r="BQ2174" s="1">
        <v>1</v>
      </c>
      <c r="BR2174" s="1">
        <v>0</v>
      </c>
      <c r="BS2174" s="1">
        <v>1</v>
      </c>
      <c r="BT2174" s="1">
        <v>1</v>
      </c>
      <c r="BU2174" s="1">
        <v>1</v>
      </c>
      <c r="BV2174" s="1">
        <v>1</v>
      </c>
      <c r="BW2174" s="1">
        <v>1</v>
      </c>
      <c r="BX2174" s="1">
        <v>0</v>
      </c>
      <c r="BY2174" s="1">
        <v>1</v>
      </c>
      <c r="BZ2174" s="1">
        <v>1</v>
      </c>
      <c r="CA2174" s="1">
        <v>0</v>
      </c>
      <c r="CB2174" s="1">
        <v>0</v>
      </c>
      <c r="CC2174" s="1">
        <v>0</v>
      </c>
      <c r="CD2174" s="1">
        <v>0</v>
      </c>
      <c r="CE2174" s="1">
        <v>0</v>
      </c>
      <c r="CF2174" s="1">
        <v>1</v>
      </c>
      <c r="CG2174" s="1">
        <v>1</v>
      </c>
      <c r="CH2174" s="1">
        <v>1</v>
      </c>
      <c r="CI2174" s="1" t="s">
        <v>4946</v>
      </c>
      <c r="CJ2174" s="1" t="s">
        <v>4946</v>
      </c>
      <c r="CK2174" s="1" t="s">
        <v>4946</v>
      </c>
      <c r="CL2174" s="1" t="s">
        <v>4946</v>
      </c>
      <c r="CM2174" s="1" t="s">
        <v>4946</v>
      </c>
      <c r="CN2174" s="1" t="s">
        <v>4946</v>
      </c>
      <c r="CO2174" s="1" t="s">
        <v>4946</v>
      </c>
      <c r="CP2174" s="1" t="s">
        <v>4946</v>
      </c>
      <c r="CQ2174" s="1" t="s">
        <v>4944</v>
      </c>
      <c r="CR2174" s="1" t="s">
        <v>4946</v>
      </c>
      <c r="CS2174" s="1" t="s">
        <v>4946</v>
      </c>
      <c r="CT2174" s="1" t="s">
        <v>4943</v>
      </c>
      <c r="CU2174" s="1" t="s">
        <v>4943</v>
      </c>
      <c r="CV2174" s="1" t="s">
        <v>4943</v>
      </c>
      <c r="CW2174" s="1" t="s">
        <v>4943</v>
      </c>
      <c r="CX2174" s="1" t="s">
        <v>4943</v>
      </c>
      <c r="CY2174" s="1" t="s">
        <v>4943</v>
      </c>
      <c r="CZ2174" s="1" t="s">
        <v>4943</v>
      </c>
    </row>
    <row r="2175" spans="2:104" x14ac:dyDescent="0.25">
      <c r="B2175" s="2">
        <v>44344</v>
      </c>
      <c r="C2175" s="1">
        <v>1</v>
      </c>
      <c r="D2175" s="1">
        <v>0</v>
      </c>
      <c r="E2175" s="1">
        <v>0</v>
      </c>
      <c r="F2175" s="1">
        <v>0</v>
      </c>
      <c r="G2175">
        <v>0</v>
      </c>
      <c r="H2175">
        <v>0</v>
      </c>
      <c r="I2175">
        <v>1</v>
      </c>
      <c r="J2175">
        <v>0</v>
      </c>
      <c r="K2175">
        <v>1</v>
      </c>
      <c r="L2175">
        <v>0</v>
      </c>
      <c r="M2175">
        <v>0</v>
      </c>
      <c r="N2175">
        <v>1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1</v>
      </c>
      <c r="U2175">
        <v>0</v>
      </c>
      <c r="V2175" s="1">
        <v>1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1</v>
      </c>
      <c r="AY2175" s="1">
        <v>0</v>
      </c>
      <c r="AZ2175" s="1">
        <v>1</v>
      </c>
      <c r="BA2175" s="1">
        <v>0</v>
      </c>
      <c r="BB2175" s="1">
        <v>1</v>
      </c>
      <c r="BC2175">
        <v>1</v>
      </c>
      <c r="BD2175">
        <v>0</v>
      </c>
      <c r="BE2175">
        <v>1</v>
      </c>
      <c r="BF2175">
        <v>1</v>
      </c>
      <c r="BG2175" s="1">
        <v>1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0</v>
      </c>
      <c r="BP2175" s="1">
        <v>0</v>
      </c>
      <c r="BQ2175" s="1">
        <v>0</v>
      </c>
      <c r="BR2175" s="1">
        <v>0</v>
      </c>
      <c r="BS2175" s="1">
        <v>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0</v>
      </c>
      <c r="CA2175" s="1">
        <v>0</v>
      </c>
      <c r="CB2175" s="1">
        <v>0</v>
      </c>
      <c r="CC2175" s="1">
        <v>0</v>
      </c>
      <c r="CD2175" s="1">
        <v>0</v>
      </c>
      <c r="CE2175" s="1">
        <v>0</v>
      </c>
      <c r="CF2175" s="1">
        <v>0</v>
      </c>
      <c r="CG2175" s="1">
        <v>0</v>
      </c>
      <c r="CH2175" s="1">
        <v>0</v>
      </c>
      <c r="CI2175" s="1" t="s">
        <v>4946</v>
      </c>
      <c r="CJ2175" s="1" t="s">
        <v>4946</v>
      </c>
      <c r="CK2175" s="1" t="s">
        <v>4946</v>
      </c>
      <c r="CL2175" s="1" t="s">
        <v>4946</v>
      </c>
      <c r="CM2175" s="1" t="s">
        <v>4945</v>
      </c>
      <c r="CN2175" s="1" t="s">
        <v>4945</v>
      </c>
      <c r="CO2175" s="1" t="s">
        <v>4945</v>
      </c>
      <c r="CP2175" s="1" t="s">
        <v>4945</v>
      </c>
      <c r="CQ2175" s="1" t="s">
        <v>4946</v>
      </c>
      <c r="CR2175" s="1" t="s">
        <v>4946</v>
      </c>
      <c r="CS2175" s="1" t="s">
        <v>4945</v>
      </c>
      <c r="CT2175" s="1" t="s">
        <v>4943</v>
      </c>
      <c r="CU2175" s="1" t="s">
        <v>4943</v>
      </c>
      <c r="CV2175" s="1" t="s">
        <v>4943</v>
      </c>
      <c r="CW2175" s="1" t="s">
        <v>4943</v>
      </c>
      <c r="CX2175" s="1" t="s">
        <v>4943</v>
      </c>
      <c r="CY2175" s="1" t="s">
        <v>4943</v>
      </c>
      <c r="CZ2175" s="1" t="s">
        <v>4943</v>
      </c>
    </row>
    <row r="2176" spans="2:104" x14ac:dyDescent="0.25">
      <c r="B2176" s="2">
        <v>44344</v>
      </c>
      <c r="C2176" s="1">
        <v>1</v>
      </c>
      <c r="D2176" s="1">
        <v>0</v>
      </c>
      <c r="E2176" s="1">
        <v>0</v>
      </c>
      <c r="F2176" s="1">
        <v>0</v>
      </c>
      <c r="G2176">
        <v>0</v>
      </c>
      <c r="H2176">
        <v>0</v>
      </c>
      <c r="I2176">
        <v>1</v>
      </c>
      <c r="J2176">
        <v>1</v>
      </c>
      <c r="K2176">
        <v>1</v>
      </c>
      <c r="L2176">
        <v>1</v>
      </c>
      <c r="M2176">
        <v>0</v>
      </c>
      <c r="N2176">
        <v>1</v>
      </c>
      <c r="O2176">
        <v>1</v>
      </c>
      <c r="P2176">
        <v>1</v>
      </c>
      <c r="Q2176">
        <v>1</v>
      </c>
      <c r="R2176">
        <v>1</v>
      </c>
      <c r="S2176">
        <v>1</v>
      </c>
      <c r="T2176">
        <v>1</v>
      </c>
      <c r="U2176">
        <v>1</v>
      </c>
      <c r="V2176" s="1">
        <v>1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1</v>
      </c>
      <c r="AG2176" s="1">
        <v>1</v>
      </c>
      <c r="AH2176" s="1">
        <v>1</v>
      </c>
      <c r="AI2176" s="1">
        <v>1</v>
      </c>
      <c r="AJ2176" s="1">
        <v>1</v>
      </c>
      <c r="AK2176" s="1">
        <v>1</v>
      </c>
      <c r="AL2176" s="1">
        <v>1</v>
      </c>
      <c r="AM2176" s="1">
        <v>1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1</v>
      </c>
      <c r="AX2176" s="1">
        <v>1</v>
      </c>
      <c r="AY2176" s="1">
        <v>1</v>
      </c>
      <c r="AZ2176" s="1">
        <v>1</v>
      </c>
      <c r="BA2176" s="1">
        <v>0</v>
      </c>
      <c r="BB2176" s="1">
        <v>1</v>
      </c>
      <c r="BC2176">
        <v>1</v>
      </c>
      <c r="BD2176">
        <v>1</v>
      </c>
      <c r="BE2176">
        <v>0</v>
      </c>
      <c r="BF2176">
        <v>1</v>
      </c>
      <c r="BG2176" s="1">
        <v>1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v>0</v>
      </c>
      <c r="BO2176" s="1">
        <v>0</v>
      </c>
      <c r="BP2176" s="1">
        <v>0</v>
      </c>
      <c r="BQ2176" s="1">
        <v>0</v>
      </c>
      <c r="BR2176" s="1">
        <v>0</v>
      </c>
      <c r="BS2176" s="1">
        <v>0</v>
      </c>
      <c r="BT2176" s="1">
        <v>0</v>
      </c>
      <c r="BU2176" s="1">
        <v>1</v>
      </c>
      <c r="BV2176" s="1">
        <v>1</v>
      </c>
      <c r="BW2176" s="1">
        <v>0</v>
      </c>
      <c r="BX2176" s="1">
        <v>0</v>
      </c>
      <c r="BY2176" s="1">
        <v>0</v>
      </c>
      <c r="BZ2176" s="1">
        <v>0</v>
      </c>
      <c r="CA2176" s="1">
        <v>0</v>
      </c>
      <c r="CB2176" s="1">
        <v>0</v>
      </c>
      <c r="CC2176" s="1">
        <v>0</v>
      </c>
      <c r="CD2176" s="1">
        <v>0</v>
      </c>
      <c r="CE2176" s="1">
        <v>0</v>
      </c>
      <c r="CF2176" s="1">
        <v>0</v>
      </c>
      <c r="CG2176" s="1">
        <v>0</v>
      </c>
      <c r="CH2176" s="1">
        <v>0</v>
      </c>
      <c r="CI2176" s="1" t="s">
        <v>4946</v>
      </c>
      <c r="CJ2176" s="1" t="s">
        <v>4946</v>
      </c>
      <c r="CK2176" s="1" t="s">
        <v>4946</v>
      </c>
      <c r="CL2176" s="1" t="s">
        <v>4946</v>
      </c>
      <c r="CM2176" s="1" t="s">
        <v>4944</v>
      </c>
      <c r="CN2176" s="1" t="s">
        <v>4946</v>
      </c>
      <c r="CO2176" s="1" t="s">
        <v>4946</v>
      </c>
      <c r="CP2176" s="1" t="s">
        <v>4946</v>
      </c>
      <c r="CQ2176" s="1" t="s">
        <v>4946</v>
      </c>
      <c r="CR2176" s="1" t="s">
        <v>4946</v>
      </c>
      <c r="CS2176" s="1" t="s">
        <v>4946</v>
      </c>
      <c r="CT2176" s="1" t="s">
        <v>4943</v>
      </c>
      <c r="CU2176" s="1" t="s">
        <v>4943</v>
      </c>
      <c r="CV2176" s="1" t="s">
        <v>4943</v>
      </c>
      <c r="CW2176" s="1" t="s">
        <v>4943</v>
      </c>
      <c r="CX2176" s="1" t="s">
        <v>4943</v>
      </c>
      <c r="CY2176" s="1" t="s">
        <v>4943</v>
      </c>
      <c r="CZ2176" s="1" t="s">
        <v>4943</v>
      </c>
    </row>
    <row r="2177" spans="2:104" x14ac:dyDescent="0.25">
      <c r="B2177" s="2">
        <v>44344</v>
      </c>
      <c r="C2177" s="1">
        <v>1</v>
      </c>
      <c r="D2177" s="1">
        <v>0</v>
      </c>
      <c r="E2177" s="1">
        <v>0</v>
      </c>
      <c r="F2177" s="1">
        <v>0</v>
      </c>
      <c r="G2177">
        <v>0</v>
      </c>
      <c r="H2177">
        <v>0</v>
      </c>
      <c r="I2177">
        <v>1</v>
      </c>
      <c r="J2177">
        <v>0</v>
      </c>
      <c r="K2177">
        <v>0</v>
      </c>
      <c r="L2177">
        <v>0</v>
      </c>
      <c r="M2177">
        <v>0</v>
      </c>
      <c r="N2177">
        <v>1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1</v>
      </c>
      <c r="U2177">
        <v>0</v>
      </c>
      <c r="V2177" s="1">
        <v>1</v>
      </c>
      <c r="W2177" s="1">
        <v>0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>
        <v>0</v>
      </c>
      <c r="BD2177">
        <v>0</v>
      </c>
      <c r="BE2177">
        <v>0</v>
      </c>
      <c r="BF2177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M2177" s="1">
        <v>0</v>
      </c>
      <c r="BN2177" s="1">
        <v>0</v>
      </c>
      <c r="BO2177" s="1">
        <v>0</v>
      </c>
      <c r="BP2177" s="1">
        <v>0</v>
      </c>
      <c r="BQ2177" s="1">
        <v>0</v>
      </c>
      <c r="BR2177" s="1">
        <v>0</v>
      </c>
      <c r="BS2177" s="1">
        <v>0</v>
      </c>
      <c r="BT2177" s="1">
        <v>0</v>
      </c>
      <c r="BU2177" s="1">
        <v>0</v>
      </c>
      <c r="BV2177" s="1">
        <v>0</v>
      </c>
      <c r="BW2177" s="1">
        <v>0</v>
      </c>
      <c r="BX2177" s="1">
        <v>0</v>
      </c>
      <c r="BY2177" s="1">
        <v>0</v>
      </c>
      <c r="BZ2177" s="1">
        <v>0</v>
      </c>
      <c r="CA2177" s="1">
        <v>0</v>
      </c>
      <c r="CB2177" s="1">
        <v>0</v>
      </c>
      <c r="CC2177" s="1">
        <v>0</v>
      </c>
      <c r="CD2177" s="1">
        <v>0</v>
      </c>
      <c r="CE2177" s="1">
        <v>0</v>
      </c>
      <c r="CF2177" s="1">
        <v>0</v>
      </c>
      <c r="CG2177" s="1">
        <v>0</v>
      </c>
      <c r="CH2177" s="1">
        <v>0</v>
      </c>
      <c r="CI2177" s="1" t="s">
        <v>4946</v>
      </c>
      <c r="CJ2177" s="1" t="s">
        <v>4946</v>
      </c>
      <c r="CK2177" s="1" t="s">
        <v>4946</v>
      </c>
      <c r="CL2177" s="1" t="s">
        <v>4944</v>
      </c>
      <c r="CM2177" s="1" t="s">
        <v>4944</v>
      </c>
      <c r="CN2177" s="1" t="s">
        <v>4945</v>
      </c>
      <c r="CO2177" s="1" t="s">
        <v>4944</v>
      </c>
      <c r="CP2177" s="1" t="s">
        <v>4946</v>
      </c>
      <c r="CQ2177" s="1" t="s">
        <v>4944</v>
      </c>
      <c r="CR2177" s="1" t="s">
        <v>4944</v>
      </c>
      <c r="CS2177" s="1" t="s">
        <v>4944</v>
      </c>
      <c r="CT2177" s="1" t="s">
        <v>4943</v>
      </c>
      <c r="CU2177" s="1" t="s">
        <v>4943</v>
      </c>
      <c r="CV2177" s="1" t="s">
        <v>4943</v>
      </c>
      <c r="CW2177" s="1" t="s">
        <v>4943</v>
      </c>
      <c r="CX2177" s="1" t="s">
        <v>4943</v>
      </c>
      <c r="CY2177" s="1" t="s">
        <v>4943</v>
      </c>
      <c r="CZ2177" s="1" t="s">
        <v>4943</v>
      </c>
    </row>
    <row r="2178" spans="2:104" x14ac:dyDescent="0.25">
      <c r="B2178" s="2">
        <v>44343</v>
      </c>
      <c r="C2178" s="1">
        <v>0</v>
      </c>
      <c r="D2178" s="1">
        <v>1</v>
      </c>
      <c r="E2178" s="1">
        <v>0</v>
      </c>
      <c r="F2178" s="1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>
        <v>0</v>
      </c>
      <c r="BD2178">
        <v>0</v>
      </c>
      <c r="BE2178">
        <v>0</v>
      </c>
      <c r="BF2178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M2178" s="1">
        <v>0</v>
      </c>
      <c r="BN2178" s="1">
        <v>0</v>
      </c>
      <c r="BO2178" s="1">
        <v>0</v>
      </c>
      <c r="BP2178" s="1">
        <v>0</v>
      </c>
      <c r="BQ2178" s="1">
        <v>0</v>
      </c>
      <c r="BR2178" s="1">
        <v>0</v>
      </c>
      <c r="BS2178" s="1">
        <v>0</v>
      </c>
      <c r="BT2178" s="1">
        <v>0</v>
      </c>
      <c r="BU2178" s="1">
        <v>0</v>
      </c>
      <c r="BV2178" s="1">
        <v>0</v>
      </c>
      <c r="BW2178" s="1">
        <v>0</v>
      </c>
      <c r="BX2178" s="1">
        <v>0</v>
      </c>
      <c r="BY2178" s="1">
        <v>0</v>
      </c>
      <c r="BZ2178" s="1">
        <v>0</v>
      </c>
      <c r="CA2178" s="1">
        <v>0</v>
      </c>
      <c r="CB2178" s="1">
        <v>0</v>
      </c>
      <c r="CC2178" s="1">
        <v>0</v>
      </c>
      <c r="CD2178" s="1">
        <v>0</v>
      </c>
      <c r="CE2178" s="1">
        <v>0</v>
      </c>
      <c r="CF2178" s="1">
        <v>0</v>
      </c>
      <c r="CG2178" s="1">
        <v>0</v>
      </c>
      <c r="CH2178" s="1">
        <v>0</v>
      </c>
      <c r="CI2178" s="1" t="s">
        <v>4943</v>
      </c>
      <c r="CJ2178" s="1" t="s">
        <v>4943</v>
      </c>
      <c r="CK2178" s="1" t="s">
        <v>4943</v>
      </c>
      <c r="CL2178" s="1" t="s">
        <v>4943</v>
      </c>
      <c r="CM2178" s="1" t="s">
        <v>4943</v>
      </c>
      <c r="CN2178" s="1" t="s">
        <v>4943</v>
      </c>
      <c r="CO2178" s="1" t="s">
        <v>4943</v>
      </c>
      <c r="CP2178" s="1" t="s">
        <v>4943</v>
      </c>
      <c r="CQ2178" s="1" t="s">
        <v>4943</v>
      </c>
      <c r="CR2178" s="1" t="s">
        <v>4943</v>
      </c>
      <c r="CS2178" s="1" t="s">
        <v>4943</v>
      </c>
      <c r="CT2178" s="1" t="s">
        <v>4943</v>
      </c>
      <c r="CU2178" s="1" t="s">
        <v>4943</v>
      </c>
      <c r="CV2178" s="1" t="s">
        <v>4943</v>
      </c>
      <c r="CW2178" s="1" t="s">
        <v>4943</v>
      </c>
      <c r="CX2178" s="1" t="s">
        <v>4943</v>
      </c>
      <c r="CY2178" s="1" t="s">
        <v>23</v>
      </c>
      <c r="CZ2178" s="1" t="s">
        <v>4943</v>
      </c>
    </row>
    <row r="2179" spans="2:104" x14ac:dyDescent="0.25">
      <c r="B2179" s="2">
        <v>44343</v>
      </c>
      <c r="C2179" s="1">
        <v>0</v>
      </c>
      <c r="D2179" s="1">
        <v>1</v>
      </c>
      <c r="E2179" s="1">
        <v>0</v>
      </c>
      <c r="F2179" s="1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>
        <v>0</v>
      </c>
      <c r="BD2179">
        <v>0</v>
      </c>
      <c r="BE2179">
        <v>0</v>
      </c>
      <c r="BF2179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M2179" s="1">
        <v>0</v>
      </c>
      <c r="BN2179" s="1">
        <v>0</v>
      </c>
      <c r="BO2179" s="1">
        <v>0</v>
      </c>
      <c r="BP2179" s="1">
        <v>0</v>
      </c>
      <c r="BQ2179" s="1">
        <v>0</v>
      </c>
      <c r="BR2179" s="1">
        <v>0</v>
      </c>
      <c r="BS2179" s="1">
        <v>0</v>
      </c>
      <c r="BT2179" s="1">
        <v>0</v>
      </c>
      <c r="BU2179" s="1">
        <v>0</v>
      </c>
      <c r="BV2179" s="1">
        <v>0</v>
      </c>
      <c r="BW2179" s="1">
        <v>0</v>
      </c>
      <c r="BX2179" s="1">
        <v>0</v>
      </c>
      <c r="BY2179" s="1">
        <v>0</v>
      </c>
      <c r="BZ2179" s="1">
        <v>0</v>
      </c>
      <c r="CA2179" s="1">
        <v>0</v>
      </c>
      <c r="CB2179" s="1">
        <v>0</v>
      </c>
      <c r="CC2179" s="1">
        <v>0</v>
      </c>
      <c r="CD2179" s="1">
        <v>0</v>
      </c>
      <c r="CE2179" s="1">
        <v>0</v>
      </c>
      <c r="CF2179" s="1">
        <v>0</v>
      </c>
      <c r="CG2179" s="1">
        <v>0</v>
      </c>
      <c r="CH2179" s="1">
        <v>0</v>
      </c>
      <c r="CI2179" s="1" t="s">
        <v>4943</v>
      </c>
      <c r="CJ2179" s="1" t="s">
        <v>4943</v>
      </c>
      <c r="CK2179" s="1" t="s">
        <v>4943</v>
      </c>
      <c r="CL2179" s="1" t="s">
        <v>4943</v>
      </c>
      <c r="CM2179" s="1" t="s">
        <v>4943</v>
      </c>
      <c r="CN2179" s="1" t="s">
        <v>4943</v>
      </c>
      <c r="CO2179" s="1" t="s">
        <v>4943</v>
      </c>
      <c r="CP2179" s="1" t="s">
        <v>4943</v>
      </c>
      <c r="CQ2179" s="1" t="s">
        <v>4943</v>
      </c>
      <c r="CR2179" s="1" t="s">
        <v>4943</v>
      </c>
      <c r="CS2179" s="1" t="s">
        <v>4943</v>
      </c>
      <c r="CT2179" s="1" t="s">
        <v>4943</v>
      </c>
      <c r="CU2179" s="1" t="s">
        <v>4943</v>
      </c>
      <c r="CV2179" s="1" t="s">
        <v>4943</v>
      </c>
      <c r="CW2179" s="1" t="s">
        <v>4943</v>
      </c>
      <c r="CX2179" s="1" t="s">
        <v>4943</v>
      </c>
      <c r="CY2179" s="1" t="s">
        <v>23</v>
      </c>
      <c r="CZ2179" s="1" t="s">
        <v>4943</v>
      </c>
    </row>
    <row r="2180" spans="2:104" x14ac:dyDescent="0.25">
      <c r="B2180" s="2">
        <v>44343</v>
      </c>
      <c r="C2180" s="1">
        <v>1</v>
      </c>
      <c r="D2180" s="1">
        <v>0</v>
      </c>
      <c r="E2180" s="1">
        <v>0</v>
      </c>
      <c r="F2180" s="1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1</v>
      </c>
      <c r="O2180">
        <v>1</v>
      </c>
      <c r="P2180">
        <v>0</v>
      </c>
      <c r="Q2180">
        <v>0</v>
      </c>
      <c r="R2180">
        <v>0</v>
      </c>
      <c r="S2180">
        <v>0</v>
      </c>
      <c r="T2180">
        <v>1</v>
      </c>
      <c r="U2180">
        <v>0</v>
      </c>
      <c r="V2180" s="1">
        <v>1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1</v>
      </c>
      <c r="AG2180" s="1">
        <v>0</v>
      </c>
      <c r="AH2180" s="1">
        <v>1</v>
      </c>
      <c r="AI2180" s="1">
        <v>1</v>
      </c>
      <c r="AJ2180" s="1">
        <v>0</v>
      </c>
      <c r="AK2180" s="1">
        <v>0</v>
      </c>
      <c r="AL2180" s="1">
        <v>0</v>
      </c>
      <c r="AM2180" s="1">
        <v>1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1</v>
      </c>
      <c r="AY2180" s="1">
        <v>0</v>
      </c>
      <c r="AZ2180" s="1">
        <v>1</v>
      </c>
      <c r="BA2180" s="1">
        <v>0</v>
      </c>
      <c r="BB2180" s="1">
        <v>1</v>
      </c>
      <c r="BC2180">
        <v>1</v>
      </c>
      <c r="BD2180">
        <v>1</v>
      </c>
      <c r="BE2180">
        <v>1</v>
      </c>
      <c r="BF2180">
        <v>0</v>
      </c>
      <c r="BG2180" s="1">
        <v>1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M2180" s="1">
        <v>0</v>
      </c>
      <c r="BN2180" s="1">
        <v>0</v>
      </c>
      <c r="BO2180" s="1">
        <v>0</v>
      </c>
      <c r="BP2180" s="1">
        <v>0</v>
      </c>
      <c r="BQ2180" s="1">
        <v>0</v>
      </c>
      <c r="BR2180" s="1">
        <v>0</v>
      </c>
      <c r="BS2180" s="1">
        <v>0</v>
      </c>
      <c r="BT2180" s="1">
        <v>0</v>
      </c>
      <c r="BU2180" s="1">
        <v>0</v>
      </c>
      <c r="BV2180" s="1">
        <v>0</v>
      </c>
      <c r="BW2180" s="1">
        <v>0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0</v>
      </c>
      <c r="CD2180" s="1">
        <v>0</v>
      </c>
      <c r="CE2180" s="1">
        <v>0</v>
      </c>
      <c r="CF2180" s="1">
        <v>1</v>
      </c>
      <c r="CG2180" s="1">
        <v>0</v>
      </c>
      <c r="CH2180" s="1">
        <v>0</v>
      </c>
      <c r="CI2180" s="1" t="s">
        <v>4944</v>
      </c>
      <c r="CJ2180" s="1" t="s">
        <v>4944</v>
      </c>
      <c r="CK2180" s="1" t="s">
        <v>4944</v>
      </c>
      <c r="CL2180" s="1" t="s">
        <v>4944</v>
      </c>
      <c r="CM2180" s="1" t="s">
        <v>4944</v>
      </c>
      <c r="CN2180" s="1" t="s">
        <v>4944</v>
      </c>
      <c r="CO2180" s="1" t="s">
        <v>4945</v>
      </c>
      <c r="CP2180" s="1" t="s">
        <v>4945</v>
      </c>
      <c r="CQ2180" s="1" t="s">
        <v>4944</v>
      </c>
      <c r="CR2180" s="1" t="s">
        <v>4946</v>
      </c>
      <c r="CS2180" s="1" t="s">
        <v>4946</v>
      </c>
      <c r="CT2180" s="1" t="s">
        <v>4943</v>
      </c>
      <c r="CU2180" s="1" t="s">
        <v>4943</v>
      </c>
      <c r="CV2180" s="1" t="s">
        <v>4943</v>
      </c>
      <c r="CW2180" s="1" t="s">
        <v>4943</v>
      </c>
      <c r="CX2180" s="1" t="s">
        <v>4943</v>
      </c>
      <c r="CY2180" s="1" t="s">
        <v>4943</v>
      </c>
      <c r="CZ2180" s="1" t="s">
        <v>4943</v>
      </c>
    </row>
    <row r="2181" spans="2:104" x14ac:dyDescent="0.25">
      <c r="B2181" s="2">
        <v>44343</v>
      </c>
      <c r="C2181" s="1">
        <v>1</v>
      </c>
      <c r="D2181" s="1">
        <v>0</v>
      </c>
      <c r="E2181" s="1">
        <v>0</v>
      </c>
      <c r="F2181" s="1">
        <v>0</v>
      </c>
      <c r="G2181">
        <v>0</v>
      </c>
      <c r="H2181">
        <v>0</v>
      </c>
      <c r="I2181">
        <v>1</v>
      </c>
      <c r="J2181">
        <v>0</v>
      </c>
      <c r="K2181">
        <v>1</v>
      </c>
      <c r="L2181">
        <v>0</v>
      </c>
      <c r="M2181">
        <v>0</v>
      </c>
      <c r="N2181">
        <v>1</v>
      </c>
      <c r="O2181">
        <v>0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 s="1">
        <v>1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1</v>
      </c>
      <c r="AX2181" s="1">
        <v>1</v>
      </c>
      <c r="AY2181" s="1">
        <v>1</v>
      </c>
      <c r="AZ2181" s="1">
        <v>1</v>
      </c>
      <c r="BA2181" s="1">
        <v>0</v>
      </c>
      <c r="BB2181" s="1">
        <v>0</v>
      </c>
      <c r="BC2181">
        <v>1</v>
      </c>
      <c r="BD2181">
        <v>1</v>
      </c>
      <c r="BE2181">
        <v>1</v>
      </c>
      <c r="BF2181">
        <v>0</v>
      </c>
      <c r="BG2181" s="1">
        <v>1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M2181" s="1">
        <v>0</v>
      </c>
      <c r="BN2181" s="1">
        <v>0</v>
      </c>
      <c r="BO2181" s="1">
        <v>0</v>
      </c>
      <c r="BP2181" s="1">
        <v>0</v>
      </c>
      <c r="BQ2181" s="1">
        <v>0</v>
      </c>
      <c r="BR2181" s="1">
        <v>0</v>
      </c>
      <c r="BS2181" s="1">
        <v>0</v>
      </c>
      <c r="BT2181" s="1">
        <v>0</v>
      </c>
      <c r="BU2181" s="1">
        <v>0</v>
      </c>
      <c r="BV2181" s="1">
        <v>0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0</v>
      </c>
      <c r="CD2181" s="1">
        <v>0</v>
      </c>
      <c r="CE2181" s="1">
        <v>0</v>
      </c>
      <c r="CF2181" s="1">
        <v>0</v>
      </c>
      <c r="CG2181" s="1">
        <v>0</v>
      </c>
      <c r="CH2181" s="1">
        <v>0</v>
      </c>
      <c r="CI2181" s="1" t="s">
        <v>4946</v>
      </c>
      <c r="CJ2181" s="1" t="s">
        <v>4946</v>
      </c>
      <c r="CK2181" s="1" t="s">
        <v>4944</v>
      </c>
      <c r="CL2181" s="1" t="s">
        <v>4944</v>
      </c>
      <c r="CM2181" s="1" t="s">
        <v>4945</v>
      </c>
      <c r="CN2181" s="1" t="s">
        <v>4945</v>
      </c>
      <c r="CO2181" s="1" t="s">
        <v>4945</v>
      </c>
      <c r="CP2181" s="1" t="s">
        <v>4945</v>
      </c>
      <c r="CQ2181" s="1" t="s">
        <v>4945</v>
      </c>
      <c r="CR2181" s="1" t="s">
        <v>4945</v>
      </c>
      <c r="CS2181" s="1" t="s">
        <v>4945</v>
      </c>
      <c r="CT2181" s="1" t="s">
        <v>4943</v>
      </c>
      <c r="CU2181" s="1" t="s">
        <v>4943</v>
      </c>
      <c r="CV2181" s="1" t="s">
        <v>4943</v>
      </c>
      <c r="CW2181" s="1" t="s">
        <v>4943</v>
      </c>
      <c r="CX2181" s="1" t="s">
        <v>4943</v>
      </c>
      <c r="CY2181" s="1" t="s">
        <v>4943</v>
      </c>
      <c r="CZ2181" s="1" t="s">
        <v>4943</v>
      </c>
    </row>
    <row r="2182" spans="2:104" x14ac:dyDescent="0.25">
      <c r="B2182" s="2">
        <v>44343</v>
      </c>
      <c r="C2182" s="1">
        <v>1</v>
      </c>
      <c r="D2182" s="1">
        <v>0</v>
      </c>
      <c r="E2182" s="1">
        <v>0</v>
      </c>
      <c r="F2182" s="1">
        <v>0</v>
      </c>
      <c r="G2182">
        <v>0</v>
      </c>
      <c r="H2182">
        <v>0</v>
      </c>
      <c r="I2182">
        <v>1</v>
      </c>
      <c r="J2182">
        <v>0</v>
      </c>
      <c r="K2182">
        <v>1</v>
      </c>
      <c r="L2182">
        <v>0</v>
      </c>
      <c r="M2182">
        <v>1</v>
      </c>
      <c r="N2182">
        <v>1</v>
      </c>
      <c r="O2182">
        <v>1</v>
      </c>
      <c r="P2182">
        <v>0</v>
      </c>
      <c r="Q2182">
        <v>0</v>
      </c>
      <c r="R2182">
        <v>0</v>
      </c>
      <c r="S2182">
        <v>0</v>
      </c>
      <c r="T2182">
        <v>1</v>
      </c>
      <c r="U2182">
        <v>0</v>
      </c>
      <c r="V2182" s="1">
        <v>1</v>
      </c>
      <c r="W2182" s="1">
        <v>1</v>
      </c>
      <c r="X2182" s="1">
        <v>0</v>
      </c>
      <c r="Y2182" s="1">
        <v>1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1</v>
      </c>
      <c r="BA2182" s="1">
        <v>0</v>
      </c>
      <c r="BB2182" s="1">
        <v>1</v>
      </c>
      <c r="BC2182">
        <v>0</v>
      </c>
      <c r="BD2182">
        <v>0</v>
      </c>
      <c r="BE2182">
        <v>0</v>
      </c>
      <c r="BF2182">
        <v>1</v>
      </c>
      <c r="BG2182" s="1">
        <v>1</v>
      </c>
      <c r="BH2182" s="1">
        <v>1</v>
      </c>
      <c r="BI2182" s="1">
        <v>0</v>
      </c>
      <c r="BJ2182" s="1">
        <v>1</v>
      </c>
      <c r="BK2182" s="1">
        <v>0</v>
      </c>
      <c r="BL2182" s="1">
        <v>0</v>
      </c>
      <c r="BM2182" s="1">
        <v>0</v>
      </c>
      <c r="BN2182" s="1">
        <v>0</v>
      </c>
      <c r="BO2182" s="1">
        <v>0</v>
      </c>
      <c r="BP2182" s="1">
        <v>0</v>
      </c>
      <c r="BQ2182" s="1">
        <v>0</v>
      </c>
      <c r="BR2182" s="1">
        <v>0</v>
      </c>
      <c r="BS2182" s="1">
        <v>0</v>
      </c>
      <c r="BT2182" s="1">
        <v>0</v>
      </c>
      <c r="BU2182" s="1">
        <v>0</v>
      </c>
      <c r="BV2182" s="1">
        <v>0</v>
      </c>
      <c r="BW2182" s="1">
        <v>0</v>
      </c>
      <c r="BX2182" s="1">
        <v>0</v>
      </c>
      <c r="BY2182" s="1">
        <v>0</v>
      </c>
      <c r="BZ2182" s="1">
        <v>0</v>
      </c>
      <c r="CA2182" s="1">
        <v>0</v>
      </c>
      <c r="CB2182" s="1">
        <v>0</v>
      </c>
      <c r="CC2182" s="1">
        <v>0</v>
      </c>
      <c r="CD2182" s="1">
        <v>0</v>
      </c>
      <c r="CE2182" s="1">
        <v>0</v>
      </c>
      <c r="CF2182" s="1">
        <v>1</v>
      </c>
      <c r="CG2182" s="1">
        <v>1</v>
      </c>
      <c r="CH2182" s="1">
        <v>1</v>
      </c>
      <c r="CI2182" s="1" t="s">
        <v>4944</v>
      </c>
      <c r="CJ2182" s="1" t="s">
        <v>4945</v>
      </c>
      <c r="CK2182" s="1" t="s">
        <v>4945</v>
      </c>
      <c r="CL2182" s="1" t="s">
        <v>4945</v>
      </c>
      <c r="CM2182" s="1" t="s">
        <v>4946</v>
      </c>
      <c r="CN2182" s="1" t="s">
        <v>4945</v>
      </c>
      <c r="CO2182" s="1" t="s">
        <v>4944</v>
      </c>
      <c r="CP2182" s="1" t="s">
        <v>4945</v>
      </c>
      <c r="CQ2182" s="1" t="s">
        <v>4945</v>
      </c>
      <c r="CR2182" s="1" t="s">
        <v>4945</v>
      </c>
      <c r="CS2182" s="1" t="s">
        <v>4945</v>
      </c>
      <c r="CT2182" s="1" t="s">
        <v>4943</v>
      </c>
      <c r="CU2182" s="1" t="s">
        <v>4943</v>
      </c>
      <c r="CV2182" s="1" t="s">
        <v>4943</v>
      </c>
      <c r="CW2182" s="1" t="s">
        <v>4943</v>
      </c>
      <c r="CX2182" s="1" t="s">
        <v>4943</v>
      </c>
      <c r="CY2182" s="1" t="s">
        <v>4943</v>
      </c>
      <c r="CZ2182" s="1" t="s">
        <v>4943</v>
      </c>
    </row>
    <row r="2183" spans="2:104" x14ac:dyDescent="0.25">
      <c r="B2183" s="2">
        <v>44343</v>
      </c>
      <c r="C2183" s="1">
        <v>0</v>
      </c>
      <c r="D2183" s="1">
        <v>1</v>
      </c>
      <c r="E2183" s="1">
        <v>0</v>
      </c>
      <c r="F2183" s="1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>
        <v>0</v>
      </c>
      <c r="BD2183">
        <v>0</v>
      </c>
      <c r="BE2183">
        <v>0</v>
      </c>
      <c r="BF2183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M2183" s="1">
        <v>0</v>
      </c>
      <c r="BN2183" s="1">
        <v>0</v>
      </c>
      <c r="BO2183" s="1">
        <v>0</v>
      </c>
      <c r="BP2183" s="1">
        <v>0</v>
      </c>
      <c r="BQ2183" s="1">
        <v>0</v>
      </c>
      <c r="BR2183" s="1">
        <v>0</v>
      </c>
      <c r="BS2183" s="1">
        <v>0</v>
      </c>
      <c r="BT2183" s="1">
        <v>0</v>
      </c>
      <c r="BU2183" s="1">
        <v>0</v>
      </c>
      <c r="BV2183" s="1">
        <v>0</v>
      </c>
      <c r="BW2183" s="1">
        <v>0</v>
      </c>
      <c r="BX2183" s="1">
        <v>0</v>
      </c>
      <c r="BY2183" s="1">
        <v>0</v>
      </c>
      <c r="BZ2183" s="1">
        <v>0</v>
      </c>
      <c r="CA2183" s="1">
        <v>0</v>
      </c>
      <c r="CB2183" s="1">
        <v>0</v>
      </c>
      <c r="CC2183" s="1">
        <v>0</v>
      </c>
      <c r="CD2183" s="1">
        <v>0</v>
      </c>
      <c r="CE2183" s="1">
        <v>0</v>
      </c>
      <c r="CF2183" s="1">
        <v>1</v>
      </c>
      <c r="CG2183" s="1">
        <v>0</v>
      </c>
      <c r="CH2183" s="1">
        <v>0</v>
      </c>
      <c r="CI2183" s="1" t="s">
        <v>4943</v>
      </c>
      <c r="CJ2183" s="1" t="s">
        <v>4943</v>
      </c>
      <c r="CK2183" s="1" t="s">
        <v>4943</v>
      </c>
      <c r="CL2183" s="1" t="s">
        <v>4943</v>
      </c>
      <c r="CM2183" s="1" t="s">
        <v>4943</v>
      </c>
      <c r="CN2183" s="1" t="s">
        <v>4943</v>
      </c>
      <c r="CO2183" s="1" t="s">
        <v>4943</v>
      </c>
      <c r="CP2183" s="1" t="s">
        <v>4943</v>
      </c>
      <c r="CQ2183" s="1" t="s">
        <v>4943</v>
      </c>
      <c r="CR2183" s="1" t="s">
        <v>4943</v>
      </c>
      <c r="CS2183" s="1" t="s">
        <v>4943</v>
      </c>
      <c r="CT2183" s="1" t="s">
        <v>4943</v>
      </c>
      <c r="CU2183" s="1" t="s">
        <v>4943</v>
      </c>
      <c r="CV2183" s="1" t="s">
        <v>4943</v>
      </c>
      <c r="CW2183" s="1" t="s">
        <v>4943</v>
      </c>
      <c r="CX2183" s="1" t="s">
        <v>4943</v>
      </c>
      <c r="CY2183" s="1" t="s">
        <v>23</v>
      </c>
      <c r="CZ2183" s="1" t="s">
        <v>4943</v>
      </c>
    </row>
    <row r="2184" spans="2:104" x14ac:dyDescent="0.25">
      <c r="B2184" s="2">
        <v>44343</v>
      </c>
      <c r="C2184" s="1">
        <v>0</v>
      </c>
      <c r="D2184" s="1">
        <v>1</v>
      </c>
      <c r="E2184" s="1">
        <v>0</v>
      </c>
      <c r="F2184" s="1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>
        <v>0</v>
      </c>
      <c r="BD2184">
        <v>0</v>
      </c>
      <c r="BE2184">
        <v>0</v>
      </c>
      <c r="BF2184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M2184" s="1">
        <v>0</v>
      </c>
      <c r="BN2184" s="1">
        <v>0</v>
      </c>
      <c r="BO2184" s="1">
        <v>0</v>
      </c>
      <c r="BP2184" s="1">
        <v>0</v>
      </c>
      <c r="BQ2184" s="1">
        <v>0</v>
      </c>
      <c r="BR2184" s="1">
        <v>0</v>
      </c>
      <c r="BS2184" s="1">
        <v>0</v>
      </c>
      <c r="BT2184" s="1">
        <v>0</v>
      </c>
      <c r="BU2184" s="1">
        <v>0</v>
      </c>
      <c r="BV2184" s="1">
        <v>0</v>
      </c>
      <c r="BW2184" s="1">
        <v>0</v>
      </c>
      <c r="BX2184" s="1">
        <v>0</v>
      </c>
      <c r="BY2184" s="1">
        <v>0</v>
      </c>
      <c r="BZ2184" s="1">
        <v>0</v>
      </c>
      <c r="CA2184" s="1">
        <v>0</v>
      </c>
      <c r="CB2184" s="1">
        <v>0</v>
      </c>
      <c r="CC2184" s="1">
        <v>0</v>
      </c>
      <c r="CD2184" s="1">
        <v>0</v>
      </c>
      <c r="CE2184" s="1">
        <v>0</v>
      </c>
      <c r="CF2184" s="1">
        <v>0</v>
      </c>
      <c r="CG2184" s="1">
        <v>0</v>
      </c>
      <c r="CH2184" s="1">
        <v>0</v>
      </c>
      <c r="CI2184" s="1" t="s">
        <v>4943</v>
      </c>
      <c r="CJ2184" s="1" t="s">
        <v>4943</v>
      </c>
      <c r="CK2184" s="1" t="s">
        <v>4943</v>
      </c>
      <c r="CL2184" s="1" t="s">
        <v>4943</v>
      </c>
      <c r="CM2184" s="1" t="s">
        <v>4943</v>
      </c>
      <c r="CN2184" s="1" t="s">
        <v>4943</v>
      </c>
      <c r="CO2184" s="1" t="s">
        <v>4943</v>
      </c>
      <c r="CP2184" s="1" t="s">
        <v>4943</v>
      </c>
      <c r="CQ2184" s="1" t="s">
        <v>4943</v>
      </c>
      <c r="CR2184" s="1" t="s">
        <v>4943</v>
      </c>
      <c r="CS2184" s="1" t="s">
        <v>4943</v>
      </c>
      <c r="CT2184" s="1" t="s">
        <v>4943</v>
      </c>
      <c r="CU2184" s="1" t="s">
        <v>4943</v>
      </c>
      <c r="CV2184" s="1" t="s">
        <v>4943</v>
      </c>
      <c r="CW2184" s="1" t="s">
        <v>4943</v>
      </c>
      <c r="CX2184" s="1" t="s">
        <v>4943</v>
      </c>
      <c r="CY2184" s="1" t="s">
        <v>23</v>
      </c>
      <c r="CZ2184" s="1" t="s">
        <v>4943</v>
      </c>
    </row>
    <row r="2185" spans="2:104" x14ac:dyDescent="0.25">
      <c r="B2185" s="2">
        <v>44343</v>
      </c>
      <c r="C2185" s="1">
        <v>1</v>
      </c>
      <c r="D2185" s="1">
        <v>0</v>
      </c>
      <c r="E2185" s="1">
        <v>0</v>
      </c>
      <c r="F2185" s="1">
        <v>0</v>
      </c>
      <c r="G2185">
        <v>0</v>
      </c>
      <c r="H2185">
        <v>0</v>
      </c>
      <c r="I2185">
        <v>1</v>
      </c>
      <c r="J2185">
        <v>0</v>
      </c>
      <c r="K2185">
        <v>0</v>
      </c>
      <c r="L2185">
        <v>0</v>
      </c>
      <c r="M2185">
        <v>1</v>
      </c>
      <c r="N2185">
        <v>1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1</v>
      </c>
      <c r="U2185">
        <v>0</v>
      </c>
      <c r="V2185" s="1">
        <v>1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>
        <v>0</v>
      </c>
      <c r="BD2185">
        <v>0</v>
      </c>
      <c r="BE2185">
        <v>0</v>
      </c>
      <c r="BF2185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M2185" s="1">
        <v>0</v>
      </c>
      <c r="BN2185" s="1">
        <v>0</v>
      </c>
      <c r="BO2185" s="1">
        <v>0</v>
      </c>
      <c r="BP2185" s="1">
        <v>0</v>
      </c>
      <c r="BQ2185" s="1">
        <v>0</v>
      </c>
      <c r="BR2185" s="1">
        <v>0</v>
      </c>
      <c r="BS2185" s="1">
        <v>0</v>
      </c>
      <c r="BT2185" s="1">
        <v>0</v>
      </c>
      <c r="BU2185" s="1">
        <v>0</v>
      </c>
      <c r="BV2185" s="1">
        <v>0</v>
      </c>
      <c r="BW2185" s="1">
        <v>0</v>
      </c>
      <c r="BX2185" s="1">
        <v>0</v>
      </c>
      <c r="BY2185" s="1">
        <v>0</v>
      </c>
      <c r="BZ2185" s="1">
        <v>0</v>
      </c>
      <c r="CA2185" s="1">
        <v>0</v>
      </c>
      <c r="CB2185" s="1">
        <v>0</v>
      </c>
      <c r="CC2185" s="1">
        <v>0</v>
      </c>
      <c r="CD2185" s="1">
        <v>0</v>
      </c>
      <c r="CE2185" s="1">
        <v>0</v>
      </c>
      <c r="CF2185" s="1">
        <v>1</v>
      </c>
      <c r="CG2185" s="1">
        <v>0</v>
      </c>
      <c r="CH2185" s="1">
        <v>0</v>
      </c>
      <c r="CI2185" s="1" t="s">
        <v>4945</v>
      </c>
      <c r="CJ2185" s="1" t="s">
        <v>4945</v>
      </c>
      <c r="CK2185" s="1" t="s">
        <v>4945</v>
      </c>
      <c r="CL2185" s="1" t="s">
        <v>4945</v>
      </c>
      <c r="CM2185" s="1" t="s">
        <v>4945</v>
      </c>
      <c r="CN2185" s="1" t="s">
        <v>4945</v>
      </c>
      <c r="CO2185" s="1" t="s">
        <v>4945</v>
      </c>
      <c r="CP2185" s="1" t="s">
        <v>4945</v>
      </c>
      <c r="CQ2185" s="1" t="s">
        <v>4945</v>
      </c>
      <c r="CR2185" s="1" t="s">
        <v>4945</v>
      </c>
      <c r="CS2185" s="1" t="s">
        <v>4945</v>
      </c>
      <c r="CT2185" s="1" t="s">
        <v>4943</v>
      </c>
      <c r="CU2185" s="1" t="s">
        <v>4943</v>
      </c>
      <c r="CV2185" s="1" t="s">
        <v>4943</v>
      </c>
      <c r="CW2185" s="1" t="s">
        <v>4943</v>
      </c>
      <c r="CX2185" s="1" t="s">
        <v>4943</v>
      </c>
      <c r="CY2185" s="1" t="s">
        <v>4943</v>
      </c>
      <c r="CZ2185" s="1" t="s">
        <v>4943</v>
      </c>
    </row>
    <row r="2186" spans="2:104" x14ac:dyDescent="0.25">
      <c r="B2186" s="2">
        <v>44343</v>
      </c>
      <c r="C2186" s="1">
        <v>0</v>
      </c>
      <c r="D2186" s="1">
        <v>1</v>
      </c>
      <c r="E2186" s="1">
        <v>0</v>
      </c>
      <c r="F2186" s="1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>
        <v>0</v>
      </c>
      <c r="BD2186">
        <v>0</v>
      </c>
      <c r="BE2186">
        <v>0</v>
      </c>
      <c r="BF2186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M2186" s="1">
        <v>0</v>
      </c>
      <c r="BN2186" s="1">
        <v>0</v>
      </c>
      <c r="BO2186" s="1">
        <v>0</v>
      </c>
      <c r="BP2186" s="1">
        <v>0</v>
      </c>
      <c r="BQ2186" s="1">
        <v>0</v>
      </c>
      <c r="BR2186" s="1">
        <v>0</v>
      </c>
      <c r="BS2186" s="1">
        <v>0</v>
      </c>
      <c r="BT2186" s="1">
        <v>0</v>
      </c>
      <c r="BU2186" s="1">
        <v>0</v>
      </c>
      <c r="BV2186" s="1">
        <v>0</v>
      </c>
      <c r="BW2186" s="1">
        <v>0</v>
      </c>
      <c r="BX2186" s="1">
        <v>0</v>
      </c>
      <c r="BY2186" s="1">
        <v>0</v>
      </c>
      <c r="BZ2186" s="1">
        <v>0</v>
      </c>
      <c r="CA2186" s="1">
        <v>0</v>
      </c>
      <c r="CB2186" s="1">
        <v>0</v>
      </c>
      <c r="CC2186" s="1">
        <v>0</v>
      </c>
      <c r="CD2186" s="1">
        <v>0</v>
      </c>
      <c r="CE2186" s="1">
        <v>0</v>
      </c>
      <c r="CF2186" s="1">
        <v>0</v>
      </c>
      <c r="CG2186" s="1">
        <v>0</v>
      </c>
      <c r="CH2186" s="1">
        <v>0</v>
      </c>
      <c r="CI2186" s="1" t="s">
        <v>4943</v>
      </c>
      <c r="CJ2186" s="1" t="s">
        <v>4943</v>
      </c>
      <c r="CK2186" s="1" t="s">
        <v>4943</v>
      </c>
      <c r="CL2186" s="1" t="s">
        <v>4943</v>
      </c>
      <c r="CM2186" s="1" t="s">
        <v>4943</v>
      </c>
      <c r="CN2186" s="1" t="s">
        <v>4943</v>
      </c>
      <c r="CO2186" s="1" t="s">
        <v>4943</v>
      </c>
      <c r="CP2186" s="1" t="s">
        <v>4943</v>
      </c>
      <c r="CQ2186" s="1" t="s">
        <v>4943</v>
      </c>
      <c r="CR2186" s="1" t="s">
        <v>4943</v>
      </c>
      <c r="CS2186" s="1" t="s">
        <v>4943</v>
      </c>
      <c r="CT2186" s="1" t="s">
        <v>4943</v>
      </c>
      <c r="CU2186" s="1" t="s">
        <v>4943</v>
      </c>
      <c r="CV2186" s="1" t="s">
        <v>4943</v>
      </c>
      <c r="CW2186" s="1" t="s">
        <v>4943</v>
      </c>
      <c r="CX2186" s="1" t="s">
        <v>4943</v>
      </c>
      <c r="CY2186" s="1" t="s">
        <v>23</v>
      </c>
      <c r="CZ2186" s="1" t="s">
        <v>4943</v>
      </c>
    </row>
    <row r="2187" spans="2:104" x14ac:dyDescent="0.25">
      <c r="B2187" s="2">
        <v>44343</v>
      </c>
      <c r="C2187" s="1">
        <v>1</v>
      </c>
      <c r="D2187" s="1">
        <v>0</v>
      </c>
      <c r="E2187" s="1">
        <v>0</v>
      </c>
      <c r="F2187" s="1">
        <v>0</v>
      </c>
      <c r="G2187">
        <v>0</v>
      </c>
      <c r="H2187">
        <v>0</v>
      </c>
      <c r="I2187">
        <v>1</v>
      </c>
      <c r="J2187">
        <v>0</v>
      </c>
      <c r="K2187">
        <v>0</v>
      </c>
      <c r="L2187">
        <v>0</v>
      </c>
      <c r="M2187">
        <v>1</v>
      </c>
      <c r="N2187">
        <v>1</v>
      </c>
      <c r="O2187">
        <v>1</v>
      </c>
      <c r="P2187">
        <v>0</v>
      </c>
      <c r="Q2187">
        <v>0</v>
      </c>
      <c r="R2187">
        <v>1</v>
      </c>
      <c r="S2187">
        <v>0</v>
      </c>
      <c r="T2187">
        <v>1</v>
      </c>
      <c r="U2187">
        <v>0</v>
      </c>
      <c r="V2187" s="1">
        <v>1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>
        <v>0</v>
      </c>
      <c r="BD2187">
        <v>0</v>
      </c>
      <c r="BE2187">
        <v>0</v>
      </c>
      <c r="BF2187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M2187" s="1">
        <v>0</v>
      </c>
      <c r="BN2187" s="1">
        <v>0</v>
      </c>
      <c r="BO2187" s="1">
        <v>0</v>
      </c>
      <c r="BP2187" s="1">
        <v>0</v>
      </c>
      <c r="BQ2187" s="1">
        <v>0</v>
      </c>
      <c r="BR2187" s="1">
        <v>0</v>
      </c>
      <c r="BS2187" s="1">
        <v>0</v>
      </c>
      <c r="BT2187" s="1">
        <v>0</v>
      </c>
      <c r="BU2187" s="1">
        <v>0</v>
      </c>
      <c r="BV2187" s="1">
        <v>0</v>
      </c>
      <c r="BW2187" s="1">
        <v>0</v>
      </c>
      <c r="BX2187" s="1">
        <v>0</v>
      </c>
      <c r="BY2187" s="1">
        <v>0</v>
      </c>
      <c r="BZ2187" s="1">
        <v>0</v>
      </c>
      <c r="CA2187" s="1">
        <v>0</v>
      </c>
      <c r="CB2187" s="1">
        <v>0</v>
      </c>
      <c r="CC2187" s="1">
        <v>0</v>
      </c>
      <c r="CD2187" s="1">
        <v>0</v>
      </c>
      <c r="CE2187" s="1">
        <v>0</v>
      </c>
      <c r="CF2187" s="1">
        <v>1</v>
      </c>
      <c r="CG2187" s="1">
        <v>0</v>
      </c>
      <c r="CH2187" s="1">
        <v>0</v>
      </c>
      <c r="CI2187" s="1" t="s">
        <v>4946</v>
      </c>
      <c r="CJ2187" s="1" t="s">
        <v>4946</v>
      </c>
      <c r="CK2187" s="1" t="s">
        <v>4946</v>
      </c>
      <c r="CL2187" s="1" t="s">
        <v>4946</v>
      </c>
      <c r="CM2187" s="1" t="s">
        <v>4946</v>
      </c>
      <c r="CN2187" s="1" t="s">
        <v>4944</v>
      </c>
      <c r="CO2187" s="1" t="s">
        <v>4946</v>
      </c>
      <c r="CP2187" s="1" t="s">
        <v>4946</v>
      </c>
      <c r="CQ2187" s="1" t="s">
        <v>4944</v>
      </c>
      <c r="CR2187" s="1" t="s">
        <v>4944</v>
      </c>
      <c r="CS2187" s="1" t="s">
        <v>4944</v>
      </c>
      <c r="CT2187" s="1" t="s">
        <v>4943</v>
      </c>
      <c r="CU2187" s="1" t="s">
        <v>4943</v>
      </c>
      <c r="CV2187" s="1" t="s">
        <v>4943</v>
      </c>
      <c r="CW2187" s="1" t="s">
        <v>4943</v>
      </c>
      <c r="CX2187" s="1" t="s">
        <v>4943</v>
      </c>
      <c r="CY2187" s="1" t="s">
        <v>4943</v>
      </c>
      <c r="CZ2187" s="1" t="s">
        <v>4943</v>
      </c>
    </row>
    <row r="2188" spans="2:104" x14ac:dyDescent="0.25">
      <c r="B2188" s="2">
        <v>44343</v>
      </c>
      <c r="C2188" s="1">
        <v>1</v>
      </c>
      <c r="D2188" s="1">
        <v>0</v>
      </c>
      <c r="E2188" s="1">
        <v>0</v>
      </c>
      <c r="F2188" s="1">
        <v>0</v>
      </c>
      <c r="G2188">
        <v>0</v>
      </c>
      <c r="H2188">
        <v>0</v>
      </c>
      <c r="I2188">
        <v>1</v>
      </c>
      <c r="J2188">
        <v>0</v>
      </c>
      <c r="K2188">
        <v>1</v>
      </c>
      <c r="L2188">
        <v>0</v>
      </c>
      <c r="M2188">
        <v>0</v>
      </c>
      <c r="N2188">
        <v>1</v>
      </c>
      <c r="O2188">
        <v>1</v>
      </c>
      <c r="P2188">
        <v>0</v>
      </c>
      <c r="Q2188">
        <v>0</v>
      </c>
      <c r="R2188">
        <v>0</v>
      </c>
      <c r="S2188">
        <v>0</v>
      </c>
      <c r="T2188">
        <v>1</v>
      </c>
      <c r="U2188">
        <v>0</v>
      </c>
      <c r="V2188" s="1">
        <v>1</v>
      </c>
      <c r="W2188" s="1">
        <v>0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1</v>
      </c>
      <c r="AY2188" s="1">
        <v>0</v>
      </c>
      <c r="AZ2188" s="1">
        <v>1</v>
      </c>
      <c r="BA2188" s="1">
        <v>0</v>
      </c>
      <c r="BB2188" s="1">
        <v>0</v>
      </c>
      <c r="BC2188">
        <v>0</v>
      </c>
      <c r="BD2188">
        <v>0</v>
      </c>
      <c r="BE2188">
        <v>1</v>
      </c>
      <c r="BF2188">
        <v>0</v>
      </c>
      <c r="BG2188" s="1">
        <v>1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M2188" s="1">
        <v>0</v>
      </c>
      <c r="BN2188" s="1">
        <v>0</v>
      </c>
      <c r="BO2188" s="1">
        <v>0</v>
      </c>
      <c r="BP2188" s="1">
        <v>0</v>
      </c>
      <c r="BQ2188" s="1">
        <v>0</v>
      </c>
      <c r="BR2188" s="1">
        <v>0</v>
      </c>
      <c r="BS2188" s="1">
        <v>0</v>
      </c>
      <c r="BT2188" s="1">
        <v>0</v>
      </c>
      <c r="BU2188" s="1">
        <v>0</v>
      </c>
      <c r="BV2188" s="1">
        <v>0</v>
      </c>
      <c r="BW2188" s="1">
        <v>0</v>
      </c>
      <c r="BX2188" s="1">
        <v>0</v>
      </c>
      <c r="BY2188" s="1">
        <v>0</v>
      </c>
      <c r="BZ2188" s="1">
        <v>0</v>
      </c>
      <c r="CA2188" s="1">
        <v>0</v>
      </c>
      <c r="CB2188" s="1">
        <v>0</v>
      </c>
      <c r="CC2188" s="1">
        <v>0</v>
      </c>
      <c r="CD2188" s="1">
        <v>0</v>
      </c>
      <c r="CE2188" s="1">
        <v>0</v>
      </c>
      <c r="CF2188" s="1">
        <v>0</v>
      </c>
      <c r="CG2188" s="1">
        <v>0</v>
      </c>
      <c r="CH2188" s="1">
        <v>0</v>
      </c>
      <c r="CI2188" s="1" t="s">
        <v>4946</v>
      </c>
      <c r="CJ2188" s="1" t="s">
        <v>4946</v>
      </c>
      <c r="CK2188" s="1" t="s">
        <v>4944</v>
      </c>
      <c r="CL2188" s="1" t="s">
        <v>4944</v>
      </c>
      <c r="CM2188" s="1" t="s">
        <v>4944</v>
      </c>
      <c r="CN2188" s="1" t="s">
        <v>4946</v>
      </c>
      <c r="CO2188" s="1" t="s">
        <v>4944</v>
      </c>
      <c r="CP2188" s="1" t="s">
        <v>4944</v>
      </c>
      <c r="CQ2188" s="1" t="s">
        <v>4945</v>
      </c>
      <c r="CR2188" s="1" t="s">
        <v>4944</v>
      </c>
      <c r="CS2188" s="1" t="s">
        <v>4945</v>
      </c>
      <c r="CT2188" s="1" t="s">
        <v>4943</v>
      </c>
      <c r="CU2188" s="1" t="s">
        <v>4943</v>
      </c>
      <c r="CV2188" s="1" t="s">
        <v>4943</v>
      </c>
      <c r="CW2188" s="1" t="s">
        <v>4943</v>
      </c>
      <c r="CX2188" s="1" t="s">
        <v>4943</v>
      </c>
      <c r="CY2188" s="1" t="s">
        <v>4943</v>
      </c>
      <c r="CZ2188" s="1" t="s">
        <v>4943</v>
      </c>
    </row>
    <row r="2189" spans="2:104" x14ac:dyDescent="0.25">
      <c r="B2189" s="2">
        <v>44343</v>
      </c>
      <c r="C2189" s="1">
        <v>1</v>
      </c>
      <c r="D2189" s="1">
        <v>0</v>
      </c>
      <c r="E2189" s="1">
        <v>0</v>
      </c>
      <c r="F2189" s="1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0</v>
      </c>
      <c r="N2189">
        <v>1</v>
      </c>
      <c r="O2189">
        <v>1</v>
      </c>
      <c r="P2189">
        <v>0</v>
      </c>
      <c r="Q2189">
        <v>0</v>
      </c>
      <c r="R2189">
        <v>0</v>
      </c>
      <c r="S2189">
        <v>0</v>
      </c>
      <c r="T2189">
        <v>1</v>
      </c>
      <c r="U2189">
        <v>0</v>
      </c>
      <c r="V2189" s="1">
        <v>0</v>
      </c>
      <c r="W2189" s="1">
        <v>0</v>
      </c>
      <c r="X2189" s="1">
        <v>1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1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1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1</v>
      </c>
      <c r="AZ2189" s="1">
        <v>1</v>
      </c>
      <c r="BA2189" s="1">
        <v>1</v>
      </c>
      <c r="BB2189" s="1">
        <v>1</v>
      </c>
      <c r="BC2189">
        <v>1</v>
      </c>
      <c r="BD2189">
        <v>1</v>
      </c>
      <c r="BE2189">
        <v>1</v>
      </c>
      <c r="BF2189">
        <v>0</v>
      </c>
      <c r="BG2189" s="1">
        <v>0</v>
      </c>
      <c r="BH2189" s="1">
        <v>0</v>
      </c>
      <c r="BI2189" s="1">
        <v>1</v>
      </c>
      <c r="BJ2189" s="1">
        <v>0</v>
      </c>
      <c r="BK2189" s="1">
        <v>0</v>
      </c>
      <c r="BL2189" s="1">
        <v>0</v>
      </c>
      <c r="BM2189" s="1">
        <v>0</v>
      </c>
      <c r="BN2189" s="1">
        <v>0</v>
      </c>
      <c r="BO2189" s="1">
        <v>0</v>
      </c>
      <c r="BP2189" s="1">
        <v>0</v>
      </c>
      <c r="BQ2189" s="1">
        <v>0</v>
      </c>
      <c r="BR2189" s="1">
        <v>0</v>
      </c>
      <c r="BS2189" s="1">
        <v>0</v>
      </c>
      <c r="BT2189" s="1">
        <v>0</v>
      </c>
      <c r="BU2189" s="1">
        <v>0</v>
      </c>
      <c r="BV2189" s="1">
        <v>0</v>
      </c>
      <c r="BW2189" s="1">
        <v>0</v>
      </c>
      <c r="BX2189" s="1">
        <v>0</v>
      </c>
      <c r="BY2189" s="1">
        <v>0</v>
      </c>
      <c r="BZ2189" s="1">
        <v>0</v>
      </c>
      <c r="CA2189" s="1">
        <v>0</v>
      </c>
      <c r="CB2189" s="1">
        <v>0</v>
      </c>
      <c r="CC2189" s="1">
        <v>0</v>
      </c>
      <c r="CD2189" s="1">
        <v>0</v>
      </c>
      <c r="CE2189" s="1">
        <v>0</v>
      </c>
      <c r="CF2189" s="1">
        <v>0</v>
      </c>
      <c r="CG2189" s="1">
        <v>0</v>
      </c>
      <c r="CH2189" s="1">
        <v>0</v>
      </c>
      <c r="CI2189" s="1" t="s">
        <v>4946</v>
      </c>
      <c r="CJ2189" s="1" t="s">
        <v>4946</v>
      </c>
      <c r="CK2189" s="1" t="s">
        <v>4946</v>
      </c>
      <c r="CL2189" s="1" t="s">
        <v>4946</v>
      </c>
      <c r="CM2189" s="1" t="s">
        <v>4944</v>
      </c>
      <c r="CN2189" s="1" t="s">
        <v>4946</v>
      </c>
      <c r="CO2189" s="1" t="s">
        <v>4944</v>
      </c>
      <c r="CP2189" s="1" t="s">
        <v>4944</v>
      </c>
      <c r="CQ2189" s="1" t="s">
        <v>4944</v>
      </c>
      <c r="CR2189" s="1" t="s">
        <v>4946</v>
      </c>
      <c r="CS2189" s="1" t="s">
        <v>4945</v>
      </c>
      <c r="CT2189" s="1" t="s">
        <v>4943</v>
      </c>
      <c r="CU2189" s="1" t="s">
        <v>4943</v>
      </c>
      <c r="CV2189" s="1" t="s">
        <v>4943</v>
      </c>
      <c r="CW2189" s="1" t="s">
        <v>4943</v>
      </c>
      <c r="CX2189" s="1" t="s">
        <v>4943</v>
      </c>
      <c r="CY2189" s="1" t="s">
        <v>4943</v>
      </c>
      <c r="CZ2189" s="1" t="s">
        <v>4943</v>
      </c>
    </row>
    <row r="2190" spans="2:104" x14ac:dyDescent="0.25">
      <c r="B2190" s="2">
        <v>44343</v>
      </c>
      <c r="C2190" s="1">
        <v>1</v>
      </c>
      <c r="D2190" s="1">
        <v>0</v>
      </c>
      <c r="E2190" s="1">
        <v>0</v>
      </c>
      <c r="F2190" s="1">
        <v>0</v>
      </c>
      <c r="G2190">
        <v>0</v>
      </c>
      <c r="H2190">
        <v>0</v>
      </c>
      <c r="I2190">
        <v>1</v>
      </c>
      <c r="J2190">
        <v>0</v>
      </c>
      <c r="K2190">
        <v>1</v>
      </c>
      <c r="L2190">
        <v>0</v>
      </c>
      <c r="M2190">
        <v>0</v>
      </c>
      <c r="N2190">
        <v>1</v>
      </c>
      <c r="O2190">
        <v>1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 s="1">
        <v>1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1">
        <v>0</v>
      </c>
      <c r="AV2190" s="1">
        <v>0</v>
      </c>
      <c r="AW2190" s="1">
        <v>1</v>
      </c>
      <c r="AX2190" s="1">
        <v>1</v>
      </c>
      <c r="AY2190" s="1">
        <v>1</v>
      </c>
      <c r="AZ2190" s="1">
        <v>1</v>
      </c>
      <c r="BA2190" s="1">
        <v>0</v>
      </c>
      <c r="BB2190" s="1">
        <v>0</v>
      </c>
      <c r="BC2190">
        <v>1</v>
      </c>
      <c r="BD2190">
        <v>1</v>
      </c>
      <c r="BE2190">
        <v>1</v>
      </c>
      <c r="BF2190">
        <v>0</v>
      </c>
      <c r="BG2190" s="1">
        <v>1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M2190" s="1">
        <v>0</v>
      </c>
      <c r="BN2190" s="1">
        <v>0</v>
      </c>
      <c r="BO2190" s="1">
        <v>0</v>
      </c>
      <c r="BP2190" s="1">
        <v>0</v>
      </c>
      <c r="BQ2190" s="1">
        <v>0</v>
      </c>
      <c r="BR2190" s="1">
        <v>0</v>
      </c>
      <c r="BS2190" s="1">
        <v>0</v>
      </c>
      <c r="BT2190" s="1">
        <v>0</v>
      </c>
      <c r="BU2190" s="1">
        <v>0</v>
      </c>
      <c r="BV2190" s="1">
        <v>0</v>
      </c>
      <c r="BW2190" s="1">
        <v>0</v>
      </c>
      <c r="BX2190" s="1">
        <v>0</v>
      </c>
      <c r="BY2190" s="1">
        <v>0</v>
      </c>
      <c r="BZ2190" s="1">
        <v>0</v>
      </c>
      <c r="CA2190" s="1">
        <v>0</v>
      </c>
      <c r="CB2190" s="1">
        <v>0</v>
      </c>
      <c r="CC2190" s="1">
        <v>0</v>
      </c>
      <c r="CD2190" s="1">
        <v>0</v>
      </c>
      <c r="CE2190" s="1">
        <v>0</v>
      </c>
      <c r="CF2190" s="1">
        <v>0</v>
      </c>
      <c r="CG2190" s="1">
        <v>0</v>
      </c>
      <c r="CH2190" s="1">
        <v>0</v>
      </c>
      <c r="CI2190" s="1" t="s">
        <v>4946</v>
      </c>
      <c r="CJ2190" s="1" t="s">
        <v>4946</v>
      </c>
      <c r="CK2190" s="1" t="s">
        <v>4944</v>
      </c>
      <c r="CL2190" s="1" t="s">
        <v>4944</v>
      </c>
      <c r="CM2190" s="1" t="s">
        <v>4945</v>
      </c>
      <c r="CN2190" s="1" t="s">
        <v>4945</v>
      </c>
      <c r="CO2190" s="1" t="s">
        <v>4945</v>
      </c>
      <c r="CP2190" s="1" t="s">
        <v>4945</v>
      </c>
      <c r="CQ2190" s="1" t="s">
        <v>4945</v>
      </c>
      <c r="CR2190" s="1" t="s">
        <v>4945</v>
      </c>
      <c r="CS2190" s="1" t="s">
        <v>4945</v>
      </c>
      <c r="CT2190" s="1" t="s">
        <v>4943</v>
      </c>
      <c r="CU2190" s="1" t="s">
        <v>4943</v>
      </c>
      <c r="CV2190" s="1" t="s">
        <v>4943</v>
      </c>
      <c r="CW2190" s="1" t="s">
        <v>4943</v>
      </c>
      <c r="CX2190" s="1" t="s">
        <v>4943</v>
      </c>
      <c r="CY2190" s="1" t="s">
        <v>4943</v>
      </c>
      <c r="CZ2190" s="1" t="s">
        <v>4943</v>
      </c>
    </row>
    <row r="2191" spans="2:104" x14ac:dyDescent="0.25">
      <c r="B2191" s="2">
        <v>44343</v>
      </c>
      <c r="C2191" s="1">
        <v>0</v>
      </c>
      <c r="D2191" s="1">
        <v>1</v>
      </c>
      <c r="E2191" s="1">
        <v>0</v>
      </c>
      <c r="F2191" s="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>
        <v>0</v>
      </c>
      <c r="BD2191">
        <v>0</v>
      </c>
      <c r="BE2191">
        <v>0</v>
      </c>
      <c r="BF219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M2191" s="1">
        <v>0</v>
      </c>
      <c r="BN2191" s="1">
        <v>0</v>
      </c>
      <c r="BO2191" s="1">
        <v>0</v>
      </c>
      <c r="BP2191" s="1">
        <v>0</v>
      </c>
      <c r="BQ2191" s="1">
        <v>0</v>
      </c>
      <c r="BR2191" s="1">
        <v>0</v>
      </c>
      <c r="BS2191" s="1">
        <v>0</v>
      </c>
      <c r="BT2191" s="1">
        <v>0</v>
      </c>
      <c r="BU2191" s="1">
        <v>0</v>
      </c>
      <c r="BV2191" s="1">
        <v>0</v>
      </c>
      <c r="BW2191" s="1">
        <v>0</v>
      </c>
      <c r="BX2191" s="1">
        <v>0</v>
      </c>
      <c r="BY2191" s="1">
        <v>0</v>
      </c>
      <c r="BZ2191" s="1">
        <v>0</v>
      </c>
      <c r="CA2191" s="1">
        <v>0</v>
      </c>
      <c r="CB2191" s="1">
        <v>0</v>
      </c>
      <c r="CC2191" s="1">
        <v>0</v>
      </c>
      <c r="CD2191" s="1">
        <v>0</v>
      </c>
      <c r="CE2191" s="1">
        <v>0</v>
      </c>
      <c r="CF2191" s="1">
        <v>0</v>
      </c>
      <c r="CG2191" s="1">
        <v>0</v>
      </c>
      <c r="CH2191" s="1">
        <v>0</v>
      </c>
      <c r="CI2191" s="1" t="s">
        <v>4943</v>
      </c>
      <c r="CJ2191" s="1" t="s">
        <v>4943</v>
      </c>
      <c r="CK2191" s="1" t="s">
        <v>4943</v>
      </c>
      <c r="CL2191" s="1" t="s">
        <v>4943</v>
      </c>
      <c r="CM2191" s="1" t="s">
        <v>4943</v>
      </c>
      <c r="CN2191" s="1" t="s">
        <v>4943</v>
      </c>
      <c r="CO2191" s="1" t="s">
        <v>4943</v>
      </c>
      <c r="CP2191" s="1" t="s">
        <v>4943</v>
      </c>
      <c r="CQ2191" s="1" t="s">
        <v>4943</v>
      </c>
      <c r="CR2191" s="1" t="s">
        <v>4943</v>
      </c>
      <c r="CS2191" s="1" t="s">
        <v>4943</v>
      </c>
      <c r="CT2191" s="1" t="s">
        <v>4943</v>
      </c>
      <c r="CU2191" s="1" t="s">
        <v>4943</v>
      </c>
      <c r="CV2191" s="1" t="s">
        <v>4943</v>
      </c>
      <c r="CW2191" s="1" t="s">
        <v>4943</v>
      </c>
      <c r="CX2191" s="1" t="s">
        <v>4943</v>
      </c>
      <c r="CY2191" s="1" t="s">
        <v>23</v>
      </c>
      <c r="CZ2191" s="1" t="s">
        <v>4943</v>
      </c>
    </row>
    <row r="2192" spans="2:104" x14ac:dyDescent="0.25">
      <c r="B2192" s="2">
        <v>44343</v>
      </c>
      <c r="C2192" s="1">
        <v>0</v>
      </c>
      <c r="D2192" s="1">
        <v>1</v>
      </c>
      <c r="E2192" s="1">
        <v>0</v>
      </c>
      <c r="F2192" s="1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>
        <v>0</v>
      </c>
      <c r="BD2192">
        <v>0</v>
      </c>
      <c r="BE2192">
        <v>0</v>
      </c>
      <c r="BF2192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M2192" s="1">
        <v>0</v>
      </c>
      <c r="BN2192" s="1">
        <v>0</v>
      </c>
      <c r="BO2192" s="1">
        <v>0</v>
      </c>
      <c r="BP2192" s="1">
        <v>0</v>
      </c>
      <c r="BQ2192" s="1">
        <v>0</v>
      </c>
      <c r="BR2192" s="1">
        <v>0</v>
      </c>
      <c r="BS2192" s="1">
        <v>0</v>
      </c>
      <c r="BT2192" s="1">
        <v>0</v>
      </c>
      <c r="BU2192" s="1">
        <v>0</v>
      </c>
      <c r="BV2192" s="1">
        <v>0</v>
      </c>
      <c r="BW2192" s="1">
        <v>0</v>
      </c>
      <c r="BX2192" s="1">
        <v>0</v>
      </c>
      <c r="BY2192" s="1">
        <v>0</v>
      </c>
      <c r="BZ2192" s="1">
        <v>0</v>
      </c>
      <c r="CA2192" s="1">
        <v>0</v>
      </c>
      <c r="CB2192" s="1">
        <v>0</v>
      </c>
      <c r="CC2192" s="1">
        <v>0</v>
      </c>
      <c r="CD2192" s="1">
        <v>0</v>
      </c>
      <c r="CE2192" s="1">
        <v>0</v>
      </c>
      <c r="CF2192" s="1">
        <v>0</v>
      </c>
      <c r="CG2192" s="1">
        <v>0</v>
      </c>
      <c r="CH2192" s="1">
        <v>0</v>
      </c>
      <c r="CI2192" s="1" t="s">
        <v>4943</v>
      </c>
      <c r="CJ2192" s="1" t="s">
        <v>4943</v>
      </c>
      <c r="CK2192" s="1" t="s">
        <v>4943</v>
      </c>
      <c r="CL2192" s="1" t="s">
        <v>4943</v>
      </c>
      <c r="CM2192" s="1" t="s">
        <v>4943</v>
      </c>
      <c r="CN2192" s="1" t="s">
        <v>4943</v>
      </c>
      <c r="CO2192" s="1" t="s">
        <v>4943</v>
      </c>
      <c r="CP2192" s="1" t="s">
        <v>4943</v>
      </c>
      <c r="CQ2192" s="1" t="s">
        <v>4943</v>
      </c>
      <c r="CR2192" s="1" t="s">
        <v>4943</v>
      </c>
      <c r="CS2192" s="1" t="s">
        <v>4943</v>
      </c>
      <c r="CT2192" s="1" t="s">
        <v>4943</v>
      </c>
      <c r="CU2192" s="1" t="s">
        <v>4943</v>
      </c>
      <c r="CV2192" s="1" t="s">
        <v>4943</v>
      </c>
      <c r="CW2192" s="1" t="s">
        <v>4943</v>
      </c>
      <c r="CX2192" s="1" t="s">
        <v>4943</v>
      </c>
      <c r="CY2192" s="1" t="s">
        <v>23</v>
      </c>
      <c r="CZ2192" s="1" t="s">
        <v>4943</v>
      </c>
    </row>
    <row r="2193" spans="2:104" x14ac:dyDescent="0.25">
      <c r="B2193" s="2">
        <v>44343</v>
      </c>
      <c r="C2193" s="1">
        <v>0</v>
      </c>
      <c r="D2193" s="1">
        <v>1</v>
      </c>
      <c r="E2193" s="1">
        <v>0</v>
      </c>
      <c r="F2193" s="1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>
        <v>0</v>
      </c>
      <c r="BD2193">
        <v>0</v>
      </c>
      <c r="BE2193">
        <v>0</v>
      </c>
      <c r="BF2193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M2193" s="1">
        <v>0</v>
      </c>
      <c r="BN2193" s="1">
        <v>0</v>
      </c>
      <c r="BO2193" s="1">
        <v>0</v>
      </c>
      <c r="BP2193" s="1">
        <v>0</v>
      </c>
      <c r="BQ2193" s="1">
        <v>0</v>
      </c>
      <c r="BR2193" s="1">
        <v>0</v>
      </c>
      <c r="BS2193" s="1">
        <v>0</v>
      </c>
      <c r="BT2193" s="1">
        <v>0</v>
      </c>
      <c r="BU2193" s="1">
        <v>0</v>
      </c>
      <c r="BV2193" s="1">
        <v>0</v>
      </c>
      <c r="BW2193" s="1">
        <v>0</v>
      </c>
      <c r="BX2193" s="1">
        <v>0</v>
      </c>
      <c r="BY2193" s="1">
        <v>0</v>
      </c>
      <c r="BZ2193" s="1">
        <v>0</v>
      </c>
      <c r="CA2193" s="1">
        <v>0</v>
      </c>
      <c r="CB2193" s="1">
        <v>0</v>
      </c>
      <c r="CC2193" s="1">
        <v>0</v>
      </c>
      <c r="CD2193" s="1">
        <v>0</v>
      </c>
      <c r="CE2193" s="1">
        <v>0</v>
      </c>
      <c r="CF2193" s="1">
        <v>0</v>
      </c>
      <c r="CG2193" s="1">
        <v>0</v>
      </c>
      <c r="CH2193" s="1">
        <v>0</v>
      </c>
      <c r="CI2193" s="1" t="s">
        <v>4943</v>
      </c>
      <c r="CJ2193" s="1" t="s">
        <v>4943</v>
      </c>
      <c r="CK2193" s="1" t="s">
        <v>4943</v>
      </c>
      <c r="CL2193" s="1" t="s">
        <v>4943</v>
      </c>
      <c r="CM2193" s="1" t="s">
        <v>4943</v>
      </c>
      <c r="CN2193" s="1" t="s">
        <v>4943</v>
      </c>
      <c r="CO2193" s="1" t="s">
        <v>4943</v>
      </c>
      <c r="CP2193" s="1" t="s">
        <v>4943</v>
      </c>
      <c r="CQ2193" s="1" t="s">
        <v>4943</v>
      </c>
      <c r="CR2193" s="1" t="s">
        <v>4943</v>
      </c>
      <c r="CS2193" s="1" t="s">
        <v>4943</v>
      </c>
      <c r="CT2193" s="1" t="s">
        <v>4943</v>
      </c>
      <c r="CU2193" s="1" t="s">
        <v>4943</v>
      </c>
      <c r="CV2193" s="1" t="s">
        <v>4943</v>
      </c>
      <c r="CW2193" s="1" t="s">
        <v>4943</v>
      </c>
      <c r="CX2193" s="1" t="s">
        <v>4943</v>
      </c>
      <c r="CY2193" s="1" t="s">
        <v>23</v>
      </c>
      <c r="CZ2193" s="1" t="s">
        <v>4943</v>
      </c>
    </row>
    <row r="2194" spans="2:104" x14ac:dyDescent="0.25">
      <c r="B2194" s="2">
        <v>44343</v>
      </c>
      <c r="C2194" s="1">
        <v>1</v>
      </c>
      <c r="D2194" s="1">
        <v>0</v>
      </c>
      <c r="E2194" s="1">
        <v>0</v>
      </c>
      <c r="F2194" s="1">
        <v>0</v>
      </c>
      <c r="G2194">
        <v>0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1</v>
      </c>
      <c r="O2194">
        <v>1</v>
      </c>
      <c r="P2194">
        <v>0</v>
      </c>
      <c r="Q2194">
        <v>0</v>
      </c>
      <c r="R2194">
        <v>0</v>
      </c>
      <c r="S2194">
        <v>0</v>
      </c>
      <c r="T2194">
        <v>1</v>
      </c>
      <c r="U2194">
        <v>0</v>
      </c>
      <c r="V2194" s="1">
        <v>1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1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1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1</v>
      </c>
      <c r="AX2194" s="1">
        <v>1</v>
      </c>
      <c r="AY2194" s="1">
        <v>1</v>
      </c>
      <c r="AZ2194" s="1">
        <v>1</v>
      </c>
      <c r="BA2194" s="1">
        <v>0</v>
      </c>
      <c r="BB2194" s="1">
        <v>0</v>
      </c>
      <c r="BC2194">
        <v>1</v>
      </c>
      <c r="BD2194">
        <v>0</v>
      </c>
      <c r="BE2194">
        <v>1</v>
      </c>
      <c r="BF2194">
        <v>0</v>
      </c>
      <c r="BG2194" s="1">
        <v>1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M2194" s="1">
        <v>0</v>
      </c>
      <c r="BN2194" s="1">
        <v>0</v>
      </c>
      <c r="BO2194" s="1">
        <v>0</v>
      </c>
      <c r="BP2194" s="1">
        <v>0</v>
      </c>
      <c r="BQ2194" s="1">
        <v>0</v>
      </c>
      <c r="BR2194" s="1">
        <v>0</v>
      </c>
      <c r="BS2194" s="1">
        <v>0</v>
      </c>
      <c r="BT2194" s="1">
        <v>0</v>
      </c>
      <c r="BU2194" s="1">
        <v>0</v>
      </c>
      <c r="BV2194" s="1">
        <v>0</v>
      </c>
      <c r="BW2194" s="1">
        <v>0</v>
      </c>
      <c r="BX2194" s="1">
        <v>0</v>
      </c>
      <c r="BY2194" s="1">
        <v>0</v>
      </c>
      <c r="BZ2194" s="1">
        <v>0</v>
      </c>
      <c r="CA2194" s="1">
        <v>0</v>
      </c>
      <c r="CB2194" s="1">
        <v>0</v>
      </c>
      <c r="CC2194" s="1">
        <v>0</v>
      </c>
      <c r="CD2194" s="1">
        <v>0</v>
      </c>
      <c r="CE2194" s="1">
        <v>0</v>
      </c>
      <c r="CF2194" s="1">
        <v>1</v>
      </c>
      <c r="CG2194" s="1">
        <v>0</v>
      </c>
      <c r="CH2194" s="1">
        <v>0</v>
      </c>
      <c r="CI2194" s="1" t="s">
        <v>4946</v>
      </c>
      <c r="CJ2194" s="1" t="s">
        <v>4946</v>
      </c>
      <c r="CK2194" s="1" t="s">
        <v>4946</v>
      </c>
      <c r="CL2194" s="1" t="s">
        <v>4946</v>
      </c>
      <c r="CM2194" s="1" t="s">
        <v>4946</v>
      </c>
      <c r="CN2194" s="1" t="s">
        <v>4946</v>
      </c>
      <c r="CO2194" s="1" t="s">
        <v>4946</v>
      </c>
      <c r="CP2194" s="1" t="s">
        <v>4946</v>
      </c>
      <c r="CQ2194" s="1" t="s">
        <v>4944</v>
      </c>
      <c r="CR2194" s="1" t="s">
        <v>4946</v>
      </c>
      <c r="CS2194" s="1" t="s">
        <v>4944</v>
      </c>
      <c r="CT2194" s="1" t="s">
        <v>4943</v>
      </c>
      <c r="CU2194" s="1" t="s">
        <v>4943</v>
      </c>
      <c r="CV2194" s="1" t="s">
        <v>4943</v>
      </c>
      <c r="CW2194" s="1" t="s">
        <v>4943</v>
      </c>
      <c r="CX2194" s="1" t="s">
        <v>4943</v>
      </c>
      <c r="CY2194" s="1" t="s">
        <v>4943</v>
      </c>
      <c r="CZ2194" s="1" t="s">
        <v>4943</v>
      </c>
    </row>
    <row r="2195" spans="2:104" x14ac:dyDescent="0.25">
      <c r="B2195" s="2">
        <v>44343</v>
      </c>
      <c r="C2195" s="1">
        <v>1</v>
      </c>
      <c r="D2195" s="1">
        <v>0</v>
      </c>
      <c r="E2195" s="1">
        <v>0</v>
      </c>
      <c r="F2195" s="1">
        <v>0</v>
      </c>
      <c r="G2195">
        <v>0</v>
      </c>
      <c r="H2195">
        <v>0</v>
      </c>
      <c r="I2195">
        <v>1</v>
      </c>
      <c r="J2195">
        <v>0</v>
      </c>
      <c r="K2195">
        <v>1</v>
      </c>
      <c r="L2195">
        <v>0</v>
      </c>
      <c r="M2195">
        <v>0</v>
      </c>
      <c r="N2195">
        <v>1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1</v>
      </c>
      <c r="U2195">
        <v>0</v>
      </c>
      <c r="V2195" s="1">
        <v>1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1</v>
      </c>
      <c r="AY2195" s="1">
        <v>0</v>
      </c>
      <c r="AZ2195" s="1">
        <v>0</v>
      </c>
      <c r="BA2195" s="1">
        <v>0</v>
      </c>
      <c r="BB2195" s="1">
        <v>0</v>
      </c>
      <c r="BC2195">
        <v>1</v>
      </c>
      <c r="BD2195">
        <v>0</v>
      </c>
      <c r="BE2195">
        <v>1</v>
      </c>
      <c r="BF2195">
        <v>0</v>
      </c>
      <c r="BG2195" s="1">
        <v>1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M2195" s="1">
        <v>0</v>
      </c>
      <c r="BN2195" s="1">
        <v>0</v>
      </c>
      <c r="BO2195" s="1">
        <v>0</v>
      </c>
      <c r="BP2195" s="1">
        <v>0</v>
      </c>
      <c r="BQ2195" s="1">
        <v>0</v>
      </c>
      <c r="BR2195" s="1">
        <v>0</v>
      </c>
      <c r="BS2195" s="1">
        <v>0</v>
      </c>
      <c r="BT2195" s="1">
        <v>0</v>
      </c>
      <c r="BU2195" s="1">
        <v>0</v>
      </c>
      <c r="BV2195" s="1">
        <v>0</v>
      </c>
      <c r="BW2195" s="1">
        <v>0</v>
      </c>
      <c r="BX2195" s="1">
        <v>0</v>
      </c>
      <c r="BY2195" s="1">
        <v>0</v>
      </c>
      <c r="BZ2195" s="1">
        <v>0</v>
      </c>
      <c r="CA2195" s="1">
        <v>0</v>
      </c>
      <c r="CB2195" s="1">
        <v>0</v>
      </c>
      <c r="CC2195" s="1">
        <v>0</v>
      </c>
      <c r="CD2195" s="1">
        <v>0</v>
      </c>
      <c r="CE2195" s="1">
        <v>0</v>
      </c>
      <c r="CF2195" s="1">
        <v>0</v>
      </c>
      <c r="CG2195" s="1">
        <v>0</v>
      </c>
      <c r="CH2195" s="1">
        <v>0</v>
      </c>
      <c r="CI2195" s="1" t="s">
        <v>4946</v>
      </c>
      <c r="CJ2195" s="1" t="s">
        <v>4946</v>
      </c>
      <c r="CK2195" s="1" t="s">
        <v>4946</v>
      </c>
      <c r="CL2195" s="1" t="s">
        <v>4946</v>
      </c>
      <c r="CM2195" s="1" t="s">
        <v>4946</v>
      </c>
      <c r="CN2195" s="1" t="s">
        <v>4946</v>
      </c>
      <c r="CO2195" s="1" t="s">
        <v>4946</v>
      </c>
      <c r="CP2195" s="1" t="s">
        <v>4946</v>
      </c>
      <c r="CQ2195" s="1" t="s">
        <v>4946</v>
      </c>
      <c r="CR2195" s="1" t="s">
        <v>4946</v>
      </c>
      <c r="CS2195" s="1" t="s">
        <v>4944</v>
      </c>
      <c r="CT2195" s="1" t="s">
        <v>4943</v>
      </c>
      <c r="CU2195" s="1" t="s">
        <v>4943</v>
      </c>
      <c r="CV2195" s="1" t="s">
        <v>4943</v>
      </c>
      <c r="CW2195" s="1" t="s">
        <v>4943</v>
      </c>
      <c r="CX2195" s="1" t="s">
        <v>4943</v>
      </c>
      <c r="CY2195" s="1" t="s">
        <v>4943</v>
      </c>
      <c r="CZ2195" s="1" t="s">
        <v>4943</v>
      </c>
    </row>
    <row r="2196" spans="2:104" x14ac:dyDescent="0.25">
      <c r="B2196" s="2">
        <v>44343</v>
      </c>
      <c r="C2196" s="1">
        <v>0</v>
      </c>
      <c r="D2196" s="1">
        <v>1</v>
      </c>
      <c r="E2196" s="1">
        <v>0</v>
      </c>
      <c r="F2196" s="1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>
        <v>0</v>
      </c>
      <c r="BD2196">
        <v>0</v>
      </c>
      <c r="BE2196">
        <v>0</v>
      </c>
      <c r="BF2196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M2196" s="1">
        <v>0</v>
      </c>
      <c r="BN2196" s="1">
        <v>0</v>
      </c>
      <c r="BO2196" s="1">
        <v>0</v>
      </c>
      <c r="BP2196" s="1">
        <v>0</v>
      </c>
      <c r="BQ2196" s="1">
        <v>0</v>
      </c>
      <c r="BR2196" s="1">
        <v>0</v>
      </c>
      <c r="BS2196" s="1">
        <v>0</v>
      </c>
      <c r="BT2196" s="1">
        <v>0</v>
      </c>
      <c r="BU2196" s="1">
        <v>0</v>
      </c>
      <c r="BV2196" s="1">
        <v>0</v>
      </c>
      <c r="BW2196" s="1">
        <v>0</v>
      </c>
      <c r="BX2196" s="1">
        <v>0</v>
      </c>
      <c r="BY2196" s="1">
        <v>0</v>
      </c>
      <c r="BZ2196" s="1">
        <v>0</v>
      </c>
      <c r="CA2196" s="1">
        <v>0</v>
      </c>
      <c r="CB2196" s="1">
        <v>0</v>
      </c>
      <c r="CC2196" s="1">
        <v>0</v>
      </c>
      <c r="CD2196" s="1">
        <v>0</v>
      </c>
      <c r="CE2196" s="1">
        <v>0</v>
      </c>
      <c r="CF2196" s="1">
        <v>0</v>
      </c>
      <c r="CG2196" s="1">
        <v>0</v>
      </c>
      <c r="CH2196" s="1">
        <v>0</v>
      </c>
      <c r="CI2196" s="1" t="s">
        <v>4943</v>
      </c>
      <c r="CJ2196" s="1" t="s">
        <v>4943</v>
      </c>
      <c r="CK2196" s="1" t="s">
        <v>4943</v>
      </c>
      <c r="CL2196" s="1" t="s">
        <v>4943</v>
      </c>
      <c r="CM2196" s="1" t="s">
        <v>4943</v>
      </c>
      <c r="CN2196" s="1" t="s">
        <v>4943</v>
      </c>
      <c r="CO2196" s="1" t="s">
        <v>4943</v>
      </c>
      <c r="CP2196" s="1" t="s">
        <v>4943</v>
      </c>
      <c r="CQ2196" s="1" t="s">
        <v>4943</v>
      </c>
      <c r="CR2196" s="1" t="s">
        <v>4943</v>
      </c>
      <c r="CS2196" s="1" t="s">
        <v>4943</v>
      </c>
      <c r="CT2196" s="1" t="s">
        <v>4943</v>
      </c>
      <c r="CU2196" s="1" t="s">
        <v>4943</v>
      </c>
      <c r="CV2196" s="1" t="s">
        <v>4943</v>
      </c>
      <c r="CW2196" s="1" t="s">
        <v>4943</v>
      </c>
      <c r="CX2196" s="1" t="s">
        <v>4943</v>
      </c>
      <c r="CY2196" s="1" t="s">
        <v>23</v>
      </c>
      <c r="CZ2196" s="1" t="s">
        <v>4943</v>
      </c>
    </row>
    <row r="2197" spans="2:104" x14ac:dyDescent="0.25">
      <c r="B2197" s="2">
        <v>44343</v>
      </c>
      <c r="C2197" s="1">
        <v>1</v>
      </c>
      <c r="D2197" s="1">
        <v>0</v>
      </c>
      <c r="E2197" s="1">
        <v>0</v>
      </c>
      <c r="F2197" s="1">
        <v>0</v>
      </c>
      <c r="G2197">
        <v>0</v>
      </c>
      <c r="H2197">
        <v>0</v>
      </c>
      <c r="I2197">
        <v>1</v>
      </c>
      <c r="J2197">
        <v>0</v>
      </c>
      <c r="K2197">
        <v>0</v>
      </c>
      <c r="L2197">
        <v>0</v>
      </c>
      <c r="M2197">
        <v>1</v>
      </c>
      <c r="N2197">
        <v>1</v>
      </c>
      <c r="O2197">
        <v>0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0</v>
      </c>
      <c r="V2197" s="1">
        <v>1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>
        <v>0</v>
      </c>
      <c r="BD2197">
        <v>0</v>
      </c>
      <c r="BE2197">
        <v>0</v>
      </c>
      <c r="BF2197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M2197" s="1">
        <v>0</v>
      </c>
      <c r="BN2197" s="1">
        <v>0</v>
      </c>
      <c r="BO2197" s="1">
        <v>0</v>
      </c>
      <c r="BP2197" s="1">
        <v>0</v>
      </c>
      <c r="BQ2197" s="1">
        <v>0</v>
      </c>
      <c r="BR2197" s="1">
        <v>0</v>
      </c>
      <c r="BS2197" s="1">
        <v>0</v>
      </c>
      <c r="BT2197" s="1">
        <v>0</v>
      </c>
      <c r="BU2197" s="1">
        <v>0</v>
      </c>
      <c r="BV2197" s="1">
        <v>0</v>
      </c>
      <c r="BW2197" s="1">
        <v>0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0</v>
      </c>
      <c r="CD2197" s="1">
        <v>0</v>
      </c>
      <c r="CE2197" s="1">
        <v>0</v>
      </c>
      <c r="CF2197" s="1">
        <v>1</v>
      </c>
      <c r="CG2197" s="1">
        <v>0</v>
      </c>
      <c r="CH2197" s="1">
        <v>0</v>
      </c>
      <c r="CI2197" s="1" t="s">
        <v>4946</v>
      </c>
      <c r="CJ2197" s="1" t="s">
        <v>4946</v>
      </c>
      <c r="CK2197" s="1" t="s">
        <v>4946</v>
      </c>
      <c r="CL2197" s="1" t="s">
        <v>4946</v>
      </c>
      <c r="CM2197" s="1" t="s">
        <v>4946</v>
      </c>
      <c r="CN2197" s="1" t="s">
        <v>4946</v>
      </c>
      <c r="CO2197" s="1" t="s">
        <v>4946</v>
      </c>
      <c r="CP2197" s="1" t="s">
        <v>4946</v>
      </c>
      <c r="CQ2197" s="1" t="s">
        <v>4946</v>
      </c>
      <c r="CR2197" s="1" t="s">
        <v>4946</v>
      </c>
      <c r="CS2197" s="1" t="s">
        <v>4946</v>
      </c>
      <c r="CT2197" s="1" t="s">
        <v>4943</v>
      </c>
      <c r="CU2197" s="1" t="s">
        <v>4943</v>
      </c>
      <c r="CV2197" s="1" t="s">
        <v>4943</v>
      </c>
      <c r="CW2197" s="1" t="s">
        <v>4943</v>
      </c>
      <c r="CX2197" s="1" t="s">
        <v>4943</v>
      </c>
      <c r="CY2197" s="1" t="s">
        <v>4943</v>
      </c>
      <c r="CZ2197" s="1" t="s">
        <v>4943</v>
      </c>
    </row>
    <row r="2198" spans="2:104" x14ac:dyDescent="0.25">
      <c r="B2198" s="2">
        <v>44343</v>
      </c>
      <c r="C2198" s="1">
        <v>1</v>
      </c>
      <c r="D2198" s="1">
        <v>0</v>
      </c>
      <c r="E2198" s="1">
        <v>0</v>
      </c>
      <c r="F2198" s="1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1</v>
      </c>
      <c r="M2198">
        <v>1</v>
      </c>
      <c r="N2198">
        <v>1</v>
      </c>
      <c r="O2198">
        <v>1</v>
      </c>
      <c r="P2198">
        <v>1</v>
      </c>
      <c r="Q2198">
        <v>1</v>
      </c>
      <c r="R2198">
        <v>1</v>
      </c>
      <c r="S2198">
        <v>1</v>
      </c>
      <c r="T2198">
        <v>1</v>
      </c>
      <c r="U2198">
        <v>1</v>
      </c>
      <c r="V2198" s="1">
        <v>1</v>
      </c>
      <c r="W2198" s="1">
        <v>1</v>
      </c>
      <c r="X2198" s="1">
        <v>0</v>
      </c>
      <c r="Y2198" s="1">
        <v>0</v>
      </c>
      <c r="Z2198" s="1">
        <v>0</v>
      </c>
      <c r="AA2198" s="1">
        <v>1</v>
      </c>
      <c r="AB2198" s="1">
        <v>0</v>
      </c>
      <c r="AC2198" s="1">
        <v>0</v>
      </c>
      <c r="AD2198" s="1">
        <v>0</v>
      </c>
      <c r="AE2198" s="1">
        <v>0</v>
      </c>
      <c r="AF2198" s="1">
        <v>1</v>
      </c>
      <c r="AG2198" s="1">
        <v>1</v>
      </c>
      <c r="AH2198" s="1">
        <v>0</v>
      </c>
      <c r="AI2198" s="1">
        <v>0</v>
      </c>
      <c r="AJ2198" s="1">
        <v>1</v>
      </c>
      <c r="AK2198" s="1">
        <v>0</v>
      </c>
      <c r="AL2198" s="1">
        <v>0</v>
      </c>
      <c r="AM2198" s="1">
        <v>1</v>
      </c>
      <c r="AN2198" s="1">
        <v>1</v>
      </c>
      <c r="AO2198" s="1">
        <v>0</v>
      </c>
      <c r="AP2198" s="1">
        <v>0</v>
      </c>
      <c r="AQ2198" s="1">
        <v>0</v>
      </c>
      <c r="AR2198" s="1">
        <v>1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1</v>
      </c>
      <c r="AY2198" s="1">
        <v>0</v>
      </c>
      <c r="AZ2198" s="1">
        <v>0</v>
      </c>
      <c r="BA2198" s="1">
        <v>1</v>
      </c>
      <c r="BB2198" s="1">
        <v>1</v>
      </c>
      <c r="BC2198">
        <v>1</v>
      </c>
      <c r="BD2198">
        <v>1</v>
      </c>
      <c r="BE2198">
        <v>1</v>
      </c>
      <c r="BF2198">
        <v>0</v>
      </c>
      <c r="BG2198" s="1">
        <v>1</v>
      </c>
      <c r="BH2198" s="1">
        <v>1</v>
      </c>
      <c r="BI2198" s="1">
        <v>0</v>
      </c>
      <c r="BJ2198" s="1">
        <v>0</v>
      </c>
      <c r="BK2198" s="1">
        <v>0</v>
      </c>
      <c r="BL2198" s="1">
        <v>1</v>
      </c>
      <c r="BM2198" s="1">
        <v>0</v>
      </c>
      <c r="BN2198" s="1">
        <v>0</v>
      </c>
      <c r="BO2198" s="1">
        <v>0</v>
      </c>
      <c r="BP2198" s="1">
        <v>0</v>
      </c>
      <c r="BQ2198" s="1">
        <v>0</v>
      </c>
      <c r="BR2198" s="1">
        <v>0</v>
      </c>
      <c r="BS2198" s="1">
        <v>0</v>
      </c>
      <c r="BT2198" s="1">
        <v>0</v>
      </c>
      <c r="BU2198" s="1">
        <v>1</v>
      </c>
      <c r="BV2198" s="1">
        <v>1</v>
      </c>
      <c r="BW2198" s="1">
        <v>1</v>
      </c>
      <c r="BX2198" s="1">
        <v>0</v>
      </c>
      <c r="BY2198" s="1">
        <v>0</v>
      </c>
      <c r="BZ2198" s="1">
        <v>0</v>
      </c>
      <c r="CA2198" s="1">
        <v>1</v>
      </c>
      <c r="CB2198" s="1">
        <v>0</v>
      </c>
      <c r="CC2198" s="1">
        <v>0</v>
      </c>
      <c r="CD2198" s="1">
        <v>0</v>
      </c>
      <c r="CE2198" s="1">
        <v>0</v>
      </c>
      <c r="CF2198" s="1">
        <v>1</v>
      </c>
      <c r="CG2198" s="1">
        <v>1</v>
      </c>
      <c r="CH2198" s="1">
        <v>0</v>
      </c>
      <c r="CI2198" s="1" t="s">
        <v>4946</v>
      </c>
      <c r="CJ2198" s="1" t="s">
        <v>4946</v>
      </c>
      <c r="CK2198" s="1" t="s">
        <v>4946</v>
      </c>
      <c r="CL2198" s="1" t="s">
        <v>4946</v>
      </c>
      <c r="CM2198" s="1" t="s">
        <v>4946</v>
      </c>
      <c r="CN2198" s="1" t="s">
        <v>4946</v>
      </c>
      <c r="CO2198" s="1" t="s">
        <v>4946</v>
      </c>
      <c r="CP2198" s="1" t="s">
        <v>4946</v>
      </c>
      <c r="CQ2198" s="1" t="s">
        <v>4946</v>
      </c>
      <c r="CR2198" s="1" t="s">
        <v>4946</v>
      </c>
      <c r="CS2198" s="1" t="s">
        <v>4946</v>
      </c>
      <c r="CT2198" s="1" t="s">
        <v>4943</v>
      </c>
      <c r="CU2198" s="1" t="s">
        <v>4943</v>
      </c>
      <c r="CV2198" s="1" t="s">
        <v>4943</v>
      </c>
      <c r="CW2198" s="1" t="s">
        <v>4943</v>
      </c>
      <c r="CX2198" s="1" t="s">
        <v>4943</v>
      </c>
      <c r="CY2198" s="1" t="s">
        <v>4943</v>
      </c>
      <c r="CZ2198" s="1" t="s">
        <v>4943</v>
      </c>
    </row>
    <row r="2199" spans="2:104" x14ac:dyDescent="0.25">
      <c r="B2199" s="2">
        <v>44343</v>
      </c>
      <c r="C2199" s="1">
        <v>0</v>
      </c>
      <c r="D2199" s="1">
        <v>1</v>
      </c>
      <c r="E2199" s="1">
        <v>0</v>
      </c>
      <c r="F2199" s="1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>
        <v>0</v>
      </c>
      <c r="BD2199">
        <v>0</v>
      </c>
      <c r="BE2199">
        <v>0</v>
      </c>
      <c r="BF2199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M2199" s="1">
        <v>0</v>
      </c>
      <c r="BN2199" s="1">
        <v>0</v>
      </c>
      <c r="BO2199" s="1">
        <v>0</v>
      </c>
      <c r="BP2199" s="1">
        <v>0</v>
      </c>
      <c r="BQ2199" s="1">
        <v>0</v>
      </c>
      <c r="BR2199" s="1">
        <v>0</v>
      </c>
      <c r="BS2199" s="1">
        <v>0</v>
      </c>
      <c r="BT2199" s="1">
        <v>0</v>
      </c>
      <c r="BU2199" s="1">
        <v>0</v>
      </c>
      <c r="BV2199" s="1">
        <v>0</v>
      </c>
      <c r="BW2199" s="1">
        <v>0</v>
      </c>
      <c r="BX2199" s="1">
        <v>0</v>
      </c>
      <c r="BY2199" s="1">
        <v>0</v>
      </c>
      <c r="BZ2199" s="1">
        <v>0</v>
      </c>
      <c r="CA2199" s="1">
        <v>0</v>
      </c>
      <c r="CB2199" s="1">
        <v>0</v>
      </c>
      <c r="CC2199" s="1">
        <v>0</v>
      </c>
      <c r="CD2199" s="1">
        <v>0</v>
      </c>
      <c r="CE2199" s="1">
        <v>0</v>
      </c>
      <c r="CF2199" s="1">
        <v>0</v>
      </c>
      <c r="CG2199" s="1">
        <v>0</v>
      </c>
      <c r="CH2199" s="1">
        <v>0</v>
      </c>
      <c r="CI2199" s="1" t="s">
        <v>4943</v>
      </c>
      <c r="CJ2199" s="1" t="s">
        <v>4943</v>
      </c>
      <c r="CK2199" s="1" t="s">
        <v>4943</v>
      </c>
      <c r="CL2199" s="1" t="s">
        <v>4943</v>
      </c>
      <c r="CM2199" s="1" t="s">
        <v>4943</v>
      </c>
      <c r="CN2199" s="1" t="s">
        <v>4943</v>
      </c>
      <c r="CO2199" s="1" t="s">
        <v>4943</v>
      </c>
      <c r="CP2199" s="1" t="s">
        <v>4943</v>
      </c>
      <c r="CQ2199" s="1" t="s">
        <v>4943</v>
      </c>
      <c r="CR2199" s="1" t="s">
        <v>4943</v>
      </c>
      <c r="CS2199" s="1" t="s">
        <v>4943</v>
      </c>
      <c r="CT2199" s="1" t="s">
        <v>4943</v>
      </c>
      <c r="CU2199" s="1" t="s">
        <v>4943</v>
      </c>
      <c r="CV2199" s="1" t="s">
        <v>4943</v>
      </c>
      <c r="CW2199" s="1" t="s">
        <v>4943</v>
      </c>
      <c r="CX2199" s="1" t="s">
        <v>4943</v>
      </c>
      <c r="CY2199" s="1" t="s">
        <v>23</v>
      </c>
      <c r="CZ2199" s="1" t="s">
        <v>4943</v>
      </c>
    </row>
    <row r="2200" spans="2:104" x14ac:dyDescent="0.25">
      <c r="B2200" s="2">
        <v>44343</v>
      </c>
      <c r="C2200" s="1">
        <v>1</v>
      </c>
      <c r="D2200" s="1">
        <v>0</v>
      </c>
      <c r="E2200" s="1">
        <v>0</v>
      </c>
      <c r="F2200" s="1">
        <v>0</v>
      </c>
      <c r="G2200">
        <v>0</v>
      </c>
      <c r="H2200">
        <v>0</v>
      </c>
      <c r="I2200">
        <v>1</v>
      </c>
      <c r="J2200">
        <v>1</v>
      </c>
      <c r="K2200">
        <v>1</v>
      </c>
      <c r="L2200">
        <v>1</v>
      </c>
      <c r="M2200">
        <v>1</v>
      </c>
      <c r="N2200">
        <v>1</v>
      </c>
      <c r="O2200">
        <v>1</v>
      </c>
      <c r="P2200">
        <v>1</v>
      </c>
      <c r="Q2200">
        <v>1</v>
      </c>
      <c r="R2200">
        <v>0</v>
      </c>
      <c r="S2200">
        <v>0</v>
      </c>
      <c r="T2200">
        <v>1</v>
      </c>
      <c r="U2200">
        <v>1</v>
      </c>
      <c r="V2200" s="1">
        <v>0</v>
      </c>
      <c r="W2200" s="1">
        <v>1</v>
      </c>
      <c r="X2200" s="1">
        <v>1</v>
      </c>
      <c r="Y2200" s="1">
        <v>1</v>
      </c>
      <c r="Z2200" s="1">
        <v>1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1</v>
      </c>
      <c r="AG2200" s="1">
        <v>0</v>
      </c>
      <c r="AH2200" s="1">
        <v>1</v>
      </c>
      <c r="AI2200" s="1">
        <v>0</v>
      </c>
      <c r="AJ2200" s="1">
        <v>1</v>
      </c>
      <c r="AK2200" s="1">
        <v>0</v>
      </c>
      <c r="AL2200" s="1">
        <v>1</v>
      </c>
      <c r="AM2200" s="1">
        <v>0</v>
      </c>
      <c r="AN2200" s="1">
        <v>1</v>
      </c>
      <c r="AO2200" s="1">
        <v>1</v>
      </c>
      <c r="AP2200" s="1">
        <v>1</v>
      </c>
      <c r="AQ2200" s="1">
        <v>1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1</v>
      </c>
      <c r="BC2200">
        <v>1</v>
      </c>
      <c r="BD2200">
        <v>0</v>
      </c>
      <c r="BE2200">
        <v>0</v>
      </c>
      <c r="BF2200">
        <v>1</v>
      </c>
      <c r="BG2200" s="1">
        <v>0</v>
      </c>
      <c r="BH2200" s="1">
        <v>1</v>
      </c>
      <c r="BI2200" s="1">
        <v>1</v>
      </c>
      <c r="BJ2200" s="1">
        <v>1</v>
      </c>
      <c r="BK2200" s="1">
        <v>1</v>
      </c>
      <c r="BL2200" s="1">
        <v>0</v>
      </c>
      <c r="BM2200" s="1">
        <v>0</v>
      </c>
      <c r="BN2200" s="1">
        <v>0</v>
      </c>
      <c r="BO2200" s="1">
        <v>0</v>
      </c>
      <c r="BP2200" s="1">
        <v>0</v>
      </c>
      <c r="BQ2200" s="1">
        <v>1</v>
      </c>
      <c r="BR2200" s="1">
        <v>1</v>
      </c>
      <c r="BS2200" s="1">
        <v>1</v>
      </c>
      <c r="BT2200" s="1">
        <v>1</v>
      </c>
      <c r="BU2200" s="1">
        <v>1</v>
      </c>
      <c r="BV2200" s="1">
        <v>0</v>
      </c>
      <c r="BW2200" s="1">
        <v>1</v>
      </c>
      <c r="BX2200" s="1">
        <v>1</v>
      </c>
      <c r="BY2200" s="1">
        <v>1</v>
      </c>
      <c r="BZ2200" s="1">
        <v>1</v>
      </c>
      <c r="CA2200" s="1">
        <v>0</v>
      </c>
      <c r="CB2200" s="1">
        <v>0</v>
      </c>
      <c r="CC2200" s="1">
        <v>0</v>
      </c>
      <c r="CD2200" s="1">
        <v>0</v>
      </c>
      <c r="CE2200" s="1">
        <v>0</v>
      </c>
      <c r="CF2200" s="1">
        <v>0</v>
      </c>
      <c r="CG2200" s="1">
        <v>1</v>
      </c>
      <c r="CH2200" s="1">
        <v>1</v>
      </c>
      <c r="CI2200" s="1" t="s">
        <v>4945</v>
      </c>
      <c r="CJ2200" s="1" t="s">
        <v>4944</v>
      </c>
      <c r="CK2200" s="1" t="s">
        <v>4945</v>
      </c>
      <c r="CL2200" s="1" t="s">
        <v>4945</v>
      </c>
      <c r="CM2200" s="1" t="s">
        <v>4945</v>
      </c>
      <c r="CN2200" s="1" t="s">
        <v>4945</v>
      </c>
      <c r="CO2200" s="1" t="s">
        <v>4945</v>
      </c>
      <c r="CP2200" s="1" t="s">
        <v>4945</v>
      </c>
      <c r="CQ2200" s="1" t="s">
        <v>4945</v>
      </c>
      <c r="CR2200" s="1" t="s">
        <v>4945</v>
      </c>
      <c r="CS2200" s="1" t="s">
        <v>4945</v>
      </c>
      <c r="CT2200" s="1" t="s">
        <v>4943</v>
      </c>
      <c r="CU2200" s="1" t="s">
        <v>4943</v>
      </c>
      <c r="CV2200" s="1" t="s">
        <v>4943</v>
      </c>
      <c r="CW2200" s="1" t="s">
        <v>4943</v>
      </c>
      <c r="CX2200" s="1" t="s">
        <v>4943</v>
      </c>
      <c r="CY2200" s="1" t="s">
        <v>4943</v>
      </c>
      <c r="CZ2200" s="1" t="s">
        <v>4943</v>
      </c>
    </row>
    <row r="2201" spans="2:104" x14ac:dyDescent="0.25">
      <c r="B2201" s="2">
        <v>44343</v>
      </c>
      <c r="C2201" s="1">
        <v>0</v>
      </c>
      <c r="D2201" s="1">
        <v>1</v>
      </c>
      <c r="E2201" s="1">
        <v>0</v>
      </c>
      <c r="F2201" s="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>
        <v>0</v>
      </c>
      <c r="BD2201">
        <v>0</v>
      </c>
      <c r="BE2201">
        <v>0</v>
      </c>
      <c r="BF220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M2201" s="1">
        <v>0</v>
      </c>
      <c r="BN2201" s="1">
        <v>0</v>
      </c>
      <c r="BO2201" s="1">
        <v>0</v>
      </c>
      <c r="BP2201" s="1">
        <v>0</v>
      </c>
      <c r="BQ2201" s="1">
        <v>0</v>
      </c>
      <c r="BR2201" s="1">
        <v>0</v>
      </c>
      <c r="BS2201" s="1">
        <v>0</v>
      </c>
      <c r="BT2201" s="1">
        <v>0</v>
      </c>
      <c r="BU2201" s="1">
        <v>0</v>
      </c>
      <c r="BV2201" s="1">
        <v>0</v>
      </c>
      <c r="BW2201" s="1">
        <v>0</v>
      </c>
      <c r="BX2201" s="1">
        <v>0</v>
      </c>
      <c r="BY2201" s="1">
        <v>0</v>
      </c>
      <c r="BZ2201" s="1">
        <v>0</v>
      </c>
      <c r="CA2201" s="1">
        <v>0</v>
      </c>
      <c r="CB2201" s="1">
        <v>0</v>
      </c>
      <c r="CC2201" s="1">
        <v>0</v>
      </c>
      <c r="CD2201" s="1">
        <v>0</v>
      </c>
      <c r="CE2201" s="1">
        <v>0</v>
      </c>
      <c r="CF2201" s="1">
        <v>0</v>
      </c>
      <c r="CG2201" s="1">
        <v>0</v>
      </c>
      <c r="CH2201" s="1">
        <v>0</v>
      </c>
      <c r="CI2201" s="1" t="s">
        <v>4943</v>
      </c>
      <c r="CJ2201" s="1" t="s">
        <v>4943</v>
      </c>
      <c r="CK2201" s="1" t="s">
        <v>4943</v>
      </c>
      <c r="CL2201" s="1" t="s">
        <v>4943</v>
      </c>
      <c r="CM2201" s="1" t="s">
        <v>4943</v>
      </c>
      <c r="CN2201" s="1" t="s">
        <v>4943</v>
      </c>
      <c r="CO2201" s="1" t="s">
        <v>4943</v>
      </c>
      <c r="CP2201" s="1" t="s">
        <v>4943</v>
      </c>
      <c r="CQ2201" s="1" t="s">
        <v>4943</v>
      </c>
      <c r="CR2201" s="1" t="s">
        <v>4943</v>
      </c>
      <c r="CS2201" s="1" t="s">
        <v>4943</v>
      </c>
      <c r="CT2201" s="1" t="s">
        <v>4943</v>
      </c>
      <c r="CU2201" s="1" t="s">
        <v>4943</v>
      </c>
      <c r="CV2201" s="1" t="s">
        <v>4943</v>
      </c>
      <c r="CW2201" s="1" t="s">
        <v>4943</v>
      </c>
      <c r="CX2201" s="1" t="s">
        <v>4943</v>
      </c>
      <c r="CY2201" s="1" t="s">
        <v>23</v>
      </c>
      <c r="CZ2201" s="1" t="s">
        <v>4943</v>
      </c>
    </row>
    <row r="2202" spans="2:104" x14ac:dyDescent="0.25">
      <c r="B2202" s="2">
        <v>44343</v>
      </c>
      <c r="C2202" s="1">
        <v>1</v>
      </c>
      <c r="D2202" s="1">
        <v>0</v>
      </c>
      <c r="E2202" s="1">
        <v>0</v>
      </c>
      <c r="F2202" s="1">
        <v>0</v>
      </c>
      <c r="G2202">
        <v>0</v>
      </c>
      <c r="H2202">
        <v>0</v>
      </c>
      <c r="I2202">
        <v>1</v>
      </c>
      <c r="J2202">
        <v>1</v>
      </c>
      <c r="K2202">
        <v>0</v>
      </c>
      <c r="L2202">
        <v>1</v>
      </c>
      <c r="M2202">
        <v>0</v>
      </c>
      <c r="N2202">
        <v>1</v>
      </c>
      <c r="O2202">
        <v>1</v>
      </c>
      <c r="P2202">
        <v>1</v>
      </c>
      <c r="Q2202">
        <v>0</v>
      </c>
      <c r="R2202">
        <v>0</v>
      </c>
      <c r="S2202">
        <v>0</v>
      </c>
      <c r="T2202">
        <v>1</v>
      </c>
      <c r="U2202">
        <v>0</v>
      </c>
      <c r="V2202" s="1">
        <v>1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1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1</v>
      </c>
      <c r="AM2202" s="1">
        <v>1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>
        <v>0</v>
      </c>
      <c r="BD2202">
        <v>0</v>
      </c>
      <c r="BE2202">
        <v>0</v>
      </c>
      <c r="BF2202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M2202" s="1">
        <v>0</v>
      </c>
      <c r="BN2202" s="1">
        <v>0</v>
      </c>
      <c r="BO2202" s="1">
        <v>0</v>
      </c>
      <c r="BP2202" s="1">
        <v>0</v>
      </c>
      <c r="BQ2202" s="1">
        <v>1</v>
      </c>
      <c r="BR2202" s="1">
        <v>1</v>
      </c>
      <c r="BS2202" s="1">
        <v>0</v>
      </c>
      <c r="BT2202" s="1">
        <v>1</v>
      </c>
      <c r="BU2202" s="1">
        <v>1</v>
      </c>
      <c r="BV2202" s="1">
        <v>1</v>
      </c>
      <c r="BW2202" s="1">
        <v>0</v>
      </c>
      <c r="BX2202" s="1">
        <v>0</v>
      </c>
      <c r="BY2202" s="1">
        <v>0</v>
      </c>
      <c r="BZ2202" s="1">
        <v>0</v>
      </c>
      <c r="CA2202" s="1">
        <v>0</v>
      </c>
      <c r="CB2202" s="1">
        <v>0</v>
      </c>
      <c r="CC2202" s="1">
        <v>0</v>
      </c>
      <c r="CD2202" s="1">
        <v>0</v>
      </c>
      <c r="CE2202" s="1">
        <v>0</v>
      </c>
      <c r="CF2202" s="1">
        <v>0</v>
      </c>
      <c r="CG2202" s="1">
        <v>0</v>
      </c>
      <c r="CH2202" s="1">
        <v>0</v>
      </c>
      <c r="CI2202" s="1" t="s">
        <v>4946</v>
      </c>
      <c r="CJ2202" s="1" t="s">
        <v>4946</v>
      </c>
      <c r="CK2202" s="1" t="s">
        <v>4946</v>
      </c>
      <c r="CL2202" s="1" t="s">
        <v>4946</v>
      </c>
      <c r="CM2202" s="1" t="s">
        <v>4946</v>
      </c>
      <c r="CN2202" s="1" t="s">
        <v>4946</v>
      </c>
      <c r="CO2202" s="1" t="s">
        <v>4945</v>
      </c>
      <c r="CP2202" s="1" t="s">
        <v>4944</v>
      </c>
      <c r="CQ2202" s="1" t="s">
        <v>4944</v>
      </c>
      <c r="CR2202" s="1" t="s">
        <v>4946</v>
      </c>
      <c r="CS2202" s="1" t="s">
        <v>4945</v>
      </c>
      <c r="CT2202" s="1" t="s">
        <v>4943</v>
      </c>
      <c r="CU2202" s="1" t="s">
        <v>4943</v>
      </c>
      <c r="CV2202" s="1" t="s">
        <v>4943</v>
      </c>
      <c r="CW2202" s="1" t="s">
        <v>4943</v>
      </c>
      <c r="CX2202" s="1" t="s">
        <v>4943</v>
      </c>
      <c r="CY2202" s="1" t="s">
        <v>4943</v>
      </c>
      <c r="CZ2202" s="1" t="s">
        <v>4943</v>
      </c>
    </row>
    <row r="2203" spans="2:104" x14ac:dyDescent="0.25">
      <c r="B2203" s="2">
        <v>44343</v>
      </c>
      <c r="C2203" s="1">
        <v>1</v>
      </c>
      <c r="D2203" s="1">
        <v>0</v>
      </c>
      <c r="E2203" s="1">
        <v>0</v>
      </c>
      <c r="F2203" s="1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1</v>
      </c>
      <c r="M2203">
        <v>1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>
        <v>0</v>
      </c>
      <c r="BD2203">
        <v>0</v>
      </c>
      <c r="BE2203">
        <v>0</v>
      </c>
      <c r="BF2203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M2203" s="1">
        <v>0</v>
      </c>
      <c r="BN2203" s="1">
        <v>0</v>
      </c>
      <c r="BO2203" s="1">
        <v>0</v>
      </c>
      <c r="BP2203" s="1">
        <v>0</v>
      </c>
      <c r="BQ2203" s="1">
        <v>1</v>
      </c>
      <c r="BR2203" s="1">
        <v>1</v>
      </c>
      <c r="BS2203" s="1">
        <v>0</v>
      </c>
      <c r="BT2203" s="1">
        <v>0</v>
      </c>
      <c r="BU2203" s="1">
        <v>1</v>
      </c>
      <c r="BV2203" s="1">
        <v>1</v>
      </c>
      <c r="BW2203" s="1">
        <v>1</v>
      </c>
      <c r="BX2203" s="1">
        <v>1</v>
      </c>
      <c r="BY2203" s="1">
        <v>1</v>
      </c>
      <c r="BZ2203" s="1">
        <v>1</v>
      </c>
      <c r="CA2203" s="1">
        <v>0</v>
      </c>
      <c r="CB2203" s="1">
        <v>0</v>
      </c>
      <c r="CC2203" s="1">
        <v>0</v>
      </c>
      <c r="CD2203" s="1">
        <v>0</v>
      </c>
      <c r="CE2203" s="1">
        <v>0</v>
      </c>
      <c r="CF2203" s="1">
        <v>1</v>
      </c>
      <c r="CG2203" s="1">
        <v>1</v>
      </c>
      <c r="CH2203" s="1">
        <v>1</v>
      </c>
      <c r="CI2203" s="1" t="s">
        <v>4946</v>
      </c>
      <c r="CJ2203" s="1" t="s">
        <v>4946</v>
      </c>
      <c r="CK2203" s="1" t="s">
        <v>4946</v>
      </c>
      <c r="CL2203" s="1" t="s">
        <v>4946</v>
      </c>
      <c r="CM2203" s="1" t="s">
        <v>4946</v>
      </c>
      <c r="CN2203" s="1" t="s">
        <v>4946</v>
      </c>
      <c r="CO2203" s="1" t="s">
        <v>4944</v>
      </c>
      <c r="CP2203" s="1" t="s">
        <v>4946</v>
      </c>
      <c r="CQ2203" s="1" t="s">
        <v>4944</v>
      </c>
      <c r="CR2203" s="1" t="s">
        <v>4944</v>
      </c>
      <c r="CS2203" s="1" t="s">
        <v>4944</v>
      </c>
      <c r="CT2203" s="1" t="s">
        <v>4943</v>
      </c>
      <c r="CU2203" s="1" t="s">
        <v>4943</v>
      </c>
      <c r="CV2203" s="1" t="s">
        <v>4943</v>
      </c>
      <c r="CW2203" s="1" t="s">
        <v>4943</v>
      </c>
      <c r="CX2203" s="1" t="s">
        <v>4943</v>
      </c>
      <c r="CY2203" s="1" t="s">
        <v>4943</v>
      </c>
      <c r="CZ2203" s="1" t="s">
        <v>4943</v>
      </c>
    </row>
    <row r="2204" spans="2:104" x14ac:dyDescent="0.25">
      <c r="B2204" s="2">
        <v>44343</v>
      </c>
      <c r="C2204" s="1">
        <v>1</v>
      </c>
      <c r="D2204" s="1">
        <v>0</v>
      </c>
      <c r="E2204" s="1">
        <v>0</v>
      </c>
      <c r="F2204" s="1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>
        <v>0</v>
      </c>
      <c r="BD2204">
        <v>0</v>
      </c>
      <c r="BE2204">
        <v>0</v>
      </c>
      <c r="BF2204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M2204" s="1">
        <v>0</v>
      </c>
      <c r="BN2204" s="1">
        <v>0</v>
      </c>
      <c r="BO2204" s="1">
        <v>0</v>
      </c>
      <c r="BP2204" s="1">
        <v>0</v>
      </c>
      <c r="BQ2204" s="1">
        <v>0</v>
      </c>
      <c r="BR2204" s="1">
        <v>0</v>
      </c>
      <c r="BS2204" s="1">
        <v>0</v>
      </c>
      <c r="BT2204" s="1">
        <v>0</v>
      </c>
      <c r="BU2204" s="1">
        <v>0</v>
      </c>
      <c r="BV2204" s="1">
        <v>0</v>
      </c>
      <c r="BW2204" s="1">
        <v>0</v>
      </c>
      <c r="BX2204" s="1">
        <v>0</v>
      </c>
      <c r="BY2204" s="1">
        <v>0</v>
      </c>
      <c r="BZ2204" s="1">
        <v>0</v>
      </c>
      <c r="CA2204" s="1">
        <v>0</v>
      </c>
      <c r="CB2204" s="1">
        <v>0</v>
      </c>
      <c r="CC2204" s="1">
        <v>0</v>
      </c>
      <c r="CD2204" s="1">
        <v>0</v>
      </c>
      <c r="CE2204" s="1">
        <v>0</v>
      </c>
      <c r="CF2204" s="1">
        <v>0</v>
      </c>
      <c r="CG2204" s="1">
        <v>0</v>
      </c>
      <c r="CH2204" s="1">
        <v>0</v>
      </c>
      <c r="CI2204" s="1" t="s">
        <v>4946</v>
      </c>
      <c r="CJ2204" s="1" t="s">
        <v>4946</v>
      </c>
      <c r="CK2204" s="1" t="s">
        <v>4946</v>
      </c>
      <c r="CL2204" s="1" t="s">
        <v>4946</v>
      </c>
      <c r="CM2204" s="1" t="s">
        <v>4945</v>
      </c>
      <c r="CN2204" s="1" t="s">
        <v>4945</v>
      </c>
      <c r="CO2204" s="1" t="s">
        <v>4944</v>
      </c>
      <c r="CP2204" s="1" t="s">
        <v>4944</v>
      </c>
      <c r="CQ2204" s="1" t="s">
        <v>4944</v>
      </c>
      <c r="CR2204" s="1" t="s">
        <v>4944</v>
      </c>
      <c r="CS2204" s="1" t="s">
        <v>4944</v>
      </c>
      <c r="CT2204" s="1" t="s">
        <v>4943</v>
      </c>
      <c r="CU2204" s="1" t="s">
        <v>4943</v>
      </c>
      <c r="CV2204" s="1" t="s">
        <v>4943</v>
      </c>
      <c r="CW2204" s="1" t="s">
        <v>4943</v>
      </c>
      <c r="CX2204" s="1" t="s">
        <v>4943</v>
      </c>
      <c r="CY2204" s="1" t="s">
        <v>4943</v>
      </c>
      <c r="CZ2204" s="1" t="s">
        <v>4943</v>
      </c>
    </row>
    <row r="2205" spans="2:104" x14ac:dyDescent="0.25">
      <c r="B2205" s="2">
        <v>44343</v>
      </c>
      <c r="C2205" s="1">
        <v>1</v>
      </c>
      <c r="D2205" s="1">
        <v>0</v>
      </c>
      <c r="E2205" s="1">
        <v>0</v>
      </c>
      <c r="F2205" s="1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1</v>
      </c>
      <c r="M2205">
        <v>1</v>
      </c>
      <c r="N2205">
        <v>0</v>
      </c>
      <c r="O2205">
        <v>1</v>
      </c>
      <c r="P2205">
        <v>0</v>
      </c>
      <c r="Q2205">
        <v>0</v>
      </c>
      <c r="R2205">
        <v>1</v>
      </c>
      <c r="S2205">
        <v>0</v>
      </c>
      <c r="T2205">
        <v>1</v>
      </c>
      <c r="U2205">
        <v>0</v>
      </c>
      <c r="V2205" s="1">
        <v>1</v>
      </c>
      <c r="W2205" s="1">
        <v>1</v>
      </c>
      <c r="X2205" s="1">
        <v>0</v>
      </c>
      <c r="Y2205" s="1">
        <v>1</v>
      </c>
      <c r="Z2205" s="1">
        <v>0</v>
      </c>
      <c r="AA2205" s="1">
        <v>1</v>
      </c>
      <c r="AB2205" s="1">
        <v>0</v>
      </c>
      <c r="AC2205" s="1">
        <v>0</v>
      </c>
      <c r="AD2205" s="1">
        <v>0</v>
      </c>
      <c r="AE2205" s="1">
        <v>0</v>
      </c>
      <c r="AF2205" s="1">
        <v>1</v>
      </c>
      <c r="AG2205" s="1">
        <v>0</v>
      </c>
      <c r="AH2205" s="1">
        <v>1</v>
      </c>
      <c r="AI2205" s="1">
        <v>1</v>
      </c>
      <c r="AJ2205" s="1">
        <v>1</v>
      </c>
      <c r="AK2205" s="1">
        <v>1</v>
      </c>
      <c r="AL2205" s="1">
        <v>1</v>
      </c>
      <c r="AM2205" s="1">
        <v>1</v>
      </c>
      <c r="AN2205" s="1">
        <v>1</v>
      </c>
      <c r="AO2205" s="1">
        <v>0</v>
      </c>
      <c r="AP2205" s="1">
        <v>1</v>
      </c>
      <c r="AQ2205" s="1">
        <v>0</v>
      </c>
      <c r="AR2205" s="1">
        <v>1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1</v>
      </c>
      <c r="AY2205" s="1">
        <v>1</v>
      </c>
      <c r="AZ2205" s="1">
        <v>1</v>
      </c>
      <c r="BA2205" s="1">
        <v>0</v>
      </c>
      <c r="BB2205" s="1">
        <v>0</v>
      </c>
      <c r="BC2205">
        <v>1</v>
      </c>
      <c r="BD2205">
        <v>0</v>
      </c>
      <c r="BE2205">
        <v>1</v>
      </c>
      <c r="BF2205">
        <v>0</v>
      </c>
      <c r="BG2205" s="1">
        <v>1</v>
      </c>
      <c r="BH2205" s="1">
        <v>1</v>
      </c>
      <c r="BI2205" s="1">
        <v>0</v>
      </c>
      <c r="BJ2205" s="1">
        <v>1</v>
      </c>
      <c r="BK2205" s="1">
        <v>0</v>
      </c>
      <c r="BL2205" s="1">
        <v>1</v>
      </c>
      <c r="BM2205" s="1">
        <v>0</v>
      </c>
      <c r="BN2205" s="1">
        <v>0</v>
      </c>
      <c r="BO2205" s="1">
        <v>0</v>
      </c>
      <c r="BP2205" s="1">
        <v>0</v>
      </c>
      <c r="BQ2205" s="1">
        <v>1</v>
      </c>
      <c r="BR2205" s="1">
        <v>1</v>
      </c>
      <c r="BS2205" s="1">
        <v>0</v>
      </c>
      <c r="BT2205" s="1">
        <v>0</v>
      </c>
      <c r="BU2205" s="1">
        <v>1</v>
      </c>
      <c r="BV2205" s="1">
        <v>1</v>
      </c>
      <c r="BW2205" s="1">
        <v>1</v>
      </c>
      <c r="BX2205" s="1">
        <v>0</v>
      </c>
      <c r="BY2205" s="1">
        <v>1</v>
      </c>
      <c r="BZ2205" s="1">
        <v>0</v>
      </c>
      <c r="CA2205" s="1">
        <v>1</v>
      </c>
      <c r="CB2205" s="1">
        <v>0</v>
      </c>
      <c r="CC2205" s="1">
        <v>0</v>
      </c>
      <c r="CD2205" s="1">
        <v>0</v>
      </c>
      <c r="CE2205" s="1">
        <v>0</v>
      </c>
      <c r="CF2205" s="1">
        <v>1</v>
      </c>
      <c r="CG2205" s="1">
        <v>1</v>
      </c>
      <c r="CH2205" s="1">
        <v>1</v>
      </c>
      <c r="CI2205" s="1" t="s">
        <v>4944</v>
      </c>
      <c r="CJ2205" s="1" t="s">
        <v>4946</v>
      </c>
      <c r="CK2205" s="1" t="s">
        <v>4946</v>
      </c>
      <c r="CL2205" s="1" t="s">
        <v>4944</v>
      </c>
      <c r="CM2205" s="1" t="s">
        <v>4944</v>
      </c>
      <c r="CN2205" s="1" t="s">
        <v>4944</v>
      </c>
      <c r="CO2205" s="1" t="s">
        <v>4944</v>
      </c>
      <c r="CP2205" s="1" t="s">
        <v>4944</v>
      </c>
      <c r="CQ2205" s="1" t="s">
        <v>4944</v>
      </c>
      <c r="CR2205" s="1" t="s">
        <v>4944</v>
      </c>
      <c r="CS2205" s="1" t="s">
        <v>4944</v>
      </c>
      <c r="CT2205" s="1" t="s">
        <v>4943</v>
      </c>
      <c r="CU2205" s="1" t="s">
        <v>4943</v>
      </c>
      <c r="CV2205" s="1" t="s">
        <v>4943</v>
      </c>
      <c r="CW2205" s="1" t="s">
        <v>4943</v>
      </c>
      <c r="CX2205" s="1" t="s">
        <v>4943</v>
      </c>
      <c r="CY2205" s="1" t="s">
        <v>4943</v>
      </c>
      <c r="CZ2205" s="1" t="s">
        <v>4943</v>
      </c>
    </row>
    <row r="2206" spans="2:104" x14ac:dyDescent="0.25">
      <c r="B2206" s="2">
        <v>44343</v>
      </c>
      <c r="C2206" s="1">
        <v>1</v>
      </c>
      <c r="D2206" s="1">
        <v>0</v>
      </c>
      <c r="E2206" s="1">
        <v>0</v>
      </c>
      <c r="F2206" s="1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1</v>
      </c>
      <c r="M2206">
        <v>1</v>
      </c>
      <c r="N2206">
        <v>1</v>
      </c>
      <c r="O2206">
        <v>1</v>
      </c>
      <c r="P2206">
        <v>1</v>
      </c>
      <c r="Q2206">
        <v>0</v>
      </c>
      <c r="R2206">
        <v>0</v>
      </c>
      <c r="S2206">
        <v>0</v>
      </c>
      <c r="T2206">
        <v>1</v>
      </c>
      <c r="U2206">
        <v>0</v>
      </c>
      <c r="V2206" s="1">
        <v>1</v>
      </c>
      <c r="W2206" s="1">
        <v>0</v>
      </c>
      <c r="X2206" s="1">
        <v>0</v>
      </c>
      <c r="Y2206" s="1">
        <v>0</v>
      </c>
      <c r="Z2206" s="1">
        <v>0</v>
      </c>
      <c r="AA2206" s="1">
        <v>1</v>
      </c>
      <c r="AB2206" s="1">
        <v>0</v>
      </c>
      <c r="AC2206" s="1">
        <v>0</v>
      </c>
      <c r="AD2206" s="1">
        <v>0</v>
      </c>
      <c r="AE2206" s="1">
        <v>0</v>
      </c>
      <c r="AF2206" s="1">
        <v>1</v>
      </c>
      <c r="AG2206" s="1">
        <v>0</v>
      </c>
      <c r="AH2206" s="1">
        <v>1</v>
      </c>
      <c r="AI2206" s="1">
        <v>1</v>
      </c>
      <c r="AJ2206" s="1">
        <v>0</v>
      </c>
      <c r="AK2206" s="1">
        <v>0</v>
      </c>
      <c r="AL2206" s="1">
        <v>0</v>
      </c>
      <c r="AM2206" s="1">
        <v>1</v>
      </c>
      <c r="AN2206" s="1">
        <v>0</v>
      </c>
      <c r="AO2206" s="1">
        <v>0</v>
      </c>
      <c r="AP2206" s="1">
        <v>0</v>
      </c>
      <c r="AQ2206" s="1">
        <v>0</v>
      </c>
      <c r="AR2206" s="1">
        <v>1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1</v>
      </c>
      <c r="AY2206" s="1">
        <v>1</v>
      </c>
      <c r="AZ2206" s="1">
        <v>1</v>
      </c>
      <c r="BA2206" s="1">
        <v>0</v>
      </c>
      <c r="BB2206" s="1">
        <v>0</v>
      </c>
      <c r="BC2206">
        <v>1</v>
      </c>
      <c r="BD2206">
        <v>1</v>
      </c>
      <c r="BE2206">
        <v>1</v>
      </c>
      <c r="BF2206">
        <v>0</v>
      </c>
      <c r="BG2206" s="1">
        <v>1</v>
      </c>
      <c r="BH2206" s="1">
        <v>0</v>
      </c>
      <c r="BI2206" s="1">
        <v>0</v>
      </c>
      <c r="BJ2206" s="1">
        <v>0</v>
      </c>
      <c r="BK2206" s="1">
        <v>0</v>
      </c>
      <c r="BL2206" s="1">
        <v>1</v>
      </c>
      <c r="BM2206" s="1">
        <v>0</v>
      </c>
      <c r="BN2206" s="1">
        <v>0</v>
      </c>
      <c r="BO2206" s="1">
        <v>0</v>
      </c>
      <c r="BP2206" s="1">
        <v>0</v>
      </c>
      <c r="BQ2206" s="1">
        <v>1</v>
      </c>
      <c r="BR2206" s="1">
        <v>1</v>
      </c>
      <c r="BS2206" s="1">
        <v>0</v>
      </c>
      <c r="BT2206" s="1">
        <v>0</v>
      </c>
      <c r="BU2206" s="1">
        <v>1</v>
      </c>
      <c r="BV2206" s="1">
        <v>1</v>
      </c>
      <c r="BW2206" s="1">
        <v>0</v>
      </c>
      <c r="BX2206" s="1">
        <v>0</v>
      </c>
      <c r="BY2206" s="1">
        <v>0</v>
      </c>
      <c r="BZ2206" s="1">
        <v>0</v>
      </c>
      <c r="CA2206" s="1">
        <v>1</v>
      </c>
      <c r="CB2206" s="1">
        <v>0</v>
      </c>
      <c r="CC2206" s="1">
        <v>0</v>
      </c>
      <c r="CD2206" s="1">
        <v>0</v>
      </c>
      <c r="CE2206" s="1">
        <v>0</v>
      </c>
      <c r="CF2206" s="1">
        <v>1</v>
      </c>
      <c r="CG2206" s="1">
        <v>0</v>
      </c>
      <c r="CH2206" s="1">
        <v>0</v>
      </c>
      <c r="CI2206" s="1" t="s">
        <v>4946</v>
      </c>
      <c r="CJ2206" s="1" t="s">
        <v>4946</v>
      </c>
      <c r="CK2206" s="1" t="s">
        <v>4946</v>
      </c>
      <c r="CL2206" s="1" t="s">
        <v>4946</v>
      </c>
      <c r="CM2206" s="1" t="s">
        <v>4946</v>
      </c>
      <c r="CN2206" s="1" t="s">
        <v>4946</v>
      </c>
      <c r="CO2206" s="1" t="s">
        <v>4946</v>
      </c>
      <c r="CP2206" s="1" t="s">
        <v>4946</v>
      </c>
      <c r="CQ2206" s="1" t="s">
        <v>4946</v>
      </c>
      <c r="CR2206" s="1" t="s">
        <v>4946</v>
      </c>
      <c r="CS2206" s="1" t="s">
        <v>4946</v>
      </c>
      <c r="CT2206" s="1" t="s">
        <v>4943</v>
      </c>
      <c r="CU2206" s="1" t="s">
        <v>4943</v>
      </c>
      <c r="CV2206" s="1" t="s">
        <v>4943</v>
      </c>
      <c r="CW2206" s="1" t="s">
        <v>4943</v>
      </c>
      <c r="CX2206" s="1" t="s">
        <v>4943</v>
      </c>
      <c r="CY2206" s="1" t="s">
        <v>4943</v>
      </c>
      <c r="CZ2206" s="1" t="s">
        <v>4943</v>
      </c>
    </row>
    <row r="2207" spans="2:104" x14ac:dyDescent="0.25">
      <c r="B2207" s="2">
        <v>44343</v>
      </c>
      <c r="C2207" s="1">
        <v>1</v>
      </c>
      <c r="D2207" s="1">
        <v>0</v>
      </c>
      <c r="E2207" s="1">
        <v>0</v>
      </c>
      <c r="F2207" s="1">
        <v>0</v>
      </c>
      <c r="G2207">
        <v>0</v>
      </c>
      <c r="H2207">
        <v>0</v>
      </c>
      <c r="I2207">
        <v>1</v>
      </c>
      <c r="J2207">
        <v>1</v>
      </c>
      <c r="K2207">
        <v>1</v>
      </c>
      <c r="L2207">
        <v>1</v>
      </c>
      <c r="M2207">
        <v>0</v>
      </c>
      <c r="N2207">
        <v>1</v>
      </c>
      <c r="O2207">
        <v>1</v>
      </c>
      <c r="P2207">
        <v>0</v>
      </c>
      <c r="Q2207">
        <v>0</v>
      </c>
      <c r="R2207">
        <v>1</v>
      </c>
      <c r="S2207">
        <v>1</v>
      </c>
      <c r="T2207">
        <v>0</v>
      </c>
      <c r="U2207">
        <v>0</v>
      </c>
      <c r="V2207" s="1">
        <v>1</v>
      </c>
      <c r="W2207" s="1">
        <v>1</v>
      </c>
      <c r="X2207" s="1">
        <v>0</v>
      </c>
      <c r="Y2207" s="1">
        <v>1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1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1</v>
      </c>
      <c r="AN2207" s="1">
        <v>1</v>
      </c>
      <c r="AO2207" s="1">
        <v>0</v>
      </c>
      <c r="AP2207" s="1">
        <v>1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1</v>
      </c>
      <c r="AX2207" s="1">
        <v>1</v>
      </c>
      <c r="AY2207" s="1">
        <v>0</v>
      </c>
      <c r="AZ2207" s="1">
        <v>1</v>
      </c>
      <c r="BA2207" s="1">
        <v>0</v>
      </c>
      <c r="BB2207" s="1">
        <v>1</v>
      </c>
      <c r="BC2207">
        <v>1</v>
      </c>
      <c r="BD2207">
        <v>1</v>
      </c>
      <c r="BE2207">
        <v>1</v>
      </c>
      <c r="BF2207">
        <v>1</v>
      </c>
      <c r="BG2207" s="1">
        <v>1</v>
      </c>
      <c r="BH2207" s="1">
        <v>1</v>
      </c>
      <c r="BI2207" s="1">
        <v>0</v>
      </c>
      <c r="BJ2207" s="1">
        <v>1</v>
      </c>
      <c r="BK2207" s="1">
        <v>0</v>
      </c>
      <c r="BL2207" s="1">
        <v>0</v>
      </c>
      <c r="BM2207" s="1">
        <v>0</v>
      </c>
      <c r="BN2207" s="1">
        <v>0</v>
      </c>
      <c r="BO2207" s="1">
        <v>0</v>
      </c>
      <c r="BP2207" s="1">
        <v>0</v>
      </c>
      <c r="BQ2207" s="1">
        <v>1</v>
      </c>
      <c r="BR2207" s="1">
        <v>1</v>
      </c>
      <c r="BS2207" s="1">
        <v>0</v>
      </c>
      <c r="BT2207" s="1">
        <v>0</v>
      </c>
      <c r="BU2207" s="1">
        <v>1</v>
      </c>
      <c r="BV2207" s="1">
        <v>1</v>
      </c>
      <c r="BW2207" s="1">
        <v>1</v>
      </c>
      <c r="BX2207" s="1">
        <v>0</v>
      </c>
      <c r="BY2207" s="1">
        <v>1</v>
      </c>
      <c r="BZ2207" s="1">
        <v>0</v>
      </c>
      <c r="CA2207" s="1">
        <v>0</v>
      </c>
      <c r="CB2207" s="1">
        <v>0</v>
      </c>
      <c r="CC2207" s="1">
        <v>0</v>
      </c>
      <c r="CD2207" s="1">
        <v>0</v>
      </c>
      <c r="CE2207" s="1">
        <v>0</v>
      </c>
      <c r="CF2207" s="1">
        <v>0</v>
      </c>
      <c r="CG2207" s="1">
        <v>0</v>
      </c>
      <c r="CH2207" s="1">
        <v>0</v>
      </c>
      <c r="CI2207" s="1" t="s">
        <v>4946</v>
      </c>
      <c r="CJ2207" s="1" t="s">
        <v>4946</v>
      </c>
      <c r="CK2207" s="1" t="s">
        <v>4946</v>
      </c>
      <c r="CL2207" s="1" t="s">
        <v>4946</v>
      </c>
      <c r="CM2207" s="1" t="s">
        <v>4944</v>
      </c>
      <c r="CN2207" s="1" t="s">
        <v>4945</v>
      </c>
      <c r="CO2207" s="1" t="s">
        <v>4944</v>
      </c>
      <c r="CP2207" s="1" t="s">
        <v>4944</v>
      </c>
      <c r="CQ2207" s="1" t="s">
        <v>4946</v>
      </c>
      <c r="CR2207" s="1" t="s">
        <v>4946</v>
      </c>
      <c r="CS2207" s="1" t="s">
        <v>4944</v>
      </c>
      <c r="CT2207" s="1" t="s">
        <v>4943</v>
      </c>
      <c r="CU2207" s="1" t="s">
        <v>4943</v>
      </c>
      <c r="CV2207" s="1" t="s">
        <v>4943</v>
      </c>
      <c r="CW2207" s="1" t="s">
        <v>4943</v>
      </c>
      <c r="CX2207" s="1" t="s">
        <v>4943</v>
      </c>
      <c r="CY2207" s="1" t="s">
        <v>4943</v>
      </c>
      <c r="CZ2207" s="1" t="s">
        <v>4943</v>
      </c>
    </row>
    <row r="2208" spans="2:104" x14ac:dyDescent="0.25">
      <c r="B2208" s="2">
        <v>44343</v>
      </c>
      <c r="C2208" s="1">
        <v>1</v>
      </c>
      <c r="D2208" s="1">
        <v>0</v>
      </c>
      <c r="E2208" s="1">
        <v>0</v>
      </c>
      <c r="F2208" s="1">
        <v>0</v>
      </c>
      <c r="G2208">
        <v>0</v>
      </c>
      <c r="H2208">
        <v>0</v>
      </c>
      <c r="I2208">
        <v>1</v>
      </c>
      <c r="J2208">
        <v>0</v>
      </c>
      <c r="K2208">
        <v>1</v>
      </c>
      <c r="L2208">
        <v>0</v>
      </c>
      <c r="M2208">
        <v>0</v>
      </c>
      <c r="N2208">
        <v>1</v>
      </c>
      <c r="O2208">
        <v>1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1</v>
      </c>
      <c r="V2208" s="1">
        <v>1</v>
      </c>
      <c r="W2208" s="1">
        <v>1</v>
      </c>
      <c r="X2208" s="1">
        <v>0</v>
      </c>
      <c r="Y2208" s="1">
        <v>1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1</v>
      </c>
      <c r="BA2208" s="1">
        <v>0</v>
      </c>
      <c r="BB2208" s="1">
        <v>1</v>
      </c>
      <c r="BC2208">
        <v>1</v>
      </c>
      <c r="BD2208">
        <v>1</v>
      </c>
      <c r="BE2208">
        <v>0</v>
      </c>
      <c r="BF2208">
        <v>0</v>
      </c>
      <c r="BG2208" s="1">
        <v>1</v>
      </c>
      <c r="BH2208" s="1">
        <v>1</v>
      </c>
      <c r="BI2208" s="1">
        <v>0</v>
      </c>
      <c r="BJ2208" s="1">
        <v>1</v>
      </c>
      <c r="BK2208" s="1">
        <v>0</v>
      </c>
      <c r="BL2208" s="1">
        <v>0</v>
      </c>
      <c r="BM2208" s="1">
        <v>0</v>
      </c>
      <c r="BN2208" s="1">
        <v>0</v>
      </c>
      <c r="BO2208" s="1">
        <v>0</v>
      </c>
      <c r="BP2208" s="1">
        <v>0</v>
      </c>
      <c r="BQ2208" s="1">
        <v>0</v>
      </c>
      <c r="BR2208" s="1">
        <v>0</v>
      </c>
      <c r="BS2208" s="1">
        <v>0</v>
      </c>
      <c r="BT2208" s="1">
        <v>0</v>
      </c>
      <c r="BU2208" s="1">
        <v>0</v>
      </c>
      <c r="BV2208" s="1">
        <v>0</v>
      </c>
      <c r="BW2208" s="1">
        <v>0</v>
      </c>
      <c r="BX2208" s="1">
        <v>0</v>
      </c>
      <c r="BY2208" s="1">
        <v>0</v>
      </c>
      <c r="BZ2208" s="1">
        <v>0</v>
      </c>
      <c r="CA2208" s="1">
        <v>0</v>
      </c>
      <c r="CB2208" s="1">
        <v>0</v>
      </c>
      <c r="CC2208" s="1">
        <v>0</v>
      </c>
      <c r="CD2208" s="1">
        <v>0</v>
      </c>
      <c r="CE2208" s="1">
        <v>0</v>
      </c>
      <c r="CF2208" s="1">
        <v>0</v>
      </c>
      <c r="CG2208" s="1">
        <v>0</v>
      </c>
      <c r="CH2208" s="1">
        <v>0</v>
      </c>
      <c r="CI2208" s="1" t="s">
        <v>4946</v>
      </c>
      <c r="CJ2208" s="1" t="s">
        <v>4946</v>
      </c>
      <c r="CK2208" s="1" t="s">
        <v>4946</v>
      </c>
      <c r="CL2208" s="1" t="s">
        <v>4946</v>
      </c>
      <c r="CM2208" s="1" t="s">
        <v>4946</v>
      </c>
      <c r="CN2208" s="1" t="s">
        <v>4946</v>
      </c>
      <c r="CO2208" s="1" t="s">
        <v>4946</v>
      </c>
      <c r="CP2208" s="1" t="s">
        <v>4946</v>
      </c>
      <c r="CQ2208" s="1" t="s">
        <v>4946</v>
      </c>
      <c r="CR2208" s="1" t="s">
        <v>4946</v>
      </c>
      <c r="CS2208" s="1" t="s">
        <v>4946</v>
      </c>
      <c r="CT2208" s="1" t="s">
        <v>4943</v>
      </c>
      <c r="CU2208" s="1" t="s">
        <v>4943</v>
      </c>
      <c r="CV2208" s="1" t="s">
        <v>4943</v>
      </c>
      <c r="CW2208" s="1" t="s">
        <v>4943</v>
      </c>
      <c r="CX2208" s="1" t="s">
        <v>4943</v>
      </c>
      <c r="CY2208" s="1" t="s">
        <v>4943</v>
      </c>
      <c r="CZ2208" s="1" t="s">
        <v>4943</v>
      </c>
    </row>
    <row r="2209" spans="2:104" x14ac:dyDescent="0.25">
      <c r="B2209" s="2">
        <v>44343</v>
      </c>
      <c r="C2209" s="1">
        <v>0</v>
      </c>
      <c r="D2209" s="1">
        <v>1</v>
      </c>
      <c r="E2209" s="1">
        <v>0</v>
      </c>
      <c r="F2209" s="1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>
        <v>0</v>
      </c>
      <c r="BD2209">
        <v>0</v>
      </c>
      <c r="BE2209">
        <v>0</v>
      </c>
      <c r="BF2209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M2209" s="1">
        <v>0</v>
      </c>
      <c r="BN2209" s="1">
        <v>0</v>
      </c>
      <c r="BO2209" s="1">
        <v>0</v>
      </c>
      <c r="BP2209" s="1">
        <v>0</v>
      </c>
      <c r="BQ2209" s="1">
        <v>0</v>
      </c>
      <c r="BR2209" s="1">
        <v>0</v>
      </c>
      <c r="BS2209" s="1">
        <v>0</v>
      </c>
      <c r="BT2209" s="1">
        <v>0</v>
      </c>
      <c r="BU2209" s="1">
        <v>0</v>
      </c>
      <c r="BV2209" s="1">
        <v>0</v>
      </c>
      <c r="BW2209" s="1">
        <v>0</v>
      </c>
      <c r="BX2209" s="1">
        <v>0</v>
      </c>
      <c r="BY2209" s="1">
        <v>0</v>
      </c>
      <c r="BZ2209" s="1">
        <v>0</v>
      </c>
      <c r="CA2209" s="1">
        <v>0</v>
      </c>
      <c r="CB2209" s="1">
        <v>0</v>
      </c>
      <c r="CC2209" s="1">
        <v>0</v>
      </c>
      <c r="CD2209" s="1">
        <v>0</v>
      </c>
      <c r="CE2209" s="1">
        <v>0</v>
      </c>
      <c r="CF2209" s="1">
        <v>0</v>
      </c>
      <c r="CG2209" s="1">
        <v>0</v>
      </c>
      <c r="CH2209" s="1">
        <v>0</v>
      </c>
      <c r="CI2209" s="1" t="s">
        <v>4943</v>
      </c>
      <c r="CJ2209" s="1" t="s">
        <v>4943</v>
      </c>
      <c r="CK2209" s="1" t="s">
        <v>4943</v>
      </c>
      <c r="CL2209" s="1" t="s">
        <v>4943</v>
      </c>
      <c r="CM2209" s="1" t="s">
        <v>4943</v>
      </c>
      <c r="CN2209" s="1" t="s">
        <v>4943</v>
      </c>
      <c r="CO2209" s="1" t="s">
        <v>4943</v>
      </c>
      <c r="CP2209" s="1" t="s">
        <v>4943</v>
      </c>
      <c r="CQ2209" s="1" t="s">
        <v>4943</v>
      </c>
      <c r="CR2209" s="1" t="s">
        <v>4943</v>
      </c>
      <c r="CS2209" s="1" t="s">
        <v>4943</v>
      </c>
      <c r="CT2209" s="1" t="s">
        <v>4943</v>
      </c>
      <c r="CU2209" s="1" t="s">
        <v>4943</v>
      </c>
      <c r="CV2209" s="1" t="s">
        <v>4943</v>
      </c>
      <c r="CW2209" s="1" t="s">
        <v>4943</v>
      </c>
      <c r="CX2209" s="1" t="s">
        <v>4943</v>
      </c>
      <c r="CY2209" s="1" t="s">
        <v>23</v>
      </c>
      <c r="CZ2209" s="1" t="s">
        <v>4943</v>
      </c>
    </row>
    <row r="2210" spans="2:104" x14ac:dyDescent="0.25">
      <c r="B2210" s="2">
        <v>44343</v>
      </c>
      <c r="C2210" s="1">
        <v>1</v>
      </c>
      <c r="D2210" s="1">
        <v>0</v>
      </c>
      <c r="E2210" s="1">
        <v>0</v>
      </c>
      <c r="F2210" s="1">
        <v>0</v>
      </c>
      <c r="G2210">
        <v>0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0</v>
      </c>
      <c r="N2210">
        <v>1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 s="1">
        <v>1</v>
      </c>
      <c r="W2210" s="1">
        <v>0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1</v>
      </c>
      <c r="AG2210" s="1">
        <v>0</v>
      </c>
      <c r="AH2210" s="1">
        <v>0</v>
      </c>
      <c r="AI2210" s="1">
        <v>0</v>
      </c>
      <c r="AJ2210" s="1">
        <v>0</v>
      </c>
      <c r="AK2210" s="1">
        <v>1</v>
      </c>
      <c r="AL2210" s="1">
        <v>1</v>
      </c>
      <c r="AM2210" s="1">
        <v>1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1</v>
      </c>
      <c r="AY2210" s="1">
        <v>1</v>
      </c>
      <c r="AZ2210" s="1">
        <v>1</v>
      </c>
      <c r="BA2210" s="1">
        <v>1</v>
      </c>
      <c r="BB2210" s="1">
        <v>1</v>
      </c>
      <c r="BC2210">
        <v>1</v>
      </c>
      <c r="BD2210">
        <v>1</v>
      </c>
      <c r="BE2210">
        <v>1</v>
      </c>
      <c r="BF2210">
        <v>0</v>
      </c>
      <c r="BG2210" s="1">
        <v>1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M2210" s="1">
        <v>0</v>
      </c>
      <c r="BN2210" s="1">
        <v>0</v>
      </c>
      <c r="BO2210" s="1">
        <v>0</v>
      </c>
      <c r="BP2210" s="1">
        <v>0</v>
      </c>
      <c r="BQ2210" s="1">
        <v>0</v>
      </c>
      <c r="BR2210" s="1">
        <v>0</v>
      </c>
      <c r="BS2210" s="1">
        <v>0</v>
      </c>
      <c r="BT2210" s="1">
        <v>0</v>
      </c>
      <c r="BU2210" s="1">
        <v>0</v>
      </c>
      <c r="BV2210" s="1">
        <v>0</v>
      </c>
      <c r="BW2210" s="1">
        <v>0</v>
      </c>
      <c r="BX2210" s="1">
        <v>0</v>
      </c>
      <c r="BY2210" s="1">
        <v>0</v>
      </c>
      <c r="BZ2210" s="1">
        <v>0</v>
      </c>
      <c r="CA2210" s="1">
        <v>0</v>
      </c>
      <c r="CB2210" s="1">
        <v>0</v>
      </c>
      <c r="CC2210" s="1">
        <v>0</v>
      </c>
      <c r="CD2210" s="1">
        <v>0</v>
      </c>
      <c r="CE2210" s="1">
        <v>0</v>
      </c>
      <c r="CF2210" s="1">
        <v>0</v>
      </c>
      <c r="CG2210" s="1">
        <v>0</v>
      </c>
      <c r="CH2210" s="1">
        <v>0</v>
      </c>
      <c r="CI2210" s="1" t="s">
        <v>4946</v>
      </c>
      <c r="CJ2210" s="1" t="s">
        <v>4946</v>
      </c>
      <c r="CK2210" s="1" t="s">
        <v>4946</v>
      </c>
      <c r="CL2210" s="1" t="s">
        <v>4946</v>
      </c>
      <c r="CM2210" s="1" t="s">
        <v>4946</v>
      </c>
      <c r="CN2210" s="1" t="s">
        <v>4946</v>
      </c>
      <c r="CO2210" s="1" t="s">
        <v>4944</v>
      </c>
      <c r="CP2210" s="1" t="s">
        <v>4944</v>
      </c>
      <c r="CQ2210" s="1" t="s">
        <v>4945</v>
      </c>
      <c r="CR2210" s="1" t="s">
        <v>4945</v>
      </c>
      <c r="CS2210" s="1" t="s">
        <v>4945</v>
      </c>
      <c r="CT2210" s="1" t="s">
        <v>4943</v>
      </c>
      <c r="CU2210" s="1" t="s">
        <v>4943</v>
      </c>
      <c r="CV2210" s="1" t="s">
        <v>4943</v>
      </c>
      <c r="CW2210" s="1" t="s">
        <v>4943</v>
      </c>
      <c r="CX2210" s="1" t="s">
        <v>4943</v>
      </c>
      <c r="CY2210" s="1" t="s">
        <v>4943</v>
      </c>
      <c r="CZ2210" s="1" t="s">
        <v>4943</v>
      </c>
    </row>
    <row r="2211" spans="2:104" x14ac:dyDescent="0.25">
      <c r="B2211" s="2">
        <v>44343</v>
      </c>
      <c r="C2211" s="1">
        <v>1</v>
      </c>
      <c r="D2211" s="1">
        <v>0</v>
      </c>
      <c r="E2211" s="1">
        <v>0</v>
      </c>
      <c r="F2211" s="1">
        <v>0</v>
      </c>
      <c r="G2211">
        <v>0</v>
      </c>
      <c r="H2211">
        <v>0</v>
      </c>
      <c r="I2211">
        <v>1</v>
      </c>
      <c r="J2211">
        <v>1</v>
      </c>
      <c r="K2211">
        <v>1</v>
      </c>
      <c r="L2211">
        <v>1</v>
      </c>
      <c r="M2211">
        <v>0</v>
      </c>
      <c r="N2211">
        <v>0</v>
      </c>
      <c r="O2211">
        <v>1</v>
      </c>
      <c r="P2211">
        <v>0</v>
      </c>
      <c r="Q2211">
        <v>0</v>
      </c>
      <c r="R2211">
        <v>1</v>
      </c>
      <c r="S2211">
        <v>0</v>
      </c>
      <c r="T2211">
        <v>1</v>
      </c>
      <c r="U2211">
        <v>0</v>
      </c>
      <c r="V2211" s="1">
        <v>1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1</v>
      </c>
      <c r="AH2211" s="1">
        <v>0</v>
      </c>
      <c r="AI2211" s="1">
        <v>0</v>
      </c>
      <c r="AJ2211" s="1">
        <v>1</v>
      </c>
      <c r="AK2211" s="1">
        <v>0</v>
      </c>
      <c r="AL2211" s="1">
        <v>0</v>
      </c>
      <c r="AM2211" s="1">
        <v>1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1</v>
      </c>
      <c r="AY2211" s="1">
        <v>1</v>
      </c>
      <c r="AZ2211" s="1">
        <v>1</v>
      </c>
      <c r="BA2211" s="1">
        <v>0</v>
      </c>
      <c r="BB2211" s="1">
        <v>1</v>
      </c>
      <c r="BC2211">
        <v>1</v>
      </c>
      <c r="BD2211">
        <v>1</v>
      </c>
      <c r="BE2211">
        <v>1</v>
      </c>
      <c r="BF2211">
        <v>1</v>
      </c>
      <c r="BG2211" s="1">
        <v>1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M2211" s="1">
        <v>0</v>
      </c>
      <c r="BN2211" s="1">
        <v>0</v>
      </c>
      <c r="BO2211" s="1">
        <v>0</v>
      </c>
      <c r="BP2211" s="1">
        <v>0</v>
      </c>
      <c r="BQ2211" s="1">
        <v>0</v>
      </c>
      <c r="BR2211" s="1">
        <v>0</v>
      </c>
      <c r="BS2211" s="1">
        <v>0</v>
      </c>
      <c r="BT2211" s="1">
        <v>0</v>
      </c>
      <c r="BU2211" s="1">
        <v>1</v>
      </c>
      <c r="BV2211" s="1">
        <v>1</v>
      </c>
      <c r="BW2211" s="1">
        <v>0</v>
      </c>
      <c r="BX2211" s="1">
        <v>0</v>
      </c>
      <c r="BY2211" s="1">
        <v>0</v>
      </c>
      <c r="BZ2211" s="1">
        <v>0</v>
      </c>
      <c r="CA2211" s="1">
        <v>0</v>
      </c>
      <c r="CB2211" s="1">
        <v>0</v>
      </c>
      <c r="CC2211" s="1">
        <v>0</v>
      </c>
      <c r="CD2211" s="1">
        <v>0</v>
      </c>
      <c r="CE2211" s="1">
        <v>0</v>
      </c>
      <c r="CF2211" s="1">
        <v>0</v>
      </c>
      <c r="CG2211" s="1">
        <v>0</v>
      </c>
      <c r="CH2211" s="1">
        <v>0</v>
      </c>
      <c r="CI2211" s="1" t="s">
        <v>4946</v>
      </c>
      <c r="CJ2211" s="1" t="s">
        <v>4946</v>
      </c>
      <c r="CK2211" s="1" t="s">
        <v>4946</v>
      </c>
      <c r="CL2211" s="1" t="s">
        <v>4946</v>
      </c>
      <c r="CM2211" s="1" t="s">
        <v>4946</v>
      </c>
      <c r="CN2211" s="1" t="s">
        <v>4946</v>
      </c>
      <c r="CO2211" s="1" t="s">
        <v>4946</v>
      </c>
      <c r="CP2211" s="1" t="s">
        <v>4946</v>
      </c>
      <c r="CQ2211" s="1" t="s">
        <v>4946</v>
      </c>
      <c r="CR2211" s="1" t="s">
        <v>4946</v>
      </c>
      <c r="CS2211" s="1" t="s">
        <v>4945</v>
      </c>
      <c r="CT2211" s="1" t="s">
        <v>4943</v>
      </c>
      <c r="CU2211" s="1" t="s">
        <v>4943</v>
      </c>
      <c r="CV2211" s="1" t="s">
        <v>4943</v>
      </c>
      <c r="CW2211" s="1" t="s">
        <v>4943</v>
      </c>
      <c r="CX2211" s="1" t="s">
        <v>4943</v>
      </c>
      <c r="CY2211" s="1" t="s">
        <v>4943</v>
      </c>
      <c r="CZ2211" s="1" t="s">
        <v>4943</v>
      </c>
    </row>
    <row r="2212" spans="2:104" x14ac:dyDescent="0.25">
      <c r="B2212" s="2">
        <v>44343</v>
      </c>
      <c r="C2212" s="1">
        <v>1</v>
      </c>
      <c r="D2212" s="1">
        <v>0</v>
      </c>
      <c r="E2212" s="1">
        <v>0</v>
      </c>
      <c r="F2212" s="1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1</v>
      </c>
      <c r="M2212">
        <v>0</v>
      </c>
      <c r="N2212">
        <v>1</v>
      </c>
      <c r="O2212">
        <v>1</v>
      </c>
      <c r="P2212">
        <v>0</v>
      </c>
      <c r="Q2212">
        <v>1</v>
      </c>
      <c r="R2212">
        <v>0</v>
      </c>
      <c r="S2212">
        <v>0</v>
      </c>
      <c r="T2212">
        <v>1</v>
      </c>
      <c r="U2212">
        <v>0</v>
      </c>
      <c r="V2212" s="1">
        <v>0</v>
      </c>
      <c r="W2212" s="1">
        <v>0</v>
      </c>
      <c r="X2212" s="1">
        <v>1</v>
      </c>
      <c r="Y2212" s="1">
        <v>0</v>
      </c>
      <c r="Z2212" s="1">
        <v>0</v>
      </c>
      <c r="AA2212" s="1">
        <v>0</v>
      </c>
      <c r="AB2212" s="1">
        <v>0</v>
      </c>
      <c r="AC2212" s="1">
        <v>1</v>
      </c>
      <c r="AD2212" s="1">
        <v>0</v>
      </c>
      <c r="AE2212" s="1">
        <v>0</v>
      </c>
      <c r="AF2212" s="1">
        <v>1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1</v>
      </c>
      <c r="AM2212" s="1">
        <v>0</v>
      </c>
      <c r="AN2212" s="1">
        <v>0</v>
      </c>
      <c r="AO2212" s="1">
        <v>1</v>
      </c>
      <c r="AP2212" s="1">
        <v>0</v>
      </c>
      <c r="AQ2212" s="1">
        <v>0</v>
      </c>
      <c r="AR2212" s="1">
        <v>0</v>
      </c>
      <c r="AS2212" s="1">
        <v>0</v>
      </c>
      <c r="AT2212" s="1">
        <v>1</v>
      </c>
      <c r="AU2212" s="1">
        <v>0</v>
      </c>
      <c r="AV2212" s="1">
        <v>0</v>
      </c>
      <c r="AW2212" s="1">
        <v>0</v>
      </c>
      <c r="AX2212" s="1">
        <v>1</v>
      </c>
      <c r="AY2212" s="1">
        <v>0</v>
      </c>
      <c r="AZ2212" s="1">
        <v>1</v>
      </c>
      <c r="BA2212" s="1">
        <v>0</v>
      </c>
      <c r="BB2212" s="1">
        <v>1</v>
      </c>
      <c r="BC2212">
        <v>1</v>
      </c>
      <c r="BD2212">
        <v>1</v>
      </c>
      <c r="BE2212">
        <v>1</v>
      </c>
      <c r="BF2212">
        <v>0</v>
      </c>
      <c r="BG2212" s="1">
        <v>0</v>
      </c>
      <c r="BH2212" s="1">
        <v>0</v>
      </c>
      <c r="BI2212" s="1">
        <v>1</v>
      </c>
      <c r="BJ2212" s="1">
        <v>0</v>
      </c>
      <c r="BK2212" s="1">
        <v>0</v>
      </c>
      <c r="BL2212" s="1">
        <v>0</v>
      </c>
      <c r="BM2212" s="1">
        <v>0</v>
      </c>
      <c r="BN2212" s="1">
        <v>1</v>
      </c>
      <c r="BO2212" s="1">
        <v>0</v>
      </c>
      <c r="BP2212" s="1">
        <v>0</v>
      </c>
      <c r="BQ2212" s="1">
        <v>1</v>
      </c>
      <c r="BR2212" s="1">
        <v>1</v>
      </c>
      <c r="BS2212" s="1">
        <v>0</v>
      </c>
      <c r="BT2212" s="1">
        <v>0</v>
      </c>
      <c r="BU2212" s="1">
        <v>1</v>
      </c>
      <c r="BV2212" s="1">
        <v>0</v>
      </c>
      <c r="BW2212" s="1">
        <v>0</v>
      </c>
      <c r="BX2212" s="1">
        <v>1</v>
      </c>
      <c r="BY2212" s="1">
        <v>0</v>
      </c>
      <c r="BZ2212" s="1">
        <v>0</v>
      </c>
      <c r="CA2212" s="1">
        <v>0</v>
      </c>
      <c r="CB2212" s="1">
        <v>0</v>
      </c>
      <c r="CC2212" s="1">
        <v>1</v>
      </c>
      <c r="CD2212" s="1">
        <v>0</v>
      </c>
      <c r="CE2212" s="1">
        <v>0</v>
      </c>
      <c r="CF2212" s="1">
        <v>0</v>
      </c>
      <c r="CG2212" s="1">
        <v>0</v>
      </c>
      <c r="CH2212" s="1">
        <v>0</v>
      </c>
      <c r="CI2212" s="1" t="s">
        <v>4946</v>
      </c>
      <c r="CJ2212" s="1" t="s">
        <v>4946</v>
      </c>
      <c r="CK2212" s="1" t="s">
        <v>4946</v>
      </c>
      <c r="CL2212" s="1" t="s">
        <v>4946</v>
      </c>
      <c r="CM2212" s="1" t="s">
        <v>4945</v>
      </c>
      <c r="CN2212" s="1" t="s">
        <v>4944</v>
      </c>
      <c r="CO2212" s="1" t="s">
        <v>4944</v>
      </c>
      <c r="CP2212" s="1" t="s">
        <v>4945</v>
      </c>
      <c r="CQ2212" s="1" t="s">
        <v>4945</v>
      </c>
      <c r="CR2212" s="1" t="s">
        <v>4944</v>
      </c>
      <c r="CS2212" s="1" t="s">
        <v>4945</v>
      </c>
      <c r="CT2212" s="1" t="s">
        <v>4943</v>
      </c>
      <c r="CU2212" s="1" t="s">
        <v>4943</v>
      </c>
      <c r="CV2212" s="1" t="s">
        <v>4943</v>
      </c>
      <c r="CW2212" s="1" t="s">
        <v>4943</v>
      </c>
      <c r="CX2212" s="1" t="s">
        <v>4943</v>
      </c>
      <c r="CY2212" s="1" t="s">
        <v>4943</v>
      </c>
      <c r="CZ2212" s="1" t="s">
        <v>4943</v>
      </c>
    </row>
    <row r="2213" spans="2:104" x14ac:dyDescent="0.25">
      <c r="B2213" s="2">
        <v>44343</v>
      </c>
      <c r="C2213" s="1">
        <v>1</v>
      </c>
      <c r="D2213" s="1">
        <v>0</v>
      </c>
      <c r="E2213" s="1">
        <v>0</v>
      </c>
      <c r="F2213" s="1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1</v>
      </c>
      <c r="M2213">
        <v>1</v>
      </c>
      <c r="N2213">
        <v>1</v>
      </c>
      <c r="O2213">
        <v>0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 s="1">
        <v>1</v>
      </c>
      <c r="W2213" s="1">
        <v>0</v>
      </c>
      <c r="X2213" s="1">
        <v>0</v>
      </c>
      <c r="Y2213" s="1">
        <v>0</v>
      </c>
      <c r="Z2213" s="1">
        <v>1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1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1</v>
      </c>
      <c r="AN2213" s="1">
        <v>0</v>
      </c>
      <c r="AO2213" s="1">
        <v>0</v>
      </c>
      <c r="AP2213" s="1">
        <v>0</v>
      </c>
      <c r="AQ2213" s="1">
        <v>1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1</v>
      </c>
      <c r="BA2213" s="1">
        <v>0</v>
      </c>
      <c r="BB2213" s="1">
        <v>1</v>
      </c>
      <c r="BC2213">
        <v>1</v>
      </c>
      <c r="BD2213">
        <v>1</v>
      </c>
      <c r="BE2213">
        <v>0</v>
      </c>
      <c r="BF2213">
        <v>0</v>
      </c>
      <c r="BG2213" s="1">
        <v>1</v>
      </c>
      <c r="BH2213" s="1">
        <v>0</v>
      </c>
      <c r="BI2213" s="1">
        <v>0</v>
      </c>
      <c r="BJ2213" s="1">
        <v>0</v>
      </c>
      <c r="BK2213" s="1">
        <v>1</v>
      </c>
      <c r="BL2213" s="1">
        <v>0</v>
      </c>
      <c r="BM2213" s="1">
        <v>0</v>
      </c>
      <c r="BN2213" s="1">
        <v>0</v>
      </c>
      <c r="BO2213" s="1">
        <v>0</v>
      </c>
      <c r="BP2213" s="1">
        <v>0</v>
      </c>
      <c r="BQ2213" s="1">
        <v>0</v>
      </c>
      <c r="BR2213" s="1">
        <v>0</v>
      </c>
      <c r="BS2213" s="1">
        <v>0</v>
      </c>
      <c r="BT2213" s="1">
        <v>0</v>
      </c>
      <c r="BU2213" s="1">
        <v>1</v>
      </c>
      <c r="BV2213" s="1">
        <v>1</v>
      </c>
      <c r="BW2213" s="1">
        <v>0</v>
      </c>
      <c r="BX2213" s="1">
        <v>0</v>
      </c>
      <c r="BY2213" s="1">
        <v>0</v>
      </c>
      <c r="BZ2213" s="1">
        <v>1</v>
      </c>
      <c r="CA2213" s="1">
        <v>0</v>
      </c>
      <c r="CB2213" s="1">
        <v>0</v>
      </c>
      <c r="CC2213" s="1">
        <v>0</v>
      </c>
      <c r="CD2213" s="1">
        <v>0</v>
      </c>
      <c r="CE2213" s="1">
        <v>0</v>
      </c>
      <c r="CF2213" s="1">
        <v>1</v>
      </c>
      <c r="CG2213" s="1">
        <v>0</v>
      </c>
      <c r="CH2213" s="1">
        <v>0</v>
      </c>
      <c r="CI2213" s="1" t="s">
        <v>4946</v>
      </c>
      <c r="CJ2213" s="1" t="s">
        <v>4946</v>
      </c>
      <c r="CK2213" s="1" t="s">
        <v>4944</v>
      </c>
      <c r="CL2213" s="1" t="s">
        <v>4944</v>
      </c>
      <c r="CM2213" s="1" t="s">
        <v>4944</v>
      </c>
      <c r="CN2213" s="1" t="s">
        <v>4945</v>
      </c>
      <c r="CO2213" s="1" t="s">
        <v>4944</v>
      </c>
      <c r="CP2213" s="1" t="s">
        <v>4946</v>
      </c>
      <c r="CQ2213" s="1" t="s">
        <v>4944</v>
      </c>
      <c r="CR2213" s="1" t="s">
        <v>4944</v>
      </c>
      <c r="CS2213" s="1" t="s">
        <v>4944</v>
      </c>
      <c r="CT2213" s="1" t="s">
        <v>4943</v>
      </c>
      <c r="CU2213" s="1" t="s">
        <v>4943</v>
      </c>
      <c r="CV2213" s="1" t="s">
        <v>4943</v>
      </c>
      <c r="CW2213" s="1" t="s">
        <v>4943</v>
      </c>
      <c r="CX2213" s="1" t="s">
        <v>4943</v>
      </c>
      <c r="CY2213" s="1" t="s">
        <v>4943</v>
      </c>
      <c r="CZ2213" s="1" t="s">
        <v>4943</v>
      </c>
    </row>
    <row r="2214" spans="2:104" x14ac:dyDescent="0.25">
      <c r="B2214" s="2">
        <v>44343</v>
      </c>
      <c r="C2214" s="1">
        <v>1</v>
      </c>
      <c r="D2214" s="1">
        <v>0</v>
      </c>
      <c r="E2214" s="1">
        <v>0</v>
      </c>
      <c r="F2214" s="1">
        <v>0</v>
      </c>
      <c r="G2214">
        <v>0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0</v>
      </c>
      <c r="N2214">
        <v>1</v>
      </c>
      <c r="O2214">
        <v>1</v>
      </c>
      <c r="P2214">
        <v>0</v>
      </c>
      <c r="Q2214">
        <v>0</v>
      </c>
      <c r="R2214">
        <v>1</v>
      </c>
      <c r="S2214">
        <v>1</v>
      </c>
      <c r="T2214">
        <v>1</v>
      </c>
      <c r="U2214">
        <v>1</v>
      </c>
      <c r="V2214" s="1">
        <v>1</v>
      </c>
      <c r="W2214" s="1">
        <v>0</v>
      </c>
      <c r="X2214" s="1">
        <v>1</v>
      </c>
      <c r="Y2214" s="1">
        <v>0</v>
      </c>
      <c r="Z2214" s="1">
        <v>0</v>
      </c>
      <c r="AA2214" s="1">
        <v>1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1</v>
      </c>
      <c r="AI2214" s="1">
        <v>0</v>
      </c>
      <c r="AJ2214" s="1">
        <v>1</v>
      </c>
      <c r="AK2214" s="1">
        <v>1</v>
      </c>
      <c r="AL2214" s="1">
        <v>1</v>
      </c>
      <c r="AM2214" s="1">
        <v>1</v>
      </c>
      <c r="AN2214" s="1">
        <v>0</v>
      </c>
      <c r="AO2214" s="1">
        <v>1</v>
      </c>
      <c r="AP2214" s="1">
        <v>0</v>
      </c>
      <c r="AQ2214" s="1">
        <v>0</v>
      </c>
      <c r="AR2214" s="1">
        <v>1</v>
      </c>
      <c r="AS2214" s="1">
        <v>0</v>
      </c>
      <c r="AT2214" s="1">
        <v>0</v>
      </c>
      <c r="AU2214" s="1">
        <v>0</v>
      </c>
      <c r="AV2214" s="1">
        <v>0</v>
      </c>
      <c r="AW2214" s="1">
        <v>1</v>
      </c>
      <c r="AX2214" s="1">
        <v>1</v>
      </c>
      <c r="AY2214" s="1">
        <v>0</v>
      </c>
      <c r="AZ2214" s="1">
        <v>1</v>
      </c>
      <c r="BA2214" s="1">
        <v>0</v>
      </c>
      <c r="BB2214" s="1">
        <v>1</v>
      </c>
      <c r="BC2214">
        <v>1</v>
      </c>
      <c r="BD2214">
        <v>0</v>
      </c>
      <c r="BE2214">
        <v>0</v>
      </c>
      <c r="BF2214">
        <v>0</v>
      </c>
      <c r="BG2214" s="1">
        <v>1</v>
      </c>
      <c r="BH2214" s="1">
        <v>0</v>
      </c>
      <c r="BI2214" s="1">
        <v>1</v>
      </c>
      <c r="BJ2214" s="1">
        <v>0</v>
      </c>
      <c r="BK2214" s="1">
        <v>0</v>
      </c>
      <c r="BL2214" s="1">
        <v>1</v>
      </c>
      <c r="BM2214" s="1">
        <v>0</v>
      </c>
      <c r="BN2214" s="1">
        <v>0</v>
      </c>
      <c r="BO2214" s="1">
        <v>0</v>
      </c>
      <c r="BP2214" s="1">
        <v>0</v>
      </c>
      <c r="BQ2214" s="1">
        <v>0</v>
      </c>
      <c r="BR2214" s="1">
        <v>0</v>
      </c>
      <c r="BS2214" s="1">
        <v>0</v>
      </c>
      <c r="BT2214" s="1">
        <v>0</v>
      </c>
      <c r="BU2214" s="1">
        <v>0</v>
      </c>
      <c r="BV2214" s="1">
        <v>0</v>
      </c>
      <c r="BW2214" s="1">
        <v>0</v>
      </c>
      <c r="BX2214" s="1">
        <v>0</v>
      </c>
      <c r="BY2214" s="1">
        <v>0</v>
      </c>
      <c r="BZ2214" s="1">
        <v>0</v>
      </c>
      <c r="CA2214" s="1">
        <v>0</v>
      </c>
      <c r="CB2214" s="1">
        <v>0</v>
      </c>
      <c r="CC2214" s="1">
        <v>0</v>
      </c>
      <c r="CD2214" s="1">
        <v>0</v>
      </c>
      <c r="CE2214" s="1">
        <v>0</v>
      </c>
      <c r="CF2214" s="1">
        <v>0</v>
      </c>
      <c r="CG2214" s="1">
        <v>0</v>
      </c>
      <c r="CH2214" s="1">
        <v>0</v>
      </c>
      <c r="CI2214" s="1" t="s">
        <v>4946</v>
      </c>
      <c r="CJ2214" s="1" t="s">
        <v>4946</v>
      </c>
      <c r="CK2214" s="1" t="s">
        <v>4946</v>
      </c>
      <c r="CL2214" s="1" t="s">
        <v>4946</v>
      </c>
      <c r="CM2214" s="1" t="s">
        <v>4946</v>
      </c>
      <c r="CN2214" s="1" t="s">
        <v>4946</v>
      </c>
      <c r="CO2214" s="1" t="s">
        <v>4946</v>
      </c>
      <c r="CP2214" s="1" t="s">
        <v>4946</v>
      </c>
      <c r="CQ2214" s="1" t="s">
        <v>4946</v>
      </c>
      <c r="CR2214" s="1" t="s">
        <v>4946</v>
      </c>
      <c r="CS2214" s="1" t="s">
        <v>4946</v>
      </c>
      <c r="CT2214" s="1" t="s">
        <v>4943</v>
      </c>
      <c r="CU2214" s="1" t="s">
        <v>4943</v>
      </c>
      <c r="CV2214" s="1" t="s">
        <v>4943</v>
      </c>
      <c r="CW2214" s="1" t="s">
        <v>4943</v>
      </c>
      <c r="CX2214" s="1" t="s">
        <v>4943</v>
      </c>
      <c r="CY2214" s="1" t="s">
        <v>4943</v>
      </c>
      <c r="CZ2214" s="1" t="s">
        <v>4943</v>
      </c>
    </row>
    <row r="2215" spans="2:104" x14ac:dyDescent="0.25">
      <c r="B2215" s="2">
        <v>44343</v>
      </c>
      <c r="C2215" s="1">
        <v>1</v>
      </c>
      <c r="D2215" s="1">
        <v>0</v>
      </c>
      <c r="E2215" s="1">
        <v>0</v>
      </c>
      <c r="F2215" s="1">
        <v>0</v>
      </c>
      <c r="G2215">
        <v>0</v>
      </c>
      <c r="H2215">
        <v>0</v>
      </c>
      <c r="I2215">
        <v>1</v>
      </c>
      <c r="J2215">
        <v>1</v>
      </c>
      <c r="K2215">
        <v>1</v>
      </c>
      <c r="L2215">
        <v>1</v>
      </c>
      <c r="M2215">
        <v>0</v>
      </c>
      <c r="N2215">
        <v>1</v>
      </c>
      <c r="O2215">
        <v>1</v>
      </c>
      <c r="P2215">
        <v>0</v>
      </c>
      <c r="Q2215">
        <v>0</v>
      </c>
      <c r="R2215">
        <v>1</v>
      </c>
      <c r="S2215">
        <v>0</v>
      </c>
      <c r="T2215">
        <v>1</v>
      </c>
      <c r="U2215">
        <v>0</v>
      </c>
      <c r="V2215" s="1">
        <v>1</v>
      </c>
      <c r="W2215" s="1">
        <v>0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1</v>
      </c>
      <c r="AH2215" s="1">
        <v>0</v>
      </c>
      <c r="AI2215" s="1">
        <v>0</v>
      </c>
      <c r="AJ2215" s="1">
        <v>0</v>
      </c>
      <c r="AK2215" s="1">
        <v>1</v>
      </c>
      <c r="AL2215" s="1">
        <v>1</v>
      </c>
      <c r="AM2215" s="1">
        <v>1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1</v>
      </c>
      <c r="AX2215" s="1">
        <v>1</v>
      </c>
      <c r="AY2215" s="1">
        <v>1</v>
      </c>
      <c r="AZ2215" s="1">
        <v>1</v>
      </c>
      <c r="BA2215" s="1">
        <v>0</v>
      </c>
      <c r="BB2215" s="1">
        <v>1</v>
      </c>
      <c r="BC2215">
        <v>1</v>
      </c>
      <c r="BD2215">
        <v>1</v>
      </c>
      <c r="BE2215">
        <v>0</v>
      </c>
      <c r="BF2215">
        <v>0</v>
      </c>
      <c r="BG2215" s="1">
        <v>1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M2215" s="1">
        <v>0</v>
      </c>
      <c r="BN2215" s="1">
        <v>0</v>
      </c>
      <c r="BO2215" s="1">
        <v>0</v>
      </c>
      <c r="BP2215" s="1">
        <v>0</v>
      </c>
      <c r="BQ2215" s="1">
        <v>1</v>
      </c>
      <c r="BR2215" s="1">
        <v>1</v>
      </c>
      <c r="BS2215" s="1">
        <v>0</v>
      </c>
      <c r="BT2215" s="1">
        <v>0</v>
      </c>
      <c r="BU2215" s="1">
        <v>1</v>
      </c>
      <c r="BV2215" s="1">
        <v>1</v>
      </c>
      <c r="BW2215" s="1">
        <v>0</v>
      </c>
      <c r="BX2215" s="1">
        <v>0</v>
      </c>
      <c r="BY2215" s="1">
        <v>0</v>
      </c>
      <c r="BZ2215" s="1">
        <v>0</v>
      </c>
      <c r="CA2215" s="1">
        <v>0</v>
      </c>
      <c r="CB2215" s="1">
        <v>0</v>
      </c>
      <c r="CC2215" s="1">
        <v>0</v>
      </c>
      <c r="CD2215" s="1">
        <v>0</v>
      </c>
      <c r="CE2215" s="1">
        <v>0</v>
      </c>
      <c r="CF2215" s="1">
        <v>0</v>
      </c>
      <c r="CG2215" s="1">
        <v>0</v>
      </c>
      <c r="CH2215" s="1">
        <v>0</v>
      </c>
      <c r="CI2215" s="1" t="s">
        <v>4946</v>
      </c>
      <c r="CJ2215" s="1" t="s">
        <v>4946</v>
      </c>
      <c r="CK2215" s="1" t="s">
        <v>4946</v>
      </c>
      <c r="CL2215" s="1" t="s">
        <v>4946</v>
      </c>
      <c r="CM2215" s="1" t="s">
        <v>4946</v>
      </c>
      <c r="CN2215" s="1" t="s">
        <v>4946</v>
      </c>
      <c r="CO2215" s="1" t="s">
        <v>4946</v>
      </c>
      <c r="CP2215" s="1" t="s">
        <v>4946</v>
      </c>
      <c r="CQ2215" s="1" t="s">
        <v>4946</v>
      </c>
      <c r="CR2215" s="1" t="s">
        <v>4946</v>
      </c>
      <c r="CS2215" s="1" t="s">
        <v>4945</v>
      </c>
      <c r="CT2215" s="1" t="s">
        <v>4943</v>
      </c>
      <c r="CU2215" s="1" t="s">
        <v>4943</v>
      </c>
      <c r="CV2215" s="1" t="s">
        <v>4943</v>
      </c>
      <c r="CW2215" s="1" t="s">
        <v>4943</v>
      </c>
      <c r="CX2215" s="1" t="s">
        <v>4943</v>
      </c>
      <c r="CY2215" s="1" t="s">
        <v>4943</v>
      </c>
      <c r="CZ2215" s="1" t="s">
        <v>4943</v>
      </c>
    </row>
    <row r="2216" spans="2:104" x14ac:dyDescent="0.25">
      <c r="B2216" s="2">
        <v>44343</v>
      </c>
      <c r="C2216" s="1">
        <v>1</v>
      </c>
      <c r="D2216" s="1">
        <v>0</v>
      </c>
      <c r="E2216" s="1">
        <v>0</v>
      </c>
      <c r="F2216" s="1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1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>
        <v>0</v>
      </c>
      <c r="BD2216">
        <v>0</v>
      </c>
      <c r="BE2216">
        <v>0</v>
      </c>
      <c r="BF2216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M2216" s="1">
        <v>0</v>
      </c>
      <c r="BN2216" s="1">
        <v>0</v>
      </c>
      <c r="BO2216" s="1">
        <v>0</v>
      </c>
      <c r="BP2216" s="1">
        <v>0</v>
      </c>
      <c r="BQ2216" s="1">
        <v>1</v>
      </c>
      <c r="BR2216" s="1">
        <v>1</v>
      </c>
      <c r="BS2216" s="1">
        <v>0</v>
      </c>
      <c r="BT2216" s="1">
        <v>0</v>
      </c>
      <c r="BU2216" s="1">
        <v>0</v>
      </c>
      <c r="BV2216" s="1">
        <v>1</v>
      </c>
      <c r="BW2216" s="1">
        <v>0</v>
      </c>
      <c r="BX2216" s="1">
        <v>0</v>
      </c>
      <c r="BY2216" s="1">
        <v>0</v>
      </c>
      <c r="BZ2216" s="1">
        <v>0</v>
      </c>
      <c r="CA2216" s="1">
        <v>0</v>
      </c>
      <c r="CB2216" s="1">
        <v>0</v>
      </c>
      <c r="CC2216" s="1">
        <v>0</v>
      </c>
      <c r="CD2216" s="1">
        <v>0</v>
      </c>
      <c r="CE2216" s="1">
        <v>0</v>
      </c>
      <c r="CF2216" s="1">
        <v>0</v>
      </c>
      <c r="CG2216" s="1">
        <v>0</v>
      </c>
      <c r="CH2216" s="1">
        <v>0</v>
      </c>
      <c r="CI2216" s="1" t="s">
        <v>4945</v>
      </c>
      <c r="CJ2216" s="1" t="s">
        <v>4945</v>
      </c>
      <c r="CK2216" s="1" t="s">
        <v>4945</v>
      </c>
      <c r="CL2216" s="1" t="s">
        <v>4945</v>
      </c>
      <c r="CM2216" s="1" t="s">
        <v>4945</v>
      </c>
      <c r="CN2216" s="1" t="s">
        <v>4945</v>
      </c>
      <c r="CO2216" s="1" t="s">
        <v>4945</v>
      </c>
      <c r="CP2216" s="1" t="s">
        <v>4944</v>
      </c>
      <c r="CQ2216" s="1" t="s">
        <v>4945</v>
      </c>
      <c r="CR2216" s="1" t="s">
        <v>4945</v>
      </c>
      <c r="CS2216" s="1" t="s">
        <v>4945</v>
      </c>
      <c r="CT2216" s="1" t="s">
        <v>4943</v>
      </c>
      <c r="CU2216" s="1" t="s">
        <v>4943</v>
      </c>
      <c r="CV2216" s="1" t="s">
        <v>4943</v>
      </c>
      <c r="CW2216" s="1" t="s">
        <v>4943</v>
      </c>
      <c r="CX2216" s="1" t="s">
        <v>4943</v>
      </c>
      <c r="CY2216" s="1" t="s">
        <v>4943</v>
      </c>
      <c r="CZ2216" s="1" t="s">
        <v>4943</v>
      </c>
    </row>
    <row r="2217" spans="2:104" x14ac:dyDescent="0.25">
      <c r="B2217" s="2">
        <v>44343</v>
      </c>
      <c r="C2217" s="1">
        <v>0</v>
      </c>
      <c r="D2217" s="1">
        <v>1</v>
      </c>
      <c r="E2217" s="1">
        <v>0</v>
      </c>
      <c r="F2217" s="1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>
        <v>0</v>
      </c>
      <c r="BD2217">
        <v>0</v>
      </c>
      <c r="BE2217">
        <v>0</v>
      </c>
      <c r="BF2217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M2217" s="1">
        <v>0</v>
      </c>
      <c r="BN2217" s="1">
        <v>0</v>
      </c>
      <c r="BO2217" s="1">
        <v>0</v>
      </c>
      <c r="BP2217" s="1">
        <v>0</v>
      </c>
      <c r="BQ2217" s="1">
        <v>0</v>
      </c>
      <c r="BR2217" s="1">
        <v>0</v>
      </c>
      <c r="BS2217" s="1">
        <v>0</v>
      </c>
      <c r="BT2217" s="1">
        <v>0</v>
      </c>
      <c r="BU2217" s="1">
        <v>0</v>
      </c>
      <c r="BV2217" s="1">
        <v>0</v>
      </c>
      <c r="BW2217" s="1">
        <v>0</v>
      </c>
      <c r="BX2217" s="1">
        <v>0</v>
      </c>
      <c r="BY2217" s="1">
        <v>0</v>
      </c>
      <c r="BZ2217" s="1">
        <v>0</v>
      </c>
      <c r="CA2217" s="1">
        <v>0</v>
      </c>
      <c r="CB2217" s="1">
        <v>0</v>
      </c>
      <c r="CC2217" s="1">
        <v>0</v>
      </c>
      <c r="CD2217" s="1">
        <v>0</v>
      </c>
      <c r="CE2217" s="1">
        <v>0</v>
      </c>
      <c r="CF2217" s="1">
        <v>0</v>
      </c>
      <c r="CG2217" s="1">
        <v>0</v>
      </c>
      <c r="CH2217" s="1">
        <v>0</v>
      </c>
      <c r="CI2217" s="1" t="s">
        <v>4943</v>
      </c>
      <c r="CJ2217" s="1" t="s">
        <v>4943</v>
      </c>
      <c r="CK2217" s="1" t="s">
        <v>4943</v>
      </c>
      <c r="CL2217" s="1" t="s">
        <v>4943</v>
      </c>
      <c r="CM2217" s="1" t="s">
        <v>4943</v>
      </c>
      <c r="CN2217" s="1" t="s">
        <v>4943</v>
      </c>
      <c r="CO2217" s="1" t="s">
        <v>4943</v>
      </c>
      <c r="CP2217" s="1" t="s">
        <v>4943</v>
      </c>
      <c r="CQ2217" s="1" t="s">
        <v>4943</v>
      </c>
      <c r="CR2217" s="1" t="s">
        <v>4943</v>
      </c>
      <c r="CS2217" s="1" t="s">
        <v>4943</v>
      </c>
      <c r="CT2217" s="1" t="s">
        <v>4943</v>
      </c>
      <c r="CU2217" s="1" t="s">
        <v>4943</v>
      </c>
      <c r="CV2217" s="1" t="s">
        <v>4943</v>
      </c>
      <c r="CW2217" s="1" t="s">
        <v>4943</v>
      </c>
      <c r="CX2217" s="1" t="s">
        <v>4943</v>
      </c>
      <c r="CY2217" s="1" t="s">
        <v>23</v>
      </c>
      <c r="CZ2217" s="1" t="s">
        <v>4943</v>
      </c>
    </row>
    <row r="2218" spans="2:104" x14ac:dyDescent="0.25">
      <c r="B2218" s="2">
        <v>44343</v>
      </c>
      <c r="C2218" s="1">
        <v>1</v>
      </c>
      <c r="D2218" s="1">
        <v>0</v>
      </c>
      <c r="E2218" s="1">
        <v>0</v>
      </c>
      <c r="F2218" s="1">
        <v>0</v>
      </c>
      <c r="G2218">
        <v>0</v>
      </c>
      <c r="H2218">
        <v>0</v>
      </c>
      <c r="I2218">
        <v>1</v>
      </c>
      <c r="J2218">
        <v>0</v>
      </c>
      <c r="K2218">
        <v>1</v>
      </c>
      <c r="L2218">
        <v>0</v>
      </c>
      <c r="M2218">
        <v>0</v>
      </c>
      <c r="N2218">
        <v>1</v>
      </c>
      <c r="O2218">
        <v>0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0</v>
      </c>
      <c r="V2218" s="1">
        <v>1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1</v>
      </c>
      <c r="BA2218" s="1">
        <v>0</v>
      </c>
      <c r="BB2218" s="1">
        <v>1</v>
      </c>
      <c r="BC2218">
        <v>1</v>
      </c>
      <c r="BD2218">
        <v>1</v>
      </c>
      <c r="BE2218">
        <v>1</v>
      </c>
      <c r="BF2218">
        <v>0</v>
      </c>
      <c r="BG2218" s="1">
        <v>1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M2218" s="1">
        <v>0</v>
      </c>
      <c r="BN2218" s="1">
        <v>0</v>
      </c>
      <c r="BO2218" s="1">
        <v>0</v>
      </c>
      <c r="BP2218" s="1">
        <v>0</v>
      </c>
      <c r="BQ2218" s="1">
        <v>0</v>
      </c>
      <c r="BR2218" s="1">
        <v>0</v>
      </c>
      <c r="BS2218" s="1">
        <v>0</v>
      </c>
      <c r="BT2218" s="1">
        <v>0</v>
      </c>
      <c r="BU2218" s="1">
        <v>0</v>
      </c>
      <c r="BV2218" s="1">
        <v>0</v>
      </c>
      <c r="BW2218" s="1">
        <v>0</v>
      </c>
      <c r="BX2218" s="1">
        <v>0</v>
      </c>
      <c r="BY2218" s="1">
        <v>0</v>
      </c>
      <c r="BZ2218" s="1">
        <v>0</v>
      </c>
      <c r="CA2218" s="1">
        <v>0</v>
      </c>
      <c r="CB2218" s="1">
        <v>0</v>
      </c>
      <c r="CC2218" s="1">
        <v>0</v>
      </c>
      <c r="CD2218" s="1">
        <v>0</v>
      </c>
      <c r="CE2218" s="1">
        <v>0</v>
      </c>
      <c r="CF2218" s="1">
        <v>0</v>
      </c>
      <c r="CG2218" s="1">
        <v>0</v>
      </c>
      <c r="CH2218" s="1">
        <v>0</v>
      </c>
      <c r="CI2218" s="1" t="s">
        <v>4944</v>
      </c>
      <c r="CJ2218" s="1" t="s">
        <v>4944</v>
      </c>
      <c r="CK2218" s="1" t="s">
        <v>4946</v>
      </c>
      <c r="CL2218" s="1" t="s">
        <v>4946</v>
      </c>
      <c r="CM2218" s="1" t="s">
        <v>4946</v>
      </c>
      <c r="CN2218" s="1" t="s">
        <v>4945</v>
      </c>
      <c r="CO2218" s="1" t="s">
        <v>4946</v>
      </c>
      <c r="CP2218" s="1" t="s">
        <v>4946</v>
      </c>
      <c r="CQ2218" s="1" t="s">
        <v>4945</v>
      </c>
      <c r="CR2218" s="1" t="s">
        <v>4944</v>
      </c>
      <c r="CS2218" s="1" t="s">
        <v>4945</v>
      </c>
      <c r="CT2218" s="1" t="s">
        <v>4943</v>
      </c>
      <c r="CU2218" s="1" t="s">
        <v>4943</v>
      </c>
      <c r="CV2218" s="1" t="s">
        <v>4943</v>
      </c>
      <c r="CW2218" s="1" t="s">
        <v>4943</v>
      </c>
      <c r="CX2218" s="1" t="s">
        <v>4943</v>
      </c>
      <c r="CY2218" s="1" t="s">
        <v>4943</v>
      </c>
      <c r="CZ2218" s="1" t="s">
        <v>4943</v>
      </c>
    </row>
    <row r="2219" spans="2:104" x14ac:dyDescent="0.25">
      <c r="B2219" s="2">
        <v>44343</v>
      </c>
      <c r="C2219" s="1">
        <v>1</v>
      </c>
      <c r="D2219" s="1">
        <v>0</v>
      </c>
      <c r="E2219" s="1">
        <v>0</v>
      </c>
      <c r="F2219" s="1">
        <v>0</v>
      </c>
      <c r="G2219">
        <v>1</v>
      </c>
      <c r="H2219">
        <v>1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1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1</v>
      </c>
      <c r="V2219" s="1">
        <v>1</v>
      </c>
      <c r="W2219" s="1">
        <v>1</v>
      </c>
      <c r="X2219" s="1">
        <v>0</v>
      </c>
      <c r="Y2219" s="1">
        <v>1</v>
      </c>
      <c r="Z2219" s="1">
        <v>1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1</v>
      </c>
      <c r="AJ2219" s="1">
        <v>0</v>
      </c>
      <c r="AK2219" s="1">
        <v>0</v>
      </c>
      <c r="AL2219" s="1">
        <v>0</v>
      </c>
      <c r="AM2219" s="1">
        <v>1</v>
      </c>
      <c r="AN2219" s="1">
        <v>1</v>
      </c>
      <c r="AO2219" s="1">
        <v>0</v>
      </c>
      <c r="AP2219" s="1">
        <v>1</v>
      </c>
      <c r="AQ2219" s="1">
        <v>1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1</v>
      </c>
      <c r="AZ2219" s="1">
        <v>1</v>
      </c>
      <c r="BA2219" s="1">
        <v>0</v>
      </c>
      <c r="BB2219" s="1">
        <v>1</v>
      </c>
      <c r="BC2219">
        <v>1</v>
      </c>
      <c r="BD2219">
        <v>1</v>
      </c>
      <c r="BE2219">
        <v>1</v>
      </c>
      <c r="BF2219">
        <v>1</v>
      </c>
      <c r="BG2219" s="1">
        <v>1</v>
      </c>
      <c r="BH2219" s="1">
        <v>1</v>
      </c>
      <c r="BI2219" s="1">
        <v>0</v>
      </c>
      <c r="BJ2219" s="1">
        <v>1</v>
      </c>
      <c r="BK2219" s="1">
        <v>1</v>
      </c>
      <c r="BL2219" s="1">
        <v>0</v>
      </c>
      <c r="BM2219" s="1">
        <v>0</v>
      </c>
      <c r="BN2219" s="1">
        <v>0</v>
      </c>
      <c r="BO2219" s="1">
        <v>0</v>
      </c>
      <c r="BP2219" s="1">
        <v>0</v>
      </c>
      <c r="BQ2219" s="1">
        <v>0</v>
      </c>
      <c r="BR2219" s="1">
        <v>0</v>
      </c>
      <c r="BS2219" s="1">
        <v>0</v>
      </c>
      <c r="BT2219" s="1">
        <v>0</v>
      </c>
      <c r="BU2219" s="1">
        <v>1</v>
      </c>
      <c r="BV2219" s="1">
        <v>1</v>
      </c>
      <c r="BW2219" s="1">
        <v>1</v>
      </c>
      <c r="BX2219" s="1">
        <v>0</v>
      </c>
      <c r="BY2219" s="1">
        <v>1</v>
      </c>
      <c r="BZ2219" s="1">
        <v>1</v>
      </c>
      <c r="CA2219" s="1">
        <v>0</v>
      </c>
      <c r="CB2219" s="1">
        <v>0</v>
      </c>
      <c r="CC2219" s="1">
        <v>0</v>
      </c>
      <c r="CD2219" s="1">
        <v>0</v>
      </c>
      <c r="CE2219" s="1">
        <v>0</v>
      </c>
      <c r="CF2219" s="1">
        <v>1</v>
      </c>
      <c r="CG2219" s="1">
        <v>1</v>
      </c>
      <c r="CH2219" s="1">
        <v>1</v>
      </c>
      <c r="CI2219" s="1" t="s">
        <v>4946</v>
      </c>
      <c r="CJ2219" s="1" t="s">
        <v>4946</v>
      </c>
      <c r="CK2219" s="1" t="s">
        <v>4946</v>
      </c>
      <c r="CL2219" s="1" t="s">
        <v>4946</v>
      </c>
      <c r="CM2219" s="1" t="s">
        <v>4944</v>
      </c>
      <c r="CN2219" s="1" t="s">
        <v>4944</v>
      </c>
      <c r="CO2219" s="1" t="s">
        <v>4945</v>
      </c>
      <c r="CP2219" s="1" t="s">
        <v>4946</v>
      </c>
      <c r="CQ2219" s="1" t="s">
        <v>4945</v>
      </c>
      <c r="CR2219" s="1" t="s">
        <v>4946</v>
      </c>
      <c r="CS2219" s="1" t="s">
        <v>4946</v>
      </c>
      <c r="CT2219" s="1" t="s">
        <v>4943</v>
      </c>
      <c r="CU2219" s="1" t="s">
        <v>4943</v>
      </c>
      <c r="CV2219" s="1" t="s">
        <v>4943</v>
      </c>
      <c r="CW2219" s="1" t="s">
        <v>4943</v>
      </c>
      <c r="CX2219" s="1" t="s">
        <v>4943</v>
      </c>
      <c r="CY2219" s="1" t="s">
        <v>4943</v>
      </c>
      <c r="CZ2219" s="1" t="s">
        <v>4943</v>
      </c>
    </row>
    <row r="2220" spans="2:104" x14ac:dyDescent="0.25">
      <c r="B2220" s="2">
        <v>44343</v>
      </c>
      <c r="C2220" s="1">
        <v>1</v>
      </c>
      <c r="D2220" s="1">
        <v>0</v>
      </c>
      <c r="E2220" s="1">
        <v>0</v>
      </c>
      <c r="F2220" s="1">
        <v>0</v>
      </c>
      <c r="G2220">
        <v>0</v>
      </c>
      <c r="H2220">
        <v>0</v>
      </c>
      <c r="I2220">
        <v>1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</v>
      </c>
      <c r="S2220">
        <v>1</v>
      </c>
      <c r="T2220">
        <v>1</v>
      </c>
      <c r="U2220">
        <v>1</v>
      </c>
      <c r="V2220" s="1">
        <v>1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0</v>
      </c>
      <c r="AV2220" s="1">
        <v>0</v>
      </c>
      <c r="AW2220" s="1">
        <v>0</v>
      </c>
      <c r="AX2220" s="1">
        <v>0</v>
      </c>
      <c r="AY2220" s="1">
        <v>0</v>
      </c>
      <c r="AZ2220" s="1">
        <v>0</v>
      </c>
      <c r="BA2220" s="1">
        <v>0</v>
      </c>
      <c r="BB2220" s="1">
        <v>0</v>
      </c>
      <c r="BC2220">
        <v>0</v>
      </c>
      <c r="BD2220">
        <v>0</v>
      </c>
      <c r="BE2220">
        <v>0</v>
      </c>
      <c r="BF2220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M2220" s="1">
        <v>0</v>
      </c>
      <c r="BN2220" s="1">
        <v>0</v>
      </c>
      <c r="BO2220" s="1">
        <v>0</v>
      </c>
      <c r="BP2220" s="1">
        <v>0</v>
      </c>
      <c r="BQ2220" s="1">
        <v>0</v>
      </c>
      <c r="BR2220" s="1">
        <v>0</v>
      </c>
      <c r="BS2220" s="1">
        <v>0</v>
      </c>
      <c r="BT2220" s="1">
        <v>0</v>
      </c>
      <c r="BU2220" s="1">
        <v>0</v>
      </c>
      <c r="BV2220" s="1">
        <v>0</v>
      </c>
      <c r="BW2220" s="1">
        <v>0</v>
      </c>
      <c r="BX2220" s="1">
        <v>0</v>
      </c>
      <c r="BY2220" s="1">
        <v>0</v>
      </c>
      <c r="BZ2220" s="1">
        <v>0</v>
      </c>
      <c r="CA2220" s="1">
        <v>0</v>
      </c>
      <c r="CB2220" s="1">
        <v>0</v>
      </c>
      <c r="CC2220" s="1">
        <v>0</v>
      </c>
      <c r="CD2220" s="1">
        <v>0</v>
      </c>
      <c r="CE2220" s="1">
        <v>0</v>
      </c>
      <c r="CF2220" s="1">
        <v>0</v>
      </c>
      <c r="CG2220" s="1">
        <v>0</v>
      </c>
      <c r="CH2220" s="1">
        <v>0</v>
      </c>
      <c r="CI2220" s="1" t="s">
        <v>4945</v>
      </c>
      <c r="CJ2220" s="1" t="s">
        <v>4945</v>
      </c>
      <c r="CK2220" s="1" t="s">
        <v>4945</v>
      </c>
      <c r="CL2220" s="1" t="s">
        <v>4945</v>
      </c>
      <c r="CM2220" s="1" t="s">
        <v>4945</v>
      </c>
      <c r="CN2220" s="1" t="s">
        <v>4945</v>
      </c>
      <c r="CO2220" s="1" t="s">
        <v>4945</v>
      </c>
      <c r="CP2220" s="1" t="s">
        <v>4945</v>
      </c>
      <c r="CQ2220" s="1" t="s">
        <v>4945</v>
      </c>
      <c r="CR2220" s="1" t="s">
        <v>4945</v>
      </c>
      <c r="CS2220" s="1" t="s">
        <v>4945</v>
      </c>
      <c r="CT2220" s="1" t="s">
        <v>4943</v>
      </c>
      <c r="CU2220" s="1" t="s">
        <v>4943</v>
      </c>
      <c r="CV2220" s="1" t="s">
        <v>4943</v>
      </c>
      <c r="CW2220" s="1" t="s">
        <v>4943</v>
      </c>
      <c r="CX2220" s="1" t="s">
        <v>4943</v>
      </c>
      <c r="CY2220" s="1" t="s">
        <v>4943</v>
      </c>
      <c r="CZ2220" s="1" t="s">
        <v>4943</v>
      </c>
    </row>
    <row r="2221" spans="2:104" x14ac:dyDescent="0.25">
      <c r="B2221" s="2">
        <v>44343</v>
      </c>
      <c r="C2221" s="1">
        <v>0</v>
      </c>
      <c r="D2221" s="1">
        <v>1</v>
      </c>
      <c r="E2221" s="1">
        <v>0</v>
      </c>
      <c r="F2221" s="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0</v>
      </c>
      <c r="AV2221" s="1">
        <v>0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>
        <v>0</v>
      </c>
      <c r="BD2221">
        <v>0</v>
      </c>
      <c r="BE2221">
        <v>0</v>
      </c>
      <c r="BF222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M2221" s="1">
        <v>0</v>
      </c>
      <c r="BN2221" s="1">
        <v>0</v>
      </c>
      <c r="BO2221" s="1">
        <v>0</v>
      </c>
      <c r="BP2221" s="1">
        <v>0</v>
      </c>
      <c r="BQ2221" s="1">
        <v>0</v>
      </c>
      <c r="BR2221" s="1">
        <v>0</v>
      </c>
      <c r="BS2221" s="1">
        <v>0</v>
      </c>
      <c r="BT2221" s="1">
        <v>0</v>
      </c>
      <c r="BU2221" s="1">
        <v>0</v>
      </c>
      <c r="BV2221" s="1">
        <v>0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</v>
      </c>
      <c r="CG2221" s="1">
        <v>0</v>
      </c>
      <c r="CH2221" s="1">
        <v>0</v>
      </c>
      <c r="CI2221" s="1" t="s">
        <v>4945</v>
      </c>
      <c r="CJ2221" s="1" t="s">
        <v>4945</v>
      </c>
      <c r="CK2221" s="1" t="s">
        <v>4945</v>
      </c>
      <c r="CL2221" s="1" t="s">
        <v>4945</v>
      </c>
      <c r="CM2221" s="1" t="s">
        <v>4946</v>
      </c>
      <c r="CN2221" s="1" t="s">
        <v>4946</v>
      </c>
      <c r="CO2221" s="1" t="s">
        <v>4944</v>
      </c>
      <c r="CP2221" s="1" t="s">
        <v>4944</v>
      </c>
      <c r="CQ2221" s="1" t="s">
        <v>4945</v>
      </c>
      <c r="CR2221" s="1" t="s">
        <v>4945</v>
      </c>
      <c r="CS2221" s="1" t="s">
        <v>4945</v>
      </c>
      <c r="CT2221" s="1" t="s">
        <v>4943</v>
      </c>
      <c r="CU2221" s="1" t="s">
        <v>4943</v>
      </c>
      <c r="CV2221" s="1" t="s">
        <v>4943</v>
      </c>
      <c r="CW2221" s="1" t="s">
        <v>4943</v>
      </c>
      <c r="CX2221" s="1" t="s">
        <v>4943</v>
      </c>
      <c r="CY2221" s="1" t="s">
        <v>23</v>
      </c>
      <c r="CZ2221" s="1" t="s">
        <v>4943</v>
      </c>
    </row>
    <row r="2222" spans="2:104" x14ac:dyDescent="0.25">
      <c r="B2222" s="2">
        <v>44343</v>
      </c>
      <c r="C2222" s="1">
        <v>1</v>
      </c>
      <c r="D2222" s="1">
        <v>0</v>
      </c>
      <c r="E2222" s="1">
        <v>0</v>
      </c>
      <c r="F2222" s="1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0</v>
      </c>
      <c r="N2222">
        <v>1</v>
      </c>
      <c r="O2222">
        <v>0</v>
      </c>
      <c r="P2222">
        <v>0</v>
      </c>
      <c r="Q2222">
        <v>0</v>
      </c>
      <c r="R2222">
        <v>1</v>
      </c>
      <c r="S2222">
        <v>0</v>
      </c>
      <c r="T2222">
        <v>1</v>
      </c>
      <c r="U2222">
        <v>0</v>
      </c>
      <c r="V2222" s="1">
        <v>1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1</v>
      </c>
      <c r="AG2222" s="1">
        <v>0</v>
      </c>
      <c r="AH2222" s="1">
        <v>1</v>
      </c>
      <c r="AI2222" s="1">
        <v>0</v>
      </c>
      <c r="AJ2222" s="1">
        <v>0</v>
      </c>
      <c r="AK2222" s="1">
        <v>0</v>
      </c>
      <c r="AL2222" s="1">
        <v>1</v>
      </c>
      <c r="AM2222" s="1">
        <v>1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1</v>
      </c>
      <c r="AX2222" s="1">
        <v>0</v>
      </c>
      <c r="AY2222" s="1">
        <v>1</v>
      </c>
      <c r="AZ2222" s="1">
        <v>1</v>
      </c>
      <c r="BA2222" s="1">
        <v>0</v>
      </c>
      <c r="BB2222" s="1">
        <v>1</v>
      </c>
      <c r="BC2222">
        <v>1</v>
      </c>
      <c r="BD2222">
        <v>0</v>
      </c>
      <c r="BE2222">
        <v>1</v>
      </c>
      <c r="BF2222">
        <v>0</v>
      </c>
      <c r="BG2222" s="1">
        <v>1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M2222" s="1">
        <v>0</v>
      </c>
      <c r="BN2222" s="1">
        <v>0</v>
      </c>
      <c r="BO2222" s="1">
        <v>0</v>
      </c>
      <c r="BP2222" s="1">
        <v>0</v>
      </c>
      <c r="BQ2222" s="1">
        <v>0</v>
      </c>
      <c r="BR2222" s="1">
        <v>0</v>
      </c>
      <c r="BS2222" s="1">
        <v>0</v>
      </c>
      <c r="BT2222" s="1">
        <v>0</v>
      </c>
      <c r="BU2222" s="1">
        <v>0</v>
      </c>
      <c r="BV2222" s="1">
        <v>0</v>
      </c>
      <c r="BW2222" s="1">
        <v>0</v>
      </c>
      <c r="BX2222" s="1">
        <v>0</v>
      </c>
      <c r="BY2222" s="1">
        <v>0</v>
      </c>
      <c r="BZ2222" s="1">
        <v>0</v>
      </c>
      <c r="CA2222" s="1">
        <v>0</v>
      </c>
      <c r="CB2222" s="1">
        <v>0</v>
      </c>
      <c r="CC2222" s="1">
        <v>0</v>
      </c>
      <c r="CD2222" s="1">
        <v>0</v>
      </c>
      <c r="CE2222" s="1">
        <v>0</v>
      </c>
      <c r="CF2222" s="1">
        <v>0</v>
      </c>
      <c r="CG2222" s="1">
        <v>0</v>
      </c>
      <c r="CH2222" s="1">
        <v>0</v>
      </c>
      <c r="CI2222" s="1" t="s">
        <v>4946</v>
      </c>
      <c r="CJ2222" s="1" t="s">
        <v>4944</v>
      </c>
      <c r="CK2222" s="1" t="s">
        <v>4946</v>
      </c>
      <c r="CL2222" s="1" t="s">
        <v>4946</v>
      </c>
      <c r="CM2222" s="1" t="s">
        <v>4946</v>
      </c>
      <c r="CN2222" s="1" t="s">
        <v>4945</v>
      </c>
      <c r="CO2222" s="1" t="s">
        <v>4946</v>
      </c>
      <c r="CP2222" s="1" t="s">
        <v>4946</v>
      </c>
      <c r="CQ2222" s="1" t="s">
        <v>4944</v>
      </c>
      <c r="CR2222" s="1" t="s">
        <v>4946</v>
      </c>
      <c r="CS2222" s="1" t="s">
        <v>4946</v>
      </c>
      <c r="CT2222" s="1" t="s">
        <v>4943</v>
      </c>
      <c r="CU2222" s="1" t="s">
        <v>4943</v>
      </c>
      <c r="CV2222" s="1" t="s">
        <v>4943</v>
      </c>
      <c r="CW2222" s="1" t="s">
        <v>4943</v>
      </c>
      <c r="CX2222" s="1" t="s">
        <v>4943</v>
      </c>
      <c r="CY2222" s="1" t="s">
        <v>4943</v>
      </c>
      <c r="CZ2222" s="1" t="s">
        <v>4943</v>
      </c>
    </row>
    <row r="2223" spans="2:104" x14ac:dyDescent="0.25">
      <c r="B2223" s="2">
        <v>44343</v>
      </c>
      <c r="C2223" s="1">
        <v>1</v>
      </c>
      <c r="D2223" s="1">
        <v>0</v>
      </c>
      <c r="E2223" s="1">
        <v>0</v>
      </c>
      <c r="F2223" s="1">
        <v>0</v>
      </c>
      <c r="G2223">
        <v>0</v>
      </c>
      <c r="H2223">
        <v>0</v>
      </c>
      <c r="I2223">
        <v>1</v>
      </c>
      <c r="J2223">
        <v>0</v>
      </c>
      <c r="K2223">
        <v>0</v>
      </c>
      <c r="L2223">
        <v>0</v>
      </c>
      <c r="M2223">
        <v>1</v>
      </c>
      <c r="N2223">
        <v>1</v>
      </c>
      <c r="O2223">
        <v>1</v>
      </c>
      <c r="P2223">
        <v>0</v>
      </c>
      <c r="Q2223">
        <v>0</v>
      </c>
      <c r="R2223">
        <v>1</v>
      </c>
      <c r="S2223">
        <v>1</v>
      </c>
      <c r="T2223">
        <v>0</v>
      </c>
      <c r="U2223">
        <v>0</v>
      </c>
      <c r="V2223" s="1">
        <v>1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>
        <v>0</v>
      </c>
      <c r="BD2223">
        <v>0</v>
      </c>
      <c r="BE2223">
        <v>0</v>
      </c>
      <c r="BF2223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M2223" s="1">
        <v>0</v>
      </c>
      <c r="BN2223" s="1">
        <v>0</v>
      </c>
      <c r="BO2223" s="1">
        <v>0</v>
      </c>
      <c r="BP2223" s="1">
        <v>0</v>
      </c>
      <c r="BQ2223" s="1">
        <v>0</v>
      </c>
      <c r="BR2223" s="1">
        <v>0</v>
      </c>
      <c r="BS2223" s="1">
        <v>0</v>
      </c>
      <c r="BT2223" s="1">
        <v>0</v>
      </c>
      <c r="BU2223" s="1">
        <v>0</v>
      </c>
      <c r="BV2223" s="1">
        <v>0</v>
      </c>
      <c r="BW2223" s="1">
        <v>0</v>
      </c>
      <c r="BX2223" s="1">
        <v>0</v>
      </c>
      <c r="BY2223" s="1">
        <v>0</v>
      </c>
      <c r="BZ2223" s="1">
        <v>0</v>
      </c>
      <c r="CA2223" s="1">
        <v>0</v>
      </c>
      <c r="CB2223" s="1">
        <v>0</v>
      </c>
      <c r="CC2223" s="1">
        <v>0</v>
      </c>
      <c r="CD2223" s="1">
        <v>0</v>
      </c>
      <c r="CE2223" s="1">
        <v>0</v>
      </c>
      <c r="CF2223" s="1">
        <v>1</v>
      </c>
      <c r="CG2223" s="1">
        <v>0</v>
      </c>
      <c r="CH2223" s="1">
        <v>0</v>
      </c>
      <c r="CI2223" s="1" t="s">
        <v>4944</v>
      </c>
      <c r="CJ2223" s="1" t="s">
        <v>4944</v>
      </c>
      <c r="CK2223" s="1" t="s">
        <v>4944</v>
      </c>
      <c r="CL2223" s="1" t="s">
        <v>4944</v>
      </c>
      <c r="CM2223" s="1" t="s">
        <v>4946</v>
      </c>
      <c r="CN2223" s="1" t="s">
        <v>4944</v>
      </c>
      <c r="CO2223" s="1" t="s">
        <v>4946</v>
      </c>
      <c r="CP2223" s="1" t="s">
        <v>4945</v>
      </c>
      <c r="CQ2223" s="1" t="s">
        <v>4944</v>
      </c>
      <c r="CR2223" s="1" t="s">
        <v>4944</v>
      </c>
      <c r="CS2223" s="1" t="s">
        <v>4944</v>
      </c>
      <c r="CT2223" s="1" t="s">
        <v>4943</v>
      </c>
      <c r="CU2223" s="1" t="s">
        <v>4943</v>
      </c>
      <c r="CV2223" s="1" t="s">
        <v>4943</v>
      </c>
      <c r="CW2223" s="1" t="s">
        <v>4943</v>
      </c>
      <c r="CX2223" s="1" t="s">
        <v>4943</v>
      </c>
      <c r="CY2223" s="1" t="s">
        <v>4943</v>
      </c>
      <c r="CZ2223" s="1" t="s">
        <v>4943</v>
      </c>
    </row>
    <row r="2224" spans="2:104" x14ac:dyDescent="0.25">
      <c r="B2224" s="2">
        <v>44343</v>
      </c>
      <c r="C2224" s="1">
        <v>0</v>
      </c>
      <c r="D2224" s="1">
        <v>1</v>
      </c>
      <c r="E2224" s="1">
        <v>0</v>
      </c>
      <c r="F2224" s="1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>
        <v>0</v>
      </c>
      <c r="BD2224">
        <v>0</v>
      </c>
      <c r="BE2224">
        <v>0</v>
      </c>
      <c r="BF2224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M2224" s="1">
        <v>0</v>
      </c>
      <c r="BN2224" s="1">
        <v>0</v>
      </c>
      <c r="BO2224" s="1">
        <v>0</v>
      </c>
      <c r="BP2224" s="1">
        <v>0</v>
      </c>
      <c r="BQ2224" s="1">
        <v>0</v>
      </c>
      <c r="BR2224" s="1">
        <v>0</v>
      </c>
      <c r="BS2224" s="1">
        <v>0</v>
      </c>
      <c r="BT2224" s="1">
        <v>0</v>
      </c>
      <c r="BU2224" s="1">
        <v>0</v>
      </c>
      <c r="BV2224" s="1">
        <v>0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0</v>
      </c>
      <c r="CD2224" s="1">
        <v>0</v>
      </c>
      <c r="CE2224" s="1">
        <v>0</v>
      </c>
      <c r="CF2224" s="1">
        <v>0</v>
      </c>
      <c r="CG2224" s="1">
        <v>0</v>
      </c>
      <c r="CH2224" s="1">
        <v>0</v>
      </c>
      <c r="CI2224" s="1" t="s">
        <v>4943</v>
      </c>
      <c r="CJ2224" s="1" t="s">
        <v>4943</v>
      </c>
      <c r="CK2224" s="1" t="s">
        <v>4943</v>
      </c>
      <c r="CL2224" s="1" t="s">
        <v>4943</v>
      </c>
      <c r="CM2224" s="1" t="s">
        <v>4943</v>
      </c>
      <c r="CN2224" s="1" t="s">
        <v>4943</v>
      </c>
      <c r="CO2224" s="1" t="s">
        <v>4943</v>
      </c>
      <c r="CP2224" s="1" t="s">
        <v>4943</v>
      </c>
      <c r="CQ2224" s="1" t="s">
        <v>4943</v>
      </c>
      <c r="CR2224" s="1" t="s">
        <v>4943</v>
      </c>
      <c r="CS2224" s="1" t="s">
        <v>4943</v>
      </c>
      <c r="CT2224" s="1" t="s">
        <v>4943</v>
      </c>
      <c r="CU2224" s="1" t="s">
        <v>4943</v>
      </c>
      <c r="CV2224" s="1" t="s">
        <v>4943</v>
      </c>
      <c r="CW2224" s="1" t="s">
        <v>4943</v>
      </c>
      <c r="CX2224" s="1" t="s">
        <v>4943</v>
      </c>
      <c r="CY2224" s="1" t="s">
        <v>23</v>
      </c>
      <c r="CZ2224" s="1" t="s">
        <v>4943</v>
      </c>
    </row>
    <row r="2225" spans="2:104" x14ac:dyDescent="0.25">
      <c r="B2225" s="2">
        <v>44343</v>
      </c>
      <c r="C2225" s="1">
        <v>0</v>
      </c>
      <c r="D2225" s="1">
        <v>1</v>
      </c>
      <c r="E2225" s="1">
        <v>0</v>
      </c>
      <c r="F2225" s="1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>
        <v>0</v>
      </c>
      <c r="BD2225">
        <v>0</v>
      </c>
      <c r="BE2225">
        <v>0</v>
      </c>
      <c r="BF2225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M2225" s="1">
        <v>0</v>
      </c>
      <c r="BN2225" s="1">
        <v>0</v>
      </c>
      <c r="BO2225" s="1">
        <v>0</v>
      </c>
      <c r="BP2225" s="1">
        <v>0</v>
      </c>
      <c r="BQ2225" s="1">
        <v>0</v>
      </c>
      <c r="BR2225" s="1">
        <v>0</v>
      </c>
      <c r="BS2225" s="1">
        <v>0</v>
      </c>
      <c r="BT2225" s="1">
        <v>0</v>
      </c>
      <c r="BU2225" s="1">
        <v>0</v>
      </c>
      <c r="BV2225" s="1">
        <v>0</v>
      </c>
      <c r="BW2225" s="1">
        <v>0</v>
      </c>
      <c r="BX2225" s="1">
        <v>0</v>
      </c>
      <c r="BY2225" s="1">
        <v>0</v>
      </c>
      <c r="BZ2225" s="1">
        <v>0</v>
      </c>
      <c r="CA2225" s="1">
        <v>0</v>
      </c>
      <c r="CB2225" s="1">
        <v>0</v>
      </c>
      <c r="CC2225" s="1">
        <v>0</v>
      </c>
      <c r="CD2225" s="1">
        <v>0</v>
      </c>
      <c r="CE2225" s="1">
        <v>0</v>
      </c>
      <c r="CF2225" s="1">
        <v>0</v>
      </c>
      <c r="CG2225" s="1">
        <v>0</v>
      </c>
      <c r="CH2225" s="1">
        <v>0</v>
      </c>
      <c r="CI2225" s="1" t="s">
        <v>4943</v>
      </c>
      <c r="CJ2225" s="1" t="s">
        <v>4943</v>
      </c>
      <c r="CK2225" s="1" t="s">
        <v>4943</v>
      </c>
      <c r="CL2225" s="1" t="s">
        <v>4943</v>
      </c>
      <c r="CM2225" s="1" t="s">
        <v>4943</v>
      </c>
      <c r="CN2225" s="1" t="s">
        <v>4943</v>
      </c>
      <c r="CO2225" s="1" t="s">
        <v>4943</v>
      </c>
      <c r="CP2225" s="1" t="s">
        <v>4943</v>
      </c>
      <c r="CQ2225" s="1" t="s">
        <v>4943</v>
      </c>
      <c r="CR2225" s="1" t="s">
        <v>4943</v>
      </c>
      <c r="CS2225" s="1" t="s">
        <v>4943</v>
      </c>
      <c r="CT2225" s="1" t="s">
        <v>4943</v>
      </c>
      <c r="CU2225" s="1" t="s">
        <v>4943</v>
      </c>
      <c r="CV2225" s="1" t="s">
        <v>4943</v>
      </c>
      <c r="CW2225" s="1" t="s">
        <v>4943</v>
      </c>
      <c r="CX2225" s="1" t="s">
        <v>4943</v>
      </c>
      <c r="CY2225" s="1" t="s">
        <v>23</v>
      </c>
      <c r="CZ2225" s="1" t="s">
        <v>4943</v>
      </c>
    </row>
    <row r="2226" spans="2:104" x14ac:dyDescent="0.25">
      <c r="B2226" s="2">
        <v>44343</v>
      </c>
      <c r="C2226" s="1">
        <v>0</v>
      </c>
      <c r="D2226" s="1">
        <v>1</v>
      </c>
      <c r="E2226" s="1">
        <v>0</v>
      </c>
      <c r="F2226" s="1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>
        <v>0</v>
      </c>
      <c r="BD2226">
        <v>0</v>
      </c>
      <c r="BE2226">
        <v>0</v>
      </c>
      <c r="BF2226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M2226" s="1">
        <v>0</v>
      </c>
      <c r="BN2226" s="1">
        <v>0</v>
      </c>
      <c r="BO2226" s="1">
        <v>0</v>
      </c>
      <c r="BP2226" s="1">
        <v>0</v>
      </c>
      <c r="BQ2226" s="1">
        <v>0</v>
      </c>
      <c r="BR2226" s="1">
        <v>0</v>
      </c>
      <c r="BS2226" s="1">
        <v>0</v>
      </c>
      <c r="BT2226" s="1">
        <v>0</v>
      </c>
      <c r="BU2226" s="1">
        <v>0</v>
      </c>
      <c r="BV2226" s="1">
        <v>0</v>
      </c>
      <c r="BW2226" s="1">
        <v>0</v>
      </c>
      <c r="BX2226" s="1">
        <v>0</v>
      </c>
      <c r="BY2226" s="1">
        <v>0</v>
      </c>
      <c r="BZ2226" s="1">
        <v>0</v>
      </c>
      <c r="CA2226" s="1">
        <v>0</v>
      </c>
      <c r="CB2226" s="1">
        <v>0</v>
      </c>
      <c r="CC2226" s="1">
        <v>0</v>
      </c>
      <c r="CD2226" s="1">
        <v>0</v>
      </c>
      <c r="CE2226" s="1">
        <v>0</v>
      </c>
      <c r="CF2226" s="1">
        <v>0</v>
      </c>
      <c r="CG2226" s="1">
        <v>0</v>
      </c>
      <c r="CH2226" s="1">
        <v>0</v>
      </c>
      <c r="CI2226" s="1" t="s">
        <v>4943</v>
      </c>
      <c r="CJ2226" s="1" t="s">
        <v>4943</v>
      </c>
      <c r="CK2226" s="1" t="s">
        <v>4943</v>
      </c>
      <c r="CL2226" s="1" t="s">
        <v>4943</v>
      </c>
      <c r="CM2226" s="1" t="s">
        <v>4943</v>
      </c>
      <c r="CN2226" s="1" t="s">
        <v>4943</v>
      </c>
      <c r="CO2226" s="1" t="s">
        <v>4943</v>
      </c>
      <c r="CP2226" s="1" t="s">
        <v>4943</v>
      </c>
      <c r="CQ2226" s="1" t="s">
        <v>4943</v>
      </c>
      <c r="CR2226" s="1" t="s">
        <v>4943</v>
      </c>
      <c r="CS2226" s="1" t="s">
        <v>4943</v>
      </c>
      <c r="CT2226" s="1" t="s">
        <v>4943</v>
      </c>
      <c r="CU2226" s="1" t="s">
        <v>4943</v>
      </c>
      <c r="CV2226" s="1" t="s">
        <v>4943</v>
      </c>
      <c r="CW2226" s="1" t="s">
        <v>4943</v>
      </c>
      <c r="CX2226" s="1" t="s">
        <v>4943</v>
      </c>
      <c r="CY2226" s="1" t="s">
        <v>23</v>
      </c>
      <c r="CZ2226" s="1" t="s">
        <v>4943</v>
      </c>
    </row>
    <row r="2227" spans="2:104" x14ac:dyDescent="0.25">
      <c r="B2227" s="2">
        <v>44343</v>
      </c>
      <c r="C2227" s="1">
        <v>1</v>
      </c>
      <c r="D2227" s="1">
        <v>0</v>
      </c>
      <c r="E2227" s="1">
        <v>0</v>
      </c>
      <c r="F2227" s="1">
        <v>0</v>
      </c>
      <c r="G2227">
        <v>0</v>
      </c>
      <c r="H2227">
        <v>0</v>
      </c>
      <c r="I2227">
        <v>1</v>
      </c>
      <c r="J2227">
        <v>0</v>
      </c>
      <c r="K2227">
        <v>0</v>
      </c>
      <c r="L2227">
        <v>0</v>
      </c>
      <c r="M2227">
        <v>0</v>
      </c>
      <c r="N2227">
        <v>1</v>
      </c>
      <c r="O2227">
        <v>0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0</v>
      </c>
      <c r="V2227" s="1">
        <v>0</v>
      </c>
      <c r="W2227" s="1">
        <v>1</v>
      </c>
      <c r="X2227" s="1">
        <v>1</v>
      </c>
      <c r="Y2227" s="1">
        <v>1</v>
      </c>
      <c r="Z2227" s="1">
        <v>1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>
        <v>0</v>
      </c>
      <c r="BD2227">
        <v>0</v>
      </c>
      <c r="BE2227">
        <v>0</v>
      </c>
      <c r="BF2227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M2227" s="1">
        <v>0</v>
      </c>
      <c r="BN2227" s="1">
        <v>0</v>
      </c>
      <c r="BO2227" s="1">
        <v>0</v>
      </c>
      <c r="BP2227" s="1">
        <v>0</v>
      </c>
      <c r="BQ2227" s="1">
        <v>0</v>
      </c>
      <c r="BR2227" s="1">
        <v>0</v>
      </c>
      <c r="BS2227" s="1">
        <v>0</v>
      </c>
      <c r="BT2227" s="1">
        <v>0</v>
      </c>
      <c r="BU2227" s="1">
        <v>0</v>
      </c>
      <c r="BV2227" s="1">
        <v>0</v>
      </c>
      <c r="BW2227" s="1">
        <v>0</v>
      </c>
      <c r="BX2227" s="1">
        <v>0</v>
      </c>
      <c r="BY2227" s="1">
        <v>0</v>
      </c>
      <c r="BZ2227" s="1">
        <v>0</v>
      </c>
      <c r="CA2227" s="1">
        <v>0</v>
      </c>
      <c r="CB2227" s="1">
        <v>0</v>
      </c>
      <c r="CC2227" s="1">
        <v>0</v>
      </c>
      <c r="CD2227" s="1">
        <v>0</v>
      </c>
      <c r="CE2227" s="1">
        <v>0</v>
      </c>
      <c r="CF2227" s="1">
        <v>0</v>
      </c>
      <c r="CG2227" s="1">
        <v>0</v>
      </c>
      <c r="CH2227" s="1">
        <v>0</v>
      </c>
      <c r="CI2227" s="1" t="s">
        <v>4945</v>
      </c>
      <c r="CJ2227" s="1" t="s">
        <v>4945</v>
      </c>
      <c r="CK2227" s="1" t="s">
        <v>4944</v>
      </c>
      <c r="CL2227" s="1" t="s">
        <v>4946</v>
      </c>
      <c r="CM2227" s="1" t="s">
        <v>4946</v>
      </c>
      <c r="CN2227" s="1" t="s">
        <v>4945</v>
      </c>
      <c r="CO2227" s="1" t="s">
        <v>4945</v>
      </c>
      <c r="CP2227" s="1" t="s">
        <v>4945</v>
      </c>
      <c r="CQ2227" s="1" t="s">
        <v>4945</v>
      </c>
      <c r="CR2227" s="1" t="s">
        <v>4945</v>
      </c>
      <c r="CS2227" s="1" t="s">
        <v>4945</v>
      </c>
      <c r="CT2227" s="1" t="s">
        <v>4943</v>
      </c>
      <c r="CU2227" s="1" t="s">
        <v>4943</v>
      </c>
      <c r="CV2227" s="1" t="s">
        <v>4943</v>
      </c>
      <c r="CW2227" s="1" t="s">
        <v>4943</v>
      </c>
      <c r="CX2227" s="1" t="s">
        <v>4943</v>
      </c>
      <c r="CY2227" s="1" t="s">
        <v>4943</v>
      </c>
      <c r="CZ2227" s="1" t="s">
        <v>4943</v>
      </c>
    </row>
    <row r="2228" spans="2:104" x14ac:dyDescent="0.25">
      <c r="B2228" s="2">
        <v>44343</v>
      </c>
      <c r="C2228" s="1">
        <v>1</v>
      </c>
      <c r="D2228" s="1">
        <v>0</v>
      </c>
      <c r="E2228" s="1">
        <v>0</v>
      </c>
      <c r="F2228" s="1">
        <v>0</v>
      </c>
      <c r="G2228">
        <v>0</v>
      </c>
      <c r="H2228">
        <v>0</v>
      </c>
      <c r="I2228">
        <v>1</v>
      </c>
      <c r="J2228">
        <v>0</v>
      </c>
      <c r="K2228">
        <v>1</v>
      </c>
      <c r="L2228">
        <v>1</v>
      </c>
      <c r="M2228">
        <v>1</v>
      </c>
      <c r="N2228">
        <v>0</v>
      </c>
      <c r="O2228">
        <v>1</v>
      </c>
      <c r="P2228">
        <v>0</v>
      </c>
      <c r="Q2228">
        <v>0</v>
      </c>
      <c r="R2228">
        <v>1</v>
      </c>
      <c r="S2228">
        <v>0</v>
      </c>
      <c r="T2228">
        <v>1</v>
      </c>
      <c r="U2228">
        <v>0</v>
      </c>
      <c r="V2228" s="1">
        <v>1</v>
      </c>
      <c r="W2228" s="1">
        <v>1</v>
      </c>
      <c r="X2228" s="1">
        <v>0</v>
      </c>
      <c r="Y2228" s="1">
        <v>1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1</v>
      </c>
      <c r="AX2228" s="1">
        <v>1</v>
      </c>
      <c r="AY2228" s="1">
        <v>0</v>
      </c>
      <c r="AZ2228" s="1">
        <v>1</v>
      </c>
      <c r="BA2228" s="1">
        <v>0</v>
      </c>
      <c r="BB2228" s="1">
        <v>0</v>
      </c>
      <c r="BC2228">
        <v>1</v>
      </c>
      <c r="BD2228">
        <v>1</v>
      </c>
      <c r="BE2228">
        <v>1</v>
      </c>
      <c r="BF2228">
        <v>1</v>
      </c>
      <c r="BG2228" s="1">
        <v>1</v>
      </c>
      <c r="BH2228" s="1">
        <v>1</v>
      </c>
      <c r="BI2228" s="1">
        <v>0</v>
      </c>
      <c r="BJ2228" s="1">
        <v>1</v>
      </c>
      <c r="BK2228" s="1">
        <v>0</v>
      </c>
      <c r="BL2228" s="1">
        <v>0</v>
      </c>
      <c r="BM2228" s="1">
        <v>0</v>
      </c>
      <c r="BN2228" s="1">
        <v>0</v>
      </c>
      <c r="BO2228" s="1">
        <v>0</v>
      </c>
      <c r="BP2228" s="1">
        <v>0</v>
      </c>
      <c r="BQ2228" s="1">
        <v>0</v>
      </c>
      <c r="BR2228" s="1">
        <v>0</v>
      </c>
      <c r="BS2228" s="1">
        <v>1</v>
      </c>
      <c r="BT2228" s="1">
        <v>1</v>
      </c>
      <c r="BU2228" s="1">
        <v>1</v>
      </c>
      <c r="BV2228" s="1">
        <v>1</v>
      </c>
      <c r="BW2228" s="1">
        <v>1</v>
      </c>
      <c r="BX2228" s="1">
        <v>0</v>
      </c>
      <c r="BY2228" s="1">
        <v>1</v>
      </c>
      <c r="BZ2228" s="1">
        <v>0</v>
      </c>
      <c r="CA2228" s="1">
        <v>0</v>
      </c>
      <c r="CB2228" s="1">
        <v>0</v>
      </c>
      <c r="CC2228" s="1">
        <v>0</v>
      </c>
      <c r="CD2228" s="1">
        <v>0</v>
      </c>
      <c r="CE2228" s="1">
        <v>0</v>
      </c>
      <c r="CF2228" s="1">
        <v>1</v>
      </c>
      <c r="CG2228" s="1">
        <v>1</v>
      </c>
      <c r="CH2228" s="1">
        <v>1</v>
      </c>
      <c r="CI2228" s="1" t="s">
        <v>4946</v>
      </c>
      <c r="CJ2228" s="1" t="s">
        <v>4946</v>
      </c>
      <c r="CK2228" s="1" t="s">
        <v>4946</v>
      </c>
      <c r="CL2228" s="1" t="s">
        <v>4946</v>
      </c>
      <c r="CM2228" s="1" t="s">
        <v>4946</v>
      </c>
      <c r="CN2228" s="1" t="s">
        <v>4946</v>
      </c>
      <c r="CO2228" s="1" t="s">
        <v>4946</v>
      </c>
      <c r="CP2228" s="1" t="s">
        <v>4946</v>
      </c>
      <c r="CQ2228" s="1" t="s">
        <v>4946</v>
      </c>
      <c r="CR2228" s="1" t="s">
        <v>4946</v>
      </c>
      <c r="CS2228" s="1" t="s">
        <v>4946</v>
      </c>
      <c r="CT2228" s="1" t="s">
        <v>4943</v>
      </c>
      <c r="CU2228" s="1" t="s">
        <v>4943</v>
      </c>
      <c r="CV2228" s="1" t="s">
        <v>4943</v>
      </c>
      <c r="CW2228" s="1" t="s">
        <v>4943</v>
      </c>
      <c r="CX2228" s="1" t="s">
        <v>4943</v>
      </c>
      <c r="CY2228" s="1" t="s">
        <v>4943</v>
      </c>
      <c r="CZ2228" s="1" t="s">
        <v>4943</v>
      </c>
    </row>
    <row r="2229" spans="2:104" x14ac:dyDescent="0.25">
      <c r="B2229" s="2">
        <v>44343</v>
      </c>
      <c r="C2229" s="1">
        <v>1</v>
      </c>
      <c r="D2229" s="1">
        <v>0</v>
      </c>
      <c r="E2229" s="1">
        <v>0</v>
      </c>
      <c r="F2229" s="1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1</v>
      </c>
      <c r="M2229">
        <v>1</v>
      </c>
      <c r="N2229">
        <v>1</v>
      </c>
      <c r="O2229">
        <v>1</v>
      </c>
      <c r="P2229">
        <v>0</v>
      </c>
      <c r="Q2229">
        <v>0</v>
      </c>
      <c r="R2229">
        <v>1</v>
      </c>
      <c r="S2229">
        <v>0</v>
      </c>
      <c r="T2229">
        <v>1</v>
      </c>
      <c r="U2229">
        <v>0</v>
      </c>
      <c r="V2229" s="1">
        <v>1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1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1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1</v>
      </c>
      <c r="AX2229" s="1">
        <v>1</v>
      </c>
      <c r="AY2229" s="1">
        <v>1</v>
      </c>
      <c r="AZ2229" s="1">
        <v>1</v>
      </c>
      <c r="BA2229" s="1">
        <v>1</v>
      </c>
      <c r="BB2229" s="1">
        <v>0</v>
      </c>
      <c r="BC2229">
        <v>1</v>
      </c>
      <c r="BD2229">
        <v>1</v>
      </c>
      <c r="BE2229">
        <v>1</v>
      </c>
      <c r="BF2229">
        <v>0</v>
      </c>
      <c r="BG2229" s="1">
        <v>1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M2229" s="1">
        <v>0</v>
      </c>
      <c r="BN2229" s="1">
        <v>0</v>
      </c>
      <c r="BO2229" s="1">
        <v>0</v>
      </c>
      <c r="BP2229" s="1">
        <v>0</v>
      </c>
      <c r="BQ2229" s="1">
        <v>1</v>
      </c>
      <c r="BR2229" s="1">
        <v>1</v>
      </c>
      <c r="BS2229" s="1">
        <v>0</v>
      </c>
      <c r="BT2229" s="1">
        <v>1</v>
      </c>
      <c r="BU2229" s="1">
        <v>0</v>
      </c>
      <c r="BV2229" s="1">
        <v>1</v>
      </c>
      <c r="BW2229" s="1">
        <v>0</v>
      </c>
      <c r="BX2229" s="1">
        <v>0</v>
      </c>
      <c r="BY2229" s="1">
        <v>0</v>
      </c>
      <c r="BZ2229" s="1">
        <v>0</v>
      </c>
      <c r="CA2229" s="1">
        <v>0</v>
      </c>
      <c r="CB2229" s="1">
        <v>0</v>
      </c>
      <c r="CC2229" s="1">
        <v>0</v>
      </c>
      <c r="CD2229" s="1">
        <v>0</v>
      </c>
      <c r="CE2229" s="1">
        <v>0</v>
      </c>
      <c r="CF2229" s="1">
        <v>1</v>
      </c>
      <c r="CG2229" s="1">
        <v>0</v>
      </c>
      <c r="CH2229" s="1">
        <v>0</v>
      </c>
      <c r="CI2229" s="1" t="s">
        <v>4944</v>
      </c>
      <c r="CJ2229" s="1" t="s">
        <v>4944</v>
      </c>
      <c r="CK2229" s="1" t="s">
        <v>4944</v>
      </c>
      <c r="CL2229" s="1" t="s">
        <v>4944</v>
      </c>
      <c r="CM2229" s="1" t="s">
        <v>4944</v>
      </c>
      <c r="CN2229" s="1" t="s">
        <v>4945</v>
      </c>
      <c r="CO2229" s="1" t="s">
        <v>4944</v>
      </c>
      <c r="CP2229" s="1" t="s">
        <v>4944</v>
      </c>
      <c r="CQ2229" s="1" t="s">
        <v>4944</v>
      </c>
      <c r="CR2229" s="1" t="s">
        <v>4944</v>
      </c>
      <c r="CS2229" s="1" t="s">
        <v>4944</v>
      </c>
      <c r="CT2229" s="1" t="s">
        <v>4943</v>
      </c>
      <c r="CU2229" s="1" t="s">
        <v>4943</v>
      </c>
      <c r="CV2229" s="1" t="s">
        <v>4943</v>
      </c>
      <c r="CW2229" s="1" t="s">
        <v>4943</v>
      </c>
      <c r="CX2229" s="1" t="s">
        <v>4943</v>
      </c>
      <c r="CY2229" s="1" t="s">
        <v>4943</v>
      </c>
      <c r="CZ2229" s="1" t="s">
        <v>4943</v>
      </c>
    </row>
    <row r="2230" spans="2:104" x14ac:dyDescent="0.25">
      <c r="B2230" s="2">
        <v>44343</v>
      </c>
      <c r="C2230" s="1">
        <v>0</v>
      </c>
      <c r="D2230" s="1">
        <v>1</v>
      </c>
      <c r="E2230" s="1">
        <v>0</v>
      </c>
      <c r="F2230" s="1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>
        <v>0</v>
      </c>
      <c r="BD2230">
        <v>0</v>
      </c>
      <c r="BE2230">
        <v>0</v>
      </c>
      <c r="BF2230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M2230" s="1">
        <v>0</v>
      </c>
      <c r="BN2230" s="1">
        <v>0</v>
      </c>
      <c r="BO2230" s="1">
        <v>0</v>
      </c>
      <c r="BP2230" s="1">
        <v>0</v>
      </c>
      <c r="BQ2230" s="1">
        <v>0</v>
      </c>
      <c r="BR2230" s="1">
        <v>0</v>
      </c>
      <c r="BS2230" s="1">
        <v>0</v>
      </c>
      <c r="BT2230" s="1">
        <v>0</v>
      </c>
      <c r="BU2230" s="1">
        <v>0</v>
      </c>
      <c r="BV2230" s="1">
        <v>0</v>
      </c>
      <c r="BW2230" s="1">
        <v>0</v>
      </c>
      <c r="BX2230" s="1">
        <v>0</v>
      </c>
      <c r="BY2230" s="1">
        <v>0</v>
      </c>
      <c r="BZ2230" s="1">
        <v>0</v>
      </c>
      <c r="CA2230" s="1">
        <v>0</v>
      </c>
      <c r="CB2230" s="1">
        <v>0</v>
      </c>
      <c r="CC2230" s="1">
        <v>0</v>
      </c>
      <c r="CD2230" s="1">
        <v>0</v>
      </c>
      <c r="CE2230" s="1">
        <v>0</v>
      </c>
      <c r="CF2230" s="1">
        <v>0</v>
      </c>
      <c r="CG2230" s="1">
        <v>0</v>
      </c>
      <c r="CH2230" s="1">
        <v>0</v>
      </c>
      <c r="CI2230" s="1" t="s">
        <v>4943</v>
      </c>
      <c r="CJ2230" s="1" t="s">
        <v>4943</v>
      </c>
      <c r="CK2230" s="1" t="s">
        <v>4943</v>
      </c>
      <c r="CL2230" s="1" t="s">
        <v>4943</v>
      </c>
      <c r="CM2230" s="1" t="s">
        <v>4943</v>
      </c>
      <c r="CN2230" s="1" t="s">
        <v>4943</v>
      </c>
      <c r="CO2230" s="1" t="s">
        <v>4943</v>
      </c>
      <c r="CP2230" s="1" t="s">
        <v>4943</v>
      </c>
      <c r="CQ2230" s="1" t="s">
        <v>4943</v>
      </c>
      <c r="CR2230" s="1" t="s">
        <v>4943</v>
      </c>
      <c r="CS2230" s="1" t="s">
        <v>4943</v>
      </c>
      <c r="CT2230" s="1" t="s">
        <v>4943</v>
      </c>
      <c r="CU2230" s="1" t="s">
        <v>4943</v>
      </c>
      <c r="CV2230" s="1" t="s">
        <v>4943</v>
      </c>
      <c r="CW2230" s="1" t="s">
        <v>4943</v>
      </c>
      <c r="CX2230" s="1" t="s">
        <v>4943</v>
      </c>
      <c r="CY2230" s="1" t="s">
        <v>23</v>
      </c>
      <c r="CZ2230" s="1" t="s">
        <v>4943</v>
      </c>
    </row>
    <row r="2231" spans="2:104" x14ac:dyDescent="0.25">
      <c r="B2231" s="2">
        <v>44343</v>
      </c>
      <c r="C2231" s="1">
        <v>1</v>
      </c>
      <c r="D2231" s="1">
        <v>0</v>
      </c>
      <c r="E2231" s="1">
        <v>0</v>
      </c>
      <c r="F2231" s="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1</v>
      </c>
      <c r="M2231">
        <v>0</v>
      </c>
      <c r="N2231">
        <v>1</v>
      </c>
      <c r="O2231">
        <v>1</v>
      </c>
      <c r="P2231">
        <v>0</v>
      </c>
      <c r="Q2231">
        <v>1</v>
      </c>
      <c r="R2231">
        <v>1</v>
      </c>
      <c r="S2231">
        <v>0</v>
      </c>
      <c r="T2231">
        <v>1</v>
      </c>
      <c r="U2231">
        <v>0</v>
      </c>
      <c r="V2231" s="1">
        <v>0</v>
      </c>
      <c r="W2231" s="1">
        <v>0</v>
      </c>
      <c r="X2231" s="1">
        <v>1</v>
      </c>
      <c r="Y2231" s="1">
        <v>0</v>
      </c>
      <c r="Z2231" s="1">
        <v>0</v>
      </c>
      <c r="AA2231" s="1">
        <v>1</v>
      </c>
      <c r="AB2231" s="1">
        <v>0</v>
      </c>
      <c r="AC2231" s="1">
        <v>0</v>
      </c>
      <c r="AD2231" s="1">
        <v>1</v>
      </c>
      <c r="AE2231" s="1">
        <v>0</v>
      </c>
      <c r="AF2231" s="1">
        <v>0</v>
      </c>
      <c r="AG2231" s="1">
        <v>1</v>
      </c>
      <c r="AH2231" s="1">
        <v>0</v>
      </c>
      <c r="AI2231" s="1">
        <v>1</v>
      </c>
      <c r="AJ2231" s="1">
        <v>1</v>
      </c>
      <c r="AK2231" s="1">
        <v>1</v>
      </c>
      <c r="AL2231" s="1">
        <v>1</v>
      </c>
      <c r="AM2231" s="1">
        <v>0</v>
      </c>
      <c r="AN2231" s="1">
        <v>0</v>
      </c>
      <c r="AO2231" s="1">
        <v>1</v>
      </c>
      <c r="AP2231" s="1">
        <v>0</v>
      </c>
      <c r="AQ2231" s="1">
        <v>0</v>
      </c>
      <c r="AR2231" s="1">
        <v>1</v>
      </c>
      <c r="AS2231" s="1">
        <v>0</v>
      </c>
      <c r="AT2231" s="1">
        <v>0</v>
      </c>
      <c r="AU2231" s="1">
        <v>1</v>
      </c>
      <c r="AV2231" s="1">
        <v>0</v>
      </c>
      <c r="AW2231" s="1">
        <v>0</v>
      </c>
      <c r="AX2231" s="1">
        <v>1</v>
      </c>
      <c r="AY2231" s="1">
        <v>1</v>
      </c>
      <c r="AZ2231" s="1">
        <v>1</v>
      </c>
      <c r="BA2231" s="1">
        <v>0</v>
      </c>
      <c r="BB2231" s="1">
        <v>1</v>
      </c>
      <c r="BC2231">
        <v>1</v>
      </c>
      <c r="BD2231">
        <v>1</v>
      </c>
      <c r="BE2231">
        <v>1</v>
      </c>
      <c r="BF2231">
        <v>1</v>
      </c>
      <c r="BG2231" s="1">
        <v>0</v>
      </c>
      <c r="BH2231" s="1">
        <v>0</v>
      </c>
      <c r="BI2231" s="1">
        <v>1</v>
      </c>
      <c r="BJ2231" s="1">
        <v>0</v>
      </c>
      <c r="BK2231" s="1">
        <v>0</v>
      </c>
      <c r="BL2231" s="1">
        <v>1</v>
      </c>
      <c r="BM2231" s="1">
        <v>0</v>
      </c>
      <c r="BN2231" s="1">
        <v>0</v>
      </c>
      <c r="BO2231" s="1">
        <v>1</v>
      </c>
      <c r="BP2231" s="1">
        <v>0</v>
      </c>
      <c r="BQ2231" s="1">
        <v>1</v>
      </c>
      <c r="BR2231" s="1">
        <v>1</v>
      </c>
      <c r="BS2231" s="1">
        <v>1</v>
      </c>
      <c r="BT2231" s="1">
        <v>1</v>
      </c>
      <c r="BU2231" s="1">
        <v>1</v>
      </c>
      <c r="BV2231" s="1">
        <v>0</v>
      </c>
      <c r="BW2231" s="1">
        <v>0</v>
      </c>
      <c r="BX2231" s="1">
        <v>1</v>
      </c>
      <c r="BY2231" s="1">
        <v>0</v>
      </c>
      <c r="BZ2231" s="1">
        <v>0</v>
      </c>
      <c r="CA2231" s="1">
        <v>1</v>
      </c>
      <c r="CB2231" s="1">
        <v>0</v>
      </c>
      <c r="CC2231" s="1">
        <v>0</v>
      </c>
      <c r="CD2231" s="1">
        <v>1</v>
      </c>
      <c r="CE2231" s="1">
        <v>0</v>
      </c>
      <c r="CF2231" s="1">
        <v>0</v>
      </c>
      <c r="CG2231" s="1">
        <v>0</v>
      </c>
      <c r="CH2231" s="1">
        <v>0</v>
      </c>
      <c r="CI2231" s="1" t="s">
        <v>4946</v>
      </c>
      <c r="CJ2231" s="1" t="s">
        <v>4946</v>
      </c>
      <c r="CK2231" s="1" t="s">
        <v>4946</v>
      </c>
      <c r="CL2231" s="1" t="s">
        <v>4946</v>
      </c>
      <c r="CM2231" s="1" t="s">
        <v>4946</v>
      </c>
      <c r="CN2231" s="1" t="s">
        <v>4946</v>
      </c>
      <c r="CO2231" s="1" t="s">
        <v>4946</v>
      </c>
      <c r="CP2231" s="1" t="s">
        <v>4946</v>
      </c>
      <c r="CQ2231" s="1" t="s">
        <v>4946</v>
      </c>
      <c r="CR2231" s="1" t="s">
        <v>4946</v>
      </c>
      <c r="CS2231" s="1" t="s">
        <v>4946</v>
      </c>
      <c r="CT2231" s="1" t="s">
        <v>4943</v>
      </c>
      <c r="CU2231" s="1" t="s">
        <v>4943</v>
      </c>
      <c r="CV2231" s="1" t="s">
        <v>4943</v>
      </c>
      <c r="CW2231" s="1" t="s">
        <v>4943</v>
      </c>
      <c r="CX2231" s="1" t="s">
        <v>4943</v>
      </c>
      <c r="CY2231" s="1" t="s">
        <v>4943</v>
      </c>
      <c r="CZ2231" s="1" t="s">
        <v>4943</v>
      </c>
    </row>
    <row r="2232" spans="2:104" x14ac:dyDescent="0.25">
      <c r="B2232" s="2">
        <v>44343</v>
      </c>
      <c r="C2232" s="1">
        <v>1</v>
      </c>
      <c r="D2232" s="1">
        <v>0</v>
      </c>
      <c r="E2232" s="1">
        <v>0</v>
      </c>
      <c r="F2232" s="1">
        <v>0</v>
      </c>
      <c r="G2232">
        <v>0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0</v>
      </c>
      <c r="N2232">
        <v>0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1</v>
      </c>
      <c r="U2232">
        <v>0</v>
      </c>
      <c r="V2232" s="1">
        <v>1</v>
      </c>
      <c r="W2232" s="1">
        <v>0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1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1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0</v>
      </c>
      <c r="AX2232" s="1">
        <v>1</v>
      </c>
      <c r="AY2232" s="1">
        <v>1</v>
      </c>
      <c r="AZ2232" s="1">
        <v>1</v>
      </c>
      <c r="BA2232" s="1">
        <v>0</v>
      </c>
      <c r="BB2232" s="1">
        <v>1</v>
      </c>
      <c r="BC2232">
        <v>1</v>
      </c>
      <c r="BD2232">
        <v>0</v>
      </c>
      <c r="BE2232">
        <v>0</v>
      </c>
      <c r="BF2232">
        <v>0</v>
      </c>
      <c r="BG2232" s="1">
        <v>1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M2232" s="1">
        <v>0</v>
      </c>
      <c r="BN2232" s="1">
        <v>0</v>
      </c>
      <c r="BO2232" s="1">
        <v>0</v>
      </c>
      <c r="BP2232" s="1">
        <v>0</v>
      </c>
      <c r="BQ2232" s="1">
        <v>0</v>
      </c>
      <c r="BR2232" s="1">
        <v>0</v>
      </c>
      <c r="BS2232" s="1">
        <v>0</v>
      </c>
      <c r="BT2232" s="1">
        <v>0</v>
      </c>
      <c r="BU2232" s="1">
        <v>0</v>
      </c>
      <c r="BV2232" s="1">
        <v>0</v>
      </c>
      <c r="BW2232" s="1">
        <v>0</v>
      </c>
      <c r="BX2232" s="1">
        <v>0</v>
      </c>
      <c r="BY2232" s="1">
        <v>0</v>
      </c>
      <c r="BZ2232" s="1">
        <v>0</v>
      </c>
      <c r="CA2232" s="1">
        <v>0</v>
      </c>
      <c r="CB2232" s="1">
        <v>0</v>
      </c>
      <c r="CC2232" s="1">
        <v>0</v>
      </c>
      <c r="CD2232" s="1">
        <v>0</v>
      </c>
      <c r="CE2232" s="1">
        <v>0</v>
      </c>
      <c r="CF2232" s="1">
        <v>0</v>
      </c>
      <c r="CG2232" s="1">
        <v>0</v>
      </c>
      <c r="CH2232" s="1">
        <v>0</v>
      </c>
      <c r="CI2232" s="1" t="s">
        <v>4946</v>
      </c>
      <c r="CJ2232" s="1" t="s">
        <v>4946</v>
      </c>
      <c r="CK2232" s="1" t="s">
        <v>4944</v>
      </c>
      <c r="CL2232" s="1" t="s">
        <v>4944</v>
      </c>
      <c r="CM2232" s="1" t="s">
        <v>4944</v>
      </c>
      <c r="CN2232" s="1" t="s">
        <v>4945</v>
      </c>
      <c r="CO2232" s="1" t="s">
        <v>4946</v>
      </c>
      <c r="CP2232" s="1" t="s">
        <v>4946</v>
      </c>
      <c r="CQ2232" s="1" t="s">
        <v>4944</v>
      </c>
      <c r="CR2232" s="1" t="s">
        <v>4944</v>
      </c>
      <c r="CS2232" s="1" t="s">
        <v>4944</v>
      </c>
      <c r="CT2232" s="1" t="s">
        <v>4943</v>
      </c>
      <c r="CU2232" s="1" t="s">
        <v>4943</v>
      </c>
      <c r="CV2232" s="1" t="s">
        <v>4943</v>
      </c>
      <c r="CW2232" s="1" t="s">
        <v>4943</v>
      </c>
      <c r="CX2232" s="1" t="s">
        <v>4943</v>
      </c>
      <c r="CY2232" s="1" t="s">
        <v>4943</v>
      </c>
      <c r="CZ2232" s="1" t="s">
        <v>4943</v>
      </c>
    </row>
    <row r="2233" spans="2:104" x14ac:dyDescent="0.25">
      <c r="B2233" s="2">
        <v>44343</v>
      </c>
      <c r="C2233" s="1">
        <v>1</v>
      </c>
      <c r="D2233" s="1">
        <v>0</v>
      </c>
      <c r="E2233" s="1">
        <v>0</v>
      </c>
      <c r="F2233" s="1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1</v>
      </c>
      <c r="N2233">
        <v>1</v>
      </c>
      <c r="O2233">
        <v>0</v>
      </c>
      <c r="P2233">
        <v>0</v>
      </c>
      <c r="Q2233">
        <v>0</v>
      </c>
      <c r="R2233">
        <v>1</v>
      </c>
      <c r="S2233">
        <v>1</v>
      </c>
      <c r="T2233">
        <v>1</v>
      </c>
      <c r="U2233">
        <v>0</v>
      </c>
      <c r="V2233" s="1">
        <v>1</v>
      </c>
      <c r="W2233" s="1">
        <v>0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1</v>
      </c>
      <c r="AI2233" s="1">
        <v>1</v>
      </c>
      <c r="AJ2233" s="1">
        <v>0</v>
      </c>
      <c r="AK2233" s="1">
        <v>1</v>
      </c>
      <c r="AL2233" s="1">
        <v>1</v>
      </c>
      <c r="AM2233" s="1">
        <v>1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1</v>
      </c>
      <c r="AX2233" s="1">
        <v>1</v>
      </c>
      <c r="AY2233" s="1">
        <v>1</v>
      </c>
      <c r="AZ2233" s="1">
        <v>1</v>
      </c>
      <c r="BA2233" s="1">
        <v>0</v>
      </c>
      <c r="BB2233" s="1">
        <v>0</v>
      </c>
      <c r="BC2233">
        <v>1</v>
      </c>
      <c r="BD2233">
        <v>0</v>
      </c>
      <c r="BE2233">
        <v>1</v>
      </c>
      <c r="BF2233">
        <v>0</v>
      </c>
      <c r="BG2233" s="1">
        <v>1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M2233" s="1">
        <v>0</v>
      </c>
      <c r="BN2233" s="1">
        <v>0</v>
      </c>
      <c r="BO2233" s="1">
        <v>0</v>
      </c>
      <c r="BP2233" s="1">
        <v>0</v>
      </c>
      <c r="BQ2233" s="1">
        <v>0</v>
      </c>
      <c r="BR2233" s="1">
        <v>0</v>
      </c>
      <c r="BS2233" s="1">
        <v>0</v>
      </c>
      <c r="BT2233" s="1">
        <v>0</v>
      </c>
      <c r="BU2233" s="1">
        <v>0</v>
      </c>
      <c r="BV2233" s="1">
        <v>0</v>
      </c>
      <c r="BW2233" s="1">
        <v>0</v>
      </c>
      <c r="BX2233" s="1">
        <v>0</v>
      </c>
      <c r="BY2233" s="1">
        <v>0</v>
      </c>
      <c r="BZ2233" s="1">
        <v>0</v>
      </c>
      <c r="CA2233" s="1">
        <v>0</v>
      </c>
      <c r="CB2233" s="1">
        <v>0</v>
      </c>
      <c r="CC2233" s="1">
        <v>0</v>
      </c>
      <c r="CD2233" s="1">
        <v>0</v>
      </c>
      <c r="CE2233" s="1">
        <v>0</v>
      </c>
      <c r="CF2233" s="1">
        <v>1</v>
      </c>
      <c r="CG2233" s="1">
        <v>0</v>
      </c>
      <c r="CH2233" s="1">
        <v>0</v>
      </c>
      <c r="CI2233" s="1" t="s">
        <v>4946</v>
      </c>
      <c r="CJ2233" s="1" t="s">
        <v>4946</v>
      </c>
      <c r="CK2233" s="1" t="s">
        <v>4946</v>
      </c>
      <c r="CL2233" s="1" t="s">
        <v>4946</v>
      </c>
      <c r="CM2233" s="1" t="s">
        <v>4944</v>
      </c>
      <c r="CN2233" s="1" t="s">
        <v>4944</v>
      </c>
      <c r="CO2233" s="1" t="s">
        <v>4946</v>
      </c>
      <c r="CP2233" s="1" t="s">
        <v>4944</v>
      </c>
      <c r="CQ2233" s="1" t="s">
        <v>4944</v>
      </c>
      <c r="CR2233" s="1" t="s">
        <v>4944</v>
      </c>
      <c r="CS2233" s="1" t="s">
        <v>4944</v>
      </c>
      <c r="CT2233" s="1" t="s">
        <v>4943</v>
      </c>
      <c r="CU2233" s="1" t="s">
        <v>4943</v>
      </c>
      <c r="CV2233" s="1" t="s">
        <v>4943</v>
      </c>
      <c r="CW2233" s="1" t="s">
        <v>4943</v>
      </c>
      <c r="CX2233" s="1" t="s">
        <v>4943</v>
      </c>
      <c r="CY2233" s="1" t="s">
        <v>4943</v>
      </c>
      <c r="CZ2233" s="1" t="s">
        <v>4943</v>
      </c>
    </row>
    <row r="2234" spans="2:104" x14ac:dyDescent="0.25">
      <c r="B2234" s="2">
        <v>44343</v>
      </c>
      <c r="C2234" s="1">
        <v>1</v>
      </c>
      <c r="D2234" s="1">
        <v>0</v>
      </c>
      <c r="E2234" s="1">
        <v>0</v>
      </c>
      <c r="F2234" s="1">
        <v>0</v>
      </c>
      <c r="G2234">
        <v>0</v>
      </c>
      <c r="H2234">
        <v>0</v>
      </c>
      <c r="I2234">
        <v>1</v>
      </c>
      <c r="J2234">
        <v>0</v>
      </c>
      <c r="K2234">
        <v>0</v>
      </c>
      <c r="L2234">
        <v>0</v>
      </c>
      <c r="M2234">
        <v>0</v>
      </c>
      <c r="N2234">
        <v>1</v>
      </c>
      <c r="O2234">
        <v>0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0</v>
      </c>
      <c r="V2234" s="1">
        <v>1</v>
      </c>
      <c r="W2234" s="1">
        <v>1</v>
      </c>
      <c r="X2234" s="1">
        <v>0</v>
      </c>
      <c r="Y2234" s="1">
        <v>1</v>
      </c>
      <c r="Z2234" s="1">
        <v>0</v>
      </c>
      <c r="AA2234" s="1">
        <v>1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>
        <v>0</v>
      </c>
      <c r="BD2234">
        <v>0</v>
      </c>
      <c r="BE2234">
        <v>0</v>
      </c>
      <c r="BF2234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M2234" s="1">
        <v>0</v>
      </c>
      <c r="BN2234" s="1">
        <v>0</v>
      </c>
      <c r="BO2234" s="1">
        <v>0</v>
      </c>
      <c r="BP2234" s="1">
        <v>0</v>
      </c>
      <c r="BQ2234" s="1">
        <v>0</v>
      </c>
      <c r="BR2234" s="1">
        <v>0</v>
      </c>
      <c r="BS2234" s="1">
        <v>0</v>
      </c>
      <c r="BT2234" s="1">
        <v>0</v>
      </c>
      <c r="BU2234" s="1">
        <v>0</v>
      </c>
      <c r="BV2234" s="1">
        <v>0</v>
      </c>
      <c r="BW2234" s="1">
        <v>0</v>
      </c>
      <c r="BX2234" s="1">
        <v>0</v>
      </c>
      <c r="BY2234" s="1">
        <v>0</v>
      </c>
      <c r="BZ2234" s="1">
        <v>0</v>
      </c>
      <c r="CA2234" s="1">
        <v>0</v>
      </c>
      <c r="CB2234" s="1">
        <v>0</v>
      </c>
      <c r="CC2234" s="1">
        <v>0</v>
      </c>
      <c r="CD2234" s="1">
        <v>0</v>
      </c>
      <c r="CE2234" s="1">
        <v>0</v>
      </c>
      <c r="CF2234" s="1">
        <v>0</v>
      </c>
      <c r="CG2234" s="1">
        <v>0</v>
      </c>
      <c r="CH2234" s="1">
        <v>0</v>
      </c>
      <c r="CI2234" s="1" t="s">
        <v>4946</v>
      </c>
      <c r="CJ2234" s="1" t="s">
        <v>4944</v>
      </c>
      <c r="CK2234" s="1" t="s">
        <v>4946</v>
      </c>
      <c r="CL2234" s="1" t="s">
        <v>4946</v>
      </c>
      <c r="CM2234" s="1" t="s">
        <v>4945</v>
      </c>
      <c r="CN2234" s="1" t="s">
        <v>4945</v>
      </c>
      <c r="CO2234" s="1" t="s">
        <v>4945</v>
      </c>
      <c r="CP2234" s="1" t="s">
        <v>4945</v>
      </c>
      <c r="CQ2234" s="1" t="s">
        <v>4945</v>
      </c>
      <c r="CR2234" s="1" t="s">
        <v>4945</v>
      </c>
      <c r="CS2234" s="1" t="s">
        <v>4945</v>
      </c>
      <c r="CT2234" s="1" t="s">
        <v>4943</v>
      </c>
      <c r="CU2234" s="1" t="s">
        <v>4943</v>
      </c>
      <c r="CV2234" s="1" t="s">
        <v>4943</v>
      </c>
      <c r="CW2234" s="1" t="s">
        <v>4943</v>
      </c>
      <c r="CX2234" s="1" t="s">
        <v>4943</v>
      </c>
      <c r="CY2234" s="1" t="s">
        <v>4943</v>
      </c>
      <c r="CZ2234" s="1" t="s">
        <v>4943</v>
      </c>
    </row>
    <row r="2235" spans="2:104" x14ac:dyDescent="0.25">
      <c r="B2235" s="2">
        <v>44343</v>
      </c>
      <c r="C2235" s="1">
        <v>0</v>
      </c>
      <c r="D2235" s="1">
        <v>0</v>
      </c>
      <c r="E2235" s="1">
        <v>1</v>
      </c>
      <c r="F2235" s="1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1</v>
      </c>
      <c r="M2235">
        <v>1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>
        <v>0</v>
      </c>
      <c r="BD2235">
        <v>0</v>
      </c>
      <c r="BE2235">
        <v>0</v>
      </c>
      <c r="BF2235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M2235" s="1">
        <v>0</v>
      </c>
      <c r="BN2235" s="1">
        <v>0</v>
      </c>
      <c r="BO2235" s="1">
        <v>0</v>
      </c>
      <c r="BP2235" s="1">
        <v>0</v>
      </c>
      <c r="BQ2235" s="1">
        <v>0</v>
      </c>
      <c r="BR2235" s="1">
        <v>0</v>
      </c>
      <c r="BS2235" s="1">
        <v>0</v>
      </c>
      <c r="BT2235" s="1">
        <v>0</v>
      </c>
      <c r="BU2235" s="1">
        <v>0</v>
      </c>
      <c r="BV2235" s="1">
        <v>0</v>
      </c>
      <c r="BW2235" s="1">
        <v>0</v>
      </c>
      <c r="BX2235" s="1">
        <v>0</v>
      </c>
      <c r="BY2235" s="1">
        <v>0</v>
      </c>
      <c r="BZ2235" s="1">
        <v>0</v>
      </c>
      <c r="CA2235" s="1">
        <v>0</v>
      </c>
      <c r="CB2235" s="1">
        <v>0</v>
      </c>
      <c r="CC2235" s="1">
        <v>0</v>
      </c>
      <c r="CD2235" s="1">
        <v>0</v>
      </c>
      <c r="CE2235" s="1">
        <v>0</v>
      </c>
      <c r="CF2235" s="1">
        <v>0</v>
      </c>
      <c r="CG2235" s="1">
        <v>0</v>
      </c>
      <c r="CH2235" s="1">
        <v>0</v>
      </c>
      <c r="CI2235" s="1" t="s">
        <v>4943</v>
      </c>
      <c r="CJ2235" s="1" t="s">
        <v>4943</v>
      </c>
      <c r="CK2235" s="1" t="s">
        <v>4943</v>
      </c>
      <c r="CL2235" s="1" t="s">
        <v>4943</v>
      </c>
      <c r="CM2235" s="1" t="s">
        <v>4943</v>
      </c>
      <c r="CN2235" s="1" t="s">
        <v>4943</v>
      </c>
      <c r="CO2235" s="1" t="s">
        <v>4943</v>
      </c>
      <c r="CP2235" s="1" t="s">
        <v>4943</v>
      </c>
      <c r="CQ2235" s="1" t="s">
        <v>4943</v>
      </c>
      <c r="CR2235" s="1" t="s">
        <v>4943</v>
      </c>
      <c r="CS2235" s="1" t="s">
        <v>4943</v>
      </c>
      <c r="CT2235" s="1" t="s">
        <v>4947</v>
      </c>
      <c r="CU2235" s="1" t="s">
        <v>4947</v>
      </c>
      <c r="CV2235" s="1" t="s">
        <v>4947</v>
      </c>
      <c r="CW2235" s="1" t="s">
        <v>4947</v>
      </c>
      <c r="CX2235" s="1" t="s">
        <v>4947</v>
      </c>
      <c r="CY2235" s="1" t="s">
        <v>4943</v>
      </c>
      <c r="CZ2235" s="1" t="s">
        <v>23</v>
      </c>
    </row>
    <row r="2236" spans="2:104" x14ac:dyDescent="0.25">
      <c r="B2236" s="2">
        <v>44343</v>
      </c>
      <c r="C2236" s="1">
        <v>1</v>
      </c>
      <c r="D2236" s="1">
        <v>0</v>
      </c>
      <c r="E2236" s="1">
        <v>0</v>
      </c>
      <c r="F2236" s="1">
        <v>0</v>
      </c>
      <c r="G2236">
        <v>0</v>
      </c>
      <c r="H2236">
        <v>0</v>
      </c>
      <c r="I2236">
        <v>1</v>
      </c>
      <c r="J2236">
        <v>1</v>
      </c>
      <c r="K2236">
        <v>1</v>
      </c>
      <c r="L2236">
        <v>0</v>
      </c>
      <c r="M2236">
        <v>1</v>
      </c>
      <c r="N2236">
        <v>0</v>
      </c>
      <c r="O2236">
        <v>1</v>
      </c>
      <c r="P2236">
        <v>0</v>
      </c>
      <c r="Q2236">
        <v>0</v>
      </c>
      <c r="R2236">
        <v>1</v>
      </c>
      <c r="S2236">
        <v>1</v>
      </c>
      <c r="T2236">
        <v>1</v>
      </c>
      <c r="U2236">
        <v>0</v>
      </c>
      <c r="V2236" s="1">
        <v>1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1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1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1</v>
      </c>
      <c r="AZ2236" s="1">
        <v>1</v>
      </c>
      <c r="BA2236" s="1">
        <v>0</v>
      </c>
      <c r="BB2236" s="1">
        <v>1</v>
      </c>
      <c r="BC2236">
        <v>1</v>
      </c>
      <c r="BD2236">
        <v>0</v>
      </c>
      <c r="BE2236">
        <v>1</v>
      </c>
      <c r="BF2236">
        <v>1</v>
      </c>
      <c r="BG2236" s="1">
        <v>1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M2236" s="1">
        <v>0</v>
      </c>
      <c r="BN2236" s="1">
        <v>0</v>
      </c>
      <c r="BO2236" s="1">
        <v>0</v>
      </c>
      <c r="BP2236" s="1">
        <v>0</v>
      </c>
      <c r="BQ2236" s="1">
        <v>0</v>
      </c>
      <c r="BR2236" s="1">
        <v>0</v>
      </c>
      <c r="BS2236" s="1">
        <v>0</v>
      </c>
      <c r="BT2236" s="1">
        <v>0</v>
      </c>
      <c r="BU2236" s="1">
        <v>0</v>
      </c>
      <c r="BV2236" s="1">
        <v>0</v>
      </c>
      <c r="BW2236" s="1">
        <v>0</v>
      </c>
      <c r="BX2236" s="1">
        <v>0</v>
      </c>
      <c r="BY2236" s="1">
        <v>0</v>
      </c>
      <c r="BZ2236" s="1">
        <v>0</v>
      </c>
      <c r="CA2236" s="1">
        <v>0</v>
      </c>
      <c r="CB2236" s="1">
        <v>0</v>
      </c>
      <c r="CC2236" s="1">
        <v>0</v>
      </c>
      <c r="CD2236" s="1">
        <v>0</v>
      </c>
      <c r="CE2236" s="1">
        <v>0</v>
      </c>
      <c r="CF2236" s="1">
        <v>1</v>
      </c>
      <c r="CG2236" s="1">
        <v>0</v>
      </c>
      <c r="CH2236" s="1">
        <v>0</v>
      </c>
      <c r="CI2236" s="1" t="s">
        <v>4946</v>
      </c>
      <c r="CJ2236" s="1" t="s">
        <v>4946</v>
      </c>
      <c r="CK2236" s="1" t="s">
        <v>4946</v>
      </c>
      <c r="CL2236" s="1" t="s">
        <v>4946</v>
      </c>
      <c r="CM2236" s="1" t="s">
        <v>4946</v>
      </c>
      <c r="CN2236" s="1" t="s">
        <v>4946</v>
      </c>
      <c r="CO2236" s="1" t="s">
        <v>4944</v>
      </c>
      <c r="CP2236" s="1" t="s">
        <v>4944</v>
      </c>
      <c r="CQ2236" s="1" t="s">
        <v>4946</v>
      </c>
      <c r="CR2236" s="1" t="s">
        <v>4946</v>
      </c>
      <c r="CS2236" s="1" t="s">
        <v>4946</v>
      </c>
      <c r="CT2236" s="1" t="s">
        <v>4943</v>
      </c>
      <c r="CU2236" s="1" t="s">
        <v>4943</v>
      </c>
      <c r="CV2236" s="1" t="s">
        <v>4943</v>
      </c>
      <c r="CW2236" s="1" t="s">
        <v>4943</v>
      </c>
      <c r="CX2236" s="1" t="s">
        <v>4943</v>
      </c>
      <c r="CY2236" s="1" t="s">
        <v>4943</v>
      </c>
      <c r="CZ2236" s="1" t="s">
        <v>4943</v>
      </c>
    </row>
    <row r="2237" spans="2:104" x14ac:dyDescent="0.25">
      <c r="B2237" s="2">
        <v>44343</v>
      </c>
      <c r="C2237" s="1">
        <v>0</v>
      </c>
      <c r="D2237" s="1">
        <v>1</v>
      </c>
      <c r="E2237" s="1">
        <v>0</v>
      </c>
      <c r="F2237" s="1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>
        <v>0</v>
      </c>
      <c r="BD2237">
        <v>0</v>
      </c>
      <c r="BE2237">
        <v>0</v>
      </c>
      <c r="BF2237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M2237" s="1">
        <v>0</v>
      </c>
      <c r="BN2237" s="1">
        <v>0</v>
      </c>
      <c r="BO2237" s="1">
        <v>0</v>
      </c>
      <c r="BP2237" s="1">
        <v>0</v>
      </c>
      <c r="BQ2237" s="1">
        <v>0</v>
      </c>
      <c r="BR2237" s="1">
        <v>0</v>
      </c>
      <c r="BS2237" s="1">
        <v>0</v>
      </c>
      <c r="BT2237" s="1">
        <v>0</v>
      </c>
      <c r="BU2237" s="1">
        <v>0</v>
      </c>
      <c r="BV2237" s="1">
        <v>0</v>
      </c>
      <c r="BW2237" s="1">
        <v>0</v>
      </c>
      <c r="BX2237" s="1">
        <v>0</v>
      </c>
      <c r="BY2237" s="1">
        <v>0</v>
      </c>
      <c r="BZ2237" s="1">
        <v>0</v>
      </c>
      <c r="CA2237" s="1">
        <v>0</v>
      </c>
      <c r="CB2237" s="1">
        <v>0</v>
      </c>
      <c r="CC2237" s="1">
        <v>0</v>
      </c>
      <c r="CD2237" s="1">
        <v>0</v>
      </c>
      <c r="CE2237" s="1">
        <v>0</v>
      </c>
      <c r="CF2237" s="1">
        <v>0</v>
      </c>
      <c r="CG2237" s="1">
        <v>0</v>
      </c>
      <c r="CH2237" s="1">
        <v>0</v>
      </c>
      <c r="CI2237" s="1" t="s">
        <v>4943</v>
      </c>
      <c r="CJ2237" s="1" t="s">
        <v>4943</v>
      </c>
      <c r="CK2237" s="1" t="s">
        <v>4943</v>
      </c>
      <c r="CL2237" s="1" t="s">
        <v>4943</v>
      </c>
      <c r="CM2237" s="1" t="s">
        <v>4943</v>
      </c>
      <c r="CN2237" s="1" t="s">
        <v>4943</v>
      </c>
      <c r="CO2237" s="1" t="s">
        <v>4943</v>
      </c>
      <c r="CP2237" s="1" t="s">
        <v>4943</v>
      </c>
      <c r="CQ2237" s="1" t="s">
        <v>4943</v>
      </c>
      <c r="CR2237" s="1" t="s">
        <v>4943</v>
      </c>
      <c r="CS2237" s="1" t="s">
        <v>4943</v>
      </c>
      <c r="CT2237" s="1" t="s">
        <v>4943</v>
      </c>
      <c r="CU2237" s="1" t="s">
        <v>4943</v>
      </c>
      <c r="CV2237" s="1" t="s">
        <v>4943</v>
      </c>
      <c r="CW2237" s="1" t="s">
        <v>4943</v>
      </c>
      <c r="CX2237" s="1" t="s">
        <v>4943</v>
      </c>
      <c r="CY2237" s="1" t="s">
        <v>23</v>
      </c>
      <c r="CZ2237" s="1" t="s">
        <v>4943</v>
      </c>
    </row>
    <row r="2238" spans="2:104" x14ac:dyDescent="0.25">
      <c r="B2238" s="2">
        <v>44343</v>
      </c>
      <c r="C2238" s="1">
        <v>1</v>
      </c>
      <c r="D2238" s="1">
        <v>0</v>
      </c>
      <c r="E2238" s="1">
        <v>0</v>
      </c>
      <c r="F2238" s="1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1</v>
      </c>
      <c r="O2238">
        <v>1</v>
      </c>
      <c r="P2238">
        <v>0</v>
      </c>
      <c r="Q2238">
        <v>0</v>
      </c>
      <c r="R2238">
        <v>1</v>
      </c>
      <c r="S2238">
        <v>0</v>
      </c>
      <c r="T2238">
        <v>1</v>
      </c>
      <c r="U2238">
        <v>0</v>
      </c>
      <c r="V2238" s="1">
        <v>1</v>
      </c>
      <c r="W2238" s="1">
        <v>0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1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1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1</v>
      </c>
      <c r="AX2238" s="1">
        <v>1</v>
      </c>
      <c r="AY2238" s="1">
        <v>1</v>
      </c>
      <c r="AZ2238" s="1">
        <v>1</v>
      </c>
      <c r="BA2238" s="1">
        <v>0</v>
      </c>
      <c r="BB2238" s="1">
        <v>1</v>
      </c>
      <c r="BC2238">
        <v>1</v>
      </c>
      <c r="BD2238">
        <v>0</v>
      </c>
      <c r="BE2238">
        <v>1</v>
      </c>
      <c r="BF2238">
        <v>0</v>
      </c>
      <c r="BG2238" s="1">
        <v>1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M2238" s="1">
        <v>0</v>
      </c>
      <c r="BN2238" s="1">
        <v>0</v>
      </c>
      <c r="BO2238" s="1">
        <v>0</v>
      </c>
      <c r="BP2238" s="1">
        <v>0</v>
      </c>
      <c r="BQ2238" s="1">
        <v>0</v>
      </c>
      <c r="BR2238" s="1">
        <v>0</v>
      </c>
      <c r="BS2238" s="1">
        <v>0</v>
      </c>
      <c r="BT2238" s="1">
        <v>0</v>
      </c>
      <c r="BU2238" s="1">
        <v>0</v>
      </c>
      <c r="BV2238" s="1">
        <v>0</v>
      </c>
      <c r="BW2238" s="1">
        <v>0</v>
      </c>
      <c r="BX2238" s="1">
        <v>0</v>
      </c>
      <c r="BY2238" s="1">
        <v>0</v>
      </c>
      <c r="BZ2238" s="1">
        <v>0</v>
      </c>
      <c r="CA2238" s="1">
        <v>0</v>
      </c>
      <c r="CB2238" s="1">
        <v>0</v>
      </c>
      <c r="CC2238" s="1">
        <v>0</v>
      </c>
      <c r="CD2238" s="1">
        <v>0</v>
      </c>
      <c r="CE2238" s="1">
        <v>0</v>
      </c>
      <c r="CF2238" s="1">
        <v>1</v>
      </c>
      <c r="CG2238" s="1">
        <v>0</v>
      </c>
      <c r="CH2238" s="1">
        <v>0</v>
      </c>
      <c r="CI2238" s="1" t="s">
        <v>4946</v>
      </c>
      <c r="CJ2238" s="1" t="s">
        <v>4946</v>
      </c>
      <c r="CK2238" s="1" t="s">
        <v>4946</v>
      </c>
      <c r="CL2238" s="1" t="s">
        <v>4946</v>
      </c>
      <c r="CM2238" s="1" t="s">
        <v>4946</v>
      </c>
      <c r="CN2238" s="1" t="s">
        <v>4946</v>
      </c>
      <c r="CO2238" s="1" t="s">
        <v>4946</v>
      </c>
      <c r="CP2238" s="1" t="s">
        <v>4946</v>
      </c>
      <c r="CQ2238" s="1" t="s">
        <v>4946</v>
      </c>
      <c r="CR2238" s="1" t="s">
        <v>4946</v>
      </c>
      <c r="CS2238" s="1" t="s">
        <v>4946</v>
      </c>
      <c r="CT2238" s="1" t="s">
        <v>4943</v>
      </c>
      <c r="CU2238" s="1" t="s">
        <v>4943</v>
      </c>
      <c r="CV2238" s="1" t="s">
        <v>4943</v>
      </c>
      <c r="CW2238" s="1" t="s">
        <v>4943</v>
      </c>
      <c r="CX2238" s="1" t="s">
        <v>4943</v>
      </c>
      <c r="CY2238" s="1" t="s">
        <v>4943</v>
      </c>
      <c r="CZ2238" s="1" t="s">
        <v>4943</v>
      </c>
    </row>
    <row r="2239" spans="2:104" x14ac:dyDescent="0.25">
      <c r="B2239" s="2">
        <v>44343</v>
      </c>
      <c r="C2239" s="1">
        <v>1</v>
      </c>
      <c r="D2239" s="1">
        <v>0</v>
      </c>
      <c r="E2239" s="1">
        <v>0</v>
      </c>
      <c r="F2239" s="1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1</v>
      </c>
      <c r="M2239">
        <v>0</v>
      </c>
      <c r="N2239">
        <v>0</v>
      </c>
      <c r="O2239">
        <v>1</v>
      </c>
      <c r="P2239">
        <v>0</v>
      </c>
      <c r="Q2239">
        <v>1</v>
      </c>
      <c r="R2239">
        <v>1</v>
      </c>
      <c r="S2239">
        <v>1</v>
      </c>
      <c r="T2239">
        <v>1</v>
      </c>
      <c r="U2239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1</v>
      </c>
      <c r="AB2239" s="1">
        <v>0</v>
      </c>
      <c r="AC2239" s="1">
        <v>0</v>
      </c>
      <c r="AD2239" s="1">
        <v>1</v>
      </c>
      <c r="AE2239" s="1">
        <v>0</v>
      </c>
      <c r="AF2239" s="1">
        <v>1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1</v>
      </c>
      <c r="AS2239" s="1">
        <v>0</v>
      </c>
      <c r="AT2239" s="1">
        <v>0</v>
      </c>
      <c r="AU2239" s="1">
        <v>1</v>
      </c>
      <c r="AV2239" s="1">
        <v>0</v>
      </c>
      <c r="AW2239" s="1">
        <v>0</v>
      </c>
      <c r="AX2239" s="1">
        <v>1</v>
      </c>
      <c r="AY2239" s="1">
        <v>0</v>
      </c>
      <c r="AZ2239" s="1">
        <v>0</v>
      </c>
      <c r="BA2239" s="1">
        <v>0</v>
      </c>
      <c r="BB2239" s="1">
        <v>0</v>
      </c>
      <c r="BC2239">
        <v>1</v>
      </c>
      <c r="BD2239">
        <v>0</v>
      </c>
      <c r="BE2239">
        <v>1</v>
      </c>
      <c r="BF2239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1</v>
      </c>
      <c r="BM2239" s="1">
        <v>0</v>
      </c>
      <c r="BN2239" s="1">
        <v>0</v>
      </c>
      <c r="BO2239" s="1">
        <v>1</v>
      </c>
      <c r="BP2239" s="1">
        <v>0</v>
      </c>
      <c r="BQ2239" s="1">
        <v>1</v>
      </c>
      <c r="BR2239" s="1">
        <v>1</v>
      </c>
      <c r="BS2239" s="1">
        <v>0</v>
      </c>
      <c r="BT2239" s="1">
        <v>0</v>
      </c>
      <c r="BU2239" s="1">
        <v>1</v>
      </c>
      <c r="BV2239" s="1">
        <v>0</v>
      </c>
      <c r="BW2239" s="1">
        <v>0</v>
      </c>
      <c r="BX2239" s="1">
        <v>0</v>
      </c>
      <c r="BY2239" s="1">
        <v>0</v>
      </c>
      <c r="BZ2239" s="1">
        <v>0</v>
      </c>
      <c r="CA2239" s="1">
        <v>1</v>
      </c>
      <c r="CB2239" s="1">
        <v>0</v>
      </c>
      <c r="CC2239" s="1">
        <v>0</v>
      </c>
      <c r="CD2239" s="1">
        <v>1</v>
      </c>
      <c r="CE2239" s="1">
        <v>0</v>
      </c>
      <c r="CF2239" s="1">
        <v>0</v>
      </c>
      <c r="CG2239" s="1">
        <v>0</v>
      </c>
      <c r="CH2239" s="1">
        <v>0</v>
      </c>
      <c r="CI2239" s="1" t="s">
        <v>4946</v>
      </c>
      <c r="CJ2239" s="1" t="s">
        <v>4946</v>
      </c>
      <c r="CK2239" s="1" t="s">
        <v>4946</v>
      </c>
      <c r="CL2239" s="1" t="s">
        <v>4946</v>
      </c>
      <c r="CM2239" s="1" t="s">
        <v>4946</v>
      </c>
      <c r="CN2239" s="1" t="s">
        <v>4946</v>
      </c>
      <c r="CO2239" s="1" t="s">
        <v>4944</v>
      </c>
      <c r="CP2239" s="1" t="s">
        <v>4944</v>
      </c>
      <c r="CQ2239" s="1" t="s">
        <v>4944</v>
      </c>
      <c r="CR2239" s="1" t="s">
        <v>4946</v>
      </c>
      <c r="CS2239" s="1" t="s">
        <v>4946</v>
      </c>
      <c r="CT2239" s="1" t="s">
        <v>4943</v>
      </c>
      <c r="CU2239" s="1" t="s">
        <v>4943</v>
      </c>
      <c r="CV2239" s="1" t="s">
        <v>4943</v>
      </c>
      <c r="CW2239" s="1" t="s">
        <v>4943</v>
      </c>
      <c r="CX2239" s="1" t="s">
        <v>4943</v>
      </c>
      <c r="CY2239" s="1" t="s">
        <v>4943</v>
      </c>
      <c r="CZ2239" s="1" t="s">
        <v>4943</v>
      </c>
    </row>
    <row r="2240" spans="2:104" x14ac:dyDescent="0.25">
      <c r="B2240" s="2">
        <v>44343</v>
      </c>
      <c r="C2240" s="1">
        <v>1</v>
      </c>
      <c r="D2240" s="1">
        <v>0</v>
      </c>
      <c r="E2240" s="1">
        <v>0</v>
      </c>
      <c r="F2240" s="1">
        <v>0</v>
      </c>
      <c r="G2240">
        <v>0</v>
      </c>
      <c r="H2240">
        <v>0</v>
      </c>
      <c r="I2240">
        <v>1</v>
      </c>
      <c r="J2240">
        <v>0</v>
      </c>
      <c r="K2240">
        <v>1</v>
      </c>
      <c r="L2240">
        <v>0</v>
      </c>
      <c r="M2240">
        <v>0</v>
      </c>
      <c r="N2240">
        <v>1</v>
      </c>
      <c r="O2240">
        <v>0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0</v>
      </c>
      <c r="V2240" s="1">
        <v>1</v>
      </c>
      <c r="W2240" s="1">
        <v>1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1</v>
      </c>
      <c r="AX2240" s="1">
        <v>1</v>
      </c>
      <c r="AY2240" s="1">
        <v>1</v>
      </c>
      <c r="AZ2240" s="1">
        <v>1</v>
      </c>
      <c r="BA2240" s="1">
        <v>1</v>
      </c>
      <c r="BB2240" s="1">
        <v>1</v>
      </c>
      <c r="BC2240">
        <v>1</v>
      </c>
      <c r="BD2240">
        <v>1</v>
      </c>
      <c r="BE2240">
        <v>1</v>
      </c>
      <c r="BF2240">
        <v>0</v>
      </c>
      <c r="BG2240" s="1">
        <v>1</v>
      </c>
      <c r="BH2240" s="1">
        <v>1</v>
      </c>
      <c r="BI2240" s="1">
        <v>0</v>
      </c>
      <c r="BJ2240" s="1">
        <v>0</v>
      </c>
      <c r="BK2240" s="1">
        <v>0</v>
      </c>
      <c r="BL2240" s="1">
        <v>0</v>
      </c>
      <c r="BM2240" s="1">
        <v>0</v>
      </c>
      <c r="BN2240" s="1">
        <v>0</v>
      </c>
      <c r="BO2240" s="1">
        <v>0</v>
      </c>
      <c r="BP2240" s="1">
        <v>0</v>
      </c>
      <c r="BQ2240" s="1">
        <v>0</v>
      </c>
      <c r="BR2240" s="1">
        <v>0</v>
      </c>
      <c r="BS2240" s="1">
        <v>0</v>
      </c>
      <c r="BT2240" s="1">
        <v>0</v>
      </c>
      <c r="BU2240" s="1">
        <v>0</v>
      </c>
      <c r="BV2240" s="1">
        <v>0</v>
      </c>
      <c r="BW2240" s="1">
        <v>0</v>
      </c>
      <c r="BX2240" s="1">
        <v>0</v>
      </c>
      <c r="BY2240" s="1">
        <v>0</v>
      </c>
      <c r="BZ2240" s="1">
        <v>0</v>
      </c>
      <c r="CA2240" s="1">
        <v>0</v>
      </c>
      <c r="CB2240" s="1">
        <v>0</v>
      </c>
      <c r="CC2240" s="1">
        <v>0</v>
      </c>
      <c r="CD2240" s="1">
        <v>0</v>
      </c>
      <c r="CE2240" s="1">
        <v>0</v>
      </c>
      <c r="CF2240" s="1">
        <v>0</v>
      </c>
      <c r="CG2240" s="1">
        <v>0</v>
      </c>
      <c r="CH2240" s="1">
        <v>0</v>
      </c>
      <c r="CI2240" s="1" t="s">
        <v>4944</v>
      </c>
      <c r="CJ2240" s="1" t="s">
        <v>4944</v>
      </c>
      <c r="CK2240" s="1" t="s">
        <v>4944</v>
      </c>
      <c r="CL2240" s="1" t="s">
        <v>4944</v>
      </c>
      <c r="CM2240" s="1" t="s">
        <v>4945</v>
      </c>
      <c r="CN2240" s="1" t="s">
        <v>4945</v>
      </c>
      <c r="CO2240" s="1" t="s">
        <v>4944</v>
      </c>
      <c r="CP2240" s="1" t="s">
        <v>4946</v>
      </c>
      <c r="CQ2240" s="1" t="s">
        <v>4944</v>
      </c>
      <c r="CR2240" s="1" t="s">
        <v>4944</v>
      </c>
      <c r="CS2240" s="1" t="s">
        <v>4944</v>
      </c>
      <c r="CT2240" s="1" t="s">
        <v>4943</v>
      </c>
      <c r="CU2240" s="1" t="s">
        <v>4943</v>
      </c>
      <c r="CV2240" s="1" t="s">
        <v>4943</v>
      </c>
      <c r="CW2240" s="1" t="s">
        <v>4943</v>
      </c>
      <c r="CX2240" s="1" t="s">
        <v>4943</v>
      </c>
      <c r="CY2240" s="1" t="s">
        <v>4943</v>
      </c>
      <c r="CZ2240" s="1" t="s">
        <v>4943</v>
      </c>
    </row>
    <row r="2241" spans="2:104" x14ac:dyDescent="0.25">
      <c r="B2241" s="2">
        <v>44343</v>
      </c>
      <c r="C2241" s="1">
        <v>0</v>
      </c>
      <c r="D2241" s="1">
        <v>1</v>
      </c>
      <c r="E2241" s="1">
        <v>0</v>
      </c>
      <c r="F2241" s="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>
        <v>0</v>
      </c>
      <c r="BD2241">
        <v>0</v>
      </c>
      <c r="BE2241">
        <v>0</v>
      </c>
      <c r="BF224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M2241" s="1">
        <v>0</v>
      </c>
      <c r="BN2241" s="1">
        <v>0</v>
      </c>
      <c r="BO2241" s="1">
        <v>0</v>
      </c>
      <c r="BP2241" s="1">
        <v>0</v>
      </c>
      <c r="BQ2241" s="1">
        <v>0</v>
      </c>
      <c r="BR2241" s="1">
        <v>0</v>
      </c>
      <c r="BS2241" s="1">
        <v>0</v>
      </c>
      <c r="BT2241" s="1">
        <v>0</v>
      </c>
      <c r="BU2241" s="1">
        <v>0</v>
      </c>
      <c r="BV2241" s="1">
        <v>0</v>
      </c>
      <c r="BW2241" s="1">
        <v>0</v>
      </c>
      <c r="BX2241" s="1">
        <v>0</v>
      </c>
      <c r="BY2241" s="1">
        <v>0</v>
      </c>
      <c r="BZ2241" s="1">
        <v>0</v>
      </c>
      <c r="CA2241" s="1">
        <v>0</v>
      </c>
      <c r="CB2241" s="1">
        <v>0</v>
      </c>
      <c r="CC2241" s="1">
        <v>0</v>
      </c>
      <c r="CD2241" s="1">
        <v>0</v>
      </c>
      <c r="CE2241" s="1">
        <v>0</v>
      </c>
      <c r="CF2241" s="1">
        <v>0</v>
      </c>
      <c r="CG2241" s="1">
        <v>0</v>
      </c>
      <c r="CH2241" s="1">
        <v>0</v>
      </c>
      <c r="CI2241" s="1" t="s">
        <v>4943</v>
      </c>
      <c r="CJ2241" s="1" t="s">
        <v>4943</v>
      </c>
      <c r="CK2241" s="1" t="s">
        <v>4943</v>
      </c>
      <c r="CL2241" s="1" t="s">
        <v>4943</v>
      </c>
      <c r="CM2241" s="1" t="s">
        <v>4943</v>
      </c>
      <c r="CN2241" s="1" t="s">
        <v>4943</v>
      </c>
      <c r="CO2241" s="1" t="s">
        <v>4943</v>
      </c>
      <c r="CP2241" s="1" t="s">
        <v>4943</v>
      </c>
      <c r="CQ2241" s="1" t="s">
        <v>4943</v>
      </c>
      <c r="CR2241" s="1" t="s">
        <v>4943</v>
      </c>
      <c r="CS2241" s="1" t="s">
        <v>4943</v>
      </c>
      <c r="CT2241" s="1" t="s">
        <v>4943</v>
      </c>
      <c r="CU2241" s="1" t="s">
        <v>4943</v>
      </c>
      <c r="CV2241" s="1" t="s">
        <v>4943</v>
      </c>
      <c r="CW2241" s="1" t="s">
        <v>4943</v>
      </c>
      <c r="CX2241" s="1" t="s">
        <v>4943</v>
      </c>
      <c r="CY2241" s="1" t="s">
        <v>23</v>
      </c>
      <c r="CZ2241" s="1" t="s">
        <v>4943</v>
      </c>
    </row>
    <row r="2242" spans="2:104" x14ac:dyDescent="0.25">
      <c r="B2242" s="2">
        <v>44343</v>
      </c>
      <c r="C2242" s="1">
        <v>0</v>
      </c>
      <c r="D2242" s="1">
        <v>0</v>
      </c>
      <c r="E2242" s="1">
        <v>1</v>
      </c>
      <c r="F2242" s="1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>
        <v>0</v>
      </c>
      <c r="BD2242">
        <v>0</v>
      </c>
      <c r="BE2242">
        <v>0</v>
      </c>
      <c r="BF2242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M2242" s="1">
        <v>0</v>
      </c>
      <c r="BN2242" s="1">
        <v>0</v>
      </c>
      <c r="BO2242" s="1">
        <v>0</v>
      </c>
      <c r="BP2242" s="1">
        <v>0</v>
      </c>
      <c r="BQ2242" s="1">
        <v>0</v>
      </c>
      <c r="BR2242" s="1">
        <v>0</v>
      </c>
      <c r="BS2242" s="1">
        <v>0</v>
      </c>
      <c r="BT2242" s="1">
        <v>0</v>
      </c>
      <c r="BU2242" s="1">
        <v>0</v>
      </c>
      <c r="BV2242" s="1">
        <v>0</v>
      </c>
      <c r="BW2242" s="1">
        <v>0</v>
      </c>
      <c r="BX2242" s="1">
        <v>0</v>
      </c>
      <c r="BY2242" s="1">
        <v>0</v>
      </c>
      <c r="BZ2242" s="1">
        <v>0</v>
      </c>
      <c r="CA2242" s="1">
        <v>0</v>
      </c>
      <c r="CB2242" s="1">
        <v>0</v>
      </c>
      <c r="CC2242" s="1">
        <v>0</v>
      </c>
      <c r="CD2242" s="1">
        <v>0</v>
      </c>
      <c r="CE2242" s="1">
        <v>0</v>
      </c>
      <c r="CF2242" s="1">
        <v>0</v>
      </c>
      <c r="CG2242" s="1">
        <v>0</v>
      </c>
      <c r="CH2242" s="1">
        <v>0</v>
      </c>
      <c r="CI2242" s="1" t="s">
        <v>4943</v>
      </c>
      <c r="CJ2242" s="1" t="s">
        <v>4943</v>
      </c>
      <c r="CK2242" s="1" t="s">
        <v>4943</v>
      </c>
      <c r="CL2242" s="1" t="s">
        <v>4943</v>
      </c>
      <c r="CM2242" s="1" t="s">
        <v>4943</v>
      </c>
      <c r="CN2242" s="1" t="s">
        <v>4943</v>
      </c>
      <c r="CO2242" s="1" t="s">
        <v>4943</v>
      </c>
      <c r="CP2242" s="1" t="s">
        <v>4943</v>
      </c>
      <c r="CQ2242" s="1" t="s">
        <v>4943</v>
      </c>
      <c r="CR2242" s="1" t="s">
        <v>4943</v>
      </c>
      <c r="CS2242" s="1" t="s">
        <v>4943</v>
      </c>
      <c r="CT2242" s="1" t="s">
        <v>4943</v>
      </c>
      <c r="CU2242" s="1" t="s">
        <v>4943</v>
      </c>
      <c r="CV2242" s="1" t="s">
        <v>4943</v>
      </c>
      <c r="CW2242" s="1" t="s">
        <v>4943</v>
      </c>
      <c r="CX2242" s="1" t="s">
        <v>4943</v>
      </c>
      <c r="CY2242" s="1" t="s">
        <v>4943</v>
      </c>
      <c r="CZ2242" s="1" t="s">
        <v>23</v>
      </c>
    </row>
    <row r="2243" spans="2:104" x14ac:dyDescent="0.25">
      <c r="B2243" s="2">
        <v>44343</v>
      </c>
      <c r="C2243" s="1">
        <v>1</v>
      </c>
      <c r="D2243" s="1">
        <v>0</v>
      </c>
      <c r="E2243" s="1">
        <v>0</v>
      </c>
      <c r="F2243" s="1">
        <v>0</v>
      </c>
      <c r="G2243">
        <v>0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0</v>
      </c>
      <c r="N2243">
        <v>1</v>
      </c>
      <c r="O2243">
        <v>1</v>
      </c>
      <c r="P2243">
        <v>0</v>
      </c>
      <c r="Q2243">
        <v>0</v>
      </c>
      <c r="R2243">
        <v>1</v>
      </c>
      <c r="S2243">
        <v>0</v>
      </c>
      <c r="T2243">
        <v>1</v>
      </c>
      <c r="U2243">
        <v>1</v>
      </c>
      <c r="V2243" s="1">
        <v>1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1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1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1</v>
      </c>
      <c r="AX2243" s="1">
        <v>0</v>
      </c>
      <c r="AY2243" s="1">
        <v>1</v>
      </c>
      <c r="AZ2243" s="1">
        <v>0</v>
      </c>
      <c r="BA2243" s="1">
        <v>0</v>
      </c>
      <c r="BB2243" s="1">
        <v>0</v>
      </c>
      <c r="BC2243">
        <v>1</v>
      </c>
      <c r="BD2243">
        <v>1</v>
      </c>
      <c r="BE2243">
        <v>0</v>
      </c>
      <c r="BF2243">
        <v>1</v>
      </c>
      <c r="BG2243" s="1">
        <v>1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M2243" s="1">
        <v>0</v>
      </c>
      <c r="BN2243" s="1">
        <v>0</v>
      </c>
      <c r="BO2243" s="1">
        <v>0</v>
      </c>
      <c r="BP2243" s="1">
        <v>0</v>
      </c>
      <c r="BQ2243" s="1">
        <v>0</v>
      </c>
      <c r="BR2243" s="1">
        <v>0</v>
      </c>
      <c r="BS2243" s="1">
        <v>0</v>
      </c>
      <c r="BT2243" s="1">
        <v>0</v>
      </c>
      <c r="BU2243" s="1">
        <v>0</v>
      </c>
      <c r="BV2243" s="1">
        <v>0</v>
      </c>
      <c r="BW2243" s="1">
        <v>0</v>
      </c>
      <c r="BX2243" s="1">
        <v>0</v>
      </c>
      <c r="BY2243" s="1">
        <v>0</v>
      </c>
      <c r="BZ2243" s="1">
        <v>0</v>
      </c>
      <c r="CA2243" s="1">
        <v>0</v>
      </c>
      <c r="CB2243" s="1">
        <v>0</v>
      </c>
      <c r="CC2243" s="1">
        <v>0</v>
      </c>
      <c r="CD2243" s="1">
        <v>0</v>
      </c>
      <c r="CE2243" s="1">
        <v>0</v>
      </c>
      <c r="CF2243" s="1">
        <v>0</v>
      </c>
      <c r="CG2243" s="1">
        <v>0</v>
      </c>
      <c r="CH2243" s="1">
        <v>0</v>
      </c>
      <c r="CI2243" s="1" t="s">
        <v>4944</v>
      </c>
      <c r="CJ2243" s="1" t="s">
        <v>4946</v>
      </c>
      <c r="CK2243" s="1" t="s">
        <v>4946</v>
      </c>
      <c r="CL2243" s="1" t="s">
        <v>4946</v>
      </c>
      <c r="CM2243" s="1" t="s">
        <v>4944</v>
      </c>
      <c r="CN2243" s="1" t="s">
        <v>4945</v>
      </c>
      <c r="CO2243" s="1" t="s">
        <v>4944</v>
      </c>
      <c r="CP2243" s="1" t="s">
        <v>4946</v>
      </c>
      <c r="CQ2243" s="1" t="s">
        <v>4944</v>
      </c>
      <c r="CR2243" s="1" t="s">
        <v>4944</v>
      </c>
      <c r="CS2243" s="1" t="s">
        <v>4944</v>
      </c>
      <c r="CT2243" s="1" t="s">
        <v>4943</v>
      </c>
      <c r="CU2243" s="1" t="s">
        <v>4943</v>
      </c>
      <c r="CV2243" s="1" t="s">
        <v>4943</v>
      </c>
      <c r="CW2243" s="1" t="s">
        <v>4943</v>
      </c>
      <c r="CX2243" s="1" t="s">
        <v>4943</v>
      </c>
      <c r="CY2243" s="1" t="s">
        <v>4943</v>
      </c>
      <c r="CZ2243" s="1" t="s">
        <v>4943</v>
      </c>
    </row>
    <row r="2244" spans="2:104" x14ac:dyDescent="0.25">
      <c r="B2244" s="2">
        <v>44343</v>
      </c>
      <c r="C2244" s="1">
        <v>1</v>
      </c>
      <c r="D2244" s="1">
        <v>0</v>
      </c>
      <c r="E2244" s="1">
        <v>0</v>
      </c>
      <c r="F2244" s="1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1</v>
      </c>
      <c r="O2244">
        <v>1</v>
      </c>
      <c r="P2244">
        <v>0</v>
      </c>
      <c r="Q2244">
        <v>0</v>
      </c>
      <c r="R2244">
        <v>1</v>
      </c>
      <c r="S2244">
        <v>1</v>
      </c>
      <c r="T2244">
        <v>0</v>
      </c>
      <c r="U2244">
        <v>0</v>
      </c>
      <c r="V2244" s="1">
        <v>1</v>
      </c>
      <c r="W2244" s="1">
        <v>0</v>
      </c>
      <c r="X2244" s="1">
        <v>1</v>
      </c>
      <c r="Y2244" s="1">
        <v>0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1</v>
      </c>
      <c r="AG2244" s="1">
        <v>1</v>
      </c>
      <c r="AH2244" s="1">
        <v>1</v>
      </c>
      <c r="AI2244" s="1">
        <v>1</v>
      </c>
      <c r="AJ2244" s="1">
        <v>0</v>
      </c>
      <c r="AK2244" s="1">
        <v>1</v>
      </c>
      <c r="AL2244" s="1">
        <v>1</v>
      </c>
      <c r="AM2244" s="1">
        <v>1</v>
      </c>
      <c r="AN2244" s="1">
        <v>0</v>
      </c>
      <c r="AO2244" s="1">
        <v>1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1</v>
      </c>
      <c r="AX2244" s="1">
        <v>1</v>
      </c>
      <c r="AY2244" s="1">
        <v>1</v>
      </c>
      <c r="AZ2244" s="1">
        <v>1</v>
      </c>
      <c r="BA2244" s="1">
        <v>1</v>
      </c>
      <c r="BB2244" s="1">
        <v>1</v>
      </c>
      <c r="BC2244">
        <v>1</v>
      </c>
      <c r="BD2244">
        <v>1</v>
      </c>
      <c r="BE2244">
        <v>1</v>
      </c>
      <c r="BF2244">
        <v>1</v>
      </c>
      <c r="BG2244" s="1">
        <v>1</v>
      </c>
      <c r="BH2244" s="1">
        <v>0</v>
      </c>
      <c r="BI2244" s="1">
        <v>1</v>
      </c>
      <c r="BJ2244" s="1">
        <v>0</v>
      </c>
      <c r="BK2244" s="1">
        <v>0</v>
      </c>
      <c r="BL2244" s="1">
        <v>0</v>
      </c>
      <c r="BM2244" s="1">
        <v>0</v>
      </c>
      <c r="BN2244" s="1">
        <v>0</v>
      </c>
      <c r="BO2244" s="1">
        <v>0</v>
      </c>
      <c r="BP2244" s="1">
        <v>0</v>
      </c>
      <c r="BQ2244" s="1">
        <v>0</v>
      </c>
      <c r="BR2244" s="1">
        <v>0</v>
      </c>
      <c r="BS2244" s="1">
        <v>0</v>
      </c>
      <c r="BT2244" s="1">
        <v>0</v>
      </c>
      <c r="BU2244" s="1">
        <v>0</v>
      </c>
      <c r="BV2244" s="1">
        <v>0</v>
      </c>
      <c r="BW2244" s="1">
        <v>0</v>
      </c>
      <c r="BX2244" s="1">
        <v>0</v>
      </c>
      <c r="BY2244" s="1">
        <v>0</v>
      </c>
      <c r="BZ2244" s="1">
        <v>0</v>
      </c>
      <c r="CA2244" s="1">
        <v>0</v>
      </c>
      <c r="CB2244" s="1">
        <v>0</v>
      </c>
      <c r="CC2244" s="1">
        <v>0</v>
      </c>
      <c r="CD2244" s="1">
        <v>0</v>
      </c>
      <c r="CE2244" s="1">
        <v>0</v>
      </c>
      <c r="CF2244" s="1">
        <v>1</v>
      </c>
      <c r="CG2244" s="1">
        <v>0</v>
      </c>
      <c r="CH2244" s="1">
        <v>0</v>
      </c>
      <c r="CI2244" s="1" t="s">
        <v>4946</v>
      </c>
      <c r="CJ2244" s="1" t="s">
        <v>4946</v>
      </c>
      <c r="CK2244" s="1" t="s">
        <v>4946</v>
      </c>
      <c r="CL2244" s="1" t="s">
        <v>4946</v>
      </c>
      <c r="CM2244" s="1" t="s">
        <v>4946</v>
      </c>
      <c r="CN2244" s="1" t="s">
        <v>4945</v>
      </c>
      <c r="CO2244" s="1" t="s">
        <v>4946</v>
      </c>
      <c r="CP2244" s="1" t="s">
        <v>4944</v>
      </c>
      <c r="CQ2244" s="1" t="s">
        <v>4946</v>
      </c>
      <c r="CR2244" s="1" t="s">
        <v>4946</v>
      </c>
      <c r="CS2244" s="1" t="s">
        <v>4946</v>
      </c>
      <c r="CT2244" s="1" t="s">
        <v>4943</v>
      </c>
      <c r="CU2244" s="1" t="s">
        <v>4943</v>
      </c>
      <c r="CV2244" s="1" t="s">
        <v>4943</v>
      </c>
      <c r="CW2244" s="1" t="s">
        <v>4943</v>
      </c>
      <c r="CX2244" s="1" t="s">
        <v>4943</v>
      </c>
      <c r="CY2244" s="1" t="s">
        <v>4943</v>
      </c>
      <c r="CZ2244" s="1" t="s">
        <v>4943</v>
      </c>
    </row>
    <row r="2245" spans="2:104" x14ac:dyDescent="0.25">
      <c r="B2245" s="2">
        <v>44343</v>
      </c>
      <c r="C2245" s="1">
        <v>1</v>
      </c>
      <c r="D2245" s="1">
        <v>0</v>
      </c>
      <c r="E2245" s="1">
        <v>0</v>
      </c>
      <c r="F2245" s="1">
        <v>0</v>
      </c>
      <c r="G2245">
        <v>0</v>
      </c>
      <c r="H2245">
        <v>0</v>
      </c>
      <c r="I2245">
        <v>1</v>
      </c>
      <c r="J2245">
        <v>1</v>
      </c>
      <c r="K2245">
        <v>0</v>
      </c>
      <c r="L2245">
        <v>0</v>
      </c>
      <c r="M2245">
        <v>0</v>
      </c>
      <c r="N2245">
        <v>0</v>
      </c>
      <c r="O2245">
        <v>1</v>
      </c>
      <c r="P2245">
        <v>0</v>
      </c>
      <c r="Q2245">
        <v>0</v>
      </c>
      <c r="R2245">
        <v>1</v>
      </c>
      <c r="S2245">
        <v>0</v>
      </c>
      <c r="T2245">
        <v>1</v>
      </c>
      <c r="U2245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1</v>
      </c>
      <c r="AE2245" s="1">
        <v>0</v>
      </c>
      <c r="AF2245" s="1">
        <v>1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1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>
        <v>0</v>
      </c>
      <c r="BD2245">
        <v>0</v>
      </c>
      <c r="BE2245">
        <v>0</v>
      </c>
      <c r="BF2245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M2245" s="1">
        <v>0</v>
      </c>
      <c r="BN2245" s="1">
        <v>0</v>
      </c>
      <c r="BO2245" s="1">
        <v>0</v>
      </c>
      <c r="BP2245" s="1">
        <v>0</v>
      </c>
      <c r="BQ2245" s="1">
        <v>0</v>
      </c>
      <c r="BR2245" s="1">
        <v>0</v>
      </c>
      <c r="BS2245" s="1">
        <v>0</v>
      </c>
      <c r="BT2245" s="1">
        <v>0</v>
      </c>
      <c r="BU2245" s="1">
        <v>0</v>
      </c>
      <c r="BV2245" s="1">
        <v>0</v>
      </c>
      <c r="BW2245" s="1">
        <v>0</v>
      </c>
      <c r="BX2245" s="1">
        <v>0</v>
      </c>
      <c r="BY2245" s="1">
        <v>0</v>
      </c>
      <c r="BZ2245" s="1">
        <v>0</v>
      </c>
      <c r="CA2245" s="1">
        <v>0</v>
      </c>
      <c r="CB2245" s="1">
        <v>0</v>
      </c>
      <c r="CC2245" s="1">
        <v>0</v>
      </c>
      <c r="CD2245" s="1">
        <v>0</v>
      </c>
      <c r="CE2245" s="1">
        <v>0</v>
      </c>
      <c r="CF2245" s="1">
        <v>0</v>
      </c>
      <c r="CG2245" s="1">
        <v>0</v>
      </c>
      <c r="CH2245" s="1">
        <v>0</v>
      </c>
      <c r="CI2245" s="1" t="s">
        <v>4946</v>
      </c>
      <c r="CJ2245" s="1" t="s">
        <v>4946</v>
      </c>
      <c r="CK2245" s="1" t="s">
        <v>4946</v>
      </c>
      <c r="CL2245" s="1" t="s">
        <v>4944</v>
      </c>
      <c r="CM2245" s="1" t="s">
        <v>4946</v>
      </c>
      <c r="CN2245" s="1" t="s">
        <v>4946</v>
      </c>
      <c r="CO2245" s="1" t="s">
        <v>4945</v>
      </c>
      <c r="CP2245" s="1" t="s">
        <v>4945</v>
      </c>
      <c r="CQ2245" s="1" t="s">
        <v>4944</v>
      </c>
      <c r="CR2245" s="1" t="s">
        <v>4944</v>
      </c>
      <c r="CS2245" s="1" t="s">
        <v>4944</v>
      </c>
      <c r="CT2245" s="1" t="s">
        <v>4943</v>
      </c>
      <c r="CU2245" s="1" t="s">
        <v>4943</v>
      </c>
      <c r="CV2245" s="1" t="s">
        <v>4943</v>
      </c>
      <c r="CW2245" s="1" t="s">
        <v>4943</v>
      </c>
      <c r="CX2245" s="1" t="s">
        <v>4943</v>
      </c>
      <c r="CY2245" s="1" t="s">
        <v>4943</v>
      </c>
      <c r="CZ2245" s="1" t="s">
        <v>4943</v>
      </c>
    </row>
    <row r="2246" spans="2:104" x14ac:dyDescent="0.25">
      <c r="B2246" s="2">
        <v>44343</v>
      </c>
      <c r="C2246" s="1">
        <v>1</v>
      </c>
      <c r="D2246" s="1">
        <v>0</v>
      </c>
      <c r="E2246" s="1">
        <v>0</v>
      </c>
      <c r="F2246" s="1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1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>
        <v>0</v>
      </c>
      <c r="BD2246">
        <v>0</v>
      </c>
      <c r="BE2246">
        <v>0</v>
      </c>
      <c r="BF2246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M2246" s="1">
        <v>0</v>
      </c>
      <c r="BN2246" s="1">
        <v>0</v>
      </c>
      <c r="BO2246" s="1">
        <v>0</v>
      </c>
      <c r="BP2246" s="1">
        <v>0</v>
      </c>
      <c r="BQ2246" s="1">
        <v>1</v>
      </c>
      <c r="BR2246" s="1">
        <v>1</v>
      </c>
      <c r="BS2246" s="1">
        <v>0</v>
      </c>
      <c r="BT2246" s="1">
        <v>1</v>
      </c>
      <c r="BU2246" s="1">
        <v>0</v>
      </c>
      <c r="BV2246" s="1">
        <v>0</v>
      </c>
      <c r="BW2246" s="1">
        <v>0</v>
      </c>
      <c r="BX2246" s="1">
        <v>0</v>
      </c>
      <c r="BY2246" s="1">
        <v>0</v>
      </c>
      <c r="BZ2246" s="1">
        <v>0</v>
      </c>
      <c r="CA2246" s="1">
        <v>0</v>
      </c>
      <c r="CB2246" s="1">
        <v>1</v>
      </c>
      <c r="CC2246" s="1">
        <v>0</v>
      </c>
      <c r="CD2246" s="1">
        <v>0</v>
      </c>
      <c r="CE2246" s="1">
        <v>0</v>
      </c>
      <c r="CF2246" s="1">
        <v>0</v>
      </c>
      <c r="CG2246" s="1">
        <v>0</v>
      </c>
      <c r="CH2246" s="1">
        <v>0</v>
      </c>
      <c r="CI2246" s="1" t="s">
        <v>4945</v>
      </c>
      <c r="CJ2246" s="1" t="s">
        <v>4945</v>
      </c>
      <c r="CK2246" s="1" t="s">
        <v>4945</v>
      </c>
      <c r="CL2246" s="1" t="s">
        <v>4944</v>
      </c>
      <c r="CM2246" s="1" t="s">
        <v>4945</v>
      </c>
      <c r="CN2246" s="1" t="s">
        <v>4945</v>
      </c>
      <c r="CO2246" s="1" t="s">
        <v>4945</v>
      </c>
      <c r="CP2246" s="1" t="s">
        <v>4946</v>
      </c>
      <c r="CQ2246" s="1" t="s">
        <v>4946</v>
      </c>
      <c r="CR2246" s="1" t="s">
        <v>4945</v>
      </c>
      <c r="CS2246" s="1" t="s">
        <v>4944</v>
      </c>
      <c r="CT2246" s="1" t="s">
        <v>4943</v>
      </c>
      <c r="CU2246" s="1" t="s">
        <v>4943</v>
      </c>
      <c r="CV2246" s="1" t="s">
        <v>4943</v>
      </c>
      <c r="CW2246" s="1" t="s">
        <v>4943</v>
      </c>
      <c r="CX2246" s="1" t="s">
        <v>4943</v>
      </c>
      <c r="CY2246" s="1" t="s">
        <v>4943</v>
      </c>
      <c r="CZ2246" s="1" t="s">
        <v>4943</v>
      </c>
    </row>
    <row r="2247" spans="2:104" x14ac:dyDescent="0.25">
      <c r="B2247" s="2">
        <v>44343</v>
      </c>
      <c r="C2247" s="1">
        <v>1</v>
      </c>
      <c r="D2247" s="1">
        <v>0</v>
      </c>
      <c r="E2247" s="1">
        <v>0</v>
      </c>
      <c r="F2247" s="1">
        <v>0</v>
      </c>
      <c r="G2247">
        <v>0</v>
      </c>
      <c r="H2247">
        <v>0</v>
      </c>
      <c r="I2247">
        <v>1</v>
      </c>
      <c r="J2247">
        <v>1</v>
      </c>
      <c r="K2247">
        <v>1</v>
      </c>
      <c r="L2247">
        <v>1</v>
      </c>
      <c r="M2247">
        <v>0</v>
      </c>
      <c r="N2247">
        <v>1</v>
      </c>
      <c r="O2247">
        <v>1</v>
      </c>
      <c r="P2247">
        <v>0</v>
      </c>
      <c r="Q2247">
        <v>1</v>
      </c>
      <c r="R2247">
        <v>1</v>
      </c>
      <c r="S2247">
        <v>1</v>
      </c>
      <c r="T2247">
        <v>1</v>
      </c>
      <c r="U2247"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v>1</v>
      </c>
      <c r="AB2247" s="1">
        <v>0</v>
      </c>
      <c r="AC2247" s="1">
        <v>0</v>
      </c>
      <c r="AD2247" s="1">
        <v>1</v>
      </c>
      <c r="AE2247" s="1">
        <v>1</v>
      </c>
      <c r="AF2247" s="1">
        <v>1</v>
      </c>
      <c r="AG2247" s="1">
        <v>0</v>
      </c>
      <c r="AH2247" s="1">
        <v>0</v>
      </c>
      <c r="AI2247" s="1">
        <v>1</v>
      </c>
      <c r="AJ2247" s="1">
        <v>0</v>
      </c>
      <c r="AK2247" s="1">
        <v>1</v>
      </c>
      <c r="AL2247" s="1">
        <v>1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1</v>
      </c>
      <c r="AS2247" s="1">
        <v>0</v>
      </c>
      <c r="AT2247" s="1">
        <v>0</v>
      </c>
      <c r="AU2247" s="1">
        <v>1</v>
      </c>
      <c r="AV2247" s="1">
        <v>1</v>
      </c>
      <c r="AW2247" s="1">
        <v>0</v>
      </c>
      <c r="AX2247" s="1">
        <v>1</v>
      </c>
      <c r="AY2247" s="1">
        <v>1</v>
      </c>
      <c r="AZ2247" s="1">
        <v>1</v>
      </c>
      <c r="BA2247" s="1">
        <v>0</v>
      </c>
      <c r="BB2247" s="1">
        <v>0</v>
      </c>
      <c r="BC2247">
        <v>1</v>
      </c>
      <c r="BD2247">
        <v>1</v>
      </c>
      <c r="BE2247">
        <v>1</v>
      </c>
      <c r="BF2247">
        <v>0</v>
      </c>
      <c r="BG2247" s="1">
        <v>0</v>
      </c>
      <c r="BH2247" s="1">
        <v>0</v>
      </c>
      <c r="BI2247" s="1">
        <v>0</v>
      </c>
      <c r="BJ2247" s="1">
        <v>0</v>
      </c>
      <c r="BK2247" s="1">
        <v>0</v>
      </c>
      <c r="BL2247" s="1">
        <v>1</v>
      </c>
      <c r="BM2247" s="1">
        <v>0</v>
      </c>
      <c r="BN2247" s="1">
        <v>0</v>
      </c>
      <c r="BO2247" s="1">
        <v>1</v>
      </c>
      <c r="BP2247" s="1">
        <v>1</v>
      </c>
      <c r="BQ2247" s="1">
        <v>1</v>
      </c>
      <c r="BR2247" s="1">
        <v>1</v>
      </c>
      <c r="BS2247" s="1">
        <v>0</v>
      </c>
      <c r="BT2247" s="1">
        <v>1</v>
      </c>
      <c r="BU2247" s="1">
        <v>0</v>
      </c>
      <c r="BV2247" s="1">
        <v>0</v>
      </c>
      <c r="BW2247" s="1">
        <v>0</v>
      </c>
      <c r="BX2247" s="1">
        <v>0</v>
      </c>
      <c r="BY2247" s="1">
        <v>0</v>
      </c>
      <c r="BZ2247" s="1">
        <v>0</v>
      </c>
      <c r="CA2247" s="1">
        <v>1</v>
      </c>
      <c r="CB2247" s="1">
        <v>0</v>
      </c>
      <c r="CC2247" s="1">
        <v>0</v>
      </c>
      <c r="CD2247" s="1">
        <v>1</v>
      </c>
      <c r="CE2247" s="1">
        <v>1</v>
      </c>
      <c r="CF2247" s="1">
        <v>0</v>
      </c>
      <c r="CG2247" s="1">
        <v>0</v>
      </c>
      <c r="CH2247" s="1">
        <v>0</v>
      </c>
      <c r="CI2247" s="1" t="s">
        <v>4946</v>
      </c>
      <c r="CJ2247" s="1" t="s">
        <v>4946</v>
      </c>
      <c r="CK2247" s="1" t="s">
        <v>4946</v>
      </c>
      <c r="CL2247" s="1" t="s">
        <v>4946</v>
      </c>
      <c r="CM2247" s="1" t="s">
        <v>4944</v>
      </c>
      <c r="CN2247" s="1" t="s">
        <v>4944</v>
      </c>
      <c r="CO2247" s="1" t="s">
        <v>4944</v>
      </c>
      <c r="CP2247" s="1" t="s">
        <v>4946</v>
      </c>
      <c r="CQ2247" s="1" t="s">
        <v>4946</v>
      </c>
      <c r="CR2247" s="1" t="s">
        <v>4944</v>
      </c>
      <c r="CS2247" s="1" t="s">
        <v>4944</v>
      </c>
      <c r="CT2247" s="1" t="s">
        <v>4943</v>
      </c>
      <c r="CU2247" s="1" t="s">
        <v>4943</v>
      </c>
      <c r="CV2247" s="1" t="s">
        <v>4943</v>
      </c>
      <c r="CW2247" s="1" t="s">
        <v>4943</v>
      </c>
      <c r="CX2247" s="1" t="s">
        <v>4943</v>
      </c>
      <c r="CY2247" s="1" t="s">
        <v>4943</v>
      </c>
      <c r="CZ2247" s="1" t="s">
        <v>4943</v>
      </c>
    </row>
    <row r="2248" spans="2:104" x14ac:dyDescent="0.25">
      <c r="B2248" s="2">
        <v>44343</v>
      </c>
      <c r="C2248" s="1">
        <v>1</v>
      </c>
      <c r="D2248" s="1">
        <v>0</v>
      </c>
      <c r="E2248" s="1">
        <v>0</v>
      </c>
      <c r="F2248" s="1">
        <v>0</v>
      </c>
      <c r="G2248">
        <v>0</v>
      </c>
      <c r="H2248">
        <v>0</v>
      </c>
      <c r="I2248">
        <v>1</v>
      </c>
      <c r="J2248">
        <v>1</v>
      </c>
      <c r="K2248">
        <v>1</v>
      </c>
      <c r="L2248">
        <v>1</v>
      </c>
      <c r="M2248">
        <v>0</v>
      </c>
      <c r="N2248">
        <v>1</v>
      </c>
      <c r="O2248">
        <v>1</v>
      </c>
      <c r="P2248">
        <v>0</v>
      </c>
      <c r="Q2248">
        <v>1</v>
      </c>
      <c r="R2248">
        <v>1</v>
      </c>
      <c r="S2248">
        <v>1</v>
      </c>
      <c r="T2248">
        <v>1</v>
      </c>
      <c r="U2248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v>1</v>
      </c>
      <c r="AB2248" s="1">
        <v>0</v>
      </c>
      <c r="AC2248" s="1">
        <v>0</v>
      </c>
      <c r="AD2248" s="1">
        <v>1</v>
      </c>
      <c r="AE2248" s="1">
        <v>0</v>
      </c>
      <c r="AF2248" s="1">
        <v>1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1</v>
      </c>
      <c r="AS2248" s="1">
        <v>0</v>
      </c>
      <c r="AT2248" s="1">
        <v>0</v>
      </c>
      <c r="AU2248" s="1">
        <v>1</v>
      </c>
      <c r="AV2248" s="1">
        <v>0</v>
      </c>
      <c r="AW2248" s="1">
        <v>0</v>
      </c>
      <c r="AX2248" s="1">
        <v>1</v>
      </c>
      <c r="AY2248" s="1">
        <v>1</v>
      </c>
      <c r="AZ2248" s="1">
        <v>1</v>
      </c>
      <c r="BA2248" s="1">
        <v>1</v>
      </c>
      <c r="BB2248" s="1">
        <v>0</v>
      </c>
      <c r="BC2248">
        <v>1</v>
      </c>
      <c r="BD2248">
        <v>1</v>
      </c>
      <c r="BE2248">
        <v>1</v>
      </c>
      <c r="BF2248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1</v>
      </c>
      <c r="BM2248" s="1">
        <v>0</v>
      </c>
      <c r="BN2248" s="1">
        <v>0</v>
      </c>
      <c r="BO2248" s="1">
        <v>1</v>
      </c>
      <c r="BP2248" s="1">
        <v>0</v>
      </c>
      <c r="BQ2248" s="1">
        <v>1</v>
      </c>
      <c r="BR2248" s="1">
        <v>1</v>
      </c>
      <c r="BS2248" s="1">
        <v>1</v>
      </c>
      <c r="BT2248" s="1">
        <v>1</v>
      </c>
      <c r="BU2248" s="1">
        <v>1</v>
      </c>
      <c r="BV2248" s="1">
        <v>0</v>
      </c>
      <c r="BW2248" s="1">
        <v>0</v>
      </c>
      <c r="BX2248" s="1">
        <v>0</v>
      </c>
      <c r="BY2248" s="1">
        <v>0</v>
      </c>
      <c r="BZ2248" s="1">
        <v>0</v>
      </c>
      <c r="CA2248" s="1">
        <v>1</v>
      </c>
      <c r="CB2248" s="1">
        <v>0</v>
      </c>
      <c r="CC2248" s="1">
        <v>0</v>
      </c>
      <c r="CD2248" s="1">
        <v>1</v>
      </c>
      <c r="CE2248" s="1">
        <v>0</v>
      </c>
      <c r="CF2248" s="1">
        <v>0</v>
      </c>
      <c r="CG2248" s="1">
        <v>0</v>
      </c>
      <c r="CH2248" s="1">
        <v>0</v>
      </c>
      <c r="CI2248" s="1" t="s">
        <v>4946</v>
      </c>
      <c r="CJ2248" s="1" t="s">
        <v>4946</v>
      </c>
      <c r="CK2248" s="1" t="s">
        <v>4946</v>
      </c>
      <c r="CL2248" s="1" t="s">
        <v>4946</v>
      </c>
      <c r="CM2248" s="1" t="s">
        <v>4944</v>
      </c>
      <c r="CN2248" s="1" t="s">
        <v>4944</v>
      </c>
      <c r="CO2248" s="1" t="s">
        <v>4944</v>
      </c>
      <c r="CP2248" s="1" t="s">
        <v>4946</v>
      </c>
      <c r="CQ2248" s="1" t="s">
        <v>4944</v>
      </c>
      <c r="CR2248" s="1" t="s">
        <v>4944</v>
      </c>
      <c r="CS2248" s="1" t="s">
        <v>4944</v>
      </c>
      <c r="CT2248" s="1" t="s">
        <v>4943</v>
      </c>
      <c r="CU2248" s="1" t="s">
        <v>4943</v>
      </c>
      <c r="CV2248" s="1" t="s">
        <v>4943</v>
      </c>
      <c r="CW2248" s="1" t="s">
        <v>4943</v>
      </c>
      <c r="CX2248" s="1" t="s">
        <v>4943</v>
      </c>
      <c r="CY2248" s="1" t="s">
        <v>4943</v>
      </c>
      <c r="CZ2248" s="1" t="s">
        <v>4943</v>
      </c>
    </row>
    <row r="2249" spans="2:104" x14ac:dyDescent="0.25">
      <c r="B2249" s="2">
        <v>44343</v>
      </c>
      <c r="C2249" s="1">
        <v>1</v>
      </c>
      <c r="D2249" s="1">
        <v>0</v>
      </c>
      <c r="E2249" s="1">
        <v>0</v>
      </c>
      <c r="F2249" s="1">
        <v>0</v>
      </c>
      <c r="G2249">
        <v>1</v>
      </c>
      <c r="H2249">
        <v>0</v>
      </c>
      <c r="I2249">
        <v>1</v>
      </c>
      <c r="J2249">
        <v>0</v>
      </c>
      <c r="K2249">
        <v>1</v>
      </c>
      <c r="L2249">
        <v>0</v>
      </c>
      <c r="M2249">
        <v>1</v>
      </c>
      <c r="N2249">
        <v>1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 s="1">
        <v>1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1</v>
      </c>
      <c r="AY2249" s="1">
        <v>1</v>
      </c>
      <c r="AZ2249" s="1">
        <v>1</v>
      </c>
      <c r="BA2249" s="1">
        <v>0</v>
      </c>
      <c r="BB2249" s="1">
        <v>1</v>
      </c>
      <c r="BC2249">
        <v>1</v>
      </c>
      <c r="BD2249">
        <v>1</v>
      </c>
      <c r="BE2249">
        <v>1</v>
      </c>
      <c r="BF2249">
        <v>0</v>
      </c>
      <c r="BG2249" s="1">
        <v>1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M2249" s="1">
        <v>0</v>
      </c>
      <c r="BN2249" s="1">
        <v>0</v>
      </c>
      <c r="BO2249" s="1">
        <v>0</v>
      </c>
      <c r="BP2249" s="1">
        <v>0</v>
      </c>
      <c r="BQ2249" s="1">
        <v>0</v>
      </c>
      <c r="BR2249" s="1">
        <v>0</v>
      </c>
      <c r="BS2249" s="1">
        <v>0</v>
      </c>
      <c r="BT2249" s="1">
        <v>0</v>
      </c>
      <c r="BU2249" s="1">
        <v>0</v>
      </c>
      <c r="BV2249" s="1">
        <v>0</v>
      </c>
      <c r="BW2249" s="1">
        <v>0</v>
      </c>
      <c r="BX2249" s="1">
        <v>0</v>
      </c>
      <c r="BY2249" s="1">
        <v>0</v>
      </c>
      <c r="BZ2249" s="1">
        <v>0</v>
      </c>
      <c r="CA2249" s="1">
        <v>0</v>
      </c>
      <c r="CB2249" s="1">
        <v>0</v>
      </c>
      <c r="CC2249" s="1">
        <v>0</v>
      </c>
      <c r="CD2249" s="1">
        <v>0</v>
      </c>
      <c r="CE2249" s="1">
        <v>0</v>
      </c>
      <c r="CF2249" s="1">
        <v>1</v>
      </c>
      <c r="CG2249" s="1">
        <v>0</v>
      </c>
      <c r="CH2249" s="1">
        <v>0</v>
      </c>
      <c r="CI2249" s="1" t="s">
        <v>4944</v>
      </c>
      <c r="CJ2249" s="1" t="s">
        <v>4944</v>
      </c>
      <c r="CK2249" s="1" t="s">
        <v>4945</v>
      </c>
      <c r="CL2249" s="1" t="s">
        <v>4945</v>
      </c>
      <c r="CM2249" s="1" t="s">
        <v>4944</v>
      </c>
      <c r="CN2249" s="1" t="s">
        <v>4945</v>
      </c>
      <c r="CO2249" s="1" t="s">
        <v>4944</v>
      </c>
      <c r="CP2249" s="1" t="s">
        <v>4945</v>
      </c>
      <c r="CQ2249" s="1" t="s">
        <v>4945</v>
      </c>
      <c r="CR2249" s="1" t="s">
        <v>4944</v>
      </c>
      <c r="CS2249" s="1" t="s">
        <v>4945</v>
      </c>
      <c r="CT2249" s="1" t="s">
        <v>4943</v>
      </c>
      <c r="CU2249" s="1" t="s">
        <v>4943</v>
      </c>
      <c r="CV2249" s="1" t="s">
        <v>4943</v>
      </c>
      <c r="CW2249" s="1" t="s">
        <v>4943</v>
      </c>
      <c r="CX2249" s="1" t="s">
        <v>4943</v>
      </c>
      <c r="CY2249" s="1" t="s">
        <v>4943</v>
      </c>
      <c r="CZ2249" s="1" t="s">
        <v>4943</v>
      </c>
    </row>
    <row r="2250" spans="2:104" x14ac:dyDescent="0.25">
      <c r="B2250" s="2">
        <v>44343</v>
      </c>
      <c r="C2250" s="1">
        <v>1</v>
      </c>
      <c r="D2250" s="1">
        <v>0</v>
      </c>
      <c r="E2250" s="1">
        <v>0</v>
      </c>
      <c r="F2250" s="1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0</v>
      </c>
      <c r="N2250">
        <v>1</v>
      </c>
      <c r="O2250">
        <v>1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0</v>
      </c>
      <c r="V2250" s="1">
        <v>0</v>
      </c>
      <c r="W2250" s="1">
        <v>0</v>
      </c>
      <c r="X2250" s="1">
        <v>1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1</v>
      </c>
      <c r="AG2250" s="1">
        <v>0</v>
      </c>
      <c r="AH2250" s="1">
        <v>0</v>
      </c>
      <c r="AI2250" s="1">
        <v>0</v>
      </c>
      <c r="AJ2250" s="1">
        <v>0</v>
      </c>
      <c r="AK2250" s="1">
        <v>1</v>
      </c>
      <c r="AL2250" s="1">
        <v>0</v>
      </c>
      <c r="AM2250" s="1">
        <v>0</v>
      </c>
      <c r="AN2250" s="1">
        <v>0</v>
      </c>
      <c r="AO2250" s="1">
        <v>1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1</v>
      </c>
      <c r="BA2250" s="1">
        <v>0</v>
      </c>
      <c r="BB2250" s="1">
        <v>0</v>
      </c>
      <c r="BC2250">
        <v>1</v>
      </c>
      <c r="BD2250">
        <v>1</v>
      </c>
      <c r="BE2250">
        <v>0</v>
      </c>
      <c r="BF2250">
        <v>0</v>
      </c>
      <c r="BG2250" s="1">
        <v>0</v>
      </c>
      <c r="BH2250" s="1">
        <v>0</v>
      </c>
      <c r="BI2250" s="1">
        <v>1</v>
      </c>
      <c r="BJ2250" s="1">
        <v>0</v>
      </c>
      <c r="BK2250" s="1">
        <v>0</v>
      </c>
      <c r="BL2250" s="1">
        <v>0</v>
      </c>
      <c r="BM2250" s="1">
        <v>0</v>
      </c>
      <c r="BN2250" s="1">
        <v>0</v>
      </c>
      <c r="BO2250" s="1">
        <v>0</v>
      </c>
      <c r="BP2250" s="1">
        <v>0</v>
      </c>
      <c r="BQ2250" s="1">
        <v>0</v>
      </c>
      <c r="BR2250" s="1">
        <v>0</v>
      </c>
      <c r="BS2250" s="1">
        <v>0</v>
      </c>
      <c r="BT2250" s="1">
        <v>0</v>
      </c>
      <c r="BU2250" s="1">
        <v>0</v>
      </c>
      <c r="BV2250" s="1">
        <v>0</v>
      </c>
      <c r="BW2250" s="1">
        <v>0</v>
      </c>
      <c r="BX2250" s="1">
        <v>0</v>
      </c>
      <c r="BY2250" s="1">
        <v>0</v>
      </c>
      <c r="BZ2250" s="1">
        <v>0</v>
      </c>
      <c r="CA2250" s="1">
        <v>0</v>
      </c>
      <c r="CB2250" s="1">
        <v>0</v>
      </c>
      <c r="CC2250" s="1">
        <v>0</v>
      </c>
      <c r="CD2250" s="1">
        <v>0</v>
      </c>
      <c r="CE2250" s="1">
        <v>0</v>
      </c>
      <c r="CF2250" s="1">
        <v>0</v>
      </c>
      <c r="CG2250" s="1">
        <v>0</v>
      </c>
      <c r="CH2250" s="1">
        <v>0</v>
      </c>
      <c r="CI2250" s="1" t="s">
        <v>4946</v>
      </c>
      <c r="CJ2250" s="1" t="s">
        <v>4946</v>
      </c>
      <c r="CK2250" s="1" t="s">
        <v>4946</v>
      </c>
      <c r="CL2250" s="1" t="s">
        <v>4946</v>
      </c>
      <c r="CM2250" s="1" t="s">
        <v>4946</v>
      </c>
      <c r="CN2250" s="1" t="s">
        <v>4946</v>
      </c>
      <c r="CO2250" s="1" t="s">
        <v>4944</v>
      </c>
      <c r="CP2250" s="1" t="s">
        <v>4944</v>
      </c>
      <c r="CQ2250" s="1" t="s">
        <v>4946</v>
      </c>
      <c r="CR2250" s="1" t="s">
        <v>4946</v>
      </c>
      <c r="CS2250" s="1" t="s">
        <v>4946</v>
      </c>
      <c r="CT2250" s="1" t="s">
        <v>4943</v>
      </c>
      <c r="CU2250" s="1" t="s">
        <v>4943</v>
      </c>
      <c r="CV2250" s="1" t="s">
        <v>4943</v>
      </c>
      <c r="CW2250" s="1" t="s">
        <v>4943</v>
      </c>
      <c r="CX2250" s="1" t="s">
        <v>4943</v>
      </c>
      <c r="CY2250" s="1" t="s">
        <v>4943</v>
      </c>
      <c r="CZ2250" s="1" t="s">
        <v>4943</v>
      </c>
    </row>
    <row r="2251" spans="2:104" x14ac:dyDescent="0.25">
      <c r="B2251" s="2">
        <v>44343</v>
      </c>
      <c r="C2251" s="1">
        <v>0</v>
      </c>
      <c r="D2251" s="1">
        <v>1</v>
      </c>
      <c r="E2251" s="1">
        <v>0</v>
      </c>
      <c r="F2251" s="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 s="1">
        <v>0</v>
      </c>
      <c r="W2251" s="1">
        <v>0</v>
      </c>
      <c r="X2251" s="1">
        <v>0</v>
      </c>
      <c r="Y2251" s="1">
        <v>0</v>
      </c>
      <c r="Z2251" s="1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>
        <v>0</v>
      </c>
      <c r="BD2251">
        <v>0</v>
      </c>
      <c r="BE2251">
        <v>0</v>
      </c>
      <c r="BF225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0</v>
      </c>
      <c r="BM2251" s="1">
        <v>0</v>
      </c>
      <c r="BN2251" s="1">
        <v>0</v>
      </c>
      <c r="BO2251" s="1">
        <v>0</v>
      </c>
      <c r="BP2251" s="1">
        <v>0</v>
      </c>
      <c r="BQ2251" s="1">
        <v>0</v>
      </c>
      <c r="BR2251" s="1">
        <v>0</v>
      </c>
      <c r="BS2251" s="1">
        <v>0</v>
      </c>
      <c r="BT2251" s="1">
        <v>0</v>
      </c>
      <c r="BU2251" s="1">
        <v>0</v>
      </c>
      <c r="BV2251" s="1">
        <v>0</v>
      </c>
      <c r="BW2251" s="1">
        <v>0</v>
      </c>
      <c r="BX2251" s="1">
        <v>0</v>
      </c>
      <c r="BY2251" s="1">
        <v>0</v>
      </c>
      <c r="BZ2251" s="1">
        <v>0</v>
      </c>
      <c r="CA2251" s="1">
        <v>0</v>
      </c>
      <c r="CB2251" s="1">
        <v>0</v>
      </c>
      <c r="CC2251" s="1">
        <v>0</v>
      </c>
      <c r="CD2251" s="1">
        <v>0</v>
      </c>
      <c r="CE2251" s="1">
        <v>0</v>
      </c>
      <c r="CF2251" s="1">
        <v>0</v>
      </c>
      <c r="CG2251" s="1">
        <v>0</v>
      </c>
      <c r="CH2251" s="1">
        <v>0</v>
      </c>
      <c r="CI2251" s="1" t="s">
        <v>4943</v>
      </c>
      <c r="CJ2251" s="1" t="s">
        <v>4943</v>
      </c>
      <c r="CK2251" s="1" t="s">
        <v>4943</v>
      </c>
      <c r="CL2251" s="1" t="s">
        <v>4943</v>
      </c>
      <c r="CM2251" s="1" t="s">
        <v>4943</v>
      </c>
      <c r="CN2251" s="1" t="s">
        <v>4943</v>
      </c>
      <c r="CO2251" s="1" t="s">
        <v>4943</v>
      </c>
      <c r="CP2251" s="1" t="s">
        <v>4943</v>
      </c>
      <c r="CQ2251" s="1" t="s">
        <v>4943</v>
      </c>
      <c r="CR2251" s="1" t="s">
        <v>4943</v>
      </c>
      <c r="CS2251" s="1" t="s">
        <v>4943</v>
      </c>
      <c r="CT2251" s="1" t="s">
        <v>4943</v>
      </c>
      <c r="CU2251" s="1" t="s">
        <v>4943</v>
      </c>
      <c r="CV2251" s="1" t="s">
        <v>4943</v>
      </c>
      <c r="CW2251" s="1" t="s">
        <v>4943</v>
      </c>
      <c r="CX2251" s="1" t="s">
        <v>4943</v>
      </c>
      <c r="CY2251" s="1" t="s">
        <v>23</v>
      </c>
      <c r="CZ2251" s="1" t="s">
        <v>4943</v>
      </c>
    </row>
    <row r="2252" spans="2:104" x14ac:dyDescent="0.25">
      <c r="B2252" s="2">
        <v>44343</v>
      </c>
      <c r="C2252" s="1">
        <v>1</v>
      </c>
      <c r="D2252" s="1">
        <v>0</v>
      </c>
      <c r="E2252" s="1">
        <v>0</v>
      </c>
      <c r="F2252" s="1">
        <v>0</v>
      </c>
      <c r="G2252">
        <v>0</v>
      </c>
      <c r="H2252">
        <v>0</v>
      </c>
      <c r="I2252">
        <v>1</v>
      </c>
      <c r="J2252">
        <v>1</v>
      </c>
      <c r="K2252">
        <v>1</v>
      </c>
      <c r="L2252">
        <v>0</v>
      </c>
      <c r="M2252">
        <v>0</v>
      </c>
      <c r="N2252">
        <v>0</v>
      </c>
      <c r="O2252">
        <v>1</v>
      </c>
      <c r="P2252">
        <v>0</v>
      </c>
      <c r="Q2252">
        <v>0</v>
      </c>
      <c r="R2252">
        <v>1</v>
      </c>
      <c r="S2252">
        <v>0</v>
      </c>
      <c r="T2252">
        <v>1</v>
      </c>
      <c r="U2252">
        <v>0</v>
      </c>
      <c r="V2252" s="1">
        <v>1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1</v>
      </c>
      <c r="AH2252" s="1">
        <v>0</v>
      </c>
      <c r="AI2252" s="1">
        <v>1</v>
      </c>
      <c r="AJ2252" s="1">
        <v>0</v>
      </c>
      <c r="AK2252" s="1">
        <v>0</v>
      </c>
      <c r="AL2252" s="1">
        <v>0</v>
      </c>
      <c r="AM2252" s="1">
        <v>1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0</v>
      </c>
      <c r="AV2252" s="1">
        <v>0</v>
      </c>
      <c r="AW2252" s="1">
        <v>0</v>
      </c>
      <c r="AX2252" s="1">
        <v>1</v>
      </c>
      <c r="AY2252" s="1">
        <v>1</v>
      </c>
      <c r="AZ2252" s="1">
        <v>1</v>
      </c>
      <c r="BA2252" s="1">
        <v>0</v>
      </c>
      <c r="BB2252" s="1">
        <v>1</v>
      </c>
      <c r="BC2252">
        <v>1</v>
      </c>
      <c r="BD2252">
        <v>0</v>
      </c>
      <c r="BE2252">
        <v>1</v>
      </c>
      <c r="BF2252">
        <v>0</v>
      </c>
      <c r="BG2252" s="1">
        <v>1</v>
      </c>
      <c r="BH2252" s="1">
        <v>0</v>
      </c>
      <c r="BI2252" s="1">
        <v>0</v>
      </c>
      <c r="BJ2252" s="1">
        <v>0</v>
      </c>
      <c r="BK2252" s="1">
        <v>0</v>
      </c>
      <c r="BL2252" s="1">
        <v>0</v>
      </c>
      <c r="BM2252" s="1">
        <v>0</v>
      </c>
      <c r="BN2252" s="1">
        <v>0</v>
      </c>
      <c r="BO2252" s="1">
        <v>0</v>
      </c>
      <c r="BP2252" s="1">
        <v>0</v>
      </c>
      <c r="BQ2252" s="1">
        <v>0</v>
      </c>
      <c r="BR2252" s="1">
        <v>0</v>
      </c>
      <c r="BS2252" s="1">
        <v>0</v>
      </c>
      <c r="BT2252" s="1">
        <v>0</v>
      </c>
      <c r="BU2252" s="1">
        <v>0</v>
      </c>
      <c r="BV2252" s="1">
        <v>0</v>
      </c>
      <c r="BW2252" s="1">
        <v>0</v>
      </c>
      <c r="BX2252" s="1">
        <v>0</v>
      </c>
      <c r="BY2252" s="1">
        <v>0</v>
      </c>
      <c r="BZ2252" s="1">
        <v>0</v>
      </c>
      <c r="CA2252" s="1">
        <v>0</v>
      </c>
      <c r="CB2252" s="1">
        <v>0</v>
      </c>
      <c r="CC2252" s="1">
        <v>0</v>
      </c>
      <c r="CD2252" s="1">
        <v>0</v>
      </c>
      <c r="CE2252" s="1">
        <v>0</v>
      </c>
      <c r="CF2252" s="1">
        <v>0</v>
      </c>
      <c r="CG2252" s="1">
        <v>0</v>
      </c>
      <c r="CH2252" s="1">
        <v>0</v>
      </c>
      <c r="CI2252" s="1" t="s">
        <v>4946</v>
      </c>
      <c r="CJ2252" s="1" t="s">
        <v>4946</v>
      </c>
      <c r="CK2252" s="1" t="s">
        <v>4946</v>
      </c>
      <c r="CL2252" s="1" t="s">
        <v>4946</v>
      </c>
      <c r="CM2252" s="1" t="s">
        <v>4946</v>
      </c>
      <c r="CN2252" s="1" t="s">
        <v>4946</v>
      </c>
      <c r="CO2252" s="1" t="s">
        <v>4946</v>
      </c>
      <c r="CP2252" s="1" t="s">
        <v>4946</v>
      </c>
      <c r="CQ2252" s="1" t="s">
        <v>4946</v>
      </c>
      <c r="CR2252" s="1" t="s">
        <v>4946</v>
      </c>
      <c r="CS2252" s="1" t="s">
        <v>4946</v>
      </c>
      <c r="CT2252" s="1" t="s">
        <v>4943</v>
      </c>
      <c r="CU2252" s="1" t="s">
        <v>4943</v>
      </c>
      <c r="CV2252" s="1" t="s">
        <v>4943</v>
      </c>
      <c r="CW2252" s="1" t="s">
        <v>4943</v>
      </c>
      <c r="CX2252" s="1" t="s">
        <v>4943</v>
      </c>
      <c r="CY2252" s="1" t="s">
        <v>4943</v>
      </c>
      <c r="CZ2252" s="1" t="s">
        <v>4943</v>
      </c>
    </row>
    <row r="2253" spans="2:104" x14ac:dyDescent="0.25">
      <c r="B2253" s="2">
        <v>44343</v>
      </c>
      <c r="C2253" s="1">
        <v>1</v>
      </c>
      <c r="D2253" s="1">
        <v>0</v>
      </c>
      <c r="E2253" s="1">
        <v>0</v>
      </c>
      <c r="F2253" s="1">
        <v>0</v>
      </c>
      <c r="G2253">
        <v>0</v>
      </c>
      <c r="H2253">
        <v>0</v>
      </c>
      <c r="I2253">
        <v>1</v>
      </c>
      <c r="J2253">
        <v>1</v>
      </c>
      <c r="K2253">
        <v>0</v>
      </c>
      <c r="L2253">
        <v>0</v>
      </c>
      <c r="M2253">
        <v>0</v>
      </c>
      <c r="N2253">
        <v>0</v>
      </c>
      <c r="O2253">
        <v>1</v>
      </c>
      <c r="P2253">
        <v>0</v>
      </c>
      <c r="Q2253">
        <v>1</v>
      </c>
      <c r="R2253">
        <v>1</v>
      </c>
      <c r="S2253">
        <v>0</v>
      </c>
      <c r="T2253">
        <v>1</v>
      </c>
      <c r="U2253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1</v>
      </c>
      <c r="AE2253" s="1">
        <v>0</v>
      </c>
      <c r="AF2253" s="1">
        <v>1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1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>
        <v>0</v>
      </c>
      <c r="BD2253">
        <v>0</v>
      </c>
      <c r="BE2253">
        <v>0</v>
      </c>
      <c r="BF2253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M2253" s="1">
        <v>0</v>
      </c>
      <c r="BN2253" s="1">
        <v>0</v>
      </c>
      <c r="BO2253" s="1">
        <v>0</v>
      </c>
      <c r="BP2253" s="1">
        <v>0</v>
      </c>
      <c r="BQ2253" s="1">
        <v>0</v>
      </c>
      <c r="BR2253" s="1">
        <v>0</v>
      </c>
      <c r="BS2253" s="1">
        <v>0</v>
      </c>
      <c r="BT2253" s="1">
        <v>0</v>
      </c>
      <c r="BU2253" s="1">
        <v>0</v>
      </c>
      <c r="BV2253" s="1">
        <v>0</v>
      </c>
      <c r="BW2253" s="1">
        <v>0</v>
      </c>
      <c r="BX2253" s="1">
        <v>0</v>
      </c>
      <c r="BY2253" s="1">
        <v>0</v>
      </c>
      <c r="BZ2253" s="1">
        <v>0</v>
      </c>
      <c r="CA2253" s="1">
        <v>0</v>
      </c>
      <c r="CB2253" s="1">
        <v>0</v>
      </c>
      <c r="CC2253" s="1">
        <v>0</v>
      </c>
      <c r="CD2253" s="1">
        <v>0</v>
      </c>
      <c r="CE2253" s="1">
        <v>0</v>
      </c>
      <c r="CF2253" s="1">
        <v>0</v>
      </c>
      <c r="CG2253" s="1">
        <v>0</v>
      </c>
      <c r="CH2253" s="1">
        <v>0</v>
      </c>
      <c r="CI2253" s="1" t="s">
        <v>4946</v>
      </c>
      <c r="CJ2253" s="1" t="s">
        <v>4946</v>
      </c>
      <c r="CK2253" s="1" t="s">
        <v>4944</v>
      </c>
      <c r="CL2253" s="1" t="s">
        <v>4944</v>
      </c>
      <c r="CM2253" s="1" t="s">
        <v>4946</v>
      </c>
      <c r="CN2253" s="1" t="s">
        <v>4946</v>
      </c>
      <c r="CO2253" s="1" t="s">
        <v>4944</v>
      </c>
      <c r="CP2253" s="1" t="s">
        <v>4945</v>
      </c>
      <c r="CQ2253" s="1" t="s">
        <v>4945</v>
      </c>
      <c r="CR2253" s="1" t="s">
        <v>4946</v>
      </c>
      <c r="CS2253" s="1" t="s">
        <v>4944</v>
      </c>
      <c r="CT2253" s="1" t="s">
        <v>4943</v>
      </c>
      <c r="CU2253" s="1" t="s">
        <v>4943</v>
      </c>
      <c r="CV2253" s="1" t="s">
        <v>4943</v>
      </c>
      <c r="CW2253" s="1" t="s">
        <v>4943</v>
      </c>
      <c r="CX2253" s="1" t="s">
        <v>4943</v>
      </c>
      <c r="CY2253" s="1" t="s">
        <v>4943</v>
      </c>
      <c r="CZ2253" s="1" t="s">
        <v>4943</v>
      </c>
    </row>
    <row r="2254" spans="2:104" x14ac:dyDescent="0.25">
      <c r="B2254" s="2">
        <v>44343</v>
      </c>
      <c r="C2254" s="1">
        <v>1</v>
      </c>
      <c r="D2254" s="1">
        <v>0</v>
      </c>
      <c r="E2254" s="1">
        <v>0</v>
      </c>
      <c r="F2254" s="1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1</v>
      </c>
      <c r="M2254">
        <v>1</v>
      </c>
      <c r="N2254">
        <v>1</v>
      </c>
      <c r="O2254">
        <v>1</v>
      </c>
      <c r="P2254">
        <v>1</v>
      </c>
      <c r="Q2254">
        <v>0</v>
      </c>
      <c r="R2254">
        <v>1</v>
      </c>
      <c r="S2254">
        <v>0</v>
      </c>
      <c r="T2254">
        <v>1</v>
      </c>
      <c r="U2254">
        <v>1</v>
      </c>
      <c r="V2254" s="1">
        <v>1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1</v>
      </c>
      <c r="AG2254" s="1">
        <v>1</v>
      </c>
      <c r="AH2254" s="1">
        <v>1</v>
      </c>
      <c r="AI2254" s="1">
        <v>1</v>
      </c>
      <c r="AJ2254" s="1">
        <v>0</v>
      </c>
      <c r="AK2254" s="1">
        <v>0</v>
      </c>
      <c r="AL2254" s="1">
        <v>0</v>
      </c>
      <c r="AM2254" s="1">
        <v>1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1</v>
      </c>
      <c r="AZ2254" s="1">
        <v>0</v>
      </c>
      <c r="BA2254" s="1">
        <v>0</v>
      </c>
      <c r="BB2254" s="1">
        <v>1</v>
      </c>
      <c r="BC2254">
        <v>1</v>
      </c>
      <c r="BD2254">
        <v>0</v>
      </c>
      <c r="BE2254">
        <v>1</v>
      </c>
      <c r="BF2254">
        <v>0</v>
      </c>
      <c r="BG2254" s="1">
        <v>1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M2254" s="1">
        <v>0</v>
      </c>
      <c r="BN2254" s="1">
        <v>0</v>
      </c>
      <c r="BO2254" s="1">
        <v>0</v>
      </c>
      <c r="BP2254" s="1">
        <v>0</v>
      </c>
      <c r="BQ2254" s="1">
        <v>0</v>
      </c>
      <c r="BR2254" s="1">
        <v>1</v>
      </c>
      <c r="BS2254" s="1">
        <v>0</v>
      </c>
      <c r="BT2254" s="1">
        <v>0</v>
      </c>
      <c r="BU2254" s="1">
        <v>1</v>
      </c>
      <c r="BV2254" s="1">
        <v>1</v>
      </c>
      <c r="BW2254" s="1">
        <v>0</v>
      </c>
      <c r="BX2254" s="1">
        <v>0</v>
      </c>
      <c r="BY2254" s="1">
        <v>0</v>
      </c>
      <c r="BZ2254" s="1">
        <v>0</v>
      </c>
      <c r="CA2254" s="1">
        <v>0</v>
      </c>
      <c r="CB2254" s="1">
        <v>0</v>
      </c>
      <c r="CC2254" s="1">
        <v>0</v>
      </c>
      <c r="CD2254" s="1">
        <v>0</v>
      </c>
      <c r="CE2254" s="1">
        <v>0</v>
      </c>
      <c r="CF2254" s="1">
        <v>1</v>
      </c>
      <c r="CG2254" s="1">
        <v>0</v>
      </c>
      <c r="CH2254" s="1">
        <v>0</v>
      </c>
      <c r="CI2254" s="1" t="s">
        <v>4946</v>
      </c>
      <c r="CJ2254" s="1" t="s">
        <v>4946</v>
      </c>
      <c r="CK2254" s="1" t="s">
        <v>4946</v>
      </c>
      <c r="CL2254" s="1" t="s">
        <v>4946</v>
      </c>
      <c r="CM2254" s="1" t="s">
        <v>4944</v>
      </c>
      <c r="CN2254" s="1" t="s">
        <v>4944</v>
      </c>
      <c r="CO2254" s="1" t="s">
        <v>4944</v>
      </c>
      <c r="CP2254" s="1" t="s">
        <v>4946</v>
      </c>
      <c r="CQ2254" s="1" t="s">
        <v>4946</v>
      </c>
      <c r="CR2254" s="1" t="s">
        <v>4946</v>
      </c>
      <c r="CS2254" s="1" t="s">
        <v>4946</v>
      </c>
      <c r="CT2254" s="1" t="s">
        <v>4943</v>
      </c>
      <c r="CU2254" s="1" t="s">
        <v>4943</v>
      </c>
      <c r="CV2254" s="1" t="s">
        <v>4943</v>
      </c>
      <c r="CW2254" s="1" t="s">
        <v>4943</v>
      </c>
      <c r="CX2254" s="1" t="s">
        <v>4943</v>
      </c>
      <c r="CY2254" s="1" t="s">
        <v>4943</v>
      </c>
      <c r="CZ2254" s="1" t="s">
        <v>4943</v>
      </c>
    </row>
    <row r="2255" spans="2:104" x14ac:dyDescent="0.25">
      <c r="B2255" s="2">
        <v>44343</v>
      </c>
      <c r="C2255" s="1">
        <v>1</v>
      </c>
      <c r="D2255" s="1">
        <v>0</v>
      </c>
      <c r="E2255" s="1">
        <v>0</v>
      </c>
      <c r="F2255" s="1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1</v>
      </c>
      <c r="N2255">
        <v>1</v>
      </c>
      <c r="O2255">
        <v>1</v>
      </c>
      <c r="P2255">
        <v>0</v>
      </c>
      <c r="Q2255">
        <v>0</v>
      </c>
      <c r="R2255">
        <v>0</v>
      </c>
      <c r="S2255">
        <v>0</v>
      </c>
      <c r="T2255">
        <v>1</v>
      </c>
      <c r="U2255">
        <v>0</v>
      </c>
      <c r="V2255" s="1">
        <v>1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1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1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1</v>
      </c>
      <c r="AY2255" s="1">
        <v>1</v>
      </c>
      <c r="AZ2255" s="1">
        <v>1</v>
      </c>
      <c r="BA2255" s="1">
        <v>0</v>
      </c>
      <c r="BB2255" s="1">
        <v>0</v>
      </c>
      <c r="BC2255">
        <v>1</v>
      </c>
      <c r="BD2255">
        <v>1</v>
      </c>
      <c r="BE2255">
        <v>1</v>
      </c>
      <c r="BF2255">
        <v>0</v>
      </c>
      <c r="BG2255" s="1">
        <v>1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M2255" s="1">
        <v>0</v>
      </c>
      <c r="BN2255" s="1">
        <v>0</v>
      </c>
      <c r="BO2255" s="1">
        <v>0</v>
      </c>
      <c r="BP2255" s="1">
        <v>0</v>
      </c>
      <c r="BQ2255" s="1">
        <v>0</v>
      </c>
      <c r="BR2255" s="1">
        <v>0</v>
      </c>
      <c r="BS2255" s="1">
        <v>0</v>
      </c>
      <c r="BT2255" s="1">
        <v>0</v>
      </c>
      <c r="BU2255" s="1">
        <v>0</v>
      </c>
      <c r="BV2255" s="1">
        <v>0</v>
      </c>
      <c r="BW2255" s="1">
        <v>0</v>
      </c>
      <c r="BX2255" s="1">
        <v>0</v>
      </c>
      <c r="BY2255" s="1">
        <v>0</v>
      </c>
      <c r="BZ2255" s="1">
        <v>0</v>
      </c>
      <c r="CA2255" s="1">
        <v>0</v>
      </c>
      <c r="CB2255" s="1">
        <v>0</v>
      </c>
      <c r="CC2255" s="1">
        <v>0</v>
      </c>
      <c r="CD2255" s="1">
        <v>0</v>
      </c>
      <c r="CE2255" s="1">
        <v>0</v>
      </c>
      <c r="CF2255" s="1">
        <v>1</v>
      </c>
      <c r="CG2255" s="1">
        <v>0</v>
      </c>
      <c r="CH2255" s="1">
        <v>0</v>
      </c>
      <c r="CI2255" s="1" t="s">
        <v>4946</v>
      </c>
      <c r="CJ2255" s="1" t="s">
        <v>4946</v>
      </c>
      <c r="CK2255" s="1" t="s">
        <v>4944</v>
      </c>
      <c r="CL2255" s="1" t="s">
        <v>4944</v>
      </c>
      <c r="CM2255" s="1" t="s">
        <v>4944</v>
      </c>
      <c r="CN2255" s="1" t="s">
        <v>4944</v>
      </c>
      <c r="CO2255" s="1" t="s">
        <v>4946</v>
      </c>
      <c r="CP2255" s="1" t="s">
        <v>4946</v>
      </c>
      <c r="CQ2255" s="1" t="s">
        <v>4944</v>
      </c>
      <c r="CR2255" s="1" t="s">
        <v>4946</v>
      </c>
      <c r="CS2255" s="1" t="s">
        <v>4944</v>
      </c>
      <c r="CT2255" s="1" t="s">
        <v>4943</v>
      </c>
      <c r="CU2255" s="1" t="s">
        <v>4943</v>
      </c>
      <c r="CV2255" s="1" t="s">
        <v>4943</v>
      </c>
      <c r="CW2255" s="1" t="s">
        <v>4943</v>
      </c>
      <c r="CX2255" s="1" t="s">
        <v>4943</v>
      </c>
      <c r="CY2255" s="1" t="s">
        <v>4943</v>
      </c>
      <c r="CZ2255" s="1" t="s">
        <v>4943</v>
      </c>
    </row>
    <row r="2256" spans="2:104" x14ac:dyDescent="0.25">
      <c r="B2256" s="2">
        <v>44343</v>
      </c>
      <c r="C2256" s="1">
        <v>0</v>
      </c>
      <c r="D2256" s="1">
        <v>1</v>
      </c>
      <c r="E2256" s="1">
        <v>0</v>
      </c>
      <c r="F2256" s="1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>
        <v>0</v>
      </c>
      <c r="BD2256">
        <v>0</v>
      </c>
      <c r="BE2256">
        <v>0</v>
      </c>
      <c r="BF2256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M2256" s="1">
        <v>0</v>
      </c>
      <c r="BN2256" s="1">
        <v>0</v>
      </c>
      <c r="BO2256" s="1">
        <v>0</v>
      </c>
      <c r="BP2256" s="1">
        <v>0</v>
      </c>
      <c r="BQ2256" s="1">
        <v>0</v>
      </c>
      <c r="BR2256" s="1">
        <v>0</v>
      </c>
      <c r="BS2256" s="1">
        <v>0</v>
      </c>
      <c r="BT2256" s="1">
        <v>0</v>
      </c>
      <c r="BU2256" s="1">
        <v>0</v>
      </c>
      <c r="BV2256" s="1">
        <v>0</v>
      </c>
      <c r="BW2256" s="1">
        <v>0</v>
      </c>
      <c r="BX2256" s="1">
        <v>0</v>
      </c>
      <c r="BY2256" s="1">
        <v>0</v>
      </c>
      <c r="BZ2256" s="1">
        <v>0</v>
      </c>
      <c r="CA2256" s="1">
        <v>0</v>
      </c>
      <c r="CB2256" s="1">
        <v>0</v>
      </c>
      <c r="CC2256" s="1">
        <v>0</v>
      </c>
      <c r="CD2256" s="1">
        <v>0</v>
      </c>
      <c r="CE2256" s="1">
        <v>0</v>
      </c>
      <c r="CF2256" s="1">
        <v>0</v>
      </c>
      <c r="CG2256" s="1">
        <v>0</v>
      </c>
      <c r="CH2256" s="1">
        <v>0</v>
      </c>
      <c r="CI2256" s="1" t="s">
        <v>4943</v>
      </c>
      <c r="CJ2256" s="1" t="s">
        <v>4943</v>
      </c>
      <c r="CK2256" s="1" t="s">
        <v>4943</v>
      </c>
      <c r="CL2256" s="1" t="s">
        <v>4943</v>
      </c>
      <c r="CM2256" s="1" t="s">
        <v>4943</v>
      </c>
      <c r="CN2256" s="1" t="s">
        <v>4943</v>
      </c>
      <c r="CO2256" s="1" t="s">
        <v>4943</v>
      </c>
      <c r="CP2256" s="1" t="s">
        <v>4943</v>
      </c>
      <c r="CQ2256" s="1" t="s">
        <v>4943</v>
      </c>
      <c r="CR2256" s="1" t="s">
        <v>4943</v>
      </c>
      <c r="CS2256" s="1" t="s">
        <v>4943</v>
      </c>
      <c r="CT2256" s="1" t="s">
        <v>4943</v>
      </c>
      <c r="CU2256" s="1" t="s">
        <v>4943</v>
      </c>
      <c r="CV2256" s="1" t="s">
        <v>4943</v>
      </c>
      <c r="CW2256" s="1" t="s">
        <v>4943</v>
      </c>
      <c r="CX2256" s="1" t="s">
        <v>4943</v>
      </c>
      <c r="CY2256" s="1" t="s">
        <v>23</v>
      </c>
      <c r="CZ2256" s="1" t="s">
        <v>4943</v>
      </c>
    </row>
    <row r="2257" spans="2:104" x14ac:dyDescent="0.25">
      <c r="B2257" s="2">
        <v>44343</v>
      </c>
      <c r="C2257" s="1">
        <v>0</v>
      </c>
      <c r="D2257" s="1">
        <v>0</v>
      </c>
      <c r="E2257" s="1">
        <v>0</v>
      </c>
      <c r="F2257" s="1">
        <v>1</v>
      </c>
      <c r="G2257">
        <v>1</v>
      </c>
      <c r="H2257">
        <v>0</v>
      </c>
      <c r="I2257">
        <v>1</v>
      </c>
      <c r="J2257">
        <v>0</v>
      </c>
      <c r="K2257">
        <v>0</v>
      </c>
      <c r="L2257">
        <v>0</v>
      </c>
      <c r="M2257">
        <v>0</v>
      </c>
      <c r="N2257">
        <v>1</v>
      </c>
      <c r="O2257">
        <v>1</v>
      </c>
      <c r="P2257">
        <v>1</v>
      </c>
      <c r="Q2257">
        <v>1</v>
      </c>
      <c r="R2257">
        <v>1</v>
      </c>
      <c r="S2257">
        <v>1</v>
      </c>
      <c r="T2257">
        <v>1</v>
      </c>
      <c r="U2257">
        <v>1</v>
      </c>
      <c r="V2257" s="1">
        <v>1</v>
      </c>
      <c r="W2257" s="1">
        <v>0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>
        <v>0</v>
      </c>
      <c r="BD2257">
        <v>0</v>
      </c>
      <c r="BE2257">
        <v>0</v>
      </c>
      <c r="BF2257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M2257" s="1">
        <v>0</v>
      </c>
      <c r="BN2257" s="1">
        <v>0</v>
      </c>
      <c r="BO2257" s="1">
        <v>0</v>
      </c>
      <c r="BP2257" s="1">
        <v>0</v>
      </c>
      <c r="BQ2257" s="1">
        <v>0</v>
      </c>
      <c r="BR2257" s="1">
        <v>0</v>
      </c>
      <c r="BS2257" s="1">
        <v>0</v>
      </c>
      <c r="BT2257" s="1">
        <v>0</v>
      </c>
      <c r="BU2257" s="1">
        <v>0</v>
      </c>
      <c r="BV2257" s="1">
        <v>0</v>
      </c>
      <c r="BW2257" s="1">
        <v>0</v>
      </c>
      <c r="BX2257" s="1">
        <v>0</v>
      </c>
      <c r="BY2257" s="1">
        <v>0</v>
      </c>
      <c r="BZ2257" s="1">
        <v>0</v>
      </c>
      <c r="CA2257" s="1">
        <v>0</v>
      </c>
      <c r="CB2257" s="1">
        <v>0</v>
      </c>
      <c r="CC2257" s="1">
        <v>0</v>
      </c>
      <c r="CD2257" s="1">
        <v>0</v>
      </c>
      <c r="CE2257" s="1">
        <v>0</v>
      </c>
      <c r="CF2257" s="1">
        <v>0</v>
      </c>
      <c r="CG2257" s="1">
        <v>0</v>
      </c>
      <c r="CH2257" s="1">
        <v>0</v>
      </c>
      <c r="CI2257" s="1" t="s">
        <v>4946</v>
      </c>
      <c r="CJ2257" s="1" t="s">
        <v>4946</v>
      </c>
      <c r="CK2257" s="1" t="s">
        <v>4946</v>
      </c>
      <c r="CL2257" s="1" t="s">
        <v>4946</v>
      </c>
      <c r="CM2257" s="1" t="s">
        <v>4946</v>
      </c>
      <c r="CN2257" s="1" t="s">
        <v>4946</v>
      </c>
      <c r="CO2257" s="1" t="s">
        <v>4946</v>
      </c>
      <c r="CP2257" s="1" t="s">
        <v>4946</v>
      </c>
      <c r="CQ2257" s="1" t="s">
        <v>4946</v>
      </c>
      <c r="CR2257" s="1" t="s">
        <v>4946</v>
      </c>
      <c r="CS2257" s="1" t="s">
        <v>4946</v>
      </c>
      <c r="CT2257" s="1" t="s">
        <v>4943</v>
      </c>
      <c r="CU2257" s="1" t="s">
        <v>4943</v>
      </c>
      <c r="CV2257" s="1" t="s">
        <v>4943</v>
      </c>
      <c r="CW2257" s="1" t="s">
        <v>4943</v>
      </c>
      <c r="CX2257" s="1" t="s">
        <v>4943</v>
      </c>
      <c r="CY2257" s="1" t="s">
        <v>4943</v>
      </c>
      <c r="CZ2257" s="1" t="s">
        <v>4943</v>
      </c>
    </row>
    <row r="2258" spans="2:104" x14ac:dyDescent="0.25">
      <c r="B2258" s="2">
        <v>44343</v>
      </c>
      <c r="C2258" s="1">
        <v>1</v>
      </c>
      <c r="D2258" s="1">
        <v>0</v>
      </c>
      <c r="E2258" s="1">
        <v>0</v>
      </c>
      <c r="F2258" s="1">
        <v>0</v>
      </c>
      <c r="G2258">
        <v>0</v>
      </c>
      <c r="H2258">
        <v>0</v>
      </c>
      <c r="I2258">
        <v>1</v>
      </c>
      <c r="J2258">
        <v>1</v>
      </c>
      <c r="K2258">
        <v>0</v>
      </c>
      <c r="L2258">
        <v>0</v>
      </c>
      <c r="M2258">
        <v>1</v>
      </c>
      <c r="N2258">
        <v>1</v>
      </c>
      <c r="O2258">
        <v>1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 s="1">
        <v>1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1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1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>
        <v>0</v>
      </c>
      <c r="BD2258">
        <v>0</v>
      </c>
      <c r="BE2258">
        <v>0</v>
      </c>
      <c r="BF2258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M2258" s="1">
        <v>0</v>
      </c>
      <c r="BN2258" s="1">
        <v>0</v>
      </c>
      <c r="BO2258" s="1">
        <v>0</v>
      </c>
      <c r="BP2258" s="1">
        <v>0</v>
      </c>
      <c r="BQ2258" s="1">
        <v>0</v>
      </c>
      <c r="BR2258" s="1">
        <v>0</v>
      </c>
      <c r="BS2258" s="1">
        <v>0</v>
      </c>
      <c r="BT2258" s="1">
        <v>0</v>
      </c>
      <c r="BU2258" s="1">
        <v>0</v>
      </c>
      <c r="BV2258" s="1">
        <v>0</v>
      </c>
      <c r="BW2258" s="1">
        <v>0</v>
      </c>
      <c r="BX2258" s="1">
        <v>0</v>
      </c>
      <c r="BY2258" s="1">
        <v>0</v>
      </c>
      <c r="BZ2258" s="1">
        <v>0</v>
      </c>
      <c r="CA2258" s="1">
        <v>0</v>
      </c>
      <c r="CB2258" s="1">
        <v>0</v>
      </c>
      <c r="CC2258" s="1">
        <v>0</v>
      </c>
      <c r="CD2258" s="1">
        <v>0</v>
      </c>
      <c r="CE2258" s="1">
        <v>0</v>
      </c>
      <c r="CF2258" s="1">
        <v>1</v>
      </c>
      <c r="CG2258" s="1">
        <v>0</v>
      </c>
      <c r="CH2258" s="1">
        <v>0</v>
      </c>
      <c r="CI2258" s="1" t="s">
        <v>4946</v>
      </c>
      <c r="CJ2258" s="1" t="s">
        <v>4946</v>
      </c>
      <c r="CK2258" s="1" t="s">
        <v>4946</v>
      </c>
      <c r="CL2258" s="1" t="s">
        <v>4946</v>
      </c>
      <c r="CM2258" s="1" t="s">
        <v>4945</v>
      </c>
      <c r="CN2258" s="1" t="s">
        <v>4945</v>
      </c>
      <c r="CO2258" s="1" t="s">
        <v>4944</v>
      </c>
      <c r="CP2258" s="1" t="s">
        <v>4945</v>
      </c>
      <c r="CQ2258" s="1" t="s">
        <v>4944</v>
      </c>
      <c r="CR2258" s="1" t="s">
        <v>4944</v>
      </c>
      <c r="CS2258" s="1" t="s">
        <v>4944</v>
      </c>
      <c r="CT2258" s="1" t="s">
        <v>4943</v>
      </c>
      <c r="CU2258" s="1" t="s">
        <v>4943</v>
      </c>
      <c r="CV2258" s="1" t="s">
        <v>4943</v>
      </c>
      <c r="CW2258" s="1" t="s">
        <v>4943</v>
      </c>
      <c r="CX2258" s="1" t="s">
        <v>4943</v>
      </c>
      <c r="CY2258" s="1" t="s">
        <v>4943</v>
      </c>
      <c r="CZ2258" s="1" t="s">
        <v>4943</v>
      </c>
    </row>
    <row r="2259" spans="2:104" x14ac:dyDescent="0.25">
      <c r="B2259" s="2">
        <v>44343</v>
      </c>
      <c r="C2259" s="1">
        <v>1</v>
      </c>
      <c r="D2259" s="1">
        <v>0</v>
      </c>
      <c r="E2259" s="1">
        <v>0</v>
      </c>
      <c r="F2259" s="1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0</v>
      </c>
      <c r="N2259">
        <v>1</v>
      </c>
      <c r="O2259">
        <v>1</v>
      </c>
      <c r="P2259">
        <v>1</v>
      </c>
      <c r="Q2259">
        <v>0</v>
      </c>
      <c r="R2259">
        <v>1</v>
      </c>
      <c r="S2259">
        <v>0</v>
      </c>
      <c r="T2259">
        <v>1</v>
      </c>
      <c r="U2259">
        <v>0</v>
      </c>
      <c r="V2259" s="1">
        <v>1</v>
      </c>
      <c r="W2259" s="1">
        <v>0</v>
      </c>
      <c r="X2259" s="1">
        <v>0</v>
      </c>
      <c r="Y2259" s="1">
        <v>0</v>
      </c>
      <c r="Z2259" s="1">
        <v>1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1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1</v>
      </c>
      <c r="AN2259" s="1">
        <v>0</v>
      </c>
      <c r="AO2259" s="1">
        <v>0</v>
      </c>
      <c r="AP2259" s="1">
        <v>0</v>
      </c>
      <c r="AQ2259" s="1">
        <v>1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1</v>
      </c>
      <c r="AY2259" s="1">
        <v>1</v>
      </c>
      <c r="AZ2259" s="1">
        <v>1</v>
      </c>
      <c r="BA2259" s="1">
        <v>0</v>
      </c>
      <c r="BB2259" s="1">
        <v>1</v>
      </c>
      <c r="BC2259">
        <v>1</v>
      </c>
      <c r="BD2259">
        <v>0</v>
      </c>
      <c r="BE2259">
        <v>1</v>
      </c>
      <c r="BF2259">
        <v>0</v>
      </c>
      <c r="BG2259" s="1">
        <v>1</v>
      </c>
      <c r="BH2259" s="1">
        <v>0</v>
      </c>
      <c r="BI2259" s="1">
        <v>0</v>
      </c>
      <c r="BJ2259" s="1">
        <v>0</v>
      </c>
      <c r="BK2259" s="1">
        <v>1</v>
      </c>
      <c r="BL2259" s="1">
        <v>0</v>
      </c>
      <c r="BM2259" s="1">
        <v>0</v>
      </c>
      <c r="BN2259" s="1">
        <v>0</v>
      </c>
      <c r="BO2259" s="1">
        <v>0</v>
      </c>
      <c r="BP2259" s="1">
        <v>0</v>
      </c>
      <c r="BQ2259" s="1">
        <v>0</v>
      </c>
      <c r="BR2259" s="1">
        <v>0</v>
      </c>
      <c r="BS2259" s="1">
        <v>0</v>
      </c>
      <c r="BT2259" s="1">
        <v>0</v>
      </c>
      <c r="BU2259" s="1">
        <v>0</v>
      </c>
      <c r="BV2259" s="1">
        <v>0</v>
      </c>
      <c r="BW2259" s="1">
        <v>0</v>
      </c>
      <c r="BX2259" s="1">
        <v>0</v>
      </c>
      <c r="BY2259" s="1">
        <v>0</v>
      </c>
      <c r="BZ2259" s="1">
        <v>0</v>
      </c>
      <c r="CA2259" s="1">
        <v>0</v>
      </c>
      <c r="CB2259" s="1">
        <v>0</v>
      </c>
      <c r="CC2259" s="1">
        <v>0</v>
      </c>
      <c r="CD2259" s="1">
        <v>0</v>
      </c>
      <c r="CE2259" s="1">
        <v>0</v>
      </c>
      <c r="CF2259" s="1">
        <v>0</v>
      </c>
      <c r="CG2259" s="1">
        <v>0</v>
      </c>
      <c r="CH2259" s="1">
        <v>0</v>
      </c>
      <c r="CI2259" s="1" t="s">
        <v>4946</v>
      </c>
      <c r="CJ2259" s="1" t="s">
        <v>4946</v>
      </c>
      <c r="CK2259" s="1" t="s">
        <v>4944</v>
      </c>
      <c r="CL2259" s="1" t="s">
        <v>4944</v>
      </c>
      <c r="CM2259" s="1" t="s">
        <v>4944</v>
      </c>
      <c r="CN2259" s="1" t="s">
        <v>4946</v>
      </c>
      <c r="CO2259" s="1" t="s">
        <v>4944</v>
      </c>
      <c r="CP2259" s="1" t="s">
        <v>4946</v>
      </c>
      <c r="CQ2259" s="1" t="s">
        <v>4944</v>
      </c>
      <c r="CR2259" s="1" t="s">
        <v>4946</v>
      </c>
      <c r="CS2259" s="1" t="s">
        <v>4946</v>
      </c>
      <c r="CT2259" s="1" t="s">
        <v>4943</v>
      </c>
      <c r="CU2259" s="1" t="s">
        <v>4943</v>
      </c>
      <c r="CV2259" s="1" t="s">
        <v>4943</v>
      </c>
      <c r="CW2259" s="1" t="s">
        <v>4943</v>
      </c>
      <c r="CX2259" s="1" t="s">
        <v>4943</v>
      </c>
      <c r="CY2259" s="1" t="s">
        <v>4943</v>
      </c>
      <c r="CZ2259" s="1" t="s">
        <v>4943</v>
      </c>
    </row>
    <row r="2260" spans="2:104" x14ac:dyDescent="0.25">
      <c r="B2260" s="2">
        <v>44343</v>
      </c>
      <c r="C2260" s="1">
        <v>1</v>
      </c>
      <c r="D2260" s="1">
        <v>0</v>
      </c>
      <c r="E2260" s="1">
        <v>0</v>
      </c>
      <c r="F2260" s="1">
        <v>0</v>
      </c>
      <c r="G2260">
        <v>0</v>
      </c>
      <c r="H2260">
        <v>0</v>
      </c>
      <c r="I2260">
        <v>1</v>
      </c>
      <c r="J2260">
        <v>1</v>
      </c>
      <c r="K2260">
        <v>0</v>
      </c>
      <c r="L2260">
        <v>0</v>
      </c>
      <c r="M2260">
        <v>1</v>
      </c>
      <c r="N2260">
        <v>1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1</v>
      </c>
      <c r="U2260">
        <v>0</v>
      </c>
      <c r="V2260" s="1">
        <v>1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1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1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>
        <v>0</v>
      </c>
      <c r="BD2260">
        <v>0</v>
      </c>
      <c r="BE2260">
        <v>0</v>
      </c>
      <c r="BF2260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M2260" s="1">
        <v>0</v>
      </c>
      <c r="BN2260" s="1">
        <v>0</v>
      </c>
      <c r="BO2260" s="1">
        <v>0</v>
      </c>
      <c r="BP2260" s="1">
        <v>0</v>
      </c>
      <c r="BQ2260" s="1">
        <v>0</v>
      </c>
      <c r="BR2260" s="1">
        <v>0</v>
      </c>
      <c r="BS2260" s="1">
        <v>0</v>
      </c>
      <c r="BT2260" s="1">
        <v>0</v>
      </c>
      <c r="BU2260" s="1">
        <v>0</v>
      </c>
      <c r="BV2260" s="1">
        <v>0</v>
      </c>
      <c r="BW2260" s="1">
        <v>0</v>
      </c>
      <c r="BX2260" s="1">
        <v>0</v>
      </c>
      <c r="BY2260" s="1">
        <v>0</v>
      </c>
      <c r="BZ2260" s="1">
        <v>0</v>
      </c>
      <c r="CA2260" s="1">
        <v>0</v>
      </c>
      <c r="CB2260" s="1">
        <v>0</v>
      </c>
      <c r="CC2260" s="1">
        <v>0</v>
      </c>
      <c r="CD2260" s="1">
        <v>0</v>
      </c>
      <c r="CE2260" s="1">
        <v>0</v>
      </c>
      <c r="CF2260" s="1">
        <v>1</v>
      </c>
      <c r="CG2260" s="1">
        <v>0</v>
      </c>
      <c r="CH2260" s="1">
        <v>0</v>
      </c>
      <c r="CI2260" s="1" t="s">
        <v>4944</v>
      </c>
      <c r="CJ2260" s="1" t="s">
        <v>4944</v>
      </c>
      <c r="CK2260" s="1" t="s">
        <v>4945</v>
      </c>
      <c r="CL2260" s="1" t="s">
        <v>4945</v>
      </c>
      <c r="CM2260" s="1" t="s">
        <v>4944</v>
      </c>
      <c r="CN2260" s="1" t="s">
        <v>4946</v>
      </c>
      <c r="CO2260" s="1" t="s">
        <v>4946</v>
      </c>
      <c r="CP2260" s="1" t="s">
        <v>4946</v>
      </c>
      <c r="CQ2260" s="1" t="s">
        <v>4946</v>
      </c>
      <c r="CR2260" s="1" t="s">
        <v>4946</v>
      </c>
      <c r="CS2260" s="1" t="s">
        <v>4945</v>
      </c>
      <c r="CT2260" s="1" t="s">
        <v>4943</v>
      </c>
      <c r="CU2260" s="1" t="s">
        <v>4943</v>
      </c>
      <c r="CV2260" s="1" t="s">
        <v>4943</v>
      </c>
      <c r="CW2260" s="1" t="s">
        <v>4943</v>
      </c>
      <c r="CX2260" s="1" t="s">
        <v>4943</v>
      </c>
      <c r="CY2260" s="1" t="s">
        <v>4943</v>
      </c>
      <c r="CZ2260" s="1" t="s">
        <v>4943</v>
      </c>
    </row>
    <row r="2261" spans="2:104" x14ac:dyDescent="0.25">
      <c r="B2261" s="2">
        <v>44343</v>
      </c>
      <c r="C2261" s="1">
        <v>0</v>
      </c>
      <c r="D2261" s="1">
        <v>1</v>
      </c>
      <c r="E2261" s="1">
        <v>0</v>
      </c>
      <c r="F2261" s="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>
        <v>0</v>
      </c>
      <c r="BD2261">
        <v>0</v>
      </c>
      <c r="BE2261">
        <v>0</v>
      </c>
      <c r="BF226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M2261" s="1">
        <v>0</v>
      </c>
      <c r="BN2261" s="1">
        <v>0</v>
      </c>
      <c r="BO2261" s="1">
        <v>0</v>
      </c>
      <c r="BP2261" s="1">
        <v>0</v>
      </c>
      <c r="BQ2261" s="1">
        <v>0</v>
      </c>
      <c r="BR2261" s="1">
        <v>0</v>
      </c>
      <c r="BS2261" s="1">
        <v>0</v>
      </c>
      <c r="BT2261" s="1">
        <v>0</v>
      </c>
      <c r="BU2261" s="1">
        <v>0</v>
      </c>
      <c r="BV2261" s="1">
        <v>0</v>
      </c>
      <c r="BW2261" s="1">
        <v>0</v>
      </c>
      <c r="BX2261" s="1">
        <v>0</v>
      </c>
      <c r="BY2261" s="1">
        <v>0</v>
      </c>
      <c r="BZ2261" s="1">
        <v>0</v>
      </c>
      <c r="CA2261" s="1">
        <v>0</v>
      </c>
      <c r="CB2261" s="1">
        <v>0</v>
      </c>
      <c r="CC2261" s="1">
        <v>0</v>
      </c>
      <c r="CD2261" s="1">
        <v>0</v>
      </c>
      <c r="CE2261" s="1">
        <v>0</v>
      </c>
      <c r="CF2261" s="1">
        <v>0</v>
      </c>
      <c r="CG2261" s="1">
        <v>0</v>
      </c>
      <c r="CH2261" s="1">
        <v>0</v>
      </c>
      <c r="CI2261" s="1" t="s">
        <v>4943</v>
      </c>
      <c r="CJ2261" s="1" t="s">
        <v>4943</v>
      </c>
      <c r="CK2261" s="1" t="s">
        <v>4943</v>
      </c>
      <c r="CL2261" s="1" t="s">
        <v>4943</v>
      </c>
      <c r="CM2261" s="1" t="s">
        <v>4943</v>
      </c>
      <c r="CN2261" s="1" t="s">
        <v>4943</v>
      </c>
      <c r="CO2261" s="1" t="s">
        <v>4943</v>
      </c>
      <c r="CP2261" s="1" t="s">
        <v>4943</v>
      </c>
      <c r="CQ2261" s="1" t="s">
        <v>4943</v>
      </c>
      <c r="CR2261" s="1" t="s">
        <v>4943</v>
      </c>
      <c r="CS2261" s="1" t="s">
        <v>4943</v>
      </c>
      <c r="CT2261" s="1" t="s">
        <v>4943</v>
      </c>
      <c r="CU2261" s="1" t="s">
        <v>4943</v>
      </c>
      <c r="CV2261" s="1" t="s">
        <v>4943</v>
      </c>
      <c r="CW2261" s="1" t="s">
        <v>4943</v>
      </c>
      <c r="CX2261" s="1" t="s">
        <v>4943</v>
      </c>
      <c r="CY2261" s="1" t="s">
        <v>23</v>
      </c>
      <c r="CZ2261" s="1" t="s">
        <v>4943</v>
      </c>
    </row>
    <row r="2262" spans="2:104" x14ac:dyDescent="0.25">
      <c r="B2262" s="2">
        <v>44343</v>
      </c>
      <c r="C2262" s="1">
        <v>1</v>
      </c>
      <c r="D2262" s="1">
        <v>0</v>
      </c>
      <c r="E2262" s="1">
        <v>0</v>
      </c>
      <c r="F2262" s="1">
        <v>0</v>
      </c>
      <c r="G2262">
        <v>0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</v>
      </c>
      <c r="P2262">
        <v>0</v>
      </c>
      <c r="Q2262">
        <v>0</v>
      </c>
      <c r="R2262">
        <v>1</v>
      </c>
      <c r="S2262">
        <v>0</v>
      </c>
      <c r="T2262">
        <v>1</v>
      </c>
      <c r="U2262">
        <v>0</v>
      </c>
      <c r="V2262" s="1">
        <v>1</v>
      </c>
      <c r="W2262" s="1">
        <v>0</v>
      </c>
      <c r="X2262" s="1">
        <v>0</v>
      </c>
      <c r="Y2262" s="1">
        <v>0</v>
      </c>
      <c r="Z2262" s="1">
        <v>0</v>
      </c>
      <c r="AA2262" s="1">
        <v>1</v>
      </c>
      <c r="AB2262" s="1">
        <v>0</v>
      </c>
      <c r="AC2262" s="1">
        <v>0</v>
      </c>
      <c r="AD2262" s="1">
        <v>0</v>
      </c>
      <c r="AE2262" s="1">
        <v>0</v>
      </c>
      <c r="AF2262" s="1">
        <v>1</v>
      </c>
      <c r="AG2262" s="1">
        <v>1</v>
      </c>
      <c r="AH2262" s="1">
        <v>0</v>
      </c>
      <c r="AI2262" s="1">
        <v>1</v>
      </c>
      <c r="AJ2262" s="1">
        <v>1</v>
      </c>
      <c r="AK2262" s="1">
        <v>1</v>
      </c>
      <c r="AL2262" s="1">
        <v>1</v>
      </c>
      <c r="AM2262" s="1">
        <v>1</v>
      </c>
      <c r="AN2262" s="1">
        <v>0</v>
      </c>
      <c r="AO2262" s="1">
        <v>0</v>
      </c>
      <c r="AP2262" s="1">
        <v>0</v>
      </c>
      <c r="AQ2262" s="1">
        <v>0</v>
      </c>
      <c r="AR2262" s="1">
        <v>1</v>
      </c>
      <c r="AS2262" s="1">
        <v>0</v>
      </c>
      <c r="AT2262" s="1">
        <v>0</v>
      </c>
      <c r="AU2262" s="1">
        <v>0</v>
      </c>
      <c r="AV2262" s="1">
        <v>0</v>
      </c>
      <c r="AW2262" s="1">
        <v>1</v>
      </c>
      <c r="AX2262" s="1">
        <v>1</v>
      </c>
      <c r="AY2262" s="1">
        <v>1</v>
      </c>
      <c r="AZ2262" s="1">
        <v>1</v>
      </c>
      <c r="BA2262" s="1">
        <v>0</v>
      </c>
      <c r="BB2262" s="1">
        <v>1</v>
      </c>
      <c r="BC2262">
        <v>1</v>
      </c>
      <c r="BD2262">
        <v>1</v>
      </c>
      <c r="BE2262">
        <v>1</v>
      </c>
      <c r="BF2262">
        <v>1</v>
      </c>
      <c r="BG2262" s="1">
        <v>1</v>
      </c>
      <c r="BH2262" s="1">
        <v>0</v>
      </c>
      <c r="BI2262" s="1">
        <v>0</v>
      </c>
      <c r="BJ2262" s="1">
        <v>0</v>
      </c>
      <c r="BK2262" s="1">
        <v>0</v>
      </c>
      <c r="BL2262" s="1">
        <v>1</v>
      </c>
      <c r="BM2262" s="1">
        <v>0</v>
      </c>
      <c r="BN2262" s="1">
        <v>0</v>
      </c>
      <c r="BO2262" s="1">
        <v>0</v>
      </c>
      <c r="BP2262" s="1">
        <v>0</v>
      </c>
      <c r="BQ2262" s="1">
        <v>0</v>
      </c>
      <c r="BR2262" s="1">
        <v>0</v>
      </c>
      <c r="BS2262" s="1">
        <v>0</v>
      </c>
      <c r="BT2262" s="1">
        <v>0</v>
      </c>
      <c r="BU2262" s="1">
        <v>0</v>
      </c>
      <c r="BV2262" s="1">
        <v>0</v>
      </c>
      <c r="BW2262" s="1">
        <v>0</v>
      </c>
      <c r="BX2262" s="1">
        <v>0</v>
      </c>
      <c r="BY2262" s="1">
        <v>0</v>
      </c>
      <c r="BZ2262" s="1">
        <v>0</v>
      </c>
      <c r="CA2262" s="1">
        <v>0</v>
      </c>
      <c r="CB2262" s="1">
        <v>0</v>
      </c>
      <c r="CC2262" s="1">
        <v>0</v>
      </c>
      <c r="CD2262" s="1">
        <v>0</v>
      </c>
      <c r="CE2262" s="1">
        <v>0</v>
      </c>
      <c r="CF2262" s="1">
        <v>1</v>
      </c>
      <c r="CG2262" s="1">
        <v>0</v>
      </c>
      <c r="CH2262" s="1">
        <v>0</v>
      </c>
      <c r="CI2262" s="1" t="s">
        <v>4946</v>
      </c>
      <c r="CJ2262" s="1" t="s">
        <v>4946</v>
      </c>
      <c r="CK2262" s="1" t="s">
        <v>4946</v>
      </c>
      <c r="CL2262" s="1" t="s">
        <v>4946</v>
      </c>
      <c r="CM2262" s="1" t="s">
        <v>4946</v>
      </c>
      <c r="CN2262" s="1" t="s">
        <v>4946</v>
      </c>
      <c r="CO2262" s="1" t="s">
        <v>4946</v>
      </c>
      <c r="CP2262" s="1" t="s">
        <v>4946</v>
      </c>
      <c r="CQ2262" s="1" t="s">
        <v>4946</v>
      </c>
      <c r="CR2262" s="1" t="s">
        <v>4946</v>
      </c>
      <c r="CS2262" s="1" t="s">
        <v>4946</v>
      </c>
      <c r="CT2262" s="1" t="s">
        <v>4943</v>
      </c>
      <c r="CU2262" s="1" t="s">
        <v>4943</v>
      </c>
      <c r="CV2262" s="1" t="s">
        <v>4943</v>
      </c>
      <c r="CW2262" s="1" t="s">
        <v>4943</v>
      </c>
      <c r="CX2262" s="1" t="s">
        <v>4943</v>
      </c>
      <c r="CY2262" s="1" t="s">
        <v>4943</v>
      </c>
      <c r="CZ2262" s="1" t="s">
        <v>4943</v>
      </c>
    </row>
    <row r="2263" spans="2:104" x14ac:dyDescent="0.25">
      <c r="B2263" s="2">
        <v>44343</v>
      </c>
      <c r="C2263" s="1">
        <v>1</v>
      </c>
      <c r="D2263" s="1">
        <v>0</v>
      </c>
      <c r="E2263" s="1">
        <v>0</v>
      </c>
      <c r="F2263" s="1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1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>
        <v>0</v>
      </c>
      <c r="BD2263">
        <v>0</v>
      </c>
      <c r="BE2263">
        <v>0</v>
      </c>
      <c r="BF2263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M2263" s="1">
        <v>0</v>
      </c>
      <c r="BN2263" s="1">
        <v>0</v>
      </c>
      <c r="BO2263" s="1">
        <v>0</v>
      </c>
      <c r="BP2263" s="1">
        <v>0</v>
      </c>
      <c r="BQ2263" s="1">
        <v>1</v>
      </c>
      <c r="BR2263" s="1">
        <v>1</v>
      </c>
      <c r="BS2263" s="1">
        <v>0</v>
      </c>
      <c r="BT2263" s="1">
        <v>0</v>
      </c>
      <c r="BU2263" s="1">
        <v>1</v>
      </c>
      <c r="BV2263" s="1">
        <v>1</v>
      </c>
      <c r="BW2263" s="1">
        <v>1</v>
      </c>
      <c r="BX2263" s="1">
        <v>0</v>
      </c>
      <c r="BY2263" s="1">
        <v>0</v>
      </c>
      <c r="BZ2263" s="1">
        <v>0</v>
      </c>
      <c r="CA2263" s="1">
        <v>1</v>
      </c>
      <c r="CB2263" s="1">
        <v>0</v>
      </c>
      <c r="CC2263" s="1">
        <v>0</v>
      </c>
      <c r="CD2263" s="1">
        <v>0</v>
      </c>
      <c r="CE2263" s="1">
        <v>0</v>
      </c>
      <c r="CF2263" s="1">
        <v>0</v>
      </c>
      <c r="CG2263" s="1">
        <v>0</v>
      </c>
      <c r="CH2263" s="1">
        <v>0</v>
      </c>
      <c r="CI2263" s="1" t="s">
        <v>4945</v>
      </c>
      <c r="CJ2263" s="1" t="s">
        <v>4944</v>
      </c>
      <c r="CK2263" s="1" t="s">
        <v>4946</v>
      </c>
      <c r="CL2263" s="1" t="s">
        <v>4946</v>
      </c>
      <c r="CM2263" s="1" t="s">
        <v>4944</v>
      </c>
      <c r="CN2263" s="1" t="s">
        <v>4944</v>
      </c>
      <c r="CO2263" s="1" t="s">
        <v>4945</v>
      </c>
      <c r="CP2263" s="1" t="s">
        <v>4944</v>
      </c>
      <c r="CQ2263" s="1" t="s">
        <v>4944</v>
      </c>
      <c r="CR2263" s="1" t="s">
        <v>4946</v>
      </c>
      <c r="CS2263" s="1" t="s">
        <v>4944</v>
      </c>
      <c r="CT2263" s="1" t="s">
        <v>4943</v>
      </c>
      <c r="CU2263" s="1" t="s">
        <v>4943</v>
      </c>
      <c r="CV2263" s="1" t="s">
        <v>4943</v>
      </c>
      <c r="CW2263" s="1" t="s">
        <v>4943</v>
      </c>
      <c r="CX2263" s="1" t="s">
        <v>4943</v>
      </c>
      <c r="CY2263" s="1" t="s">
        <v>4943</v>
      </c>
      <c r="CZ2263" s="1" t="s">
        <v>4943</v>
      </c>
    </row>
    <row r="2264" spans="2:104" x14ac:dyDescent="0.25">
      <c r="B2264" s="2">
        <v>44343</v>
      </c>
      <c r="C2264" s="1">
        <v>1</v>
      </c>
      <c r="D2264" s="1">
        <v>0</v>
      </c>
      <c r="E2264" s="1">
        <v>0</v>
      </c>
      <c r="F2264" s="1">
        <v>0</v>
      </c>
      <c r="G2264">
        <v>0</v>
      </c>
      <c r="H2264">
        <v>0</v>
      </c>
      <c r="I2264">
        <v>1</v>
      </c>
      <c r="J2264">
        <v>0</v>
      </c>
      <c r="K2264">
        <v>1</v>
      </c>
      <c r="L2264">
        <v>0</v>
      </c>
      <c r="M2264">
        <v>0</v>
      </c>
      <c r="N2264">
        <v>0</v>
      </c>
      <c r="O2264">
        <v>1</v>
      </c>
      <c r="P2264">
        <v>0</v>
      </c>
      <c r="Q2264">
        <v>0</v>
      </c>
      <c r="R2264">
        <v>1</v>
      </c>
      <c r="S2264">
        <v>0</v>
      </c>
      <c r="T2264">
        <v>1</v>
      </c>
      <c r="U2264">
        <v>0</v>
      </c>
      <c r="V2264" s="1">
        <v>1</v>
      </c>
      <c r="W2264" s="1">
        <v>1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1</v>
      </c>
      <c r="AY2264" s="1">
        <v>1</v>
      </c>
      <c r="AZ2264" s="1">
        <v>1</v>
      </c>
      <c r="BA2264" s="1">
        <v>1</v>
      </c>
      <c r="BB2264" s="1">
        <v>1</v>
      </c>
      <c r="BC2264">
        <v>1</v>
      </c>
      <c r="BD2264">
        <v>1</v>
      </c>
      <c r="BE2264">
        <v>1</v>
      </c>
      <c r="BF2264">
        <v>1</v>
      </c>
      <c r="BG2264" s="1">
        <v>1</v>
      </c>
      <c r="BH2264" s="1">
        <v>1</v>
      </c>
      <c r="BI2264" s="1">
        <v>0</v>
      </c>
      <c r="BJ2264" s="1">
        <v>0</v>
      </c>
      <c r="BK2264" s="1">
        <v>0</v>
      </c>
      <c r="BL2264" s="1">
        <v>0</v>
      </c>
      <c r="BM2264" s="1">
        <v>0</v>
      </c>
      <c r="BN2264" s="1">
        <v>0</v>
      </c>
      <c r="BO2264" s="1">
        <v>0</v>
      </c>
      <c r="BP2264" s="1">
        <v>0</v>
      </c>
      <c r="BQ2264" s="1">
        <v>0</v>
      </c>
      <c r="BR2264" s="1">
        <v>0</v>
      </c>
      <c r="BS2264" s="1">
        <v>0</v>
      </c>
      <c r="BT2264" s="1">
        <v>0</v>
      </c>
      <c r="BU2264" s="1">
        <v>0</v>
      </c>
      <c r="BV2264" s="1">
        <v>0</v>
      </c>
      <c r="BW2264" s="1">
        <v>0</v>
      </c>
      <c r="BX2264" s="1">
        <v>0</v>
      </c>
      <c r="BY2264" s="1">
        <v>0</v>
      </c>
      <c r="BZ2264" s="1">
        <v>0</v>
      </c>
      <c r="CA2264" s="1">
        <v>0</v>
      </c>
      <c r="CB2264" s="1">
        <v>0</v>
      </c>
      <c r="CC2264" s="1">
        <v>0</v>
      </c>
      <c r="CD2264" s="1">
        <v>0</v>
      </c>
      <c r="CE2264" s="1">
        <v>0</v>
      </c>
      <c r="CF2264" s="1">
        <v>0</v>
      </c>
      <c r="CG2264" s="1">
        <v>0</v>
      </c>
      <c r="CH2264" s="1">
        <v>0</v>
      </c>
      <c r="CI2264" s="1" t="s">
        <v>4946</v>
      </c>
      <c r="CJ2264" s="1" t="s">
        <v>4946</v>
      </c>
      <c r="CK2264" s="1" t="s">
        <v>4946</v>
      </c>
      <c r="CL2264" s="1" t="s">
        <v>4946</v>
      </c>
      <c r="CM2264" s="1" t="s">
        <v>4946</v>
      </c>
      <c r="CN2264" s="1" t="s">
        <v>4946</v>
      </c>
      <c r="CO2264" s="1" t="s">
        <v>4946</v>
      </c>
      <c r="CP2264" s="1" t="s">
        <v>4946</v>
      </c>
      <c r="CQ2264" s="1" t="s">
        <v>4946</v>
      </c>
      <c r="CR2264" s="1" t="s">
        <v>4946</v>
      </c>
      <c r="CS2264" s="1" t="s">
        <v>4946</v>
      </c>
      <c r="CT2264" s="1" t="s">
        <v>4943</v>
      </c>
      <c r="CU2264" s="1" t="s">
        <v>4943</v>
      </c>
      <c r="CV2264" s="1" t="s">
        <v>4943</v>
      </c>
      <c r="CW2264" s="1" t="s">
        <v>4943</v>
      </c>
      <c r="CX2264" s="1" t="s">
        <v>4943</v>
      </c>
      <c r="CY2264" s="1" t="s">
        <v>4943</v>
      </c>
      <c r="CZ2264" s="1" t="s">
        <v>4943</v>
      </c>
    </row>
    <row r="2265" spans="2:104" x14ac:dyDescent="0.25">
      <c r="B2265" s="2">
        <v>44343</v>
      </c>
      <c r="C2265" s="1">
        <v>1</v>
      </c>
      <c r="D2265" s="1">
        <v>0</v>
      </c>
      <c r="E2265" s="1">
        <v>0</v>
      </c>
      <c r="F2265" s="1">
        <v>0</v>
      </c>
      <c r="G2265">
        <v>0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1</v>
      </c>
      <c r="N2265">
        <v>1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 s="1">
        <v>1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1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1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1</v>
      </c>
      <c r="AY2265" s="1">
        <v>1</v>
      </c>
      <c r="AZ2265" s="1">
        <v>1</v>
      </c>
      <c r="BA2265" s="1">
        <v>0</v>
      </c>
      <c r="BB2265" s="1">
        <v>1</v>
      </c>
      <c r="BC2265">
        <v>1</v>
      </c>
      <c r="BD2265">
        <v>1</v>
      </c>
      <c r="BE2265">
        <v>1</v>
      </c>
      <c r="BF2265">
        <v>0</v>
      </c>
      <c r="BG2265" s="1">
        <v>1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M2265" s="1">
        <v>0</v>
      </c>
      <c r="BN2265" s="1">
        <v>0</v>
      </c>
      <c r="BO2265" s="1">
        <v>0</v>
      </c>
      <c r="BP2265" s="1">
        <v>0</v>
      </c>
      <c r="BQ2265" s="1">
        <v>0</v>
      </c>
      <c r="BR2265" s="1">
        <v>0</v>
      </c>
      <c r="BS2265" s="1">
        <v>0</v>
      </c>
      <c r="BT2265" s="1">
        <v>0</v>
      </c>
      <c r="BU2265" s="1">
        <v>0</v>
      </c>
      <c r="BV2265" s="1">
        <v>0</v>
      </c>
      <c r="BW2265" s="1">
        <v>0</v>
      </c>
      <c r="BX2265" s="1">
        <v>0</v>
      </c>
      <c r="BY2265" s="1">
        <v>0</v>
      </c>
      <c r="BZ2265" s="1">
        <v>0</v>
      </c>
      <c r="CA2265" s="1">
        <v>0</v>
      </c>
      <c r="CB2265" s="1">
        <v>0</v>
      </c>
      <c r="CC2265" s="1">
        <v>0</v>
      </c>
      <c r="CD2265" s="1">
        <v>0</v>
      </c>
      <c r="CE2265" s="1">
        <v>0</v>
      </c>
      <c r="CF2265" s="1">
        <v>1</v>
      </c>
      <c r="CG2265" s="1">
        <v>0</v>
      </c>
      <c r="CH2265" s="1">
        <v>0</v>
      </c>
      <c r="CI2265" s="1" t="s">
        <v>4946</v>
      </c>
      <c r="CJ2265" s="1" t="s">
        <v>4946</v>
      </c>
      <c r="CK2265" s="1" t="s">
        <v>4946</v>
      </c>
      <c r="CL2265" s="1" t="s">
        <v>4946</v>
      </c>
      <c r="CM2265" s="1" t="s">
        <v>4944</v>
      </c>
      <c r="CN2265" s="1" t="s">
        <v>4946</v>
      </c>
      <c r="CO2265" s="1" t="s">
        <v>4944</v>
      </c>
      <c r="CP2265" s="1" t="s">
        <v>4944</v>
      </c>
      <c r="CQ2265" s="1" t="s">
        <v>4944</v>
      </c>
      <c r="CR2265" s="1" t="s">
        <v>4944</v>
      </c>
      <c r="CS2265" s="1" t="s">
        <v>4944</v>
      </c>
      <c r="CT2265" s="1" t="s">
        <v>4943</v>
      </c>
      <c r="CU2265" s="1" t="s">
        <v>4943</v>
      </c>
      <c r="CV2265" s="1" t="s">
        <v>4943</v>
      </c>
      <c r="CW2265" s="1" t="s">
        <v>4943</v>
      </c>
      <c r="CX2265" s="1" t="s">
        <v>4943</v>
      </c>
      <c r="CY2265" s="1" t="s">
        <v>4943</v>
      </c>
      <c r="CZ2265" s="1" t="s">
        <v>4943</v>
      </c>
    </row>
    <row r="2266" spans="2:104" x14ac:dyDescent="0.25">
      <c r="B2266" s="2">
        <v>44343</v>
      </c>
      <c r="C2266" s="1">
        <v>0</v>
      </c>
      <c r="D2266" s="1">
        <v>1</v>
      </c>
      <c r="E2266" s="1">
        <v>0</v>
      </c>
      <c r="F2266" s="1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>
        <v>0</v>
      </c>
      <c r="BD2266">
        <v>0</v>
      </c>
      <c r="BE2266">
        <v>0</v>
      </c>
      <c r="BF2266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M2266" s="1">
        <v>0</v>
      </c>
      <c r="BN2266" s="1">
        <v>0</v>
      </c>
      <c r="BO2266" s="1">
        <v>0</v>
      </c>
      <c r="BP2266" s="1">
        <v>0</v>
      </c>
      <c r="BQ2266" s="1">
        <v>0</v>
      </c>
      <c r="BR2266" s="1">
        <v>0</v>
      </c>
      <c r="BS2266" s="1">
        <v>0</v>
      </c>
      <c r="BT2266" s="1">
        <v>0</v>
      </c>
      <c r="BU2266" s="1">
        <v>0</v>
      </c>
      <c r="BV2266" s="1">
        <v>0</v>
      </c>
      <c r="BW2266" s="1">
        <v>0</v>
      </c>
      <c r="BX2266" s="1">
        <v>0</v>
      </c>
      <c r="BY2266" s="1">
        <v>0</v>
      </c>
      <c r="BZ2266" s="1">
        <v>0</v>
      </c>
      <c r="CA2266" s="1">
        <v>0</v>
      </c>
      <c r="CB2266" s="1">
        <v>0</v>
      </c>
      <c r="CC2266" s="1">
        <v>0</v>
      </c>
      <c r="CD2266" s="1">
        <v>0</v>
      </c>
      <c r="CE2266" s="1">
        <v>0</v>
      </c>
      <c r="CF2266" s="1">
        <v>0</v>
      </c>
      <c r="CG2266" s="1">
        <v>0</v>
      </c>
      <c r="CH2266" s="1">
        <v>0</v>
      </c>
      <c r="CI2266" s="1" t="s">
        <v>4943</v>
      </c>
      <c r="CJ2266" s="1" t="s">
        <v>4943</v>
      </c>
      <c r="CK2266" s="1" t="s">
        <v>4943</v>
      </c>
      <c r="CL2266" s="1" t="s">
        <v>4943</v>
      </c>
      <c r="CM2266" s="1" t="s">
        <v>4943</v>
      </c>
      <c r="CN2266" s="1" t="s">
        <v>4943</v>
      </c>
      <c r="CO2266" s="1" t="s">
        <v>4943</v>
      </c>
      <c r="CP2266" s="1" t="s">
        <v>4943</v>
      </c>
      <c r="CQ2266" s="1" t="s">
        <v>4943</v>
      </c>
      <c r="CR2266" s="1" t="s">
        <v>4943</v>
      </c>
      <c r="CS2266" s="1" t="s">
        <v>4943</v>
      </c>
      <c r="CT2266" s="1" t="s">
        <v>4943</v>
      </c>
      <c r="CU2266" s="1" t="s">
        <v>4943</v>
      </c>
      <c r="CV2266" s="1" t="s">
        <v>4943</v>
      </c>
      <c r="CW2266" s="1" t="s">
        <v>4943</v>
      </c>
      <c r="CX2266" s="1" t="s">
        <v>4943</v>
      </c>
      <c r="CY2266" s="1" t="s">
        <v>23</v>
      </c>
      <c r="CZ2266" s="1" t="s">
        <v>4943</v>
      </c>
    </row>
    <row r="2267" spans="2:104" x14ac:dyDescent="0.25">
      <c r="B2267" s="2">
        <v>44343</v>
      </c>
      <c r="C2267" s="1">
        <v>0</v>
      </c>
      <c r="D2267" s="1">
        <v>0</v>
      </c>
      <c r="E2267" s="1">
        <v>1</v>
      </c>
      <c r="F2267" s="1">
        <v>0</v>
      </c>
      <c r="G2267">
        <v>0</v>
      </c>
      <c r="H2267">
        <v>0</v>
      </c>
      <c r="I2267">
        <v>1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>
        <v>0</v>
      </c>
      <c r="BD2267">
        <v>0</v>
      </c>
      <c r="BE2267">
        <v>0</v>
      </c>
      <c r="BF2267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M2267" s="1">
        <v>0</v>
      </c>
      <c r="BN2267" s="1">
        <v>0</v>
      </c>
      <c r="BO2267" s="1">
        <v>0</v>
      </c>
      <c r="BP2267" s="1">
        <v>0</v>
      </c>
      <c r="BQ2267" s="1">
        <v>0</v>
      </c>
      <c r="BR2267" s="1">
        <v>0</v>
      </c>
      <c r="BS2267" s="1">
        <v>0</v>
      </c>
      <c r="BT2267" s="1">
        <v>0</v>
      </c>
      <c r="BU2267" s="1">
        <v>0</v>
      </c>
      <c r="BV2267" s="1">
        <v>0</v>
      </c>
      <c r="BW2267" s="1">
        <v>0</v>
      </c>
      <c r="BX2267" s="1">
        <v>0</v>
      </c>
      <c r="BY2267" s="1">
        <v>0</v>
      </c>
      <c r="BZ2267" s="1">
        <v>0</v>
      </c>
      <c r="CA2267" s="1">
        <v>0</v>
      </c>
      <c r="CB2267" s="1">
        <v>0</v>
      </c>
      <c r="CC2267" s="1">
        <v>0</v>
      </c>
      <c r="CD2267" s="1">
        <v>0</v>
      </c>
      <c r="CE2267" s="1">
        <v>0</v>
      </c>
      <c r="CF2267" s="1">
        <v>0</v>
      </c>
      <c r="CG2267" s="1">
        <v>0</v>
      </c>
      <c r="CH2267" s="1">
        <v>0</v>
      </c>
      <c r="CI2267" s="1" t="s">
        <v>4943</v>
      </c>
      <c r="CJ2267" s="1" t="s">
        <v>4943</v>
      </c>
      <c r="CK2267" s="1" t="s">
        <v>4943</v>
      </c>
      <c r="CL2267" s="1" t="s">
        <v>4943</v>
      </c>
      <c r="CM2267" s="1" t="s">
        <v>4943</v>
      </c>
      <c r="CN2267" s="1" t="s">
        <v>4943</v>
      </c>
      <c r="CO2267" s="1" t="s">
        <v>4943</v>
      </c>
      <c r="CP2267" s="1" t="s">
        <v>4943</v>
      </c>
      <c r="CQ2267" s="1" t="s">
        <v>4943</v>
      </c>
      <c r="CR2267" s="1" t="s">
        <v>4943</v>
      </c>
      <c r="CS2267" s="1" t="s">
        <v>4943</v>
      </c>
      <c r="CT2267" s="1" t="s">
        <v>4947</v>
      </c>
      <c r="CU2267" s="1" t="s">
        <v>4943</v>
      </c>
      <c r="CV2267" s="1" t="s">
        <v>4943</v>
      </c>
      <c r="CW2267" s="1" t="s">
        <v>4943</v>
      </c>
      <c r="CX2267" s="1" t="s">
        <v>4943</v>
      </c>
      <c r="CY2267" s="1" t="s">
        <v>4943</v>
      </c>
      <c r="CZ2267" s="1" t="s">
        <v>23</v>
      </c>
    </row>
    <row r="2268" spans="2:104" x14ac:dyDescent="0.25">
      <c r="B2268" s="2">
        <v>44343</v>
      </c>
      <c r="C2268" s="1">
        <v>0</v>
      </c>
      <c r="D2268" s="1">
        <v>1</v>
      </c>
      <c r="E2268" s="1">
        <v>0</v>
      </c>
      <c r="F2268" s="1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>
        <v>0</v>
      </c>
      <c r="BD2268">
        <v>0</v>
      </c>
      <c r="BE2268">
        <v>0</v>
      </c>
      <c r="BF2268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M2268" s="1">
        <v>0</v>
      </c>
      <c r="BN2268" s="1">
        <v>0</v>
      </c>
      <c r="BO2268" s="1">
        <v>0</v>
      </c>
      <c r="BP2268" s="1">
        <v>0</v>
      </c>
      <c r="BQ2268" s="1">
        <v>0</v>
      </c>
      <c r="BR2268" s="1">
        <v>0</v>
      </c>
      <c r="BS2268" s="1">
        <v>0</v>
      </c>
      <c r="BT2268" s="1">
        <v>0</v>
      </c>
      <c r="BU2268" s="1">
        <v>0</v>
      </c>
      <c r="BV2268" s="1">
        <v>0</v>
      </c>
      <c r="BW2268" s="1">
        <v>0</v>
      </c>
      <c r="BX2268" s="1">
        <v>0</v>
      </c>
      <c r="BY2268" s="1">
        <v>0</v>
      </c>
      <c r="BZ2268" s="1">
        <v>0</v>
      </c>
      <c r="CA2268" s="1">
        <v>0</v>
      </c>
      <c r="CB2268" s="1">
        <v>0</v>
      </c>
      <c r="CC2268" s="1">
        <v>0</v>
      </c>
      <c r="CD2268" s="1">
        <v>0</v>
      </c>
      <c r="CE2268" s="1">
        <v>0</v>
      </c>
      <c r="CF2268" s="1">
        <v>0</v>
      </c>
      <c r="CG2268" s="1">
        <v>0</v>
      </c>
      <c r="CH2268" s="1">
        <v>0</v>
      </c>
      <c r="CI2268" s="1" t="s">
        <v>4943</v>
      </c>
      <c r="CJ2268" s="1" t="s">
        <v>4943</v>
      </c>
      <c r="CK2268" s="1" t="s">
        <v>4943</v>
      </c>
      <c r="CL2268" s="1" t="s">
        <v>4943</v>
      </c>
      <c r="CM2268" s="1" t="s">
        <v>4943</v>
      </c>
      <c r="CN2268" s="1" t="s">
        <v>4943</v>
      </c>
      <c r="CO2268" s="1" t="s">
        <v>4943</v>
      </c>
      <c r="CP2268" s="1" t="s">
        <v>4943</v>
      </c>
      <c r="CQ2268" s="1" t="s">
        <v>4943</v>
      </c>
      <c r="CR2268" s="1" t="s">
        <v>4943</v>
      </c>
      <c r="CS2268" s="1" t="s">
        <v>4943</v>
      </c>
      <c r="CT2268" s="1" t="s">
        <v>4943</v>
      </c>
      <c r="CU2268" s="1" t="s">
        <v>4943</v>
      </c>
      <c r="CV2268" s="1" t="s">
        <v>4943</v>
      </c>
      <c r="CW2268" s="1" t="s">
        <v>4943</v>
      </c>
      <c r="CX2268" s="1" t="s">
        <v>4943</v>
      </c>
      <c r="CY2268" s="1" t="s">
        <v>23</v>
      </c>
      <c r="CZ2268" s="1" t="s">
        <v>4943</v>
      </c>
    </row>
    <row r="2269" spans="2:104" x14ac:dyDescent="0.25">
      <c r="B2269" s="2">
        <v>44343</v>
      </c>
      <c r="C2269" s="1">
        <v>0</v>
      </c>
      <c r="D2269" s="1">
        <v>1</v>
      </c>
      <c r="E2269" s="1">
        <v>0</v>
      </c>
      <c r="F2269" s="1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>
        <v>0</v>
      </c>
      <c r="BD2269">
        <v>0</v>
      </c>
      <c r="BE2269">
        <v>0</v>
      </c>
      <c r="BF2269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M2269" s="1">
        <v>0</v>
      </c>
      <c r="BN2269" s="1">
        <v>0</v>
      </c>
      <c r="BO2269" s="1">
        <v>0</v>
      </c>
      <c r="BP2269" s="1">
        <v>0</v>
      </c>
      <c r="BQ2269" s="1">
        <v>0</v>
      </c>
      <c r="BR2269" s="1">
        <v>0</v>
      </c>
      <c r="BS2269" s="1">
        <v>0</v>
      </c>
      <c r="BT2269" s="1">
        <v>0</v>
      </c>
      <c r="BU2269" s="1">
        <v>0</v>
      </c>
      <c r="BV2269" s="1">
        <v>0</v>
      </c>
      <c r="BW2269" s="1">
        <v>0</v>
      </c>
      <c r="BX2269" s="1">
        <v>0</v>
      </c>
      <c r="BY2269" s="1">
        <v>0</v>
      </c>
      <c r="BZ2269" s="1">
        <v>0</v>
      </c>
      <c r="CA2269" s="1">
        <v>0</v>
      </c>
      <c r="CB2269" s="1">
        <v>0</v>
      </c>
      <c r="CC2269" s="1">
        <v>0</v>
      </c>
      <c r="CD2269" s="1">
        <v>0</v>
      </c>
      <c r="CE2269" s="1">
        <v>0</v>
      </c>
      <c r="CF2269" s="1">
        <v>0</v>
      </c>
      <c r="CG2269" s="1">
        <v>0</v>
      </c>
      <c r="CH2269" s="1">
        <v>0</v>
      </c>
      <c r="CI2269" s="1" t="s">
        <v>4943</v>
      </c>
      <c r="CJ2269" s="1" t="s">
        <v>4943</v>
      </c>
      <c r="CK2269" s="1" t="s">
        <v>4943</v>
      </c>
      <c r="CL2269" s="1" t="s">
        <v>4943</v>
      </c>
      <c r="CM2269" s="1" t="s">
        <v>4943</v>
      </c>
      <c r="CN2269" s="1" t="s">
        <v>4943</v>
      </c>
      <c r="CO2269" s="1" t="s">
        <v>4943</v>
      </c>
      <c r="CP2269" s="1" t="s">
        <v>4943</v>
      </c>
      <c r="CQ2269" s="1" t="s">
        <v>4943</v>
      </c>
      <c r="CR2269" s="1" t="s">
        <v>4943</v>
      </c>
      <c r="CS2269" s="1" t="s">
        <v>4943</v>
      </c>
      <c r="CT2269" s="1" t="s">
        <v>4943</v>
      </c>
      <c r="CU2269" s="1" t="s">
        <v>4943</v>
      </c>
      <c r="CV2269" s="1" t="s">
        <v>4943</v>
      </c>
      <c r="CW2269" s="1" t="s">
        <v>4943</v>
      </c>
      <c r="CX2269" s="1" t="s">
        <v>4943</v>
      </c>
      <c r="CY2269" s="1" t="s">
        <v>23</v>
      </c>
      <c r="CZ2269" s="1" t="s">
        <v>4943</v>
      </c>
    </row>
    <row r="2270" spans="2:104" x14ac:dyDescent="0.25">
      <c r="B2270" s="2">
        <v>44343</v>
      </c>
      <c r="C2270" s="1">
        <v>0</v>
      </c>
      <c r="D2270" s="1">
        <v>1</v>
      </c>
      <c r="E2270" s="1">
        <v>0</v>
      </c>
      <c r="F2270" s="1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">
        <v>0</v>
      </c>
      <c r="AU2270" s="1">
        <v>0</v>
      </c>
      <c r="AV2270" s="1">
        <v>0</v>
      </c>
      <c r="AW2270" s="1">
        <v>0</v>
      </c>
      <c r="AX2270" s="1">
        <v>0</v>
      </c>
      <c r="AY2270" s="1">
        <v>0</v>
      </c>
      <c r="AZ2270" s="1">
        <v>0</v>
      </c>
      <c r="BA2270" s="1">
        <v>0</v>
      </c>
      <c r="BB2270" s="1">
        <v>0</v>
      </c>
      <c r="BC2270">
        <v>0</v>
      </c>
      <c r="BD2270">
        <v>0</v>
      </c>
      <c r="BE2270">
        <v>0</v>
      </c>
      <c r="BF2270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M2270" s="1">
        <v>0</v>
      </c>
      <c r="BN2270" s="1">
        <v>0</v>
      </c>
      <c r="BO2270" s="1">
        <v>0</v>
      </c>
      <c r="BP2270" s="1">
        <v>0</v>
      </c>
      <c r="BQ2270" s="1">
        <v>0</v>
      </c>
      <c r="BR2270" s="1">
        <v>0</v>
      </c>
      <c r="BS2270" s="1">
        <v>0</v>
      </c>
      <c r="BT2270" s="1">
        <v>0</v>
      </c>
      <c r="BU2270" s="1">
        <v>0</v>
      </c>
      <c r="BV2270" s="1">
        <v>0</v>
      </c>
      <c r="BW2270" s="1">
        <v>0</v>
      </c>
      <c r="BX2270" s="1">
        <v>0</v>
      </c>
      <c r="BY2270" s="1">
        <v>0</v>
      </c>
      <c r="BZ2270" s="1">
        <v>0</v>
      </c>
      <c r="CA2270" s="1">
        <v>0</v>
      </c>
      <c r="CB2270" s="1">
        <v>0</v>
      </c>
      <c r="CC2270" s="1">
        <v>0</v>
      </c>
      <c r="CD2270" s="1">
        <v>0</v>
      </c>
      <c r="CE2270" s="1">
        <v>0</v>
      </c>
      <c r="CF2270" s="1">
        <v>0</v>
      </c>
      <c r="CG2270" s="1">
        <v>0</v>
      </c>
      <c r="CH2270" s="1">
        <v>0</v>
      </c>
      <c r="CI2270" s="1" t="s">
        <v>4943</v>
      </c>
      <c r="CJ2270" s="1" t="s">
        <v>4943</v>
      </c>
      <c r="CK2270" s="1" t="s">
        <v>4943</v>
      </c>
      <c r="CL2270" s="1" t="s">
        <v>4943</v>
      </c>
      <c r="CM2270" s="1" t="s">
        <v>4943</v>
      </c>
      <c r="CN2270" s="1" t="s">
        <v>4943</v>
      </c>
      <c r="CO2270" s="1" t="s">
        <v>4943</v>
      </c>
      <c r="CP2270" s="1" t="s">
        <v>4943</v>
      </c>
      <c r="CQ2270" s="1" t="s">
        <v>4943</v>
      </c>
      <c r="CR2270" s="1" t="s">
        <v>4943</v>
      </c>
      <c r="CS2270" s="1" t="s">
        <v>4943</v>
      </c>
      <c r="CT2270" s="1" t="s">
        <v>4943</v>
      </c>
      <c r="CU2270" s="1" t="s">
        <v>4943</v>
      </c>
      <c r="CV2270" s="1" t="s">
        <v>4943</v>
      </c>
      <c r="CW2270" s="1" t="s">
        <v>4943</v>
      </c>
      <c r="CX2270" s="1" t="s">
        <v>4943</v>
      </c>
      <c r="CY2270" s="1" t="s">
        <v>23</v>
      </c>
      <c r="CZ2270" s="1" t="s">
        <v>4943</v>
      </c>
    </row>
    <row r="2271" spans="2:104" x14ac:dyDescent="0.25">
      <c r="B2271" s="2">
        <v>44343</v>
      </c>
      <c r="C2271" s="1">
        <v>1</v>
      </c>
      <c r="D2271" s="1">
        <v>0</v>
      </c>
      <c r="E2271" s="1">
        <v>0</v>
      </c>
      <c r="F2271" s="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1</v>
      </c>
      <c r="M2271">
        <v>1</v>
      </c>
      <c r="N2271">
        <v>1</v>
      </c>
      <c r="O2271">
        <v>1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0</v>
      </c>
      <c r="V2271" s="1">
        <v>1</v>
      </c>
      <c r="W2271" s="1">
        <v>0</v>
      </c>
      <c r="X2271" s="1">
        <v>0</v>
      </c>
      <c r="Y2271" s="1">
        <v>0</v>
      </c>
      <c r="Z2271" s="1">
        <v>0</v>
      </c>
      <c r="AA2271" s="1">
        <v>1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1</v>
      </c>
      <c r="AH2271" s="1">
        <v>1</v>
      </c>
      <c r="AI2271" s="1">
        <v>0</v>
      </c>
      <c r="AJ2271" s="1">
        <v>1</v>
      </c>
      <c r="AK2271" s="1">
        <v>0</v>
      </c>
      <c r="AL2271" s="1">
        <v>0</v>
      </c>
      <c r="AM2271" s="1">
        <v>1</v>
      </c>
      <c r="AN2271" s="1">
        <v>0</v>
      </c>
      <c r="AO2271" s="1">
        <v>0</v>
      </c>
      <c r="AP2271" s="1">
        <v>0</v>
      </c>
      <c r="AQ2271" s="1">
        <v>0</v>
      </c>
      <c r="AR2271" s="1">
        <v>1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1</v>
      </c>
      <c r="AZ2271" s="1">
        <v>1</v>
      </c>
      <c r="BA2271" s="1">
        <v>0</v>
      </c>
      <c r="BB2271" s="1">
        <v>1</v>
      </c>
      <c r="BC2271">
        <v>1</v>
      </c>
      <c r="BD2271">
        <v>0</v>
      </c>
      <c r="BE2271">
        <v>1</v>
      </c>
      <c r="BF2271">
        <v>0</v>
      </c>
      <c r="BG2271" s="1">
        <v>1</v>
      </c>
      <c r="BH2271" s="1">
        <v>0</v>
      </c>
      <c r="BI2271" s="1">
        <v>0</v>
      </c>
      <c r="BJ2271" s="1">
        <v>0</v>
      </c>
      <c r="BK2271" s="1">
        <v>0</v>
      </c>
      <c r="BL2271" s="1">
        <v>1</v>
      </c>
      <c r="BM2271" s="1">
        <v>0</v>
      </c>
      <c r="BN2271" s="1">
        <v>0</v>
      </c>
      <c r="BO2271" s="1">
        <v>0</v>
      </c>
      <c r="BP2271" s="1">
        <v>0</v>
      </c>
      <c r="BQ2271" s="1">
        <v>1</v>
      </c>
      <c r="BR2271" s="1">
        <v>1</v>
      </c>
      <c r="BS2271" s="1">
        <v>0</v>
      </c>
      <c r="BT2271" s="1">
        <v>0</v>
      </c>
      <c r="BU2271" s="1">
        <v>0</v>
      </c>
      <c r="BV2271" s="1">
        <v>1</v>
      </c>
      <c r="BW2271" s="1">
        <v>0</v>
      </c>
      <c r="BX2271" s="1">
        <v>0</v>
      </c>
      <c r="BY2271" s="1">
        <v>0</v>
      </c>
      <c r="BZ2271" s="1">
        <v>0</v>
      </c>
      <c r="CA2271" s="1">
        <v>1</v>
      </c>
      <c r="CB2271" s="1">
        <v>0</v>
      </c>
      <c r="CC2271" s="1">
        <v>0</v>
      </c>
      <c r="CD2271" s="1">
        <v>0</v>
      </c>
      <c r="CE2271" s="1">
        <v>0</v>
      </c>
      <c r="CF2271" s="1">
        <v>1</v>
      </c>
      <c r="CG2271" s="1">
        <v>0</v>
      </c>
      <c r="CH2271" s="1">
        <v>0</v>
      </c>
      <c r="CI2271" s="1" t="s">
        <v>4946</v>
      </c>
      <c r="CJ2271" s="1" t="s">
        <v>4946</v>
      </c>
      <c r="CK2271" s="1" t="s">
        <v>4946</v>
      </c>
      <c r="CL2271" s="1" t="s">
        <v>4946</v>
      </c>
      <c r="CM2271" s="1" t="s">
        <v>4946</v>
      </c>
      <c r="CN2271" s="1" t="s">
        <v>4946</v>
      </c>
      <c r="CO2271" s="1" t="s">
        <v>4946</v>
      </c>
      <c r="CP2271" s="1" t="s">
        <v>4946</v>
      </c>
      <c r="CQ2271" s="1" t="s">
        <v>4946</v>
      </c>
      <c r="CR2271" s="1" t="s">
        <v>4946</v>
      </c>
      <c r="CS2271" s="1" t="s">
        <v>4945</v>
      </c>
      <c r="CT2271" s="1" t="s">
        <v>4943</v>
      </c>
      <c r="CU2271" s="1" t="s">
        <v>4943</v>
      </c>
      <c r="CV2271" s="1" t="s">
        <v>4943</v>
      </c>
      <c r="CW2271" s="1" t="s">
        <v>4943</v>
      </c>
      <c r="CX2271" s="1" t="s">
        <v>4943</v>
      </c>
      <c r="CY2271" s="1" t="s">
        <v>4943</v>
      </c>
      <c r="CZ2271" s="1" t="s">
        <v>4943</v>
      </c>
    </row>
    <row r="2272" spans="2:104" x14ac:dyDescent="0.25">
      <c r="B2272" s="2">
        <v>44343</v>
      </c>
      <c r="C2272" s="1">
        <v>0</v>
      </c>
      <c r="D2272" s="1">
        <v>1</v>
      </c>
      <c r="E2272" s="1">
        <v>0</v>
      </c>
      <c r="F2272" s="1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>
        <v>0</v>
      </c>
      <c r="BD2272">
        <v>0</v>
      </c>
      <c r="BE2272">
        <v>0</v>
      </c>
      <c r="BF2272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M2272" s="1">
        <v>0</v>
      </c>
      <c r="BN2272" s="1">
        <v>0</v>
      </c>
      <c r="BO2272" s="1">
        <v>0</v>
      </c>
      <c r="BP2272" s="1">
        <v>0</v>
      </c>
      <c r="BQ2272" s="1">
        <v>0</v>
      </c>
      <c r="BR2272" s="1">
        <v>0</v>
      </c>
      <c r="BS2272" s="1">
        <v>0</v>
      </c>
      <c r="BT2272" s="1">
        <v>0</v>
      </c>
      <c r="BU2272" s="1">
        <v>0</v>
      </c>
      <c r="BV2272" s="1">
        <v>0</v>
      </c>
      <c r="BW2272" s="1">
        <v>0</v>
      </c>
      <c r="BX2272" s="1">
        <v>0</v>
      </c>
      <c r="BY2272" s="1">
        <v>0</v>
      </c>
      <c r="BZ2272" s="1">
        <v>0</v>
      </c>
      <c r="CA2272" s="1">
        <v>0</v>
      </c>
      <c r="CB2272" s="1">
        <v>0</v>
      </c>
      <c r="CC2272" s="1">
        <v>0</v>
      </c>
      <c r="CD2272" s="1">
        <v>0</v>
      </c>
      <c r="CE2272" s="1">
        <v>0</v>
      </c>
      <c r="CF2272" s="1">
        <v>0</v>
      </c>
      <c r="CG2272" s="1">
        <v>0</v>
      </c>
      <c r="CH2272" s="1">
        <v>0</v>
      </c>
      <c r="CI2272" s="1" t="s">
        <v>4943</v>
      </c>
      <c r="CJ2272" s="1" t="s">
        <v>4943</v>
      </c>
      <c r="CK2272" s="1" t="s">
        <v>4943</v>
      </c>
      <c r="CL2272" s="1" t="s">
        <v>4943</v>
      </c>
      <c r="CM2272" s="1" t="s">
        <v>4943</v>
      </c>
      <c r="CN2272" s="1" t="s">
        <v>4943</v>
      </c>
      <c r="CO2272" s="1" t="s">
        <v>4943</v>
      </c>
      <c r="CP2272" s="1" t="s">
        <v>4943</v>
      </c>
      <c r="CQ2272" s="1" t="s">
        <v>4943</v>
      </c>
      <c r="CR2272" s="1" t="s">
        <v>4943</v>
      </c>
      <c r="CS2272" s="1" t="s">
        <v>4943</v>
      </c>
      <c r="CT2272" s="1" t="s">
        <v>4943</v>
      </c>
      <c r="CU2272" s="1" t="s">
        <v>4943</v>
      </c>
      <c r="CV2272" s="1" t="s">
        <v>4943</v>
      </c>
      <c r="CW2272" s="1" t="s">
        <v>4943</v>
      </c>
      <c r="CX2272" s="1" t="s">
        <v>4943</v>
      </c>
      <c r="CY2272" s="1" t="s">
        <v>23</v>
      </c>
      <c r="CZ2272" s="1" t="s">
        <v>4943</v>
      </c>
    </row>
    <row r="2273" spans="2:104" x14ac:dyDescent="0.25">
      <c r="B2273" s="2">
        <v>44343</v>
      </c>
      <c r="C2273" s="1">
        <v>1</v>
      </c>
      <c r="D2273" s="1">
        <v>0</v>
      </c>
      <c r="E2273" s="1">
        <v>0</v>
      </c>
      <c r="F2273" s="1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1</v>
      </c>
      <c r="M2273">
        <v>0</v>
      </c>
      <c r="N2273">
        <v>1</v>
      </c>
      <c r="O2273">
        <v>1</v>
      </c>
      <c r="P2273">
        <v>0</v>
      </c>
      <c r="Q2273">
        <v>0</v>
      </c>
      <c r="R2273">
        <v>1</v>
      </c>
      <c r="S2273">
        <v>1</v>
      </c>
      <c r="T2273">
        <v>1</v>
      </c>
      <c r="U2273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1</v>
      </c>
      <c r="AB2273" s="1">
        <v>0</v>
      </c>
      <c r="AC2273" s="1">
        <v>0</v>
      </c>
      <c r="AD2273" s="1">
        <v>1</v>
      </c>
      <c r="AE2273" s="1">
        <v>0</v>
      </c>
      <c r="AF2273" s="1">
        <v>1</v>
      </c>
      <c r="AG2273" s="1">
        <v>0</v>
      </c>
      <c r="AH2273" s="1">
        <v>1</v>
      </c>
      <c r="AI2273" s="1">
        <v>1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1</v>
      </c>
      <c r="AS2273" s="1">
        <v>0</v>
      </c>
      <c r="AT2273" s="1">
        <v>0</v>
      </c>
      <c r="AU2273" s="1">
        <v>1</v>
      </c>
      <c r="AV2273" s="1">
        <v>0</v>
      </c>
      <c r="AW2273" s="1">
        <v>0</v>
      </c>
      <c r="AX2273" s="1">
        <v>1</v>
      </c>
      <c r="AY2273" s="1">
        <v>1</v>
      </c>
      <c r="AZ2273" s="1">
        <v>1</v>
      </c>
      <c r="BA2273" s="1">
        <v>1</v>
      </c>
      <c r="BB2273" s="1">
        <v>0</v>
      </c>
      <c r="BC2273">
        <v>1</v>
      </c>
      <c r="BD2273">
        <v>1</v>
      </c>
      <c r="BE2273">
        <v>1</v>
      </c>
      <c r="BF2273">
        <v>1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1</v>
      </c>
      <c r="BM2273" s="1">
        <v>0</v>
      </c>
      <c r="BN2273" s="1">
        <v>0</v>
      </c>
      <c r="BO2273" s="1">
        <v>1</v>
      </c>
      <c r="BP2273" s="1">
        <v>0</v>
      </c>
      <c r="BQ2273" s="1">
        <v>1</v>
      </c>
      <c r="BR2273" s="1">
        <v>1</v>
      </c>
      <c r="BS2273" s="1">
        <v>1</v>
      </c>
      <c r="BT2273" s="1">
        <v>1</v>
      </c>
      <c r="BU2273" s="1">
        <v>1</v>
      </c>
      <c r="BV2273" s="1">
        <v>0</v>
      </c>
      <c r="BW2273" s="1">
        <v>0</v>
      </c>
      <c r="BX2273" s="1">
        <v>0</v>
      </c>
      <c r="BY2273" s="1">
        <v>0</v>
      </c>
      <c r="BZ2273" s="1">
        <v>0</v>
      </c>
      <c r="CA2273" s="1">
        <v>1</v>
      </c>
      <c r="CB2273" s="1">
        <v>0</v>
      </c>
      <c r="CC2273" s="1">
        <v>0</v>
      </c>
      <c r="CD2273" s="1">
        <v>1</v>
      </c>
      <c r="CE2273" s="1">
        <v>0</v>
      </c>
      <c r="CF2273" s="1">
        <v>0</v>
      </c>
      <c r="CG2273" s="1">
        <v>0</v>
      </c>
      <c r="CH2273" s="1">
        <v>0</v>
      </c>
      <c r="CI2273" s="1" t="s">
        <v>4946</v>
      </c>
      <c r="CJ2273" s="1" t="s">
        <v>4946</v>
      </c>
      <c r="CK2273" s="1" t="s">
        <v>4946</v>
      </c>
      <c r="CL2273" s="1" t="s">
        <v>4946</v>
      </c>
      <c r="CM2273" s="1" t="s">
        <v>4946</v>
      </c>
      <c r="CN2273" s="1" t="s">
        <v>4946</v>
      </c>
      <c r="CO2273" s="1" t="s">
        <v>4946</v>
      </c>
      <c r="CP2273" s="1" t="s">
        <v>4946</v>
      </c>
      <c r="CQ2273" s="1" t="s">
        <v>4946</v>
      </c>
      <c r="CR2273" s="1" t="s">
        <v>4946</v>
      </c>
      <c r="CS2273" s="1" t="s">
        <v>4946</v>
      </c>
      <c r="CT2273" s="1" t="s">
        <v>4943</v>
      </c>
      <c r="CU2273" s="1" t="s">
        <v>4943</v>
      </c>
      <c r="CV2273" s="1" t="s">
        <v>4943</v>
      </c>
      <c r="CW2273" s="1" t="s">
        <v>4943</v>
      </c>
      <c r="CX2273" s="1" t="s">
        <v>4943</v>
      </c>
      <c r="CY2273" s="1" t="s">
        <v>4943</v>
      </c>
      <c r="CZ2273" s="1" t="s">
        <v>4943</v>
      </c>
    </row>
    <row r="2274" spans="2:104" x14ac:dyDescent="0.25">
      <c r="B2274" s="2">
        <v>44343</v>
      </c>
      <c r="C2274" s="1">
        <v>0</v>
      </c>
      <c r="D2274" s="1">
        <v>1</v>
      </c>
      <c r="E2274" s="1">
        <v>0</v>
      </c>
      <c r="F2274" s="1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>
        <v>0</v>
      </c>
      <c r="BD2274">
        <v>0</v>
      </c>
      <c r="BE2274">
        <v>0</v>
      </c>
      <c r="BF2274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M2274" s="1">
        <v>0</v>
      </c>
      <c r="BN2274" s="1">
        <v>0</v>
      </c>
      <c r="BO2274" s="1">
        <v>0</v>
      </c>
      <c r="BP2274" s="1">
        <v>0</v>
      </c>
      <c r="BQ2274" s="1">
        <v>0</v>
      </c>
      <c r="BR2274" s="1">
        <v>0</v>
      </c>
      <c r="BS2274" s="1">
        <v>0</v>
      </c>
      <c r="BT2274" s="1">
        <v>0</v>
      </c>
      <c r="BU2274" s="1">
        <v>0</v>
      </c>
      <c r="BV2274" s="1">
        <v>0</v>
      </c>
      <c r="BW2274" s="1">
        <v>0</v>
      </c>
      <c r="BX2274" s="1">
        <v>0</v>
      </c>
      <c r="BY2274" s="1">
        <v>0</v>
      </c>
      <c r="BZ2274" s="1">
        <v>0</v>
      </c>
      <c r="CA2274" s="1">
        <v>0</v>
      </c>
      <c r="CB2274" s="1">
        <v>0</v>
      </c>
      <c r="CC2274" s="1">
        <v>0</v>
      </c>
      <c r="CD2274" s="1">
        <v>0</v>
      </c>
      <c r="CE2274" s="1">
        <v>0</v>
      </c>
      <c r="CF2274" s="1">
        <v>0</v>
      </c>
      <c r="CG2274" s="1">
        <v>0</v>
      </c>
      <c r="CH2274" s="1">
        <v>0</v>
      </c>
      <c r="CI2274" s="1" t="s">
        <v>4943</v>
      </c>
      <c r="CJ2274" s="1" t="s">
        <v>4943</v>
      </c>
      <c r="CK2274" s="1" t="s">
        <v>4943</v>
      </c>
      <c r="CL2274" s="1" t="s">
        <v>4943</v>
      </c>
      <c r="CM2274" s="1" t="s">
        <v>4943</v>
      </c>
      <c r="CN2274" s="1" t="s">
        <v>4943</v>
      </c>
      <c r="CO2274" s="1" t="s">
        <v>4943</v>
      </c>
      <c r="CP2274" s="1" t="s">
        <v>4943</v>
      </c>
      <c r="CQ2274" s="1" t="s">
        <v>4943</v>
      </c>
      <c r="CR2274" s="1" t="s">
        <v>4943</v>
      </c>
      <c r="CS2274" s="1" t="s">
        <v>4943</v>
      </c>
      <c r="CT2274" s="1" t="s">
        <v>4943</v>
      </c>
      <c r="CU2274" s="1" t="s">
        <v>4943</v>
      </c>
      <c r="CV2274" s="1" t="s">
        <v>4943</v>
      </c>
      <c r="CW2274" s="1" t="s">
        <v>4943</v>
      </c>
      <c r="CX2274" s="1" t="s">
        <v>4943</v>
      </c>
      <c r="CY2274" s="1" t="s">
        <v>23</v>
      </c>
      <c r="CZ2274" s="1" t="s">
        <v>4943</v>
      </c>
    </row>
    <row r="2275" spans="2:104" x14ac:dyDescent="0.25">
      <c r="B2275" s="2">
        <v>44343</v>
      </c>
      <c r="C2275" s="1">
        <v>1</v>
      </c>
      <c r="D2275" s="1">
        <v>0</v>
      </c>
      <c r="E2275" s="1">
        <v>0</v>
      </c>
      <c r="F2275" s="1">
        <v>0</v>
      </c>
      <c r="G2275">
        <v>0</v>
      </c>
      <c r="H2275">
        <v>0</v>
      </c>
      <c r="I2275">
        <v>1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1</v>
      </c>
      <c r="R2275">
        <v>0</v>
      </c>
      <c r="S2275">
        <v>0</v>
      </c>
      <c r="T2275">
        <v>1</v>
      </c>
      <c r="U2275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1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>
        <v>0</v>
      </c>
      <c r="BD2275">
        <v>0</v>
      </c>
      <c r="BE2275">
        <v>0</v>
      </c>
      <c r="BF2275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M2275" s="1">
        <v>0</v>
      </c>
      <c r="BN2275" s="1">
        <v>0</v>
      </c>
      <c r="BO2275" s="1">
        <v>0</v>
      </c>
      <c r="BP2275" s="1">
        <v>0</v>
      </c>
      <c r="BQ2275" s="1">
        <v>0</v>
      </c>
      <c r="BR2275" s="1">
        <v>0</v>
      </c>
      <c r="BS2275" s="1">
        <v>0</v>
      </c>
      <c r="BT2275" s="1">
        <v>0</v>
      </c>
      <c r="BU2275" s="1">
        <v>0</v>
      </c>
      <c r="BV2275" s="1">
        <v>0</v>
      </c>
      <c r="BW2275" s="1">
        <v>0</v>
      </c>
      <c r="BX2275" s="1">
        <v>0</v>
      </c>
      <c r="BY2275" s="1">
        <v>0</v>
      </c>
      <c r="BZ2275" s="1">
        <v>0</v>
      </c>
      <c r="CA2275" s="1">
        <v>0</v>
      </c>
      <c r="CB2275" s="1">
        <v>0</v>
      </c>
      <c r="CC2275" s="1">
        <v>0</v>
      </c>
      <c r="CD2275" s="1">
        <v>0</v>
      </c>
      <c r="CE2275" s="1">
        <v>0</v>
      </c>
      <c r="CF2275" s="1">
        <v>0</v>
      </c>
      <c r="CG2275" s="1">
        <v>0</v>
      </c>
      <c r="CH2275" s="1">
        <v>0</v>
      </c>
      <c r="CI2275" s="1" t="s">
        <v>4946</v>
      </c>
      <c r="CJ2275" s="1" t="s">
        <v>4945</v>
      </c>
      <c r="CK2275" s="1" t="s">
        <v>4946</v>
      </c>
      <c r="CL2275" s="1" t="s">
        <v>4946</v>
      </c>
      <c r="CM2275" s="1" t="s">
        <v>4945</v>
      </c>
      <c r="CN2275" s="1" t="s">
        <v>4945</v>
      </c>
      <c r="CO2275" s="1" t="s">
        <v>4945</v>
      </c>
      <c r="CP2275" s="1" t="s">
        <v>4945</v>
      </c>
      <c r="CQ2275" s="1" t="s">
        <v>4945</v>
      </c>
      <c r="CR2275" s="1" t="s">
        <v>4945</v>
      </c>
      <c r="CS2275" s="1" t="s">
        <v>4945</v>
      </c>
      <c r="CT2275" s="1" t="s">
        <v>4943</v>
      </c>
      <c r="CU2275" s="1" t="s">
        <v>4943</v>
      </c>
      <c r="CV2275" s="1" t="s">
        <v>4943</v>
      </c>
      <c r="CW2275" s="1" t="s">
        <v>4943</v>
      </c>
      <c r="CX2275" s="1" t="s">
        <v>4943</v>
      </c>
      <c r="CY2275" s="1" t="s">
        <v>4943</v>
      </c>
      <c r="CZ2275" s="1" t="s">
        <v>4943</v>
      </c>
    </row>
    <row r="2276" spans="2:104" x14ac:dyDescent="0.25">
      <c r="B2276" s="2">
        <v>44343</v>
      </c>
      <c r="C2276" s="1">
        <v>1</v>
      </c>
      <c r="D2276" s="1">
        <v>0</v>
      </c>
      <c r="E2276" s="1">
        <v>0</v>
      </c>
      <c r="F2276" s="1">
        <v>0</v>
      </c>
      <c r="G2276">
        <v>0</v>
      </c>
      <c r="H2276">
        <v>0</v>
      </c>
      <c r="I2276">
        <v>1</v>
      </c>
      <c r="J2276">
        <v>1</v>
      </c>
      <c r="K2276">
        <v>1</v>
      </c>
      <c r="L2276">
        <v>1</v>
      </c>
      <c r="M2276">
        <v>1</v>
      </c>
      <c r="N2276">
        <v>0</v>
      </c>
      <c r="O2276">
        <v>1</v>
      </c>
      <c r="P2276">
        <v>0</v>
      </c>
      <c r="Q2276">
        <v>0</v>
      </c>
      <c r="R2276">
        <v>0</v>
      </c>
      <c r="S2276">
        <v>0</v>
      </c>
      <c r="T2276">
        <v>1</v>
      </c>
      <c r="U2276">
        <v>0</v>
      </c>
      <c r="V2276" s="1">
        <v>1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1</v>
      </c>
      <c r="AI2276" s="1">
        <v>0</v>
      </c>
      <c r="AJ2276" s="1">
        <v>0</v>
      </c>
      <c r="AK2276" s="1">
        <v>0</v>
      </c>
      <c r="AL2276" s="1">
        <v>0</v>
      </c>
      <c r="AM2276" s="1">
        <v>1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1</v>
      </c>
      <c r="AY2276" s="1">
        <v>1</v>
      </c>
      <c r="AZ2276" s="1">
        <v>1</v>
      </c>
      <c r="BA2276" s="1">
        <v>0</v>
      </c>
      <c r="BB2276" s="1">
        <v>0</v>
      </c>
      <c r="BC2276">
        <v>0</v>
      </c>
      <c r="BD2276">
        <v>0</v>
      </c>
      <c r="BE2276">
        <v>0</v>
      </c>
      <c r="BF2276">
        <v>0</v>
      </c>
      <c r="BG2276" s="1">
        <v>1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M2276" s="1">
        <v>0</v>
      </c>
      <c r="BN2276" s="1">
        <v>0</v>
      </c>
      <c r="BO2276" s="1">
        <v>0</v>
      </c>
      <c r="BP2276" s="1">
        <v>0</v>
      </c>
      <c r="BQ2276" s="1">
        <v>1</v>
      </c>
      <c r="BR2276" s="1">
        <v>0</v>
      </c>
      <c r="BS2276" s="1">
        <v>0</v>
      </c>
      <c r="BT2276" s="1">
        <v>0</v>
      </c>
      <c r="BU2276" s="1">
        <v>1</v>
      </c>
      <c r="BV2276" s="1">
        <v>1</v>
      </c>
      <c r="BW2276" s="1">
        <v>0</v>
      </c>
      <c r="BX2276" s="1">
        <v>0</v>
      </c>
      <c r="BY2276" s="1">
        <v>0</v>
      </c>
      <c r="BZ2276" s="1">
        <v>0</v>
      </c>
      <c r="CA2276" s="1">
        <v>0</v>
      </c>
      <c r="CB2276" s="1">
        <v>0</v>
      </c>
      <c r="CC2276" s="1">
        <v>0</v>
      </c>
      <c r="CD2276" s="1">
        <v>0</v>
      </c>
      <c r="CE2276" s="1">
        <v>0</v>
      </c>
      <c r="CF2276" s="1">
        <v>1</v>
      </c>
      <c r="CG2276" s="1">
        <v>0</v>
      </c>
      <c r="CH2276" s="1">
        <v>0</v>
      </c>
      <c r="CI2276" s="1" t="s">
        <v>4946</v>
      </c>
      <c r="CJ2276" s="1" t="s">
        <v>4946</v>
      </c>
      <c r="CK2276" s="1" t="s">
        <v>4946</v>
      </c>
      <c r="CL2276" s="1" t="s">
        <v>4946</v>
      </c>
      <c r="CM2276" s="1" t="s">
        <v>4946</v>
      </c>
      <c r="CN2276" s="1" t="s">
        <v>4946</v>
      </c>
      <c r="CO2276" s="1" t="s">
        <v>4946</v>
      </c>
      <c r="CP2276" s="1" t="s">
        <v>4946</v>
      </c>
      <c r="CQ2276" s="1" t="s">
        <v>4946</v>
      </c>
      <c r="CR2276" s="1" t="s">
        <v>4946</v>
      </c>
      <c r="CS2276" s="1" t="s">
        <v>4945</v>
      </c>
      <c r="CT2276" s="1" t="s">
        <v>4943</v>
      </c>
      <c r="CU2276" s="1" t="s">
        <v>4943</v>
      </c>
      <c r="CV2276" s="1" t="s">
        <v>4943</v>
      </c>
      <c r="CW2276" s="1" t="s">
        <v>4943</v>
      </c>
      <c r="CX2276" s="1" t="s">
        <v>4943</v>
      </c>
      <c r="CY2276" s="1" t="s">
        <v>4943</v>
      </c>
      <c r="CZ2276" s="1" t="s">
        <v>4943</v>
      </c>
    </row>
    <row r="2277" spans="2:104" x14ac:dyDescent="0.25">
      <c r="B2277" s="2">
        <v>44343</v>
      </c>
      <c r="C2277" s="1">
        <v>0</v>
      </c>
      <c r="D2277" s="1">
        <v>1</v>
      </c>
      <c r="E2277" s="1">
        <v>0</v>
      </c>
      <c r="F2277" s="1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>
        <v>0</v>
      </c>
      <c r="BD2277">
        <v>0</v>
      </c>
      <c r="BE2277">
        <v>0</v>
      </c>
      <c r="BF2277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M2277" s="1">
        <v>0</v>
      </c>
      <c r="BN2277" s="1">
        <v>0</v>
      </c>
      <c r="BO2277" s="1">
        <v>0</v>
      </c>
      <c r="BP2277" s="1">
        <v>0</v>
      </c>
      <c r="BQ2277" s="1">
        <v>0</v>
      </c>
      <c r="BR2277" s="1">
        <v>0</v>
      </c>
      <c r="BS2277" s="1">
        <v>0</v>
      </c>
      <c r="BT2277" s="1">
        <v>0</v>
      </c>
      <c r="BU2277" s="1">
        <v>0</v>
      </c>
      <c r="BV2277" s="1">
        <v>0</v>
      </c>
      <c r="BW2277" s="1">
        <v>0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0</v>
      </c>
      <c r="CD2277" s="1">
        <v>0</v>
      </c>
      <c r="CE2277" s="1">
        <v>0</v>
      </c>
      <c r="CF2277" s="1">
        <v>0</v>
      </c>
      <c r="CG2277" s="1">
        <v>0</v>
      </c>
      <c r="CH2277" s="1">
        <v>0</v>
      </c>
      <c r="CI2277" s="1" t="s">
        <v>4943</v>
      </c>
      <c r="CJ2277" s="1" t="s">
        <v>4943</v>
      </c>
      <c r="CK2277" s="1" t="s">
        <v>4943</v>
      </c>
      <c r="CL2277" s="1" t="s">
        <v>4943</v>
      </c>
      <c r="CM2277" s="1" t="s">
        <v>4943</v>
      </c>
      <c r="CN2277" s="1" t="s">
        <v>4943</v>
      </c>
      <c r="CO2277" s="1" t="s">
        <v>4943</v>
      </c>
      <c r="CP2277" s="1" t="s">
        <v>4943</v>
      </c>
      <c r="CQ2277" s="1" t="s">
        <v>4943</v>
      </c>
      <c r="CR2277" s="1" t="s">
        <v>4943</v>
      </c>
      <c r="CS2277" s="1" t="s">
        <v>4943</v>
      </c>
      <c r="CT2277" s="1" t="s">
        <v>4943</v>
      </c>
      <c r="CU2277" s="1" t="s">
        <v>4943</v>
      </c>
      <c r="CV2277" s="1" t="s">
        <v>4943</v>
      </c>
      <c r="CW2277" s="1" t="s">
        <v>4943</v>
      </c>
      <c r="CX2277" s="1" t="s">
        <v>4943</v>
      </c>
      <c r="CY2277" s="1" t="s">
        <v>23</v>
      </c>
      <c r="CZ2277" s="1" t="s">
        <v>4943</v>
      </c>
    </row>
    <row r="2278" spans="2:104" x14ac:dyDescent="0.25">
      <c r="B2278" s="2">
        <v>44343</v>
      </c>
      <c r="C2278" s="1">
        <v>1</v>
      </c>
      <c r="D2278" s="1">
        <v>0</v>
      </c>
      <c r="E2278" s="1">
        <v>0</v>
      </c>
      <c r="F2278" s="1">
        <v>0</v>
      </c>
      <c r="G2278">
        <v>0</v>
      </c>
      <c r="H2278">
        <v>0</v>
      </c>
      <c r="I2278">
        <v>1</v>
      </c>
      <c r="J2278">
        <v>1</v>
      </c>
      <c r="K2278">
        <v>0</v>
      </c>
      <c r="L2278">
        <v>0</v>
      </c>
      <c r="M2278">
        <v>1</v>
      </c>
      <c r="N2278">
        <v>1</v>
      </c>
      <c r="O2278">
        <v>0</v>
      </c>
      <c r="P2278">
        <v>0</v>
      </c>
      <c r="Q2278">
        <v>0</v>
      </c>
      <c r="R2278">
        <v>1</v>
      </c>
      <c r="S2278">
        <v>0</v>
      </c>
      <c r="T2278">
        <v>1</v>
      </c>
      <c r="U2278">
        <v>0</v>
      </c>
      <c r="V2278" s="1">
        <v>1</v>
      </c>
      <c r="W2278" s="1">
        <v>1</v>
      </c>
      <c r="X2278" s="1">
        <v>1</v>
      </c>
      <c r="Y2278" s="1">
        <v>1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1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1</v>
      </c>
      <c r="AN2278" s="1">
        <v>1</v>
      </c>
      <c r="AO2278" s="1">
        <v>1</v>
      </c>
      <c r="AP2278" s="1">
        <v>1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>
        <v>0</v>
      </c>
      <c r="BD2278">
        <v>0</v>
      </c>
      <c r="BE2278">
        <v>0</v>
      </c>
      <c r="BF2278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M2278" s="1">
        <v>0</v>
      </c>
      <c r="BN2278" s="1">
        <v>0</v>
      </c>
      <c r="BO2278" s="1">
        <v>0</v>
      </c>
      <c r="BP2278" s="1">
        <v>0</v>
      </c>
      <c r="BQ2278" s="1">
        <v>0</v>
      </c>
      <c r="BR2278" s="1">
        <v>0</v>
      </c>
      <c r="BS2278" s="1">
        <v>0</v>
      </c>
      <c r="BT2278" s="1">
        <v>0</v>
      </c>
      <c r="BU2278" s="1">
        <v>0</v>
      </c>
      <c r="BV2278" s="1">
        <v>0</v>
      </c>
      <c r="BW2278" s="1">
        <v>0</v>
      </c>
      <c r="BX2278" s="1">
        <v>0</v>
      </c>
      <c r="BY2278" s="1">
        <v>0</v>
      </c>
      <c r="BZ2278" s="1">
        <v>0</v>
      </c>
      <c r="CA2278" s="1">
        <v>0</v>
      </c>
      <c r="CB2278" s="1">
        <v>0</v>
      </c>
      <c r="CC2278" s="1">
        <v>0</v>
      </c>
      <c r="CD2278" s="1">
        <v>0</v>
      </c>
      <c r="CE2278" s="1">
        <v>0</v>
      </c>
      <c r="CF2278" s="1">
        <v>1</v>
      </c>
      <c r="CG2278" s="1">
        <v>1</v>
      </c>
      <c r="CH2278" s="1">
        <v>1</v>
      </c>
      <c r="CI2278" s="1" t="s">
        <v>4946</v>
      </c>
      <c r="CJ2278" s="1" t="s">
        <v>4946</v>
      </c>
      <c r="CK2278" s="1" t="s">
        <v>4946</v>
      </c>
      <c r="CL2278" s="1" t="s">
        <v>4946</v>
      </c>
      <c r="CM2278" s="1" t="s">
        <v>4946</v>
      </c>
      <c r="CN2278" s="1" t="s">
        <v>4946</v>
      </c>
      <c r="CO2278" s="1" t="s">
        <v>4946</v>
      </c>
      <c r="CP2278" s="1" t="s">
        <v>4945</v>
      </c>
      <c r="CQ2278" s="1" t="s">
        <v>4945</v>
      </c>
      <c r="CR2278" s="1" t="s">
        <v>4945</v>
      </c>
      <c r="CS2278" s="1" t="s">
        <v>4945</v>
      </c>
      <c r="CT2278" s="1" t="s">
        <v>4943</v>
      </c>
      <c r="CU2278" s="1" t="s">
        <v>4943</v>
      </c>
      <c r="CV2278" s="1" t="s">
        <v>4943</v>
      </c>
      <c r="CW2278" s="1" t="s">
        <v>4943</v>
      </c>
      <c r="CX2278" s="1" t="s">
        <v>4943</v>
      </c>
      <c r="CY2278" s="1" t="s">
        <v>4943</v>
      </c>
      <c r="CZ2278" s="1" t="s">
        <v>4943</v>
      </c>
    </row>
    <row r="2279" spans="2:104" x14ac:dyDescent="0.25">
      <c r="B2279" s="2">
        <v>44343</v>
      </c>
      <c r="C2279" s="1">
        <v>0</v>
      </c>
      <c r="D2279" s="1">
        <v>1</v>
      </c>
      <c r="E2279" s="1">
        <v>0</v>
      </c>
      <c r="F2279" s="1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>
        <v>0</v>
      </c>
      <c r="BD2279">
        <v>0</v>
      </c>
      <c r="BE2279">
        <v>0</v>
      </c>
      <c r="BF2279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M2279" s="1">
        <v>0</v>
      </c>
      <c r="BN2279" s="1">
        <v>0</v>
      </c>
      <c r="BO2279" s="1">
        <v>0</v>
      </c>
      <c r="BP2279" s="1">
        <v>0</v>
      </c>
      <c r="BQ2279" s="1">
        <v>0</v>
      </c>
      <c r="BR2279" s="1">
        <v>0</v>
      </c>
      <c r="BS2279" s="1">
        <v>0</v>
      </c>
      <c r="BT2279" s="1">
        <v>0</v>
      </c>
      <c r="BU2279" s="1">
        <v>0</v>
      </c>
      <c r="BV2279" s="1">
        <v>0</v>
      </c>
      <c r="BW2279" s="1">
        <v>0</v>
      </c>
      <c r="BX2279" s="1">
        <v>0</v>
      </c>
      <c r="BY2279" s="1">
        <v>0</v>
      </c>
      <c r="BZ2279" s="1">
        <v>0</v>
      </c>
      <c r="CA2279" s="1">
        <v>0</v>
      </c>
      <c r="CB2279" s="1">
        <v>0</v>
      </c>
      <c r="CC2279" s="1">
        <v>0</v>
      </c>
      <c r="CD2279" s="1">
        <v>0</v>
      </c>
      <c r="CE2279" s="1">
        <v>0</v>
      </c>
      <c r="CF2279" s="1">
        <v>0</v>
      </c>
      <c r="CG2279" s="1">
        <v>0</v>
      </c>
      <c r="CH2279" s="1">
        <v>0</v>
      </c>
      <c r="CI2279" s="1" t="s">
        <v>4943</v>
      </c>
      <c r="CJ2279" s="1" t="s">
        <v>4943</v>
      </c>
      <c r="CK2279" s="1" t="s">
        <v>4943</v>
      </c>
      <c r="CL2279" s="1" t="s">
        <v>4943</v>
      </c>
      <c r="CM2279" s="1" t="s">
        <v>4943</v>
      </c>
      <c r="CN2279" s="1" t="s">
        <v>4943</v>
      </c>
      <c r="CO2279" s="1" t="s">
        <v>4943</v>
      </c>
      <c r="CP2279" s="1" t="s">
        <v>4943</v>
      </c>
      <c r="CQ2279" s="1" t="s">
        <v>4943</v>
      </c>
      <c r="CR2279" s="1" t="s">
        <v>4943</v>
      </c>
      <c r="CS2279" s="1" t="s">
        <v>4943</v>
      </c>
      <c r="CT2279" s="1" t="s">
        <v>4943</v>
      </c>
      <c r="CU2279" s="1" t="s">
        <v>4943</v>
      </c>
      <c r="CV2279" s="1" t="s">
        <v>4943</v>
      </c>
      <c r="CW2279" s="1" t="s">
        <v>4943</v>
      </c>
      <c r="CX2279" s="1" t="s">
        <v>4943</v>
      </c>
      <c r="CY2279" s="1" t="s">
        <v>23</v>
      </c>
      <c r="CZ2279" s="1" t="s">
        <v>4943</v>
      </c>
    </row>
    <row r="2280" spans="2:104" x14ac:dyDescent="0.25">
      <c r="B2280" s="2">
        <v>44343</v>
      </c>
      <c r="C2280" s="1">
        <v>1</v>
      </c>
      <c r="D2280" s="1">
        <v>0</v>
      </c>
      <c r="E2280" s="1">
        <v>0</v>
      </c>
      <c r="F2280" s="1">
        <v>0</v>
      </c>
      <c r="G2280">
        <v>0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1</v>
      </c>
      <c r="O2280">
        <v>1</v>
      </c>
      <c r="P2280">
        <v>0</v>
      </c>
      <c r="Q2280">
        <v>0</v>
      </c>
      <c r="R2280">
        <v>1</v>
      </c>
      <c r="S2280">
        <v>1</v>
      </c>
      <c r="T2280">
        <v>1</v>
      </c>
      <c r="U2280">
        <v>0</v>
      </c>
      <c r="V2280" s="1">
        <v>1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1</v>
      </c>
      <c r="AG2280" s="1">
        <v>0</v>
      </c>
      <c r="AH2280" s="1">
        <v>1</v>
      </c>
      <c r="AI2280" s="1">
        <v>0</v>
      </c>
      <c r="AJ2280" s="1">
        <v>0</v>
      </c>
      <c r="AK2280" s="1">
        <v>0</v>
      </c>
      <c r="AL2280" s="1">
        <v>0</v>
      </c>
      <c r="AM2280" s="1">
        <v>1</v>
      </c>
      <c r="AN2280" s="1">
        <v>0</v>
      </c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1</v>
      </c>
      <c r="AY2280" s="1">
        <v>1</v>
      </c>
      <c r="AZ2280" s="1">
        <v>1</v>
      </c>
      <c r="BA2280" s="1">
        <v>0</v>
      </c>
      <c r="BB2280" s="1">
        <v>1</v>
      </c>
      <c r="BC2280">
        <v>1</v>
      </c>
      <c r="BD2280">
        <v>1</v>
      </c>
      <c r="BE2280">
        <v>1</v>
      </c>
      <c r="BF2280">
        <v>0</v>
      </c>
      <c r="BG2280" s="1">
        <v>1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M2280" s="1">
        <v>0</v>
      </c>
      <c r="BN2280" s="1">
        <v>0</v>
      </c>
      <c r="BO2280" s="1">
        <v>0</v>
      </c>
      <c r="BP2280" s="1">
        <v>0</v>
      </c>
      <c r="BQ2280" s="1">
        <v>0</v>
      </c>
      <c r="BR2280" s="1">
        <v>0</v>
      </c>
      <c r="BS2280" s="1">
        <v>0</v>
      </c>
      <c r="BT2280" s="1">
        <v>0</v>
      </c>
      <c r="BU2280" s="1">
        <v>0</v>
      </c>
      <c r="BV2280" s="1">
        <v>0</v>
      </c>
      <c r="BW2280" s="1">
        <v>0</v>
      </c>
      <c r="BX2280" s="1">
        <v>0</v>
      </c>
      <c r="BY2280" s="1">
        <v>0</v>
      </c>
      <c r="BZ2280" s="1">
        <v>0</v>
      </c>
      <c r="CA2280" s="1">
        <v>0</v>
      </c>
      <c r="CB2280" s="1">
        <v>0</v>
      </c>
      <c r="CC2280" s="1">
        <v>0</v>
      </c>
      <c r="CD2280" s="1">
        <v>0</v>
      </c>
      <c r="CE2280" s="1">
        <v>0</v>
      </c>
      <c r="CF2280" s="1">
        <v>1</v>
      </c>
      <c r="CG2280" s="1">
        <v>0</v>
      </c>
      <c r="CH2280" s="1">
        <v>0</v>
      </c>
      <c r="CI2280" s="1" t="s">
        <v>4944</v>
      </c>
      <c r="CJ2280" s="1" t="s">
        <v>4946</v>
      </c>
      <c r="CK2280" s="1" t="s">
        <v>4945</v>
      </c>
      <c r="CL2280" s="1" t="s">
        <v>4945</v>
      </c>
      <c r="CM2280" s="1" t="s">
        <v>4946</v>
      </c>
      <c r="CN2280" s="1" t="s">
        <v>4945</v>
      </c>
      <c r="CO2280" s="1" t="s">
        <v>4946</v>
      </c>
      <c r="CP2280" s="1" t="s">
        <v>4944</v>
      </c>
      <c r="CQ2280" s="1" t="s">
        <v>4944</v>
      </c>
      <c r="CR2280" s="1" t="s">
        <v>4946</v>
      </c>
      <c r="CS2280" s="1" t="s">
        <v>4945</v>
      </c>
      <c r="CT2280" s="1" t="s">
        <v>4943</v>
      </c>
      <c r="CU2280" s="1" t="s">
        <v>4943</v>
      </c>
      <c r="CV2280" s="1" t="s">
        <v>4943</v>
      </c>
      <c r="CW2280" s="1" t="s">
        <v>4943</v>
      </c>
      <c r="CX2280" s="1" t="s">
        <v>4943</v>
      </c>
      <c r="CY2280" s="1" t="s">
        <v>4943</v>
      </c>
      <c r="CZ2280" s="1" t="s">
        <v>4943</v>
      </c>
    </row>
    <row r="2281" spans="2:104" x14ac:dyDescent="0.25">
      <c r="B2281" s="2">
        <v>44342</v>
      </c>
      <c r="C2281" s="1">
        <v>1</v>
      </c>
      <c r="D2281" s="1">
        <v>0</v>
      </c>
      <c r="E2281" s="1">
        <v>0</v>
      </c>
      <c r="F2281" s="1">
        <v>0</v>
      </c>
      <c r="G2281">
        <v>1</v>
      </c>
      <c r="H2281">
        <v>1</v>
      </c>
      <c r="I2281">
        <v>1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1</v>
      </c>
      <c r="P2281">
        <v>0</v>
      </c>
      <c r="Q2281">
        <v>0</v>
      </c>
      <c r="R2281">
        <v>1</v>
      </c>
      <c r="S2281">
        <v>1</v>
      </c>
      <c r="T2281">
        <v>0</v>
      </c>
      <c r="U2281">
        <v>0</v>
      </c>
      <c r="V2281" s="1">
        <v>1</v>
      </c>
      <c r="W2281" s="1">
        <v>0</v>
      </c>
      <c r="X2281" s="1">
        <v>0</v>
      </c>
      <c r="Y2281" s="1">
        <v>0</v>
      </c>
      <c r="Z2281" s="1">
        <v>0</v>
      </c>
      <c r="AA2281" s="1">
        <v>1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>
        <v>0</v>
      </c>
      <c r="BD2281">
        <v>0</v>
      </c>
      <c r="BE2281">
        <v>0</v>
      </c>
      <c r="BF228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M2281" s="1">
        <v>0</v>
      </c>
      <c r="BN2281" s="1">
        <v>0</v>
      </c>
      <c r="BO2281" s="1">
        <v>0</v>
      </c>
      <c r="BP2281" s="1">
        <v>0</v>
      </c>
      <c r="BQ2281" s="1">
        <v>0</v>
      </c>
      <c r="BR2281" s="1">
        <v>0</v>
      </c>
      <c r="BS2281" s="1">
        <v>0</v>
      </c>
      <c r="BT2281" s="1">
        <v>0</v>
      </c>
      <c r="BU2281" s="1">
        <v>0</v>
      </c>
      <c r="BV2281" s="1">
        <v>0</v>
      </c>
      <c r="BW2281" s="1">
        <v>0</v>
      </c>
      <c r="BX2281" s="1">
        <v>0</v>
      </c>
      <c r="BY2281" s="1">
        <v>0</v>
      </c>
      <c r="BZ2281" s="1">
        <v>0</v>
      </c>
      <c r="CA2281" s="1">
        <v>0</v>
      </c>
      <c r="CB2281" s="1">
        <v>0</v>
      </c>
      <c r="CC2281" s="1">
        <v>0</v>
      </c>
      <c r="CD2281" s="1">
        <v>0</v>
      </c>
      <c r="CE2281" s="1">
        <v>0</v>
      </c>
      <c r="CF2281" s="1">
        <v>0</v>
      </c>
      <c r="CG2281" s="1">
        <v>0</v>
      </c>
      <c r="CH2281" s="1">
        <v>0</v>
      </c>
      <c r="CI2281" s="1" t="s">
        <v>4944</v>
      </c>
      <c r="CJ2281" s="1" t="s">
        <v>4946</v>
      </c>
      <c r="CK2281" s="1" t="s">
        <v>4945</v>
      </c>
      <c r="CL2281" s="1" t="s">
        <v>4945</v>
      </c>
      <c r="CM2281" s="1" t="s">
        <v>4945</v>
      </c>
      <c r="CN2281" s="1" t="s">
        <v>4945</v>
      </c>
      <c r="CO2281" s="1" t="s">
        <v>4945</v>
      </c>
      <c r="CP2281" s="1" t="s">
        <v>4944</v>
      </c>
      <c r="CQ2281" s="1" t="s">
        <v>4945</v>
      </c>
      <c r="CR2281" s="1" t="s">
        <v>4945</v>
      </c>
      <c r="CS2281" s="1" t="s">
        <v>4945</v>
      </c>
      <c r="CT2281" s="1" t="s">
        <v>4943</v>
      </c>
      <c r="CU2281" s="1" t="s">
        <v>4943</v>
      </c>
      <c r="CV2281" s="1" t="s">
        <v>4943</v>
      </c>
      <c r="CW2281" s="1" t="s">
        <v>4943</v>
      </c>
      <c r="CX2281" s="1" t="s">
        <v>4943</v>
      </c>
      <c r="CY2281" s="1" t="s">
        <v>4943</v>
      </c>
      <c r="CZ2281" s="1" t="s">
        <v>4943</v>
      </c>
    </row>
    <row r="2282" spans="2:104" x14ac:dyDescent="0.25">
      <c r="B2282" s="2">
        <v>44342</v>
      </c>
      <c r="C2282" s="1">
        <v>1</v>
      </c>
      <c r="D2282" s="1">
        <v>0</v>
      </c>
      <c r="E2282" s="1">
        <v>0</v>
      </c>
      <c r="F2282" s="1">
        <v>0</v>
      </c>
      <c r="G2282">
        <v>1</v>
      </c>
      <c r="H2282">
        <v>1</v>
      </c>
      <c r="I2282">
        <v>0</v>
      </c>
      <c r="J2282">
        <v>1</v>
      </c>
      <c r="K2282">
        <v>1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0</v>
      </c>
      <c r="AH2282" s="1">
        <v>1</v>
      </c>
      <c r="AI2282" s="1">
        <v>0</v>
      </c>
      <c r="AJ2282" s="1">
        <v>0</v>
      </c>
      <c r="AK2282" s="1">
        <v>0</v>
      </c>
      <c r="AL2282" s="1">
        <v>0</v>
      </c>
      <c r="AM2282" s="1">
        <v>1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1</v>
      </c>
      <c r="AY2282" s="1">
        <v>0</v>
      </c>
      <c r="AZ2282" s="1">
        <v>1</v>
      </c>
      <c r="BA2282" s="1">
        <v>0</v>
      </c>
      <c r="BB2282" s="1">
        <v>1</v>
      </c>
      <c r="BC2282">
        <v>1</v>
      </c>
      <c r="BD2282">
        <v>0</v>
      </c>
      <c r="BE2282">
        <v>1</v>
      </c>
      <c r="BF2282">
        <v>0</v>
      </c>
      <c r="BG2282" s="1">
        <v>1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M2282" s="1">
        <v>0</v>
      </c>
      <c r="BN2282" s="1">
        <v>0</v>
      </c>
      <c r="BO2282" s="1">
        <v>0</v>
      </c>
      <c r="BP2282" s="1">
        <v>0</v>
      </c>
      <c r="BQ2282" s="1">
        <v>0</v>
      </c>
      <c r="BR2282" s="1">
        <v>0</v>
      </c>
      <c r="BS2282" s="1">
        <v>0</v>
      </c>
      <c r="BT2282" s="1">
        <v>0</v>
      </c>
      <c r="BU2282" s="1">
        <v>0</v>
      </c>
      <c r="BV2282" s="1">
        <v>0</v>
      </c>
      <c r="BW2282" s="1">
        <v>0</v>
      </c>
      <c r="BX2282" s="1">
        <v>0</v>
      </c>
      <c r="BY2282" s="1">
        <v>0</v>
      </c>
      <c r="BZ2282" s="1">
        <v>0</v>
      </c>
      <c r="CA2282" s="1">
        <v>0</v>
      </c>
      <c r="CB2282" s="1">
        <v>0</v>
      </c>
      <c r="CC2282" s="1">
        <v>0</v>
      </c>
      <c r="CD2282" s="1">
        <v>0</v>
      </c>
      <c r="CE2282" s="1">
        <v>0</v>
      </c>
      <c r="CF2282" s="1">
        <v>0</v>
      </c>
      <c r="CG2282" s="1">
        <v>0</v>
      </c>
      <c r="CH2282" s="1">
        <v>0</v>
      </c>
      <c r="CI2282" s="1" t="s">
        <v>4944</v>
      </c>
      <c r="CJ2282" s="1" t="s">
        <v>4944</v>
      </c>
      <c r="CK2282" s="1" t="s">
        <v>4945</v>
      </c>
      <c r="CL2282" s="1" t="s">
        <v>4945</v>
      </c>
      <c r="CM2282" s="1" t="s">
        <v>4944</v>
      </c>
      <c r="CN2282" s="1" t="s">
        <v>4945</v>
      </c>
      <c r="CO2282" s="1" t="s">
        <v>4944</v>
      </c>
      <c r="CP2282" s="1" t="s">
        <v>4944</v>
      </c>
      <c r="CQ2282" s="1" t="s">
        <v>4945</v>
      </c>
      <c r="CR2282" s="1" t="s">
        <v>4944</v>
      </c>
      <c r="CS2282" s="1" t="s">
        <v>4944</v>
      </c>
      <c r="CT2282" s="1" t="s">
        <v>4943</v>
      </c>
      <c r="CU2282" s="1" t="s">
        <v>4943</v>
      </c>
      <c r="CV2282" s="1" t="s">
        <v>4943</v>
      </c>
      <c r="CW2282" s="1" t="s">
        <v>4943</v>
      </c>
      <c r="CX2282" s="1" t="s">
        <v>4943</v>
      </c>
      <c r="CY2282" s="1" t="s">
        <v>4943</v>
      </c>
      <c r="CZ2282" s="1" t="s">
        <v>4943</v>
      </c>
    </row>
    <row r="2283" spans="2:104" x14ac:dyDescent="0.25">
      <c r="B2283" s="2">
        <v>44342</v>
      </c>
      <c r="C2283" s="1">
        <v>1</v>
      </c>
      <c r="D2283" s="1">
        <v>0</v>
      </c>
      <c r="E2283" s="1">
        <v>0</v>
      </c>
      <c r="F2283" s="1">
        <v>0</v>
      </c>
      <c r="G2283">
        <v>1</v>
      </c>
      <c r="H2283">
        <v>1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</v>
      </c>
      <c r="P2283">
        <v>0</v>
      </c>
      <c r="Q2283">
        <v>0</v>
      </c>
      <c r="R2283">
        <v>0</v>
      </c>
      <c r="S2283">
        <v>1</v>
      </c>
      <c r="T2283">
        <v>1</v>
      </c>
      <c r="U2283">
        <v>0</v>
      </c>
      <c r="V2283" s="1">
        <v>1</v>
      </c>
      <c r="W2283" s="1">
        <v>0</v>
      </c>
      <c r="X2283" s="1">
        <v>0</v>
      </c>
      <c r="Y2283" s="1">
        <v>0</v>
      </c>
      <c r="Z2283" s="1">
        <v>0</v>
      </c>
      <c r="AA2283" s="1">
        <v>1</v>
      </c>
      <c r="AB2283" s="1">
        <v>0</v>
      </c>
      <c r="AC2283" s="1">
        <v>0</v>
      </c>
      <c r="AD2283" s="1">
        <v>0</v>
      </c>
      <c r="AE2283" s="1">
        <v>0</v>
      </c>
      <c r="AF2283" s="1">
        <v>1</v>
      </c>
      <c r="AG2283" s="1">
        <v>0</v>
      </c>
      <c r="AH2283" s="1">
        <v>1</v>
      </c>
      <c r="AI2283" s="1">
        <v>1</v>
      </c>
      <c r="AJ2283" s="1">
        <v>1</v>
      </c>
      <c r="AK2283" s="1">
        <v>0</v>
      </c>
      <c r="AL2283" s="1">
        <v>1</v>
      </c>
      <c r="AM2283" s="1">
        <v>1</v>
      </c>
      <c r="AN2283" s="1">
        <v>0</v>
      </c>
      <c r="AO2283" s="1">
        <v>0</v>
      </c>
      <c r="AP2283" s="1">
        <v>0</v>
      </c>
      <c r="AQ2283" s="1">
        <v>0</v>
      </c>
      <c r="AR2283" s="1">
        <v>1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1</v>
      </c>
      <c r="AY2283" s="1">
        <v>0</v>
      </c>
      <c r="AZ2283" s="1">
        <v>1</v>
      </c>
      <c r="BA2283" s="1">
        <v>0</v>
      </c>
      <c r="BB2283" s="1">
        <v>0</v>
      </c>
      <c r="BC2283">
        <v>1</v>
      </c>
      <c r="BD2283">
        <v>0</v>
      </c>
      <c r="BE2283">
        <v>1</v>
      </c>
      <c r="BF2283">
        <v>0</v>
      </c>
      <c r="BG2283" s="1">
        <v>1</v>
      </c>
      <c r="BH2283" s="1">
        <v>0</v>
      </c>
      <c r="BI2283" s="1">
        <v>0</v>
      </c>
      <c r="BJ2283" s="1">
        <v>0</v>
      </c>
      <c r="BK2283" s="1">
        <v>0</v>
      </c>
      <c r="BL2283" s="1">
        <v>1</v>
      </c>
      <c r="BM2283" s="1">
        <v>0</v>
      </c>
      <c r="BN2283" s="1">
        <v>0</v>
      </c>
      <c r="BO2283" s="1">
        <v>0</v>
      </c>
      <c r="BP2283" s="1">
        <v>0</v>
      </c>
      <c r="BQ2283" s="1">
        <v>0</v>
      </c>
      <c r="BR2283" s="1">
        <v>0</v>
      </c>
      <c r="BS2283" s="1">
        <v>0</v>
      </c>
      <c r="BT2283" s="1">
        <v>0</v>
      </c>
      <c r="BU2283" s="1">
        <v>0</v>
      </c>
      <c r="BV2283" s="1">
        <v>0</v>
      </c>
      <c r="BW2283" s="1">
        <v>0</v>
      </c>
      <c r="BX2283" s="1">
        <v>0</v>
      </c>
      <c r="BY2283" s="1">
        <v>0</v>
      </c>
      <c r="BZ2283" s="1">
        <v>0</v>
      </c>
      <c r="CA2283" s="1">
        <v>0</v>
      </c>
      <c r="CB2283" s="1">
        <v>0</v>
      </c>
      <c r="CC2283" s="1">
        <v>0</v>
      </c>
      <c r="CD2283" s="1">
        <v>0</v>
      </c>
      <c r="CE2283" s="1">
        <v>0</v>
      </c>
      <c r="CF2283" s="1">
        <v>1</v>
      </c>
      <c r="CG2283" s="1">
        <v>0</v>
      </c>
      <c r="CH2283" s="1">
        <v>0</v>
      </c>
      <c r="CI2283" s="1" t="s">
        <v>4946</v>
      </c>
      <c r="CJ2283" s="1" t="s">
        <v>4946</v>
      </c>
      <c r="CK2283" s="1" t="s">
        <v>4946</v>
      </c>
      <c r="CL2283" s="1" t="s">
        <v>4946</v>
      </c>
      <c r="CM2283" s="1" t="s">
        <v>4946</v>
      </c>
      <c r="CN2283" s="1" t="s">
        <v>4946</v>
      </c>
      <c r="CO2283" s="1" t="s">
        <v>4946</v>
      </c>
      <c r="CP2283" s="1" t="s">
        <v>4946</v>
      </c>
      <c r="CQ2283" s="1" t="s">
        <v>4946</v>
      </c>
      <c r="CR2283" s="1" t="s">
        <v>4946</v>
      </c>
      <c r="CS2283" s="1" t="s">
        <v>4946</v>
      </c>
      <c r="CT2283" s="1" t="s">
        <v>4943</v>
      </c>
      <c r="CU2283" s="1" t="s">
        <v>4943</v>
      </c>
      <c r="CV2283" s="1" t="s">
        <v>4943</v>
      </c>
      <c r="CW2283" s="1" t="s">
        <v>4943</v>
      </c>
      <c r="CX2283" s="1" t="s">
        <v>4943</v>
      </c>
      <c r="CY2283" s="1" t="s">
        <v>4943</v>
      </c>
      <c r="CZ2283" s="1" t="s">
        <v>4943</v>
      </c>
    </row>
    <row r="2284" spans="2:104" x14ac:dyDescent="0.25">
      <c r="B2284" s="2">
        <v>44342</v>
      </c>
      <c r="C2284" s="1">
        <v>1</v>
      </c>
      <c r="D2284" s="1">
        <v>0</v>
      </c>
      <c r="E2284" s="1">
        <v>0</v>
      </c>
      <c r="F2284" s="1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1</v>
      </c>
      <c r="M2284">
        <v>1</v>
      </c>
      <c r="N2284">
        <v>0</v>
      </c>
      <c r="O2284">
        <v>1</v>
      </c>
      <c r="P2284">
        <v>0</v>
      </c>
      <c r="Q2284">
        <v>0</v>
      </c>
      <c r="R2284">
        <v>1</v>
      </c>
      <c r="S2284">
        <v>0</v>
      </c>
      <c r="T2284">
        <v>1</v>
      </c>
      <c r="U2284">
        <v>0</v>
      </c>
      <c r="V2284" s="1">
        <v>1</v>
      </c>
      <c r="W2284" s="1">
        <v>1</v>
      </c>
      <c r="X2284" s="1">
        <v>0</v>
      </c>
      <c r="Y2284" s="1">
        <v>1</v>
      </c>
      <c r="Z2284" s="1">
        <v>1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1</v>
      </c>
      <c r="AH2284" s="1">
        <v>0</v>
      </c>
      <c r="AI2284" s="1">
        <v>1</v>
      </c>
      <c r="AJ2284" s="1">
        <v>0</v>
      </c>
      <c r="AK2284" s="1">
        <v>1</v>
      </c>
      <c r="AL2284" s="1">
        <v>1</v>
      </c>
      <c r="AM2284" s="1">
        <v>1</v>
      </c>
      <c r="AN2284" s="1">
        <v>1</v>
      </c>
      <c r="AO2284" s="1">
        <v>0</v>
      </c>
      <c r="AP2284" s="1">
        <v>1</v>
      </c>
      <c r="AQ2284" s="1">
        <v>1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1</v>
      </c>
      <c r="AY2284" s="1">
        <v>0</v>
      </c>
      <c r="AZ2284" s="1">
        <v>1</v>
      </c>
      <c r="BA2284" s="1">
        <v>0</v>
      </c>
      <c r="BB2284" s="1">
        <v>0</v>
      </c>
      <c r="BC2284">
        <v>1</v>
      </c>
      <c r="BD2284">
        <v>1</v>
      </c>
      <c r="BE2284">
        <v>1</v>
      </c>
      <c r="BF2284">
        <v>0</v>
      </c>
      <c r="BG2284" s="1">
        <v>1</v>
      </c>
      <c r="BH2284" s="1">
        <v>1</v>
      </c>
      <c r="BI2284" s="1">
        <v>0</v>
      </c>
      <c r="BJ2284" s="1">
        <v>1</v>
      </c>
      <c r="BK2284" s="1">
        <v>1</v>
      </c>
      <c r="BL2284" s="1">
        <v>0</v>
      </c>
      <c r="BM2284" s="1">
        <v>0</v>
      </c>
      <c r="BN2284" s="1">
        <v>0</v>
      </c>
      <c r="BO2284" s="1">
        <v>0</v>
      </c>
      <c r="BP2284" s="1">
        <v>0</v>
      </c>
      <c r="BQ2284" s="1">
        <v>1</v>
      </c>
      <c r="BR2284" s="1">
        <v>1</v>
      </c>
      <c r="BS2284" s="1">
        <v>0</v>
      </c>
      <c r="BT2284" s="1">
        <v>0</v>
      </c>
      <c r="BU2284" s="1">
        <v>1</v>
      </c>
      <c r="BV2284" s="1">
        <v>1</v>
      </c>
      <c r="BW2284" s="1">
        <v>1</v>
      </c>
      <c r="BX2284" s="1">
        <v>0</v>
      </c>
      <c r="BY2284" s="1">
        <v>1</v>
      </c>
      <c r="BZ2284" s="1">
        <v>1</v>
      </c>
      <c r="CA2284" s="1">
        <v>0</v>
      </c>
      <c r="CB2284" s="1">
        <v>0</v>
      </c>
      <c r="CC2284" s="1">
        <v>0</v>
      </c>
      <c r="CD2284" s="1">
        <v>0</v>
      </c>
      <c r="CE2284" s="1">
        <v>0</v>
      </c>
      <c r="CF2284" s="1">
        <v>1</v>
      </c>
      <c r="CG2284" s="1">
        <v>1</v>
      </c>
      <c r="CH2284" s="1">
        <v>1</v>
      </c>
      <c r="CI2284" s="1" t="s">
        <v>4944</v>
      </c>
      <c r="CJ2284" s="1" t="s">
        <v>4945</v>
      </c>
      <c r="CK2284" s="1" t="s">
        <v>4945</v>
      </c>
      <c r="CL2284" s="1" t="s">
        <v>4944</v>
      </c>
      <c r="CM2284" s="1" t="s">
        <v>4945</v>
      </c>
      <c r="CN2284" s="1" t="s">
        <v>4945</v>
      </c>
      <c r="CO2284" s="1" t="s">
        <v>4945</v>
      </c>
      <c r="CP2284" s="1" t="s">
        <v>4944</v>
      </c>
      <c r="CQ2284" s="1" t="s">
        <v>4944</v>
      </c>
      <c r="CR2284" s="1" t="s">
        <v>4944</v>
      </c>
      <c r="CS2284" s="1" t="s">
        <v>4944</v>
      </c>
      <c r="CT2284" s="1" t="s">
        <v>4943</v>
      </c>
      <c r="CU2284" s="1" t="s">
        <v>4943</v>
      </c>
      <c r="CV2284" s="1" t="s">
        <v>4943</v>
      </c>
      <c r="CW2284" s="1" t="s">
        <v>4943</v>
      </c>
      <c r="CX2284" s="1" t="s">
        <v>4943</v>
      </c>
      <c r="CY2284" s="1" t="s">
        <v>4943</v>
      </c>
      <c r="CZ2284" s="1" t="s">
        <v>4943</v>
      </c>
    </row>
    <row r="2285" spans="2:104" x14ac:dyDescent="0.25">
      <c r="B2285" s="2">
        <v>44342</v>
      </c>
      <c r="C2285" s="1">
        <v>1</v>
      </c>
      <c r="D2285" s="1">
        <v>0</v>
      </c>
      <c r="E2285" s="1">
        <v>0</v>
      </c>
      <c r="F2285" s="1">
        <v>0</v>
      </c>
      <c r="G2285">
        <v>1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1</v>
      </c>
      <c r="N2285">
        <v>0</v>
      </c>
      <c r="O2285">
        <v>1</v>
      </c>
      <c r="P2285">
        <v>0</v>
      </c>
      <c r="Q2285">
        <v>0</v>
      </c>
      <c r="R2285">
        <v>1</v>
      </c>
      <c r="S2285">
        <v>0</v>
      </c>
      <c r="T2285">
        <v>1</v>
      </c>
      <c r="U2285">
        <v>0</v>
      </c>
      <c r="V2285" s="1">
        <v>1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1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1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1</v>
      </c>
      <c r="AX2285" s="1">
        <v>1</v>
      </c>
      <c r="AY2285" s="1">
        <v>1</v>
      </c>
      <c r="AZ2285" s="1">
        <v>1</v>
      </c>
      <c r="BA2285" s="1">
        <v>1</v>
      </c>
      <c r="BB2285" s="1">
        <v>1</v>
      </c>
      <c r="BC2285">
        <v>1</v>
      </c>
      <c r="BD2285">
        <v>1</v>
      </c>
      <c r="BE2285">
        <v>1</v>
      </c>
      <c r="BF2285">
        <v>0</v>
      </c>
      <c r="BG2285" s="1">
        <v>1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M2285" s="1">
        <v>0</v>
      </c>
      <c r="BN2285" s="1">
        <v>0</v>
      </c>
      <c r="BO2285" s="1">
        <v>0</v>
      </c>
      <c r="BP2285" s="1">
        <v>0</v>
      </c>
      <c r="BQ2285" s="1">
        <v>0</v>
      </c>
      <c r="BR2285" s="1">
        <v>0</v>
      </c>
      <c r="BS2285" s="1">
        <v>0</v>
      </c>
      <c r="BT2285" s="1">
        <v>0</v>
      </c>
      <c r="BU2285" s="1">
        <v>0</v>
      </c>
      <c r="BV2285" s="1">
        <v>0</v>
      </c>
      <c r="BW2285" s="1">
        <v>0</v>
      </c>
      <c r="BX2285" s="1">
        <v>0</v>
      </c>
      <c r="BY2285" s="1">
        <v>0</v>
      </c>
      <c r="BZ2285" s="1">
        <v>0</v>
      </c>
      <c r="CA2285" s="1">
        <v>0</v>
      </c>
      <c r="CB2285" s="1">
        <v>0</v>
      </c>
      <c r="CC2285" s="1">
        <v>0</v>
      </c>
      <c r="CD2285" s="1">
        <v>0</v>
      </c>
      <c r="CE2285" s="1">
        <v>0</v>
      </c>
      <c r="CF2285" s="1">
        <v>1</v>
      </c>
      <c r="CG2285" s="1">
        <v>0</v>
      </c>
      <c r="CH2285" s="1">
        <v>0</v>
      </c>
      <c r="CI2285" s="1" t="s">
        <v>4946</v>
      </c>
      <c r="CJ2285" s="1" t="s">
        <v>4944</v>
      </c>
      <c r="CK2285" s="1" t="s">
        <v>4946</v>
      </c>
      <c r="CL2285" s="1" t="s">
        <v>4946</v>
      </c>
      <c r="CM2285" s="1" t="s">
        <v>4946</v>
      </c>
      <c r="CN2285" s="1" t="s">
        <v>4945</v>
      </c>
      <c r="CO2285" s="1" t="s">
        <v>4944</v>
      </c>
      <c r="CP2285" s="1" t="s">
        <v>4944</v>
      </c>
      <c r="CQ2285" s="1" t="s">
        <v>4944</v>
      </c>
      <c r="CR2285" s="1" t="s">
        <v>4946</v>
      </c>
      <c r="CS2285" s="1" t="s">
        <v>4944</v>
      </c>
      <c r="CT2285" s="1" t="s">
        <v>4943</v>
      </c>
      <c r="CU2285" s="1" t="s">
        <v>4943</v>
      </c>
      <c r="CV2285" s="1" t="s">
        <v>4943</v>
      </c>
      <c r="CW2285" s="1" t="s">
        <v>4943</v>
      </c>
      <c r="CX2285" s="1" t="s">
        <v>4943</v>
      </c>
      <c r="CY2285" s="1" t="s">
        <v>4943</v>
      </c>
      <c r="CZ2285" s="1" t="s">
        <v>4943</v>
      </c>
    </row>
    <row r="2286" spans="2:104" x14ac:dyDescent="0.25">
      <c r="B2286" s="2">
        <v>44342</v>
      </c>
      <c r="C2286" s="1">
        <v>1</v>
      </c>
      <c r="D2286" s="1">
        <v>0</v>
      </c>
      <c r="E2286" s="1">
        <v>0</v>
      </c>
      <c r="F2286" s="1">
        <v>0</v>
      </c>
      <c r="G2286">
        <v>0</v>
      </c>
      <c r="H2286">
        <v>0</v>
      </c>
      <c r="I2286">
        <v>1</v>
      </c>
      <c r="J2286">
        <v>1</v>
      </c>
      <c r="K2286">
        <v>1</v>
      </c>
      <c r="L2286">
        <v>1</v>
      </c>
      <c r="M2286">
        <v>0</v>
      </c>
      <c r="N2286">
        <v>0</v>
      </c>
      <c r="O2286">
        <v>1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0</v>
      </c>
      <c r="V2286" s="1">
        <v>1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1</v>
      </c>
      <c r="AH2286" s="1">
        <v>0</v>
      </c>
      <c r="AI2286" s="1">
        <v>0</v>
      </c>
      <c r="AJ2286" s="1">
        <v>0</v>
      </c>
      <c r="AK2286" s="1">
        <v>1</v>
      </c>
      <c r="AL2286" s="1">
        <v>1</v>
      </c>
      <c r="AM2286" s="1">
        <v>1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1</v>
      </c>
      <c r="AZ2286" s="1">
        <v>1</v>
      </c>
      <c r="BA2286" s="1">
        <v>1</v>
      </c>
      <c r="BB2286" s="1">
        <v>1</v>
      </c>
      <c r="BC2286">
        <v>1</v>
      </c>
      <c r="BD2286">
        <v>0</v>
      </c>
      <c r="BE2286">
        <v>1</v>
      </c>
      <c r="BF2286">
        <v>1</v>
      </c>
      <c r="BG2286" s="1">
        <v>1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M2286" s="1">
        <v>0</v>
      </c>
      <c r="BN2286" s="1">
        <v>0</v>
      </c>
      <c r="BO2286" s="1">
        <v>0</v>
      </c>
      <c r="BP2286" s="1">
        <v>0</v>
      </c>
      <c r="BQ2286" s="1">
        <v>1</v>
      </c>
      <c r="BR2286" s="1">
        <v>1</v>
      </c>
      <c r="BS2286" s="1">
        <v>0</v>
      </c>
      <c r="BT2286" s="1">
        <v>0</v>
      </c>
      <c r="BU2286" s="1">
        <v>1</v>
      </c>
      <c r="BV2286" s="1">
        <v>1</v>
      </c>
      <c r="BW2286" s="1">
        <v>0</v>
      </c>
      <c r="BX2286" s="1">
        <v>0</v>
      </c>
      <c r="BY2286" s="1">
        <v>0</v>
      </c>
      <c r="BZ2286" s="1">
        <v>0</v>
      </c>
      <c r="CA2286" s="1">
        <v>0</v>
      </c>
      <c r="CB2286" s="1">
        <v>0</v>
      </c>
      <c r="CC2286" s="1">
        <v>0</v>
      </c>
      <c r="CD2286" s="1">
        <v>0</v>
      </c>
      <c r="CE2286" s="1">
        <v>0</v>
      </c>
      <c r="CF2286" s="1">
        <v>0</v>
      </c>
      <c r="CG2286" s="1">
        <v>0</v>
      </c>
      <c r="CH2286" s="1">
        <v>0</v>
      </c>
      <c r="CI2286" s="1" t="s">
        <v>4946</v>
      </c>
      <c r="CJ2286" s="1" t="s">
        <v>4946</v>
      </c>
      <c r="CK2286" s="1" t="s">
        <v>4946</v>
      </c>
      <c r="CL2286" s="1" t="s">
        <v>4946</v>
      </c>
      <c r="CM2286" s="1" t="s">
        <v>4946</v>
      </c>
      <c r="CN2286" s="1" t="s">
        <v>4946</v>
      </c>
      <c r="CO2286" s="1" t="s">
        <v>4946</v>
      </c>
      <c r="CP2286" s="1" t="s">
        <v>4946</v>
      </c>
      <c r="CQ2286" s="1" t="s">
        <v>4944</v>
      </c>
      <c r="CR2286" s="1" t="s">
        <v>4946</v>
      </c>
      <c r="CS2286" s="1" t="s">
        <v>4944</v>
      </c>
      <c r="CT2286" s="1" t="s">
        <v>4943</v>
      </c>
      <c r="CU2286" s="1" t="s">
        <v>4943</v>
      </c>
      <c r="CV2286" s="1" t="s">
        <v>4943</v>
      </c>
      <c r="CW2286" s="1" t="s">
        <v>4943</v>
      </c>
      <c r="CX2286" s="1" t="s">
        <v>4943</v>
      </c>
      <c r="CY2286" s="1" t="s">
        <v>4943</v>
      </c>
      <c r="CZ2286" s="1" t="s">
        <v>4943</v>
      </c>
    </row>
    <row r="2287" spans="2:104" x14ac:dyDescent="0.25">
      <c r="B2287" s="2">
        <v>44342</v>
      </c>
      <c r="C2287" s="1">
        <v>1</v>
      </c>
      <c r="D2287" s="1">
        <v>0</v>
      </c>
      <c r="E2287" s="1">
        <v>0</v>
      </c>
      <c r="F2287" s="1">
        <v>0</v>
      </c>
      <c r="G2287">
        <v>0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0</v>
      </c>
      <c r="N2287">
        <v>1</v>
      </c>
      <c r="O2287">
        <v>1</v>
      </c>
      <c r="P2287">
        <v>1</v>
      </c>
      <c r="Q2287">
        <v>0</v>
      </c>
      <c r="R2287">
        <v>1</v>
      </c>
      <c r="S2287">
        <v>1</v>
      </c>
      <c r="T2287">
        <v>1</v>
      </c>
      <c r="U2287">
        <v>0</v>
      </c>
      <c r="V2287" s="1">
        <v>1</v>
      </c>
      <c r="W2287" s="1">
        <v>0</v>
      </c>
      <c r="X2287" s="1">
        <v>1</v>
      </c>
      <c r="Y2287" s="1">
        <v>0</v>
      </c>
      <c r="Z2287" s="1">
        <v>0</v>
      </c>
      <c r="AA2287" s="1">
        <v>1</v>
      </c>
      <c r="AB2287" s="1">
        <v>0</v>
      </c>
      <c r="AC2287" s="1">
        <v>0</v>
      </c>
      <c r="AD2287" s="1">
        <v>0</v>
      </c>
      <c r="AE2287" s="1">
        <v>0</v>
      </c>
      <c r="AF2287" s="1">
        <v>1</v>
      </c>
      <c r="AG2287" s="1">
        <v>1</v>
      </c>
      <c r="AH2287" s="1">
        <v>1</v>
      </c>
      <c r="AI2287" s="1">
        <v>1</v>
      </c>
      <c r="AJ2287" s="1">
        <v>0</v>
      </c>
      <c r="AK2287" s="1">
        <v>1</v>
      </c>
      <c r="AL2287" s="1">
        <v>1</v>
      </c>
      <c r="AM2287" s="1">
        <v>1</v>
      </c>
      <c r="AN2287" s="1">
        <v>0</v>
      </c>
      <c r="AO2287" s="1">
        <v>1</v>
      </c>
      <c r="AP2287" s="1">
        <v>0</v>
      </c>
      <c r="AQ2287" s="1">
        <v>0</v>
      </c>
      <c r="AR2287" s="1">
        <v>1</v>
      </c>
      <c r="AS2287" s="1">
        <v>0</v>
      </c>
      <c r="AT2287" s="1">
        <v>0</v>
      </c>
      <c r="AU2287" s="1">
        <v>0</v>
      </c>
      <c r="AV2287" s="1">
        <v>0</v>
      </c>
      <c r="AW2287" s="1">
        <v>1</v>
      </c>
      <c r="AX2287" s="1">
        <v>1</v>
      </c>
      <c r="AY2287" s="1">
        <v>1</v>
      </c>
      <c r="AZ2287" s="1">
        <v>1</v>
      </c>
      <c r="BA2287" s="1">
        <v>1</v>
      </c>
      <c r="BB2287" s="1">
        <v>1</v>
      </c>
      <c r="BC2287">
        <v>1</v>
      </c>
      <c r="BD2287">
        <v>1</v>
      </c>
      <c r="BE2287">
        <v>1</v>
      </c>
      <c r="BF2287">
        <v>0</v>
      </c>
      <c r="BG2287" s="1">
        <v>1</v>
      </c>
      <c r="BH2287" s="1">
        <v>0</v>
      </c>
      <c r="BI2287" s="1">
        <v>1</v>
      </c>
      <c r="BJ2287" s="1">
        <v>0</v>
      </c>
      <c r="BK2287" s="1">
        <v>0</v>
      </c>
      <c r="BL2287" s="1">
        <v>1</v>
      </c>
      <c r="BM2287" s="1">
        <v>0</v>
      </c>
      <c r="BN2287" s="1">
        <v>0</v>
      </c>
      <c r="BO2287" s="1">
        <v>0</v>
      </c>
      <c r="BP2287" s="1">
        <v>0</v>
      </c>
      <c r="BQ2287" s="1">
        <v>0</v>
      </c>
      <c r="BR2287" s="1">
        <v>0</v>
      </c>
      <c r="BS2287" s="1">
        <v>0</v>
      </c>
      <c r="BT2287" s="1">
        <v>0</v>
      </c>
      <c r="BU2287" s="1">
        <v>0</v>
      </c>
      <c r="BV2287" s="1">
        <v>0</v>
      </c>
      <c r="BW2287" s="1">
        <v>0</v>
      </c>
      <c r="BX2287" s="1">
        <v>0</v>
      </c>
      <c r="BY2287" s="1">
        <v>0</v>
      </c>
      <c r="BZ2287" s="1">
        <v>0</v>
      </c>
      <c r="CA2287" s="1">
        <v>0</v>
      </c>
      <c r="CB2287" s="1">
        <v>0</v>
      </c>
      <c r="CC2287" s="1">
        <v>0</v>
      </c>
      <c r="CD2287" s="1">
        <v>0</v>
      </c>
      <c r="CE2287" s="1">
        <v>0</v>
      </c>
      <c r="CF2287" s="1">
        <v>0</v>
      </c>
      <c r="CG2287" s="1">
        <v>0</v>
      </c>
      <c r="CH2287" s="1">
        <v>0</v>
      </c>
      <c r="CI2287" s="1" t="s">
        <v>4946</v>
      </c>
      <c r="CJ2287" s="1" t="s">
        <v>4946</v>
      </c>
      <c r="CK2287" s="1" t="s">
        <v>4946</v>
      </c>
      <c r="CL2287" s="1" t="s">
        <v>4946</v>
      </c>
      <c r="CM2287" s="1" t="s">
        <v>4946</v>
      </c>
      <c r="CN2287" s="1" t="s">
        <v>4946</v>
      </c>
      <c r="CO2287" s="1" t="s">
        <v>4944</v>
      </c>
      <c r="CP2287" s="1" t="s">
        <v>4946</v>
      </c>
      <c r="CQ2287" s="1" t="s">
        <v>4945</v>
      </c>
      <c r="CR2287" s="1" t="s">
        <v>4946</v>
      </c>
      <c r="CS2287" s="1" t="s">
        <v>4946</v>
      </c>
      <c r="CT2287" s="1" t="s">
        <v>4943</v>
      </c>
      <c r="CU2287" s="1" t="s">
        <v>4943</v>
      </c>
      <c r="CV2287" s="1" t="s">
        <v>4943</v>
      </c>
      <c r="CW2287" s="1" t="s">
        <v>4943</v>
      </c>
      <c r="CX2287" s="1" t="s">
        <v>4943</v>
      </c>
      <c r="CY2287" s="1" t="s">
        <v>4943</v>
      </c>
      <c r="CZ2287" s="1" t="s">
        <v>4943</v>
      </c>
    </row>
    <row r="2288" spans="2:104" x14ac:dyDescent="0.25">
      <c r="B2288" s="2">
        <v>44342</v>
      </c>
      <c r="C2288" s="1">
        <v>1</v>
      </c>
      <c r="D2288" s="1">
        <v>0</v>
      </c>
      <c r="E2288" s="1">
        <v>0</v>
      </c>
      <c r="F2288" s="1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1</v>
      </c>
      <c r="O2288">
        <v>1</v>
      </c>
      <c r="P2288">
        <v>0</v>
      </c>
      <c r="Q2288">
        <v>0</v>
      </c>
      <c r="R2288">
        <v>1</v>
      </c>
      <c r="S2288">
        <v>1</v>
      </c>
      <c r="T2288">
        <v>1</v>
      </c>
      <c r="U2288">
        <v>0</v>
      </c>
      <c r="V2288" s="1">
        <v>1</v>
      </c>
      <c r="W2288" s="1">
        <v>1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1</v>
      </c>
      <c r="AG2288" s="1">
        <v>0</v>
      </c>
      <c r="AH2288" s="1">
        <v>0</v>
      </c>
      <c r="AI2288" s="1">
        <v>1</v>
      </c>
      <c r="AJ2288" s="1">
        <v>0</v>
      </c>
      <c r="AK2288" s="1">
        <v>0</v>
      </c>
      <c r="AL2288" s="1">
        <v>0</v>
      </c>
      <c r="AM2288" s="1">
        <v>1</v>
      </c>
      <c r="AN2288" s="1">
        <v>1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1</v>
      </c>
      <c r="AX2288" s="1">
        <v>1</v>
      </c>
      <c r="AY2288" s="1">
        <v>1</v>
      </c>
      <c r="AZ2288" s="1">
        <v>1</v>
      </c>
      <c r="BA2288" s="1">
        <v>1</v>
      </c>
      <c r="BB2288" s="1">
        <v>1</v>
      </c>
      <c r="BC2288">
        <v>1</v>
      </c>
      <c r="BD2288">
        <v>1</v>
      </c>
      <c r="BE2288">
        <v>1</v>
      </c>
      <c r="BF2288">
        <v>0</v>
      </c>
      <c r="BG2288" s="1">
        <v>1</v>
      </c>
      <c r="BH2288" s="1">
        <v>1</v>
      </c>
      <c r="BI2288" s="1">
        <v>0</v>
      </c>
      <c r="BJ2288" s="1">
        <v>0</v>
      </c>
      <c r="BK2288" s="1">
        <v>0</v>
      </c>
      <c r="BL2288" s="1">
        <v>0</v>
      </c>
      <c r="BM2288" s="1">
        <v>0</v>
      </c>
      <c r="BN2288" s="1">
        <v>0</v>
      </c>
      <c r="BO2288" s="1">
        <v>0</v>
      </c>
      <c r="BP2288" s="1">
        <v>0</v>
      </c>
      <c r="BQ2288" s="1">
        <v>0</v>
      </c>
      <c r="BR2288" s="1">
        <v>0</v>
      </c>
      <c r="BS2288" s="1">
        <v>0</v>
      </c>
      <c r="BT2288" s="1">
        <v>0</v>
      </c>
      <c r="BU2288" s="1">
        <v>0</v>
      </c>
      <c r="BV2288" s="1">
        <v>0</v>
      </c>
      <c r="BW2288" s="1">
        <v>0</v>
      </c>
      <c r="BX2288" s="1">
        <v>0</v>
      </c>
      <c r="BY2288" s="1">
        <v>0</v>
      </c>
      <c r="BZ2288" s="1">
        <v>0</v>
      </c>
      <c r="CA2288" s="1">
        <v>0</v>
      </c>
      <c r="CB2288" s="1">
        <v>0</v>
      </c>
      <c r="CC2288" s="1">
        <v>0</v>
      </c>
      <c r="CD2288" s="1">
        <v>0</v>
      </c>
      <c r="CE2288" s="1">
        <v>0</v>
      </c>
      <c r="CF2288" s="1">
        <v>1</v>
      </c>
      <c r="CG2288" s="1">
        <v>1</v>
      </c>
      <c r="CH2288" s="1">
        <v>0</v>
      </c>
      <c r="CI2288" s="1" t="s">
        <v>4946</v>
      </c>
      <c r="CJ2288" s="1" t="s">
        <v>4946</v>
      </c>
      <c r="CK2288" s="1" t="s">
        <v>4946</v>
      </c>
      <c r="CL2288" s="1" t="s">
        <v>4946</v>
      </c>
      <c r="CM2288" s="1" t="s">
        <v>4946</v>
      </c>
      <c r="CN2288" s="1" t="s">
        <v>4946</v>
      </c>
      <c r="CO2288" s="1" t="s">
        <v>4946</v>
      </c>
      <c r="CP2288" s="1" t="s">
        <v>4946</v>
      </c>
      <c r="CQ2288" s="1" t="s">
        <v>4945</v>
      </c>
      <c r="CR2288" s="1" t="s">
        <v>4946</v>
      </c>
      <c r="CS2288" s="1" t="s">
        <v>4945</v>
      </c>
      <c r="CT2288" s="1" t="s">
        <v>4943</v>
      </c>
      <c r="CU2288" s="1" t="s">
        <v>4943</v>
      </c>
      <c r="CV2288" s="1" t="s">
        <v>4943</v>
      </c>
      <c r="CW2288" s="1" t="s">
        <v>4943</v>
      </c>
      <c r="CX2288" s="1" t="s">
        <v>4943</v>
      </c>
      <c r="CY2288" s="1" t="s">
        <v>4943</v>
      </c>
      <c r="CZ2288" s="1" t="s">
        <v>4943</v>
      </c>
    </row>
    <row r="2289" spans="2:104" x14ac:dyDescent="0.25">
      <c r="B2289" s="2">
        <v>44342</v>
      </c>
      <c r="C2289" s="1">
        <v>1</v>
      </c>
      <c r="D2289" s="1">
        <v>0</v>
      </c>
      <c r="E2289" s="1">
        <v>0</v>
      </c>
      <c r="F2289" s="1">
        <v>0</v>
      </c>
      <c r="G2289">
        <v>0</v>
      </c>
      <c r="H2289">
        <v>1</v>
      </c>
      <c r="I2289">
        <v>1</v>
      </c>
      <c r="J2289">
        <v>1</v>
      </c>
      <c r="K2289">
        <v>1</v>
      </c>
      <c r="L2289">
        <v>1</v>
      </c>
      <c r="M2289">
        <v>0</v>
      </c>
      <c r="N2289">
        <v>0</v>
      </c>
      <c r="O2289">
        <v>1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0</v>
      </c>
      <c r="V2289" s="1">
        <v>1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1</v>
      </c>
      <c r="AH2289" s="1">
        <v>0</v>
      </c>
      <c r="AI2289" s="1">
        <v>0</v>
      </c>
      <c r="AJ2289" s="1">
        <v>1</v>
      </c>
      <c r="AK2289" s="1">
        <v>1</v>
      </c>
      <c r="AL2289" s="1">
        <v>1</v>
      </c>
      <c r="AM2289" s="1">
        <v>1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1</v>
      </c>
      <c r="AZ2289" s="1">
        <v>1</v>
      </c>
      <c r="BA2289" s="1">
        <v>1</v>
      </c>
      <c r="BB2289" s="1">
        <v>1</v>
      </c>
      <c r="BC2289">
        <v>1</v>
      </c>
      <c r="BD2289">
        <v>0</v>
      </c>
      <c r="BE2289">
        <v>1</v>
      </c>
      <c r="BF2289">
        <v>1</v>
      </c>
      <c r="BG2289" s="1">
        <v>1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M2289" s="1">
        <v>0</v>
      </c>
      <c r="BN2289" s="1">
        <v>0</v>
      </c>
      <c r="BO2289" s="1">
        <v>0</v>
      </c>
      <c r="BP2289" s="1">
        <v>0</v>
      </c>
      <c r="BQ2289" s="1">
        <v>1</v>
      </c>
      <c r="BR2289" s="1">
        <v>1</v>
      </c>
      <c r="BS2289" s="1">
        <v>0</v>
      </c>
      <c r="BT2289" s="1">
        <v>0</v>
      </c>
      <c r="BU2289" s="1">
        <v>1</v>
      </c>
      <c r="BV2289" s="1">
        <v>1</v>
      </c>
      <c r="BW2289" s="1">
        <v>0</v>
      </c>
      <c r="BX2289" s="1">
        <v>0</v>
      </c>
      <c r="BY2289" s="1">
        <v>0</v>
      </c>
      <c r="BZ2289" s="1">
        <v>0</v>
      </c>
      <c r="CA2289" s="1">
        <v>0</v>
      </c>
      <c r="CB2289" s="1">
        <v>0</v>
      </c>
      <c r="CC2289" s="1">
        <v>0</v>
      </c>
      <c r="CD2289" s="1">
        <v>0</v>
      </c>
      <c r="CE2289" s="1">
        <v>0</v>
      </c>
      <c r="CF2289" s="1">
        <v>0</v>
      </c>
      <c r="CG2289" s="1">
        <v>0</v>
      </c>
      <c r="CH2289" s="1">
        <v>0</v>
      </c>
      <c r="CI2289" s="1" t="s">
        <v>4946</v>
      </c>
      <c r="CJ2289" s="1" t="s">
        <v>4946</v>
      </c>
      <c r="CK2289" s="1" t="s">
        <v>4946</v>
      </c>
      <c r="CL2289" s="1" t="s">
        <v>4946</v>
      </c>
      <c r="CM2289" s="1" t="s">
        <v>4946</v>
      </c>
      <c r="CN2289" s="1" t="s">
        <v>4946</v>
      </c>
      <c r="CO2289" s="1" t="s">
        <v>4946</v>
      </c>
      <c r="CP2289" s="1" t="s">
        <v>4946</v>
      </c>
      <c r="CQ2289" s="1" t="s">
        <v>4944</v>
      </c>
      <c r="CR2289" s="1" t="s">
        <v>4946</v>
      </c>
      <c r="CS2289" s="1" t="s">
        <v>4944</v>
      </c>
      <c r="CT2289" s="1" t="s">
        <v>4943</v>
      </c>
      <c r="CU2289" s="1" t="s">
        <v>4943</v>
      </c>
      <c r="CV2289" s="1" t="s">
        <v>4943</v>
      </c>
      <c r="CW2289" s="1" t="s">
        <v>4943</v>
      </c>
      <c r="CX2289" s="1" t="s">
        <v>4943</v>
      </c>
      <c r="CY2289" s="1" t="s">
        <v>4943</v>
      </c>
      <c r="CZ2289" s="1" t="s">
        <v>4943</v>
      </c>
    </row>
    <row r="2290" spans="2:104" x14ac:dyDescent="0.25">
      <c r="B2290" s="2">
        <v>44342</v>
      </c>
      <c r="C2290" s="1">
        <v>1</v>
      </c>
      <c r="D2290" s="1">
        <v>0</v>
      </c>
      <c r="E2290" s="1">
        <v>0</v>
      </c>
      <c r="F2290" s="1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>
        <v>0</v>
      </c>
      <c r="BD2290">
        <v>0</v>
      </c>
      <c r="BE2290">
        <v>0</v>
      </c>
      <c r="BF2290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M2290" s="1">
        <v>0</v>
      </c>
      <c r="BN2290" s="1">
        <v>0</v>
      </c>
      <c r="BO2290" s="1">
        <v>0</v>
      </c>
      <c r="BP2290" s="1">
        <v>0</v>
      </c>
      <c r="BQ2290" s="1">
        <v>0</v>
      </c>
      <c r="BR2290" s="1">
        <v>0</v>
      </c>
      <c r="BS2290" s="1">
        <v>0</v>
      </c>
      <c r="BT2290" s="1">
        <v>0</v>
      </c>
      <c r="BU2290" s="1">
        <v>0</v>
      </c>
      <c r="BV2290" s="1">
        <v>0</v>
      </c>
      <c r="BW2290" s="1">
        <v>0</v>
      </c>
      <c r="BX2290" s="1">
        <v>0</v>
      </c>
      <c r="BY2290" s="1">
        <v>0</v>
      </c>
      <c r="BZ2290" s="1">
        <v>0</v>
      </c>
      <c r="CA2290" s="1">
        <v>0</v>
      </c>
      <c r="CB2290" s="1">
        <v>0</v>
      </c>
      <c r="CC2290" s="1">
        <v>0</v>
      </c>
      <c r="CD2290" s="1">
        <v>0</v>
      </c>
      <c r="CE2290" s="1">
        <v>0</v>
      </c>
      <c r="CF2290" s="1">
        <v>0</v>
      </c>
      <c r="CG2290" s="1">
        <v>0</v>
      </c>
      <c r="CH2290" s="1">
        <v>0</v>
      </c>
      <c r="CI2290" s="1" t="s">
        <v>4945</v>
      </c>
      <c r="CJ2290" s="1" t="s">
        <v>4945</v>
      </c>
      <c r="CK2290" s="1" t="s">
        <v>4945</v>
      </c>
      <c r="CL2290" s="1" t="s">
        <v>4945</v>
      </c>
      <c r="CM2290" s="1" t="s">
        <v>4945</v>
      </c>
      <c r="CN2290" s="1" t="s">
        <v>4945</v>
      </c>
      <c r="CO2290" s="1" t="s">
        <v>4945</v>
      </c>
      <c r="CP2290" s="1" t="s">
        <v>4945</v>
      </c>
      <c r="CQ2290" s="1" t="s">
        <v>4945</v>
      </c>
      <c r="CR2290" s="1" t="s">
        <v>4945</v>
      </c>
      <c r="CS2290" s="1" t="s">
        <v>4945</v>
      </c>
      <c r="CT2290" s="1" t="s">
        <v>4943</v>
      </c>
      <c r="CU2290" s="1" t="s">
        <v>4943</v>
      </c>
      <c r="CV2290" s="1" t="s">
        <v>4943</v>
      </c>
      <c r="CW2290" s="1" t="s">
        <v>4943</v>
      </c>
      <c r="CX2290" s="1" t="s">
        <v>4943</v>
      </c>
      <c r="CY2290" s="1" t="s">
        <v>4943</v>
      </c>
      <c r="CZ2290" s="1" t="s">
        <v>4943</v>
      </c>
    </row>
    <row r="2291" spans="2:104" x14ac:dyDescent="0.25">
      <c r="B2291" s="2">
        <v>44342</v>
      </c>
      <c r="C2291" s="1">
        <v>0</v>
      </c>
      <c r="D2291" s="1">
        <v>0</v>
      </c>
      <c r="E2291" s="1">
        <v>1</v>
      </c>
      <c r="F2291" s="1">
        <v>0</v>
      </c>
      <c r="G2291">
        <v>0</v>
      </c>
      <c r="H2291">
        <v>0</v>
      </c>
      <c r="I2291">
        <v>0</v>
      </c>
      <c r="J2291">
        <v>1</v>
      </c>
      <c r="K2291">
        <v>1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>
        <v>0</v>
      </c>
      <c r="BD2291">
        <v>0</v>
      </c>
      <c r="BE2291">
        <v>0</v>
      </c>
      <c r="BF229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M2291" s="1">
        <v>0</v>
      </c>
      <c r="BN2291" s="1">
        <v>0</v>
      </c>
      <c r="BO2291" s="1">
        <v>0</v>
      </c>
      <c r="BP2291" s="1">
        <v>0</v>
      </c>
      <c r="BQ2291" s="1">
        <v>0</v>
      </c>
      <c r="BR2291" s="1">
        <v>0</v>
      </c>
      <c r="BS2291" s="1">
        <v>0</v>
      </c>
      <c r="BT2291" s="1">
        <v>0</v>
      </c>
      <c r="BU2291" s="1">
        <v>0</v>
      </c>
      <c r="BV2291" s="1">
        <v>0</v>
      </c>
      <c r="BW2291" s="1">
        <v>0</v>
      </c>
      <c r="BX2291" s="1">
        <v>0</v>
      </c>
      <c r="BY2291" s="1">
        <v>0</v>
      </c>
      <c r="BZ2291" s="1">
        <v>0</v>
      </c>
      <c r="CA2291" s="1">
        <v>0</v>
      </c>
      <c r="CB2291" s="1">
        <v>0</v>
      </c>
      <c r="CC2291" s="1">
        <v>0</v>
      </c>
      <c r="CD2291" s="1">
        <v>0</v>
      </c>
      <c r="CE2291" s="1">
        <v>0</v>
      </c>
      <c r="CF2291" s="1">
        <v>0</v>
      </c>
      <c r="CG2291" s="1">
        <v>0</v>
      </c>
      <c r="CH2291" s="1">
        <v>0</v>
      </c>
      <c r="CI2291" s="1" t="s">
        <v>4943</v>
      </c>
      <c r="CJ2291" s="1" t="s">
        <v>4943</v>
      </c>
      <c r="CK2291" s="1" t="s">
        <v>4943</v>
      </c>
      <c r="CL2291" s="1" t="s">
        <v>4943</v>
      </c>
      <c r="CM2291" s="1" t="s">
        <v>4943</v>
      </c>
      <c r="CN2291" s="1" t="s">
        <v>4943</v>
      </c>
      <c r="CO2291" s="1" t="s">
        <v>4943</v>
      </c>
      <c r="CP2291" s="1" t="s">
        <v>4943</v>
      </c>
      <c r="CQ2291" s="1" t="s">
        <v>4943</v>
      </c>
      <c r="CR2291" s="1" t="s">
        <v>4943</v>
      </c>
      <c r="CS2291" s="1" t="s">
        <v>4943</v>
      </c>
      <c r="CT2291" s="1" t="s">
        <v>4943</v>
      </c>
      <c r="CU2291" s="1" t="s">
        <v>4947</v>
      </c>
      <c r="CV2291" s="1" t="s">
        <v>4947</v>
      </c>
      <c r="CW2291" s="1" t="s">
        <v>4943</v>
      </c>
      <c r="CX2291" s="1" t="s">
        <v>4943</v>
      </c>
      <c r="CY2291" s="1" t="s">
        <v>4943</v>
      </c>
      <c r="CZ2291" s="1" t="s">
        <v>23</v>
      </c>
    </row>
    <row r="2292" spans="2:104" x14ac:dyDescent="0.25">
      <c r="B2292" s="2">
        <v>44342</v>
      </c>
      <c r="C2292" s="1">
        <v>1</v>
      </c>
      <c r="D2292" s="1">
        <v>0</v>
      </c>
      <c r="E2292" s="1">
        <v>0</v>
      </c>
      <c r="F2292" s="1">
        <v>0</v>
      </c>
      <c r="G2292">
        <v>0</v>
      </c>
      <c r="H2292">
        <v>0</v>
      </c>
      <c r="I2292">
        <v>1</v>
      </c>
      <c r="J2292">
        <v>0</v>
      </c>
      <c r="K2292">
        <v>0</v>
      </c>
      <c r="L2292">
        <v>0</v>
      </c>
      <c r="M2292">
        <v>0</v>
      </c>
      <c r="N2292">
        <v>1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 s="1">
        <v>1</v>
      </c>
      <c r="W2292" s="1">
        <v>1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>
        <v>0</v>
      </c>
      <c r="BD2292">
        <v>0</v>
      </c>
      <c r="BE2292">
        <v>0</v>
      </c>
      <c r="BF2292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M2292" s="1">
        <v>0</v>
      </c>
      <c r="BN2292" s="1">
        <v>0</v>
      </c>
      <c r="BO2292" s="1">
        <v>0</v>
      </c>
      <c r="BP2292" s="1">
        <v>0</v>
      </c>
      <c r="BQ2292" s="1">
        <v>0</v>
      </c>
      <c r="BR2292" s="1">
        <v>0</v>
      </c>
      <c r="BS2292" s="1">
        <v>0</v>
      </c>
      <c r="BT2292" s="1">
        <v>0</v>
      </c>
      <c r="BU2292" s="1">
        <v>0</v>
      </c>
      <c r="BV2292" s="1">
        <v>0</v>
      </c>
      <c r="BW2292" s="1">
        <v>0</v>
      </c>
      <c r="BX2292" s="1">
        <v>0</v>
      </c>
      <c r="BY2292" s="1">
        <v>0</v>
      </c>
      <c r="BZ2292" s="1">
        <v>0</v>
      </c>
      <c r="CA2292" s="1">
        <v>0</v>
      </c>
      <c r="CB2292" s="1">
        <v>0</v>
      </c>
      <c r="CC2292" s="1">
        <v>0</v>
      </c>
      <c r="CD2292" s="1">
        <v>0</v>
      </c>
      <c r="CE2292" s="1">
        <v>0</v>
      </c>
      <c r="CF2292" s="1">
        <v>0</v>
      </c>
      <c r="CG2292" s="1">
        <v>0</v>
      </c>
      <c r="CH2292" s="1">
        <v>0</v>
      </c>
      <c r="CI2292" s="1" t="s">
        <v>4946</v>
      </c>
      <c r="CJ2292" s="1" t="s">
        <v>4945</v>
      </c>
      <c r="CK2292" s="1" t="s">
        <v>4944</v>
      </c>
      <c r="CL2292" s="1" t="s">
        <v>4944</v>
      </c>
      <c r="CM2292" s="1" t="s">
        <v>4945</v>
      </c>
      <c r="CN2292" s="1" t="s">
        <v>4945</v>
      </c>
      <c r="CO2292" s="1" t="s">
        <v>4945</v>
      </c>
      <c r="CP2292" s="1" t="s">
        <v>4945</v>
      </c>
      <c r="CQ2292" s="1" t="s">
        <v>4945</v>
      </c>
      <c r="CR2292" s="1" t="s">
        <v>4944</v>
      </c>
      <c r="CS2292" s="1" t="s">
        <v>4945</v>
      </c>
      <c r="CT2292" s="1" t="s">
        <v>4943</v>
      </c>
      <c r="CU2292" s="1" t="s">
        <v>4943</v>
      </c>
      <c r="CV2292" s="1" t="s">
        <v>4943</v>
      </c>
      <c r="CW2292" s="1" t="s">
        <v>4943</v>
      </c>
      <c r="CX2292" s="1" t="s">
        <v>4943</v>
      </c>
      <c r="CY2292" s="1" t="s">
        <v>4943</v>
      </c>
      <c r="CZ2292" s="1" t="s">
        <v>4943</v>
      </c>
    </row>
    <row r="2293" spans="2:104" x14ac:dyDescent="0.25">
      <c r="B2293" s="2">
        <v>44342</v>
      </c>
      <c r="C2293" s="1">
        <v>1</v>
      </c>
      <c r="D2293" s="1">
        <v>0</v>
      </c>
      <c r="E2293" s="1">
        <v>0</v>
      </c>
      <c r="F2293" s="1">
        <v>0</v>
      </c>
      <c r="G2293">
        <v>0</v>
      </c>
      <c r="H2293">
        <v>0</v>
      </c>
      <c r="I2293">
        <v>1</v>
      </c>
      <c r="J2293">
        <v>0</v>
      </c>
      <c r="K2293">
        <v>1</v>
      </c>
      <c r="L2293">
        <v>0</v>
      </c>
      <c r="M2293">
        <v>0</v>
      </c>
      <c r="N2293">
        <v>0</v>
      </c>
      <c r="O2293">
        <v>1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0</v>
      </c>
      <c r="V2293" s="1">
        <v>1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1</v>
      </c>
      <c r="AZ2293" s="1">
        <v>0</v>
      </c>
      <c r="BA2293" s="1">
        <v>0</v>
      </c>
      <c r="BB2293" s="1">
        <v>0</v>
      </c>
      <c r="BC2293">
        <v>1</v>
      </c>
      <c r="BD2293">
        <v>0</v>
      </c>
      <c r="BE2293">
        <v>0</v>
      </c>
      <c r="BF2293">
        <v>0</v>
      </c>
      <c r="BG2293" s="1">
        <v>1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M2293" s="1">
        <v>0</v>
      </c>
      <c r="BN2293" s="1">
        <v>0</v>
      </c>
      <c r="BO2293" s="1">
        <v>0</v>
      </c>
      <c r="BP2293" s="1">
        <v>0</v>
      </c>
      <c r="BQ2293" s="1">
        <v>0</v>
      </c>
      <c r="BR2293" s="1">
        <v>0</v>
      </c>
      <c r="BS2293" s="1">
        <v>0</v>
      </c>
      <c r="BT2293" s="1">
        <v>0</v>
      </c>
      <c r="BU2293" s="1">
        <v>0</v>
      </c>
      <c r="BV2293" s="1">
        <v>0</v>
      </c>
      <c r="BW2293" s="1">
        <v>0</v>
      </c>
      <c r="BX2293" s="1">
        <v>0</v>
      </c>
      <c r="BY2293" s="1">
        <v>0</v>
      </c>
      <c r="BZ2293" s="1">
        <v>0</v>
      </c>
      <c r="CA2293" s="1">
        <v>0</v>
      </c>
      <c r="CB2293" s="1">
        <v>0</v>
      </c>
      <c r="CC2293" s="1">
        <v>0</v>
      </c>
      <c r="CD2293" s="1">
        <v>0</v>
      </c>
      <c r="CE2293" s="1">
        <v>0</v>
      </c>
      <c r="CF2293" s="1">
        <v>0</v>
      </c>
      <c r="CG2293" s="1">
        <v>0</v>
      </c>
      <c r="CH2293" s="1">
        <v>0</v>
      </c>
      <c r="CI2293" s="1" t="s">
        <v>4946</v>
      </c>
      <c r="CJ2293" s="1" t="s">
        <v>4946</v>
      </c>
      <c r="CK2293" s="1" t="s">
        <v>4946</v>
      </c>
      <c r="CL2293" s="1" t="s">
        <v>4946</v>
      </c>
      <c r="CM2293" s="1" t="s">
        <v>4946</v>
      </c>
      <c r="CN2293" s="1" t="s">
        <v>4946</v>
      </c>
      <c r="CO2293" s="1" t="s">
        <v>4946</v>
      </c>
      <c r="CP2293" s="1" t="s">
        <v>4946</v>
      </c>
      <c r="CQ2293" s="1" t="s">
        <v>4946</v>
      </c>
      <c r="CR2293" s="1" t="s">
        <v>4946</v>
      </c>
      <c r="CS2293" s="1" t="s">
        <v>4946</v>
      </c>
      <c r="CT2293" s="1" t="s">
        <v>4943</v>
      </c>
      <c r="CU2293" s="1" t="s">
        <v>4943</v>
      </c>
      <c r="CV2293" s="1" t="s">
        <v>4943</v>
      </c>
      <c r="CW2293" s="1" t="s">
        <v>4943</v>
      </c>
      <c r="CX2293" s="1" t="s">
        <v>4943</v>
      </c>
      <c r="CY2293" s="1" t="s">
        <v>4943</v>
      </c>
      <c r="CZ2293" s="1" t="s">
        <v>4943</v>
      </c>
    </row>
    <row r="2294" spans="2:104" x14ac:dyDescent="0.25">
      <c r="B2294" s="2">
        <v>44342</v>
      </c>
      <c r="C2294" s="1">
        <v>1</v>
      </c>
      <c r="D2294" s="1">
        <v>0</v>
      </c>
      <c r="E2294" s="1">
        <v>0</v>
      </c>
      <c r="F2294" s="1">
        <v>0</v>
      </c>
      <c r="G2294">
        <v>0</v>
      </c>
      <c r="H2294">
        <v>0</v>
      </c>
      <c r="I2294">
        <v>1</v>
      </c>
      <c r="J2294">
        <v>1</v>
      </c>
      <c r="K2294">
        <v>1</v>
      </c>
      <c r="L2294">
        <v>1</v>
      </c>
      <c r="M2294">
        <v>0</v>
      </c>
      <c r="N2294">
        <v>1</v>
      </c>
      <c r="O2294">
        <v>1</v>
      </c>
      <c r="P2294">
        <v>0</v>
      </c>
      <c r="Q2294">
        <v>0</v>
      </c>
      <c r="R2294">
        <v>1</v>
      </c>
      <c r="S2294">
        <v>0</v>
      </c>
      <c r="T2294">
        <v>1</v>
      </c>
      <c r="U2294">
        <v>0</v>
      </c>
      <c r="V2294" s="1">
        <v>1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1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1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1</v>
      </c>
      <c r="AY2294" s="1">
        <v>0</v>
      </c>
      <c r="AZ2294" s="1">
        <v>1</v>
      </c>
      <c r="BA2294" s="1">
        <v>1</v>
      </c>
      <c r="BB2294" s="1">
        <v>0</v>
      </c>
      <c r="BC2294">
        <v>1</v>
      </c>
      <c r="BD2294">
        <v>1</v>
      </c>
      <c r="BE2294">
        <v>1</v>
      </c>
      <c r="BF2294">
        <v>0</v>
      </c>
      <c r="BG2294" s="1">
        <v>1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M2294" s="1">
        <v>0</v>
      </c>
      <c r="BN2294" s="1">
        <v>0</v>
      </c>
      <c r="BO2294" s="1">
        <v>0</v>
      </c>
      <c r="BP2294" s="1">
        <v>0</v>
      </c>
      <c r="BQ2294" s="1">
        <v>1</v>
      </c>
      <c r="BR2294" s="1">
        <v>0</v>
      </c>
      <c r="BS2294" s="1">
        <v>0</v>
      </c>
      <c r="BT2294" s="1">
        <v>1</v>
      </c>
      <c r="BU2294" s="1">
        <v>0</v>
      </c>
      <c r="BV2294" s="1">
        <v>1</v>
      </c>
      <c r="BW2294" s="1">
        <v>0</v>
      </c>
      <c r="BX2294" s="1">
        <v>0</v>
      </c>
      <c r="BY2294" s="1">
        <v>0</v>
      </c>
      <c r="BZ2294" s="1">
        <v>0</v>
      </c>
      <c r="CA2294" s="1">
        <v>0</v>
      </c>
      <c r="CB2294" s="1">
        <v>0</v>
      </c>
      <c r="CC2294" s="1">
        <v>0</v>
      </c>
      <c r="CD2294" s="1">
        <v>0</v>
      </c>
      <c r="CE2294" s="1">
        <v>0</v>
      </c>
      <c r="CF2294" s="1">
        <v>0</v>
      </c>
      <c r="CG2294" s="1">
        <v>0</v>
      </c>
      <c r="CH2294" s="1">
        <v>0</v>
      </c>
      <c r="CI2294" s="1" t="s">
        <v>4946</v>
      </c>
      <c r="CJ2294" s="1" t="s">
        <v>4946</v>
      </c>
      <c r="CK2294" s="1" t="s">
        <v>4944</v>
      </c>
      <c r="CL2294" s="1" t="s">
        <v>4944</v>
      </c>
      <c r="CM2294" s="1" t="s">
        <v>4945</v>
      </c>
      <c r="CN2294" s="1" t="s">
        <v>4946</v>
      </c>
      <c r="CO2294" s="1" t="s">
        <v>4945</v>
      </c>
      <c r="CP2294" s="1" t="s">
        <v>4944</v>
      </c>
      <c r="CQ2294" s="1" t="s">
        <v>4945</v>
      </c>
      <c r="CR2294" s="1" t="s">
        <v>4946</v>
      </c>
      <c r="CS2294" s="1" t="s">
        <v>4945</v>
      </c>
      <c r="CT2294" s="1" t="s">
        <v>4943</v>
      </c>
      <c r="CU2294" s="1" t="s">
        <v>4943</v>
      </c>
      <c r="CV2294" s="1" t="s">
        <v>4943</v>
      </c>
      <c r="CW2294" s="1" t="s">
        <v>4943</v>
      </c>
      <c r="CX2294" s="1" t="s">
        <v>4943</v>
      </c>
      <c r="CY2294" s="1" t="s">
        <v>4943</v>
      </c>
      <c r="CZ2294" s="1" t="s">
        <v>4943</v>
      </c>
    </row>
    <row r="2295" spans="2:104" x14ac:dyDescent="0.25">
      <c r="B2295" s="2">
        <v>44342</v>
      </c>
      <c r="C2295" s="1">
        <v>1</v>
      </c>
      <c r="D2295" s="1">
        <v>0</v>
      </c>
      <c r="E2295" s="1">
        <v>0</v>
      </c>
      <c r="F2295" s="1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0</v>
      </c>
      <c r="N2295">
        <v>1</v>
      </c>
      <c r="O2295">
        <v>1</v>
      </c>
      <c r="P2295">
        <v>0</v>
      </c>
      <c r="Q2295">
        <v>0</v>
      </c>
      <c r="R2295">
        <v>0</v>
      </c>
      <c r="S2295">
        <v>1</v>
      </c>
      <c r="T2295">
        <v>1</v>
      </c>
      <c r="U2295">
        <v>1</v>
      </c>
      <c r="V2295" s="1">
        <v>0</v>
      </c>
      <c r="W2295" s="1">
        <v>0</v>
      </c>
      <c r="X2295" s="1">
        <v>1</v>
      </c>
      <c r="Y2295" s="1">
        <v>0</v>
      </c>
      <c r="Z2295" s="1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1</v>
      </c>
      <c r="AG2295" s="1">
        <v>0</v>
      </c>
      <c r="AH2295" s="1">
        <v>1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1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1</v>
      </c>
      <c r="AY2295" s="1">
        <v>0</v>
      </c>
      <c r="AZ2295" s="1">
        <v>1</v>
      </c>
      <c r="BA2295" s="1">
        <v>1</v>
      </c>
      <c r="BB2295" s="1">
        <v>1</v>
      </c>
      <c r="BC2295">
        <v>1</v>
      </c>
      <c r="BD2295">
        <v>1</v>
      </c>
      <c r="BE2295">
        <v>1</v>
      </c>
      <c r="BF2295">
        <v>1</v>
      </c>
      <c r="BG2295" s="1">
        <v>0</v>
      </c>
      <c r="BH2295" s="1">
        <v>0</v>
      </c>
      <c r="BI2295" s="1">
        <v>1</v>
      </c>
      <c r="BJ2295" s="1">
        <v>0</v>
      </c>
      <c r="BK2295" s="1">
        <v>0</v>
      </c>
      <c r="BL2295" s="1">
        <v>0</v>
      </c>
      <c r="BM2295" s="1">
        <v>0</v>
      </c>
      <c r="BN2295" s="1">
        <v>0</v>
      </c>
      <c r="BO2295" s="1">
        <v>0</v>
      </c>
      <c r="BP2295" s="1">
        <v>0</v>
      </c>
      <c r="BQ2295" s="1">
        <v>0</v>
      </c>
      <c r="BR2295" s="1">
        <v>0</v>
      </c>
      <c r="BS2295" s="1">
        <v>0</v>
      </c>
      <c r="BT2295" s="1">
        <v>0</v>
      </c>
      <c r="BU2295" s="1">
        <v>0</v>
      </c>
      <c r="BV2295" s="1">
        <v>0</v>
      </c>
      <c r="BW2295" s="1">
        <v>0</v>
      </c>
      <c r="BX2295" s="1">
        <v>0</v>
      </c>
      <c r="BY2295" s="1">
        <v>0</v>
      </c>
      <c r="BZ2295" s="1">
        <v>0</v>
      </c>
      <c r="CA2295" s="1">
        <v>0</v>
      </c>
      <c r="CB2295" s="1">
        <v>0</v>
      </c>
      <c r="CC2295" s="1">
        <v>0</v>
      </c>
      <c r="CD2295" s="1">
        <v>0</v>
      </c>
      <c r="CE2295" s="1">
        <v>0</v>
      </c>
      <c r="CF2295" s="1">
        <v>0</v>
      </c>
      <c r="CG2295" s="1">
        <v>0</v>
      </c>
      <c r="CH2295" s="1">
        <v>0</v>
      </c>
      <c r="CI2295" s="1" t="s">
        <v>4946</v>
      </c>
      <c r="CJ2295" s="1" t="s">
        <v>4946</v>
      </c>
      <c r="CK2295" s="1" t="s">
        <v>4946</v>
      </c>
      <c r="CL2295" s="1" t="s">
        <v>4946</v>
      </c>
      <c r="CM2295" s="1" t="s">
        <v>4946</v>
      </c>
      <c r="CN2295" s="1" t="s">
        <v>4946</v>
      </c>
      <c r="CO2295" s="1" t="s">
        <v>4945</v>
      </c>
      <c r="CP2295" s="1" t="s">
        <v>4945</v>
      </c>
      <c r="CQ2295" s="1" t="s">
        <v>4945</v>
      </c>
      <c r="CR2295" s="1" t="s">
        <v>4945</v>
      </c>
      <c r="CS2295" s="1" t="s">
        <v>4945</v>
      </c>
      <c r="CT2295" s="1" t="s">
        <v>4943</v>
      </c>
      <c r="CU2295" s="1" t="s">
        <v>4943</v>
      </c>
      <c r="CV2295" s="1" t="s">
        <v>4943</v>
      </c>
      <c r="CW2295" s="1" t="s">
        <v>4943</v>
      </c>
      <c r="CX2295" s="1" t="s">
        <v>4943</v>
      </c>
      <c r="CY2295" s="1" t="s">
        <v>4943</v>
      </c>
      <c r="CZ2295" s="1" t="s">
        <v>4943</v>
      </c>
    </row>
    <row r="2296" spans="2:104" x14ac:dyDescent="0.25">
      <c r="B2296" s="2">
        <v>44342</v>
      </c>
      <c r="C2296" s="1">
        <v>0</v>
      </c>
      <c r="D2296" s="1">
        <v>1</v>
      </c>
      <c r="E2296" s="1">
        <v>0</v>
      </c>
      <c r="F2296" s="1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">
        <v>0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>
        <v>0</v>
      </c>
      <c r="BD2296">
        <v>0</v>
      </c>
      <c r="BE2296">
        <v>0</v>
      </c>
      <c r="BF2296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M2296" s="1">
        <v>0</v>
      </c>
      <c r="BN2296" s="1">
        <v>0</v>
      </c>
      <c r="BO2296" s="1">
        <v>0</v>
      </c>
      <c r="BP2296" s="1">
        <v>0</v>
      </c>
      <c r="BQ2296" s="1">
        <v>0</v>
      </c>
      <c r="BR2296" s="1">
        <v>0</v>
      </c>
      <c r="BS2296" s="1">
        <v>0</v>
      </c>
      <c r="BT2296" s="1">
        <v>0</v>
      </c>
      <c r="BU2296" s="1">
        <v>0</v>
      </c>
      <c r="BV2296" s="1">
        <v>0</v>
      </c>
      <c r="BW2296" s="1">
        <v>0</v>
      </c>
      <c r="BX2296" s="1">
        <v>0</v>
      </c>
      <c r="BY2296" s="1">
        <v>0</v>
      </c>
      <c r="BZ2296" s="1">
        <v>0</v>
      </c>
      <c r="CA2296" s="1">
        <v>0</v>
      </c>
      <c r="CB2296" s="1">
        <v>0</v>
      </c>
      <c r="CC2296" s="1">
        <v>0</v>
      </c>
      <c r="CD2296" s="1">
        <v>0</v>
      </c>
      <c r="CE2296" s="1">
        <v>0</v>
      </c>
      <c r="CF2296" s="1">
        <v>0</v>
      </c>
      <c r="CG2296" s="1">
        <v>0</v>
      </c>
      <c r="CH2296" s="1">
        <v>0</v>
      </c>
      <c r="CI2296" s="1" t="s">
        <v>4943</v>
      </c>
      <c r="CJ2296" s="1" t="s">
        <v>4943</v>
      </c>
      <c r="CK2296" s="1" t="s">
        <v>4943</v>
      </c>
      <c r="CL2296" s="1" t="s">
        <v>4943</v>
      </c>
      <c r="CM2296" s="1" t="s">
        <v>4943</v>
      </c>
      <c r="CN2296" s="1" t="s">
        <v>4943</v>
      </c>
      <c r="CO2296" s="1" t="s">
        <v>4943</v>
      </c>
      <c r="CP2296" s="1" t="s">
        <v>4943</v>
      </c>
      <c r="CQ2296" s="1" t="s">
        <v>4943</v>
      </c>
      <c r="CR2296" s="1" t="s">
        <v>4943</v>
      </c>
      <c r="CS2296" s="1" t="s">
        <v>4943</v>
      </c>
      <c r="CT2296" s="1" t="s">
        <v>4943</v>
      </c>
      <c r="CU2296" s="1" t="s">
        <v>4943</v>
      </c>
      <c r="CV2296" s="1" t="s">
        <v>4943</v>
      </c>
      <c r="CW2296" s="1" t="s">
        <v>4943</v>
      </c>
      <c r="CX2296" s="1" t="s">
        <v>4943</v>
      </c>
      <c r="CY2296" s="1" t="s">
        <v>23</v>
      </c>
      <c r="CZ2296" s="1" t="s">
        <v>4943</v>
      </c>
    </row>
    <row r="2297" spans="2:104" x14ac:dyDescent="0.25">
      <c r="B2297" s="2">
        <v>44342</v>
      </c>
      <c r="C2297" s="1">
        <v>0</v>
      </c>
      <c r="D2297" s="1">
        <v>1</v>
      </c>
      <c r="E2297" s="1">
        <v>0</v>
      </c>
      <c r="F2297" s="1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>
        <v>0</v>
      </c>
      <c r="BD2297">
        <v>0</v>
      </c>
      <c r="BE2297">
        <v>0</v>
      </c>
      <c r="BF2297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M2297" s="1">
        <v>0</v>
      </c>
      <c r="BN2297" s="1">
        <v>0</v>
      </c>
      <c r="BO2297" s="1">
        <v>0</v>
      </c>
      <c r="BP2297" s="1">
        <v>0</v>
      </c>
      <c r="BQ2297" s="1">
        <v>0</v>
      </c>
      <c r="BR2297" s="1">
        <v>0</v>
      </c>
      <c r="BS2297" s="1">
        <v>0</v>
      </c>
      <c r="BT2297" s="1">
        <v>0</v>
      </c>
      <c r="BU2297" s="1">
        <v>0</v>
      </c>
      <c r="BV2297" s="1">
        <v>0</v>
      </c>
      <c r="BW2297" s="1">
        <v>0</v>
      </c>
      <c r="BX2297" s="1">
        <v>0</v>
      </c>
      <c r="BY2297" s="1">
        <v>0</v>
      </c>
      <c r="BZ2297" s="1">
        <v>0</v>
      </c>
      <c r="CA2297" s="1">
        <v>0</v>
      </c>
      <c r="CB2297" s="1">
        <v>0</v>
      </c>
      <c r="CC2297" s="1">
        <v>0</v>
      </c>
      <c r="CD2297" s="1">
        <v>0</v>
      </c>
      <c r="CE2297" s="1">
        <v>0</v>
      </c>
      <c r="CF2297" s="1">
        <v>0</v>
      </c>
      <c r="CG2297" s="1">
        <v>0</v>
      </c>
      <c r="CH2297" s="1">
        <v>0</v>
      </c>
      <c r="CI2297" s="1" t="s">
        <v>4943</v>
      </c>
      <c r="CJ2297" s="1" t="s">
        <v>4943</v>
      </c>
      <c r="CK2297" s="1" t="s">
        <v>4943</v>
      </c>
      <c r="CL2297" s="1" t="s">
        <v>4943</v>
      </c>
      <c r="CM2297" s="1" t="s">
        <v>4943</v>
      </c>
      <c r="CN2297" s="1" t="s">
        <v>4943</v>
      </c>
      <c r="CO2297" s="1" t="s">
        <v>4943</v>
      </c>
      <c r="CP2297" s="1" t="s">
        <v>4943</v>
      </c>
      <c r="CQ2297" s="1" t="s">
        <v>4943</v>
      </c>
      <c r="CR2297" s="1" t="s">
        <v>4943</v>
      </c>
      <c r="CS2297" s="1" t="s">
        <v>4943</v>
      </c>
      <c r="CT2297" s="1" t="s">
        <v>4943</v>
      </c>
      <c r="CU2297" s="1" t="s">
        <v>4943</v>
      </c>
      <c r="CV2297" s="1" t="s">
        <v>4943</v>
      </c>
      <c r="CW2297" s="1" t="s">
        <v>4943</v>
      </c>
      <c r="CX2297" s="1" t="s">
        <v>4943</v>
      </c>
      <c r="CY2297" s="1" t="s">
        <v>23</v>
      </c>
      <c r="CZ2297" s="1" t="s">
        <v>4943</v>
      </c>
    </row>
    <row r="2298" spans="2:104" x14ac:dyDescent="0.25">
      <c r="B2298" s="2">
        <v>44342</v>
      </c>
      <c r="C2298" s="1">
        <v>1</v>
      </c>
      <c r="D2298" s="1">
        <v>0</v>
      </c>
      <c r="E2298" s="1">
        <v>0</v>
      </c>
      <c r="F2298" s="1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1</v>
      </c>
      <c r="U2298">
        <v>0</v>
      </c>
      <c r="V2298" s="1">
        <v>1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1</v>
      </c>
      <c r="AH2298" s="1">
        <v>0</v>
      </c>
      <c r="AI2298" s="1">
        <v>0</v>
      </c>
      <c r="AJ2298" s="1">
        <v>0</v>
      </c>
      <c r="AK2298" s="1">
        <v>1</v>
      </c>
      <c r="AL2298" s="1">
        <v>0</v>
      </c>
      <c r="AM2298" s="1">
        <v>1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1</v>
      </c>
      <c r="AY2298" s="1">
        <v>1</v>
      </c>
      <c r="AZ2298" s="1">
        <v>1</v>
      </c>
      <c r="BA2298" s="1">
        <v>1</v>
      </c>
      <c r="BB2298" s="1">
        <v>1</v>
      </c>
      <c r="BC2298">
        <v>1</v>
      </c>
      <c r="BD2298">
        <v>1</v>
      </c>
      <c r="BE2298">
        <v>1</v>
      </c>
      <c r="BF2298">
        <v>0</v>
      </c>
      <c r="BG2298" s="1">
        <v>1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M2298" s="1">
        <v>0</v>
      </c>
      <c r="BN2298" s="1">
        <v>0</v>
      </c>
      <c r="BO2298" s="1">
        <v>0</v>
      </c>
      <c r="BP2298" s="1">
        <v>0</v>
      </c>
      <c r="BQ2298" s="1">
        <v>0</v>
      </c>
      <c r="BR2298" s="1">
        <v>0</v>
      </c>
      <c r="BS2298" s="1">
        <v>0</v>
      </c>
      <c r="BT2298" s="1">
        <v>0</v>
      </c>
      <c r="BU2298" s="1">
        <v>0</v>
      </c>
      <c r="BV2298" s="1">
        <v>0</v>
      </c>
      <c r="BW2298" s="1">
        <v>0</v>
      </c>
      <c r="BX2298" s="1">
        <v>0</v>
      </c>
      <c r="BY2298" s="1">
        <v>0</v>
      </c>
      <c r="BZ2298" s="1">
        <v>0</v>
      </c>
      <c r="CA2298" s="1">
        <v>0</v>
      </c>
      <c r="CB2298" s="1">
        <v>0</v>
      </c>
      <c r="CC2298" s="1">
        <v>0</v>
      </c>
      <c r="CD2298" s="1">
        <v>0</v>
      </c>
      <c r="CE2298" s="1">
        <v>0</v>
      </c>
      <c r="CF2298" s="1">
        <v>1</v>
      </c>
      <c r="CG2298" s="1">
        <v>0</v>
      </c>
      <c r="CH2298" s="1">
        <v>0</v>
      </c>
      <c r="CI2298" s="1" t="s">
        <v>4946</v>
      </c>
      <c r="CJ2298" s="1" t="s">
        <v>4946</v>
      </c>
      <c r="CK2298" s="1" t="s">
        <v>4946</v>
      </c>
      <c r="CL2298" s="1" t="s">
        <v>4946</v>
      </c>
      <c r="CM2298" s="1" t="s">
        <v>4946</v>
      </c>
      <c r="CN2298" s="1" t="s">
        <v>4946</v>
      </c>
      <c r="CO2298" s="1" t="s">
        <v>4946</v>
      </c>
      <c r="CP2298" s="1" t="s">
        <v>4946</v>
      </c>
      <c r="CQ2298" s="1" t="s">
        <v>4945</v>
      </c>
      <c r="CR2298" s="1" t="s">
        <v>4946</v>
      </c>
      <c r="CS2298" s="1" t="s">
        <v>4944</v>
      </c>
      <c r="CT2298" s="1" t="s">
        <v>4943</v>
      </c>
      <c r="CU2298" s="1" t="s">
        <v>4943</v>
      </c>
      <c r="CV2298" s="1" t="s">
        <v>4943</v>
      </c>
      <c r="CW2298" s="1" t="s">
        <v>4943</v>
      </c>
      <c r="CX2298" s="1" t="s">
        <v>4943</v>
      </c>
      <c r="CY2298" s="1" t="s">
        <v>4943</v>
      </c>
      <c r="CZ2298" s="1" t="s">
        <v>4943</v>
      </c>
    </row>
    <row r="2299" spans="2:104" x14ac:dyDescent="0.25">
      <c r="B2299" s="2">
        <v>44342</v>
      </c>
      <c r="C2299" s="1">
        <v>0</v>
      </c>
      <c r="D2299" s="1">
        <v>1</v>
      </c>
      <c r="E2299" s="1">
        <v>0</v>
      </c>
      <c r="F2299" s="1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>
        <v>0</v>
      </c>
      <c r="BD2299">
        <v>0</v>
      </c>
      <c r="BE2299">
        <v>0</v>
      </c>
      <c r="BF2299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M2299" s="1">
        <v>0</v>
      </c>
      <c r="BN2299" s="1">
        <v>0</v>
      </c>
      <c r="BO2299" s="1">
        <v>0</v>
      </c>
      <c r="BP2299" s="1">
        <v>0</v>
      </c>
      <c r="BQ2299" s="1">
        <v>0</v>
      </c>
      <c r="BR2299" s="1">
        <v>0</v>
      </c>
      <c r="BS2299" s="1">
        <v>0</v>
      </c>
      <c r="BT2299" s="1">
        <v>0</v>
      </c>
      <c r="BU2299" s="1">
        <v>0</v>
      </c>
      <c r="BV2299" s="1">
        <v>0</v>
      </c>
      <c r="BW2299" s="1">
        <v>0</v>
      </c>
      <c r="BX2299" s="1">
        <v>0</v>
      </c>
      <c r="BY2299" s="1">
        <v>0</v>
      </c>
      <c r="BZ2299" s="1">
        <v>0</v>
      </c>
      <c r="CA2299" s="1">
        <v>0</v>
      </c>
      <c r="CB2299" s="1">
        <v>0</v>
      </c>
      <c r="CC2299" s="1">
        <v>0</v>
      </c>
      <c r="CD2299" s="1">
        <v>0</v>
      </c>
      <c r="CE2299" s="1">
        <v>0</v>
      </c>
      <c r="CF2299" s="1">
        <v>0</v>
      </c>
      <c r="CG2299" s="1">
        <v>0</v>
      </c>
      <c r="CH2299" s="1">
        <v>0</v>
      </c>
      <c r="CI2299" s="1" t="s">
        <v>4943</v>
      </c>
      <c r="CJ2299" s="1" t="s">
        <v>4943</v>
      </c>
      <c r="CK2299" s="1" t="s">
        <v>4943</v>
      </c>
      <c r="CL2299" s="1" t="s">
        <v>4943</v>
      </c>
      <c r="CM2299" s="1" t="s">
        <v>4943</v>
      </c>
      <c r="CN2299" s="1" t="s">
        <v>4943</v>
      </c>
      <c r="CO2299" s="1" t="s">
        <v>4943</v>
      </c>
      <c r="CP2299" s="1" t="s">
        <v>4943</v>
      </c>
      <c r="CQ2299" s="1" t="s">
        <v>4943</v>
      </c>
      <c r="CR2299" s="1" t="s">
        <v>4943</v>
      </c>
      <c r="CS2299" s="1" t="s">
        <v>4943</v>
      </c>
      <c r="CT2299" s="1" t="s">
        <v>4943</v>
      </c>
      <c r="CU2299" s="1" t="s">
        <v>4943</v>
      </c>
      <c r="CV2299" s="1" t="s">
        <v>4943</v>
      </c>
      <c r="CW2299" s="1" t="s">
        <v>4943</v>
      </c>
      <c r="CX2299" s="1" t="s">
        <v>4943</v>
      </c>
      <c r="CY2299" s="1" t="s">
        <v>23</v>
      </c>
      <c r="CZ2299" s="1" t="s">
        <v>4943</v>
      </c>
    </row>
    <row r="2300" spans="2:104" x14ac:dyDescent="0.25">
      <c r="B2300" s="2">
        <v>44342</v>
      </c>
      <c r="C2300" s="1">
        <v>1</v>
      </c>
      <c r="D2300" s="1">
        <v>0</v>
      </c>
      <c r="E2300" s="1">
        <v>0</v>
      </c>
      <c r="F2300" s="1">
        <v>0</v>
      </c>
      <c r="G2300">
        <v>1</v>
      </c>
      <c r="H2300">
        <v>1</v>
      </c>
      <c r="I2300">
        <v>1</v>
      </c>
      <c r="J2300">
        <v>1</v>
      </c>
      <c r="K2300">
        <v>1</v>
      </c>
      <c r="L2300">
        <v>1</v>
      </c>
      <c r="M2300">
        <v>1</v>
      </c>
      <c r="N2300">
        <v>1</v>
      </c>
      <c r="O2300">
        <v>0</v>
      </c>
      <c r="P2300">
        <v>0</v>
      </c>
      <c r="Q2300">
        <v>0</v>
      </c>
      <c r="R2300">
        <v>1</v>
      </c>
      <c r="S2300">
        <v>1</v>
      </c>
      <c r="T2300">
        <v>1</v>
      </c>
      <c r="U2300">
        <v>0</v>
      </c>
      <c r="V2300" s="1">
        <v>1</v>
      </c>
      <c r="W2300" s="1">
        <v>1</v>
      </c>
      <c r="X2300" s="1">
        <v>1</v>
      </c>
      <c r="Y2300" s="1">
        <v>0</v>
      </c>
      <c r="Z2300" s="1">
        <v>1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1</v>
      </c>
      <c r="AG2300" s="1">
        <v>0</v>
      </c>
      <c r="AH2300" s="1">
        <v>0</v>
      </c>
      <c r="AI2300" s="1">
        <v>0</v>
      </c>
      <c r="AJ2300" s="1">
        <v>0</v>
      </c>
      <c r="AK2300" s="1">
        <v>1</v>
      </c>
      <c r="AL2300" s="1">
        <v>1</v>
      </c>
      <c r="AM2300" s="1">
        <v>1</v>
      </c>
      <c r="AN2300" s="1">
        <v>1</v>
      </c>
      <c r="AO2300" s="1">
        <v>1</v>
      </c>
      <c r="AP2300" s="1">
        <v>0</v>
      </c>
      <c r="AQ2300" s="1">
        <v>1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1</v>
      </c>
      <c r="AY2300" s="1">
        <v>1</v>
      </c>
      <c r="AZ2300" s="1">
        <v>1</v>
      </c>
      <c r="BA2300" s="1">
        <v>0</v>
      </c>
      <c r="BB2300" s="1">
        <v>0</v>
      </c>
      <c r="BC2300">
        <v>1</v>
      </c>
      <c r="BD2300">
        <v>0</v>
      </c>
      <c r="BE2300">
        <v>1</v>
      </c>
      <c r="BF2300">
        <v>1</v>
      </c>
      <c r="BG2300" s="1">
        <v>1</v>
      </c>
      <c r="BH2300" s="1">
        <v>1</v>
      </c>
      <c r="BI2300" s="1">
        <v>1</v>
      </c>
      <c r="BJ2300" s="1">
        <v>0</v>
      </c>
      <c r="BK2300" s="1">
        <v>1</v>
      </c>
      <c r="BL2300" s="1">
        <v>0</v>
      </c>
      <c r="BM2300" s="1">
        <v>0</v>
      </c>
      <c r="BN2300" s="1">
        <v>0</v>
      </c>
      <c r="BO2300" s="1">
        <v>0</v>
      </c>
      <c r="BP2300" s="1">
        <v>0</v>
      </c>
      <c r="BQ2300" s="1">
        <v>1</v>
      </c>
      <c r="BR2300" s="1">
        <v>1</v>
      </c>
      <c r="BS2300" s="1">
        <v>1</v>
      </c>
      <c r="BT2300" s="1">
        <v>1</v>
      </c>
      <c r="BU2300" s="1">
        <v>0</v>
      </c>
      <c r="BV2300" s="1">
        <v>1</v>
      </c>
      <c r="BW2300" s="1">
        <v>1</v>
      </c>
      <c r="BX2300" s="1">
        <v>1</v>
      </c>
      <c r="BY2300" s="1">
        <v>0</v>
      </c>
      <c r="BZ2300" s="1">
        <v>1</v>
      </c>
      <c r="CA2300" s="1">
        <v>0</v>
      </c>
      <c r="CB2300" s="1">
        <v>0</v>
      </c>
      <c r="CC2300" s="1">
        <v>0</v>
      </c>
      <c r="CD2300" s="1">
        <v>0</v>
      </c>
      <c r="CE2300" s="1">
        <v>0</v>
      </c>
      <c r="CF2300" s="1">
        <v>1</v>
      </c>
      <c r="CG2300" s="1">
        <v>1</v>
      </c>
      <c r="CH2300" s="1">
        <v>0</v>
      </c>
      <c r="CI2300" s="1" t="s">
        <v>4946</v>
      </c>
      <c r="CJ2300" s="1" t="s">
        <v>4944</v>
      </c>
      <c r="CK2300" s="1" t="s">
        <v>4946</v>
      </c>
      <c r="CL2300" s="1" t="s">
        <v>4946</v>
      </c>
      <c r="CM2300" s="1" t="s">
        <v>4946</v>
      </c>
      <c r="CN2300" s="1" t="s">
        <v>4946</v>
      </c>
      <c r="CO2300" s="1" t="s">
        <v>4944</v>
      </c>
      <c r="CP2300" s="1" t="s">
        <v>4946</v>
      </c>
      <c r="CQ2300" s="1" t="s">
        <v>4944</v>
      </c>
      <c r="CR2300" s="1" t="s">
        <v>4944</v>
      </c>
      <c r="CS2300" s="1" t="s">
        <v>4946</v>
      </c>
      <c r="CT2300" s="1" t="s">
        <v>4943</v>
      </c>
      <c r="CU2300" s="1" t="s">
        <v>4943</v>
      </c>
      <c r="CV2300" s="1" t="s">
        <v>4943</v>
      </c>
      <c r="CW2300" s="1" t="s">
        <v>4943</v>
      </c>
      <c r="CX2300" s="1" t="s">
        <v>4943</v>
      </c>
      <c r="CY2300" s="1" t="s">
        <v>4943</v>
      </c>
      <c r="CZ2300" s="1" t="s">
        <v>4943</v>
      </c>
    </row>
    <row r="2301" spans="2:104" x14ac:dyDescent="0.25">
      <c r="B2301" s="2">
        <v>44342</v>
      </c>
      <c r="C2301" s="1">
        <v>1</v>
      </c>
      <c r="D2301" s="1">
        <v>0</v>
      </c>
      <c r="E2301" s="1">
        <v>0</v>
      </c>
      <c r="F2301" s="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1</v>
      </c>
      <c r="M2301">
        <v>1</v>
      </c>
      <c r="N2301">
        <v>1</v>
      </c>
      <c r="O2301">
        <v>1</v>
      </c>
      <c r="P2301">
        <v>0</v>
      </c>
      <c r="Q2301">
        <v>0</v>
      </c>
      <c r="R2301">
        <v>1</v>
      </c>
      <c r="S2301">
        <v>1</v>
      </c>
      <c r="T2301">
        <v>1</v>
      </c>
      <c r="U2301">
        <v>0</v>
      </c>
      <c r="V2301" s="1">
        <v>0</v>
      </c>
      <c r="W2301" s="1">
        <v>1</v>
      </c>
      <c r="X2301" s="1">
        <v>1</v>
      </c>
      <c r="Y2301" s="1">
        <v>0</v>
      </c>
      <c r="Z2301" s="1">
        <v>1</v>
      </c>
      <c r="AA2301" s="1">
        <v>1</v>
      </c>
      <c r="AB2301" s="1">
        <v>0</v>
      </c>
      <c r="AC2301" s="1">
        <v>0</v>
      </c>
      <c r="AD2301" s="1">
        <v>0</v>
      </c>
      <c r="AE2301" s="1">
        <v>0</v>
      </c>
      <c r="AF2301" s="1">
        <v>1</v>
      </c>
      <c r="AG2301" s="1">
        <v>0</v>
      </c>
      <c r="AH2301" s="1">
        <v>1</v>
      </c>
      <c r="AI2301" s="1">
        <v>1</v>
      </c>
      <c r="AJ2301" s="1">
        <v>1</v>
      </c>
      <c r="AK2301" s="1">
        <v>1</v>
      </c>
      <c r="AL2301" s="1">
        <v>1</v>
      </c>
      <c r="AM2301" s="1">
        <v>0</v>
      </c>
      <c r="AN2301" s="1">
        <v>1</v>
      </c>
      <c r="AO2301" s="1">
        <v>1</v>
      </c>
      <c r="AP2301" s="1">
        <v>0</v>
      </c>
      <c r="AQ2301" s="1">
        <v>1</v>
      </c>
      <c r="AR2301" s="1">
        <v>1</v>
      </c>
      <c r="AS2301" s="1">
        <v>0</v>
      </c>
      <c r="AT2301" s="1">
        <v>0</v>
      </c>
      <c r="AU2301" s="1">
        <v>0</v>
      </c>
      <c r="AV2301" s="1">
        <v>0</v>
      </c>
      <c r="AW2301" s="1">
        <v>1</v>
      </c>
      <c r="AX2301" s="1">
        <v>1</v>
      </c>
      <c r="AY2301" s="1">
        <v>1</v>
      </c>
      <c r="AZ2301" s="1">
        <v>1</v>
      </c>
      <c r="BA2301" s="1">
        <v>0</v>
      </c>
      <c r="BB2301" s="1">
        <v>0</v>
      </c>
      <c r="BC2301">
        <v>1</v>
      </c>
      <c r="BD2301">
        <v>0</v>
      </c>
      <c r="BE2301">
        <v>1</v>
      </c>
      <c r="BF2301">
        <v>1</v>
      </c>
      <c r="BG2301" s="1">
        <v>0</v>
      </c>
      <c r="BH2301" s="1">
        <v>1</v>
      </c>
      <c r="BI2301" s="1">
        <v>1</v>
      </c>
      <c r="BJ2301" s="1">
        <v>0</v>
      </c>
      <c r="BK2301" s="1">
        <v>1</v>
      </c>
      <c r="BL2301" s="1">
        <v>1</v>
      </c>
      <c r="BM2301" s="1">
        <v>0</v>
      </c>
      <c r="BN2301" s="1">
        <v>0</v>
      </c>
      <c r="BO2301" s="1">
        <v>0</v>
      </c>
      <c r="BP2301" s="1">
        <v>0</v>
      </c>
      <c r="BQ2301" s="1">
        <v>1</v>
      </c>
      <c r="BR2301" s="1">
        <v>1</v>
      </c>
      <c r="BS2301" s="1">
        <v>0</v>
      </c>
      <c r="BT2301" s="1">
        <v>0</v>
      </c>
      <c r="BU2301" s="1">
        <v>1</v>
      </c>
      <c r="BV2301" s="1">
        <v>0</v>
      </c>
      <c r="BW2301" s="1">
        <v>1</v>
      </c>
      <c r="BX2301" s="1">
        <v>1</v>
      </c>
      <c r="BY2301" s="1">
        <v>0</v>
      </c>
      <c r="BZ2301" s="1">
        <v>1</v>
      </c>
      <c r="CA2301" s="1">
        <v>1</v>
      </c>
      <c r="CB2301" s="1">
        <v>0</v>
      </c>
      <c r="CC2301" s="1">
        <v>0</v>
      </c>
      <c r="CD2301" s="1">
        <v>0</v>
      </c>
      <c r="CE2301" s="1">
        <v>0</v>
      </c>
      <c r="CF2301" s="1">
        <v>0</v>
      </c>
      <c r="CG2301" s="1">
        <v>1</v>
      </c>
      <c r="CH2301" s="1">
        <v>0</v>
      </c>
      <c r="CI2301" s="1" t="s">
        <v>4946</v>
      </c>
      <c r="CJ2301" s="1" t="s">
        <v>4946</v>
      </c>
      <c r="CK2301" s="1" t="s">
        <v>4946</v>
      </c>
      <c r="CL2301" s="1" t="s">
        <v>4946</v>
      </c>
      <c r="CM2301" s="1" t="s">
        <v>4944</v>
      </c>
      <c r="CN2301" s="1" t="s">
        <v>4945</v>
      </c>
      <c r="CO2301" s="1" t="s">
        <v>4945</v>
      </c>
      <c r="CP2301" s="1" t="s">
        <v>4944</v>
      </c>
      <c r="CQ2301" s="1" t="s">
        <v>4944</v>
      </c>
      <c r="CR2301" s="1" t="s">
        <v>4946</v>
      </c>
      <c r="CS2301" s="1" t="s">
        <v>4944</v>
      </c>
      <c r="CT2301" s="1" t="s">
        <v>4943</v>
      </c>
      <c r="CU2301" s="1" t="s">
        <v>4943</v>
      </c>
      <c r="CV2301" s="1" t="s">
        <v>4943</v>
      </c>
      <c r="CW2301" s="1" t="s">
        <v>4943</v>
      </c>
      <c r="CX2301" s="1" t="s">
        <v>4943</v>
      </c>
      <c r="CY2301" s="1" t="s">
        <v>4943</v>
      </c>
      <c r="CZ2301" s="1" t="s">
        <v>4943</v>
      </c>
    </row>
    <row r="2302" spans="2:104" x14ac:dyDescent="0.25">
      <c r="B2302" s="2">
        <v>44342</v>
      </c>
      <c r="C2302" s="1">
        <v>1</v>
      </c>
      <c r="D2302" s="1">
        <v>0</v>
      </c>
      <c r="E2302" s="1">
        <v>0</v>
      </c>
      <c r="F2302" s="1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1</v>
      </c>
      <c r="M2302">
        <v>0</v>
      </c>
      <c r="N2302">
        <v>1</v>
      </c>
      <c r="O2302">
        <v>1</v>
      </c>
      <c r="P2302">
        <v>0</v>
      </c>
      <c r="Q2302">
        <v>0</v>
      </c>
      <c r="R2302">
        <v>1</v>
      </c>
      <c r="S2302">
        <v>1</v>
      </c>
      <c r="T2302">
        <v>1</v>
      </c>
      <c r="U2302">
        <v>0</v>
      </c>
      <c r="V2302" s="1">
        <v>0</v>
      </c>
      <c r="W2302" s="1">
        <v>0</v>
      </c>
      <c r="X2302" s="1">
        <v>1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1</v>
      </c>
      <c r="AG2302" s="1">
        <v>0</v>
      </c>
      <c r="AH2302" s="1">
        <v>1</v>
      </c>
      <c r="AI2302" s="1">
        <v>1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1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1</v>
      </c>
      <c r="AY2302" s="1">
        <v>1</v>
      </c>
      <c r="AZ2302" s="1">
        <v>1</v>
      </c>
      <c r="BA2302" s="1">
        <v>1</v>
      </c>
      <c r="BB2302" s="1">
        <v>0</v>
      </c>
      <c r="BC2302">
        <v>1</v>
      </c>
      <c r="BD2302">
        <v>1</v>
      </c>
      <c r="BE2302">
        <v>1</v>
      </c>
      <c r="BF2302">
        <v>1</v>
      </c>
      <c r="BG2302" s="1">
        <v>0</v>
      </c>
      <c r="BH2302" s="1">
        <v>0</v>
      </c>
      <c r="BI2302" s="1">
        <v>1</v>
      </c>
      <c r="BJ2302" s="1">
        <v>0</v>
      </c>
      <c r="BK2302" s="1">
        <v>0</v>
      </c>
      <c r="BL2302" s="1">
        <v>0</v>
      </c>
      <c r="BM2302" s="1">
        <v>0</v>
      </c>
      <c r="BN2302" s="1">
        <v>0</v>
      </c>
      <c r="BO2302" s="1">
        <v>0</v>
      </c>
      <c r="BP2302" s="1">
        <v>0</v>
      </c>
      <c r="BQ2302" s="1">
        <v>1</v>
      </c>
      <c r="BR2302" s="1">
        <v>1</v>
      </c>
      <c r="BS2302" s="1">
        <v>1</v>
      </c>
      <c r="BT2302" s="1">
        <v>1</v>
      </c>
      <c r="BU2302" s="1">
        <v>1</v>
      </c>
      <c r="BV2302" s="1">
        <v>0</v>
      </c>
      <c r="BW2302" s="1">
        <v>0</v>
      </c>
      <c r="BX2302" s="1">
        <v>1</v>
      </c>
      <c r="BY2302" s="1">
        <v>0</v>
      </c>
      <c r="BZ2302" s="1">
        <v>0</v>
      </c>
      <c r="CA2302" s="1">
        <v>0</v>
      </c>
      <c r="CB2302" s="1">
        <v>0</v>
      </c>
      <c r="CC2302" s="1">
        <v>0</v>
      </c>
      <c r="CD2302" s="1">
        <v>0</v>
      </c>
      <c r="CE2302" s="1">
        <v>0</v>
      </c>
      <c r="CF2302" s="1">
        <v>0</v>
      </c>
      <c r="CG2302" s="1">
        <v>0</v>
      </c>
      <c r="CH2302" s="1">
        <v>0</v>
      </c>
      <c r="CI2302" s="1" t="s">
        <v>4946</v>
      </c>
      <c r="CJ2302" s="1" t="s">
        <v>4946</v>
      </c>
      <c r="CK2302" s="1" t="s">
        <v>4946</v>
      </c>
      <c r="CL2302" s="1" t="s">
        <v>4946</v>
      </c>
      <c r="CM2302" s="1" t="s">
        <v>4946</v>
      </c>
      <c r="CN2302" s="1" t="s">
        <v>4946</v>
      </c>
      <c r="CO2302" s="1" t="s">
        <v>4946</v>
      </c>
      <c r="CP2302" s="1" t="s">
        <v>4946</v>
      </c>
      <c r="CQ2302" s="1" t="s">
        <v>4946</v>
      </c>
      <c r="CR2302" s="1" t="s">
        <v>4946</v>
      </c>
      <c r="CS2302" s="1" t="s">
        <v>4946</v>
      </c>
      <c r="CT2302" s="1" t="s">
        <v>4943</v>
      </c>
      <c r="CU2302" s="1" t="s">
        <v>4943</v>
      </c>
      <c r="CV2302" s="1" t="s">
        <v>4943</v>
      </c>
      <c r="CW2302" s="1" t="s">
        <v>4943</v>
      </c>
      <c r="CX2302" s="1" t="s">
        <v>4943</v>
      </c>
      <c r="CY2302" s="1" t="s">
        <v>4943</v>
      </c>
      <c r="CZ2302" s="1" t="s">
        <v>4943</v>
      </c>
    </row>
    <row r="2303" spans="2:104" x14ac:dyDescent="0.25">
      <c r="B2303" s="2">
        <v>44342</v>
      </c>
      <c r="C2303" s="1">
        <v>1</v>
      </c>
      <c r="D2303" s="1">
        <v>0</v>
      </c>
      <c r="E2303" s="1">
        <v>0</v>
      </c>
      <c r="F2303" s="1">
        <v>0</v>
      </c>
      <c r="G2303">
        <v>0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0</v>
      </c>
      <c r="N2303">
        <v>1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</v>
      </c>
      <c r="V2303" s="1">
        <v>1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1</v>
      </c>
      <c r="AI2303" s="1">
        <v>1</v>
      </c>
      <c r="AJ2303" s="1">
        <v>0</v>
      </c>
      <c r="AK2303" s="1">
        <v>1</v>
      </c>
      <c r="AL2303" s="1">
        <v>0</v>
      </c>
      <c r="AM2303" s="1">
        <v>1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1</v>
      </c>
      <c r="AX2303" s="1">
        <v>1</v>
      </c>
      <c r="AY2303" s="1">
        <v>1</v>
      </c>
      <c r="AZ2303" s="1">
        <v>1</v>
      </c>
      <c r="BA2303" s="1">
        <v>1</v>
      </c>
      <c r="BB2303" s="1">
        <v>1</v>
      </c>
      <c r="BC2303">
        <v>1</v>
      </c>
      <c r="BD2303">
        <v>1</v>
      </c>
      <c r="BE2303">
        <v>1</v>
      </c>
      <c r="BF2303">
        <v>0</v>
      </c>
      <c r="BG2303" s="1">
        <v>1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M2303" s="1">
        <v>0</v>
      </c>
      <c r="BN2303" s="1">
        <v>0</v>
      </c>
      <c r="BO2303" s="1">
        <v>0</v>
      </c>
      <c r="BP2303" s="1">
        <v>0</v>
      </c>
      <c r="BQ2303" s="1">
        <v>0</v>
      </c>
      <c r="BR2303" s="1">
        <v>0</v>
      </c>
      <c r="BS2303" s="1">
        <v>0</v>
      </c>
      <c r="BT2303" s="1">
        <v>0</v>
      </c>
      <c r="BU2303" s="1">
        <v>0</v>
      </c>
      <c r="BV2303" s="1">
        <v>0</v>
      </c>
      <c r="BW2303" s="1">
        <v>0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0</v>
      </c>
      <c r="CD2303" s="1">
        <v>0</v>
      </c>
      <c r="CE2303" s="1">
        <v>0</v>
      </c>
      <c r="CF2303" s="1">
        <v>0</v>
      </c>
      <c r="CG2303" s="1">
        <v>0</v>
      </c>
      <c r="CH2303" s="1">
        <v>0</v>
      </c>
      <c r="CI2303" s="1" t="s">
        <v>4946</v>
      </c>
      <c r="CJ2303" s="1" t="s">
        <v>4944</v>
      </c>
      <c r="CK2303" s="1" t="s">
        <v>4946</v>
      </c>
      <c r="CL2303" s="1" t="s">
        <v>4946</v>
      </c>
      <c r="CM2303" s="1" t="s">
        <v>4946</v>
      </c>
      <c r="CN2303" s="1" t="s">
        <v>4946</v>
      </c>
      <c r="CO2303" s="1" t="s">
        <v>4944</v>
      </c>
      <c r="CP2303" s="1" t="s">
        <v>4944</v>
      </c>
      <c r="CQ2303" s="1" t="s">
        <v>4944</v>
      </c>
      <c r="CR2303" s="1" t="s">
        <v>4944</v>
      </c>
      <c r="CS2303" s="1" t="s">
        <v>4944</v>
      </c>
      <c r="CT2303" s="1" t="s">
        <v>4943</v>
      </c>
      <c r="CU2303" s="1" t="s">
        <v>4943</v>
      </c>
      <c r="CV2303" s="1" t="s">
        <v>4943</v>
      </c>
      <c r="CW2303" s="1" t="s">
        <v>4943</v>
      </c>
      <c r="CX2303" s="1" t="s">
        <v>4943</v>
      </c>
      <c r="CY2303" s="1" t="s">
        <v>4943</v>
      </c>
      <c r="CZ2303" s="1" t="s">
        <v>4943</v>
      </c>
    </row>
    <row r="2304" spans="2:104" x14ac:dyDescent="0.25">
      <c r="B2304" s="2">
        <v>44342</v>
      </c>
      <c r="C2304" s="1">
        <v>1</v>
      </c>
      <c r="D2304" s="1">
        <v>0</v>
      </c>
      <c r="E2304" s="1">
        <v>0</v>
      </c>
      <c r="F2304" s="1">
        <v>0</v>
      </c>
      <c r="G2304">
        <v>0</v>
      </c>
      <c r="H2304">
        <v>0</v>
      </c>
      <c r="I2304">
        <v>1</v>
      </c>
      <c r="J2304">
        <v>1</v>
      </c>
      <c r="K2304">
        <v>1</v>
      </c>
      <c r="L2304">
        <v>1</v>
      </c>
      <c r="M2304">
        <v>1</v>
      </c>
      <c r="N2304">
        <v>1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1</v>
      </c>
      <c r="U2304">
        <v>1</v>
      </c>
      <c r="V2304" s="1">
        <v>1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1</v>
      </c>
      <c r="AG2304" s="1">
        <v>1</v>
      </c>
      <c r="AH2304" s="1">
        <v>1</v>
      </c>
      <c r="AI2304" s="1">
        <v>1</v>
      </c>
      <c r="AJ2304" s="1">
        <v>1</v>
      </c>
      <c r="AK2304" s="1">
        <v>1</v>
      </c>
      <c r="AL2304" s="1">
        <v>1</v>
      </c>
      <c r="AM2304" s="1">
        <v>1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1</v>
      </c>
      <c r="AY2304" s="1">
        <v>1</v>
      </c>
      <c r="AZ2304" s="1">
        <v>1</v>
      </c>
      <c r="BA2304" s="1">
        <v>0</v>
      </c>
      <c r="BB2304" s="1">
        <v>1</v>
      </c>
      <c r="BC2304">
        <v>1</v>
      </c>
      <c r="BD2304">
        <v>1</v>
      </c>
      <c r="BE2304">
        <v>1</v>
      </c>
      <c r="BF2304">
        <v>1</v>
      </c>
      <c r="BG2304" s="1">
        <v>1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M2304" s="1">
        <v>0</v>
      </c>
      <c r="BN2304" s="1">
        <v>0</v>
      </c>
      <c r="BO2304" s="1">
        <v>0</v>
      </c>
      <c r="BP2304" s="1">
        <v>0</v>
      </c>
      <c r="BQ2304" s="1">
        <v>1</v>
      </c>
      <c r="BR2304" s="1">
        <v>1</v>
      </c>
      <c r="BS2304" s="1">
        <v>1</v>
      </c>
      <c r="BT2304" s="1">
        <v>0</v>
      </c>
      <c r="BU2304" s="1">
        <v>1</v>
      </c>
      <c r="BV2304" s="1">
        <v>1</v>
      </c>
      <c r="BW2304" s="1">
        <v>0</v>
      </c>
      <c r="BX2304" s="1">
        <v>0</v>
      </c>
      <c r="BY2304" s="1">
        <v>0</v>
      </c>
      <c r="BZ2304" s="1">
        <v>0</v>
      </c>
      <c r="CA2304" s="1">
        <v>0</v>
      </c>
      <c r="CB2304" s="1">
        <v>0</v>
      </c>
      <c r="CC2304" s="1">
        <v>0</v>
      </c>
      <c r="CD2304" s="1">
        <v>0</v>
      </c>
      <c r="CE2304" s="1">
        <v>0</v>
      </c>
      <c r="CF2304" s="1">
        <v>1</v>
      </c>
      <c r="CG2304" s="1">
        <v>0</v>
      </c>
      <c r="CH2304" s="1">
        <v>0</v>
      </c>
      <c r="CI2304" s="1" t="s">
        <v>4946</v>
      </c>
      <c r="CJ2304" s="1" t="s">
        <v>4946</v>
      </c>
      <c r="CK2304" s="1" t="s">
        <v>4946</v>
      </c>
      <c r="CL2304" s="1" t="s">
        <v>4946</v>
      </c>
      <c r="CM2304" s="1" t="s">
        <v>4946</v>
      </c>
      <c r="CN2304" s="1" t="s">
        <v>4946</v>
      </c>
      <c r="CO2304" s="1" t="s">
        <v>4944</v>
      </c>
      <c r="CP2304" s="1" t="s">
        <v>4946</v>
      </c>
      <c r="CQ2304" s="1" t="s">
        <v>4946</v>
      </c>
      <c r="CR2304" s="1" t="s">
        <v>4946</v>
      </c>
      <c r="CS2304" s="1" t="s">
        <v>4946</v>
      </c>
      <c r="CT2304" s="1" t="s">
        <v>4943</v>
      </c>
      <c r="CU2304" s="1" t="s">
        <v>4943</v>
      </c>
      <c r="CV2304" s="1" t="s">
        <v>4943</v>
      </c>
      <c r="CW2304" s="1" t="s">
        <v>4943</v>
      </c>
      <c r="CX2304" s="1" t="s">
        <v>4943</v>
      </c>
      <c r="CY2304" s="1" t="s">
        <v>4943</v>
      </c>
      <c r="CZ2304" s="1" t="s">
        <v>4943</v>
      </c>
    </row>
    <row r="2305" spans="2:104" x14ac:dyDescent="0.25">
      <c r="B2305" s="2">
        <v>44342</v>
      </c>
      <c r="C2305" s="1">
        <v>1</v>
      </c>
      <c r="D2305" s="1">
        <v>0</v>
      </c>
      <c r="E2305" s="1">
        <v>0</v>
      </c>
      <c r="F2305" s="1">
        <v>0</v>
      </c>
      <c r="G2305">
        <v>0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0</v>
      </c>
      <c r="N2305">
        <v>1</v>
      </c>
      <c r="O2305">
        <v>1</v>
      </c>
      <c r="P2305">
        <v>0</v>
      </c>
      <c r="Q2305">
        <v>0</v>
      </c>
      <c r="R2305">
        <v>1</v>
      </c>
      <c r="S2305">
        <v>0</v>
      </c>
      <c r="T2305">
        <v>1</v>
      </c>
      <c r="U2305">
        <v>0</v>
      </c>
      <c r="V2305" s="1">
        <v>1</v>
      </c>
      <c r="W2305" s="1">
        <v>0</v>
      </c>
      <c r="X2305" s="1">
        <v>1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1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1</v>
      </c>
      <c r="AN2305" s="1">
        <v>0</v>
      </c>
      <c r="AO2305" s="1">
        <v>1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1</v>
      </c>
      <c r="AX2305" s="1">
        <v>1</v>
      </c>
      <c r="AY2305" s="1">
        <v>1</v>
      </c>
      <c r="AZ2305" s="1">
        <v>1</v>
      </c>
      <c r="BA2305" s="1">
        <v>0</v>
      </c>
      <c r="BB2305" s="1">
        <v>1</v>
      </c>
      <c r="BC2305">
        <v>1</v>
      </c>
      <c r="BD2305">
        <v>0</v>
      </c>
      <c r="BE2305">
        <v>1</v>
      </c>
      <c r="BF2305">
        <v>1</v>
      </c>
      <c r="BG2305" s="1">
        <v>1</v>
      </c>
      <c r="BH2305" s="1">
        <v>0</v>
      </c>
      <c r="BI2305" s="1">
        <v>1</v>
      </c>
      <c r="BJ2305" s="1">
        <v>0</v>
      </c>
      <c r="BK2305" s="1">
        <v>0</v>
      </c>
      <c r="BL2305" s="1">
        <v>0</v>
      </c>
      <c r="BM2305" s="1">
        <v>0</v>
      </c>
      <c r="BN2305" s="1">
        <v>0</v>
      </c>
      <c r="BO2305" s="1">
        <v>0</v>
      </c>
      <c r="BP2305" s="1">
        <v>0</v>
      </c>
      <c r="BQ2305" s="1">
        <v>0</v>
      </c>
      <c r="BR2305" s="1">
        <v>0</v>
      </c>
      <c r="BS2305" s="1">
        <v>0</v>
      </c>
      <c r="BT2305" s="1">
        <v>0</v>
      </c>
      <c r="BU2305" s="1">
        <v>0</v>
      </c>
      <c r="BV2305" s="1">
        <v>0</v>
      </c>
      <c r="BW2305" s="1">
        <v>0</v>
      </c>
      <c r="BX2305" s="1">
        <v>0</v>
      </c>
      <c r="BY2305" s="1">
        <v>0</v>
      </c>
      <c r="BZ2305" s="1">
        <v>0</v>
      </c>
      <c r="CA2305" s="1">
        <v>0</v>
      </c>
      <c r="CB2305" s="1">
        <v>0</v>
      </c>
      <c r="CC2305" s="1">
        <v>0</v>
      </c>
      <c r="CD2305" s="1">
        <v>0</v>
      </c>
      <c r="CE2305" s="1">
        <v>0</v>
      </c>
      <c r="CF2305" s="1">
        <v>0</v>
      </c>
      <c r="CG2305" s="1">
        <v>0</v>
      </c>
      <c r="CH2305" s="1">
        <v>0</v>
      </c>
      <c r="CI2305" s="1" t="s">
        <v>4946</v>
      </c>
      <c r="CJ2305" s="1" t="s">
        <v>4946</v>
      </c>
      <c r="CK2305" s="1" t="s">
        <v>4946</v>
      </c>
      <c r="CL2305" s="1" t="s">
        <v>4946</v>
      </c>
      <c r="CM2305" s="1" t="s">
        <v>4944</v>
      </c>
      <c r="CN2305" s="1" t="s">
        <v>4944</v>
      </c>
      <c r="CO2305" s="1" t="s">
        <v>4944</v>
      </c>
      <c r="CP2305" s="1" t="s">
        <v>4944</v>
      </c>
      <c r="CQ2305" s="1" t="s">
        <v>4944</v>
      </c>
      <c r="CR2305" s="1" t="s">
        <v>4946</v>
      </c>
      <c r="CS2305" s="1" t="s">
        <v>4946</v>
      </c>
      <c r="CT2305" s="1" t="s">
        <v>4943</v>
      </c>
      <c r="CU2305" s="1" t="s">
        <v>4943</v>
      </c>
      <c r="CV2305" s="1" t="s">
        <v>4943</v>
      </c>
      <c r="CW2305" s="1" t="s">
        <v>4943</v>
      </c>
      <c r="CX2305" s="1" t="s">
        <v>4943</v>
      </c>
      <c r="CY2305" s="1" t="s">
        <v>4943</v>
      </c>
      <c r="CZ2305" s="1" t="s">
        <v>4943</v>
      </c>
    </row>
    <row r="2306" spans="2:104" x14ac:dyDescent="0.25">
      <c r="B2306" s="2">
        <v>44342</v>
      </c>
      <c r="C2306" s="1">
        <v>1</v>
      </c>
      <c r="D2306" s="1">
        <v>0</v>
      </c>
      <c r="E2306" s="1">
        <v>0</v>
      </c>
      <c r="F2306" s="1">
        <v>0</v>
      </c>
      <c r="G2306">
        <v>0</v>
      </c>
      <c r="H2306">
        <v>0</v>
      </c>
      <c r="I2306">
        <v>1</v>
      </c>
      <c r="J2306">
        <v>0</v>
      </c>
      <c r="K2306">
        <v>1</v>
      </c>
      <c r="L2306">
        <v>0</v>
      </c>
      <c r="M2306">
        <v>1</v>
      </c>
      <c r="N2306">
        <v>0</v>
      </c>
      <c r="O2306">
        <v>1</v>
      </c>
      <c r="P2306">
        <v>0</v>
      </c>
      <c r="Q2306">
        <v>0</v>
      </c>
      <c r="R2306">
        <v>0</v>
      </c>
      <c r="S2306">
        <v>0</v>
      </c>
      <c r="T2306">
        <v>1</v>
      </c>
      <c r="U2306">
        <v>0</v>
      </c>
      <c r="V2306" s="1">
        <v>1</v>
      </c>
      <c r="W2306" s="1">
        <v>0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1</v>
      </c>
      <c r="AY2306" s="1">
        <v>0</v>
      </c>
      <c r="AZ2306" s="1">
        <v>1</v>
      </c>
      <c r="BA2306" s="1">
        <v>0</v>
      </c>
      <c r="BB2306" s="1">
        <v>1</v>
      </c>
      <c r="BC2306">
        <v>1</v>
      </c>
      <c r="BD2306">
        <v>1</v>
      </c>
      <c r="BE2306">
        <v>1</v>
      </c>
      <c r="BF2306">
        <v>0</v>
      </c>
      <c r="BG2306" s="1">
        <v>1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M2306" s="1">
        <v>0</v>
      </c>
      <c r="BN2306" s="1">
        <v>0</v>
      </c>
      <c r="BO2306" s="1">
        <v>0</v>
      </c>
      <c r="BP2306" s="1">
        <v>0</v>
      </c>
      <c r="BQ2306" s="1">
        <v>0</v>
      </c>
      <c r="BR2306" s="1">
        <v>0</v>
      </c>
      <c r="BS2306" s="1">
        <v>0</v>
      </c>
      <c r="BT2306" s="1">
        <v>0</v>
      </c>
      <c r="BU2306" s="1">
        <v>0</v>
      </c>
      <c r="BV2306" s="1">
        <v>0</v>
      </c>
      <c r="BW2306" s="1">
        <v>0</v>
      </c>
      <c r="BX2306" s="1">
        <v>0</v>
      </c>
      <c r="BY2306" s="1">
        <v>0</v>
      </c>
      <c r="BZ2306" s="1">
        <v>0</v>
      </c>
      <c r="CA2306" s="1">
        <v>0</v>
      </c>
      <c r="CB2306" s="1">
        <v>0</v>
      </c>
      <c r="CC2306" s="1">
        <v>0</v>
      </c>
      <c r="CD2306" s="1">
        <v>0</v>
      </c>
      <c r="CE2306" s="1">
        <v>0</v>
      </c>
      <c r="CF2306" s="1">
        <v>1</v>
      </c>
      <c r="CG2306" s="1">
        <v>0</v>
      </c>
      <c r="CH2306" s="1">
        <v>0</v>
      </c>
      <c r="CI2306" s="1" t="s">
        <v>4946</v>
      </c>
      <c r="CJ2306" s="1" t="s">
        <v>4946</v>
      </c>
      <c r="CK2306" s="1" t="s">
        <v>4946</v>
      </c>
      <c r="CL2306" s="1" t="s">
        <v>4946</v>
      </c>
      <c r="CM2306" s="1" t="s">
        <v>4944</v>
      </c>
      <c r="CN2306" s="1" t="s">
        <v>4945</v>
      </c>
      <c r="CO2306" s="1" t="s">
        <v>4945</v>
      </c>
      <c r="CP2306" s="1" t="s">
        <v>4945</v>
      </c>
      <c r="CQ2306" s="1" t="s">
        <v>4945</v>
      </c>
      <c r="CR2306" s="1" t="s">
        <v>4945</v>
      </c>
      <c r="CS2306" s="1" t="s">
        <v>4945</v>
      </c>
      <c r="CT2306" s="1" t="s">
        <v>4943</v>
      </c>
      <c r="CU2306" s="1" t="s">
        <v>4943</v>
      </c>
      <c r="CV2306" s="1" t="s">
        <v>4943</v>
      </c>
      <c r="CW2306" s="1" t="s">
        <v>4943</v>
      </c>
      <c r="CX2306" s="1" t="s">
        <v>4943</v>
      </c>
      <c r="CY2306" s="1" t="s">
        <v>4943</v>
      </c>
      <c r="CZ2306" s="1" t="s">
        <v>4943</v>
      </c>
    </row>
    <row r="2307" spans="2:104" x14ac:dyDescent="0.25">
      <c r="B2307" s="2">
        <v>44342</v>
      </c>
      <c r="C2307" s="1">
        <v>1</v>
      </c>
      <c r="D2307" s="1">
        <v>0</v>
      </c>
      <c r="E2307" s="1">
        <v>0</v>
      </c>
      <c r="F2307" s="1">
        <v>0</v>
      </c>
      <c r="G2307">
        <v>0</v>
      </c>
      <c r="H2307">
        <v>0</v>
      </c>
      <c r="I2307">
        <v>1</v>
      </c>
      <c r="J2307">
        <v>0</v>
      </c>
      <c r="K2307">
        <v>0</v>
      </c>
      <c r="L2307">
        <v>0</v>
      </c>
      <c r="M2307">
        <v>0</v>
      </c>
      <c r="N2307">
        <v>1</v>
      </c>
      <c r="O2307">
        <v>0</v>
      </c>
      <c r="P2307">
        <v>0</v>
      </c>
      <c r="Q2307">
        <v>0</v>
      </c>
      <c r="R2307">
        <v>1</v>
      </c>
      <c r="S2307">
        <v>0</v>
      </c>
      <c r="T2307">
        <v>1</v>
      </c>
      <c r="U2307">
        <v>0</v>
      </c>
      <c r="V2307" s="1">
        <v>1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>
        <v>0</v>
      </c>
      <c r="BD2307">
        <v>0</v>
      </c>
      <c r="BE2307">
        <v>0</v>
      </c>
      <c r="BF2307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M2307" s="1">
        <v>0</v>
      </c>
      <c r="BN2307" s="1">
        <v>0</v>
      </c>
      <c r="BO2307" s="1">
        <v>0</v>
      </c>
      <c r="BP2307" s="1">
        <v>0</v>
      </c>
      <c r="BQ2307" s="1">
        <v>0</v>
      </c>
      <c r="BR2307" s="1">
        <v>0</v>
      </c>
      <c r="BS2307" s="1">
        <v>0</v>
      </c>
      <c r="BT2307" s="1">
        <v>0</v>
      </c>
      <c r="BU2307" s="1">
        <v>0</v>
      </c>
      <c r="BV2307" s="1">
        <v>0</v>
      </c>
      <c r="BW2307" s="1">
        <v>0</v>
      </c>
      <c r="BX2307" s="1">
        <v>0</v>
      </c>
      <c r="BY2307" s="1">
        <v>0</v>
      </c>
      <c r="BZ2307" s="1">
        <v>0</v>
      </c>
      <c r="CA2307" s="1">
        <v>0</v>
      </c>
      <c r="CB2307" s="1">
        <v>0</v>
      </c>
      <c r="CC2307" s="1">
        <v>0</v>
      </c>
      <c r="CD2307" s="1">
        <v>0</v>
      </c>
      <c r="CE2307" s="1">
        <v>0</v>
      </c>
      <c r="CF2307" s="1">
        <v>0</v>
      </c>
      <c r="CG2307" s="1">
        <v>0</v>
      </c>
      <c r="CH2307" s="1">
        <v>0</v>
      </c>
      <c r="CI2307" s="1" t="s">
        <v>4946</v>
      </c>
      <c r="CJ2307" s="1" t="s">
        <v>4946</v>
      </c>
      <c r="CK2307" s="1" t="s">
        <v>4946</v>
      </c>
      <c r="CL2307" s="1" t="s">
        <v>4946</v>
      </c>
      <c r="CM2307" s="1" t="s">
        <v>4946</v>
      </c>
      <c r="CN2307" s="1" t="s">
        <v>4946</v>
      </c>
      <c r="CO2307" s="1" t="s">
        <v>4946</v>
      </c>
      <c r="CP2307" s="1" t="s">
        <v>4946</v>
      </c>
      <c r="CQ2307" s="1" t="s">
        <v>4946</v>
      </c>
      <c r="CR2307" s="1" t="s">
        <v>4946</v>
      </c>
      <c r="CS2307" s="1" t="s">
        <v>4944</v>
      </c>
      <c r="CT2307" s="1" t="s">
        <v>4943</v>
      </c>
      <c r="CU2307" s="1" t="s">
        <v>4943</v>
      </c>
      <c r="CV2307" s="1" t="s">
        <v>4943</v>
      </c>
      <c r="CW2307" s="1" t="s">
        <v>4943</v>
      </c>
      <c r="CX2307" s="1" t="s">
        <v>4943</v>
      </c>
      <c r="CY2307" s="1" t="s">
        <v>4943</v>
      </c>
      <c r="CZ2307" s="1" t="s">
        <v>4943</v>
      </c>
    </row>
    <row r="2308" spans="2:104" x14ac:dyDescent="0.25">
      <c r="B2308" s="2">
        <v>44342</v>
      </c>
      <c r="C2308" s="1">
        <v>1</v>
      </c>
      <c r="D2308" s="1">
        <v>0</v>
      </c>
      <c r="E2308" s="1">
        <v>0</v>
      </c>
      <c r="F2308" s="1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1</v>
      </c>
      <c r="M2308">
        <v>0</v>
      </c>
      <c r="N2308">
        <v>1</v>
      </c>
      <c r="O2308">
        <v>1</v>
      </c>
      <c r="P2308">
        <v>0</v>
      </c>
      <c r="Q2308">
        <v>0</v>
      </c>
      <c r="R2308">
        <v>0</v>
      </c>
      <c r="S2308">
        <v>0</v>
      </c>
      <c r="T2308">
        <v>1</v>
      </c>
      <c r="U2308">
        <v>0</v>
      </c>
      <c r="V2308" s="1">
        <v>1</v>
      </c>
      <c r="W2308" s="1">
        <v>0</v>
      </c>
      <c r="X2308" s="1">
        <v>0</v>
      </c>
      <c r="Y2308" s="1">
        <v>0</v>
      </c>
      <c r="Z2308" s="1">
        <v>0</v>
      </c>
      <c r="AA2308" s="1">
        <v>1</v>
      </c>
      <c r="AB2308" s="1">
        <v>0</v>
      </c>
      <c r="AC2308" s="1">
        <v>0</v>
      </c>
      <c r="AD2308" s="1">
        <v>0</v>
      </c>
      <c r="AE2308" s="1">
        <v>0</v>
      </c>
      <c r="AF2308" s="1">
        <v>1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1</v>
      </c>
      <c r="AN2308" s="1">
        <v>0</v>
      </c>
      <c r="AO2308" s="1">
        <v>0</v>
      </c>
      <c r="AP2308" s="1">
        <v>0</v>
      </c>
      <c r="AQ2308" s="1">
        <v>0</v>
      </c>
      <c r="AR2308" s="1">
        <v>1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1</v>
      </c>
      <c r="AY2308" s="1">
        <v>1</v>
      </c>
      <c r="AZ2308" s="1">
        <v>1</v>
      </c>
      <c r="BA2308" s="1">
        <v>0</v>
      </c>
      <c r="BB2308" s="1">
        <v>1</v>
      </c>
      <c r="BC2308">
        <v>1</v>
      </c>
      <c r="BD2308">
        <v>0</v>
      </c>
      <c r="BE2308">
        <v>1</v>
      </c>
      <c r="BF2308">
        <v>0</v>
      </c>
      <c r="BG2308" s="1">
        <v>1</v>
      </c>
      <c r="BH2308" s="1">
        <v>0</v>
      </c>
      <c r="BI2308" s="1">
        <v>0</v>
      </c>
      <c r="BJ2308" s="1">
        <v>0</v>
      </c>
      <c r="BK2308" s="1">
        <v>0</v>
      </c>
      <c r="BL2308" s="1">
        <v>1</v>
      </c>
      <c r="BM2308" s="1">
        <v>0</v>
      </c>
      <c r="BN2308" s="1">
        <v>0</v>
      </c>
      <c r="BO2308" s="1">
        <v>0</v>
      </c>
      <c r="BP2308" s="1">
        <v>0</v>
      </c>
      <c r="BQ2308" s="1">
        <v>1</v>
      </c>
      <c r="BR2308" s="1">
        <v>1</v>
      </c>
      <c r="BS2308" s="1">
        <v>0</v>
      </c>
      <c r="BT2308" s="1">
        <v>0</v>
      </c>
      <c r="BU2308" s="1">
        <v>1</v>
      </c>
      <c r="BV2308" s="1">
        <v>1</v>
      </c>
      <c r="BW2308" s="1">
        <v>0</v>
      </c>
      <c r="BX2308" s="1">
        <v>0</v>
      </c>
      <c r="BY2308" s="1">
        <v>0</v>
      </c>
      <c r="BZ2308" s="1">
        <v>0</v>
      </c>
      <c r="CA2308" s="1">
        <v>1</v>
      </c>
      <c r="CB2308" s="1">
        <v>0</v>
      </c>
      <c r="CC2308" s="1">
        <v>0</v>
      </c>
      <c r="CD2308" s="1">
        <v>0</v>
      </c>
      <c r="CE2308" s="1">
        <v>0</v>
      </c>
      <c r="CF2308" s="1">
        <v>0</v>
      </c>
      <c r="CG2308" s="1">
        <v>0</v>
      </c>
      <c r="CH2308" s="1">
        <v>0</v>
      </c>
      <c r="CI2308" s="1" t="s">
        <v>4946</v>
      </c>
      <c r="CJ2308" s="1" t="s">
        <v>4946</v>
      </c>
      <c r="CK2308" s="1" t="s">
        <v>4944</v>
      </c>
      <c r="CL2308" s="1" t="s">
        <v>4944</v>
      </c>
      <c r="CM2308" s="1" t="s">
        <v>4944</v>
      </c>
      <c r="CN2308" s="1" t="s">
        <v>4945</v>
      </c>
      <c r="CO2308" s="1" t="s">
        <v>4944</v>
      </c>
      <c r="CP2308" s="1" t="s">
        <v>4944</v>
      </c>
      <c r="CQ2308" s="1" t="s">
        <v>4945</v>
      </c>
      <c r="CR2308" s="1" t="s">
        <v>4944</v>
      </c>
      <c r="CS2308" s="1" t="s">
        <v>4945</v>
      </c>
      <c r="CT2308" s="1" t="s">
        <v>4943</v>
      </c>
      <c r="CU2308" s="1" t="s">
        <v>4943</v>
      </c>
      <c r="CV2308" s="1" t="s">
        <v>4943</v>
      </c>
      <c r="CW2308" s="1" t="s">
        <v>4943</v>
      </c>
      <c r="CX2308" s="1" t="s">
        <v>4943</v>
      </c>
      <c r="CY2308" s="1" t="s">
        <v>4943</v>
      </c>
      <c r="CZ2308" s="1" t="s">
        <v>4943</v>
      </c>
    </row>
    <row r="2309" spans="2:104" x14ac:dyDescent="0.25">
      <c r="B2309" s="2">
        <v>44342</v>
      </c>
      <c r="C2309" s="1">
        <v>0</v>
      </c>
      <c r="D2309" s="1">
        <v>1</v>
      </c>
      <c r="E2309" s="1">
        <v>0</v>
      </c>
      <c r="F2309" s="1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>
        <v>0</v>
      </c>
      <c r="BD2309">
        <v>0</v>
      </c>
      <c r="BE2309">
        <v>0</v>
      </c>
      <c r="BF2309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M2309" s="1">
        <v>0</v>
      </c>
      <c r="BN2309" s="1">
        <v>0</v>
      </c>
      <c r="BO2309" s="1">
        <v>0</v>
      </c>
      <c r="BP2309" s="1">
        <v>0</v>
      </c>
      <c r="BQ2309" s="1">
        <v>0</v>
      </c>
      <c r="BR2309" s="1">
        <v>0</v>
      </c>
      <c r="BS2309" s="1">
        <v>0</v>
      </c>
      <c r="BT2309" s="1">
        <v>0</v>
      </c>
      <c r="BU2309" s="1">
        <v>0</v>
      </c>
      <c r="BV2309" s="1">
        <v>0</v>
      </c>
      <c r="BW2309" s="1">
        <v>0</v>
      </c>
      <c r="BX2309" s="1">
        <v>0</v>
      </c>
      <c r="BY2309" s="1">
        <v>0</v>
      </c>
      <c r="BZ2309" s="1">
        <v>0</v>
      </c>
      <c r="CA2309" s="1">
        <v>0</v>
      </c>
      <c r="CB2309" s="1">
        <v>0</v>
      </c>
      <c r="CC2309" s="1">
        <v>0</v>
      </c>
      <c r="CD2309" s="1">
        <v>0</v>
      </c>
      <c r="CE2309" s="1">
        <v>0</v>
      </c>
      <c r="CF2309" s="1">
        <v>0</v>
      </c>
      <c r="CG2309" s="1">
        <v>0</v>
      </c>
      <c r="CH2309" s="1">
        <v>0</v>
      </c>
      <c r="CI2309" s="1" t="s">
        <v>4943</v>
      </c>
      <c r="CJ2309" s="1" t="s">
        <v>4943</v>
      </c>
      <c r="CK2309" s="1" t="s">
        <v>4943</v>
      </c>
      <c r="CL2309" s="1" t="s">
        <v>4943</v>
      </c>
      <c r="CM2309" s="1" t="s">
        <v>4943</v>
      </c>
      <c r="CN2309" s="1" t="s">
        <v>4943</v>
      </c>
      <c r="CO2309" s="1" t="s">
        <v>4943</v>
      </c>
      <c r="CP2309" s="1" t="s">
        <v>4943</v>
      </c>
      <c r="CQ2309" s="1" t="s">
        <v>4943</v>
      </c>
      <c r="CR2309" s="1" t="s">
        <v>4943</v>
      </c>
      <c r="CS2309" s="1" t="s">
        <v>4943</v>
      </c>
      <c r="CT2309" s="1" t="s">
        <v>4943</v>
      </c>
      <c r="CU2309" s="1" t="s">
        <v>4943</v>
      </c>
      <c r="CV2309" s="1" t="s">
        <v>4943</v>
      </c>
      <c r="CW2309" s="1" t="s">
        <v>4943</v>
      </c>
      <c r="CX2309" s="1" t="s">
        <v>4943</v>
      </c>
      <c r="CY2309" s="1" t="s">
        <v>23</v>
      </c>
      <c r="CZ2309" s="1" t="s">
        <v>4943</v>
      </c>
    </row>
    <row r="2310" spans="2:104" x14ac:dyDescent="0.25">
      <c r="B2310" s="2">
        <v>44342</v>
      </c>
      <c r="C2310" s="1">
        <v>1</v>
      </c>
      <c r="D2310" s="1">
        <v>0</v>
      </c>
      <c r="E2310" s="1">
        <v>0</v>
      </c>
      <c r="F2310" s="1">
        <v>0</v>
      </c>
      <c r="G2310">
        <v>0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0</v>
      </c>
      <c r="N2310">
        <v>1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 s="1">
        <v>1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1</v>
      </c>
      <c r="AG2310" s="1">
        <v>0</v>
      </c>
      <c r="AH2310" s="1">
        <v>1</v>
      </c>
      <c r="AI2310" s="1">
        <v>0</v>
      </c>
      <c r="AJ2310" s="1">
        <v>0</v>
      </c>
      <c r="AK2310" s="1">
        <v>0</v>
      </c>
      <c r="AL2310" s="1">
        <v>0</v>
      </c>
      <c r="AM2310" s="1">
        <v>1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1</v>
      </c>
      <c r="AY2310" s="1">
        <v>1</v>
      </c>
      <c r="AZ2310" s="1">
        <v>1</v>
      </c>
      <c r="BA2310" s="1">
        <v>0</v>
      </c>
      <c r="BB2310" s="1">
        <v>1</v>
      </c>
      <c r="BC2310">
        <v>1</v>
      </c>
      <c r="BD2310">
        <v>0</v>
      </c>
      <c r="BE2310">
        <v>1</v>
      </c>
      <c r="BF2310">
        <v>0</v>
      </c>
      <c r="BG2310" s="1">
        <v>1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M2310" s="1">
        <v>0</v>
      </c>
      <c r="BN2310" s="1">
        <v>0</v>
      </c>
      <c r="BO2310" s="1">
        <v>0</v>
      </c>
      <c r="BP2310" s="1">
        <v>0</v>
      </c>
      <c r="BQ2310" s="1">
        <v>0</v>
      </c>
      <c r="BR2310" s="1">
        <v>0</v>
      </c>
      <c r="BS2310" s="1">
        <v>0</v>
      </c>
      <c r="BT2310" s="1">
        <v>0</v>
      </c>
      <c r="BU2310" s="1">
        <v>0</v>
      </c>
      <c r="BV2310" s="1">
        <v>0</v>
      </c>
      <c r="BW2310" s="1">
        <v>0</v>
      </c>
      <c r="BX2310" s="1">
        <v>0</v>
      </c>
      <c r="BY2310" s="1">
        <v>0</v>
      </c>
      <c r="BZ2310" s="1">
        <v>0</v>
      </c>
      <c r="CA2310" s="1">
        <v>0</v>
      </c>
      <c r="CB2310" s="1">
        <v>0</v>
      </c>
      <c r="CC2310" s="1">
        <v>0</v>
      </c>
      <c r="CD2310" s="1">
        <v>0</v>
      </c>
      <c r="CE2310" s="1">
        <v>0</v>
      </c>
      <c r="CF2310" s="1">
        <v>0</v>
      </c>
      <c r="CG2310" s="1">
        <v>0</v>
      </c>
      <c r="CH2310" s="1">
        <v>0</v>
      </c>
      <c r="CI2310" s="1" t="s">
        <v>4946</v>
      </c>
      <c r="CJ2310" s="1" t="s">
        <v>4946</v>
      </c>
      <c r="CK2310" s="1" t="s">
        <v>4944</v>
      </c>
      <c r="CL2310" s="1" t="s">
        <v>4944</v>
      </c>
      <c r="CM2310" s="1" t="s">
        <v>4946</v>
      </c>
      <c r="CN2310" s="1" t="s">
        <v>4946</v>
      </c>
      <c r="CO2310" s="1" t="s">
        <v>4946</v>
      </c>
      <c r="CP2310" s="1" t="s">
        <v>4944</v>
      </c>
      <c r="CQ2310" s="1" t="s">
        <v>4946</v>
      </c>
      <c r="CR2310" s="1" t="s">
        <v>4946</v>
      </c>
      <c r="CS2310" s="1" t="s">
        <v>4946</v>
      </c>
      <c r="CT2310" s="1" t="s">
        <v>4943</v>
      </c>
      <c r="CU2310" s="1" t="s">
        <v>4943</v>
      </c>
      <c r="CV2310" s="1" t="s">
        <v>4943</v>
      </c>
      <c r="CW2310" s="1" t="s">
        <v>4943</v>
      </c>
      <c r="CX2310" s="1" t="s">
        <v>4943</v>
      </c>
      <c r="CY2310" s="1" t="s">
        <v>4943</v>
      </c>
      <c r="CZ2310" s="1" t="s">
        <v>4943</v>
      </c>
    </row>
    <row r="2311" spans="2:104" x14ac:dyDescent="0.25">
      <c r="B2311" s="2">
        <v>44342</v>
      </c>
      <c r="C2311" s="1">
        <v>1</v>
      </c>
      <c r="D2311" s="1">
        <v>0</v>
      </c>
      <c r="E2311" s="1">
        <v>0</v>
      </c>
      <c r="F2311" s="1">
        <v>0</v>
      </c>
      <c r="G2311">
        <v>0</v>
      </c>
      <c r="H2311">
        <v>0</v>
      </c>
      <c r="I2311">
        <v>1</v>
      </c>
      <c r="J2311">
        <v>1</v>
      </c>
      <c r="K2311">
        <v>1</v>
      </c>
      <c r="L2311">
        <v>1</v>
      </c>
      <c r="M2311">
        <v>1</v>
      </c>
      <c r="N2311">
        <v>1</v>
      </c>
      <c r="O2311">
        <v>1</v>
      </c>
      <c r="P2311">
        <v>1</v>
      </c>
      <c r="Q2311">
        <v>0</v>
      </c>
      <c r="R2311">
        <v>1</v>
      </c>
      <c r="S2311">
        <v>1</v>
      </c>
      <c r="T2311">
        <v>1</v>
      </c>
      <c r="U2311">
        <v>1</v>
      </c>
      <c r="V2311" s="1">
        <v>1</v>
      </c>
      <c r="W2311" s="1">
        <v>1</v>
      </c>
      <c r="X2311" s="1">
        <v>1</v>
      </c>
      <c r="Y2311" s="1">
        <v>1</v>
      </c>
      <c r="Z2311" s="1">
        <v>0</v>
      </c>
      <c r="AA2311" s="1">
        <v>1</v>
      </c>
      <c r="AB2311" s="1">
        <v>0</v>
      </c>
      <c r="AC2311" s="1">
        <v>0</v>
      </c>
      <c r="AD2311" s="1">
        <v>0</v>
      </c>
      <c r="AE2311" s="1">
        <v>0</v>
      </c>
      <c r="AF2311" s="1">
        <v>1</v>
      </c>
      <c r="AG2311" s="1">
        <v>0</v>
      </c>
      <c r="AH2311" s="1">
        <v>1</v>
      </c>
      <c r="AI2311" s="1">
        <v>1</v>
      </c>
      <c r="AJ2311" s="1">
        <v>0</v>
      </c>
      <c r="AK2311" s="1">
        <v>0</v>
      </c>
      <c r="AL2311" s="1">
        <v>0</v>
      </c>
      <c r="AM2311" s="1">
        <v>1</v>
      </c>
      <c r="AN2311" s="1">
        <v>1</v>
      </c>
      <c r="AO2311" s="1">
        <v>1</v>
      </c>
      <c r="AP2311" s="1">
        <v>1</v>
      </c>
      <c r="AQ2311" s="1">
        <v>0</v>
      </c>
      <c r="AR2311" s="1">
        <v>1</v>
      </c>
      <c r="AS2311" s="1">
        <v>0</v>
      </c>
      <c r="AT2311" s="1">
        <v>0</v>
      </c>
      <c r="AU2311" s="1">
        <v>0</v>
      </c>
      <c r="AV2311" s="1">
        <v>0</v>
      </c>
      <c r="AW2311" s="1">
        <v>1</v>
      </c>
      <c r="AX2311" s="1">
        <v>0</v>
      </c>
      <c r="AY2311" s="1">
        <v>1</v>
      </c>
      <c r="AZ2311" s="1">
        <v>1</v>
      </c>
      <c r="BA2311" s="1">
        <v>1</v>
      </c>
      <c r="BB2311" s="1">
        <v>1</v>
      </c>
      <c r="BC2311">
        <v>1</v>
      </c>
      <c r="BD2311">
        <v>0</v>
      </c>
      <c r="BE2311">
        <v>0</v>
      </c>
      <c r="BF2311">
        <v>0</v>
      </c>
      <c r="BG2311" s="1">
        <v>1</v>
      </c>
      <c r="BH2311" s="1">
        <v>1</v>
      </c>
      <c r="BI2311" s="1">
        <v>1</v>
      </c>
      <c r="BJ2311" s="1">
        <v>1</v>
      </c>
      <c r="BK2311" s="1">
        <v>0</v>
      </c>
      <c r="BL2311" s="1">
        <v>1</v>
      </c>
      <c r="BM2311" s="1">
        <v>0</v>
      </c>
      <c r="BN2311" s="1">
        <v>0</v>
      </c>
      <c r="BO2311" s="1">
        <v>0</v>
      </c>
      <c r="BP2311" s="1">
        <v>0</v>
      </c>
      <c r="BQ2311" s="1">
        <v>1</v>
      </c>
      <c r="BR2311" s="1">
        <v>1</v>
      </c>
      <c r="BS2311" s="1">
        <v>0</v>
      </c>
      <c r="BT2311" s="1">
        <v>0</v>
      </c>
      <c r="BU2311" s="1">
        <v>1</v>
      </c>
      <c r="BV2311" s="1">
        <v>1</v>
      </c>
      <c r="BW2311" s="1">
        <v>1</v>
      </c>
      <c r="BX2311" s="1">
        <v>1</v>
      </c>
      <c r="BY2311" s="1">
        <v>1</v>
      </c>
      <c r="BZ2311" s="1">
        <v>0</v>
      </c>
      <c r="CA2311" s="1">
        <v>1</v>
      </c>
      <c r="CB2311" s="1">
        <v>0</v>
      </c>
      <c r="CC2311" s="1">
        <v>0</v>
      </c>
      <c r="CD2311" s="1">
        <v>0</v>
      </c>
      <c r="CE2311" s="1">
        <v>0</v>
      </c>
      <c r="CF2311" s="1">
        <v>1</v>
      </c>
      <c r="CG2311" s="1">
        <v>1</v>
      </c>
      <c r="CH2311" s="1">
        <v>1</v>
      </c>
      <c r="CI2311" s="1" t="s">
        <v>4944</v>
      </c>
      <c r="CJ2311" s="1" t="s">
        <v>4945</v>
      </c>
      <c r="CK2311" s="1" t="s">
        <v>4945</v>
      </c>
      <c r="CL2311" s="1" t="s">
        <v>4945</v>
      </c>
      <c r="CM2311" s="1" t="s">
        <v>4946</v>
      </c>
      <c r="CN2311" s="1" t="s">
        <v>4946</v>
      </c>
      <c r="CO2311" s="1" t="s">
        <v>4944</v>
      </c>
      <c r="CP2311" s="1" t="s">
        <v>4945</v>
      </c>
      <c r="CQ2311" s="1" t="s">
        <v>4945</v>
      </c>
      <c r="CR2311" s="1" t="s">
        <v>4946</v>
      </c>
      <c r="CS2311" s="1" t="s">
        <v>4946</v>
      </c>
      <c r="CT2311" s="1" t="s">
        <v>4943</v>
      </c>
      <c r="CU2311" s="1" t="s">
        <v>4943</v>
      </c>
      <c r="CV2311" s="1" t="s">
        <v>4943</v>
      </c>
      <c r="CW2311" s="1" t="s">
        <v>4943</v>
      </c>
      <c r="CX2311" s="1" t="s">
        <v>4943</v>
      </c>
      <c r="CY2311" s="1" t="s">
        <v>4943</v>
      </c>
      <c r="CZ2311" s="1" t="s">
        <v>4943</v>
      </c>
    </row>
    <row r="2312" spans="2:104" x14ac:dyDescent="0.25">
      <c r="B2312" s="2">
        <v>44342</v>
      </c>
      <c r="C2312" s="1">
        <v>1</v>
      </c>
      <c r="D2312" s="1">
        <v>0</v>
      </c>
      <c r="E2312" s="1">
        <v>0</v>
      </c>
      <c r="F2312" s="1">
        <v>0</v>
      </c>
      <c r="G2312">
        <v>0</v>
      </c>
      <c r="H2312">
        <v>0</v>
      </c>
      <c r="I2312">
        <v>1</v>
      </c>
      <c r="J2312">
        <v>1</v>
      </c>
      <c r="K2312">
        <v>1</v>
      </c>
      <c r="L2312">
        <v>1</v>
      </c>
      <c r="M2312">
        <v>1</v>
      </c>
      <c r="N2312">
        <v>1</v>
      </c>
      <c r="O2312">
        <v>1</v>
      </c>
      <c r="P2312">
        <v>1</v>
      </c>
      <c r="Q2312">
        <v>0</v>
      </c>
      <c r="R2312">
        <v>1</v>
      </c>
      <c r="S2312">
        <v>0</v>
      </c>
      <c r="T2312">
        <v>1</v>
      </c>
      <c r="U2312">
        <v>0</v>
      </c>
      <c r="V2312" s="1">
        <v>1</v>
      </c>
      <c r="W2312" s="1">
        <v>0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1</v>
      </c>
      <c r="AG2312" s="1">
        <v>0</v>
      </c>
      <c r="AH2312" s="1">
        <v>1</v>
      </c>
      <c r="AI2312" s="1">
        <v>1</v>
      </c>
      <c r="AJ2312" s="1">
        <v>0</v>
      </c>
      <c r="AK2312" s="1">
        <v>0</v>
      </c>
      <c r="AL2312" s="1">
        <v>1</v>
      </c>
      <c r="AM2312" s="1">
        <v>1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1">
        <v>0</v>
      </c>
      <c r="AW2312" s="1">
        <v>0</v>
      </c>
      <c r="AX2312" s="1">
        <v>1</v>
      </c>
      <c r="AY2312" s="1">
        <v>1</v>
      </c>
      <c r="AZ2312" s="1">
        <v>1</v>
      </c>
      <c r="BA2312" s="1">
        <v>0</v>
      </c>
      <c r="BB2312" s="1">
        <v>1</v>
      </c>
      <c r="BC2312">
        <v>1</v>
      </c>
      <c r="BD2312">
        <v>1</v>
      </c>
      <c r="BE2312">
        <v>0</v>
      </c>
      <c r="BF2312">
        <v>1</v>
      </c>
      <c r="BG2312" s="1">
        <v>1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M2312" s="1">
        <v>0</v>
      </c>
      <c r="BN2312" s="1">
        <v>0</v>
      </c>
      <c r="BO2312" s="1">
        <v>0</v>
      </c>
      <c r="BP2312" s="1">
        <v>0</v>
      </c>
      <c r="BQ2312" s="1">
        <v>1</v>
      </c>
      <c r="BR2312" s="1">
        <v>1</v>
      </c>
      <c r="BS2312" s="1">
        <v>0</v>
      </c>
      <c r="BT2312" s="1">
        <v>0</v>
      </c>
      <c r="BU2312" s="1">
        <v>1</v>
      </c>
      <c r="BV2312" s="1">
        <v>1</v>
      </c>
      <c r="BW2312" s="1">
        <v>0</v>
      </c>
      <c r="BX2312" s="1">
        <v>0</v>
      </c>
      <c r="BY2312" s="1">
        <v>0</v>
      </c>
      <c r="BZ2312" s="1">
        <v>0</v>
      </c>
      <c r="CA2312" s="1">
        <v>0</v>
      </c>
      <c r="CB2312" s="1">
        <v>0</v>
      </c>
      <c r="CC2312" s="1">
        <v>0</v>
      </c>
      <c r="CD2312" s="1">
        <v>0</v>
      </c>
      <c r="CE2312" s="1">
        <v>0</v>
      </c>
      <c r="CF2312" s="1">
        <v>1</v>
      </c>
      <c r="CG2312" s="1">
        <v>0</v>
      </c>
      <c r="CH2312" s="1">
        <v>0</v>
      </c>
      <c r="CI2312" s="1" t="s">
        <v>4944</v>
      </c>
      <c r="CJ2312" s="1" t="s">
        <v>4944</v>
      </c>
      <c r="CK2312" s="1" t="s">
        <v>4946</v>
      </c>
      <c r="CL2312" s="1" t="s">
        <v>4946</v>
      </c>
      <c r="CM2312" s="1" t="s">
        <v>4946</v>
      </c>
      <c r="CN2312" s="1" t="s">
        <v>4946</v>
      </c>
      <c r="CO2312" s="1" t="s">
        <v>4946</v>
      </c>
      <c r="CP2312" s="1" t="s">
        <v>4944</v>
      </c>
      <c r="CQ2312" s="1" t="s">
        <v>4945</v>
      </c>
      <c r="CR2312" s="1" t="s">
        <v>4944</v>
      </c>
      <c r="CS2312" s="1" t="s">
        <v>4945</v>
      </c>
      <c r="CT2312" s="1" t="s">
        <v>4943</v>
      </c>
      <c r="CU2312" s="1" t="s">
        <v>4943</v>
      </c>
      <c r="CV2312" s="1" t="s">
        <v>4943</v>
      </c>
      <c r="CW2312" s="1" t="s">
        <v>4943</v>
      </c>
      <c r="CX2312" s="1" t="s">
        <v>4943</v>
      </c>
      <c r="CY2312" s="1" t="s">
        <v>4943</v>
      </c>
      <c r="CZ2312" s="1" t="s">
        <v>4943</v>
      </c>
    </row>
    <row r="2313" spans="2:104" x14ac:dyDescent="0.25">
      <c r="B2313" s="2">
        <v>44342</v>
      </c>
      <c r="C2313" s="1">
        <v>0</v>
      </c>
      <c r="D2313" s="1">
        <v>0</v>
      </c>
      <c r="E2313" s="1">
        <v>1</v>
      </c>
      <c r="F2313" s="1">
        <v>0</v>
      </c>
      <c r="G2313">
        <v>0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>
        <v>0</v>
      </c>
      <c r="BD2313">
        <v>0</v>
      </c>
      <c r="BE2313">
        <v>0</v>
      </c>
      <c r="BF2313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M2313" s="1">
        <v>0</v>
      </c>
      <c r="BN2313" s="1">
        <v>0</v>
      </c>
      <c r="BO2313" s="1">
        <v>0</v>
      </c>
      <c r="BP2313" s="1">
        <v>0</v>
      </c>
      <c r="BQ2313" s="1">
        <v>0</v>
      </c>
      <c r="BR2313" s="1">
        <v>0</v>
      </c>
      <c r="BS2313" s="1">
        <v>0</v>
      </c>
      <c r="BT2313" s="1">
        <v>0</v>
      </c>
      <c r="BU2313" s="1">
        <v>0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0</v>
      </c>
      <c r="CD2313" s="1">
        <v>0</v>
      </c>
      <c r="CE2313" s="1">
        <v>0</v>
      </c>
      <c r="CF2313" s="1">
        <v>0</v>
      </c>
      <c r="CG2313" s="1">
        <v>0</v>
      </c>
      <c r="CH2313" s="1">
        <v>0</v>
      </c>
      <c r="CI2313" s="1" t="s">
        <v>4943</v>
      </c>
      <c r="CJ2313" s="1" t="s">
        <v>4943</v>
      </c>
      <c r="CK2313" s="1" t="s">
        <v>4943</v>
      </c>
      <c r="CL2313" s="1" t="s">
        <v>4943</v>
      </c>
      <c r="CM2313" s="1" t="s">
        <v>4943</v>
      </c>
      <c r="CN2313" s="1" t="s">
        <v>4943</v>
      </c>
      <c r="CO2313" s="1" t="s">
        <v>4943</v>
      </c>
      <c r="CP2313" s="1" t="s">
        <v>4943</v>
      </c>
      <c r="CQ2313" s="1" t="s">
        <v>4943</v>
      </c>
      <c r="CR2313" s="1" t="s">
        <v>4943</v>
      </c>
      <c r="CS2313" s="1" t="s">
        <v>4943</v>
      </c>
      <c r="CT2313" s="1" t="s">
        <v>4947</v>
      </c>
      <c r="CU2313" s="1" t="s">
        <v>4947</v>
      </c>
      <c r="CV2313" s="1" t="s">
        <v>4947</v>
      </c>
      <c r="CW2313" s="1" t="s">
        <v>4943</v>
      </c>
      <c r="CX2313" s="1" t="s">
        <v>4947</v>
      </c>
      <c r="CY2313" s="1" t="s">
        <v>4943</v>
      </c>
      <c r="CZ2313" s="1" t="s">
        <v>23</v>
      </c>
    </row>
    <row r="2314" spans="2:104" x14ac:dyDescent="0.25">
      <c r="B2314" s="2">
        <v>44342</v>
      </c>
      <c r="C2314" s="1">
        <v>0</v>
      </c>
      <c r="D2314" s="1">
        <v>1</v>
      </c>
      <c r="E2314" s="1">
        <v>0</v>
      </c>
      <c r="F2314" s="1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>
        <v>0</v>
      </c>
      <c r="BD2314">
        <v>0</v>
      </c>
      <c r="BE2314">
        <v>0</v>
      </c>
      <c r="BF2314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M2314" s="1">
        <v>0</v>
      </c>
      <c r="BN2314" s="1">
        <v>0</v>
      </c>
      <c r="BO2314" s="1">
        <v>0</v>
      </c>
      <c r="BP2314" s="1">
        <v>0</v>
      </c>
      <c r="BQ2314" s="1">
        <v>0</v>
      </c>
      <c r="BR2314" s="1">
        <v>0</v>
      </c>
      <c r="BS2314" s="1">
        <v>0</v>
      </c>
      <c r="BT2314" s="1">
        <v>0</v>
      </c>
      <c r="BU2314" s="1">
        <v>0</v>
      </c>
      <c r="BV2314" s="1">
        <v>0</v>
      </c>
      <c r="BW2314" s="1">
        <v>0</v>
      </c>
      <c r="BX2314" s="1">
        <v>0</v>
      </c>
      <c r="BY2314" s="1">
        <v>0</v>
      </c>
      <c r="BZ2314" s="1">
        <v>0</v>
      </c>
      <c r="CA2314" s="1">
        <v>0</v>
      </c>
      <c r="CB2314" s="1">
        <v>0</v>
      </c>
      <c r="CC2314" s="1">
        <v>0</v>
      </c>
      <c r="CD2314" s="1">
        <v>0</v>
      </c>
      <c r="CE2314" s="1">
        <v>0</v>
      </c>
      <c r="CF2314" s="1">
        <v>0</v>
      </c>
      <c r="CG2314" s="1">
        <v>0</v>
      </c>
      <c r="CH2314" s="1">
        <v>0</v>
      </c>
      <c r="CI2314" s="1" t="s">
        <v>4943</v>
      </c>
      <c r="CJ2314" s="1" t="s">
        <v>4943</v>
      </c>
      <c r="CK2314" s="1" t="s">
        <v>4943</v>
      </c>
      <c r="CL2314" s="1" t="s">
        <v>4943</v>
      </c>
      <c r="CM2314" s="1" t="s">
        <v>4943</v>
      </c>
      <c r="CN2314" s="1" t="s">
        <v>4943</v>
      </c>
      <c r="CO2314" s="1" t="s">
        <v>4943</v>
      </c>
      <c r="CP2314" s="1" t="s">
        <v>4943</v>
      </c>
      <c r="CQ2314" s="1" t="s">
        <v>4943</v>
      </c>
      <c r="CR2314" s="1" t="s">
        <v>4943</v>
      </c>
      <c r="CS2314" s="1" t="s">
        <v>4943</v>
      </c>
      <c r="CT2314" s="1" t="s">
        <v>4943</v>
      </c>
      <c r="CU2314" s="1" t="s">
        <v>4943</v>
      </c>
      <c r="CV2314" s="1" t="s">
        <v>4943</v>
      </c>
      <c r="CW2314" s="1" t="s">
        <v>4943</v>
      </c>
      <c r="CX2314" s="1" t="s">
        <v>4943</v>
      </c>
      <c r="CY2314" s="1" t="s">
        <v>23</v>
      </c>
      <c r="CZ2314" s="1" t="s">
        <v>4943</v>
      </c>
    </row>
    <row r="2315" spans="2:104" x14ac:dyDescent="0.25">
      <c r="B2315" s="2">
        <v>44342</v>
      </c>
      <c r="C2315" s="1">
        <v>1</v>
      </c>
      <c r="D2315" s="1">
        <v>0</v>
      </c>
      <c r="E2315" s="1">
        <v>0</v>
      </c>
      <c r="F2315" s="1">
        <v>0</v>
      </c>
      <c r="G2315">
        <v>0</v>
      </c>
      <c r="H2315">
        <v>0</v>
      </c>
      <c r="I2315">
        <v>1</v>
      </c>
      <c r="J2315">
        <v>1</v>
      </c>
      <c r="K2315">
        <v>1</v>
      </c>
      <c r="L2315">
        <v>1</v>
      </c>
      <c r="M2315">
        <v>1</v>
      </c>
      <c r="N2315">
        <v>1</v>
      </c>
      <c r="O2315">
        <v>1</v>
      </c>
      <c r="P2315">
        <v>0</v>
      </c>
      <c r="Q2315">
        <v>0</v>
      </c>
      <c r="R2315">
        <v>1</v>
      </c>
      <c r="S2315">
        <v>1</v>
      </c>
      <c r="T2315">
        <v>1</v>
      </c>
      <c r="U2315">
        <v>0</v>
      </c>
      <c r="V2315" s="1">
        <v>1</v>
      </c>
      <c r="W2315" s="1">
        <v>0</v>
      </c>
      <c r="X2315" s="1">
        <v>1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1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1</v>
      </c>
      <c r="AN2315" s="1">
        <v>0</v>
      </c>
      <c r="AO2315" s="1">
        <v>1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1</v>
      </c>
      <c r="BA2315" s="1">
        <v>0</v>
      </c>
      <c r="BB2315" s="1">
        <v>0</v>
      </c>
      <c r="BC2315">
        <v>1</v>
      </c>
      <c r="BD2315">
        <v>1</v>
      </c>
      <c r="BE2315">
        <v>0</v>
      </c>
      <c r="BF2315">
        <v>0</v>
      </c>
      <c r="BG2315" s="1">
        <v>1</v>
      </c>
      <c r="BH2315" s="1">
        <v>0</v>
      </c>
      <c r="BI2315" s="1">
        <v>1</v>
      </c>
      <c r="BJ2315" s="1">
        <v>0</v>
      </c>
      <c r="BK2315" s="1">
        <v>0</v>
      </c>
      <c r="BL2315" s="1">
        <v>0</v>
      </c>
      <c r="BM2315" s="1">
        <v>0</v>
      </c>
      <c r="BN2315" s="1">
        <v>0</v>
      </c>
      <c r="BO2315" s="1">
        <v>0</v>
      </c>
      <c r="BP2315" s="1">
        <v>0</v>
      </c>
      <c r="BQ2315" s="1">
        <v>0</v>
      </c>
      <c r="BR2315" s="1">
        <v>0</v>
      </c>
      <c r="BS2315" s="1">
        <v>0</v>
      </c>
      <c r="BT2315" s="1">
        <v>0</v>
      </c>
      <c r="BU2315" s="1">
        <v>1</v>
      </c>
      <c r="BV2315" s="1">
        <v>1</v>
      </c>
      <c r="BW2315" s="1">
        <v>0</v>
      </c>
      <c r="BX2315" s="1">
        <v>1</v>
      </c>
      <c r="BY2315" s="1">
        <v>0</v>
      </c>
      <c r="BZ2315" s="1">
        <v>0</v>
      </c>
      <c r="CA2315" s="1">
        <v>0</v>
      </c>
      <c r="CB2315" s="1">
        <v>0</v>
      </c>
      <c r="CC2315" s="1">
        <v>0</v>
      </c>
      <c r="CD2315" s="1">
        <v>0</v>
      </c>
      <c r="CE2315" s="1">
        <v>0</v>
      </c>
      <c r="CF2315" s="1">
        <v>1</v>
      </c>
      <c r="CG2315" s="1">
        <v>0</v>
      </c>
      <c r="CH2315" s="1">
        <v>0</v>
      </c>
      <c r="CI2315" s="1" t="s">
        <v>4946</v>
      </c>
      <c r="CJ2315" s="1" t="s">
        <v>4946</v>
      </c>
      <c r="CK2315" s="1" t="s">
        <v>4946</v>
      </c>
      <c r="CL2315" s="1" t="s">
        <v>4946</v>
      </c>
      <c r="CM2315" s="1" t="s">
        <v>4944</v>
      </c>
      <c r="CN2315" s="1" t="s">
        <v>4944</v>
      </c>
      <c r="CO2315" s="1" t="s">
        <v>4946</v>
      </c>
      <c r="CP2315" s="1" t="s">
        <v>4946</v>
      </c>
      <c r="CQ2315" s="1" t="s">
        <v>4946</v>
      </c>
      <c r="CR2315" s="1" t="s">
        <v>4946</v>
      </c>
      <c r="CS2315" s="1" t="s">
        <v>4946</v>
      </c>
      <c r="CT2315" s="1" t="s">
        <v>4943</v>
      </c>
      <c r="CU2315" s="1" t="s">
        <v>4943</v>
      </c>
      <c r="CV2315" s="1" t="s">
        <v>4943</v>
      </c>
      <c r="CW2315" s="1" t="s">
        <v>4943</v>
      </c>
      <c r="CX2315" s="1" t="s">
        <v>4943</v>
      </c>
      <c r="CY2315" s="1" t="s">
        <v>4943</v>
      </c>
      <c r="CZ2315" s="1" t="s">
        <v>4943</v>
      </c>
    </row>
    <row r="2316" spans="2:104" x14ac:dyDescent="0.25">
      <c r="B2316" s="2">
        <v>44342</v>
      </c>
      <c r="C2316" s="1">
        <v>0</v>
      </c>
      <c r="D2316" s="1">
        <v>1</v>
      </c>
      <c r="E2316" s="1">
        <v>0</v>
      </c>
      <c r="F2316" s="1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>
        <v>0</v>
      </c>
      <c r="BD2316">
        <v>0</v>
      </c>
      <c r="BE2316">
        <v>0</v>
      </c>
      <c r="BF2316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M2316" s="1">
        <v>0</v>
      </c>
      <c r="BN2316" s="1">
        <v>0</v>
      </c>
      <c r="BO2316" s="1">
        <v>0</v>
      </c>
      <c r="BP2316" s="1">
        <v>0</v>
      </c>
      <c r="BQ2316" s="1">
        <v>0</v>
      </c>
      <c r="BR2316" s="1">
        <v>0</v>
      </c>
      <c r="BS2316" s="1">
        <v>0</v>
      </c>
      <c r="BT2316" s="1">
        <v>0</v>
      </c>
      <c r="BU2316" s="1">
        <v>0</v>
      </c>
      <c r="BV2316" s="1">
        <v>0</v>
      </c>
      <c r="BW2316" s="1">
        <v>0</v>
      </c>
      <c r="BX2316" s="1">
        <v>0</v>
      </c>
      <c r="BY2316" s="1">
        <v>0</v>
      </c>
      <c r="BZ2316" s="1">
        <v>0</v>
      </c>
      <c r="CA2316" s="1">
        <v>0</v>
      </c>
      <c r="CB2316" s="1">
        <v>0</v>
      </c>
      <c r="CC2316" s="1">
        <v>0</v>
      </c>
      <c r="CD2316" s="1">
        <v>0</v>
      </c>
      <c r="CE2316" s="1">
        <v>0</v>
      </c>
      <c r="CF2316" s="1">
        <v>0</v>
      </c>
      <c r="CG2316" s="1">
        <v>0</v>
      </c>
      <c r="CH2316" s="1">
        <v>0</v>
      </c>
      <c r="CI2316" s="1" t="s">
        <v>4943</v>
      </c>
      <c r="CJ2316" s="1" t="s">
        <v>4943</v>
      </c>
      <c r="CK2316" s="1" t="s">
        <v>4943</v>
      </c>
      <c r="CL2316" s="1" t="s">
        <v>4943</v>
      </c>
      <c r="CM2316" s="1" t="s">
        <v>4943</v>
      </c>
      <c r="CN2316" s="1" t="s">
        <v>4943</v>
      </c>
      <c r="CO2316" s="1" t="s">
        <v>4943</v>
      </c>
      <c r="CP2316" s="1" t="s">
        <v>4943</v>
      </c>
      <c r="CQ2316" s="1" t="s">
        <v>4943</v>
      </c>
      <c r="CR2316" s="1" t="s">
        <v>4943</v>
      </c>
      <c r="CS2316" s="1" t="s">
        <v>4943</v>
      </c>
      <c r="CT2316" s="1" t="s">
        <v>4943</v>
      </c>
      <c r="CU2316" s="1" t="s">
        <v>4943</v>
      </c>
      <c r="CV2316" s="1" t="s">
        <v>4943</v>
      </c>
      <c r="CW2316" s="1" t="s">
        <v>4943</v>
      </c>
      <c r="CX2316" s="1" t="s">
        <v>4943</v>
      </c>
      <c r="CY2316" s="1" t="s">
        <v>23</v>
      </c>
      <c r="CZ2316" s="1" t="s">
        <v>4943</v>
      </c>
    </row>
    <row r="2317" spans="2:104" x14ac:dyDescent="0.25">
      <c r="B2317" s="2">
        <v>44342</v>
      </c>
      <c r="C2317" s="1">
        <v>1</v>
      </c>
      <c r="D2317" s="1">
        <v>0</v>
      </c>
      <c r="E2317" s="1">
        <v>0</v>
      </c>
      <c r="F2317" s="1">
        <v>0</v>
      </c>
      <c r="G2317">
        <v>0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0</v>
      </c>
      <c r="N2317">
        <v>0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 s="1">
        <v>0</v>
      </c>
      <c r="W2317" s="1">
        <v>0</v>
      </c>
      <c r="X2317" s="1">
        <v>1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1</v>
      </c>
      <c r="AJ2317" s="1">
        <v>0</v>
      </c>
      <c r="AK2317" s="1">
        <v>1</v>
      </c>
      <c r="AL2317" s="1">
        <v>1</v>
      </c>
      <c r="AM2317" s="1">
        <v>0</v>
      </c>
      <c r="AN2317" s="1">
        <v>0</v>
      </c>
      <c r="AO2317" s="1">
        <v>1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1</v>
      </c>
      <c r="BA2317" s="1">
        <v>0</v>
      </c>
      <c r="BB2317" s="1">
        <v>1</v>
      </c>
      <c r="BC2317">
        <v>1</v>
      </c>
      <c r="BD2317">
        <v>0</v>
      </c>
      <c r="BE2317">
        <v>0</v>
      </c>
      <c r="BF2317">
        <v>1</v>
      </c>
      <c r="BG2317" s="1">
        <v>0</v>
      </c>
      <c r="BH2317" s="1">
        <v>0</v>
      </c>
      <c r="BI2317" s="1">
        <v>1</v>
      </c>
      <c r="BJ2317" s="1">
        <v>0</v>
      </c>
      <c r="BK2317" s="1">
        <v>0</v>
      </c>
      <c r="BL2317" s="1">
        <v>0</v>
      </c>
      <c r="BM2317" s="1">
        <v>0</v>
      </c>
      <c r="BN2317" s="1">
        <v>0</v>
      </c>
      <c r="BO2317" s="1">
        <v>0</v>
      </c>
      <c r="BP2317" s="1">
        <v>0</v>
      </c>
      <c r="BQ2317" s="1">
        <v>0</v>
      </c>
      <c r="BR2317" s="1">
        <v>0</v>
      </c>
      <c r="BS2317" s="1">
        <v>0</v>
      </c>
      <c r="BT2317" s="1">
        <v>0</v>
      </c>
      <c r="BU2317" s="1">
        <v>0</v>
      </c>
      <c r="BV2317" s="1">
        <v>0</v>
      </c>
      <c r="BW2317" s="1">
        <v>0</v>
      </c>
      <c r="BX2317" s="1">
        <v>0</v>
      </c>
      <c r="BY2317" s="1">
        <v>0</v>
      </c>
      <c r="BZ2317" s="1">
        <v>0</v>
      </c>
      <c r="CA2317" s="1">
        <v>0</v>
      </c>
      <c r="CB2317" s="1">
        <v>0</v>
      </c>
      <c r="CC2317" s="1">
        <v>0</v>
      </c>
      <c r="CD2317" s="1">
        <v>0</v>
      </c>
      <c r="CE2317" s="1">
        <v>0</v>
      </c>
      <c r="CF2317" s="1">
        <v>0</v>
      </c>
      <c r="CG2317" s="1">
        <v>0</v>
      </c>
      <c r="CH2317" s="1">
        <v>0</v>
      </c>
      <c r="CI2317" s="1" t="s">
        <v>4946</v>
      </c>
      <c r="CJ2317" s="1" t="s">
        <v>4946</v>
      </c>
      <c r="CK2317" s="1" t="s">
        <v>4946</v>
      </c>
      <c r="CL2317" s="1" t="s">
        <v>4946</v>
      </c>
      <c r="CM2317" s="1" t="s">
        <v>4945</v>
      </c>
      <c r="CN2317" s="1" t="s">
        <v>4945</v>
      </c>
      <c r="CO2317" s="1" t="s">
        <v>4945</v>
      </c>
      <c r="CP2317" s="1" t="s">
        <v>4945</v>
      </c>
      <c r="CQ2317" s="1" t="s">
        <v>4945</v>
      </c>
      <c r="CR2317" s="1" t="s">
        <v>4946</v>
      </c>
      <c r="CS2317" s="1" t="s">
        <v>4945</v>
      </c>
      <c r="CT2317" s="1" t="s">
        <v>4943</v>
      </c>
      <c r="CU2317" s="1" t="s">
        <v>4943</v>
      </c>
      <c r="CV2317" s="1" t="s">
        <v>4943</v>
      </c>
      <c r="CW2317" s="1" t="s">
        <v>4943</v>
      </c>
      <c r="CX2317" s="1" t="s">
        <v>4943</v>
      </c>
      <c r="CY2317" s="1" t="s">
        <v>4943</v>
      </c>
      <c r="CZ2317" s="1" t="s">
        <v>4943</v>
      </c>
    </row>
    <row r="2318" spans="2:104" x14ac:dyDescent="0.25">
      <c r="B2318" s="2">
        <v>44342</v>
      </c>
      <c r="C2318" s="1">
        <v>0</v>
      </c>
      <c r="D2318" s="1">
        <v>0</v>
      </c>
      <c r="E2318" s="1">
        <v>1</v>
      </c>
      <c r="F2318" s="1">
        <v>0</v>
      </c>
      <c r="G2318">
        <v>0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>
        <v>0</v>
      </c>
      <c r="BD2318">
        <v>0</v>
      </c>
      <c r="BE2318">
        <v>0</v>
      </c>
      <c r="BF2318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M2318" s="1">
        <v>0</v>
      </c>
      <c r="BN2318" s="1">
        <v>0</v>
      </c>
      <c r="BO2318" s="1">
        <v>0</v>
      </c>
      <c r="BP2318" s="1">
        <v>0</v>
      </c>
      <c r="BQ2318" s="1">
        <v>0</v>
      </c>
      <c r="BR2318" s="1">
        <v>0</v>
      </c>
      <c r="BS2318" s="1">
        <v>0</v>
      </c>
      <c r="BT2318" s="1">
        <v>0</v>
      </c>
      <c r="BU2318" s="1">
        <v>0</v>
      </c>
      <c r="BV2318" s="1">
        <v>0</v>
      </c>
      <c r="BW2318" s="1">
        <v>0</v>
      </c>
      <c r="BX2318" s="1">
        <v>0</v>
      </c>
      <c r="BY2318" s="1">
        <v>0</v>
      </c>
      <c r="BZ2318" s="1">
        <v>0</v>
      </c>
      <c r="CA2318" s="1">
        <v>0</v>
      </c>
      <c r="CB2318" s="1">
        <v>0</v>
      </c>
      <c r="CC2318" s="1">
        <v>0</v>
      </c>
      <c r="CD2318" s="1">
        <v>0</v>
      </c>
      <c r="CE2318" s="1">
        <v>0</v>
      </c>
      <c r="CF2318" s="1">
        <v>0</v>
      </c>
      <c r="CG2318" s="1">
        <v>0</v>
      </c>
      <c r="CH2318" s="1">
        <v>0</v>
      </c>
      <c r="CI2318" s="1" t="s">
        <v>4943</v>
      </c>
      <c r="CJ2318" s="1" t="s">
        <v>4943</v>
      </c>
      <c r="CK2318" s="1" t="s">
        <v>4943</v>
      </c>
      <c r="CL2318" s="1" t="s">
        <v>4943</v>
      </c>
      <c r="CM2318" s="1" t="s">
        <v>4943</v>
      </c>
      <c r="CN2318" s="1" t="s">
        <v>4943</v>
      </c>
      <c r="CO2318" s="1" t="s">
        <v>4943</v>
      </c>
      <c r="CP2318" s="1" t="s">
        <v>4943</v>
      </c>
      <c r="CQ2318" s="1" t="s">
        <v>4943</v>
      </c>
      <c r="CR2318" s="1" t="s">
        <v>4943</v>
      </c>
      <c r="CS2318" s="1" t="s">
        <v>4943</v>
      </c>
      <c r="CT2318" s="1" t="s">
        <v>4947</v>
      </c>
      <c r="CU2318" s="1" t="s">
        <v>4947</v>
      </c>
      <c r="CV2318" s="1" t="s">
        <v>4947</v>
      </c>
      <c r="CW2318" s="1" t="s">
        <v>4943</v>
      </c>
      <c r="CX2318" s="1" t="s">
        <v>4943</v>
      </c>
      <c r="CY2318" s="1" t="s">
        <v>4943</v>
      </c>
      <c r="CZ2318" s="1" t="s">
        <v>23</v>
      </c>
    </row>
    <row r="2319" spans="2:104" x14ac:dyDescent="0.25">
      <c r="B2319" s="2">
        <v>44342</v>
      </c>
      <c r="C2319" s="1">
        <v>1</v>
      </c>
      <c r="D2319" s="1">
        <v>0</v>
      </c>
      <c r="E2319" s="1">
        <v>0</v>
      </c>
      <c r="F2319" s="1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1</v>
      </c>
      <c r="M2319">
        <v>1</v>
      </c>
      <c r="N2319">
        <v>1</v>
      </c>
      <c r="O2319">
        <v>1</v>
      </c>
      <c r="P2319">
        <v>0</v>
      </c>
      <c r="Q2319">
        <v>0</v>
      </c>
      <c r="R2319">
        <v>1</v>
      </c>
      <c r="S2319">
        <v>1</v>
      </c>
      <c r="T2319">
        <v>1</v>
      </c>
      <c r="U2319">
        <v>1</v>
      </c>
      <c r="V2319" s="1">
        <v>1</v>
      </c>
      <c r="W2319" s="1">
        <v>0</v>
      </c>
      <c r="X2319" s="1">
        <v>0</v>
      </c>
      <c r="Y2319" s="1">
        <v>0</v>
      </c>
      <c r="Z2319" s="1">
        <v>0</v>
      </c>
      <c r="AA2319" s="1">
        <v>1</v>
      </c>
      <c r="AB2319" s="1">
        <v>0</v>
      </c>
      <c r="AC2319" s="1">
        <v>0</v>
      </c>
      <c r="AD2319" s="1">
        <v>0</v>
      </c>
      <c r="AE2319" s="1">
        <v>0</v>
      </c>
      <c r="AF2319" s="1">
        <v>1</v>
      </c>
      <c r="AG2319" s="1">
        <v>1</v>
      </c>
      <c r="AH2319" s="1">
        <v>1</v>
      </c>
      <c r="AI2319" s="1">
        <v>1</v>
      </c>
      <c r="AJ2319" s="1">
        <v>0</v>
      </c>
      <c r="AK2319" s="1">
        <v>1</v>
      </c>
      <c r="AL2319" s="1">
        <v>1</v>
      </c>
      <c r="AM2319" s="1">
        <v>1</v>
      </c>
      <c r="AN2319" s="1">
        <v>0</v>
      </c>
      <c r="AO2319" s="1">
        <v>0</v>
      </c>
      <c r="AP2319" s="1">
        <v>0</v>
      </c>
      <c r="AQ2319" s="1">
        <v>0</v>
      </c>
      <c r="AR2319" s="1">
        <v>1</v>
      </c>
      <c r="AS2319" s="1">
        <v>0</v>
      </c>
      <c r="AT2319" s="1">
        <v>0</v>
      </c>
      <c r="AU2319" s="1">
        <v>0</v>
      </c>
      <c r="AV2319" s="1">
        <v>0</v>
      </c>
      <c r="AW2319" s="1">
        <v>1</v>
      </c>
      <c r="AX2319" s="1">
        <v>1</v>
      </c>
      <c r="AY2319" s="1">
        <v>1</v>
      </c>
      <c r="AZ2319" s="1">
        <v>1</v>
      </c>
      <c r="BA2319" s="1">
        <v>1</v>
      </c>
      <c r="BB2319" s="1">
        <v>0</v>
      </c>
      <c r="BC2319">
        <v>1</v>
      </c>
      <c r="BD2319">
        <v>1</v>
      </c>
      <c r="BE2319">
        <v>1</v>
      </c>
      <c r="BF2319">
        <v>0</v>
      </c>
      <c r="BG2319" s="1">
        <v>1</v>
      </c>
      <c r="BH2319" s="1">
        <v>0</v>
      </c>
      <c r="BI2319" s="1">
        <v>0</v>
      </c>
      <c r="BJ2319" s="1">
        <v>0</v>
      </c>
      <c r="BK2319" s="1">
        <v>0</v>
      </c>
      <c r="BL2319" s="1">
        <v>1</v>
      </c>
      <c r="BM2319" s="1">
        <v>0</v>
      </c>
      <c r="BN2319" s="1">
        <v>0</v>
      </c>
      <c r="BO2319" s="1">
        <v>0</v>
      </c>
      <c r="BP2319" s="1">
        <v>0</v>
      </c>
      <c r="BQ2319" s="1">
        <v>1</v>
      </c>
      <c r="BR2319" s="1">
        <v>1</v>
      </c>
      <c r="BS2319" s="1">
        <v>1</v>
      </c>
      <c r="BT2319" s="1">
        <v>1</v>
      </c>
      <c r="BU2319" s="1">
        <v>1</v>
      </c>
      <c r="BV2319" s="1">
        <v>1</v>
      </c>
      <c r="BW2319" s="1">
        <v>0</v>
      </c>
      <c r="BX2319" s="1">
        <v>0</v>
      </c>
      <c r="BY2319" s="1">
        <v>0</v>
      </c>
      <c r="BZ2319" s="1">
        <v>0</v>
      </c>
      <c r="CA2319" s="1">
        <v>1</v>
      </c>
      <c r="CB2319" s="1">
        <v>0</v>
      </c>
      <c r="CC2319" s="1">
        <v>0</v>
      </c>
      <c r="CD2319" s="1">
        <v>0</v>
      </c>
      <c r="CE2319" s="1">
        <v>0</v>
      </c>
      <c r="CF2319" s="1">
        <v>1</v>
      </c>
      <c r="CG2319" s="1">
        <v>0</v>
      </c>
      <c r="CH2319" s="1">
        <v>0</v>
      </c>
      <c r="CI2319" s="1" t="s">
        <v>4946</v>
      </c>
      <c r="CJ2319" s="1" t="s">
        <v>4944</v>
      </c>
      <c r="CK2319" s="1" t="s">
        <v>4946</v>
      </c>
      <c r="CL2319" s="1" t="s">
        <v>4946</v>
      </c>
      <c r="CM2319" s="1" t="s">
        <v>4945</v>
      </c>
      <c r="CN2319" s="1" t="s">
        <v>4945</v>
      </c>
      <c r="CO2319" s="1" t="s">
        <v>4944</v>
      </c>
      <c r="CP2319" s="1" t="s">
        <v>4944</v>
      </c>
      <c r="CQ2319" s="1" t="s">
        <v>4944</v>
      </c>
      <c r="CR2319" s="1" t="s">
        <v>4944</v>
      </c>
      <c r="CS2319" s="1" t="s">
        <v>4944</v>
      </c>
      <c r="CT2319" s="1" t="s">
        <v>4943</v>
      </c>
      <c r="CU2319" s="1" t="s">
        <v>4943</v>
      </c>
      <c r="CV2319" s="1" t="s">
        <v>4943</v>
      </c>
      <c r="CW2319" s="1" t="s">
        <v>4943</v>
      </c>
      <c r="CX2319" s="1" t="s">
        <v>4943</v>
      </c>
      <c r="CY2319" s="1" t="s">
        <v>4943</v>
      </c>
      <c r="CZ2319" s="1" t="s">
        <v>4943</v>
      </c>
    </row>
    <row r="2320" spans="2:104" x14ac:dyDescent="0.25">
      <c r="B2320" s="2">
        <v>44342</v>
      </c>
      <c r="C2320" s="1">
        <v>1</v>
      </c>
      <c r="D2320" s="1">
        <v>0</v>
      </c>
      <c r="E2320" s="1">
        <v>0</v>
      </c>
      <c r="F2320" s="1">
        <v>0</v>
      </c>
      <c r="G2320">
        <v>0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0</v>
      </c>
      <c r="N2320">
        <v>1</v>
      </c>
      <c r="O2320">
        <v>1</v>
      </c>
      <c r="P2320">
        <v>0</v>
      </c>
      <c r="Q2320">
        <v>0</v>
      </c>
      <c r="R2320">
        <v>1</v>
      </c>
      <c r="S2320">
        <v>0</v>
      </c>
      <c r="T2320">
        <v>1</v>
      </c>
      <c r="U2320">
        <v>0</v>
      </c>
      <c r="V2320" s="1">
        <v>1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1</v>
      </c>
      <c r="AG2320" s="1">
        <v>1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1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1</v>
      </c>
      <c r="AX2320" s="1">
        <v>1</v>
      </c>
      <c r="AY2320" s="1">
        <v>1</v>
      </c>
      <c r="AZ2320" s="1">
        <v>1</v>
      </c>
      <c r="BA2320" s="1">
        <v>1</v>
      </c>
      <c r="BB2320" s="1">
        <v>0</v>
      </c>
      <c r="BC2320">
        <v>1</v>
      </c>
      <c r="BD2320">
        <v>1</v>
      </c>
      <c r="BE2320">
        <v>1</v>
      </c>
      <c r="BF2320">
        <v>1</v>
      </c>
      <c r="BG2320" s="1">
        <v>1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M2320" s="1">
        <v>0</v>
      </c>
      <c r="BN2320" s="1">
        <v>0</v>
      </c>
      <c r="BO2320" s="1">
        <v>0</v>
      </c>
      <c r="BP2320" s="1">
        <v>0</v>
      </c>
      <c r="BQ2320" s="1">
        <v>0</v>
      </c>
      <c r="BR2320" s="1">
        <v>0</v>
      </c>
      <c r="BS2320" s="1">
        <v>0</v>
      </c>
      <c r="BT2320" s="1">
        <v>0</v>
      </c>
      <c r="BU2320" s="1">
        <v>0</v>
      </c>
      <c r="BV2320" s="1">
        <v>0</v>
      </c>
      <c r="BW2320" s="1">
        <v>0</v>
      </c>
      <c r="BX2320" s="1">
        <v>0</v>
      </c>
      <c r="BY2320" s="1">
        <v>0</v>
      </c>
      <c r="BZ2320" s="1">
        <v>0</v>
      </c>
      <c r="CA2320" s="1">
        <v>0</v>
      </c>
      <c r="CB2320" s="1">
        <v>0</v>
      </c>
      <c r="CC2320" s="1">
        <v>0</v>
      </c>
      <c r="CD2320" s="1">
        <v>0</v>
      </c>
      <c r="CE2320" s="1">
        <v>0</v>
      </c>
      <c r="CF2320" s="1">
        <v>0</v>
      </c>
      <c r="CG2320" s="1">
        <v>0</v>
      </c>
      <c r="CH2320" s="1">
        <v>0</v>
      </c>
      <c r="CI2320" s="1" t="s">
        <v>4946</v>
      </c>
      <c r="CJ2320" s="1" t="s">
        <v>4946</v>
      </c>
      <c r="CK2320" s="1" t="s">
        <v>4944</v>
      </c>
      <c r="CL2320" s="1" t="s">
        <v>4944</v>
      </c>
      <c r="CM2320" s="1" t="s">
        <v>4946</v>
      </c>
      <c r="CN2320" s="1" t="s">
        <v>4946</v>
      </c>
      <c r="CO2320" s="1" t="s">
        <v>4944</v>
      </c>
      <c r="CP2320" s="1" t="s">
        <v>4944</v>
      </c>
      <c r="CQ2320" s="1" t="s">
        <v>4944</v>
      </c>
      <c r="CR2320" s="1" t="s">
        <v>4944</v>
      </c>
      <c r="CS2320" s="1" t="s">
        <v>4944</v>
      </c>
      <c r="CT2320" s="1" t="s">
        <v>4943</v>
      </c>
      <c r="CU2320" s="1" t="s">
        <v>4943</v>
      </c>
      <c r="CV2320" s="1" t="s">
        <v>4943</v>
      </c>
      <c r="CW2320" s="1" t="s">
        <v>4943</v>
      </c>
      <c r="CX2320" s="1" t="s">
        <v>4943</v>
      </c>
      <c r="CY2320" s="1" t="s">
        <v>4943</v>
      </c>
      <c r="CZ2320" s="1" t="s">
        <v>4943</v>
      </c>
    </row>
    <row r="2321" spans="2:104" x14ac:dyDescent="0.25">
      <c r="B2321" s="2">
        <v>44342</v>
      </c>
      <c r="C2321" s="1">
        <v>1</v>
      </c>
      <c r="D2321" s="1">
        <v>0</v>
      </c>
      <c r="E2321" s="1">
        <v>0</v>
      </c>
      <c r="F2321" s="1">
        <v>0</v>
      </c>
      <c r="G2321">
        <v>0</v>
      </c>
      <c r="H2321">
        <v>0</v>
      </c>
      <c r="I2321">
        <v>1</v>
      </c>
      <c r="J2321">
        <v>1</v>
      </c>
      <c r="K2321">
        <v>1</v>
      </c>
      <c r="L2321">
        <v>1</v>
      </c>
      <c r="M2321">
        <v>1</v>
      </c>
      <c r="N2321">
        <v>0</v>
      </c>
      <c r="O2321">
        <v>1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 s="1">
        <v>1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1</v>
      </c>
      <c r="AG2321" s="1">
        <v>0</v>
      </c>
      <c r="AH2321" s="1">
        <v>1</v>
      </c>
      <c r="AI2321" s="1">
        <v>0</v>
      </c>
      <c r="AJ2321" s="1">
        <v>0</v>
      </c>
      <c r="AK2321" s="1">
        <v>0</v>
      </c>
      <c r="AL2321" s="1">
        <v>0</v>
      </c>
      <c r="AM2321" s="1">
        <v>1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1</v>
      </c>
      <c r="BA2321" s="1">
        <v>1</v>
      </c>
      <c r="BB2321" s="1">
        <v>0</v>
      </c>
      <c r="BC2321">
        <v>1</v>
      </c>
      <c r="BD2321">
        <v>1</v>
      </c>
      <c r="BE2321">
        <v>1</v>
      </c>
      <c r="BF2321">
        <v>0</v>
      </c>
      <c r="BG2321" s="1">
        <v>1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M2321" s="1">
        <v>0</v>
      </c>
      <c r="BN2321" s="1">
        <v>0</v>
      </c>
      <c r="BO2321" s="1">
        <v>0</v>
      </c>
      <c r="BP2321" s="1">
        <v>0</v>
      </c>
      <c r="BQ2321" s="1">
        <v>1</v>
      </c>
      <c r="BR2321" s="1">
        <v>0</v>
      </c>
      <c r="BS2321" s="1">
        <v>0</v>
      </c>
      <c r="BT2321" s="1">
        <v>0</v>
      </c>
      <c r="BU2321" s="1">
        <v>1</v>
      </c>
      <c r="BV2321" s="1">
        <v>1</v>
      </c>
      <c r="BW2321" s="1">
        <v>0</v>
      </c>
      <c r="BX2321" s="1">
        <v>0</v>
      </c>
      <c r="BY2321" s="1">
        <v>0</v>
      </c>
      <c r="BZ2321" s="1">
        <v>0</v>
      </c>
      <c r="CA2321" s="1">
        <v>0</v>
      </c>
      <c r="CB2321" s="1">
        <v>0</v>
      </c>
      <c r="CC2321" s="1">
        <v>0</v>
      </c>
      <c r="CD2321" s="1">
        <v>0</v>
      </c>
      <c r="CE2321" s="1">
        <v>0</v>
      </c>
      <c r="CF2321" s="1">
        <v>1</v>
      </c>
      <c r="CG2321" s="1">
        <v>0</v>
      </c>
      <c r="CH2321" s="1">
        <v>0</v>
      </c>
      <c r="CI2321" s="1" t="s">
        <v>4946</v>
      </c>
      <c r="CJ2321" s="1" t="s">
        <v>4946</v>
      </c>
      <c r="CK2321" s="1" t="s">
        <v>4946</v>
      </c>
      <c r="CL2321" s="1" t="s">
        <v>4946</v>
      </c>
      <c r="CM2321" s="1" t="s">
        <v>4944</v>
      </c>
      <c r="CN2321" s="1" t="s">
        <v>4944</v>
      </c>
      <c r="CO2321" s="1" t="s">
        <v>4944</v>
      </c>
      <c r="CP2321" s="1" t="s">
        <v>4944</v>
      </c>
      <c r="CQ2321" s="1" t="s">
        <v>4944</v>
      </c>
      <c r="CR2321" s="1" t="s">
        <v>4946</v>
      </c>
      <c r="CS2321" s="1" t="s">
        <v>4946</v>
      </c>
      <c r="CT2321" s="1" t="s">
        <v>4943</v>
      </c>
      <c r="CU2321" s="1" t="s">
        <v>4943</v>
      </c>
      <c r="CV2321" s="1" t="s">
        <v>4943</v>
      </c>
      <c r="CW2321" s="1" t="s">
        <v>4943</v>
      </c>
      <c r="CX2321" s="1" t="s">
        <v>4943</v>
      </c>
      <c r="CY2321" s="1" t="s">
        <v>4943</v>
      </c>
      <c r="CZ2321" s="1" t="s">
        <v>4943</v>
      </c>
    </row>
    <row r="2322" spans="2:104" x14ac:dyDescent="0.25">
      <c r="B2322" t="s">
        <v>4950</v>
      </c>
      <c r="C2322">
        <f>SUBTOTAL(109,Declare_Decline_data[Initial Notification])</f>
        <v>1093</v>
      </c>
      <c r="D2322">
        <f>SUBTOTAL(109,Declare_Decline_data[No Waivers])</f>
        <v>1030</v>
      </c>
      <c r="E2322">
        <f>SUBTOTAL(109,Declare_Decline_data[Discontinue])</f>
        <v>127</v>
      </c>
      <c r="F2322">
        <f>SUBTOTAL(109,Declare_Decline_data[Update])</f>
        <v>70</v>
      </c>
      <c r="G2322">
        <f>SUBTOTAL(109,Declare_Decline_data[Summer])</f>
        <v>231</v>
      </c>
      <c r="H2322">
        <f>SUBTOTAL(109,Declare_Decline_data[SY 2021-2022])</f>
        <v>141</v>
      </c>
      <c r="I2322">
        <f>SUBTOTAL(109,Declare_Decline_data[Non-Congregate])</f>
        <v>953</v>
      </c>
      <c r="J2322">
        <f>SUBTOTAL(109,Declare_Decline_data[Alternate Mealtimes])</f>
        <v>734</v>
      </c>
      <c r="K2322">
        <f>SUBTOTAL(109,Declare_Decline_data[NCP,PPU])</f>
        <v>748</v>
      </c>
      <c r="L2322">
        <f>SUBTOTAL(109,Declare_Decline_data[Off-site Monitoring])</f>
        <v>462</v>
      </c>
      <c r="M2322">
        <f>SUBTOTAL(109,Declare_Decline_data[Waive Offer vs Serve])</f>
        <v>501</v>
      </c>
      <c r="N2322">
        <f>SUBTOTAL(109,Declare_Decline_data[Walk-up Sites])</f>
        <v>607</v>
      </c>
      <c r="O2322">
        <f>SUBTOTAL(109,Declare_Decline_data[Curbide/Drive through])</f>
        <v>673</v>
      </c>
      <c r="P2322">
        <f>SUBTOTAL(109,Declare_Decline_data[Mobile Sites])</f>
        <v>174</v>
      </c>
      <c r="Q2322">
        <f>SUBTOTAL(109,Declare_Decline_data[Home Delivery])</f>
        <v>183</v>
      </c>
      <c r="R2322">
        <f>SUBTOTAL(109,Declare_Decline_data[POS System])</f>
        <v>616</v>
      </c>
      <c r="S2322">
        <f>SUBTOTAL(109,Declare_Decline_data[Mobile Technology])</f>
        <v>288</v>
      </c>
      <c r="T2322">
        <f>SUBTOTAL(109,Declare_Decline_data[Paper Rosters])</f>
        <v>671</v>
      </c>
      <c r="U2322">
        <f>SUBTOTAL(109,Declare_Decline_data[Clickers])</f>
        <v>112</v>
      </c>
      <c r="V2322">
        <f>SUBTOTAL(109,Declare_Decline_data[N-C SSO])</f>
        <v>573</v>
      </c>
      <c r="W2322">
        <f>SUBTOTAL(109,Declare_Decline_data[NC-NSLP])</f>
        <v>108</v>
      </c>
      <c r="X2322">
        <f>SUBTOTAL(109,Declare_Decline_data[NC-SFSP])</f>
        <v>153</v>
      </c>
      <c r="Y2322">
        <f>SUBTOTAL(109,Declare_Decline_data[NC-SBP])</f>
        <v>82</v>
      </c>
      <c r="Z2322">
        <f>SUBTOTAL(109,Declare_Decline_data[NC-ASCP])</f>
        <v>39</v>
      </c>
      <c r="AA2322">
        <f>SUBTOTAL(109,Declare_Decline_data[NC-At Risk])</f>
        <v>162</v>
      </c>
      <c r="AB2322">
        <f>SUBTOTAL(109,Declare_Decline_data[NC-DCH])</f>
        <v>10</v>
      </c>
      <c r="AC2322">
        <f>SUBTOTAL(109,Declare_Decline_data[NC-CIndependent CCC])</f>
        <v>43</v>
      </c>
      <c r="AD2322">
        <f>SUBTOTAL(109,Declare_Decline_data[NC-CCC Sponsor])</f>
        <v>57</v>
      </c>
      <c r="AE2322">
        <f>SUBTOTAL(109,Declare_Decline_data[NC-ADC])</f>
        <v>22</v>
      </c>
      <c r="AF2322">
        <f>SUBTOTAL(109,Declare_Decline_data[1 Meal: 1 Service])</f>
        <v>512</v>
      </c>
      <c r="AG2322">
        <f>SUBTOTAL(109,Declare_Decline_data[5 meals: 1 Service])</f>
        <v>199</v>
      </c>
      <c r="AH2322">
        <f>SUBTOTAL(109,Declare_Decline_data[2-4 Meals: 1 Service])</f>
        <v>245</v>
      </c>
      <c r="AI2322">
        <f>SUBTOTAL(109,Declare_Decline_data[Weekend Meals])</f>
        <v>215</v>
      </c>
      <c r="AJ2322">
        <f>SUBTOTAL(109,Declare_Decline_data[Bulk Food Components])</f>
        <v>101</v>
      </c>
      <c r="AK2322">
        <f>SUBTOTAL(109,Declare_Decline_data[Frozen Meals])</f>
        <v>210</v>
      </c>
      <c r="AL2322">
        <f>SUBTOTAL(109,Declare_Decline_data[Self-Stable Meals])</f>
        <v>229</v>
      </c>
      <c r="AM2322">
        <f>SUBTOTAL(109,Declare_Decline_data[SSO])</f>
        <v>446</v>
      </c>
      <c r="AN2322">
        <f>SUBTOTAL(109,Declare_Decline_data[NSLP])</f>
        <v>83</v>
      </c>
      <c r="AO2322">
        <f>SUBTOTAL(109,Declare_Decline_data[SFSP])</f>
        <v>118</v>
      </c>
      <c r="AP2322">
        <f>SUBTOTAL(109,Declare_Decline_data[SBP])</f>
        <v>60</v>
      </c>
      <c r="AQ2322">
        <f>SUBTOTAL(109,Declare_Decline_data[ASCP])</f>
        <v>32</v>
      </c>
      <c r="AR2322">
        <f>SUBTOTAL(109,Declare_Decline_data[At-Risk])</f>
        <v>145</v>
      </c>
      <c r="AS2322">
        <f>SUBTOTAL(109,Declare_Decline_data[DCH Sponsor])</f>
        <v>11</v>
      </c>
      <c r="AT2322">
        <f>SUBTOTAL(109,Declare_Decline_data[CCC-Independent])</f>
        <v>37</v>
      </c>
      <c r="AU2322">
        <f>SUBTOTAL(109,Declare_Decline_data[CCC-Sponsor])</f>
        <v>58</v>
      </c>
      <c r="AV2322">
        <f>SUBTOTAL(109,Declare_Decline_data[ADC])</f>
        <v>10</v>
      </c>
      <c r="AW2322">
        <f>SUBTOTAL(109,Declare_Decline_data[Scan meal cards or PIN])</f>
        <v>298</v>
      </c>
      <c r="AX2322">
        <f>SUBTOTAL(109,Declare_Decline_data[Request Name, DOB ot grade levels])</f>
        <v>513</v>
      </c>
      <c r="AY2322">
        <f>SUBTOTAL(109,Declare_Decline_data[Children''s School Names or Copy of school correspondence])</f>
        <v>389</v>
      </c>
      <c r="AZ2322">
        <f>SUBTOTAL(109,Declare_Decline_data[Number of Children])</f>
        <v>564</v>
      </c>
      <c r="BA2322">
        <f>SUBTOTAL(109,Declare_Decline_data[Mirror hangers, placards or QR codes])</f>
        <v>192</v>
      </c>
      <c r="BB2322">
        <f>SUBTOTAL(109,Declare_Decline_data[Post Signage])</f>
        <v>402</v>
      </c>
      <c r="BC2322">
        <f>SUBTOTAL(109,Declare_Decline_data[Tell parents not eligible for duplicate meals])</f>
        <v>605</v>
      </c>
      <c r="BD2322">
        <f>SUBTOTAL(109,Declare_Decline_data[Ask parents to self-attest])</f>
        <v>405</v>
      </c>
      <c r="BE2322">
        <f>SUBTOTAL(109,Declare_Decline_data[Request identifiable information])</f>
        <v>535</v>
      </c>
      <c r="BF2322">
        <f>SUBTOTAL(109,Declare_Decline_data[Use same staff in multiple locations])</f>
        <v>252</v>
      </c>
      <c r="BG2322">
        <f>SUBTOTAL(109,Declare_Decline_data[PPU SSO])</f>
        <v>458</v>
      </c>
      <c r="BH2322">
        <f>SUBTOTAL(109,Declare_Decline_data[PPU NSLP])</f>
        <v>88</v>
      </c>
      <c r="BI2322">
        <f>SUBTOTAL(109,Declare_Decline_data[PPU SFSP])</f>
        <v>130</v>
      </c>
      <c r="BJ2322">
        <f>SUBTOTAL(109,Declare_Decline_data[PPU SBP])</f>
        <v>65</v>
      </c>
      <c r="BK2322">
        <f>SUBTOTAL(109,Declare_Decline_data[PPU ASCP])</f>
        <v>32</v>
      </c>
      <c r="BL2322">
        <f>SUBTOTAL(109,Declare_Decline_data[PPU At-Risk])</f>
        <v>140</v>
      </c>
      <c r="BM2322">
        <f>SUBTOTAL(109,Declare_Decline_data[PPU DCH Sponsor])</f>
        <v>11</v>
      </c>
      <c r="BN2322">
        <f>SUBTOTAL(109,Declare_Decline_data[PPU CCC Independent])</f>
        <v>20</v>
      </c>
      <c r="BO2322">
        <f>SUBTOTAL(109,Declare_Decline_data[PPU CCC Sponsor])</f>
        <v>45</v>
      </c>
      <c r="BP2322">
        <f>SUBTOTAL(109,Declare_Decline_data[PPU-ADC])</f>
        <v>6</v>
      </c>
      <c r="BQ2322">
        <f>SUBTOTAL(109,Declare_Decline_data[Offsite Monitoring Desk Audit Paperwork Reivew])</f>
        <v>336</v>
      </c>
      <c r="BR2322">
        <f>SUBTOTAL(109,Declare_Decline_data[Offsite Monitoring Desk Audit - Interview with site operators])</f>
        <v>297</v>
      </c>
      <c r="BS2322">
        <f>SUBTOTAL(109,Declare_Decline_data[Offsite Monitoring Virtual Observation - Live Streaming])</f>
        <v>184</v>
      </c>
      <c r="BT2322">
        <f>SUBTOTAL(109,Declare_Decline_data[Offsite Monitoring Virtual Observation photos])</f>
        <v>197</v>
      </c>
      <c r="BU2322">
        <f>SUBTOTAL(109,Declare_Decline_data[Offsite Monitoring Observe or assist with meal service])</f>
        <v>346</v>
      </c>
      <c r="BV2322">
        <f>SUBTOTAL(109,Declare_Decline_data[OM SSO])</f>
        <v>262</v>
      </c>
      <c r="BW2322">
        <f>SUBTOTAL(109,Declare_Decline_data[OM NSLP])</f>
        <v>49</v>
      </c>
      <c r="BX2322">
        <f>SUBTOTAL(109,Declare_Decline_data[OM SFSP])</f>
        <v>76</v>
      </c>
      <c r="BY2322">
        <f>SUBTOTAL(109,Declare_Decline_data[OM SBP])</f>
        <v>38</v>
      </c>
      <c r="BZ2322">
        <f>SUBTOTAL(109,Declare_Decline_data[OM ASCP])</f>
        <v>37</v>
      </c>
      <c r="CA2322">
        <f>SUBTOTAL(109,Declare_Decline_data[OM At-Risk])</f>
        <v>134</v>
      </c>
      <c r="CB2322">
        <f>SUBTOTAL(109,Declare_Decline_data[OM DCH Sponsor])</f>
        <v>25</v>
      </c>
      <c r="CC2322">
        <f>SUBTOTAL(109,Declare_Decline_data[OM CCC Independent])</f>
        <v>14</v>
      </c>
      <c r="CD2322">
        <f>SUBTOTAL(109,Declare_Decline_data[OM CCC Sponsor])</f>
        <v>72</v>
      </c>
      <c r="CE2322">
        <f>SUBTOTAL(109,Declare_Decline_data[OM ADC])</f>
        <v>11</v>
      </c>
      <c r="CF2322">
        <f>SUBTOTAL(109,Declare_Decline_data[OvS SSO])</f>
        <v>396</v>
      </c>
      <c r="CG2322">
        <f>SUBTOTAL(109,Declare_Decline_data[Ovs NSLP])</f>
        <v>74</v>
      </c>
      <c r="CH2322">
        <f>SUBTOTAL(109,Declare_Decline_data[OvS SBP])</f>
        <v>53</v>
      </c>
      <c r="CI2322">
        <f>SUBTOTAL(109,Declare_Decline_data[Improve participants access to meals])</f>
        <v>0</v>
      </c>
      <c r="CJ2322">
        <f>SUBTOTAL(109,Declare_Decline_data[Improve access to meal sites])</f>
        <v>0</v>
      </c>
      <c r="CK2322">
        <f>SUBTOTAL(109,Declare_Decline_data[Improve safety of participants])</f>
        <v>0</v>
      </c>
      <c r="CL2322">
        <f>SUBTOTAL(109,Declare_Decline_data[Improve safety of staff])</f>
        <v>0</v>
      </c>
      <c r="CM2322">
        <f>SUBTOTAL(109,Declare_Decline_data[Ease meal preparation])</f>
        <v>0</v>
      </c>
      <c r="CN2322">
        <f>SUBTOTAL(109,Declare_Decline_data[Ease meal delivery])</f>
        <v>0</v>
      </c>
      <c r="CO2322">
        <f>SUBTOTAL(109,Declare_Decline_data[Help manage meal service costs])</f>
        <v>0</v>
      </c>
      <c r="CP2322">
        <f>SUBTOTAL(109,Declare_Decline_data[Reduce administrative burden])</f>
        <v>0</v>
      </c>
      <c r="CQ2322">
        <f>SUBTOTAL(109,Declare_Decline_data[Focus resources on identifying sites])</f>
        <v>0</v>
      </c>
      <c r="CR2322">
        <f>SUBTOTAL(109,Declare_Decline_data[Focus resources on providing meals])</f>
        <v>0</v>
      </c>
      <c r="CS2322">
        <f>SUBTOTAL(109,Declare_Decline_data[Focus reources on other priority areas])</f>
        <v>0</v>
      </c>
      <c r="CT2322">
        <f>SUBTOTAL(109,Declare_Decline_data[Plan to discontinue NC])</f>
        <v>0</v>
      </c>
      <c r="CU2322">
        <f>SUBTOTAL(109,Declare_Decline_data[Plan to discontinue Alternate])</f>
        <v>0</v>
      </c>
      <c r="CV2322">
        <f>SUBTOTAL(109,Declare_Decline_data[Plan to discontinue PPU])</f>
        <v>0</v>
      </c>
      <c r="CW2322">
        <f>SUBTOTAL(109,Declare_Decline_data[Plan to discontinue Offsite])</f>
        <v>0</v>
      </c>
      <c r="CX2322" s="15">
        <f>SUBTOTAL(103,Declare_Decline_data[Plan to discontinue OvS])</f>
        <v>2320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0E518-3DCA-4DA0-8F8A-B9F7E0F885E2}">
  <dimension ref="B1:X28"/>
  <sheetViews>
    <sheetView workbookViewId="0">
      <selection activeCell="R9" sqref="R9"/>
    </sheetView>
  </sheetViews>
  <sheetFormatPr defaultRowHeight="15" x14ac:dyDescent="0.25"/>
  <cols>
    <col min="16" max="16" width="35.140625" customWidth="1"/>
  </cols>
  <sheetData>
    <row r="1" spans="2:19" x14ac:dyDescent="0.25">
      <c r="B1" t="s">
        <v>4955</v>
      </c>
      <c r="C1" t="s">
        <v>4956</v>
      </c>
      <c r="D1" t="s">
        <v>4957</v>
      </c>
      <c r="E1" t="s">
        <v>4958</v>
      </c>
      <c r="F1" t="s">
        <v>4959</v>
      </c>
      <c r="H1" t="s">
        <v>4955</v>
      </c>
      <c r="I1" t="s">
        <v>4965</v>
      </c>
      <c r="J1" t="s">
        <v>4963</v>
      </c>
      <c r="K1" t="s">
        <v>4958</v>
      </c>
      <c r="L1" t="s">
        <v>4964</v>
      </c>
      <c r="Q1" t="s">
        <v>5315</v>
      </c>
      <c r="R1" t="s">
        <v>5316</v>
      </c>
      <c r="S1" t="s">
        <v>5317</v>
      </c>
    </row>
    <row r="2" spans="2:19" x14ac:dyDescent="0.25">
      <c r="B2" t="s">
        <v>4951</v>
      </c>
      <c r="C2">
        <v>-100</v>
      </c>
      <c r="D2">
        <f>Declare_Decline_data[[#Totals],[Initial Notification]]</f>
        <v>1093</v>
      </c>
      <c r="E2">
        <f>800-D2</f>
        <v>-293</v>
      </c>
      <c r="F2" s="4">
        <f>D2/$D$6</f>
        <v>0.4711206896551724</v>
      </c>
      <c r="H2" t="s">
        <v>4951</v>
      </c>
      <c r="I2">
        <v>-0.4</v>
      </c>
      <c r="J2" s="5">
        <f>D2/$D$6</f>
        <v>0.4711206896551724</v>
      </c>
      <c r="K2" s="5">
        <f>1-J2</f>
        <v>0.5288793103448276</v>
      </c>
      <c r="L2">
        <f>Declare_Decline_data[[#Totals],[Initial Notification]]</f>
        <v>1093</v>
      </c>
      <c r="M2" s="4">
        <f>D2/$D$6</f>
        <v>0.4711206896551724</v>
      </c>
      <c r="P2" s="18" t="s">
        <v>5318</v>
      </c>
      <c r="Q2" s="18">
        <v>1194</v>
      </c>
      <c r="R2" s="18">
        <f>Summer_Compliance_Profile__2[[#Totals],[DD/SNP]]</f>
        <v>1215</v>
      </c>
      <c r="S2" s="18">
        <f t="shared" ref="S2:S8" si="0">R2/Q2</f>
        <v>1.0175879396984924</v>
      </c>
    </row>
    <row r="3" spans="2:19" x14ac:dyDescent="0.25">
      <c r="B3" t="s">
        <v>4952</v>
      </c>
      <c r="C3">
        <v>-100</v>
      </c>
      <c r="D3">
        <f>Declare_Decline_data[[#Totals],[No Waivers]]</f>
        <v>1030</v>
      </c>
      <c r="E3">
        <f>800-D3</f>
        <v>-230</v>
      </c>
      <c r="F3" s="4">
        <f>D3/$D$6</f>
        <v>0.44396551724137934</v>
      </c>
      <c r="H3" t="s">
        <v>4952</v>
      </c>
      <c r="I3">
        <v>-0.4</v>
      </c>
      <c r="J3" s="5">
        <f>D3/$D$6</f>
        <v>0.44396551724137934</v>
      </c>
      <c r="K3" s="5">
        <f>1-J3</f>
        <v>0.55603448275862066</v>
      </c>
      <c r="L3">
        <f>Declare_Decline_data[[#Totals],[No Waivers]]</f>
        <v>1030</v>
      </c>
      <c r="M3" s="4">
        <f>D3/$D$6</f>
        <v>0.44396551724137934</v>
      </c>
      <c r="P3" s="18" t="s">
        <v>5321</v>
      </c>
      <c r="Q3" s="18">
        <v>1190</v>
      </c>
      <c r="R3" s="18">
        <v>330</v>
      </c>
      <c r="S3" s="18">
        <f t="shared" si="0"/>
        <v>0.27731092436974791</v>
      </c>
    </row>
    <row r="4" spans="2:19" x14ac:dyDescent="0.25">
      <c r="B4" t="s">
        <v>4953</v>
      </c>
      <c r="C4">
        <v>-100</v>
      </c>
      <c r="D4">
        <f>Declare_Decline_data[[#Totals],[Discontinue]]</f>
        <v>127</v>
      </c>
      <c r="E4">
        <f>800-D4</f>
        <v>673</v>
      </c>
      <c r="F4" s="4">
        <f>D4/$D$6</f>
        <v>5.4741379310344826E-2</v>
      </c>
      <c r="H4" t="s">
        <v>4953</v>
      </c>
      <c r="I4">
        <v>-0.4</v>
      </c>
      <c r="J4" s="5">
        <f>D4/$D$6</f>
        <v>5.4741379310344826E-2</v>
      </c>
      <c r="K4" s="5">
        <f>1-J4</f>
        <v>0.94525862068965516</v>
      </c>
      <c r="L4">
        <f>Declare_Decline_data[[#Totals],[Discontinue]]</f>
        <v>127</v>
      </c>
      <c r="M4" s="4">
        <f>D4/$D$6</f>
        <v>5.4741379310344826E-2</v>
      </c>
      <c r="P4" s="18" t="s">
        <v>5322</v>
      </c>
      <c r="Q4" s="18">
        <v>1190</v>
      </c>
      <c r="R4" s="18">
        <v>130</v>
      </c>
      <c r="S4" s="18">
        <f t="shared" si="0"/>
        <v>0.1092436974789916</v>
      </c>
    </row>
    <row r="5" spans="2:19" x14ac:dyDescent="0.25">
      <c r="B5" t="s">
        <v>4954</v>
      </c>
      <c r="C5">
        <v>-100</v>
      </c>
      <c r="D5">
        <f>Declare_Decline_data[[#Totals],[Update]]</f>
        <v>70</v>
      </c>
      <c r="E5">
        <f>800-D5</f>
        <v>730</v>
      </c>
      <c r="F5" s="4">
        <f>D5/$D$6</f>
        <v>3.017241379310345E-2</v>
      </c>
      <c r="H5" t="s">
        <v>4954</v>
      </c>
      <c r="I5">
        <v>-0.4</v>
      </c>
      <c r="J5" s="5">
        <f>D5/$D$6</f>
        <v>3.017241379310345E-2</v>
      </c>
      <c r="K5" s="5">
        <f>1-J5</f>
        <v>0.96982758620689657</v>
      </c>
      <c r="L5">
        <f>Declare_Decline_data[[#Totals],[Update]]</f>
        <v>70</v>
      </c>
      <c r="M5" s="4">
        <f>D5/$D$6</f>
        <v>3.017241379310345E-2</v>
      </c>
      <c r="P5" s="18" t="s">
        <v>5448</v>
      </c>
      <c r="Q5" s="18">
        <v>1190</v>
      </c>
      <c r="R5" s="18">
        <v>111</v>
      </c>
      <c r="S5" s="18">
        <f t="shared" si="0"/>
        <v>9.327731092436975E-2</v>
      </c>
    </row>
    <row r="6" spans="2:19" x14ac:dyDescent="0.25">
      <c r="D6">
        <f>SUM(D2:D5)</f>
        <v>2320</v>
      </c>
      <c r="P6" s="18" t="s">
        <v>5501</v>
      </c>
      <c r="Q6" s="18">
        <v>1190</v>
      </c>
      <c r="R6" s="19">
        <v>62</v>
      </c>
      <c r="S6" s="18">
        <f t="shared" si="0"/>
        <v>5.2100840336134456E-2</v>
      </c>
    </row>
    <row r="7" spans="2:19" x14ac:dyDescent="0.25">
      <c r="P7" s="18" t="s">
        <v>5559</v>
      </c>
      <c r="Q7" s="20">
        <v>1190</v>
      </c>
      <c r="R7" s="20">
        <v>48</v>
      </c>
      <c r="S7" s="20">
        <f t="shared" si="0"/>
        <v>4.0336134453781515E-2</v>
      </c>
    </row>
    <row r="8" spans="2:19" x14ac:dyDescent="0.25">
      <c r="C8" t="s">
        <v>4950</v>
      </c>
      <c r="D8" t="s">
        <v>4879</v>
      </c>
      <c r="E8" t="s">
        <v>4881</v>
      </c>
      <c r="F8" t="s">
        <v>4880</v>
      </c>
      <c r="G8" t="s">
        <v>4882</v>
      </c>
      <c r="H8" t="s">
        <v>4884</v>
      </c>
      <c r="I8" t="s">
        <v>4883</v>
      </c>
      <c r="J8" t="s">
        <v>4887</v>
      </c>
      <c r="K8" t="s">
        <v>4960</v>
      </c>
      <c r="L8" t="s">
        <v>4886</v>
      </c>
      <c r="M8" t="s">
        <v>4888</v>
      </c>
      <c r="P8" s="20" t="s">
        <v>5560</v>
      </c>
      <c r="Q8" s="20">
        <v>1190</v>
      </c>
      <c r="R8" s="20">
        <v>43</v>
      </c>
      <c r="S8" s="20">
        <f t="shared" si="0"/>
        <v>3.6134453781512609E-2</v>
      </c>
    </row>
    <row r="9" spans="2:19" x14ac:dyDescent="0.25">
      <c r="B9" t="s">
        <v>4852</v>
      </c>
      <c r="C9">
        <f>Declare_Decline_data[[#Totals],[Non-Congregate]]</f>
        <v>953</v>
      </c>
      <c r="D9">
        <f>Declare_Decline_data[[#Totals],[N-C SSO]]</f>
        <v>573</v>
      </c>
      <c r="E9">
        <f>Declare_Decline_data[[#Totals],[NC-NSLP]]</f>
        <v>108</v>
      </c>
      <c r="F9">
        <f>Declare_Decline_data[[#Totals],[NC-SFSP]]</f>
        <v>153</v>
      </c>
      <c r="G9">
        <f>Declare_Decline_data[[#Totals],[NC-SBP]]</f>
        <v>82</v>
      </c>
      <c r="H9">
        <f>Declare_Decline_data[[#Totals],[NC-ASCP]]</f>
        <v>39</v>
      </c>
      <c r="I9">
        <f>Declare_Decline_data[[#Totals],[NC-At Risk]]</f>
        <v>162</v>
      </c>
      <c r="J9">
        <f>Declare_Decline_data[[#Totals],[NC-DCH]]</f>
        <v>10</v>
      </c>
      <c r="K9">
        <f>Declare_Decline_data[[#Totals],[NC-CIndependent CCC]]</f>
        <v>43</v>
      </c>
      <c r="L9">
        <f>Declare_Decline_data[[#Totals],[NC-CCC Sponsor]]</f>
        <v>57</v>
      </c>
      <c r="M9">
        <f>Declare_Decline_data[[#Totals],[NC-ADC]]</f>
        <v>22</v>
      </c>
      <c r="P9" t="s">
        <v>5076</v>
      </c>
      <c r="Q9">
        <f>'NSLP_No Waiver'!H3</f>
        <v>0</v>
      </c>
    </row>
    <row r="10" spans="2:19" x14ac:dyDescent="0.25">
      <c r="B10" t="s">
        <v>4823</v>
      </c>
      <c r="C10">
        <f>Declare_Decline_data[[#Totals],[Alternate Mealtimes]]</f>
        <v>734</v>
      </c>
      <c r="D10">
        <f>Declare_Decline_data[[#Totals],[SSO]]</f>
        <v>446</v>
      </c>
      <c r="E10">
        <f>Declare_Decline_data[[#Totals],[NSLP]]</f>
        <v>83</v>
      </c>
      <c r="F10">
        <f>Declare_Decline_data[[#Totals],[SFSP]]</f>
        <v>118</v>
      </c>
      <c r="G10">
        <f>Declare_Decline_data[[#Totals],[SBP]]</f>
        <v>60</v>
      </c>
      <c r="H10">
        <f>Declare_Decline_data[[#Totals],[ASCP]]</f>
        <v>32</v>
      </c>
      <c r="I10">
        <f>Declare_Decline_data[[#Totals],[At-Risk]]</f>
        <v>145</v>
      </c>
      <c r="J10">
        <f>Declare_Decline_data[[#Totals],[DCH Sponsor]]</f>
        <v>11</v>
      </c>
      <c r="K10">
        <f>Declare_Decline_data[[#Totals],[CCC-Independent]]</f>
        <v>37</v>
      </c>
      <c r="L10">
        <f>Declare_Decline_data[[#Totals],[CCC-Sponsor]]</f>
        <v>58</v>
      </c>
      <c r="M10">
        <f>Declare_Decline_data[[#Totals],[ADC]]</f>
        <v>10</v>
      </c>
      <c r="P10" t="s">
        <v>5077</v>
      </c>
      <c r="Q10">
        <f>'NSLP_No Waiver'!H4</f>
        <v>4</v>
      </c>
    </row>
    <row r="11" spans="2:19" x14ac:dyDescent="0.25">
      <c r="B11" t="s">
        <v>4961</v>
      </c>
      <c r="C11">
        <f>Declare_Decline_data[[#Totals],[NCP,PPU]]</f>
        <v>748</v>
      </c>
      <c r="D11">
        <f>Declare_Decline_data[[#Totals],[PPU SSO]]</f>
        <v>458</v>
      </c>
      <c r="E11">
        <f>Declare_Decline_data[[#Totals],[PPU NSLP]]</f>
        <v>88</v>
      </c>
      <c r="F11">
        <f>Declare_Decline_data[[#Totals],[PPU SFSP]]</f>
        <v>130</v>
      </c>
      <c r="G11">
        <f>Declare_Decline_data[[#Totals],[PPU SBP]]</f>
        <v>65</v>
      </c>
      <c r="H11">
        <f>Declare_Decline_data[[#Totals],[PPU ASCP]]</f>
        <v>32</v>
      </c>
      <c r="I11">
        <f>Declare_Decline_data[[#Totals],[PPU At-Risk]]</f>
        <v>140</v>
      </c>
      <c r="J11">
        <f>Declare_Decline_data[[#Totals],[PPU DCH Sponsor]]</f>
        <v>11</v>
      </c>
      <c r="K11">
        <f>Declare_Decline_data[[#Totals],[PPU CCC Independent]]</f>
        <v>20</v>
      </c>
      <c r="L11">
        <f>Declare_Decline_data[[#Totals],[PPU CCC Sponsor]]</f>
        <v>45</v>
      </c>
      <c r="M11">
        <f>Declare_Decline_data[[#Totals],[PPU-ADC]]</f>
        <v>6</v>
      </c>
      <c r="P11" t="s">
        <v>5078</v>
      </c>
      <c r="Q11">
        <f>'NSLP_No Waiver'!H5</f>
        <v>2</v>
      </c>
    </row>
    <row r="12" spans="2:19" x14ac:dyDescent="0.25">
      <c r="B12" t="s">
        <v>4827</v>
      </c>
      <c r="C12">
        <f>Declare_Decline_data[[#Totals],[Off-site Monitoring]]</f>
        <v>462</v>
      </c>
      <c r="D12">
        <f>Declare_Decline_data[[#Totals],[OM SSO]]</f>
        <v>262</v>
      </c>
      <c r="E12">
        <f>Declare_Decline_data[[#Totals],[OM NSLP]]</f>
        <v>49</v>
      </c>
      <c r="F12">
        <f>Declare_Decline_data[[#Totals],[OM SFSP]]</f>
        <v>76</v>
      </c>
      <c r="G12">
        <f>Declare_Decline_data[[#Totals],[OM SBP]]</f>
        <v>38</v>
      </c>
      <c r="H12">
        <f>Declare_Decline_data[[#Totals],[OM ASCP]]</f>
        <v>37</v>
      </c>
      <c r="I12">
        <f>Declare_Decline_data[[#Totals],[OM At-Risk]]</f>
        <v>134</v>
      </c>
      <c r="J12">
        <f>Declare_Decline_data[[#Totals],[OM DCH Sponsor]]</f>
        <v>25</v>
      </c>
      <c r="K12">
        <f>Declare_Decline_data[[#Totals],[OM CCC Independent]]</f>
        <v>14</v>
      </c>
      <c r="L12">
        <f>Declare_Decline_data[[#Totals],[OM CCC Sponsor]]</f>
        <v>72</v>
      </c>
      <c r="M12">
        <f>Declare_Decline_data[[#Totals],[OM ADC]]</f>
        <v>11</v>
      </c>
      <c r="P12" t="s">
        <v>5079</v>
      </c>
      <c r="Q12">
        <f>'NSLP_No Waiver'!H6</f>
        <v>2</v>
      </c>
    </row>
    <row r="13" spans="2:19" x14ac:dyDescent="0.25">
      <c r="B13" t="s">
        <v>4811</v>
      </c>
      <c r="C13">
        <f>Declare_Decline_data[[#Totals],[Waive Offer vs Serve]]</f>
        <v>501</v>
      </c>
      <c r="D13">
        <f>Declare_Decline_data[[#Totals],[OvS SSO]]</f>
        <v>396</v>
      </c>
      <c r="E13">
        <v>0</v>
      </c>
      <c r="F13">
        <f>Declare_Decline_data[[#Totals],[Ovs NSLP]]</f>
        <v>74</v>
      </c>
      <c r="G13">
        <f>Declare_Decline_data[[#Totals],[OvS SBP]]</f>
        <v>53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P13" t="s">
        <v>5080</v>
      </c>
      <c r="Q13">
        <f>'NSLP_No Waiver'!H7</f>
        <v>1</v>
      </c>
    </row>
    <row r="14" spans="2:19" x14ac:dyDescent="0.25">
      <c r="C14">
        <f>SUM(C9:C13)</f>
        <v>3398</v>
      </c>
      <c r="D14">
        <f t="shared" ref="D14:M14" si="1">SUM(D9:D13)</f>
        <v>2135</v>
      </c>
      <c r="E14">
        <f t="shared" si="1"/>
        <v>328</v>
      </c>
      <c r="F14">
        <f>SUM(F9:F13)</f>
        <v>551</v>
      </c>
      <c r="G14">
        <f t="shared" si="1"/>
        <v>298</v>
      </c>
      <c r="H14">
        <f t="shared" si="1"/>
        <v>140</v>
      </c>
      <c r="I14">
        <f t="shared" si="1"/>
        <v>581</v>
      </c>
      <c r="J14">
        <f t="shared" si="1"/>
        <v>57</v>
      </c>
      <c r="K14">
        <f t="shared" si="1"/>
        <v>114</v>
      </c>
      <c r="L14">
        <f t="shared" si="1"/>
        <v>232</v>
      </c>
      <c r="M14">
        <f t="shared" si="1"/>
        <v>49</v>
      </c>
      <c r="P14" t="s">
        <v>5081</v>
      </c>
      <c r="Q14">
        <f>'NSLP_No Waiver'!H8</f>
        <v>1</v>
      </c>
    </row>
    <row r="15" spans="2:19" x14ac:dyDescent="0.25">
      <c r="P15" t="s">
        <v>5082</v>
      </c>
      <c r="Q15">
        <f>'NSLP_No Waiver'!H9</f>
        <v>0</v>
      </c>
    </row>
    <row r="16" spans="2:19" ht="15.75" thickBot="1" x14ac:dyDescent="0.3">
      <c r="P16" t="s">
        <v>5083</v>
      </c>
      <c r="Q16">
        <f>'NSLP_No Waiver'!H10</f>
        <v>0</v>
      </c>
    </row>
    <row r="17" spans="2:24" ht="16.5" thickTop="1" thickBot="1" x14ac:dyDescent="0.3">
      <c r="B17" t="s">
        <v>4966</v>
      </c>
      <c r="F17" t="s">
        <v>4968</v>
      </c>
      <c r="J17" t="s">
        <v>4974</v>
      </c>
      <c r="K17" t="s">
        <v>4975</v>
      </c>
      <c r="P17" t="s">
        <v>5084</v>
      </c>
      <c r="Q17">
        <f>'NSLP_No Waiver'!H11</f>
        <v>1</v>
      </c>
      <c r="R17" s="3">
        <f>SUBTOTAL(109,Declare_Decline_data[Walk-up Sites])</f>
        <v>607</v>
      </c>
      <c r="T17" s="3">
        <f>SUBTOTAL(109,Declare_Decline_data[1 Meal: 1 Service])</f>
        <v>512</v>
      </c>
      <c r="V17" s="3">
        <f>SUBTOTAL(109,Declare_Decline_data[Scan meal cards or PIN])</f>
        <v>298</v>
      </c>
      <c r="X17" s="3">
        <f>SUBTOTAL(109,Declare_Decline_data[Offsite Monitoring Desk Audit Paperwork Reivew])</f>
        <v>336</v>
      </c>
    </row>
    <row r="18" spans="2:24" ht="16.5" thickTop="1" thickBot="1" x14ac:dyDescent="0.3">
      <c r="B18" s="6" t="s">
        <v>4854</v>
      </c>
      <c r="C18">
        <f>R17</f>
        <v>607</v>
      </c>
      <c r="F18" t="s">
        <v>4970</v>
      </c>
      <c r="G18">
        <f t="shared" ref="G18:G24" si="2">T17</f>
        <v>512</v>
      </c>
      <c r="J18" s="6" t="s">
        <v>4889</v>
      </c>
      <c r="K18">
        <f t="shared" ref="K18:K27" si="3">V17</f>
        <v>298</v>
      </c>
      <c r="M18" s="6" t="s">
        <v>4977</v>
      </c>
      <c r="N18">
        <f>X17</f>
        <v>336</v>
      </c>
      <c r="P18" t="s">
        <v>5085</v>
      </c>
      <c r="Q18">
        <f>'NSLP_No Waiver'!H12</f>
        <v>12</v>
      </c>
      <c r="R18" s="3">
        <f>SUBTOTAL(109,Declare_Decline_data[Curbide/Drive through])</f>
        <v>673</v>
      </c>
      <c r="T18" s="3">
        <f>SUBTOTAL(109,Declare_Decline_data[5 meals: 1 Service])</f>
        <v>199</v>
      </c>
      <c r="V18" s="3">
        <f>SUBTOTAL(109,Declare_Decline_data[Request Name, DOB ot grade levels])</f>
        <v>513</v>
      </c>
      <c r="X18" s="3">
        <f>SUBTOTAL(109,Declare_Decline_data[Offsite Monitoring Desk Audit - Interview with site operators])</f>
        <v>297</v>
      </c>
    </row>
    <row r="19" spans="2:24" ht="16.5" thickTop="1" thickBot="1" x14ac:dyDescent="0.3">
      <c r="B19" s="6" t="s">
        <v>4855</v>
      </c>
      <c r="C19">
        <f>R18</f>
        <v>673</v>
      </c>
      <c r="F19" t="s">
        <v>4969</v>
      </c>
      <c r="G19">
        <f t="shared" si="2"/>
        <v>199</v>
      </c>
      <c r="J19" s="6" t="s">
        <v>4890</v>
      </c>
      <c r="K19">
        <f t="shared" si="3"/>
        <v>513</v>
      </c>
      <c r="M19" s="6" t="s">
        <v>4976</v>
      </c>
      <c r="N19">
        <f>X18</f>
        <v>297</v>
      </c>
      <c r="P19" t="s">
        <v>5086</v>
      </c>
      <c r="Q19">
        <f>'NSLP_No Waiver'!H13</f>
        <v>2</v>
      </c>
      <c r="R19" s="3">
        <f>SUBTOTAL(109,Declare_Decline_data[Mobile Sites])</f>
        <v>174</v>
      </c>
      <c r="T19" s="3">
        <f>SUBTOTAL(109,Declare_Decline_data[2-4 Meals: 1 Service])</f>
        <v>245</v>
      </c>
      <c r="V19" s="3">
        <f>SUBTOTAL(109,Declare_Decline_data[Children''s School Names or Copy of school correspondence])</f>
        <v>389</v>
      </c>
      <c r="X19" s="3">
        <f>SUBTOTAL(109,Declare_Decline_data[Offsite Monitoring Virtual Observation - Live Streaming])</f>
        <v>184</v>
      </c>
    </row>
    <row r="20" spans="2:24" ht="16.5" thickTop="1" thickBot="1" x14ac:dyDescent="0.3">
      <c r="B20" s="6" t="s">
        <v>4856</v>
      </c>
      <c r="C20">
        <f>R19</f>
        <v>174</v>
      </c>
      <c r="F20" t="s">
        <v>4971</v>
      </c>
      <c r="G20">
        <f t="shared" si="2"/>
        <v>245</v>
      </c>
      <c r="J20" s="6" t="s">
        <v>4981</v>
      </c>
      <c r="K20">
        <f t="shared" si="3"/>
        <v>389</v>
      </c>
      <c r="M20" s="6" t="s">
        <v>4978</v>
      </c>
      <c r="N20">
        <f>X19</f>
        <v>184</v>
      </c>
      <c r="P20" t="s">
        <v>5087</v>
      </c>
      <c r="Q20">
        <f>'NSLP_No Waiver'!H14</f>
        <v>4</v>
      </c>
      <c r="R20" s="3">
        <f>SUBTOTAL(109,Declare_Decline_data[Home Delivery])</f>
        <v>183</v>
      </c>
      <c r="T20" s="3">
        <f>SUBTOTAL(109,Declare_Decline_data[Weekend Meals])</f>
        <v>215</v>
      </c>
      <c r="V20" s="3">
        <f>SUBTOTAL(109,Declare_Decline_data[Number of Children])</f>
        <v>564</v>
      </c>
      <c r="X20" s="3">
        <f>SUBTOTAL(109,Declare_Decline_data[Offsite Monitoring Virtual Observation photos])</f>
        <v>197</v>
      </c>
    </row>
    <row r="21" spans="2:24" ht="16.5" thickTop="1" thickBot="1" x14ac:dyDescent="0.3">
      <c r="B21" s="6" t="s">
        <v>4857</v>
      </c>
      <c r="C21">
        <f>R20</f>
        <v>183</v>
      </c>
      <c r="F21" t="s">
        <v>4972</v>
      </c>
      <c r="G21">
        <f t="shared" si="2"/>
        <v>215</v>
      </c>
      <c r="J21" s="6" t="s">
        <v>4982</v>
      </c>
      <c r="K21">
        <f t="shared" si="3"/>
        <v>564</v>
      </c>
      <c r="M21" s="6" t="s">
        <v>4979</v>
      </c>
      <c r="N21">
        <f>X20</f>
        <v>197</v>
      </c>
      <c r="P21" t="s">
        <v>5088</v>
      </c>
      <c r="Q21">
        <f>'NSLP_No Waiver'!H15</f>
        <v>1</v>
      </c>
      <c r="R21" s="3">
        <f>SUBTOTAL(109,Declare_Decline_data[POS System])</f>
        <v>616</v>
      </c>
      <c r="T21" s="3">
        <f>SUBTOTAL(109,Declare_Decline_data[Bulk Food Components])</f>
        <v>101</v>
      </c>
      <c r="V21" s="3">
        <f>SUBTOTAL(109,Declare_Decline_data[Mirror hangers, placards or QR codes])</f>
        <v>192</v>
      </c>
      <c r="X21" s="3">
        <f>SUBTOTAL(109,Declare_Decline_data[Offsite Monitoring Observe or assist with meal service])</f>
        <v>346</v>
      </c>
    </row>
    <row r="22" spans="2:24" ht="16.5" thickTop="1" thickBot="1" x14ac:dyDescent="0.3">
      <c r="B22" s="7" t="s">
        <v>4967</v>
      </c>
      <c r="F22" t="s">
        <v>4876</v>
      </c>
      <c r="G22">
        <f t="shared" si="2"/>
        <v>101</v>
      </c>
      <c r="J22" s="6" t="s">
        <v>4893</v>
      </c>
      <c r="K22">
        <f t="shared" si="3"/>
        <v>192</v>
      </c>
      <c r="M22" s="6" t="s">
        <v>4980</v>
      </c>
      <c r="N22">
        <f>X21</f>
        <v>346</v>
      </c>
      <c r="P22" t="s">
        <v>5089</v>
      </c>
      <c r="Q22">
        <f>'NSLP_No Waiver'!H16</f>
        <v>0</v>
      </c>
      <c r="R22" s="3">
        <f>SUBTOTAL(109,Declare_Decline_data[Mobile Technology])</f>
        <v>288</v>
      </c>
      <c r="T22" s="3">
        <f>SUBTOTAL(109,Declare_Decline_data[Frozen Meals])</f>
        <v>210</v>
      </c>
      <c r="V22" s="3">
        <f>SUBTOTAL(109,Declare_Decline_data[Post Signage])</f>
        <v>402</v>
      </c>
    </row>
    <row r="23" spans="2:24" ht="16.5" thickTop="1" thickBot="1" x14ac:dyDescent="0.3">
      <c r="B23" s="6" t="s">
        <v>4858</v>
      </c>
      <c r="C23">
        <f>R21</f>
        <v>616</v>
      </c>
      <c r="F23" t="s">
        <v>4877</v>
      </c>
      <c r="G23">
        <f t="shared" si="2"/>
        <v>210</v>
      </c>
      <c r="J23" s="6" t="s">
        <v>4894</v>
      </c>
      <c r="K23">
        <f t="shared" si="3"/>
        <v>402</v>
      </c>
      <c r="P23" t="s">
        <v>5090</v>
      </c>
      <c r="Q23">
        <f>'NSLP_No Waiver'!H17</f>
        <v>0</v>
      </c>
      <c r="R23" s="3">
        <f>SUBTOTAL(109,Declare_Decline_data[Paper Rosters])</f>
        <v>671</v>
      </c>
      <c r="T23" s="3">
        <f>SUBTOTAL(109,Declare_Decline_data[Self-Stable Meals])</f>
        <v>229</v>
      </c>
      <c r="V23" s="3">
        <f>SUBTOTAL(109,Declare_Decline_data[Tell parents not eligible for duplicate meals])</f>
        <v>605</v>
      </c>
    </row>
    <row r="24" spans="2:24" ht="16.5" thickTop="1" thickBot="1" x14ac:dyDescent="0.3">
      <c r="B24" s="6" t="s">
        <v>4859</v>
      </c>
      <c r="C24">
        <f>R22</f>
        <v>288</v>
      </c>
      <c r="F24" t="s">
        <v>4973</v>
      </c>
      <c r="G24">
        <f t="shared" si="2"/>
        <v>229</v>
      </c>
      <c r="J24" s="6" t="s">
        <v>4895</v>
      </c>
      <c r="K24">
        <f t="shared" si="3"/>
        <v>605</v>
      </c>
      <c r="P24" t="s">
        <v>5091</v>
      </c>
      <c r="Q24">
        <f>'NSLP_No Waiver'!H18</f>
        <v>2</v>
      </c>
      <c r="R24" s="3">
        <f>SUBTOTAL(109,Declare_Decline_data[Clickers])</f>
        <v>112</v>
      </c>
      <c r="V24" s="3">
        <f>SUBTOTAL(109,Declare_Decline_data[Ask parents to self-attest])</f>
        <v>405</v>
      </c>
    </row>
    <row r="25" spans="2:24" ht="16.5" thickTop="1" thickBot="1" x14ac:dyDescent="0.3">
      <c r="B25" s="6" t="s">
        <v>4860</v>
      </c>
      <c r="C25">
        <f>R23</f>
        <v>671</v>
      </c>
      <c r="J25" s="6" t="s">
        <v>4896</v>
      </c>
      <c r="K25">
        <f t="shared" si="3"/>
        <v>405</v>
      </c>
      <c r="P25" t="s">
        <v>5092</v>
      </c>
      <c r="Q25">
        <f>'NSLP_No Waiver'!H19</f>
        <v>8</v>
      </c>
      <c r="V25" s="3">
        <f>SUBTOTAL(109,Declare_Decline_data[Request identifiable information])</f>
        <v>535</v>
      </c>
    </row>
    <row r="26" spans="2:24" ht="15.75" thickTop="1" x14ac:dyDescent="0.25">
      <c r="B26" s="6" t="s">
        <v>4861</v>
      </c>
      <c r="C26">
        <f>R24</f>
        <v>112</v>
      </c>
      <c r="J26" s="6" t="s">
        <v>4897</v>
      </c>
      <c r="K26">
        <f t="shared" si="3"/>
        <v>535</v>
      </c>
      <c r="P26" t="s">
        <v>5093</v>
      </c>
      <c r="Q26">
        <f>'NSLP_No Waiver'!H20</f>
        <v>0</v>
      </c>
      <c r="V26" s="3">
        <f>SUBTOTAL(109,Declare_Decline_data[Use same staff in multiple locations])</f>
        <v>252</v>
      </c>
    </row>
    <row r="27" spans="2:24" x14ac:dyDescent="0.25">
      <c r="J27" s="6" t="s">
        <v>4898</v>
      </c>
      <c r="K27">
        <f t="shared" si="3"/>
        <v>252</v>
      </c>
      <c r="P27" t="s">
        <v>5094</v>
      </c>
      <c r="Q27">
        <f>'NSLP_No Waiver'!H21</f>
        <v>6</v>
      </c>
    </row>
    <row r="28" spans="2:24" x14ac:dyDescent="0.25">
      <c r="P28" t="s">
        <v>5095</v>
      </c>
      <c r="Q28">
        <f>'NSLP_No Waiver'!H22</f>
        <v>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01C18-11AA-4619-BA43-4F71DC88B03A}">
  <dimension ref="A1:E2117"/>
  <sheetViews>
    <sheetView workbookViewId="0"/>
  </sheetViews>
  <sheetFormatPr defaultRowHeight="15" x14ac:dyDescent="0.25"/>
  <cols>
    <col min="1" max="1" width="7.7109375" bestFit="1" customWidth="1"/>
    <col min="2" max="2" width="69.7109375" bestFit="1" customWidth="1"/>
    <col min="3" max="3" width="29.140625" bestFit="1" customWidth="1"/>
    <col min="4" max="4" width="6.42578125" bestFit="1" customWidth="1"/>
    <col min="5" max="5" width="15" bestFit="1" customWidth="1"/>
  </cols>
  <sheetData>
    <row r="1" spans="1:5" x14ac:dyDescent="0.25">
      <c r="A1" t="s">
        <v>4412</v>
      </c>
      <c r="B1" t="s">
        <v>0</v>
      </c>
      <c r="C1" t="s">
        <v>1</v>
      </c>
      <c r="D1" t="s">
        <v>2</v>
      </c>
      <c r="E1" t="s">
        <v>5096</v>
      </c>
    </row>
    <row r="2" spans="1:5" x14ac:dyDescent="0.25">
      <c r="A2" s="1" t="s">
        <v>3</v>
      </c>
      <c r="B2" t="s">
        <v>4</v>
      </c>
      <c r="C2" t="s">
        <v>5</v>
      </c>
      <c r="D2" t="s">
        <v>6</v>
      </c>
      <c r="E2" s="1" t="s">
        <v>5022</v>
      </c>
    </row>
    <row r="3" spans="1:5" x14ac:dyDescent="0.25">
      <c r="A3" s="1" t="s">
        <v>8</v>
      </c>
      <c r="B3" t="s">
        <v>9</v>
      </c>
      <c r="C3" t="s">
        <v>5</v>
      </c>
      <c r="D3" t="s">
        <v>6</v>
      </c>
      <c r="E3" s="1" t="s">
        <v>5022</v>
      </c>
    </row>
    <row r="4" spans="1:5" x14ac:dyDescent="0.25">
      <c r="A4" s="1" t="s">
        <v>10</v>
      </c>
      <c r="B4" t="s">
        <v>11</v>
      </c>
      <c r="C4" t="s">
        <v>5</v>
      </c>
      <c r="D4" t="s">
        <v>6</v>
      </c>
      <c r="E4" s="1" t="s">
        <v>5022</v>
      </c>
    </row>
    <row r="5" spans="1:5" x14ac:dyDescent="0.25">
      <c r="A5" s="1" t="s">
        <v>12</v>
      </c>
      <c r="B5" t="s">
        <v>13</v>
      </c>
      <c r="C5" t="s">
        <v>5</v>
      </c>
      <c r="D5" t="s">
        <v>6</v>
      </c>
      <c r="E5" s="1" t="s">
        <v>5022</v>
      </c>
    </row>
    <row r="6" spans="1:5" x14ac:dyDescent="0.25">
      <c r="A6" s="1" t="s">
        <v>14</v>
      </c>
      <c r="B6" t="s">
        <v>15</v>
      </c>
      <c r="C6" t="s">
        <v>5</v>
      </c>
      <c r="D6" t="s">
        <v>6</v>
      </c>
      <c r="E6" s="1" t="s">
        <v>5023</v>
      </c>
    </row>
    <row r="7" spans="1:5" x14ac:dyDescent="0.25">
      <c r="A7" s="1" t="s">
        <v>16</v>
      </c>
      <c r="B7" t="s">
        <v>17</v>
      </c>
      <c r="C7" t="s">
        <v>5</v>
      </c>
      <c r="D7" t="s">
        <v>6</v>
      </c>
      <c r="E7" s="1" t="s">
        <v>5023</v>
      </c>
    </row>
    <row r="8" spans="1:5" x14ac:dyDescent="0.25">
      <c r="A8" s="1" t="s">
        <v>18</v>
      </c>
      <c r="B8" t="s">
        <v>19</v>
      </c>
      <c r="C8" t="s">
        <v>5</v>
      </c>
      <c r="D8" t="s">
        <v>6</v>
      </c>
      <c r="E8" s="1" t="s">
        <v>5022</v>
      </c>
    </row>
    <row r="9" spans="1:5" x14ac:dyDescent="0.25">
      <c r="A9" s="1" t="s">
        <v>20</v>
      </c>
      <c r="B9" t="s">
        <v>21</v>
      </c>
      <c r="C9" t="s">
        <v>5</v>
      </c>
      <c r="D9" t="s">
        <v>22</v>
      </c>
      <c r="E9" s="1" t="s">
        <v>5022</v>
      </c>
    </row>
    <row r="10" spans="1:5" x14ac:dyDescent="0.25">
      <c r="A10" s="1" t="s">
        <v>1795</v>
      </c>
      <c r="B10" t="s">
        <v>1796</v>
      </c>
      <c r="C10" t="s">
        <v>5</v>
      </c>
      <c r="D10" t="s">
        <v>6</v>
      </c>
      <c r="E10" s="1" t="s">
        <v>5022</v>
      </c>
    </row>
    <row r="11" spans="1:5" x14ac:dyDescent="0.25">
      <c r="A11" s="1" t="s">
        <v>24</v>
      </c>
      <c r="B11" t="s">
        <v>25</v>
      </c>
      <c r="C11" t="s">
        <v>5</v>
      </c>
      <c r="D11" t="s">
        <v>6</v>
      </c>
      <c r="E11" s="1" t="s">
        <v>5022</v>
      </c>
    </row>
    <row r="12" spans="1:5" x14ac:dyDescent="0.25">
      <c r="A12" s="1" t="s">
        <v>27</v>
      </c>
      <c r="B12" t="s">
        <v>28</v>
      </c>
      <c r="C12" t="s">
        <v>5</v>
      </c>
      <c r="D12" t="s">
        <v>6</v>
      </c>
      <c r="E12" s="1" t="s">
        <v>5022</v>
      </c>
    </row>
    <row r="13" spans="1:5" x14ac:dyDescent="0.25">
      <c r="A13" s="1" t="s">
        <v>29</v>
      </c>
      <c r="B13" t="s">
        <v>30</v>
      </c>
      <c r="C13" t="s">
        <v>5</v>
      </c>
      <c r="D13" t="s">
        <v>6</v>
      </c>
      <c r="E13" s="1" t="s">
        <v>5022</v>
      </c>
    </row>
    <row r="14" spans="1:5" x14ac:dyDescent="0.25">
      <c r="A14" s="1" t="s">
        <v>31</v>
      </c>
      <c r="B14" t="s">
        <v>32</v>
      </c>
      <c r="C14" t="s">
        <v>5</v>
      </c>
      <c r="D14" t="s">
        <v>6</v>
      </c>
      <c r="E14" s="1" t="s">
        <v>5022</v>
      </c>
    </row>
    <row r="15" spans="1:5" x14ac:dyDescent="0.25">
      <c r="A15" s="1" t="s">
        <v>33</v>
      </c>
      <c r="B15" t="s">
        <v>34</v>
      </c>
      <c r="C15" t="s">
        <v>5</v>
      </c>
      <c r="D15" t="s">
        <v>6</v>
      </c>
      <c r="E15" s="1" t="s">
        <v>5022</v>
      </c>
    </row>
    <row r="16" spans="1:5" x14ac:dyDescent="0.25">
      <c r="A16" s="1" t="s">
        <v>35</v>
      </c>
      <c r="B16" t="s">
        <v>36</v>
      </c>
      <c r="C16" t="s">
        <v>5</v>
      </c>
      <c r="D16" t="s">
        <v>6</v>
      </c>
      <c r="E16" s="1" t="s">
        <v>5024</v>
      </c>
    </row>
    <row r="17" spans="1:5" x14ac:dyDescent="0.25">
      <c r="A17" s="1" t="s">
        <v>37</v>
      </c>
      <c r="B17" t="s">
        <v>38</v>
      </c>
      <c r="C17" t="s">
        <v>5</v>
      </c>
      <c r="D17" t="s">
        <v>7</v>
      </c>
      <c r="E17" s="1" t="s">
        <v>5022</v>
      </c>
    </row>
    <row r="18" spans="1:5" x14ac:dyDescent="0.25">
      <c r="A18" s="1" t="s">
        <v>40</v>
      </c>
      <c r="B18" t="s">
        <v>41</v>
      </c>
      <c r="C18" t="s">
        <v>5</v>
      </c>
      <c r="D18" t="s">
        <v>42</v>
      </c>
      <c r="E18" s="1" t="s">
        <v>5022</v>
      </c>
    </row>
    <row r="19" spans="1:5" x14ac:dyDescent="0.25">
      <c r="A19" s="1" t="s">
        <v>43</v>
      </c>
      <c r="B19" t="s">
        <v>44</v>
      </c>
      <c r="C19" t="s">
        <v>5</v>
      </c>
      <c r="D19" t="s">
        <v>42</v>
      </c>
      <c r="E19" s="1" t="s">
        <v>5022</v>
      </c>
    </row>
    <row r="20" spans="1:5" x14ac:dyDescent="0.25">
      <c r="A20" s="1" t="s">
        <v>45</v>
      </c>
      <c r="B20" t="s">
        <v>46</v>
      </c>
      <c r="C20" t="s">
        <v>5</v>
      </c>
      <c r="D20" t="s">
        <v>42</v>
      </c>
      <c r="E20" s="1" t="s">
        <v>5022</v>
      </c>
    </row>
    <row r="21" spans="1:5" x14ac:dyDescent="0.25">
      <c r="A21" s="1" t="s">
        <v>1797</v>
      </c>
      <c r="B21" t="s">
        <v>1798</v>
      </c>
      <c r="C21" t="s">
        <v>5</v>
      </c>
      <c r="D21" t="s">
        <v>205</v>
      </c>
      <c r="E21" s="1" t="s">
        <v>5022</v>
      </c>
    </row>
    <row r="22" spans="1:5" x14ac:dyDescent="0.25">
      <c r="A22" s="1" t="s">
        <v>47</v>
      </c>
      <c r="B22" t="s">
        <v>48</v>
      </c>
      <c r="C22" t="s">
        <v>5</v>
      </c>
      <c r="D22" t="s">
        <v>49</v>
      </c>
      <c r="E22" s="1" t="s">
        <v>5022</v>
      </c>
    </row>
    <row r="23" spans="1:5" x14ac:dyDescent="0.25">
      <c r="A23" s="1" t="s">
        <v>51</v>
      </c>
      <c r="B23" t="s">
        <v>52</v>
      </c>
      <c r="C23" t="s">
        <v>5</v>
      </c>
      <c r="D23" t="s">
        <v>49</v>
      </c>
      <c r="E23" s="1" t="s">
        <v>5024</v>
      </c>
    </row>
    <row r="24" spans="1:5" x14ac:dyDescent="0.25">
      <c r="A24" s="1" t="s">
        <v>53</v>
      </c>
      <c r="B24" t="s">
        <v>54</v>
      </c>
      <c r="C24" t="s">
        <v>5</v>
      </c>
      <c r="D24" t="s">
        <v>49</v>
      </c>
      <c r="E24" s="1" t="s">
        <v>5022</v>
      </c>
    </row>
    <row r="25" spans="1:5" x14ac:dyDescent="0.25">
      <c r="A25" s="1" t="s">
        <v>1799</v>
      </c>
      <c r="B25" t="s">
        <v>1800</v>
      </c>
      <c r="C25" t="s">
        <v>5</v>
      </c>
      <c r="D25" t="s">
        <v>49</v>
      </c>
      <c r="E25" s="1" t="s">
        <v>5023</v>
      </c>
    </row>
    <row r="26" spans="1:5" x14ac:dyDescent="0.25">
      <c r="A26" s="1" t="s">
        <v>55</v>
      </c>
      <c r="B26" t="s">
        <v>56</v>
      </c>
      <c r="C26" t="s">
        <v>5</v>
      </c>
      <c r="D26" t="s">
        <v>49</v>
      </c>
      <c r="E26" s="1" t="s">
        <v>5022</v>
      </c>
    </row>
    <row r="27" spans="1:5" x14ac:dyDescent="0.25">
      <c r="A27" s="1" t="s">
        <v>57</v>
      </c>
      <c r="B27" t="s">
        <v>58</v>
      </c>
      <c r="C27" t="s">
        <v>5</v>
      </c>
      <c r="D27" t="s">
        <v>59</v>
      </c>
      <c r="E27" s="1" t="s">
        <v>5022</v>
      </c>
    </row>
    <row r="28" spans="1:5" x14ac:dyDescent="0.25">
      <c r="A28" s="1" t="s">
        <v>60</v>
      </c>
      <c r="B28" t="s">
        <v>61</v>
      </c>
      <c r="C28" t="s">
        <v>5</v>
      </c>
      <c r="D28" t="s">
        <v>59</v>
      </c>
      <c r="E28" s="1" t="s">
        <v>5024</v>
      </c>
    </row>
    <row r="29" spans="1:5" x14ac:dyDescent="0.25">
      <c r="A29" s="1" t="s">
        <v>62</v>
      </c>
      <c r="B29" t="s">
        <v>63</v>
      </c>
      <c r="C29" t="s">
        <v>5</v>
      </c>
      <c r="D29" t="s">
        <v>59</v>
      </c>
      <c r="E29" s="1" t="s">
        <v>5022</v>
      </c>
    </row>
    <row r="30" spans="1:5" x14ac:dyDescent="0.25">
      <c r="A30" s="1" t="s">
        <v>1801</v>
      </c>
      <c r="B30" t="s">
        <v>1802</v>
      </c>
      <c r="C30" t="s">
        <v>5</v>
      </c>
      <c r="D30" t="s">
        <v>151</v>
      </c>
      <c r="E30" s="1" t="s">
        <v>5022</v>
      </c>
    </row>
    <row r="31" spans="1:5" x14ac:dyDescent="0.25">
      <c r="A31" s="1" t="s">
        <v>1803</v>
      </c>
      <c r="B31" t="s">
        <v>1804</v>
      </c>
      <c r="C31" t="s">
        <v>5</v>
      </c>
      <c r="D31" t="s">
        <v>49</v>
      </c>
      <c r="E31" s="1" t="s">
        <v>5022</v>
      </c>
    </row>
    <row r="32" spans="1:5" x14ac:dyDescent="0.25">
      <c r="A32" s="1" t="s">
        <v>64</v>
      </c>
      <c r="B32" t="s">
        <v>65</v>
      </c>
      <c r="C32" t="s">
        <v>5</v>
      </c>
      <c r="D32" t="s">
        <v>49</v>
      </c>
      <c r="E32" s="1" t="s">
        <v>5024</v>
      </c>
    </row>
    <row r="33" spans="1:5" x14ac:dyDescent="0.25">
      <c r="A33" s="1" t="s">
        <v>66</v>
      </c>
      <c r="B33" t="s">
        <v>67</v>
      </c>
      <c r="C33" t="s">
        <v>5</v>
      </c>
      <c r="D33" t="s">
        <v>68</v>
      </c>
      <c r="E33" s="1" t="s">
        <v>5022</v>
      </c>
    </row>
    <row r="34" spans="1:5" x14ac:dyDescent="0.25">
      <c r="A34" s="1" t="s">
        <v>69</v>
      </c>
      <c r="B34" t="s">
        <v>70</v>
      </c>
      <c r="C34" t="s">
        <v>5</v>
      </c>
      <c r="D34" t="s">
        <v>68</v>
      </c>
      <c r="E34" s="1" t="s">
        <v>5022</v>
      </c>
    </row>
    <row r="35" spans="1:5" x14ac:dyDescent="0.25">
      <c r="A35" s="1" t="s">
        <v>71</v>
      </c>
      <c r="B35" t="s">
        <v>72</v>
      </c>
      <c r="C35" t="s">
        <v>5</v>
      </c>
      <c r="D35" t="s">
        <v>68</v>
      </c>
      <c r="E35" s="1" t="s">
        <v>5022</v>
      </c>
    </row>
    <row r="36" spans="1:5" x14ac:dyDescent="0.25">
      <c r="A36" s="1" t="s">
        <v>1805</v>
      </c>
      <c r="B36" t="s">
        <v>1806</v>
      </c>
      <c r="C36" t="s">
        <v>5</v>
      </c>
      <c r="D36" t="s">
        <v>68</v>
      </c>
      <c r="E36" s="1" t="s">
        <v>5022</v>
      </c>
    </row>
    <row r="37" spans="1:5" x14ac:dyDescent="0.25">
      <c r="A37" s="1" t="s">
        <v>73</v>
      </c>
      <c r="B37" t="s">
        <v>74</v>
      </c>
      <c r="C37" t="s">
        <v>5</v>
      </c>
      <c r="D37" t="s">
        <v>42</v>
      </c>
      <c r="E37" s="1" t="s">
        <v>5022</v>
      </c>
    </row>
    <row r="38" spans="1:5" x14ac:dyDescent="0.25">
      <c r="A38" s="1" t="s">
        <v>1807</v>
      </c>
      <c r="B38" t="s">
        <v>1808</v>
      </c>
      <c r="C38" t="s">
        <v>5</v>
      </c>
      <c r="D38" t="s">
        <v>7</v>
      </c>
      <c r="E38" s="1" t="s">
        <v>5022</v>
      </c>
    </row>
    <row r="39" spans="1:5" x14ac:dyDescent="0.25">
      <c r="A39" s="1" t="s">
        <v>75</v>
      </c>
      <c r="B39" t="s">
        <v>76</v>
      </c>
      <c r="C39" t="s">
        <v>5</v>
      </c>
      <c r="D39" t="s">
        <v>7</v>
      </c>
      <c r="E39" s="1" t="s">
        <v>5024</v>
      </c>
    </row>
    <row r="40" spans="1:5" x14ac:dyDescent="0.25">
      <c r="A40" s="1" t="s">
        <v>77</v>
      </c>
      <c r="B40" t="s">
        <v>78</v>
      </c>
      <c r="C40" t="s">
        <v>5</v>
      </c>
      <c r="D40" t="s">
        <v>7</v>
      </c>
      <c r="E40" s="1" t="s">
        <v>5024</v>
      </c>
    </row>
    <row r="41" spans="1:5" x14ac:dyDescent="0.25">
      <c r="A41" s="1" t="s">
        <v>79</v>
      </c>
      <c r="B41" t="s">
        <v>80</v>
      </c>
      <c r="C41" t="s">
        <v>5</v>
      </c>
      <c r="D41" t="s">
        <v>7</v>
      </c>
      <c r="E41" s="1" t="s">
        <v>5022</v>
      </c>
    </row>
    <row r="42" spans="1:5" x14ac:dyDescent="0.25">
      <c r="A42" s="1" t="s">
        <v>81</v>
      </c>
      <c r="B42" t="s">
        <v>82</v>
      </c>
      <c r="C42" t="s">
        <v>5</v>
      </c>
      <c r="D42" t="s">
        <v>7</v>
      </c>
      <c r="E42" s="1" t="s">
        <v>5022</v>
      </c>
    </row>
    <row r="43" spans="1:5" x14ac:dyDescent="0.25">
      <c r="A43" s="1" t="s">
        <v>83</v>
      </c>
      <c r="B43" t="s">
        <v>84</v>
      </c>
      <c r="C43" t="s">
        <v>5</v>
      </c>
      <c r="D43" t="s">
        <v>85</v>
      </c>
      <c r="E43" s="1" t="s">
        <v>5022</v>
      </c>
    </row>
    <row r="44" spans="1:5" x14ac:dyDescent="0.25">
      <c r="A44" s="1" t="s">
        <v>86</v>
      </c>
      <c r="B44" t="s">
        <v>87</v>
      </c>
      <c r="C44" t="s">
        <v>5</v>
      </c>
      <c r="D44" t="s">
        <v>85</v>
      </c>
      <c r="E44" s="1" t="s">
        <v>5022</v>
      </c>
    </row>
    <row r="45" spans="1:5" x14ac:dyDescent="0.25">
      <c r="A45" s="1" t="s">
        <v>88</v>
      </c>
      <c r="B45" t="s">
        <v>89</v>
      </c>
      <c r="C45" t="s">
        <v>5</v>
      </c>
      <c r="D45" t="s">
        <v>85</v>
      </c>
      <c r="E45" s="1" t="s">
        <v>5024</v>
      </c>
    </row>
    <row r="46" spans="1:5" x14ac:dyDescent="0.25">
      <c r="A46" s="1" t="s">
        <v>90</v>
      </c>
      <c r="B46" t="s">
        <v>91</v>
      </c>
      <c r="C46" t="s">
        <v>5</v>
      </c>
      <c r="D46" t="s">
        <v>85</v>
      </c>
      <c r="E46" s="1" t="s">
        <v>5022</v>
      </c>
    </row>
    <row r="47" spans="1:5" x14ac:dyDescent="0.25">
      <c r="A47" s="1" t="s">
        <v>1809</v>
      </c>
      <c r="B47" t="s">
        <v>1810</v>
      </c>
      <c r="C47" t="s">
        <v>5</v>
      </c>
      <c r="D47" t="s">
        <v>85</v>
      </c>
      <c r="E47" s="1" t="s">
        <v>5022</v>
      </c>
    </row>
    <row r="48" spans="1:5" x14ac:dyDescent="0.25">
      <c r="A48" s="1" t="s">
        <v>92</v>
      </c>
      <c r="B48" t="s">
        <v>93</v>
      </c>
      <c r="C48" t="s">
        <v>5</v>
      </c>
      <c r="D48" t="s">
        <v>85</v>
      </c>
      <c r="E48" s="1" t="s">
        <v>5024</v>
      </c>
    </row>
    <row r="49" spans="1:5" x14ac:dyDescent="0.25">
      <c r="A49" s="1" t="s">
        <v>94</v>
      </c>
      <c r="B49" t="s">
        <v>95</v>
      </c>
      <c r="C49" t="s">
        <v>5</v>
      </c>
      <c r="D49" t="s">
        <v>85</v>
      </c>
      <c r="E49" s="1" t="s">
        <v>5022</v>
      </c>
    </row>
    <row r="50" spans="1:5" x14ac:dyDescent="0.25">
      <c r="A50" s="1" t="s">
        <v>96</v>
      </c>
      <c r="B50" t="s">
        <v>97</v>
      </c>
      <c r="C50" t="s">
        <v>5</v>
      </c>
      <c r="D50" t="s">
        <v>85</v>
      </c>
      <c r="E50" s="1" t="s">
        <v>5022</v>
      </c>
    </row>
    <row r="51" spans="1:5" x14ac:dyDescent="0.25">
      <c r="A51" s="1" t="s">
        <v>98</v>
      </c>
      <c r="B51" t="s">
        <v>99</v>
      </c>
      <c r="C51" t="s">
        <v>5</v>
      </c>
      <c r="D51" t="s">
        <v>85</v>
      </c>
      <c r="E51" s="1" t="s">
        <v>5024</v>
      </c>
    </row>
    <row r="52" spans="1:5" x14ac:dyDescent="0.25">
      <c r="A52" s="1" t="s">
        <v>100</v>
      </c>
      <c r="B52" t="s">
        <v>101</v>
      </c>
      <c r="C52" t="s">
        <v>5</v>
      </c>
      <c r="D52" t="s">
        <v>85</v>
      </c>
      <c r="E52" s="1" t="s">
        <v>5022</v>
      </c>
    </row>
    <row r="53" spans="1:5" x14ac:dyDescent="0.25">
      <c r="A53" s="1" t="s">
        <v>102</v>
      </c>
      <c r="B53" t="s">
        <v>103</v>
      </c>
      <c r="C53" t="s">
        <v>5</v>
      </c>
      <c r="D53" t="s">
        <v>49</v>
      </c>
      <c r="E53" s="1" t="s">
        <v>5022</v>
      </c>
    </row>
    <row r="54" spans="1:5" x14ac:dyDescent="0.25">
      <c r="A54" s="1" t="s">
        <v>1811</v>
      </c>
      <c r="B54" t="s">
        <v>1812</v>
      </c>
      <c r="C54" t="s">
        <v>5</v>
      </c>
      <c r="D54" t="s">
        <v>49</v>
      </c>
      <c r="E54" s="1" t="s">
        <v>5022</v>
      </c>
    </row>
    <row r="55" spans="1:5" x14ac:dyDescent="0.25">
      <c r="A55" s="1" t="s">
        <v>1813</v>
      </c>
      <c r="B55" t="s">
        <v>1814</v>
      </c>
      <c r="C55" t="s">
        <v>5</v>
      </c>
      <c r="D55" t="s">
        <v>49</v>
      </c>
      <c r="E55" s="1" t="s">
        <v>5022</v>
      </c>
    </row>
    <row r="56" spans="1:5" x14ac:dyDescent="0.25">
      <c r="A56" s="1" t="s">
        <v>1815</v>
      </c>
      <c r="B56" t="s">
        <v>1816</v>
      </c>
      <c r="C56" t="s">
        <v>5</v>
      </c>
      <c r="D56" t="s">
        <v>49</v>
      </c>
      <c r="E56" s="1" t="s">
        <v>5023</v>
      </c>
    </row>
    <row r="57" spans="1:5" x14ac:dyDescent="0.25">
      <c r="A57" s="1" t="s">
        <v>104</v>
      </c>
      <c r="B57" t="s">
        <v>105</v>
      </c>
      <c r="C57" t="s">
        <v>5</v>
      </c>
      <c r="D57" t="s">
        <v>49</v>
      </c>
      <c r="E57" s="1" t="s">
        <v>5022</v>
      </c>
    </row>
    <row r="58" spans="1:5" x14ac:dyDescent="0.25">
      <c r="A58" s="1" t="s">
        <v>106</v>
      </c>
      <c r="B58" t="s">
        <v>107</v>
      </c>
      <c r="C58" t="s">
        <v>5</v>
      </c>
      <c r="D58" t="s">
        <v>49</v>
      </c>
      <c r="E58" s="1" t="s">
        <v>5022</v>
      </c>
    </row>
    <row r="59" spans="1:5" x14ac:dyDescent="0.25">
      <c r="A59" s="1" t="s">
        <v>108</v>
      </c>
      <c r="B59" t="s">
        <v>109</v>
      </c>
      <c r="C59" t="s">
        <v>5</v>
      </c>
      <c r="D59" t="s">
        <v>49</v>
      </c>
      <c r="E59" s="1" t="s">
        <v>5022</v>
      </c>
    </row>
    <row r="60" spans="1:5" x14ac:dyDescent="0.25">
      <c r="A60" s="1" t="s">
        <v>110</v>
      </c>
      <c r="B60" t="s">
        <v>111</v>
      </c>
      <c r="C60" t="s">
        <v>5</v>
      </c>
      <c r="D60" t="s">
        <v>49</v>
      </c>
      <c r="E60" s="1" t="s">
        <v>5024</v>
      </c>
    </row>
    <row r="61" spans="1:5" x14ac:dyDescent="0.25">
      <c r="A61" s="1" t="s">
        <v>1817</v>
      </c>
      <c r="B61" t="s">
        <v>1818</v>
      </c>
      <c r="C61" t="s">
        <v>5</v>
      </c>
      <c r="D61" t="s">
        <v>49</v>
      </c>
      <c r="E61" s="1" t="s">
        <v>5023</v>
      </c>
    </row>
    <row r="62" spans="1:5" x14ac:dyDescent="0.25">
      <c r="A62" s="1" t="s">
        <v>112</v>
      </c>
      <c r="B62" t="s">
        <v>113</v>
      </c>
      <c r="C62" t="s">
        <v>5</v>
      </c>
      <c r="D62" t="s">
        <v>49</v>
      </c>
      <c r="E62" s="1" t="s">
        <v>5022</v>
      </c>
    </row>
    <row r="63" spans="1:5" x14ac:dyDescent="0.25">
      <c r="A63" s="1" t="s">
        <v>114</v>
      </c>
      <c r="B63" t="s">
        <v>115</v>
      </c>
      <c r="C63" t="s">
        <v>5</v>
      </c>
      <c r="D63" t="s">
        <v>49</v>
      </c>
      <c r="E63" s="1" t="s">
        <v>5022</v>
      </c>
    </row>
    <row r="64" spans="1:5" x14ac:dyDescent="0.25">
      <c r="A64" s="1" t="s">
        <v>116</v>
      </c>
      <c r="B64" t="s">
        <v>117</v>
      </c>
      <c r="C64" t="s">
        <v>5</v>
      </c>
      <c r="D64" t="s">
        <v>49</v>
      </c>
      <c r="E64" s="1" t="s">
        <v>5022</v>
      </c>
    </row>
    <row r="65" spans="1:5" x14ac:dyDescent="0.25">
      <c r="A65" s="1" t="s">
        <v>118</v>
      </c>
      <c r="B65" t="s">
        <v>113</v>
      </c>
      <c r="C65" t="s">
        <v>5</v>
      </c>
      <c r="D65" t="s">
        <v>49</v>
      </c>
      <c r="E65" s="1" t="s">
        <v>5022</v>
      </c>
    </row>
    <row r="66" spans="1:5" x14ac:dyDescent="0.25">
      <c r="A66" s="1" t="s">
        <v>1819</v>
      </c>
      <c r="B66" t="s">
        <v>1820</v>
      </c>
      <c r="C66" t="s">
        <v>5</v>
      </c>
      <c r="D66" t="s">
        <v>49</v>
      </c>
      <c r="E66" s="1" t="s">
        <v>5023</v>
      </c>
    </row>
    <row r="67" spans="1:5" x14ac:dyDescent="0.25">
      <c r="A67" s="1" t="s">
        <v>119</v>
      </c>
      <c r="B67" t="s">
        <v>120</v>
      </c>
      <c r="C67" t="s">
        <v>5</v>
      </c>
      <c r="D67" t="s">
        <v>49</v>
      </c>
      <c r="E67" s="1" t="s">
        <v>5022</v>
      </c>
    </row>
    <row r="68" spans="1:5" x14ac:dyDescent="0.25">
      <c r="A68" s="1" t="s">
        <v>121</v>
      </c>
      <c r="B68" t="s">
        <v>122</v>
      </c>
      <c r="C68" t="s">
        <v>5</v>
      </c>
      <c r="D68" t="s">
        <v>49</v>
      </c>
      <c r="E68" s="1" t="s">
        <v>5024</v>
      </c>
    </row>
    <row r="69" spans="1:5" x14ac:dyDescent="0.25">
      <c r="A69" s="1" t="s">
        <v>123</v>
      </c>
      <c r="B69" t="s">
        <v>124</v>
      </c>
      <c r="C69" t="s">
        <v>5</v>
      </c>
      <c r="D69" t="s">
        <v>49</v>
      </c>
      <c r="E69" s="1" t="s">
        <v>5024</v>
      </c>
    </row>
    <row r="70" spans="1:5" x14ac:dyDescent="0.25">
      <c r="A70" s="1" t="s">
        <v>125</v>
      </c>
      <c r="B70" t="s">
        <v>126</v>
      </c>
      <c r="C70" t="s">
        <v>5</v>
      </c>
      <c r="D70" t="s">
        <v>49</v>
      </c>
      <c r="E70" s="1" t="s">
        <v>5024</v>
      </c>
    </row>
    <row r="71" spans="1:5" x14ac:dyDescent="0.25">
      <c r="A71" s="1" t="s">
        <v>127</v>
      </c>
      <c r="B71" t="s">
        <v>128</v>
      </c>
      <c r="C71" t="s">
        <v>5</v>
      </c>
      <c r="D71" t="s">
        <v>49</v>
      </c>
      <c r="E71" s="1" t="s">
        <v>5024</v>
      </c>
    </row>
    <row r="72" spans="1:5" x14ac:dyDescent="0.25">
      <c r="A72" s="1" t="s">
        <v>129</v>
      </c>
      <c r="B72" t="s">
        <v>130</v>
      </c>
      <c r="C72" t="s">
        <v>5</v>
      </c>
      <c r="D72" t="s">
        <v>49</v>
      </c>
      <c r="E72" s="1" t="s">
        <v>5022</v>
      </c>
    </row>
    <row r="73" spans="1:5" x14ac:dyDescent="0.25">
      <c r="A73" s="1" t="s">
        <v>131</v>
      </c>
      <c r="B73" t="s">
        <v>132</v>
      </c>
      <c r="C73" t="s">
        <v>5</v>
      </c>
      <c r="D73" t="s">
        <v>49</v>
      </c>
      <c r="E73" s="1" t="s">
        <v>5024</v>
      </c>
    </row>
    <row r="74" spans="1:5" x14ac:dyDescent="0.25">
      <c r="A74" s="1" t="s">
        <v>133</v>
      </c>
      <c r="B74" t="s">
        <v>134</v>
      </c>
      <c r="C74" t="s">
        <v>5</v>
      </c>
      <c r="D74" t="s">
        <v>49</v>
      </c>
      <c r="E74" s="1" t="s">
        <v>5022</v>
      </c>
    </row>
    <row r="75" spans="1:5" x14ac:dyDescent="0.25">
      <c r="A75" s="1" t="s">
        <v>135</v>
      </c>
      <c r="B75" t="s">
        <v>136</v>
      </c>
      <c r="C75" t="s">
        <v>5</v>
      </c>
      <c r="D75" t="s">
        <v>49</v>
      </c>
      <c r="E75" s="1" t="s">
        <v>5022</v>
      </c>
    </row>
    <row r="76" spans="1:5" x14ac:dyDescent="0.25">
      <c r="A76" s="1" t="s">
        <v>137</v>
      </c>
      <c r="B76" t="s">
        <v>138</v>
      </c>
      <c r="C76" t="s">
        <v>5</v>
      </c>
      <c r="D76" t="s">
        <v>49</v>
      </c>
      <c r="E76" s="1" t="s">
        <v>5022</v>
      </c>
    </row>
    <row r="77" spans="1:5" x14ac:dyDescent="0.25">
      <c r="A77" s="1" t="s">
        <v>139</v>
      </c>
      <c r="B77" t="s">
        <v>140</v>
      </c>
      <c r="C77" t="s">
        <v>5</v>
      </c>
      <c r="D77" t="s">
        <v>49</v>
      </c>
      <c r="E77" s="1" t="s">
        <v>5022</v>
      </c>
    </row>
    <row r="78" spans="1:5" x14ac:dyDescent="0.25">
      <c r="A78" s="1" t="s">
        <v>141</v>
      </c>
      <c r="B78" t="s">
        <v>142</v>
      </c>
      <c r="C78" t="s">
        <v>5</v>
      </c>
      <c r="D78" t="s">
        <v>49</v>
      </c>
      <c r="E78" s="1" t="s">
        <v>5024</v>
      </c>
    </row>
    <row r="79" spans="1:5" x14ac:dyDescent="0.25">
      <c r="A79" s="1" t="s">
        <v>143</v>
      </c>
      <c r="B79" t="s">
        <v>144</v>
      </c>
      <c r="C79" t="s">
        <v>5</v>
      </c>
      <c r="D79" t="s">
        <v>49</v>
      </c>
      <c r="E79" s="1" t="s">
        <v>5024</v>
      </c>
    </row>
    <row r="80" spans="1:5" x14ac:dyDescent="0.25">
      <c r="A80" s="1" t="s">
        <v>145</v>
      </c>
      <c r="B80" t="s">
        <v>146</v>
      </c>
      <c r="C80" t="s">
        <v>5</v>
      </c>
      <c r="D80" t="s">
        <v>49</v>
      </c>
      <c r="E80" s="1" t="s">
        <v>5024</v>
      </c>
    </row>
    <row r="81" spans="1:5" x14ac:dyDescent="0.25">
      <c r="A81" s="1" t="s">
        <v>1821</v>
      </c>
      <c r="B81" t="s">
        <v>1822</v>
      </c>
      <c r="C81" t="s">
        <v>5</v>
      </c>
      <c r="D81" t="s">
        <v>68</v>
      </c>
      <c r="E81" s="1" t="s">
        <v>5022</v>
      </c>
    </row>
    <row r="82" spans="1:5" x14ac:dyDescent="0.25">
      <c r="A82" s="1" t="s">
        <v>147</v>
      </c>
      <c r="B82" t="s">
        <v>148</v>
      </c>
      <c r="C82" t="s">
        <v>5</v>
      </c>
      <c r="D82" t="s">
        <v>68</v>
      </c>
      <c r="E82" s="1" t="s">
        <v>5022</v>
      </c>
    </row>
    <row r="83" spans="1:5" x14ac:dyDescent="0.25">
      <c r="A83" s="1" t="s">
        <v>149</v>
      </c>
      <c r="B83" t="s">
        <v>150</v>
      </c>
      <c r="C83" t="s">
        <v>5</v>
      </c>
      <c r="D83" t="s">
        <v>151</v>
      </c>
      <c r="E83" s="1" t="s">
        <v>5022</v>
      </c>
    </row>
    <row r="84" spans="1:5" x14ac:dyDescent="0.25">
      <c r="A84" s="1" t="s">
        <v>152</v>
      </c>
      <c r="B84" t="s">
        <v>153</v>
      </c>
      <c r="C84" t="s">
        <v>5</v>
      </c>
      <c r="D84" t="s">
        <v>85</v>
      </c>
      <c r="E84" s="1" t="s">
        <v>5022</v>
      </c>
    </row>
    <row r="85" spans="1:5" x14ac:dyDescent="0.25">
      <c r="A85" s="1" t="s">
        <v>154</v>
      </c>
      <c r="B85" t="s">
        <v>155</v>
      </c>
      <c r="C85" t="s">
        <v>5</v>
      </c>
      <c r="D85" t="s">
        <v>85</v>
      </c>
      <c r="E85" s="1" t="s">
        <v>5022</v>
      </c>
    </row>
    <row r="86" spans="1:5" x14ac:dyDescent="0.25">
      <c r="A86" s="1" t="s">
        <v>156</v>
      </c>
      <c r="B86" t="s">
        <v>157</v>
      </c>
      <c r="C86" t="s">
        <v>5</v>
      </c>
      <c r="D86" t="s">
        <v>85</v>
      </c>
      <c r="E86" s="1" t="s">
        <v>5022</v>
      </c>
    </row>
    <row r="87" spans="1:5" x14ac:dyDescent="0.25">
      <c r="A87" s="1" t="s">
        <v>158</v>
      </c>
      <c r="B87" t="s">
        <v>159</v>
      </c>
      <c r="C87" t="s">
        <v>5</v>
      </c>
      <c r="D87" t="s">
        <v>85</v>
      </c>
      <c r="E87" s="1" t="s">
        <v>5024</v>
      </c>
    </row>
    <row r="88" spans="1:5" x14ac:dyDescent="0.25">
      <c r="A88" s="1" t="s">
        <v>160</v>
      </c>
      <c r="B88" t="s">
        <v>161</v>
      </c>
      <c r="C88" t="s">
        <v>5</v>
      </c>
      <c r="D88" t="s">
        <v>85</v>
      </c>
      <c r="E88" s="1" t="s">
        <v>5022</v>
      </c>
    </row>
    <row r="89" spans="1:5" x14ac:dyDescent="0.25">
      <c r="A89" s="1" t="s">
        <v>162</v>
      </c>
      <c r="B89" t="s">
        <v>163</v>
      </c>
      <c r="C89" t="s">
        <v>5</v>
      </c>
      <c r="D89" t="s">
        <v>85</v>
      </c>
      <c r="E89" s="1" t="s">
        <v>5022</v>
      </c>
    </row>
    <row r="90" spans="1:5" x14ac:dyDescent="0.25">
      <c r="A90" s="1" t="s">
        <v>164</v>
      </c>
      <c r="B90" t="s">
        <v>165</v>
      </c>
      <c r="C90" t="s">
        <v>5</v>
      </c>
      <c r="D90" t="s">
        <v>85</v>
      </c>
      <c r="E90" s="1" t="s">
        <v>5022</v>
      </c>
    </row>
    <row r="91" spans="1:5" x14ac:dyDescent="0.25">
      <c r="A91" s="1" t="s">
        <v>1823</v>
      </c>
      <c r="B91" t="s">
        <v>1824</v>
      </c>
      <c r="C91" t="s">
        <v>5</v>
      </c>
      <c r="D91" t="s">
        <v>85</v>
      </c>
      <c r="E91" s="1" t="s">
        <v>5023</v>
      </c>
    </row>
    <row r="92" spans="1:5" x14ac:dyDescent="0.25">
      <c r="A92" s="1" t="s">
        <v>166</v>
      </c>
      <c r="B92" t="s">
        <v>167</v>
      </c>
      <c r="C92" t="s">
        <v>5</v>
      </c>
      <c r="D92" t="s">
        <v>168</v>
      </c>
      <c r="E92" s="1" t="s">
        <v>5024</v>
      </c>
    </row>
    <row r="93" spans="1:5" x14ac:dyDescent="0.25">
      <c r="A93" s="1" t="s">
        <v>169</v>
      </c>
      <c r="B93" t="s">
        <v>170</v>
      </c>
      <c r="C93" t="s">
        <v>5</v>
      </c>
      <c r="D93" t="s">
        <v>168</v>
      </c>
      <c r="E93" s="1" t="s">
        <v>5022</v>
      </c>
    </row>
    <row r="94" spans="1:5" x14ac:dyDescent="0.25">
      <c r="A94" s="1" t="s">
        <v>171</v>
      </c>
      <c r="B94" t="s">
        <v>172</v>
      </c>
      <c r="C94" t="s">
        <v>5</v>
      </c>
      <c r="D94" t="s">
        <v>168</v>
      </c>
      <c r="E94" s="1" t="s">
        <v>5024</v>
      </c>
    </row>
    <row r="95" spans="1:5" x14ac:dyDescent="0.25">
      <c r="A95" s="1" t="s">
        <v>173</v>
      </c>
      <c r="B95" t="s">
        <v>174</v>
      </c>
      <c r="C95" t="s">
        <v>5</v>
      </c>
      <c r="D95" t="s">
        <v>168</v>
      </c>
      <c r="E95" s="1" t="s">
        <v>5023</v>
      </c>
    </row>
    <row r="96" spans="1:5" x14ac:dyDescent="0.25">
      <c r="A96" s="1" t="s">
        <v>175</v>
      </c>
      <c r="B96" t="s">
        <v>176</v>
      </c>
      <c r="C96" t="s">
        <v>5</v>
      </c>
      <c r="D96" t="s">
        <v>168</v>
      </c>
      <c r="E96" s="1" t="s">
        <v>5022</v>
      </c>
    </row>
    <row r="97" spans="1:5" x14ac:dyDescent="0.25">
      <c r="A97" s="1" t="s">
        <v>1825</v>
      </c>
      <c r="B97" t="s">
        <v>1826</v>
      </c>
      <c r="C97" t="s">
        <v>5</v>
      </c>
      <c r="D97" t="s">
        <v>168</v>
      </c>
      <c r="E97" s="1" t="s">
        <v>5022</v>
      </c>
    </row>
    <row r="98" spans="1:5" x14ac:dyDescent="0.25">
      <c r="A98" s="1" t="s">
        <v>1827</v>
      </c>
      <c r="B98" t="s">
        <v>1828</v>
      </c>
      <c r="C98" t="s">
        <v>5</v>
      </c>
      <c r="D98" t="s">
        <v>168</v>
      </c>
      <c r="E98" s="1" t="s">
        <v>5022</v>
      </c>
    </row>
    <row r="99" spans="1:5" x14ac:dyDescent="0.25">
      <c r="A99" s="1" t="s">
        <v>1829</v>
      </c>
      <c r="B99" t="s">
        <v>1830</v>
      </c>
      <c r="C99" t="s">
        <v>5</v>
      </c>
      <c r="D99" t="s">
        <v>168</v>
      </c>
      <c r="E99" s="1" t="s">
        <v>5022</v>
      </c>
    </row>
    <row r="100" spans="1:5" x14ac:dyDescent="0.25">
      <c r="A100" s="1" t="s">
        <v>177</v>
      </c>
      <c r="B100" t="s">
        <v>178</v>
      </c>
      <c r="C100" t="s">
        <v>5</v>
      </c>
      <c r="D100" t="s">
        <v>50</v>
      </c>
      <c r="E100" s="1" t="s">
        <v>5024</v>
      </c>
    </row>
    <row r="101" spans="1:5" x14ac:dyDescent="0.25">
      <c r="A101" s="1" t="s">
        <v>179</v>
      </c>
      <c r="B101" t="s">
        <v>180</v>
      </c>
      <c r="C101" t="s">
        <v>5</v>
      </c>
      <c r="D101" t="s">
        <v>50</v>
      </c>
      <c r="E101" s="1" t="s">
        <v>5024</v>
      </c>
    </row>
    <row r="102" spans="1:5" x14ac:dyDescent="0.25">
      <c r="A102" s="1" t="s">
        <v>181</v>
      </c>
      <c r="B102" t="s">
        <v>182</v>
      </c>
      <c r="C102" t="s">
        <v>5</v>
      </c>
      <c r="D102" t="s">
        <v>50</v>
      </c>
      <c r="E102" s="1" t="s">
        <v>5022</v>
      </c>
    </row>
    <row r="103" spans="1:5" x14ac:dyDescent="0.25">
      <c r="A103" s="1" t="s">
        <v>183</v>
      </c>
      <c r="B103" t="s">
        <v>184</v>
      </c>
      <c r="C103" t="s">
        <v>5</v>
      </c>
      <c r="D103" t="s">
        <v>50</v>
      </c>
      <c r="E103" s="1" t="s">
        <v>5024</v>
      </c>
    </row>
    <row r="104" spans="1:5" x14ac:dyDescent="0.25">
      <c r="A104" s="1" t="s">
        <v>185</v>
      </c>
      <c r="B104" t="s">
        <v>186</v>
      </c>
      <c r="C104" t="s">
        <v>5</v>
      </c>
      <c r="D104" t="s">
        <v>50</v>
      </c>
      <c r="E104" s="1" t="s">
        <v>5024</v>
      </c>
    </row>
    <row r="105" spans="1:5" x14ac:dyDescent="0.25">
      <c r="A105" s="1" t="s">
        <v>187</v>
      </c>
      <c r="B105" t="s">
        <v>188</v>
      </c>
      <c r="C105" t="s">
        <v>5</v>
      </c>
      <c r="D105" t="s">
        <v>50</v>
      </c>
      <c r="E105" s="1" t="s">
        <v>5022</v>
      </c>
    </row>
    <row r="106" spans="1:5" x14ac:dyDescent="0.25">
      <c r="A106" s="1" t="s">
        <v>189</v>
      </c>
      <c r="B106" t="s">
        <v>190</v>
      </c>
      <c r="C106" t="s">
        <v>5</v>
      </c>
      <c r="D106" t="s">
        <v>50</v>
      </c>
      <c r="E106" s="1" t="s">
        <v>5022</v>
      </c>
    </row>
    <row r="107" spans="1:5" x14ac:dyDescent="0.25">
      <c r="A107" s="1" t="s">
        <v>191</v>
      </c>
      <c r="B107" t="s">
        <v>192</v>
      </c>
      <c r="C107" t="s">
        <v>5</v>
      </c>
      <c r="D107" t="s">
        <v>50</v>
      </c>
      <c r="E107" s="1" t="s">
        <v>5022</v>
      </c>
    </row>
    <row r="108" spans="1:5" x14ac:dyDescent="0.25">
      <c r="A108" s="1" t="s">
        <v>193</v>
      </c>
      <c r="B108" t="s">
        <v>5645</v>
      </c>
      <c r="C108" t="s">
        <v>5</v>
      </c>
      <c r="D108" t="s">
        <v>59</v>
      </c>
      <c r="E108" s="1" t="s">
        <v>5022</v>
      </c>
    </row>
    <row r="109" spans="1:5" x14ac:dyDescent="0.25">
      <c r="A109" s="1" t="s">
        <v>195</v>
      </c>
      <c r="B109" t="s">
        <v>196</v>
      </c>
      <c r="C109" t="s">
        <v>5</v>
      </c>
      <c r="D109" t="s">
        <v>59</v>
      </c>
      <c r="E109" s="1" t="s">
        <v>5022</v>
      </c>
    </row>
    <row r="110" spans="1:5" x14ac:dyDescent="0.25">
      <c r="A110" s="1" t="s">
        <v>1831</v>
      </c>
      <c r="B110" t="s">
        <v>1832</v>
      </c>
      <c r="C110" t="s">
        <v>5</v>
      </c>
      <c r="D110" t="s">
        <v>59</v>
      </c>
      <c r="E110" s="1" t="s">
        <v>5022</v>
      </c>
    </row>
    <row r="111" spans="1:5" x14ac:dyDescent="0.25">
      <c r="A111" s="1" t="s">
        <v>197</v>
      </c>
      <c r="B111" t="s">
        <v>198</v>
      </c>
      <c r="C111" t="s">
        <v>5</v>
      </c>
      <c r="D111" t="s">
        <v>22</v>
      </c>
      <c r="E111" s="1" t="s">
        <v>5022</v>
      </c>
    </row>
    <row r="112" spans="1:5" x14ac:dyDescent="0.25">
      <c r="A112" s="1" t="s">
        <v>199</v>
      </c>
      <c r="B112" t="s">
        <v>200</v>
      </c>
      <c r="C112" t="s">
        <v>5</v>
      </c>
      <c r="D112" t="s">
        <v>22</v>
      </c>
      <c r="E112" s="1" t="s">
        <v>5022</v>
      </c>
    </row>
    <row r="113" spans="1:5" x14ac:dyDescent="0.25">
      <c r="A113" s="1" t="s">
        <v>201</v>
      </c>
      <c r="B113" t="s">
        <v>202</v>
      </c>
      <c r="C113" t="s">
        <v>5</v>
      </c>
      <c r="D113" t="s">
        <v>22</v>
      </c>
      <c r="E113" s="1" t="s">
        <v>5022</v>
      </c>
    </row>
    <row r="114" spans="1:5" x14ac:dyDescent="0.25">
      <c r="A114" s="1" t="s">
        <v>203</v>
      </c>
      <c r="B114" t="s">
        <v>204</v>
      </c>
      <c r="C114" t="s">
        <v>5</v>
      </c>
      <c r="D114" t="s">
        <v>205</v>
      </c>
      <c r="E114" s="1" t="s">
        <v>5022</v>
      </c>
    </row>
    <row r="115" spans="1:5" x14ac:dyDescent="0.25">
      <c r="A115" s="1" t="s">
        <v>206</v>
      </c>
      <c r="B115" t="s">
        <v>207</v>
      </c>
      <c r="C115" t="s">
        <v>5</v>
      </c>
      <c r="D115" t="s">
        <v>23</v>
      </c>
      <c r="E115" s="1" t="s">
        <v>5024</v>
      </c>
    </row>
    <row r="116" spans="1:5" x14ac:dyDescent="0.25">
      <c r="A116" s="1" t="s">
        <v>1833</v>
      </c>
      <c r="B116" t="s">
        <v>1834</v>
      </c>
      <c r="C116" t="s">
        <v>5</v>
      </c>
      <c r="D116" t="s">
        <v>210</v>
      </c>
      <c r="E116" s="1" t="s">
        <v>5022</v>
      </c>
    </row>
    <row r="117" spans="1:5" x14ac:dyDescent="0.25">
      <c r="A117" s="1" t="s">
        <v>208</v>
      </c>
      <c r="B117" t="s">
        <v>209</v>
      </c>
      <c r="C117" t="s">
        <v>5</v>
      </c>
      <c r="D117" t="s">
        <v>210</v>
      </c>
      <c r="E117" s="1" t="s">
        <v>5022</v>
      </c>
    </row>
    <row r="118" spans="1:5" x14ac:dyDescent="0.25">
      <c r="A118" s="1" t="s">
        <v>211</v>
      </c>
      <c r="B118" t="s">
        <v>212</v>
      </c>
      <c r="C118" t="s">
        <v>5</v>
      </c>
      <c r="D118" t="s">
        <v>210</v>
      </c>
      <c r="E118" s="1" t="s">
        <v>5022</v>
      </c>
    </row>
    <row r="119" spans="1:5" x14ac:dyDescent="0.25">
      <c r="A119" s="1" t="s">
        <v>213</v>
      </c>
      <c r="B119" t="s">
        <v>214</v>
      </c>
      <c r="C119" t="s">
        <v>5</v>
      </c>
      <c r="D119" t="s">
        <v>210</v>
      </c>
      <c r="E119" s="1" t="s">
        <v>5022</v>
      </c>
    </row>
    <row r="120" spans="1:5" x14ac:dyDescent="0.25">
      <c r="A120" s="1" t="s">
        <v>215</v>
      </c>
      <c r="B120" t="s">
        <v>216</v>
      </c>
      <c r="C120" t="s">
        <v>5</v>
      </c>
      <c r="D120" t="s">
        <v>210</v>
      </c>
      <c r="E120" s="1" t="s">
        <v>5022</v>
      </c>
    </row>
    <row r="121" spans="1:5" x14ac:dyDescent="0.25">
      <c r="A121" s="1" t="s">
        <v>1835</v>
      </c>
      <c r="B121" t="s">
        <v>1836</v>
      </c>
      <c r="C121" t="s">
        <v>5</v>
      </c>
      <c r="D121" t="s">
        <v>210</v>
      </c>
      <c r="E121" s="1" t="s">
        <v>5022</v>
      </c>
    </row>
    <row r="122" spans="1:5" x14ac:dyDescent="0.25">
      <c r="A122" s="1" t="s">
        <v>1837</v>
      </c>
      <c r="B122" t="s">
        <v>1838</v>
      </c>
      <c r="C122" t="s">
        <v>5</v>
      </c>
      <c r="D122" t="s">
        <v>210</v>
      </c>
      <c r="E122" s="1" t="s">
        <v>5022</v>
      </c>
    </row>
    <row r="123" spans="1:5" x14ac:dyDescent="0.25">
      <c r="A123" s="1" t="s">
        <v>217</v>
      </c>
      <c r="B123" t="s">
        <v>218</v>
      </c>
      <c r="C123" t="s">
        <v>5</v>
      </c>
      <c r="D123" t="s">
        <v>59</v>
      </c>
      <c r="E123" s="1" t="s">
        <v>5024</v>
      </c>
    </row>
    <row r="124" spans="1:5" x14ac:dyDescent="0.25">
      <c r="A124" s="1" t="s">
        <v>1839</v>
      </c>
      <c r="B124" t="s">
        <v>1840</v>
      </c>
      <c r="C124" t="s">
        <v>5</v>
      </c>
      <c r="D124" t="s">
        <v>59</v>
      </c>
      <c r="E124" s="1" t="s">
        <v>5023</v>
      </c>
    </row>
    <row r="125" spans="1:5" x14ac:dyDescent="0.25">
      <c r="A125" s="1" t="s">
        <v>219</v>
      </c>
      <c r="B125" t="s">
        <v>220</v>
      </c>
      <c r="C125" t="s">
        <v>5</v>
      </c>
      <c r="D125" t="s">
        <v>59</v>
      </c>
      <c r="E125" s="1" t="s">
        <v>5022</v>
      </c>
    </row>
    <row r="126" spans="1:5" x14ac:dyDescent="0.25">
      <c r="A126" s="1" t="s">
        <v>221</v>
      </c>
      <c r="B126" t="s">
        <v>222</v>
      </c>
      <c r="C126" t="s">
        <v>5</v>
      </c>
      <c r="D126" t="s">
        <v>68</v>
      </c>
      <c r="E126" s="1" t="s">
        <v>5022</v>
      </c>
    </row>
    <row r="127" spans="1:5" x14ac:dyDescent="0.25">
      <c r="A127" s="1" t="s">
        <v>223</v>
      </c>
      <c r="B127" t="s">
        <v>224</v>
      </c>
      <c r="C127" t="s">
        <v>5</v>
      </c>
      <c r="D127" t="s">
        <v>68</v>
      </c>
      <c r="E127" s="1" t="s">
        <v>5022</v>
      </c>
    </row>
    <row r="128" spans="1:5" x14ac:dyDescent="0.25">
      <c r="A128" s="1" t="s">
        <v>225</v>
      </c>
      <c r="B128" t="s">
        <v>226</v>
      </c>
      <c r="C128" t="s">
        <v>5</v>
      </c>
      <c r="D128" t="s">
        <v>68</v>
      </c>
      <c r="E128" s="1" t="s">
        <v>5024</v>
      </c>
    </row>
    <row r="129" spans="1:5" x14ac:dyDescent="0.25">
      <c r="A129" s="1" t="s">
        <v>1841</v>
      </c>
      <c r="B129" t="s">
        <v>1842</v>
      </c>
      <c r="C129" t="s">
        <v>5</v>
      </c>
      <c r="D129" t="s">
        <v>68</v>
      </c>
      <c r="E129" s="1" t="s">
        <v>5022</v>
      </c>
    </row>
    <row r="130" spans="1:5" x14ac:dyDescent="0.25">
      <c r="A130" s="1" t="s">
        <v>227</v>
      </c>
      <c r="B130" t="s">
        <v>228</v>
      </c>
      <c r="C130" t="s">
        <v>5</v>
      </c>
      <c r="D130" t="s">
        <v>68</v>
      </c>
      <c r="E130" s="1" t="s">
        <v>5022</v>
      </c>
    </row>
    <row r="131" spans="1:5" x14ac:dyDescent="0.25">
      <c r="A131" s="1" t="s">
        <v>229</v>
      </c>
      <c r="B131" t="s">
        <v>230</v>
      </c>
      <c r="C131" t="s">
        <v>5</v>
      </c>
      <c r="D131" t="s">
        <v>26</v>
      </c>
      <c r="E131" s="1" t="s">
        <v>5034</v>
      </c>
    </row>
    <row r="132" spans="1:5" x14ac:dyDescent="0.25">
      <c r="A132" s="1" t="s">
        <v>1843</v>
      </c>
      <c r="B132" t="s">
        <v>1844</v>
      </c>
      <c r="C132" t="s">
        <v>5</v>
      </c>
      <c r="D132" t="s">
        <v>233</v>
      </c>
      <c r="E132" s="1" t="s">
        <v>5022</v>
      </c>
    </row>
    <row r="133" spans="1:5" x14ac:dyDescent="0.25">
      <c r="A133" s="1" t="s">
        <v>231</v>
      </c>
      <c r="B133" t="s">
        <v>232</v>
      </c>
      <c r="C133" t="s">
        <v>5</v>
      </c>
      <c r="D133" t="s">
        <v>233</v>
      </c>
      <c r="E133" s="1" t="s">
        <v>5022</v>
      </c>
    </row>
    <row r="134" spans="1:5" x14ac:dyDescent="0.25">
      <c r="A134" s="1" t="s">
        <v>234</v>
      </c>
      <c r="B134" t="s">
        <v>235</v>
      </c>
      <c r="C134" t="s">
        <v>5</v>
      </c>
      <c r="D134" t="s">
        <v>233</v>
      </c>
      <c r="E134" s="1" t="s">
        <v>5022</v>
      </c>
    </row>
    <row r="135" spans="1:5" x14ac:dyDescent="0.25">
      <c r="A135" s="1" t="s">
        <v>236</v>
      </c>
      <c r="B135" t="s">
        <v>237</v>
      </c>
      <c r="C135" t="s">
        <v>5</v>
      </c>
      <c r="D135" t="s">
        <v>233</v>
      </c>
      <c r="E135" s="1" t="s">
        <v>5022</v>
      </c>
    </row>
    <row r="136" spans="1:5" x14ac:dyDescent="0.25">
      <c r="A136" s="1" t="s">
        <v>238</v>
      </c>
      <c r="B136" t="s">
        <v>239</v>
      </c>
      <c r="C136" t="s">
        <v>5</v>
      </c>
      <c r="D136" t="s">
        <v>23</v>
      </c>
      <c r="E136" s="1" t="s">
        <v>5024</v>
      </c>
    </row>
    <row r="137" spans="1:5" x14ac:dyDescent="0.25">
      <c r="A137" s="1" t="s">
        <v>240</v>
      </c>
      <c r="B137" t="s">
        <v>241</v>
      </c>
      <c r="C137" t="s">
        <v>5</v>
      </c>
      <c r="D137" t="s">
        <v>23</v>
      </c>
      <c r="E137" s="1" t="s">
        <v>5024</v>
      </c>
    </row>
    <row r="138" spans="1:5" x14ac:dyDescent="0.25">
      <c r="A138" s="1" t="s">
        <v>242</v>
      </c>
      <c r="B138" t="s">
        <v>243</v>
      </c>
      <c r="C138" t="s">
        <v>5</v>
      </c>
      <c r="D138" t="s">
        <v>23</v>
      </c>
      <c r="E138" s="1" t="s">
        <v>5024</v>
      </c>
    </row>
    <row r="139" spans="1:5" x14ac:dyDescent="0.25">
      <c r="A139" s="1" t="s">
        <v>244</v>
      </c>
      <c r="B139" t="s">
        <v>245</v>
      </c>
      <c r="C139" t="s">
        <v>5</v>
      </c>
      <c r="D139" t="s">
        <v>23</v>
      </c>
      <c r="E139" s="1" t="s">
        <v>5024</v>
      </c>
    </row>
    <row r="140" spans="1:5" x14ac:dyDescent="0.25">
      <c r="A140" s="1" t="s">
        <v>246</v>
      </c>
      <c r="B140" t="s">
        <v>247</v>
      </c>
      <c r="C140" t="s">
        <v>5</v>
      </c>
      <c r="D140" t="s">
        <v>23</v>
      </c>
      <c r="E140" s="1" t="s">
        <v>5024</v>
      </c>
    </row>
    <row r="141" spans="1:5" x14ac:dyDescent="0.25">
      <c r="A141" s="1" t="s">
        <v>248</v>
      </c>
      <c r="B141" t="s">
        <v>249</v>
      </c>
      <c r="C141" t="s">
        <v>5</v>
      </c>
      <c r="D141" t="s">
        <v>23</v>
      </c>
      <c r="E141" s="1" t="s">
        <v>5024</v>
      </c>
    </row>
    <row r="142" spans="1:5" x14ac:dyDescent="0.25">
      <c r="A142" s="1" t="s">
        <v>250</v>
      </c>
      <c r="B142" t="s">
        <v>251</v>
      </c>
      <c r="C142" t="s">
        <v>5</v>
      </c>
      <c r="D142" t="s">
        <v>23</v>
      </c>
      <c r="E142" s="1" t="s">
        <v>5024</v>
      </c>
    </row>
    <row r="143" spans="1:5" x14ac:dyDescent="0.25">
      <c r="A143" s="1" t="s">
        <v>252</v>
      </c>
      <c r="B143" t="s">
        <v>253</v>
      </c>
      <c r="C143" t="s">
        <v>5</v>
      </c>
      <c r="D143" t="s">
        <v>23</v>
      </c>
      <c r="E143" s="1" t="s">
        <v>5024</v>
      </c>
    </row>
    <row r="144" spans="1:5" x14ac:dyDescent="0.25">
      <c r="A144" s="1" t="s">
        <v>254</v>
      </c>
      <c r="B144" t="s">
        <v>255</v>
      </c>
      <c r="C144" t="s">
        <v>5</v>
      </c>
      <c r="D144" t="s">
        <v>23</v>
      </c>
      <c r="E144" s="1" t="s">
        <v>5024</v>
      </c>
    </row>
    <row r="145" spans="1:5" x14ac:dyDescent="0.25">
      <c r="A145" s="1" t="s">
        <v>256</v>
      </c>
      <c r="B145" t="s">
        <v>257</v>
      </c>
      <c r="C145" t="s">
        <v>5</v>
      </c>
      <c r="D145" t="s">
        <v>23</v>
      </c>
      <c r="E145" s="1" t="s">
        <v>5022</v>
      </c>
    </row>
    <row r="146" spans="1:5" x14ac:dyDescent="0.25">
      <c r="A146" s="1" t="s">
        <v>258</v>
      </c>
      <c r="B146" t="s">
        <v>259</v>
      </c>
      <c r="C146" t="s">
        <v>5</v>
      </c>
      <c r="D146" t="s">
        <v>168</v>
      </c>
      <c r="E146" s="1" t="s">
        <v>5022</v>
      </c>
    </row>
    <row r="147" spans="1:5" x14ac:dyDescent="0.25">
      <c r="A147" s="1" t="s">
        <v>1845</v>
      </c>
      <c r="B147" t="s">
        <v>1846</v>
      </c>
      <c r="C147" t="s">
        <v>5</v>
      </c>
      <c r="D147" t="s">
        <v>205</v>
      </c>
      <c r="E147" s="1" t="s">
        <v>5022</v>
      </c>
    </row>
    <row r="148" spans="1:5" x14ac:dyDescent="0.25">
      <c r="A148" s="1" t="s">
        <v>1847</v>
      </c>
      <c r="B148" t="s">
        <v>1848</v>
      </c>
      <c r="C148" t="s">
        <v>5</v>
      </c>
      <c r="D148" t="s">
        <v>205</v>
      </c>
      <c r="E148" s="1" t="s">
        <v>5023</v>
      </c>
    </row>
    <row r="149" spans="1:5" x14ac:dyDescent="0.25">
      <c r="A149" s="1" t="s">
        <v>260</v>
      </c>
      <c r="B149" t="s">
        <v>261</v>
      </c>
      <c r="C149" t="s">
        <v>5</v>
      </c>
      <c r="D149" t="s">
        <v>205</v>
      </c>
      <c r="E149" s="1" t="s">
        <v>5022</v>
      </c>
    </row>
    <row r="150" spans="1:5" x14ac:dyDescent="0.25">
      <c r="A150" s="1" t="s">
        <v>262</v>
      </c>
      <c r="B150" t="s">
        <v>263</v>
      </c>
      <c r="C150" t="s">
        <v>5</v>
      </c>
      <c r="D150" t="s">
        <v>168</v>
      </c>
      <c r="E150" s="1" t="s">
        <v>5024</v>
      </c>
    </row>
    <row r="151" spans="1:5" x14ac:dyDescent="0.25">
      <c r="A151" s="1" t="s">
        <v>264</v>
      </c>
      <c r="B151" t="s">
        <v>265</v>
      </c>
      <c r="C151" t="s">
        <v>5</v>
      </c>
      <c r="D151" t="s">
        <v>168</v>
      </c>
      <c r="E151" s="1" t="s">
        <v>5022</v>
      </c>
    </row>
    <row r="152" spans="1:5" x14ac:dyDescent="0.25">
      <c r="A152" s="1" t="s">
        <v>266</v>
      </c>
      <c r="B152" t="s">
        <v>267</v>
      </c>
      <c r="C152" t="s">
        <v>5</v>
      </c>
      <c r="D152" t="s">
        <v>168</v>
      </c>
      <c r="E152" s="1" t="s">
        <v>5022</v>
      </c>
    </row>
    <row r="153" spans="1:5" x14ac:dyDescent="0.25">
      <c r="A153" s="1" t="s">
        <v>268</v>
      </c>
      <c r="B153" t="s">
        <v>269</v>
      </c>
      <c r="C153" t="s">
        <v>5</v>
      </c>
      <c r="D153" t="s">
        <v>168</v>
      </c>
      <c r="E153" s="1" t="s">
        <v>5022</v>
      </c>
    </row>
    <row r="154" spans="1:5" x14ac:dyDescent="0.25">
      <c r="A154" s="1" t="s">
        <v>270</v>
      </c>
      <c r="B154" t="s">
        <v>271</v>
      </c>
      <c r="C154" t="s">
        <v>5</v>
      </c>
      <c r="D154" t="s">
        <v>205</v>
      </c>
      <c r="E154" s="1" t="s">
        <v>5022</v>
      </c>
    </row>
    <row r="155" spans="1:5" x14ac:dyDescent="0.25">
      <c r="A155" s="1" t="s">
        <v>272</v>
      </c>
      <c r="B155" t="s">
        <v>273</v>
      </c>
      <c r="C155" t="s">
        <v>5</v>
      </c>
      <c r="D155" t="s">
        <v>205</v>
      </c>
      <c r="E155" s="1" t="s">
        <v>5022</v>
      </c>
    </row>
    <row r="156" spans="1:5" x14ac:dyDescent="0.25">
      <c r="A156" s="1" t="s">
        <v>1849</v>
      </c>
      <c r="B156" t="s">
        <v>1850</v>
      </c>
      <c r="C156" t="s">
        <v>5</v>
      </c>
      <c r="D156" t="s">
        <v>205</v>
      </c>
      <c r="E156" s="1" t="s">
        <v>5023</v>
      </c>
    </row>
    <row r="157" spans="1:5" x14ac:dyDescent="0.25">
      <c r="A157" s="1" t="s">
        <v>274</v>
      </c>
      <c r="B157" t="s">
        <v>275</v>
      </c>
      <c r="C157" t="s">
        <v>5</v>
      </c>
      <c r="D157" t="s">
        <v>50</v>
      </c>
      <c r="E157" s="1" t="s">
        <v>5022</v>
      </c>
    </row>
    <row r="158" spans="1:5" x14ac:dyDescent="0.25">
      <c r="A158" s="1" t="s">
        <v>276</v>
      </c>
      <c r="B158" t="s">
        <v>277</v>
      </c>
      <c r="C158" t="s">
        <v>5</v>
      </c>
      <c r="D158" t="s">
        <v>50</v>
      </c>
      <c r="E158" s="1" t="s">
        <v>5022</v>
      </c>
    </row>
    <row r="159" spans="1:5" x14ac:dyDescent="0.25">
      <c r="A159" s="1" t="s">
        <v>278</v>
      </c>
      <c r="B159" t="s">
        <v>279</v>
      </c>
      <c r="C159" t="s">
        <v>5</v>
      </c>
      <c r="D159" t="s">
        <v>39</v>
      </c>
      <c r="E159" s="1" t="s">
        <v>5024</v>
      </c>
    </row>
    <row r="160" spans="1:5" x14ac:dyDescent="0.25">
      <c r="A160" s="1" t="s">
        <v>280</v>
      </c>
      <c r="B160" t="s">
        <v>281</v>
      </c>
      <c r="C160" t="s">
        <v>5</v>
      </c>
      <c r="D160" t="s">
        <v>6</v>
      </c>
      <c r="E160" s="1" t="s">
        <v>5022</v>
      </c>
    </row>
    <row r="161" spans="1:5" x14ac:dyDescent="0.25">
      <c r="A161" s="1" t="s">
        <v>282</v>
      </c>
      <c r="B161" t="s">
        <v>283</v>
      </c>
      <c r="C161" t="s">
        <v>5</v>
      </c>
      <c r="D161" t="s">
        <v>6</v>
      </c>
      <c r="E161" s="1" t="s">
        <v>5022</v>
      </c>
    </row>
    <row r="162" spans="1:5" x14ac:dyDescent="0.25">
      <c r="A162" s="1" t="s">
        <v>284</v>
      </c>
      <c r="B162" t="s">
        <v>285</v>
      </c>
      <c r="C162" t="s">
        <v>5</v>
      </c>
      <c r="D162" t="s">
        <v>6</v>
      </c>
      <c r="E162" s="1" t="s">
        <v>5022</v>
      </c>
    </row>
    <row r="163" spans="1:5" x14ac:dyDescent="0.25">
      <c r="A163" s="1" t="s">
        <v>286</v>
      </c>
      <c r="B163" t="s">
        <v>287</v>
      </c>
      <c r="C163" t="s">
        <v>5</v>
      </c>
      <c r="D163" t="s">
        <v>6</v>
      </c>
      <c r="E163" s="1" t="s">
        <v>5022</v>
      </c>
    </row>
    <row r="164" spans="1:5" x14ac:dyDescent="0.25">
      <c r="A164" s="1" t="s">
        <v>288</v>
      </c>
      <c r="B164" t="s">
        <v>289</v>
      </c>
      <c r="C164" t="s">
        <v>5</v>
      </c>
      <c r="D164" t="s">
        <v>6</v>
      </c>
      <c r="E164" s="1" t="s">
        <v>5022</v>
      </c>
    </row>
    <row r="165" spans="1:5" x14ac:dyDescent="0.25">
      <c r="A165" s="1" t="s">
        <v>290</v>
      </c>
      <c r="B165" t="s">
        <v>291</v>
      </c>
      <c r="C165" t="s">
        <v>5</v>
      </c>
      <c r="D165" t="s">
        <v>205</v>
      </c>
      <c r="E165" s="1" t="s">
        <v>5022</v>
      </c>
    </row>
    <row r="166" spans="1:5" x14ac:dyDescent="0.25">
      <c r="A166" s="1" t="s">
        <v>292</v>
      </c>
      <c r="B166" t="s">
        <v>293</v>
      </c>
      <c r="C166" t="s">
        <v>5</v>
      </c>
      <c r="D166" t="s">
        <v>42</v>
      </c>
      <c r="E166" s="1" t="s">
        <v>5022</v>
      </c>
    </row>
    <row r="167" spans="1:5" x14ac:dyDescent="0.25">
      <c r="A167" s="1" t="s">
        <v>294</v>
      </c>
      <c r="B167" t="s">
        <v>295</v>
      </c>
      <c r="C167" t="s">
        <v>5</v>
      </c>
      <c r="D167" t="s">
        <v>42</v>
      </c>
      <c r="E167" s="1" t="s">
        <v>5022</v>
      </c>
    </row>
    <row r="168" spans="1:5" x14ac:dyDescent="0.25">
      <c r="A168" s="1" t="s">
        <v>1851</v>
      </c>
      <c r="B168" t="s">
        <v>1852</v>
      </c>
      <c r="C168" t="s">
        <v>5</v>
      </c>
      <c r="D168" t="s">
        <v>42</v>
      </c>
      <c r="E168" s="1" t="s">
        <v>5023</v>
      </c>
    </row>
    <row r="169" spans="1:5" x14ac:dyDescent="0.25">
      <c r="A169" s="1" t="s">
        <v>296</v>
      </c>
      <c r="B169" t="s">
        <v>297</v>
      </c>
      <c r="C169" t="s">
        <v>5</v>
      </c>
      <c r="D169" t="s">
        <v>42</v>
      </c>
      <c r="E169" s="1" t="s">
        <v>5022</v>
      </c>
    </row>
    <row r="170" spans="1:5" x14ac:dyDescent="0.25">
      <c r="A170" s="1" t="s">
        <v>1853</v>
      </c>
      <c r="B170" t="s">
        <v>1854</v>
      </c>
      <c r="C170" t="s">
        <v>5</v>
      </c>
      <c r="D170" t="s">
        <v>151</v>
      </c>
      <c r="E170" s="1" t="s">
        <v>5022</v>
      </c>
    </row>
    <row r="171" spans="1:5" x14ac:dyDescent="0.25">
      <c r="A171" s="1" t="s">
        <v>1855</v>
      </c>
      <c r="B171" t="s">
        <v>1856</v>
      </c>
      <c r="C171" t="s">
        <v>5</v>
      </c>
      <c r="D171" t="s">
        <v>151</v>
      </c>
      <c r="E171" s="1" t="s">
        <v>5022</v>
      </c>
    </row>
    <row r="172" spans="1:5" x14ac:dyDescent="0.25">
      <c r="A172" s="1" t="s">
        <v>298</v>
      </c>
      <c r="B172" t="s">
        <v>299</v>
      </c>
      <c r="C172" t="s">
        <v>5</v>
      </c>
      <c r="D172" t="s">
        <v>210</v>
      </c>
      <c r="E172" s="1" t="s">
        <v>5022</v>
      </c>
    </row>
    <row r="173" spans="1:5" x14ac:dyDescent="0.25">
      <c r="A173" s="1" t="s">
        <v>300</v>
      </c>
      <c r="B173" t="s">
        <v>301</v>
      </c>
      <c r="C173" t="s">
        <v>5</v>
      </c>
      <c r="D173" t="s">
        <v>210</v>
      </c>
      <c r="E173" s="1" t="s">
        <v>5022</v>
      </c>
    </row>
    <row r="174" spans="1:5" x14ac:dyDescent="0.25">
      <c r="A174" s="1" t="s">
        <v>302</v>
      </c>
      <c r="B174" t="s">
        <v>303</v>
      </c>
      <c r="C174" t="s">
        <v>5</v>
      </c>
      <c r="D174" t="s">
        <v>210</v>
      </c>
      <c r="E174" s="1" t="s">
        <v>5022</v>
      </c>
    </row>
    <row r="175" spans="1:5" x14ac:dyDescent="0.25">
      <c r="A175" s="1" t="s">
        <v>304</v>
      </c>
      <c r="B175" t="s">
        <v>305</v>
      </c>
      <c r="C175" t="s">
        <v>5</v>
      </c>
      <c r="D175" t="s">
        <v>210</v>
      </c>
      <c r="E175" s="1" t="s">
        <v>5022</v>
      </c>
    </row>
    <row r="176" spans="1:5" x14ac:dyDescent="0.25">
      <c r="A176" s="1" t="s">
        <v>306</v>
      </c>
      <c r="B176" t="s">
        <v>307</v>
      </c>
      <c r="C176" t="s">
        <v>5</v>
      </c>
      <c r="D176" t="s">
        <v>210</v>
      </c>
      <c r="E176" s="1" t="s">
        <v>5022</v>
      </c>
    </row>
    <row r="177" spans="1:5" x14ac:dyDescent="0.25">
      <c r="A177" s="1" t="s">
        <v>308</v>
      </c>
      <c r="B177" t="s">
        <v>309</v>
      </c>
      <c r="C177" t="s">
        <v>5</v>
      </c>
      <c r="D177" t="s">
        <v>310</v>
      </c>
      <c r="E177" s="1" t="s">
        <v>5022</v>
      </c>
    </row>
    <row r="178" spans="1:5" x14ac:dyDescent="0.25">
      <c r="A178" s="1" t="s">
        <v>1857</v>
      </c>
      <c r="B178" t="s">
        <v>1858</v>
      </c>
      <c r="C178" t="s">
        <v>5</v>
      </c>
      <c r="D178" t="s">
        <v>310</v>
      </c>
      <c r="E178" s="1" t="s">
        <v>5022</v>
      </c>
    </row>
    <row r="179" spans="1:5" x14ac:dyDescent="0.25">
      <c r="A179" s="1" t="s">
        <v>311</v>
      </c>
      <c r="B179" t="s">
        <v>312</v>
      </c>
      <c r="C179" t="s">
        <v>5</v>
      </c>
      <c r="D179" t="s">
        <v>310</v>
      </c>
      <c r="E179" s="1" t="s">
        <v>5022</v>
      </c>
    </row>
    <row r="180" spans="1:5" x14ac:dyDescent="0.25">
      <c r="A180" s="1" t="s">
        <v>313</v>
      </c>
      <c r="B180" t="s">
        <v>314</v>
      </c>
      <c r="C180" t="s">
        <v>5</v>
      </c>
      <c r="D180" t="s">
        <v>310</v>
      </c>
      <c r="E180" s="1" t="s">
        <v>5022</v>
      </c>
    </row>
    <row r="181" spans="1:5" x14ac:dyDescent="0.25">
      <c r="A181" s="1" t="s">
        <v>315</v>
      </c>
      <c r="B181" t="s">
        <v>316</v>
      </c>
      <c r="C181" t="s">
        <v>5</v>
      </c>
      <c r="D181" t="s">
        <v>310</v>
      </c>
      <c r="E181" s="1" t="s">
        <v>5022</v>
      </c>
    </row>
    <row r="182" spans="1:5" x14ac:dyDescent="0.25">
      <c r="A182" s="1" t="s">
        <v>317</v>
      </c>
      <c r="B182" t="s">
        <v>318</v>
      </c>
      <c r="C182" t="s">
        <v>5</v>
      </c>
      <c r="D182" t="s">
        <v>310</v>
      </c>
      <c r="E182" s="1" t="s">
        <v>5022</v>
      </c>
    </row>
    <row r="183" spans="1:5" x14ac:dyDescent="0.25">
      <c r="A183" s="1" t="s">
        <v>319</v>
      </c>
      <c r="B183" t="s">
        <v>320</v>
      </c>
      <c r="C183" t="s">
        <v>5</v>
      </c>
      <c r="D183" t="s">
        <v>310</v>
      </c>
      <c r="E183" s="1" t="s">
        <v>5022</v>
      </c>
    </row>
    <row r="184" spans="1:5" x14ac:dyDescent="0.25">
      <c r="A184" s="1" t="s">
        <v>321</v>
      </c>
      <c r="B184" t="s">
        <v>322</v>
      </c>
      <c r="C184" t="s">
        <v>5</v>
      </c>
      <c r="D184" t="s">
        <v>310</v>
      </c>
      <c r="E184" s="1" t="s">
        <v>5024</v>
      </c>
    </row>
    <row r="185" spans="1:5" x14ac:dyDescent="0.25">
      <c r="A185" s="1" t="s">
        <v>323</v>
      </c>
      <c r="B185" t="s">
        <v>324</v>
      </c>
      <c r="C185" t="s">
        <v>5</v>
      </c>
      <c r="D185" t="s">
        <v>310</v>
      </c>
      <c r="E185" s="1" t="s">
        <v>5022</v>
      </c>
    </row>
    <row r="186" spans="1:5" x14ac:dyDescent="0.25">
      <c r="A186" s="1" t="s">
        <v>1859</v>
      </c>
      <c r="B186" t="s">
        <v>1860</v>
      </c>
      <c r="C186" t="s">
        <v>5</v>
      </c>
      <c r="D186" t="s">
        <v>310</v>
      </c>
      <c r="E186" s="1" t="s">
        <v>5023</v>
      </c>
    </row>
    <row r="187" spans="1:5" x14ac:dyDescent="0.25">
      <c r="A187" s="1" t="s">
        <v>325</v>
      </c>
      <c r="B187" t="s">
        <v>326</v>
      </c>
      <c r="C187" t="s">
        <v>5</v>
      </c>
      <c r="D187" t="s">
        <v>310</v>
      </c>
      <c r="E187" s="1" t="s">
        <v>5022</v>
      </c>
    </row>
    <row r="188" spans="1:5" x14ac:dyDescent="0.25">
      <c r="A188" s="1" t="s">
        <v>327</v>
      </c>
      <c r="B188" t="s">
        <v>328</v>
      </c>
      <c r="C188" t="s">
        <v>5</v>
      </c>
      <c r="D188" t="s">
        <v>310</v>
      </c>
      <c r="E188" s="1" t="s">
        <v>5022</v>
      </c>
    </row>
    <row r="189" spans="1:5" x14ac:dyDescent="0.25">
      <c r="A189" s="1" t="s">
        <v>329</v>
      </c>
      <c r="B189" t="s">
        <v>330</v>
      </c>
      <c r="C189" t="s">
        <v>5</v>
      </c>
      <c r="D189" t="s">
        <v>310</v>
      </c>
      <c r="E189" s="1" t="s">
        <v>5022</v>
      </c>
    </row>
    <row r="190" spans="1:5" x14ac:dyDescent="0.25">
      <c r="A190" s="1" t="s">
        <v>331</v>
      </c>
      <c r="B190" t="s">
        <v>332</v>
      </c>
      <c r="C190" t="s">
        <v>5</v>
      </c>
      <c r="D190" t="s">
        <v>310</v>
      </c>
      <c r="E190" s="1" t="s">
        <v>5022</v>
      </c>
    </row>
    <row r="191" spans="1:5" x14ac:dyDescent="0.25">
      <c r="A191" s="1" t="s">
        <v>1861</v>
      </c>
      <c r="B191" t="s">
        <v>1862</v>
      </c>
      <c r="C191" t="s">
        <v>5</v>
      </c>
      <c r="D191" t="s">
        <v>205</v>
      </c>
      <c r="E191" s="1" t="s">
        <v>5022</v>
      </c>
    </row>
    <row r="192" spans="1:5" x14ac:dyDescent="0.25">
      <c r="A192" s="1" t="s">
        <v>333</v>
      </c>
      <c r="B192" t="s">
        <v>334</v>
      </c>
      <c r="C192" t="s">
        <v>5</v>
      </c>
      <c r="D192" t="s">
        <v>26</v>
      </c>
      <c r="E192" s="1" t="s">
        <v>5022</v>
      </c>
    </row>
    <row r="193" spans="1:5" x14ac:dyDescent="0.25">
      <c r="A193" s="1" t="s">
        <v>335</v>
      </c>
      <c r="B193" t="s">
        <v>336</v>
      </c>
      <c r="C193" t="s">
        <v>5</v>
      </c>
      <c r="D193" t="s">
        <v>26</v>
      </c>
      <c r="E193" s="1" t="s">
        <v>5023</v>
      </c>
    </row>
    <row r="194" spans="1:5" x14ac:dyDescent="0.25">
      <c r="A194" s="1" t="s">
        <v>337</v>
      </c>
      <c r="B194" t="s">
        <v>338</v>
      </c>
      <c r="C194" t="s">
        <v>5</v>
      </c>
      <c r="D194" t="s">
        <v>26</v>
      </c>
      <c r="E194" s="1" t="s">
        <v>5022</v>
      </c>
    </row>
    <row r="195" spans="1:5" x14ac:dyDescent="0.25">
      <c r="A195" s="1" t="s">
        <v>339</v>
      </c>
      <c r="B195" t="s">
        <v>340</v>
      </c>
      <c r="C195" t="s">
        <v>5</v>
      </c>
      <c r="D195" t="s">
        <v>68</v>
      </c>
      <c r="E195" s="1" t="s">
        <v>5022</v>
      </c>
    </row>
    <row r="196" spans="1:5" x14ac:dyDescent="0.25">
      <c r="A196" s="1" t="s">
        <v>341</v>
      </c>
      <c r="B196" t="s">
        <v>342</v>
      </c>
      <c r="C196" t="s">
        <v>5</v>
      </c>
      <c r="D196" t="s">
        <v>49</v>
      </c>
      <c r="E196" s="1" t="s">
        <v>5022</v>
      </c>
    </row>
    <row r="197" spans="1:5" x14ac:dyDescent="0.25">
      <c r="A197" s="1" t="s">
        <v>343</v>
      </c>
      <c r="B197" t="s">
        <v>344</v>
      </c>
      <c r="C197" t="s">
        <v>5</v>
      </c>
      <c r="D197" t="s">
        <v>233</v>
      </c>
      <c r="E197" s="1" t="s">
        <v>5022</v>
      </c>
    </row>
    <row r="198" spans="1:5" x14ac:dyDescent="0.25">
      <c r="A198" s="1" t="s">
        <v>345</v>
      </c>
      <c r="B198" t="s">
        <v>346</v>
      </c>
      <c r="C198" t="s">
        <v>5</v>
      </c>
      <c r="D198" t="s">
        <v>233</v>
      </c>
      <c r="E198" s="1" t="s">
        <v>5022</v>
      </c>
    </row>
    <row r="199" spans="1:5" x14ac:dyDescent="0.25">
      <c r="A199" s="1" t="s">
        <v>1863</v>
      </c>
      <c r="B199" t="s">
        <v>1864</v>
      </c>
      <c r="C199" t="s">
        <v>5</v>
      </c>
      <c r="D199" t="s">
        <v>233</v>
      </c>
      <c r="E199" s="1" t="s">
        <v>5022</v>
      </c>
    </row>
    <row r="200" spans="1:5" x14ac:dyDescent="0.25">
      <c r="A200" s="1" t="s">
        <v>1865</v>
      </c>
      <c r="B200" t="s">
        <v>1866</v>
      </c>
      <c r="C200" t="s">
        <v>5</v>
      </c>
      <c r="D200" t="s">
        <v>233</v>
      </c>
      <c r="E200" s="1" t="s">
        <v>5022</v>
      </c>
    </row>
    <row r="201" spans="1:5" x14ac:dyDescent="0.25">
      <c r="A201" s="1" t="s">
        <v>347</v>
      </c>
      <c r="B201" t="s">
        <v>348</v>
      </c>
      <c r="C201" t="s">
        <v>5</v>
      </c>
      <c r="D201" t="s">
        <v>210</v>
      </c>
      <c r="E201" s="1" t="s">
        <v>5022</v>
      </c>
    </row>
    <row r="202" spans="1:5" x14ac:dyDescent="0.25">
      <c r="A202" s="1" t="s">
        <v>349</v>
      </c>
      <c r="B202" t="s">
        <v>350</v>
      </c>
      <c r="C202" t="s">
        <v>5</v>
      </c>
      <c r="D202" t="s">
        <v>210</v>
      </c>
      <c r="E202" s="1" t="s">
        <v>5022</v>
      </c>
    </row>
    <row r="203" spans="1:5" x14ac:dyDescent="0.25">
      <c r="A203" s="1" t="s">
        <v>351</v>
      </c>
      <c r="B203" t="s">
        <v>352</v>
      </c>
      <c r="C203" t="s">
        <v>5</v>
      </c>
      <c r="D203" t="s">
        <v>353</v>
      </c>
      <c r="E203" s="1" t="s">
        <v>5024</v>
      </c>
    </row>
    <row r="204" spans="1:5" x14ac:dyDescent="0.25">
      <c r="A204" s="1" t="s">
        <v>354</v>
      </c>
      <c r="B204" t="s">
        <v>355</v>
      </c>
      <c r="C204" t="s">
        <v>5</v>
      </c>
      <c r="D204" t="s">
        <v>353</v>
      </c>
      <c r="E204" s="1" t="s">
        <v>5022</v>
      </c>
    </row>
    <row r="205" spans="1:5" x14ac:dyDescent="0.25">
      <c r="A205" s="1" t="s">
        <v>356</v>
      </c>
      <c r="B205" t="s">
        <v>357</v>
      </c>
      <c r="C205" t="s">
        <v>5</v>
      </c>
      <c r="D205" t="s">
        <v>353</v>
      </c>
      <c r="E205" s="1" t="s">
        <v>5022</v>
      </c>
    </row>
    <row r="206" spans="1:5" x14ac:dyDescent="0.25">
      <c r="A206" s="1" t="s">
        <v>358</v>
      </c>
      <c r="B206" t="s">
        <v>359</v>
      </c>
      <c r="C206" t="s">
        <v>5</v>
      </c>
      <c r="D206" t="s">
        <v>353</v>
      </c>
      <c r="E206" s="1" t="s">
        <v>5022</v>
      </c>
    </row>
    <row r="207" spans="1:5" x14ac:dyDescent="0.25">
      <c r="A207" s="1" t="s">
        <v>360</v>
      </c>
      <c r="B207" t="s">
        <v>361</v>
      </c>
      <c r="C207" t="s">
        <v>5</v>
      </c>
      <c r="D207" t="s">
        <v>353</v>
      </c>
      <c r="E207" s="1" t="s">
        <v>5022</v>
      </c>
    </row>
    <row r="208" spans="1:5" x14ac:dyDescent="0.25">
      <c r="A208" s="1" t="s">
        <v>362</v>
      </c>
      <c r="B208" t="s">
        <v>363</v>
      </c>
      <c r="C208" t="s">
        <v>5</v>
      </c>
      <c r="D208" t="s">
        <v>353</v>
      </c>
      <c r="E208" s="1" t="s">
        <v>5022</v>
      </c>
    </row>
    <row r="209" spans="1:5" x14ac:dyDescent="0.25">
      <c r="A209" s="1" t="s">
        <v>364</v>
      </c>
      <c r="B209" t="s">
        <v>365</v>
      </c>
      <c r="C209" t="s">
        <v>5</v>
      </c>
      <c r="D209" t="s">
        <v>353</v>
      </c>
      <c r="E209" s="1" t="s">
        <v>5022</v>
      </c>
    </row>
    <row r="210" spans="1:5" x14ac:dyDescent="0.25">
      <c r="A210" s="1" t="s">
        <v>1867</v>
      </c>
      <c r="B210" t="s">
        <v>1868</v>
      </c>
      <c r="C210" t="s">
        <v>5</v>
      </c>
      <c r="D210" t="s">
        <v>353</v>
      </c>
      <c r="E210" s="1" t="s">
        <v>5022</v>
      </c>
    </row>
    <row r="211" spans="1:5" x14ac:dyDescent="0.25">
      <c r="A211" s="1" t="s">
        <v>366</v>
      </c>
      <c r="B211" t="s">
        <v>367</v>
      </c>
      <c r="C211" t="s">
        <v>5</v>
      </c>
      <c r="D211" t="s">
        <v>85</v>
      </c>
      <c r="E211" s="1" t="s">
        <v>5022</v>
      </c>
    </row>
    <row r="212" spans="1:5" x14ac:dyDescent="0.25">
      <c r="A212" s="1" t="s">
        <v>368</v>
      </c>
      <c r="B212" t="s">
        <v>369</v>
      </c>
      <c r="C212" t="s">
        <v>5</v>
      </c>
      <c r="D212" t="s">
        <v>85</v>
      </c>
      <c r="E212" s="1" t="s">
        <v>5024</v>
      </c>
    </row>
    <row r="213" spans="1:5" x14ac:dyDescent="0.25">
      <c r="A213" s="1" t="s">
        <v>1869</v>
      </c>
      <c r="B213" t="s">
        <v>1870</v>
      </c>
      <c r="C213" t="s">
        <v>5</v>
      </c>
      <c r="D213" t="s">
        <v>85</v>
      </c>
      <c r="E213" s="1" t="s">
        <v>5023</v>
      </c>
    </row>
    <row r="214" spans="1:5" x14ac:dyDescent="0.25">
      <c r="A214" s="1" t="s">
        <v>370</v>
      </c>
      <c r="B214" t="s">
        <v>371</v>
      </c>
      <c r="C214" t="s">
        <v>5</v>
      </c>
      <c r="D214" t="s">
        <v>85</v>
      </c>
      <c r="E214" s="1" t="s">
        <v>5022</v>
      </c>
    </row>
    <row r="215" spans="1:5" x14ac:dyDescent="0.25">
      <c r="A215" s="1" t="s">
        <v>372</v>
      </c>
      <c r="B215" t="s">
        <v>373</v>
      </c>
      <c r="C215" t="s">
        <v>5</v>
      </c>
      <c r="D215" t="s">
        <v>85</v>
      </c>
      <c r="E215" s="1" t="s">
        <v>5022</v>
      </c>
    </row>
    <row r="216" spans="1:5" x14ac:dyDescent="0.25">
      <c r="A216" s="1" t="s">
        <v>1871</v>
      </c>
      <c r="B216" t="s">
        <v>1872</v>
      </c>
      <c r="C216" t="s">
        <v>5</v>
      </c>
      <c r="D216" t="s">
        <v>151</v>
      </c>
      <c r="E216" s="1" t="s">
        <v>5022</v>
      </c>
    </row>
    <row r="217" spans="1:5" x14ac:dyDescent="0.25">
      <c r="A217" s="1" t="s">
        <v>374</v>
      </c>
      <c r="B217" t="s">
        <v>375</v>
      </c>
      <c r="C217" t="s">
        <v>5</v>
      </c>
      <c r="D217" t="s">
        <v>210</v>
      </c>
      <c r="E217" s="1" t="s">
        <v>5022</v>
      </c>
    </row>
    <row r="218" spans="1:5" x14ac:dyDescent="0.25">
      <c r="A218" s="1" t="s">
        <v>376</v>
      </c>
      <c r="B218" t="s">
        <v>377</v>
      </c>
      <c r="C218" t="s">
        <v>5</v>
      </c>
      <c r="D218" t="s">
        <v>210</v>
      </c>
      <c r="E218" s="1" t="s">
        <v>5022</v>
      </c>
    </row>
    <row r="219" spans="1:5" x14ac:dyDescent="0.25">
      <c r="A219" s="1" t="s">
        <v>378</v>
      </c>
      <c r="B219" t="s">
        <v>379</v>
      </c>
      <c r="C219" t="s">
        <v>5</v>
      </c>
      <c r="D219" t="s">
        <v>151</v>
      </c>
      <c r="E219" s="1" t="s">
        <v>5022</v>
      </c>
    </row>
    <row r="220" spans="1:5" x14ac:dyDescent="0.25">
      <c r="A220" s="1" t="s">
        <v>380</v>
      </c>
      <c r="B220" t="s">
        <v>381</v>
      </c>
      <c r="C220" t="s">
        <v>5</v>
      </c>
      <c r="D220" t="s">
        <v>151</v>
      </c>
      <c r="E220" s="1" t="s">
        <v>5022</v>
      </c>
    </row>
    <row r="221" spans="1:5" x14ac:dyDescent="0.25">
      <c r="A221" s="1" t="s">
        <v>382</v>
      </c>
      <c r="B221" t="s">
        <v>383</v>
      </c>
      <c r="C221" t="s">
        <v>5</v>
      </c>
      <c r="D221" t="s">
        <v>151</v>
      </c>
      <c r="E221" s="1" t="s">
        <v>5022</v>
      </c>
    </row>
    <row r="222" spans="1:5" x14ac:dyDescent="0.25">
      <c r="A222" s="1" t="s">
        <v>384</v>
      </c>
      <c r="B222" t="s">
        <v>385</v>
      </c>
      <c r="C222" t="s">
        <v>5</v>
      </c>
      <c r="D222" t="s">
        <v>22</v>
      </c>
      <c r="E222" s="1" t="s">
        <v>5022</v>
      </c>
    </row>
    <row r="223" spans="1:5" x14ac:dyDescent="0.25">
      <c r="A223" s="1" t="s">
        <v>386</v>
      </c>
      <c r="B223" t="s">
        <v>387</v>
      </c>
      <c r="C223" t="s">
        <v>5</v>
      </c>
      <c r="D223" t="s">
        <v>205</v>
      </c>
      <c r="E223" s="1" t="s">
        <v>5022</v>
      </c>
    </row>
    <row r="224" spans="1:5" x14ac:dyDescent="0.25">
      <c r="A224" s="1" t="s">
        <v>388</v>
      </c>
      <c r="B224" t="s">
        <v>389</v>
      </c>
      <c r="C224" t="s">
        <v>5</v>
      </c>
      <c r="D224" t="s">
        <v>205</v>
      </c>
      <c r="E224" s="1" t="s">
        <v>5022</v>
      </c>
    </row>
    <row r="225" spans="1:5" x14ac:dyDescent="0.25">
      <c r="A225" s="1" t="s">
        <v>1873</v>
      </c>
      <c r="B225" t="s">
        <v>1874</v>
      </c>
      <c r="C225" t="s">
        <v>5</v>
      </c>
      <c r="D225" t="s">
        <v>310</v>
      </c>
      <c r="E225" s="1" t="s">
        <v>5023</v>
      </c>
    </row>
    <row r="226" spans="1:5" x14ac:dyDescent="0.25">
      <c r="A226" s="1" t="s">
        <v>390</v>
      </c>
      <c r="B226" t="s">
        <v>391</v>
      </c>
      <c r="C226" t="s">
        <v>5</v>
      </c>
      <c r="D226" t="s">
        <v>310</v>
      </c>
      <c r="E226" s="1" t="s">
        <v>5022</v>
      </c>
    </row>
    <row r="227" spans="1:5" x14ac:dyDescent="0.25">
      <c r="A227" s="1" t="s">
        <v>1875</v>
      </c>
      <c r="B227" t="s">
        <v>1876</v>
      </c>
      <c r="C227" t="s">
        <v>5</v>
      </c>
      <c r="D227" t="s">
        <v>310</v>
      </c>
      <c r="E227" s="1" t="s">
        <v>5022</v>
      </c>
    </row>
    <row r="228" spans="1:5" x14ac:dyDescent="0.25">
      <c r="A228" s="1" t="s">
        <v>1877</v>
      </c>
      <c r="B228" t="s">
        <v>1878</v>
      </c>
      <c r="C228" t="s">
        <v>5</v>
      </c>
      <c r="D228" t="s">
        <v>310</v>
      </c>
      <c r="E228" s="1" t="s">
        <v>5022</v>
      </c>
    </row>
    <row r="229" spans="1:5" x14ac:dyDescent="0.25">
      <c r="A229" s="1" t="s">
        <v>392</v>
      </c>
      <c r="B229" t="s">
        <v>393</v>
      </c>
      <c r="C229" t="s">
        <v>5</v>
      </c>
      <c r="D229" t="s">
        <v>310</v>
      </c>
      <c r="E229" s="1" t="s">
        <v>5022</v>
      </c>
    </row>
    <row r="230" spans="1:5" x14ac:dyDescent="0.25">
      <c r="A230" s="1" t="s">
        <v>1879</v>
      </c>
      <c r="B230" t="s">
        <v>1880</v>
      </c>
      <c r="C230" t="s">
        <v>5</v>
      </c>
      <c r="D230" t="s">
        <v>310</v>
      </c>
      <c r="E230" s="1" t="s">
        <v>5023</v>
      </c>
    </row>
    <row r="231" spans="1:5" x14ac:dyDescent="0.25">
      <c r="A231" s="1" t="s">
        <v>1881</v>
      </c>
      <c r="B231" t="s">
        <v>1882</v>
      </c>
      <c r="C231" t="s">
        <v>5</v>
      </c>
      <c r="D231" t="s">
        <v>310</v>
      </c>
      <c r="E231" s="1" t="s">
        <v>5023</v>
      </c>
    </row>
    <row r="232" spans="1:5" x14ac:dyDescent="0.25">
      <c r="A232" s="1" t="s">
        <v>394</v>
      </c>
      <c r="B232" t="s">
        <v>395</v>
      </c>
      <c r="C232" t="s">
        <v>5</v>
      </c>
      <c r="D232" t="s">
        <v>310</v>
      </c>
      <c r="E232" s="1" t="s">
        <v>5022</v>
      </c>
    </row>
    <row r="233" spans="1:5" x14ac:dyDescent="0.25">
      <c r="A233" s="1" t="s">
        <v>396</v>
      </c>
      <c r="B233" t="s">
        <v>397</v>
      </c>
      <c r="C233" t="s">
        <v>5</v>
      </c>
      <c r="D233" t="s">
        <v>310</v>
      </c>
      <c r="E233" s="1" t="s">
        <v>5022</v>
      </c>
    </row>
    <row r="234" spans="1:5" x14ac:dyDescent="0.25">
      <c r="A234" s="1" t="s">
        <v>1883</v>
      </c>
      <c r="B234" t="s">
        <v>1884</v>
      </c>
      <c r="C234" t="s">
        <v>5</v>
      </c>
      <c r="D234" t="s">
        <v>310</v>
      </c>
      <c r="E234" s="1" t="s">
        <v>5023</v>
      </c>
    </row>
    <row r="235" spans="1:5" x14ac:dyDescent="0.25">
      <c r="A235" s="1" t="s">
        <v>1885</v>
      </c>
      <c r="B235" t="s">
        <v>1886</v>
      </c>
      <c r="C235" t="s">
        <v>5</v>
      </c>
      <c r="D235" t="s">
        <v>310</v>
      </c>
      <c r="E235" s="1" t="s">
        <v>5023</v>
      </c>
    </row>
    <row r="236" spans="1:5" x14ac:dyDescent="0.25">
      <c r="A236" s="1" t="s">
        <v>398</v>
      </c>
      <c r="B236" t="s">
        <v>399</v>
      </c>
      <c r="C236" t="s">
        <v>5</v>
      </c>
      <c r="D236" t="s">
        <v>310</v>
      </c>
      <c r="E236" s="1" t="s">
        <v>5022</v>
      </c>
    </row>
    <row r="237" spans="1:5" x14ac:dyDescent="0.25">
      <c r="A237" s="1" t="s">
        <v>400</v>
      </c>
      <c r="B237" t="s">
        <v>401</v>
      </c>
      <c r="C237" t="s">
        <v>5</v>
      </c>
      <c r="D237" t="s">
        <v>310</v>
      </c>
      <c r="E237" s="1" t="s">
        <v>5022</v>
      </c>
    </row>
    <row r="238" spans="1:5" x14ac:dyDescent="0.25">
      <c r="A238" s="1" t="s">
        <v>1887</v>
      </c>
      <c r="B238" t="s">
        <v>1888</v>
      </c>
      <c r="C238" t="s">
        <v>5</v>
      </c>
      <c r="D238" t="s">
        <v>310</v>
      </c>
      <c r="E238" s="1" t="s">
        <v>5023</v>
      </c>
    </row>
    <row r="239" spans="1:5" x14ac:dyDescent="0.25">
      <c r="A239" s="1" t="s">
        <v>1889</v>
      </c>
      <c r="B239" t="s">
        <v>1890</v>
      </c>
      <c r="C239" t="s">
        <v>5</v>
      </c>
      <c r="D239" t="s">
        <v>310</v>
      </c>
      <c r="E239" s="1" t="s">
        <v>5023</v>
      </c>
    </row>
    <row r="240" spans="1:5" x14ac:dyDescent="0.25">
      <c r="A240" s="1" t="s">
        <v>1891</v>
      </c>
      <c r="B240" t="s">
        <v>1892</v>
      </c>
      <c r="C240" t="s">
        <v>5</v>
      </c>
      <c r="D240" t="s">
        <v>310</v>
      </c>
      <c r="E240" s="1" t="s">
        <v>5022</v>
      </c>
    </row>
    <row r="241" spans="1:5" x14ac:dyDescent="0.25">
      <c r="A241" s="1" t="s">
        <v>1893</v>
      </c>
      <c r="B241" t="s">
        <v>2297</v>
      </c>
      <c r="C241" t="s">
        <v>5</v>
      </c>
      <c r="D241" t="s">
        <v>310</v>
      </c>
      <c r="E241" s="1" t="s">
        <v>5022</v>
      </c>
    </row>
    <row r="242" spans="1:5" x14ac:dyDescent="0.25">
      <c r="A242" s="1" t="s">
        <v>1895</v>
      </c>
      <c r="B242" t="s">
        <v>1896</v>
      </c>
      <c r="C242" t="s">
        <v>5</v>
      </c>
      <c r="D242" t="s">
        <v>310</v>
      </c>
      <c r="E242" s="1" t="s">
        <v>5022</v>
      </c>
    </row>
    <row r="243" spans="1:5" x14ac:dyDescent="0.25">
      <c r="A243" s="1" t="s">
        <v>402</v>
      </c>
      <c r="B243" t="s">
        <v>403</v>
      </c>
      <c r="C243" t="s">
        <v>5</v>
      </c>
      <c r="D243" t="s">
        <v>310</v>
      </c>
      <c r="E243" s="1" t="s">
        <v>5022</v>
      </c>
    </row>
    <row r="244" spans="1:5" x14ac:dyDescent="0.25">
      <c r="A244" s="1" t="s">
        <v>404</v>
      </c>
      <c r="B244" t="s">
        <v>405</v>
      </c>
      <c r="C244" t="s">
        <v>5</v>
      </c>
      <c r="D244" t="s">
        <v>310</v>
      </c>
      <c r="E244" s="1" t="s">
        <v>5022</v>
      </c>
    </row>
    <row r="245" spans="1:5" x14ac:dyDescent="0.25">
      <c r="A245" s="1" t="s">
        <v>406</v>
      </c>
      <c r="B245" t="s">
        <v>407</v>
      </c>
      <c r="C245" t="s">
        <v>5</v>
      </c>
      <c r="D245" t="s">
        <v>310</v>
      </c>
      <c r="E245" s="1" t="s">
        <v>5024</v>
      </c>
    </row>
    <row r="246" spans="1:5" x14ac:dyDescent="0.25">
      <c r="A246" s="1" t="s">
        <v>408</v>
      </c>
      <c r="B246" t="s">
        <v>409</v>
      </c>
      <c r="C246" t="s">
        <v>5</v>
      </c>
      <c r="D246" t="s">
        <v>310</v>
      </c>
      <c r="E246" s="1" t="s">
        <v>5024</v>
      </c>
    </row>
    <row r="247" spans="1:5" x14ac:dyDescent="0.25">
      <c r="A247" s="1" t="s">
        <v>410</v>
      </c>
      <c r="B247" t="s">
        <v>411</v>
      </c>
      <c r="C247" t="s">
        <v>5</v>
      </c>
      <c r="D247" t="s">
        <v>310</v>
      </c>
      <c r="E247" s="1" t="s">
        <v>5024</v>
      </c>
    </row>
    <row r="248" spans="1:5" x14ac:dyDescent="0.25">
      <c r="A248" s="1" t="s">
        <v>412</v>
      </c>
      <c r="B248" t="s">
        <v>413</v>
      </c>
      <c r="C248" t="s">
        <v>5</v>
      </c>
      <c r="D248" t="s">
        <v>310</v>
      </c>
      <c r="E248" s="1" t="s">
        <v>5024</v>
      </c>
    </row>
    <row r="249" spans="1:5" x14ac:dyDescent="0.25">
      <c r="A249" s="1" t="s">
        <v>414</v>
      </c>
      <c r="B249" t="s">
        <v>415</v>
      </c>
      <c r="C249" t="s">
        <v>5</v>
      </c>
      <c r="D249" t="s">
        <v>310</v>
      </c>
      <c r="E249" s="1" t="s">
        <v>5022</v>
      </c>
    </row>
    <row r="250" spans="1:5" x14ac:dyDescent="0.25">
      <c r="A250" s="1" t="s">
        <v>416</v>
      </c>
      <c r="B250" t="s">
        <v>417</v>
      </c>
      <c r="C250" t="s">
        <v>5</v>
      </c>
      <c r="D250" t="s">
        <v>310</v>
      </c>
      <c r="E250" s="1" t="s">
        <v>5024</v>
      </c>
    </row>
    <row r="251" spans="1:5" x14ac:dyDescent="0.25">
      <c r="A251" s="1" t="s">
        <v>418</v>
      </c>
      <c r="B251" t="s">
        <v>419</v>
      </c>
      <c r="C251" t="s">
        <v>5</v>
      </c>
      <c r="D251" t="s">
        <v>310</v>
      </c>
      <c r="E251" s="1" t="s">
        <v>5024</v>
      </c>
    </row>
    <row r="252" spans="1:5" x14ac:dyDescent="0.25">
      <c r="A252" s="1" t="s">
        <v>420</v>
      </c>
      <c r="B252" t="s">
        <v>421</v>
      </c>
      <c r="C252" t="s">
        <v>5</v>
      </c>
      <c r="D252" t="s">
        <v>310</v>
      </c>
      <c r="E252" s="1" t="s">
        <v>5024</v>
      </c>
    </row>
    <row r="253" spans="1:5" x14ac:dyDescent="0.25">
      <c r="A253" s="1" t="s">
        <v>422</v>
      </c>
      <c r="B253" t="s">
        <v>423</v>
      </c>
      <c r="C253" t="s">
        <v>5</v>
      </c>
      <c r="D253" t="s">
        <v>310</v>
      </c>
      <c r="E253" s="1" t="s">
        <v>5024</v>
      </c>
    </row>
    <row r="254" spans="1:5" x14ac:dyDescent="0.25">
      <c r="A254" s="1" t="s">
        <v>1897</v>
      </c>
      <c r="B254" t="s">
        <v>1898</v>
      </c>
      <c r="C254" t="s">
        <v>5</v>
      </c>
      <c r="D254" t="s">
        <v>310</v>
      </c>
      <c r="E254" s="1" t="s">
        <v>5022</v>
      </c>
    </row>
    <row r="255" spans="1:5" x14ac:dyDescent="0.25">
      <c r="A255" s="1" t="s">
        <v>424</v>
      </c>
      <c r="B255" t="s">
        <v>425</v>
      </c>
      <c r="C255" t="s">
        <v>5</v>
      </c>
      <c r="D255" t="s">
        <v>310</v>
      </c>
      <c r="E255" s="1" t="s">
        <v>5024</v>
      </c>
    </row>
    <row r="256" spans="1:5" x14ac:dyDescent="0.25">
      <c r="A256" s="1" t="s">
        <v>1899</v>
      </c>
      <c r="B256" t="s">
        <v>1900</v>
      </c>
      <c r="C256" t="s">
        <v>5</v>
      </c>
      <c r="D256" t="s">
        <v>310</v>
      </c>
      <c r="E256" s="1" t="s">
        <v>5022</v>
      </c>
    </row>
    <row r="257" spans="1:5" x14ac:dyDescent="0.25">
      <c r="A257" s="1" t="s">
        <v>426</v>
      </c>
      <c r="B257" t="s">
        <v>427</v>
      </c>
      <c r="C257" t="s">
        <v>5</v>
      </c>
      <c r="D257" t="s">
        <v>310</v>
      </c>
      <c r="E257" s="1" t="s">
        <v>5022</v>
      </c>
    </row>
    <row r="258" spans="1:5" x14ac:dyDescent="0.25">
      <c r="A258" s="1" t="s">
        <v>428</v>
      </c>
      <c r="B258" t="s">
        <v>429</v>
      </c>
      <c r="C258" t="s">
        <v>5</v>
      </c>
      <c r="D258" t="s">
        <v>151</v>
      </c>
      <c r="E258" s="1" t="s">
        <v>5022</v>
      </c>
    </row>
    <row r="259" spans="1:5" x14ac:dyDescent="0.25">
      <c r="A259" s="1" t="s">
        <v>430</v>
      </c>
      <c r="B259" t="s">
        <v>431</v>
      </c>
      <c r="C259" t="s">
        <v>5</v>
      </c>
      <c r="D259" t="s">
        <v>151</v>
      </c>
      <c r="E259" s="1" t="s">
        <v>5022</v>
      </c>
    </row>
    <row r="260" spans="1:5" x14ac:dyDescent="0.25">
      <c r="A260" s="1" t="s">
        <v>432</v>
      </c>
      <c r="B260" t="s">
        <v>433</v>
      </c>
      <c r="C260" t="s">
        <v>5</v>
      </c>
      <c r="D260" t="s">
        <v>151</v>
      </c>
      <c r="E260" s="1" t="s">
        <v>5022</v>
      </c>
    </row>
    <row r="261" spans="1:5" x14ac:dyDescent="0.25">
      <c r="A261" s="1" t="s">
        <v>1901</v>
      </c>
      <c r="B261" t="s">
        <v>1902</v>
      </c>
      <c r="C261" t="s">
        <v>5</v>
      </c>
      <c r="D261" t="s">
        <v>151</v>
      </c>
      <c r="E261" s="1" t="s">
        <v>5022</v>
      </c>
    </row>
    <row r="262" spans="1:5" x14ac:dyDescent="0.25">
      <c r="A262" s="1" t="s">
        <v>434</v>
      </c>
      <c r="B262" t="s">
        <v>435</v>
      </c>
      <c r="C262" t="s">
        <v>5</v>
      </c>
      <c r="D262" t="s">
        <v>205</v>
      </c>
      <c r="E262" s="1" t="s">
        <v>5022</v>
      </c>
    </row>
    <row r="263" spans="1:5" x14ac:dyDescent="0.25">
      <c r="A263" s="1" t="s">
        <v>1903</v>
      </c>
      <c r="B263" t="s">
        <v>1904</v>
      </c>
      <c r="C263" t="s">
        <v>5</v>
      </c>
      <c r="D263" t="s">
        <v>205</v>
      </c>
      <c r="E263" s="1" t="s">
        <v>5022</v>
      </c>
    </row>
    <row r="264" spans="1:5" x14ac:dyDescent="0.25">
      <c r="A264" s="1" t="s">
        <v>436</v>
      </c>
      <c r="B264" t="s">
        <v>437</v>
      </c>
      <c r="C264" t="s">
        <v>5</v>
      </c>
      <c r="D264" t="s">
        <v>168</v>
      </c>
      <c r="E264" s="1" t="s">
        <v>5022</v>
      </c>
    </row>
    <row r="265" spans="1:5" x14ac:dyDescent="0.25">
      <c r="A265" s="1" t="s">
        <v>1905</v>
      </c>
      <c r="B265" t="s">
        <v>1906</v>
      </c>
      <c r="C265" t="s">
        <v>5</v>
      </c>
      <c r="D265" t="s">
        <v>168</v>
      </c>
      <c r="E265" s="1" t="s">
        <v>5022</v>
      </c>
    </row>
    <row r="266" spans="1:5" x14ac:dyDescent="0.25">
      <c r="A266" s="1" t="s">
        <v>1907</v>
      </c>
      <c r="B266" t="s">
        <v>1908</v>
      </c>
      <c r="C266" t="s">
        <v>5</v>
      </c>
      <c r="D266" t="s">
        <v>353</v>
      </c>
      <c r="E266" s="1" t="s">
        <v>5022</v>
      </c>
    </row>
    <row r="267" spans="1:5" x14ac:dyDescent="0.25">
      <c r="A267" s="1" t="s">
        <v>438</v>
      </c>
      <c r="B267" t="s">
        <v>439</v>
      </c>
      <c r="C267" t="s">
        <v>5</v>
      </c>
      <c r="D267" t="s">
        <v>353</v>
      </c>
      <c r="E267" s="1" t="s">
        <v>5024</v>
      </c>
    </row>
    <row r="268" spans="1:5" x14ac:dyDescent="0.25">
      <c r="A268" s="1" t="s">
        <v>440</v>
      </c>
      <c r="B268" t="s">
        <v>441</v>
      </c>
      <c r="C268" t="s">
        <v>5</v>
      </c>
      <c r="D268" t="s">
        <v>353</v>
      </c>
      <c r="E268" s="1" t="s">
        <v>5024</v>
      </c>
    </row>
    <row r="269" spans="1:5" x14ac:dyDescent="0.25">
      <c r="A269" s="1" t="s">
        <v>442</v>
      </c>
      <c r="B269" t="s">
        <v>443</v>
      </c>
      <c r="C269" t="s">
        <v>5</v>
      </c>
      <c r="D269" t="s">
        <v>353</v>
      </c>
      <c r="E269" s="1" t="s">
        <v>5024</v>
      </c>
    </row>
    <row r="270" spans="1:5" x14ac:dyDescent="0.25">
      <c r="A270" s="1" t="s">
        <v>444</v>
      </c>
      <c r="B270" t="s">
        <v>445</v>
      </c>
      <c r="C270" t="s">
        <v>5</v>
      </c>
      <c r="D270" t="s">
        <v>353</v>
      </c>
      <c r="E270" s="1" t="s">
        <v>5022</v>
      </c>
    </row>
    <row r="271" spans="1:5" x14ac:dyDescent="0.25">
      <c r="A271" s="1" t="s">
        <v>446</v>
      </c>
      <c r="B271" t="s">
        <v>447</v>
      </c>
      <c r="C271" t="s">
        <v>5</v>
      </c>
      <c r="D271" t="s">
        <v>353</v>
      </c>
      <c r="E271" s="1" t="s">
        <v>5022</v>
      </c>
    </row>
    <row r="272" spans="1:5" x14ac:dyDescent="0.25">
      <c r="A272" s="1" t="s">
        <v>448</v>
      </c>
      <c r="B272" t="s">
        <v>449</v>
      </c>
      <c r="C272" t="s">
        <v>5</v>
      </c>
      <c r="D272" t="s">
        <v>353</v>
      </c>
      <c r="E272" s="1" t="s">
        <v>5022</v>
      </c>
    </row>
    <row r="273" spans="1:5" x14ac:dyDescent="0.25">
      <c r="A273" s="1" t="s">
        <v>450</v>
      </c>
      <c r="B273" t="s">
        <v>451</v>
      </c>
      <c r="C273" t="s">
        <v>5</v>
      </c>
      <c r="D273" t="s">
        <v>353</v>
      </c>
      <c r="E273" s="1" t="s">
        <v>5022</v>
      </c>
    </row>
    <row r="274" spans="1:5" x14ac:dyDescent="0.25">
      <c r="A274" s="1" t="s">
        <v>452</v>
      </c>
      <c r="B274" t="s">
        <v>453</v>
      </c>
      <c r="C274" t="s">
        <v>5</v>
      </c>
      <c r="D274" t="s">
        <v>353</v>
      </c>
      <c r="E274" s="1" t="s">
        <v>5022</v>
      </c>
    </row>
    <row r="275" spans="1:5" x14ac:dyDescent="0.25">
      <c r="A275" s="1" t="s">
        <v>454</v>
      </c>
      <c r="B275" t="s">
        <v>455</v>
      </c>
      <c r="C275" t="s">
        <v>5</v>
      </c>
      <c r="D275" t="s">
        <v>353</v>
      </c>
      <c r="E275" s="1" t="s">
        <v>5022</v>
      </c>
    </row>
    <row r="276" spans="1:5" x14ac:dyDescent="0.25">
      <c r="A276" s="1" t="s">
        <v>456</v>
      </c>
      <c r="B276" t="s">
        <v>457</v>
      </c>
      <c r="C276" t="s">
        <v>5</v>
      </c>
      <c r="D276" t="s">
        <v>353</v>
      </c>
      <c r="E276" s="1" t="s">
        <v>5022</v>
      </c>
    </row>
    <row r="277" spans="1:5" x14ac:dyDescent="0.25">
      <c r="A277" s="1" t="s">
        <v>458</v>
      </c>
      <c r="B277" t="s">
        <v>459</v>
      </c>
      <c r="C277" t="s">
        <v>5</v>
      </c>
      <c r="D277" t="s">
        <v>353</v>
      </c>
      <c r="E277" s="1" t="s">
        <v>5022</v>
      </c>
    </row>
    <row r="278" spans="1:5" x14ac:dyDescent="0.25">
      <c r="A278" s="1" t="s">
        <v>1909</v>
      </c>
      <c r="B278" t="s">
        <v>1910</v>
      </c>
      <c r="C278" t="s">
        <v>5</v>
      </c>
      <c r="D278" t="s">
        <v>26</v>
      </c>
      <c r="E278" s="1" t="s">
        <v>5022</v>
      </c>
    </row>
    <row r="279" spans="1:5" x14ac:dyDescent="0.25">
      <c r="A279" s="1" t="s">
        <v>1911</v>
      </c>
      <c r="B279" t="s">
        <v>1912</v>
      </c>
      <c r="C279" t="s">
        <v>5</v>
      </c>
      <c r="D279" t="s">
        <v>26</v>
      </c>
      <c r="E279" s="1" t="s">
        <v>5023</v>
      </c>
    </row>
    <row r="280" spans="1:5" x14ac:dyDescent="0.25">
      <c r="A280" s="1" t="s">
        <v>460</v>
      </c>
      <c r="B280" t="s">
        <v>461</v>
      </c>
      <c r="C280" t="s">
        <v>5</v>
      </c>
      <c r="D280" t="s">
        <v>26</v>
      </c>
      <c r="E280" s="1" t="s">
        <v>5022</v>
      </c>
    </row>
    <row r="281" spans="1:5" x14ac:dyDescent="0.25">
      <c r="A281" s="1" t="s">
        <v>462</v>
      </c>
      <c r="B281" t="s">
        <v>463</v>
      </c>
      <c r="C281" t="s">
        <v>5</v>
      </c>
      <c r="D281" t="s">
        <v>26</v>
      </c>
      <c r="E281" s="1" t="s">
        <v>5022</v>
      </c>
    </row>
    <row r="282" spans="1:5" x14ac:dyDescent="0.25">
      <c r="A282" s="1" t="s">
        <v>1913</v>
      </c>
      <c r="B282" t="s">
        <v>1914</v>
      </c>
      <c r="C282" t="s">
        <v>5</v>
      </c>
      <c r="D282" t="s">
        <v>26</v>
      </c>
      <c r="E282" s="1" t="s">
        <v>5022</v>
      </c>
    </row>
    <row r="283" spans="1:5" x14ac:dyDescent="0.25">
      <c r="A283" s="1" t="s">
        <v>1915</v>
      </c>
      <c r="B283" t="s">
        <v>1916</v>
      </c>
      <c r="C283" t="s">
        <v>5</v>
      </c>
      <c r="D283" t="s">
        <v>26</v>
      </c>
      <c r="E283" s="1" t="s">
        <v>5022</v>
      </c>
    </row>
    <row r="284" spans="1:5" x14ac:dyDescent="0.25">
      <c r="A284" s="1" t="s">
        <v>464</v>
      </c>
      <c r="B284" t="s">
        <v>465</v>
      </c>
      <c r="C284" t="s">
        <v>5</v>
      </c>
      <c r="D284" t="s">
        <v>151</v>
      </c>
      <c r="E284" s="1" t="s">
        <v>5022</v>
      </c>
    </row>
    <row r="285" spans="1:5" x14ac:dyDescent="0.25">
      <c r="A285" s="1" t="s">
        <v>1917</v>
      </c>
      <c r="B285" t="s">
        <v>1918</v>
      </c>
      <c r="C285" t="s">
        <v>5</v>
      </c>
      <c r="D285" t="s">
        <v>151</v>
      </c>
      <c r="E285" s="1" t="s">
        <v>5022</v>
      </c>
    </row>
    <row r="286" spans="1:5" x14ac:dyDescent="0.25">
      <c r="A286" s="1" t="s">
        <v>466</v>
      </c>
      <c r="B286" t="s">
        <v>467</v>
      </c>
      <c r="C286" t="s">
        <v>5</v>
      </c>
      <c r="D286" t="s">
        <v>49</v>
      </c>
      <c r="E286" s="1" t="s">
        <v>5024</v>
      </c>
    </row>
    <row r="287" spans="1:5" x14ac:dyDescent="0.25">
      <c r="A287" s="1" t="s">
        <v>468</v>
      </c>
      <c r="B287" t="s">
        <v>469</v>
      </c>
      <c r="C287" t="s">
        <v>5</v>
      </c>
      <c r="D287" t="s">
        <v>205</v>
      </c>
      <c r="E287" s="1" t="s">
        <v>5022</v>
      </c>
    </row>
    <row r="288" spans="1:5" x14ac:dyDescent="0.25">
      <c r="A288" s="1" t="s">
        <v>470</v>
      </c>
      <c r="B288" t="s">
        <v>471</v>
      </c>
      <c r="C288" t="s">
        <v>5</v>
      </c>
      <c r="D288" t="s">
        <v>205</v>
      </c>
      <c r="E288" s="1" t="s">
        <v>5022</v>
      </c>
    </row>
    <row r="289" spans="1:5" x14ac:dyDescent="0.25">
      <c r="A289" s="1" t="s">
        <v>472</v>
      </c>
      <c r="B289" t="s">
        <v>473</v>
      </c>
      <c r="C289" t="s">
        <v>5</v>
      </c>
      <c r="D289" t="s">
        <v>7</v>
      </c>
      <c r="E289" s="1" t="s">
        <v>5022</v>
      </c>
    </row>
    <row r="290" spans="1:5" x14ac:dyDescent="0.25">
      <c r="A290" s="1" t="s">
        <v>474</v>
      </c>
      <c r="B290" t="s">
        <v>475</v>
      </c>
      <c r="C290" t="s">
        <v>5</v>
      </c>
      <c r="D290" t="s">
        <v>7</v>
      </c>
      <c r="E290" s="1" t="s">
        <v>5024</v>
      </c>
    </row>
    <row r="291" spans="1:5" x14ac:dyDescent="0.25">
      <c r="A291" s="1" t="s">
        <v>476</v>
      </c>
      <c r="B291" t="s">
        <v>477</v>
      </c>
      <c r="C291" t="s">
        <v>5</v>
      </c>
      <c r="D291" t="s">
        <v>7</v>
      </c>
      <c r="E291" s="1" t="s">
        <v>5024</v>
      </c>
    </row>
    <row r="292" spans="1:5" x14ac:dyDescent="0.25">
      <c r="A292" s="1" t="s">
        <v>478</v>
      </c>
      <c r="B292" t="s">
        <v>479</v>
      </c>
      <c r="C292" t="s">
        <v>5</v>
      </c>
      <c r="D292" t="s">
        <v>7</v>
      </c>
      <c r="E292" s="1" t="s">
        <v>5022</v>
      </c>
    </row>
    <row r="293" spans="1:5" x14ac:dyDescent="0.25">
      <c r="A293" s="1" t="s">
        <v>480</v>
      </c>
      <c r="B293" t="s">
        <v>481</v>
      </c>
      <c r="C293" t="s">
        <v>5</v>
      </c>
      <c r="D293" t="s">
        <v>233</v>
      </c>
      <c r="E293" s="1" t="s">
        <v>5022</v>
      </c>
    </row>
    <row r="294" spans="1:5" x14ac:dyDescent="0.25">
      <c r="A294" s="1" t="s">
        <v>1919</v>
      </c>
      <c r="B294" t="s">
        <v>1920</v>
      </c>
      <c r="C294" t="s">
        <v>5</v>
      </c>
      <c r="D294" t="s">
        <v>233</v>
      </c>
      <c r="E294" s="1" t="s">
        <v>5022</v>
      </c>
    </row>
    <row r="295" spans="1:5" x14ac:dyDescent="0.25">
      <c r="A295" s="1" t="s">
        <v>482</v>
      </c>
      <c r="B295" t="s">
        <v>483</v>
      </c>
      <c r="C295" t="s">
        <v>5</v>
      </c>
      <c r="D295" t="s">
        <v>233</v>
      </c>
      <c r="E295" s="1" t="s">
        <v>5022</v>
      </c>
    </row>
    <row r="296" spans="1:5" x14ac:dyDescent="0.25">
      <c r="A296" s="1" t="s">
        <v>484</v>
      </c>
      <c r="B296" t="s">
        <v>485</v>
      </c>
      <c r="C296" t="s">
        <v>5</v>
      </c>
      <c r="D296" t="s">
        <v>233</v>
      </c>
      <c r="E296" s="1" t="s">
        <v>5022</v>
      </c>
    </row>
    <row r="297" spans="1:5" x14ac:dyDescent="0.25">
      <c r="A297" s="1" t="s">
        <v>486</v>
      </c>
      <c r="B297" t="s">
        <v>487</v>
      </c>
      <c r="C297" t="s">
        <v>5</v>
      </c>
      <c r="D297" t="s">
        <v>233</v>
      </c>
      <c r="E297" s="1" t="s">
        <v>5022</v>
      </c>
    </row>
    <row r="298" spans="1:5" x14ac:dyDescent="0.25">
      <c r="A298" s="1" t="s">
        <v>488</v>
      </c>
      <c r="B298" t="s">
        <v>489</v>
      </c>
      <c r="C298" t="s">
        <v>5</v>
      </c>
      <c r="D298" t="s">
        <v>22</v>
      </c>
      <c r="E298" s="1" t="s">
        <v>5024</v>
      </c>
    </row>
    <row r="299" spans="1:5" x14ac:dyDescent="0.25">
      <c r="A299" s="1" t="s">
        <v>490</v>
      </c>
      <c r="B299" t="s">
        <v>491</v>
      </c>
      <c r="C299" t="s">
        <v>5</v>
      </c>
      <c r="D299" t="s">
        <v>210</v>
      </c>
      <c r="E299" s="1" t="s">
        <v>5022</v>
      </c>
    </row>
    <row r="300" spans="1:5" x14ac:dyDescent="0.25">
      <c r="A300" s="1" t="s">
        <v>1921</v>
      </c>
      <c r="B300" t="s">
        <v>1922</v>
      </c>
      <c r="C300" t="s">
        <v>5</v>
      </c>
      <c r="D300" t="s">
        <v>210</v>
      </c>
      <c r="E300" s="1" t="s">
        <v>5022</v>
      </c>
    </row>
    <row r="301" spans="1:5" x14ac:dyDescent="0.25">
      <c r="A301" s="1" t="s">
        <v>492</v>
      </c>
      <c r="B301" t="s">
        <v>5646</v>
      </c>
      <c r="C301" t="s">
        <v>5</v>
      </c>
      <c r="D301" t="s">
        <v>310</v>
      </c>
      <c r="E301" s="1" t="s">
        <v>5024</v>
      </c>
    </row>
    <row r="302" spans="1:5" x14ac:dyDescent="0.25">
      <c r="A302" s="1" t="s">
        <v>494</v>
      </c>
      <c r="B302" t="s">
        <v>495</v>
      </c>
      <c r="C302" t="s">
        <v>5</v>
      </c>
      <c r="D302" t="s">
        <v>310</v>
      </c>
      <c r="E302" s="1" t="s">
        <v>5022</v>
      </c>
    </row>
    <row r="303" spans="1:5" x14ac:dyDescent="0.25">
      <c r="A303" s="1" t="s">
        <v>496</v>
      </c>
      <c r="B303" t="s">
        <v>497</v>
      </c>
      <c r="C303" t="s">
        <v>5</v>
      </c>
      <c r="D303" t="s">
        <v>310</v>
      </c>
      <c r="E303" s="1" t="s">
        <v>5024</v>
      </c>
    </row>
    <row r="304" spans="1:5" x14ac:dyDescent="0.25">
      <c r="A304" s="1" t="s">
        <v>1923</v>
      </c>
      <c r="B304" t="s">
        <v>1924</v>
      </c>
      <c r="C304" t="s">
        <v>5</v>
      </c>
      <c r="D304" t="s">
        <v>310</v>
      </c>
      <c r="E304" s="1" t="s">
        <v>5023</v>
      </c>
    </row>
    <row r="305" spans="1:5" x14ac:dyDescent="0.25">
      <c r="A305" s="1" t="s">
        <v>498</v>
      </c>
      <c r="B305" t="s">
        <v>499</v>
      </c>
      <c r="C305" t="s">
        <v>5</v>
      </c>
      <c r="D305" t="s">
        <v>310</v>
      </c>
      <c r="E305" s="1" t="s">
        <v>5022</v>
      </c>
    </row>
    <row r="306" spans="1:5" x14ac:dyDescent="0.25">
      <c r="A306" s="1" t="s">
        <v>1925</v>
      </c>
      <c r="B306" t="s">
        <v>1926</v>
      </c>
      <c r="C306" t="s">
        <v>5</v>
      </c>
      <c r="D306" t="s">
        <v>310</v>
      </c>
      <c r="E306" s="1" t="s">
        <v>5022</v>
      </c>
    </row>
    <row r="307" spans="1:5" x14ac:dyDescent="0.25">
      <c r="A307" s="1" t="s">
        <v>500</v>
      </c>
      <c r="B307" t="s">
        <v>501</v>
      </c>
      <c r="C307" t="s">
        <v>5</v>
      </c>
      <c r="D307" t="s">
        <v>310</v>
      </c>
      <c r="E307" s="1" t="s">
        <v>5022</v>
      </c>
    </row>
    <row r="308" spans="1:5" x14ac:dyDescent="0.25">
      <c r="A308" s="1" t="s">
        <v>502</v>
      </c>
      <c r="B308" t="s">
        <v>503</v>
      </c>
      <c r="C308" t="s">
        <v>5</v>
      </c>
      <c r="D308" t="s">
        <v>310</v>
      </c>
      <c r="E308" s="1" t="s">
        <v>5022</v>
      </c>
    </row>
    <row r="309" spans="1:5" x14ac:dyDescent="0.25">
      <c r="A309" s="1" t="s">
        <v>504</v>
      </c>
      <c r="B309" t="s">
        <v>505</v>
      </c>
      <c r="C309" t="s">
        <v>5</v>
      </c>
      <c r="D309" t="s">
        <v>310</v>
      </c>
      <c r="E309" s="1" t="s">
        <v>5022</v>
      </c>
    </row>
    <row r="310" spans="1:5" x14ac:dyDescent="0.25">
      <c r="A310" s="1" t="s">
        <v>506</v>
      </c>
      <c r="B310" t="s">
        <v>507</v>
      </c>
      <c r="C310" t="s">
        <v>5</v>
      </c>
      <c r="D310" t="s">
        <v>310</v>
      </c>
      <c r="E310" s="1" t="s">
        <v>5022</v>
      </c>
    </row>
    <row r="311" spans="1:5" x14ac:dyDescent="0.25">
      <c r="A311" s="1" t="s">
        <v>508</v>
      </c>
      <c r="B311" t="s">
        <v>509</v>
      </c>
      <c r="C311" t="s">
        <v>5</v>
      </c>
      <c r="D311" t="s">
        <v>510</v>
      </c>
      <c r="E311" s="1" t="s">
        <v>5022</v>
      </c>
    </row>
    <row r="312" spans="1:5" x14ac:dyDescent="0.25">
      <c r="A312" s="1" t="s">
        <v>511</v>
      </c>
      <c r="B312" t="s">
        <v>115</v>
      </c>
      <c r="C312" t="s">
        <v>5</v>
      </c>
      <c r="D312" t="s">
        <v>510</v>
      </c>
      <c r="E312" s="1" t="s">
        <v>5022</v>
      </c>
    </row>
    <row r="313" spans="1:5" x14ac:dyDescent="0.25">
      <c r="A313" s="1" t="s">
        <v>512</v>
      </c>
      <c r="B313" t="s">
        <v>513</v>
      </c>
      <c r="C313" t="s">
        <v>5</v>
      </c>
      <c r="D313" t="s">
        <v>510</v>
      </c>
      <c r="E313" s="1" t="s">
        <v>5022</v>
      </c>
    </row>
    <row r="314" spans="1:5" x14ac:dyDescent="0.25">
      <c r="A314" s="1" t="s">
        <v>514</v>
      </c>
      <c r="B314" t="s">
        <v>515</v>
      </c>
      <c r="C314" t="s">
        <v>5</v>
      </c>
      <c r="D314" t="s">
        <v>510</v>
      </c>
      <c r="E314" s="1" t="s">
        <v>5024</v>
      </c>
    </row>
    <row r="315" spans="1:5" x14ac:dyDescent="0.25">
      <c r="A315" s="1" t="s">
        <v>516</v>
      </c>
      <c r="B315" t="s">
        <v>517</v>
      </c>
      <c r="C315" t="s">
        <v>5</v>
      </c>
      <c r="D315" t="s">
        <v>510</v>
      </c>
      <c r="E315" s="1" t="s">
        <v>5024</v>
      </c>
    </row>
    <row r="316" spans="1:5" x14ac:dyDescent="0.25">
      <c r="A316" s="1" t="s">
        <v>518</v>
      </c>
      <c r="B316" t="s">
        <v>519</v>
      </c>
      <c r="C316" t="s">
        <v>5</v>
      </c>
      <c r="D316" t="s">
        <v>510</v>
      </c>
      <c r="E316" s="1" t="s">
        <v>5024</v>
      </c>
    </row>
    <row r="317" spans="1:5" x14ac:dyDescent="0.25">
      <c r="A317" s="1" t="s">
        <v>1927</v>
      </c>
      <c r="B317" t="s">
        <v>1928</v>
      </c>
      <c r="C317" t="s">
        <v>5</v>
      </c>
      <c r="D317" t="s">
        <v>510</v>
      </c>
      <c r="E317" s="1" t="s">
        <v>5024</v>
      </c>
    </row>
    <row r="318" spans="1:5" x14ac:dyDescent="0.25">
      <c r="A318" s="1" t="s">
        <v>520</v>
      </c>
      <c r="B318" t="s">
        <v>521</v>
      </c>
      <c r="C318" t="s">
        <v>5</v>
      </c>
      <c r="D318" t="s">
        <v>510</v>
      </c>
      <c r="E318" s="1" t="s">
        <v>5024</v>
      </c>
    </row>
    <row r="319" spans="1:5" x14ac:dyDescent="0.25">
      <c r="A319" s="1" t="s">
        <v>522</v>
      </c>
      <c r="B319" t="s">
        <v>523</v>
      </c>
      <c r="C319" t="s">
        <v>5</v>
      </c>
      <c r="D319" t="s">
        <v>510</v>
      </c>
      <c r="E319" s="1" t="s">
        <v>5024</v>
      </c>
    </row>
    <row r="320" spans="1:5" x14ac:dyDescent="0.25">
      <c r="A320" s="1" t="s">
        <v>524</v>
      </c>
      <c r="B320" t="s">
        <v>525</v>
      </c>
      <c r="C320" t="s">
        <v>5</v>
      </c>
      <c r="D320" t="s">
        <v>510</v>
      </c>
      <c r="E320" s="1" t="s">
        <v>5024</v>
      </c>
    </row>
    <row r="321" spans="1:5" x14ac:dyDescent="0.25">
      <c r="A321" s="1" t="s">
        <v>1929</v>
      </c>
      <c r="B321" t="s">
        <v>1930</v>
      </c>
      <c r="C321" t="s">
        <v>5</v>
      </c>
      <c r="D321" t="s">
        <v>510</v>
      </c>
      <c r="E321" s="1" t="s">
        <v>5024</v>
      </c>
    </row>
    <row r="322" spans="1:5" x14ac:dyDescent="0.25">
      <c r="A322" s="1" t="s">
        <v>526</v>
      </c>
      <c r="B322" t="s">
        <v>527</v>
      </c>
      <c r="C322" t="s">
        <v>5</v>
      </c>
      <c r="D322" t="s">
        <v>510</v>
      </c>
      <c r="E322" s="1" t="s">
        <v>5024</v>
      </c>
    </row>
    <row r="323" spans="1:5" x14ac:dyDescent="0.25">
      <c r="A323" s="1" t="s">
        <v>528</v>
      </c>
      <c r="B323" t="s">
        <v>529</v>
      </c>
      <c r="C323" t="s">
        <v>5</v>
      </c>
      <c r="D323" t="s">
        <v>353</v>
      </c>
      <c r="E323" s="1" t="s">
        <v>5022</v>
      </c>
    </row>
    <row r="324" spans="1:5" x14ac:dyDescent="0.25">
      <c r="A324" s="1" t="s">
        <v>1931</v>
      </c>
      <c r="B324" t="s">
        <v>1932</v>
      </c>
      <c r="C324" t="s">
        <v>5</v>
      </c>
      <c r="D324" t="s">
        <v>353</v>
      </c>
      <c r="E324" s="1" t="s">
        <v>5023</v>
      </c>
    </row>
    <row r="325" spans="1:5" x14ac:dyDescent="0.25">
      <c r="A325" s="1" t="s">
        <v>530</v>
      </c>
      <c r="B325" t="s">
        <v>531</v>
      </c>
      <c r="C325" t="s">
        <v>5</v>
      </c>
      <c r="D325" t="s">
        <v>353</v>
      </c>
      <c r="E325" s="1" t="s">
        <v>5022</v>
      </c>
    </row>
    <row r="326" spans="1:5" x14ac:dyDescent="0.25">
      <c r="A326" s="1" t="s">
        <v>532</v>
      </c>
      <c r="B326" t="s">
        <v>533</v>
      </c>
      <c r="C326" t="s">
        <v>5</v>
      </c>
      <c r="D326" t="s">
        <v>353</v>
      </c>
      <c r="E326" s="1" t="s">
        <v>5022</v>
      </c>
    </row>
    <row r="327" spans="1:5" x14ac:dyDescent="0.25">
      <c r="A327" s="1" t="s">
        <v>1933</v>
      </c>
      <c r="B327" t="s">
        <v>1934</v>
      </c>
      <c r="C327" t="s">
        <v>5</v>
      </c>
      <c r="D327" t="s">
        <v>353</v>
      </c>
      <c r="E327" s="1" t="s">
        <v>5022</v>
      </c>
    </row>
    <row r="328" spans="1:5" x14ac:dyDescent="0.25">
      <c r="A328" s="1" t="s">
        <v>534</v>
      </c>
      <c r="B328" t="s">
        <v>535</v>
      </c>
      <c r="C328" t="s">
        <v>5</v>
      </c>
      <c r="D328" t="s">
        <v>353</v>
      </c>
      <c r="E328" s="1" t="s">
        <v>5022</v>
      </c>
    </row>
    <row r="329" spans="1:5" x14ac:dyDescent="0.25">
      <c r="A329" s="1" t="s">
        <v>536</v>
      </c>
      <c r="B329" t="s">
        <v>537</v>
      </c>
      <c r="C329" t="s">
        <v>5</v>
      </c>
      <c r="D329" t="s">
        <v>353</v>
      </c>
      <c r="E329" s="1" t="s">
        <v>5022</v>
      </c>
    </row>
    <row r="330" spans="1:5" x14ac:dyDescent="0.25">
      <c r="A330" s="1" t="s">
        <v>538</v>
      </c>
      <c r="B330" t="s">
        <v>539</v>
      </c>
      <c r="C330" t="s">
        <v>5</v>
      </c>
      <c r="D330" t="s">
        <v>85</v>
      </c>
      <c r="E330" s="1" t="s">
        <v>5024</v>
      </c>
    </row>
    <row r="331" spans="1:5" x14ac:dyDescent="0.25">
      <c r="A331" s="1" t="s">
        <v>540</v>
      </c>
      <c r="B331" t="s">
        <v>541</v>
      </c>
      <c r="C331" t="s">
        <v>5</v>
      </c>
      <c r="D331" t="s">
        <v>85</v>
      </c>
      <c r="E331" s="1" t="s">
        <v>5022</v>
      </c>
    </row>
    <row r="332" spans="1:5" x14ac:dyDescent="0.25">
      <c r="A332" s="1" t="s">
        <v>1935</v>
      </c>
      <c r="B332" t="s">
        <v>1936</v>
      </c>
      <c r="C332" t="s">
        <v>5</v>
      </c>
      <c r="D332" t="s">
        <v>85</v>
      </c>
      <c r="E332" s="1" t="s">
        <v>5022</v>
      </c>
    </row>
    <row r="333" spans="1:5" x14ac:dyDescent="0.25">
      <c r="A333" s="1" t="s">
        <v>542</v>
      </c>
      <c r="B333" t="s">
        <v>543</v>
      </c>
      <c r="C333" t="s">
        <v>5</v>
      </c>
      <c r="D333" t="s">
        <v>85</v>
      </c>
      <c r="E333" s="1" t="s">
        <v>5023</v>
      </c>
    </row>
    <row r="334" spans="1:5" x14ac:dyDescent="0.25">
      <c r="A334" s="1" t="s">
        <v>544</v>
      </c>
      <c r="B334" t="s">
        <v>545</v>
      </c>
      <c r="C334" t="s">
        <v>5</v>
      </c>
      <c r="D334" t="s">
        <v>310</v>
      </c>
      <c r="E334" s="1" t="s">
        <v>5022</v>
      </c>
    </row>
    <row r="335" spans="1:5" x14ac:dyDescent="0.25">
      <c r="A335" s="1" t="s">
        <v>546</v>
      </c>
      <c r="B335" t="s">
        <v>547</v>
      </c>
      <c r="C335" t="s">
        <v>5</v>
      </c>
      <c r="D335" t="s">
        <v>310</v>
      </c>
      <c r="E335" s="1" t="s">
        <v>5022</v>
      </c>
    </row>
    <row r="336" spans="1:5" x14ac:dyDescent="0.25">
      <c r="A336" s="1" t="s">
        <v>1937</v>
      </c>
      <c r="B336" t="s">
        <v>1938</v>
      </c>
      <c r="C336" t="s">
        <v>5</v>
      </c>
      <c r="D336" t="s">
        <v>310</v>
      </c>
      <c r="E336" s="1" t="s">
        <v>5022</v>
      </c>
    </row>
    <row r="337" spans="1:5" x14ac:dyDescent="0.25">
      <c r="A337" s="1" t="s">
        <v>548</v>
      </c>
      <c r="B337" t="s">
        <v>549</v>
      </c>
      <c r="C337" t="s">
        <v>5</v>
      </c>
      <c r="D337" t="s">
        <v>168</v>
      </c>
      <c r="E337" s="1" t="s">
        <v>5022</v>
      </c>
    </row>
    <row r="338" spans="1:5" x14ac:dyDescent="0.25">
      <c r="A338" s="1" t="s">
        <v>550</v>
      </c>
      <c r="B338" t="s">
        <v>551</v>
      </c>
      <c r="C338" t="s">
        <v>5</v>
      </c>
      <c r="D338" t="s">
        <v>310</v>
      </c>
      <c r="E338" s="1" t="s">
        <v>5022</v>
      </c>
    </row>
    <row r="339" spans="1:5" x14ac:dyDescent="0.25">
      <c r="A339" s="1" t="s">
        <v>552</v>
      </c>
      <c r="B339" t="s">
        <v>553</v>
      </c>
      <c r="C339" t="s">
        <v>5</v>
      </c>
      <c r="D339" t="s">
        <v>310</v>
      </c>
      <c r="E339" s="1" t="s">
        <v>5022</v>
      </c>
    </row>
    <row r="340" spans="1:5" x14ac:dyDescent="0.25">
      <c r="A340" s="1" t="s">
        <v>554</v>
      </c>
      <c r="B340" t="s">
        <v>555</v>
      </c>
      <c r="C340" t="s">
        <v>5</v>
      </c>
      <c r="D340" t="s">
        <v>310</v>
      </c>
      <c r="E340" s="1" t="s">
        <v>5022</v>
      </c>
    </row>
    <row r="341" spans="1:5" x14ac:dyDescent="0.25">
      <c r="A341" s="1" t="s">
        <v>556</v>
      </c>
      <c r="B341" t="s">
        <v>557</v>
      </c>
      <c r="C341" t="s">
        <v>5</v>
      </c>
      <c r="D341" t="s">
        <v>310</v>
      </c>
      <c r="E341" s="1" t="s">
        <v>5022</v>
      </c>
    </row>
    <row r="342" spans="1:5" x14ac:dyDescent="0.25">
      <c r="A342" s="1" t="s">
        <v>558</v>
      </c>
      <c r="B342" t="s">
        <v>559</v>
      </c>
      <c r="C342" t="s">
        <v>5</v>
      </c>
      <c r="D342" t="s">
        <v>68</v>
      </c>
      <c r="E342" s="1" t="s">
        <v>5022</v>
      </c>
    </row>
    <row r="343" spans="1:5" x14ac:dyDescent="0.25">
      <c r="A343" s="1" t="s">
        <v>560</v>
      </c>
      <c r="B343" t="s">
        <v>561</v>
      </c>
      <c r="C343" t="s">
        <v>5</v>
      </c>
      <c r="D343" t="s">
        <v>68</v>
      </c>
      <c r="E343" s="1" t="s">
        <v>5024</v>
      </c>
    </row>
    <row r="344" spans="1:5" x14ac:dyDescent="0.25">
      <c r="A344" s="1" t="s">
        <v>1939</v>
      </c>
      <c r="B344" t="s">
        <v>1940</v>
      </c>
      <c r="C344" t="s">
        <v>5</v>
      </c>
      <c r="D344" t="s">
        <v>68</v>
      </c>
      <c r="E344" s="1" t="s">
        <v>5022</v>
      </c>
    </row>
    <row r="345" spans="1:5" x14ac:dyDescent="0.25">
      <c r="A345" s="1" t="s">
        <v>1941</v>
      </c>
      <c r="B345" t="s">
        <v>1942</v>
      </c>
      <c r="C345" t="s">
        <v>5</v>
      </c>
      <c r="D345" t="s">
        <v>68</v>
      </c>
      <c r="E345" s="1" t="s">
        <v>5022</v>
      </c>
    </row>
    <row r="346" spans="1:5" x14ac:dyDescent="0.25">
      <c r="A346" s="1" t="s">
        <v>1943</v>
      </c>
      <c r="B346" t="s">
        <v>1944</v>
      </c>
      <c r="C346" t="s">
        <v>5</v>
      </c>
      <c r="D346" t="s">
        <v>68</v>
      </c>
      <c r="E346" s="1" t="s">
        <v>5022</v>
      </c>
    </row>
    <row r="347" spans="1:5" x14ac:dyDescent="0.25">
      <c r="A347" s="1" t="s">
        <v>562</v>
      </c>
      <c r="B347" t="s">
        <v>563</v>
      </c>
      <c r="C347" t="s">
        <v>5</v>
      </c>
      <c r="D347" t="s">
        <v>233</v>
      </c>
      <c r="E347" s="1" t="s">
        <v>5022</v>
      </c>
    </row>
    <row r="348" spans="1:5" x14ac:dyDescent="0.25">
      <c r="A348" s="1" t="s">
        <v>1945</v>
      </c>
      <c r="B348" t="s">
        <v>1946</v>
      </c>
      <c r="C348" t="s">
        <v>5</v>
      </c>
      <c r="D348" t="s">
        <v>233</v>
      </c>
      <c r="E348" s="1" t="s">
        <v>5022</v>
      </c>
    </row>
    <row r="349" spans="1:5" x14ac:dyDescent="0.25">
      <c r="A349" s="1" t="s">
        <v>1947</v>
      </c>
      <c r="B349" t="s">
        <v>1948</v>
      </c>
      <c r="C349" t="s">
        <v>5</v>
      </c>
      <c r="D349" t="s">
        <v>151</v>
      </c>
      <c r="E349" s="1" t="s">
        <v>5023</v>
      </c>
    </row>
    <row r="350" spans="1:5" x14ac:dyDescent="0.25">
      <c r="A350" s="1" t="s">
        <v>564</v>
      </c>
      <c r="B350" t="s">
        <v>565</v>
      </c>
      <c r="C350" t="s">
        <v>5</v>
      </c>
      <c r="D350" t="s">
        <v>151</v>
      </c>
      <c r="E350" s="1" t="s">
        <v>5024</v>
      </c>
    </row>
    <row r="351" spans="1:5" x14ac:dyDescent="0.25">
      <c r="A351" s="1" t="s">
        <v>566</v>
      </c>
      <c r="B351" t="s">
        <v>567</v>
      </c>
      <c r="C351" t="s">
        <v>5</v>
      </c>
      <c r="D351" t="s">
        <v>42</v>
      </c>
      <c r="E351" s="1" t="s">
        <v>5022</v>
      </c>
    </row>
    <row r="352" spans="1:5" x14ac:dyDescent="0.25">
      <c r="A352" s="1" t="s">
        <v>568</v>
      </c>
      <c r="B352" t="s">
        <v>569</v>
      </c>
      <c r="C352" t="s">
        <v>5</v>
      </c>
      <c r="D352" t="s">
        <v>50</v>
      </c>
      <c r="E352" s="1" t="s">
        <v>5022</v>
      </c>
    </row>
    <row r="353" spans="1:5" x14ac:dyDescent="0.25">
      <c r="A353" s="1" t="s">
        <v>1949</v>
      </c>
      <c r="B353" t="s">
        <v>1950</v>
      </c>
      <c r="C353" t="s">
        <v>5</v>
      </c>
      <c r="D353" t="s">
        <v>50</v>
      </c>
      <c r="E353" s="1" t="s">
        <v>5023</v>
      </c>
    </row>
    <row r="354" spans="1:5" x14ac:dyDescent="0.25">
      <c r="A354" s="1" t="s">
        <v>570</v>
      </c>
      <c r="B354" t="s">
        <v>571</v>
      </c>
      <c r="C354" t="s">
        <v>5</v>
      </c>
      <c r="D354" t="s">
        <v>50</v>
      </c>
      <c r="E354" s="1" t="s">
        <v>5024</v>
      </c>
    </row>
    <row r="355" spans="1:5" x14ac:dyDescent="0.25">
      <c r="A355" s="1" t="s">
        <v>572</v>
      </c>
      <c r="B355" t="s">
        <v>573</v>
      </c>
      <c r="C355" t="s">
        <v>5</v>
      </c>
      <c r="D355" t="s">
        <v>50</v>
      </c>
      <c r="E355" s="1" t="s">
        <v>5024</v>
      </c>
    </row>
    <row r="356" spans="1:5" x14ac:dyDescent="0.25">
      <c r="A356" s="1" t="s">
        <v>574</v>
      </c>
      <c r="B356" t="s">
        <v>575</v>
      </c>
      <c r="C356" t="s">
        <v>5</v>
      </c>
      <c r="D356" t="s">
        <v>168</v>
      </c>
      <c r="E356" s="1" t="s">
        <v>5022</v>
      </c>
    </row>
    <row r="357" spans="1:5" x14ac:dyDescent="0.25">
      <c r="A357" s="1" t="s">
        <v>576</v>
      </c>
      <c r="B357" t="s">
        <v>577</v>
      </c>
      <c r="C357" t="s">
        <v>5</v>
      </c>
      <c r="D357" t="s">
        <v>85</v>
      </c>
      <c r="E357" s="1" t="s">
        <v>5022</v>
      </c>
    </row>
    <row r="358" spans="1:5" x14ac:dyDescent="0.25">
      <c r="A358" s="1" t="s">
        <v>578</v>
      </c>
      <c r="B358" t="s">
        <v>579</v>
      </c>
      <c r="C358" t="s">
        <v>5</v>
      </c>
      <c r="D358" t="s">
        <v>85</v>
      </c>
      <c r="E358" s="1" t="s">
        <v>5022</v>
      </c>
    </row>
    <row r="359" spans="1:5" x14ac:dyDescent="0.25">
      <c r="A359" s="1" t="s">
        <v>580</v>
      </c>
      <c r="B359" t="s">
        <v>581</v>
      </c>
      <c r="C359" t="s">
        <v>5</v>
      </c>
      <c r="D359" t="s">
        <v>85</v>
      </c>
      <c r="E359" s="1" t="s">
        <v>5022</v>
      </c>
    </row>
    <row r="360" spans="1:5" x14ac:dyDescent="0.25">
      <c r="A360" s="1" t="s">
        <v>582</v>
      </c>
      <c r="B360" t="s">
        <v>583</v>
      </c>
      <c r="C360" t="s">
        <v>5</v>
      </c>
      <c r="D360" t="s">
        <v>85</v>
      </c>
      <c r="E360" s="1" t="s">
        <v>5022</v>
      </c>
    </row>
    <row r="361" spans="1:5" x14ac:dyDescent="0.25">
      <c r="A361" s="1" t="s">
        <v>1951</v>
      </c>
      <c r="B361" t="s">
        <v>1952</v>
      </c>
      <c r="C361" t="s">
        <v>5</v>
      </c>
      <c r="D361" t="s">
        <v>49</v>
      </c>
      <c r="E361" s="1" t="s">
        <v>5024</v>
      </c>
    </row>
    <row r="362" spans="1:5" x14ac:dyDescent="0.25">
      <c r="A362" s="1" t="s">
        <v>1953</v>
      </c>
      <c r="B362" t="s">
        <v>1954</v>
      </c>
      <c r="C362" t="s">
        <v>5</v>
      </c>
      <c r="D362" t="s">
        <v>49</v>
      </c>
      <c r="E362" s="1" t="s">
        <v>5024</v>
      </c>
    </row>
    <row r="363" spans="1:5" x14ac:dyDescent="0.25">
      <c r="A363" s="1" t="s">
        <v>584</v>
      </c>
      <c r="B363" t="s">
        <v>585</v>
      </c>
      <c r="C363" t="s">
        <v>5</v>
      </c>
      <c r="D363" t="s">
        <v>151</v>
      </c>
      <c r="E363" s="1" t="s">
        <v>5022</v>
      </c>
    </row>
    <row r="364" spans="1:5" x14ac:dyDescent="0.25">
      <c r="A364" s="1" t="s">
        <v>586</v>
      </c>
      <c r="B364" t="s">
        <v>587</v>
      </c>
      <c r="C364" t="s">
        <v>5</v>
      </c>
      <c r="D364" t="s">
        <v>151</v>
      </c>
      <c r="E364" s="1" t="s">
        <v>5022</v>
      </c>
    </row>
    <row r="365" spans="1:5" x14ac:dyDescent="0.25">
      <c r="A365" s="1" t="s">
        <v>588</v>
      </c>
      <c r="B365" t="s">
        <v>589</v>
      </c>
      <c r="C365" t="s">
        <v>5</v>
      </c>
      <c r="D365" t="s">
        <v>151</v>
      </c>
      <c r="E365" s="1" t="s">
        <v>5022</v>
      </c>
    </row>
    <row r="366" spans="1:5" x14ac:dyDescent="0.25">
      <c r="A366" s="1" t="s">
        <v>590</v>
      </c>
      <c r="B366" t="s">
        <v>591</v>
      </c>
      <c r="C366" t="s">
        <v>5</v>
      </c>
      <c r="D366" t="s">
        <v>50</v>
      </c>
      <c r="E366" s="1" t="s">
        <v>5022</v>
      </c>
    </row>
    <row r="367" spans="1:5" x14ac:dyDescent="0.25">
      <c r="A367" s="1" t="s">
        <v>1955</v>
      </c>
      <c r="B367" t="s">
        <v>1956</v>
      </c>
      <c r="C367" t="s">
        <v>5</v>
      </c>
      <c r="D367" t="s">
        <v>50</v>
      </c>
      <c r="E367" s="1" t="s">
        <v>5023</v>
      </c>
    </row>
    <row r="368" spans="1:5" x14ac:dyDescent="0.25">
      <c r="A368" s="1" t="s">
        <v>592</v>
      </c>
      <c r="B368" t="s">
        <v>593</v>
      </c>
      <c r="C368" t="s">
        <v>5</v>
      </c>
      <c r="D368" t="s">
        <v>50</v>
      </c>
      <c r="E368" s="1" t="s">
        <v>5022</v>
      </c>
    </row>
    <row r="369" spans="1:5" x14ac:dyDescent="0.25">
      <c r="A369" s="1" t="s">
        <v>594</v>
      </c>
      <c r="B369" t="s">
        <v>595</v>
      </c>
      <c r="C369" t="s">
        <v>5</v>
      </c>
      <c r="D369" t="s">
        <v>50</v>
      </c>
      <c r="E369" s="1" t="s">
        <v>5024</v>
      </c>
    </row>
    <row r="370" spans="1:5" x14ac:dyDescent="0.25">
      <c r="A370" s="1" t="s">
        <v>596</v>
      </c>
      <c r="B370" t="s">
        <v>597</v>
      </c>
      <c r="C370" t="s">
        <v>5</v>
      </c>
      <c r="D370" t="s">
        <v>39</v>
      </c>
      <c r="E370" s="1" t="s">
        <v>5022</v>
      </c>
    </row>
    <row r="371" spans="1:5" x14ac:dyDescent="0.25">
      <c r="A371" s="1" t="s">
        <v>598</v>
      </c>
      <c r="B371" t="s">
        <v>599</v>
      </c>
      <c r="C371" t="s">
        <v>5</v>
      </c>
      <c r="D371" t="s">
        <v>50</v>
      </c>
      <c r="E371" s="1" t="s">
        <v>5022</v>
      </c>
    </row>
    <row r="372" spans="1:5" x14ac:dyDescent="0.25">
      <c r="A372" s="1" t="s">
        <v>600</v>
      </c>
      <c r="B372" t="s">
        <v>601</v>
      </c>
      <c r="C372" t="s">
        <v>5</v>
      </c>
      <c r="D372" t="s">
        <v>50</v>
      </c>
      <c r="E372" s="1" t="s">
        <v>5024</v>
      </c>
    </row>
    <row r="373" spans="1:5" x14ac:dyDescent="0.25">
      <c r="A373" s="1" t="s">
        <v>602</v>
      </c>
      <c r="B373" t="s">
        <v>603</v>
      </c>
      <c r="C373" t="s">
        <v>5</v>
      </c>
      <c r="D373" t="s">
        <v>50</v>
      </c>
      <c r="E373" s="1" t="s">
        <v>5022</v>
      </c>
    </row>
    <row r="374" spans="1:5" x14ac:dyDescent="0.25">
      <c r="A374" s="1" t="s">
        <v>604</v>
      </c>
      <c r="B374" t="s">
        <v>605</v>
      </c>
      <c r="C374" t="s">
        <v>5</v>
      </c>
      <c r="D374" t="s">
        <v>50</v>
      </c>
      <c r="E374" s="1" t="s">
        <v>5022</v>
      </c>
    </row>
    <row r="375" spans="1:5" x14ac:dyDescent="0.25">
      <c r="A375" s="1" t="s">
        <v>1957</v>
      </c>
      <c r="B375" t="s">
        <v>1958</v>
      </c>
      <c r="C375" t="s">
        <v>5</v>
      </c>
      <c r="D375" t="s">
        <v>50</v>
      </c>
      <c r="E375" s="1" t="s">
        <v>5023</v>
      </c>
    </row>
    <row r="376" spans="1:5" x14ac:dyDescent="0.25">
      <c r="A376" s="1" t="s">
        <v>606</v>
      </c>
      <c r="B376" t="s">
        <v>607</v>
      </c>
      <c r="C376" t="s">
        <v>5</v>
      </c>
      <c r="D376" t="s">
        <v>151</v>
      </c>
      <c r="E376" s="1" t="s">
        <v>5022</v>
      </c>
    </row>
    <row r="377" spans="1:5" x14ac:dyDescent="0.25">
      <c r="A377" s="1" t="s">
        <v>608</v>
      </c>
      <c r="B377" t="s">
        <v>609</v>
      </c>
      <c r="C377" t="s">
        <v>5</v>
      </c>
      <c r="D377" t="s">
        <v>151</v>
      </c>
      <c r="E377" s="1" t="s">
        <v>5022</v>
      </c>
    </row>
    <row r="378" spans="1:5" x14ac:dyDescent="0.25">
      <c r="A378" s="1" t="s">
        <v>1959</v>
      </c>
      <c r="B378" t="s">
        <v>1960</v>
      </c>
      <c r="C378" t="s">
        <v>5</v>
      </c>
      <c r="D378" t="s">
        <v>68</v>
      </c>
      <c r="E378" s="1" t="s">
        <v>5022</v>
      </c>
    </row>
    <row r="379" spans="1:5" x14ac:dyDescent="0.25">
      <c r="A379" s="1" t="s">
        <v>1961</v>
      </c>
      <c r="B379" t="s">
        <v>1962</v>
      </c>
      <c r="C379" t="s">
        <v>5</v>
      </c>
      <c r="D379" t="s">
        <v>68</v>
      </c>
      <c r="E379" s="1" t="s">
        <v>5022</v>
      </c>
    </row>
    <row r="380" spans="1:5" x14ac:dyDescent="0.25">
      <c r="A380" s="1" t="s">
        <v>610</v>
      </c>
      <c r="B380" t="s">
        <v>611</v>
      </c>
      <c r="C380" t="s">
        <v>5</v>
      </c>
      <c r="D380" t="s">
        <v>26</v>
      </c>
      <c r="E380" s="1" t="s">
        <v>5022</v>
      </c>
    </row>
    <row r="381" spans="1:5" x14ac:dyDescent="0.25">
      <c r="A381" s="1" t="s">
        <v>612</v>
      </c>
      <c r="B381" t="s">
        <v>613</v>
      </c>
      <c r="C381" t="s">
        <v>5</v>
      </c>
      <c r="D381" t="s">
        <v>68</v>
      </c>
      <c r="E381" s="1" t="s">
        <v>5022</v>
      </c>
    </row>
    <row r="382" spans="1:5" x14ac:dyDescent="0.25">
      <c r="A382" s="1" t="s">
        <v>614</v>
      </c>
      <c r="B382" t="s">
        <v>615</v>
      </c>
      <c r="C382" t="s">
        <v>5</v>
      </c>
      <c r="D382" t="s">
        <v>68</v>
      </c>
      <c r="E382" s="1" t="s">
        <v>5022</v>
      </c>
    </row>
    <row r="383" spans="1:5" x14ac:dyDescent="0.25">
      <c r="A383" s="1" t="s">
        <v>616</v>
      </c>
      <c r="B383" t="s">
        <v>617</v>
      </c>
      <c r="C383" t="s">
        <v>5</v>
      </c>
      <c r="D383" t="s">
        <v>68</v>
      </c>
      <c r="E383" s="1" t="s">
        <v>5022</v>
      </c>
    </row>
    <row r="384" spans="1:5" x14ac:dyDescent="0.25">
      <c r="A384" s="1" t="s">
        <v>618</v>
      </c>
      <c r="B384" t="s">
        <v>619</v>
      </c>
      <c r="C384" t="s">
        <v>5</v>
      </c>
      <c r="D384" t="s">
        <v>205</v>
      </c>
      <c r="E384" s="1" t="s">
        <v>5022</v>
      </c>
    </row>
    <row r="385" spans="1:5" x14ac:dyDescent="0.25">
      <c r="A385" s="1" t="s">
        <v>620</v>
      </c>
      <c r="B385" t="s">
        <v>621</v>
      </c>
      <c r="C385" t="s">
        <v>5</v>
      </c>
      <c r="D385" t="s">
        <v>205</v>
      </c>
      <c r="E385" s="1" t="s">
        <v>5022</v>
      </c>
    </row>
    <row r="386" spans="1:5" x14ac:dyDescent="0.25">
      <c r="A386" s="1" t="s">
        <v>622</v>
      </c>
      <c r="B386" t="s">
        <v>623</v>
      </c>
      <c r="C386" t="s">
        <v>5</v>
      </c>
      <c r="D386" t="s">
        <v>205</v>
      </c>
      <c r="E386" s="1" t="s">
        <v>5022</v>
      </c>
    </row>
    <row r="387" spans="1:5" x14ac:dyDescent="0.25">
      <c r="A387" s="1" t="s">
        <v>624</v>
      </c>
      <c r="B387" t="s">
        <v>625</v>
      </c>
      <c r="C387" t="s">
        <v>5</v>
      </c>
      <c r="D387" t="s">
        <v>310</v>
      </c>
      <c r="E387" s="1" t="s">
        <v>5022</v>
      </c>
    </row>
    <row r="388" spans="1:5" x14ac:dyDescent="0.25">
      <c r="A388" s="1" t="s">
        <v>626</v>
      </c>
      <c r="B388" t="s">
        <v>627</v>
      </c>
      <c r="C388" t="s">
        <v>5</v>
      </c>
      <c r="D388" t="s">
        <v>310</v>
      </c>
      <c r="E388" s="1" t="s">
        <v>5022</v>
      </c>
    </row>
    <row r="389" spans="1:5" x14ac:dyDescent="0.25">
      <c r="A389" s="1" t="s">
        <v>628</v>
      </c>
      <c r="B389" t="s">
        <v>629</v>
      </c>
      <c r="C389" t="s">
        <v>5</v>
      </c>
      <c r="D389" t="s">
        <v>310</v>
      </c>
      <c r="E389" s="1" t="s">
        <v>5024</v>
      </c>
    </row>
    <row r="390" spans="1:5" x14ac:dyDescent="0.25">
      <c r="A390" s="1" t="s">
        <v>630</v>
      </c>
      <c r="B390" t="s">
        <v>631</v>
      </c>
      <c r="C390" t="s">
        <v>5</v>
      </c>
      <c r="D390" t="s">
        <v>310</v>
      </c>
      <c r="E390" s="1" t="s">
        <v>5022</v>
      </c>
    </row>
    <row r="391" spans="1:5" x14ac:dyDescent="0.25">
      <c r="A391" s="1" t="s">
        <v>632</v>
      </c>
      <c r="B391" t="s">
        <v>633</v>
      </c>
      <c r="C391" t="s">
        <v>5</v>
      </c>
      <c r="D391" t="s">
        <v>310</v>
      </c>
      <c r="E391" s="1" t="s">
        <v>5024</v>
      </c>
    </row>
    <row r="392" spans="1:5" x14ac:dyDescent="0.25">
      <c r="A392" s="1" t="s">
        <v>1965</v>
      </c>
      <c r="B392" t="s">
        <v>1966</v>
      </c>
      <c r="C392" t="s">
        <v>5</v>
      </c>
      <c r="D392" t="s">
        <v>310</v>
      </c>
      <c r="E392" s="1" t="s">
        <v>5022</v>
      </c>
    </row>
    <row r="393" spans="1:5" x14ac:dyDescent="0.25">
      <c r="A393" s="1" t="s">
        <v>634</v>
      </c>
      <c r="B393" t="s">
        <v>635</v>
      </c>
      <c r="C393" t="s">
        <v>5</v>
      </c>
      <c r="D393" t="s">
        <v>310</v>
      </c>
      <c r="E393" s="1" t="s">
        <v>5022</v>
      </c>
    </row>
    <row r="394" spans="1:5" x14ac:dyDescent="0.25">
      <c r="A394" s="1" t="s">
        <v>636</v>
      </c>
      <c r="B394" t="s">
        <v>637</v>
      </c>
      <c r="C394" t="s">
        <v>5</v>
      </c>
      <c r="D394" t="s">
        <v>310</v>
      </c>
      <c r="E394" s="1" t="s">
        <v>5022</v>
      </c>
    </row>
    <row r="395" spans="1:5" x14ac:dyDescent="0.25">
      <c r="A395" s="1" t="s">
        <v>638</v>
      </c>
      <c r="B395" t="s">
        <v>639</v>
      </c>
      <c r="C395" t="s">
        <v>5</v>
      </c>
      <c r="D395" t="s">
        <v>310</v>
      </c>
      <c r="E395" s="1" t="s">
        <v>5022</v>
      </c>
    </row>
    <row r="396" spans="1:5" x14ac:dyDescent="0.25">
      <c r="A396" s="1" t="s">
        <v>640</v>
      </c>
      <c r="B396" t="s">
        <v>641</v>
      </c>
      <c r="C396" t="s">
        <v>5</v>
      </c>
      <c r="D396" t="s">
        <v>310</v>
      </c>
      <c r="E396" s="1" t="s">
        <v>5022</v>
      </c>
    </row>
    <row r="397" spans="1:5" x14ac:dyDescent="0.25">
      <c r="A397" s="1" t="s">
        <v>642</v>
      </c>
      <c r="B397" t="s">
        <v>643</v>
      </c>
      <c r="C397" t="s">
        <v>5</v>
      </c>
      <c r="D397" t="s">
        <v>310</v>
      </c>
      <c r="E397" s="1" t="s">
        <v>5022</v>
      </c>
    </row>
    <row r="398" spans="1:5" x14ac:dyDescent="0.25">
      <c r="A398" s="1" t="s">
        <v>644</v>
      </c>
      <c r="B398" t="s">
        <v>645</v>
      </c>
      <c r="C398" t="s">
        <v>5</v>
      </c>
      <c r="D398" t="s">
        <v>310</v>
      </c>
      <c r="E398" s="1" t="s">
        <v>5022</v>
      </c>
    </row>
    <row r="399" spans="1:5" x14ac:dyDescent="0.25">
      <c r="A399" s="1" t="s">
        <v>646</v>
      </c>
      <c r="B399" t="s">
        <v>647</v>
      </c>
      <c r="C399" t="s">
        <v>5</v>
      </c>
      <c r="D399" t="s">
        <v>310</v>
      </c>
      <c r="E399" s="1" t="s">
        <v>5022</v>
      </c>
    </row>
    <row r="400" spans="1:5" x14ac:dyDescent="0.25">
      <c r="A400" s="1" t="s">
        <v>648</v>
      </c>
      <c r="B400" t="s">
        <v>649</v>
      </c>
      <c r="C400" t="s">
        <v>5</v>
      </c>
      <c r="D400" t="s">
        <v>6</v>
      </c>
      <c r="E400" s="1" t="s">
        <v>5022</v>
      </c>
    </row>
    <row r="401" spans="1:5" x14ac:dyDescent="0.25">
      <c r="A401" s="1" t="s">
        <v>650</v>
      </c>
      <c r="B401" t="s">
        <v>651</v>
      </c>
      <c r="C401" t="s">
        <v>5</v>
      </c>
      <c r="D401" t="s">
        <v>6</v>
      </c>
      <c r="E401" s="1" t="s">
        <v>5022</v>
      </c>
    </row>
    <row r="402" spans="1:5" x14ac:dyDescent="0.25">
      <c r="A402" s="1" t="s">
        <v>652</v>
      </c>
      <c r="B402" t="s">
        <v>653</v>
      </c>
      <c r="C402" t="s">
        <v>5</v>
      </c>
      <c r="D402" t="s">
        <v>6</v>
      </c>
      <c r="E402" s="1" t="s">
        <v>5024</v>
      </c>
    </row>
    <row r="403" spans="1:5" x14ac:dyDescent="0.25">
      <c r="A403" s="1" t="s">
        <v>654</v>
      </c>
      <c r="B403" t="s">
        <v>655</v>
      </c>
      <c r="C403" t="s">
        <v>5</v>
      </c>
      <c r="D403" t="s">
        <v>6</v>
      </c>
      <c r="E403" s="1" t="s">
        <v>5022</v>
      </c>
    </row>
    <row r="404" spans="1:5" x14ac:dyDescent="0.25">
      <c r="A404" s="1" t="s">
        <v>656</v>
      </c>
      <c r="B404" t="s">
        <v>657</v>
      </c>
      <c r="C404" t="s">
        <v>5</v>
      </c>
      <c r="D404" t="s">
        <v>6</v>
      </c>
      <c r="E404" s="1" t="s">
        <v>5022</v>
      </c>
    </row>
    <row r="405" spans="1:5" x14ac:dyDescent="0.25">
      <c r="A405" s="1" t="s">
        <v>658</v>
      </c>
      <c r="B405" t="s">
        <v>659</v>
      </c>
      <c r="C405" t="s">
        <v>5</v>
      </c>
      <c r="D405" t="s">
        <v>6</v>
      </c>
      <c r="E405" s="1" t="s">
        <v>5022</v>
      </c>
    </row>
    <row r="406" spans="1:5" x14ac:dyDescent="0.25">
      <c r="A406" s="1" t="s">
        <v>660</v>
      </c>
      <c r="B406" t="s">
        <v>661</v>
      </c>
      <c r="C406" t="s">
        <v>5</v>
      </c>
      <c r="D406" t="s">
        <v>6</v>
      </c>
      <c r="E406" s="1" t="s">
        <v>5022</v>
      </c>
    </row>
    <row r="407" spans="1:5" x14ac:dyDescent="0.25">
      <c r="A407" s="1" t="s">
        <v>1967</v>
      </c>
      <c r="B407" t="s">
        <v>1968</v>
      </c>
      <c r="C407" t="s">
        <v>5</v>
      </c>
      <c r="D407" t="s">
        <v>59</v>
      </c>
      <c r="E407" s="1" t="s">
        <v>5022</v>
      </c>
    </row>
    <row r="408" spans="1:5" x14ac:dyDescent="0.25">
      <c r="A408" s="1" t="s">
        <v>662</v>
      </c>
      <c r="B408" t="s">
        <v>663</v>
      </c>
      <c r="C408" t="s">
        <v>5</v>
      </c>
      <c r="D408" t="s">
        <v>59</v>
      </c>
      <c r="E408" s="1" t="s">
        <v>5022</v>
      </c>
    </row>
    <row r="409" spans="1:5" x14ac:dyDescent="0.25">
      <c r="A409" s="1" t="s">
        <v>664</v>
      </c>
      <c r="B409" t="s">
        <v>665</v>
      </c>
      <c r="C409" t="s">
        <v>5</v>
      </c>
      <c r="D409" t="s">
        <v>59</v>
      </c>
      <c r="E409" s="1" t="s">
        <v>5024</v>
      </c>
    </row>
    <row r="410" spans="1:5" x14ac:dyDescent="0.25">
      <c r="A410" s="1" t="s">
        <v>666</v>
      </c>
      <c r="B410" t="s">
        <v>667</v>
      </c>
      <c r="C410" t="s">
        <v>5</v>
      </c>
      <c r="D410" t="s">
        <v>59</v>
      </c>
      <c r="E410" s="1" t="s">
        <v>5022</v>
      </c>
    </row>
    <row r="411" spans="1:5" x14ac:dyDescent="0.25">
      <c r="A411" s="1" t="s">
        <v>668</v>
      </c>
      <c r="B411" t="s">
        <v>669</v>
      </c>
      <c r="C411" t="s">
        <v>5</v>
      </c>
      <c r="D411" t="s">
        <v>68</v>
      </c>
      <c r="E411" s="1" t="s">
        <v>5024</v>
      </c>
    </row>
    <row r="412" spans="1:5" x14ac:dyDescent="0.25">
      <c r="A412" s="1" t="s">
        <v>670</v>
      </c>
      <c r="B412" t="s">
        <v>671</v>
      </c>
      <c r="C412" t="s">
        <v>5</v>
      </c>
      <c r="D412" t="s">
        <v>49</v>
      </c>
      <c r="E412" s="1" t="s">
        <v>5022</v>
      </c>
    </row>
    <row r="413" spans="1:5" x14ac:dyDescent="0.25">
      <c r="A413" s="1" t="s">
        <v>1969</v>
      </c>
      <c r="B413" t="s">
        <v>1970</v>
      </c>
      <c r="C413" t="s">
        <v>5</v>
      </c>
      <c r="D413" t="s">
        <v>49</v>
      </c>
      <c r="E413" s="1" t="s">
        <v>5022</v>
      </c>
    </row>
    <row r="414" spans="1:5" x14ac:dyDescent="0.25">
      <c r="A414" s="1" t="s">
        <v>672</v>
      </c>
      <c r="B414" t="s">
        <v>673</v>
      </c>
      <c r="C414" t="s">
        <v>5</v>
      </c>
      <c r="D414" t="s">
        <v>49</v>
      </c>
      <c r="E414" s="1" t="s">
        <v>5022</v>
      </c>
    </row>
    <row r="415" spans="1:5" x14ac:dyDescent="0.25">
      <c r="A415" s="1" t="s">
        <v>674</v>
      </c>
      <c r="B415" t="s">
        <v>675</v>
      </c>
      <c r="C415" t="s">
        <v>5</v>
      </c>
      <c r="D415" t="s">
        <v>151</v>
      </c>
      <c r="E415" s="1" t="s">
        <v>5022</v>
      </c>
    </row>
    <row r="416" spans="1:5" x14ac:dyDescent="0.25">
      <c r="A416" s="1" t="s">
        <v>676</v>
      </c>
      <c r="B416" t="s">
        <v>677</v>
      </c>
      <c r="C416" t="s">
        <v>5</v>
      </c>
      <c r="D416" t="s">
        <v>151</v>
      </c>
      <c r="E416" s="1" t="s">
        <v>5022</v>
      </c>
    </row>
    <row r="417" spans="1:5" x14ac:dyDescent="0.25">
      <c r="A417" s="1" t="s">
        <v>1971</v>
      </c>
      <c r="B417" t="s">
        <v>1972</v>
      </c>
      <c r="C417" t="s">
        <v>5</v>
      </c>
      <c r="D417" t="s">
        <v>151</v>
      </c>
      <c r="E417" s="1" t="s">
        <v>5022</v>
      </c>
    </row>
    <row r="418" spans="1:5" x14ac:dyDescent="0.25">
      <c r="A418" s="1" t="s">
        <v>678</v>
      </c>
      <c r="B418" t="s">
        <v>679</v>
      </c>
      <c r="C418" t="s">
        <v>5</v>
      </c>
      <c r="D418" t="s">
        <v>151</v>
      </c>
      <c r="E418" s="1" t="s">
        <v>5022</v>
      </c>
    </row>
    <row r="419" spans="1:5" x14ac:dyDescent="0.25">
      <c r="A419" s="1" t="s">
        <v>680</v>
      </c>
      <c r="B419" t="s">
        <v>681</v>
      </c>
      <c r="C419" t="s">
        <v>5</v>
      </c>
      <c r="D419" t="s">
        <v>151</v>
      </c>
      <c r="E419" s="1" t="s">
        <v>5023</v>
      </c>
    </row>
    <row r="420" spans="1:5" x14ac:dyDescent="0.25">
      <c r="A420" s="1" t="s">
        <v>1973</v>
      </c>
      <c r="B420" t="s">
        <v>1974</v>
      </c>
      <c r="C420" t="s">
        <v>5</v>
      </c>
      <c r="D420" t="s">
        <v>205</v>
      </c>
      <c r="E420" s="1" t="s">
        <v>5022</v>
      </c>
    </row>
    <row r="421" spans="1:5" x14ac:dyDescent="0.25">
      <c r="A421" s="1" t="s">
        <v>1975</v>
      </c>
      <c r="B421" t="s">
        <v>1976</v>
      </c>
      <c r="C421" t="s">
        <v>5</v>
      </c>
      <c r="D421" t="s">
        <v>205</v>
      </c>
      <c r="E421" s="1" t="s">
        <v>5022</v>
      </c>
    </row>
    <row r="422" spans="1:5" x14ac:dyDescent="0.25">
      <c r="A422" s="1" t="s">
        <v>682</v>
      </c>
      <c r="B422" t="s">
        <v>683</v>
      </c>
      <c r="C422" t="s">
        <v>5</v>
      </c>
      <c r="D422" t="s">
        <v>85</v>
      </c>
      <c r="E422" s="1" t="s">
        <v>5022</v>
      </c>
    </row>
    <row r="423" spans="1:5" x14ac:dyDescent="0.25">
      <c r="A423" s="1" t="s">
        <v>684</v>
      </c>
      <c r="B423" t="s">
        <v>685</v>
      </c>
      <c r="C423" t="s">
        <v>5</v>
      </c>
      <c r="D423" t="s">
        <v>85</v>
      </c>
      <c r="E423" s="1" t="s">
        <v>5022</v>
      </c>
    </row>
    <row r="424" spans="1:5" x14ac:dyDescent="0.25">
      <c r="A424" s="1" t="s">
        <v>1977</v>
      </c>
      <c r="B424" t="s">
        <v>1978</v>
      </c>
      <c r="C424" t="s">
        <v>5</v>
      </c>
      <c r="D424" t="s">
        <v>205</v>
      </c>
      <c r="E424" s="1" t="s">
        <v>5022</v>
      </c>
    </row>
    <row r="425" spans="1:5" x14ac:dyDescent="0.25">
      <c r="A425" s="1" t="s">
        <v>686</v>
      </c>
      <c r="B425" t="s">
        <v>687</v>
      </c>
      <c r="C425" t="s">
        <v>5</v>
      </c>
      <c r="D425" t="s">
        <v>205</v>
      </c>
      <c r="E425" s="1" t="s">
        <v>5022</v>
      </c>
    </row>
    <row r="426" spans="1:5" x14ac:dyDescent="0.25">
      <c r="A426" s="1" t="s">
        <v>688</v>
      </c>
      <c r="B426" t="s">
        <v>689</v>
      </c>
      <c r="C426" t="s">
        <v>5</v>
      </c>
      <c r="D426" t="s">
        <v>205</v>
      </c>
      <c r="E426" s="1" t="s">
        <v>5022</v>
      </c>
    </row>
    <row r="427" spans="1:5" x14ac:dyDescent="0.25">
      <c r="A427" s="1" t="s">
        <v>690</v>
      </c>
      <c r="B427" t="s">
        <v>691</v>
      </c>
      <c r="C427" t="s">
        <v>5</v>
      </c>
      <c r="D427" t="s">
        <v>42</v>
      </c>
      <c r="E427" s="1" t="s">
        <v>5022</v>
      </c>
    </row>
    <row r="428" spans="1:5" x14ac:dyDescent="0.25">
      <c r="A428" s="1" t="s">
        <v>692</v>
      </c>
      <c r="B428" t="s">
        <v>693</v>
      </c>
      <c r="C428" t="s">
        <v>5</v>
      </c>
      <c r="D428" t="s">
        <v>42</v>
      </c>
      <c r="E428" s="1" t="s">
        <v>5022</v>
      </c>
    </row>
    <row r="429" spans="1:5" x14ac:dyDescent="0.25">
      <c r="A429" s="1" t="s">
        <v>694</v>
      </c>
      <c r="B429" t="s">
        <v>695</v>
      </c>
      <c r="C429" t="s">
        <v>5</v>
      </c>
      <c r="D429" t="s">
        <v>39</v>
      </c>
      <c r="E429" s="1" t="s">
        <v>5022</v>
      </c>
    </row>
    <row r="430" spans="1:5" x14ac:dyDescent="0.25">
      <c r="A430" s="1" t="s">
        <v>696</v>
      </c>
      <c r="B430" t="s">
        <v>697</v>
      </c>
      <c r="C430" t="s">
        <v>5</v>
      </c>
      <c r="D430" t="s">
        <v>39</v>
      </c>
      <c r="E430" s="1" t="s">
        <v>5022</v>
      </c>
    </row>
    <row r="431" spans="1:5" x14ac:dyDescent="0.25">
      <c r="A431" s="1" t="s">
        <v>698</v>
      </c>
      <c r="B431" t="s">
        <v>699</v>
      </c>
      <c r="C431" t="s">
        <v>5</v>
      </c>
      <c r="D431" t="s">
        <v>39</v>
      </c>
      <c r="E431" s="1" t="s">
        <v>5022</v>
      </c>
    </row>
    <row r="432" spans="1:5" x14ac:dyDescent="0.25">
      <c r="A432" s="1" t="s">
        <v>700</v>
      </c>
      <c r="B432" t="s">
        <v>701</v>
      </c>
      <c r="C432" t="s">
        <v>5</v>
      </c>
      <c r="D432" t="s">
        <v>39</v>
      </c>
      <c r="E432" s="1" t="s">
        <v>5022</v>
      </c>
    </row>
    <row r="433" spans="1:5" x14ac:dyDescent="0.25">
      <c r="A433" s="1" t="s">
        <v>1979</v>
      </c>
      <c r="B433" t="s">
        <v>1980</v>
      </c>
      <c r="C433" t="s">
        <v>5</v>
      </c>
      <c r="D433" t="s">
        <v>39</v>
      </c>
      <c r="E433" s="1" t="s">
        <v>5022</v>
      </c>
    </row>
    <row r="434" spans="1:5" x14ac:dyDescent="0.25">
      <c r="A434" s="1" t="s">
        <v>1981</v>
      </c>
      <c r="B434" t="s">
        <v>1982</v>
      </c>
      <c r="C434" t="s">
        <v>5</v>
      </c>
      <c r="D434" t="s">
        <v>50</v>
      </c>
      <c r="E434" s="1" t="s">
        <v>5023</v>
      </c>
    </row>
    <row r="435" spans="1:5" x14ac:dyDescent="0.25">
      <c r="A435" s="1" t="s">
        <v>1983</v>
      </c>
      <c r="B435" t="s">
        <v>1984</v>
      </c>
      <c r="C435" t="s">
        <v>5</v>
      </c>
      <c r="D435" t="s">
        <v>50</v>
      </c>
      <c r="E435" s="1" t="s">
        <v>5022</v>
      </c>
    </row>
    <row r="436" spans="1:5" x14ac:dyDescent="0.25">
      <c r="A436" s="1" t="s">
        <v>702</v>
      </c>
      <c r="B436" t="s">
        <v>703</v>
      </c>
      <c r="C436" t="s">
        <v>5</v>
      </c>
      <c r="D436" t="s">
        <v>50</v>
      </c>
      <c r="E436" s="1" t="s">
        <v>5022</v>
      </c>
    </row>
    <row r="437" spans="1:5" x14ac:dyDescent="0.25">
      <c r="A437" s="1" t="s">
        <v>704</v>
      </c>
      <c r="B437" t="s">
        <v>705</v>
      </c>
      <c r="C437" t="s">
        <v>5</v>
      </c>
      <c r="D437" t="s">
        <v>50</v>
      </c>
      <c r="E437" s="1" t="s">
        <v>5022</v>
      </c>
    </row>
    <row r="438" spans="1:5" x14ac:dyDescent="0.25">
      <c r="A438" s="1" t="s">
        <v>708</v>
      </c>
      <c r="B438" t="s">
        <v>709</v>
      </c>
      <c r="C438" t="s">
        <v>5</v>
      </c>
      <c r="D438" t="s">
        <v>50</v>
      </c>
      <c r="E438" s="1" t="s">
        <v>5022</v>
      </c>
    </row>
    <row r="439" spans="1:5" x14ac:dyDescent="0.25">
      <c r="A439" s="1" t="s">
        <v>710</v>
      </c>
      <c r="B439" t="s">
        <v>711</v>
      </c>
      <c r="C439" t="s">
        <v>5</v>
      </c>
      <c r="D439" t="s">
        <v>50</v>
      </c>
      <c r="E439" s="1" t="s">
        <v>5022</v>
      </c>
    </row>
    <row r="440" spans="1:5" x14ac:dyDescent="0.25">
      <c r="A440" s="1" t="s">
        <v>712</v>
      </c>
      <c r="B440" t="s">
        <v>713</v>
      </c>
      <c r="C440" t="s">
        <v>5</v>
      </c>
      <c r="D440" t="s">
        <v>50</v>
      </c>
      <c r="E440" s="1" t="s">
        <v>5023</v>
      </c>
    </row>
    <row r="441" spans="1:5" x14ac:dyDescent="0.25">
      <c r="A441" s="1" t="s">
        <v>714</v>
      </c>
      <c r="B441" t="s">
        <v>715</v>
      </c>
      <c r="C441" t="s">
        <v>5</v>
      </c>
      <c r="D441" t="s">
        <v>50</v>
      </c>
      <c r="E441" s="1" t="s">
        <v>5022</v>
      </c>
    </row>
    <row r="442" spans="1:5" x14ac:dyDescent="0.25">
      <c r="A442" s="1" t="s">
        <v>716</v>
      </c>
      <c r="B442" t="s">
        <v>717</v>
      </c>
      <c r="C442" t="s">
        <v>5</v>
      </c>
      <c r="D442" t="s">
        <v>50</v>
      </c>
      <c r="E442" s="1" t="s">
        <v>5024</v>
      </c>
    </row>
    <row r="443" spans="1:5" x14ac:dyDescent="0.25">
      <c r="A443" s="1" t="s">
        <v>718</v>
      </c>
      <c r="B443" t="s">
        <v>719</v>
      </c>
      <c r="C443" t="s">
        <v>5</v>
      </c>
      <c r="D443" t="s">
        <v>50</v>
      </c>
      <c r="E443" s="1" t="s">
        <v>5022</v>
      </c>
    </row>
    <row r="444" spans="1:5" x14ac:dyDescent="0.25">
      <c r="A444" s="1" t="s">
        <v>1985</v>
      </c>
      <c r="B444" t="s">
        <v>1986</v>
      </c>
      <c r="C444" t="s">
        <v>5</v>
      </c>
      <c r="D444" t="s">
        <v>50</v>
      </c>
      <c r="E444" s="1" t="s">
        <v>5022</v>
      </c>
    </row>
    <row r="445" spans="1:5" x14ac:dyDescent="0.25">
      <c r="A445" s="1" t="s">
        <v>720</v>
      </c>
      <c r="B445" t="s">
        <v>721</v>
      </c>
      <c r="C445" t="s">
        <v>5</v>
      </c>
      <c r="D445" t="s">
        <v>50</v>
      </c>
      <c r="E445" s="1" t="s">
        <v>5024</v>
      </c>
    </row>
    <row r="446" spans="1:5" x14ac:dyDescent="0.25">
      <c r="A446" s="1" t="s">
        <v>722</v>
      </c>
      <c r="B446" t="s">
        <v>115</v>
      </c>
      <c r="C446" t="s">
        <v>5</v>
      </c>
      <c r="D446" t="s">
        <v>50</v>
      </c>
      <c r="E446" s="1" t="s">
        <v>5022</v>
      </c>
    </row>
    <row r="447" spans="1:5" x14ac:dyDescent="0.25">
      <c r="A447" s="1" t="s">
        <v>1987</v>
      </c>
      <c r="B447" t="s">
        <v>1988</v>
      </c>
      <c r="C447" t="s">
        <v>5</v>
      </c>
      <c r="D447" t="s">
        <v>50</v>
      </c>
      <c r="E447" s="1" t="s">
        <v>5024</v>
      </c>
    </row>
    <row r="448" spans="1:5" x14ac:dyDescent="0.25">
      <c r="A448" s="1" t="s">
        <v>1989</v>
      </c>
      <c r="B448" t="s">
        <v>1990</v>
      </c>
      <c r="C448" t="s">
        <v>5</v>
      </c>
      <c r="D448" t="s">
        <v>50</v>
      </c>
      <c r="E448" s="1" t="s">
        <v>5023</v>
      </c>
    </row>
    <row r="449" spans="1:5" x14ac:dyDescent="0.25">
      <c r="A449" s="1" t="s">
        <v>1991</v>
      </c>
      <c r="B449" t="s">
        <v>1992</v>
      </c>
      <c r="C449" t="s">
        <v>5</v>
      </c>
      <c r="D449" t="s">
        <v>50</v>
      </c>
      <c r="E449" s="1" t="s">
        <v>5022</v>
      </c>
    </row>
    <row r="450" spans="1:5" x14ac:dyDescent="0.25">
      <c r="A450" s="1" t="s">
        <v>723</v>
      </c>
      <c r="B450" t="s">
        <v>724</v>
      </c>
      <c r="C450" t="s">
        <v>5</v>
      </c>
      <c r="D450" t="s">
        <v>50</v>
      </c>
      <c r="E450" s="1" t="s">
        <v>5022</v>
      </c>
    </row>
    <row r="451" spans="1:5" x14ac:dyDescent="0.25">
      <c r="A451" s="1" t="s">
        <v>1993</v>
      </c>
      <c r="B451" t="s">
        <v>1994</v>
      </c>
      <c r="C451" t="s">
        <v>5</v>
      </c>
      <c r="D451" t="s">
        <v>50</v>
      </c>
      <c r="E451" s="1" t="s">
        <v>5022</v>
      </c>
    </row>
    <row r="452" spans="1:5" x14ac:dyDescent="0.25">
      <c r="A452" s="1" t="s">
        <v>725</v>
      </c>
      <c r="B452" t="s">
        <v>115</v>
      </c>
      <c r="C452" t="s">
        <v>5</v>
      </c>
      <c r="D452" t="s">
        <v>50</v>
      </c>
      <c r="E452" s="1" t="s">
        <v>5022</v>
      </c>
    </row>
    <row r="453" spans="1:5" x14ac:dyDescent="0.25">
      <c r="A453" s="1" t="s">
        <v>726</v>
      </c>
      <c r="B453" t="s">
        <v>727</v>
      </c>
      <c r="C453" t="s">
        <v>5</v>
      </c>
      <c r="D453" t="s">
        <v>50</v>
      </c>
      <c r="E453" s="1" t="s">
        <v>5022</v>
      </c>
    </row>
    <row r="454" spans="1:5" x14ac:dyDescent="0.25">
      <c r="A454" s="1" t="s">
        <v>1995</v>
      </c>
      <c r="B454" t="s">
        <v>1996</v>
      </c>
      <c r="C454" t="s">
        <v>5</v>
      </c>
      <c r="D454" t="s">
        <v>50</v>
      </c>
      <c r="E454" s="1" t="s">
        <v>5022</v>
      </c>
    </row>
    <row r="455" spans="1:5" x14ac:dyDescent="0.25">
      <c r="A455" s="1" t="s">
        <v>728</v>
      </c>
      <c r="B455" t="s">
        <v>115</v>
      </c>
      <c r="C455" t="s">
        <v>5</v>
      </c>
      <c r="D455" t="s">
        <v>50</v>
      </c>
      <c r="E455" s="1" t="s">
        <v>5022</v>
      </c>
    </row>
    <row r="456" spans="1:5" x14ac:dyDescent="0.25">
      <c r="A456" s="1" t="s">
        <v>729</v>
      </c>
      <c r="B456" t="s">
        <v>730</v>
      </c>
      <c r="C456" t="s">
        <v>5</v>
      </c>
      <c r="D456" t="s">
        <v>50</v>
      </c>
      <c r="E456" s="1" t="s">
        <v>5024</v>
      </c>
    </row>
    <row r="457" spans="1:5" x14ac:dyDescent="0.25">
      <c r="A457" s="1" t="s">
        <v>731</v>
      </c>
      <c r="B457" t="s">
        <v>732</v>
      </c>
      <c r="C457" t="s">
        <v>5</v>
      </c>
      <c r="D457" t="s">
        <v>50</v>
      </c>
      <c r="E457" s="1" t="s">
        <v>5022</v>
      </c>
    </row>
    <row r="458" spans="1:5" x14ac:dyDescent="0.25">
      <c r="A458" s="1" t="s">
        <v>733</v>
      </c>
      <c r="B458" t="s">
        <v>734</v>
      </c>
      <c r="C458" t="s">
        <v>5</v>
      </c>
      <c r="D458" t="s">
        <v>50</v>
      </c>
      <c r="E458" s="1" t="s">
        <v>5022</v>
      </c>
    </row>
    <row r="459" spans="1:5" x14ac:dyDescent="0.25">
      <c r="A459" s="1" t="s">
        <v>735</v>
      </c>
      <c r="B459" t="s">
        <v>736</v>
      </c>
      <c r="C459" t="s">
        <v>5</v>
      </c>
      <c r="D459" t="s">
        <v>50</v>
      </c>
      <c r="E459" s="1" t="s">
        <v>5022</v>
      </c>
    </row>
    <row r="460" spans="1:5" x14ac:dyDescent="0.25">
      <c r="A460" s="1" t="s">
        <v>737</v>
      </c>
      <c r="B460" t="s">
        <v>738</v>
      </c>
      <c r="C460" t="s">
        <v>5</v>
      </c>
      <c r="D460" t="s">
        <v>50</v>
      </c>
      <c r="E460" s="1" t="s">
        <v>5024</v>
      </c>
    </row>
    <row r="461" spans="1:5" x14ac:dyDescent="0.25">
      <c r="A461" s="1" t="s">
        <v>739</v>
      </c>
      <c r="B461" t="s">
        <v>740</v>
      </c>
      <c r="C461" t="s">
        <v>5</v>
      </c>
      <c r="D461" t="s">
        <v>50</v>
      </c>
      <c r="E461" s="1" t="s">
        <v>5022</v>
      </c>
    </row>
    <row r="462" spans="1:5" x14ac:dyDescent="0.25">
      <c r="A462" s="1" t="s">
        <v>741</v>
      </c>
      <c r="B462" t="s">
        <v>742</v>
      </c>
      <c r="C462" t="s">
        <v>5</v>
      </c>
      <c r="D462" t="s">
        <v>50</v>
      </c>
      <c r="E462" s="1" t="s">
        <v>5024</v>
      </c>
    </row>
    <row r="463" spans="1:5" x14ac:dyDescent="0.25">
      <c r="A463" s="1" t="s">
        <v>743</v>
      </c>
      <c r="B463" t="s">
        <v>744</v>
      </c>
      <c r="C463" t="s">
        <v>5</v>
      </c>
      <c r="D463" t="s">
        <v>50</v>
      </c>
      <c r="E463" s="1" t="s">
        <v>5024</v>
      </c>
    </row>
    <row r="464" spans="1:5" x14ac:dyDescent="0.25">
      <c r="A464" s="1" t="s">
        <v>745</v>
      </c>
      <c r="B464" t="s">
        <v>746</v>
      </c>
      <c r="C464" t="s">
        <v>5</v>
      </c>
      <c r="D464" t="s">
        <v>50</v>
      </c>
      <c r="E464" s="1" t="s">
        <v>5024</v>
      </c>
    </row>
    <row r="465" spans="1:5" x14ac:dyDescent="0.25">
      <c r="A465" s="1" t="s">
        <v>747</v>
      </c>
      <c r="B465" t="s">
        <v>748</v>
      </c>
      <c r="C465" t="s">
        <v>5</v>
      </c>
      <c r="D465" t="s">
        <v>50</v>
      </c>
      <c r="E465" s="1" t="s">
        <v>5022</v>
      </c>
    </row>
    <row r="466" spans="1:5" x14ac:dyDescent="0.25">
      <c r="A466" s="1" t="s">
        <v>749</v>
      </c>
      <c r="B466" t="s">
        <v>750</v>
      </c>
      <c r="C466" t="s">
        <v>5</v>
      </c>
      <c r="D466" t="s">
        <v>50</v>
      </c>
      <c r="E466" s="1" t="s">
        <v>5024</v>
      </c>
    </row>
    <row r="467" spans="1:5" x14ac:dyDescent="0.25">
      <c r="A467" s="1" t="s">
        <v>751</v>
      </c>
      <c r="B467" t="s">
        <v>752</v>
      </c>
      <c r="C467" t="s">
        <v>5</v>
      </c>
      <c r="D467" t="s">
        <v>50</v>
      </c>
      <c r="E467" s="1" t="s">
        <v>5024</v>
      </c>
    </row>
    <row r="468" spans="1:5" x14ac:dyDescent="0.25">
      <c r="A468" s="1" t="s">
        <v>753</v>
      </c>
      <c r="B468" t="s">
        <v>754</v>
      </c>
      <c r="C468" t="s">
        <v>5</v>
      </c>
      <c r="D468" t="s">
        <v>50</v>
      </c>
      <c r="E468" s="1" t="s">
        <v>5022</v>
      </c>
    </row>
    <row r="469" spans="1:5" x14ac:dyDescent="0.25">
      <c r="A469" s="1" t="s">
        <v>755</v>
      </c>
      <c r="B469" t="s">
        <v>756</v>
      </c>
      <c r="C469" t="s">
        <v>5</v>
      </c>
      <c r="D469" t="s">
        <v>50</v>
      </c>
      <c r="E469" s="1" t="s">
        <v>5024</v>
      </c>
    </row>
    <row r="470" spans="1:5" x14ac:dyDescent="0.25">
      <c r="A470" s="1" t="s">
        <v>757</v>
      </c>
      <c r="B470" t="s">
        <v>758</v>
      </c>
      <c r="C470" t="s">
        <v>5</v>
      </c>
      <c r="D470" t="s">
        <v>50</v>
      </c>
      <c r="E470" s="1" t="s">
        <v>5024</v>
      </c>
    </row>
    <row r="471" spans="1:5" x14ac:dyDescent="0.25">
      <c r="A471" s="1" t="s">
        <v>759</v>
      </c>
      <c r="B471" t="s">
        <v>760</v>
      </c>
      <c r="C471" t="s">
        <v>5</v>
      </c>
      <c r="D471" t="s">
        <v>50</v>
      </c>
      <c r="E471" s="1" t="s">
        <v>5022</v>
      </c>
    </row>
    <row r="472" spans="1:5" x14ac:dyDescent="0.25">
      <c r="A472" s="1" t="s">
        <v>761</v>
      </c>
      <c r="B472" t="s">
        <v>762</v>
      </c>
      <c r="C472" t="s">
        <v>5</v>
      </c>
      <c r="D472" t="s">
        <v>50</v>
      </c>
      <c r="E472" s="1" t="s">
        <v>5024</v>
      </c>
    </row>
    <row r="473" spans="1:5" x14ac:dyDescent="0.25">
      <c r="A473" s="1" t="s">
        <v>1997</v>
      </c>
      <c r="B473" t="s">
        <v>1998</v>
      </c>
      <c r="C473" t="s">
        <v>5</v>
      </c>
      <c r="D473" t="s">
        <v>50</v>
      </c>
      <c r="E473" s="1" t="s">
        <v>5034</v>
      </c>
    </row>
    <row r="474" spans="1:5" x14ac:dyDescent="0.25">
      <c r="A474" s="1" t="s">
        <v>763</v>
      </c>
      <c r="B474" t="s">
        <v>764</v>
      </c>
      <c r="C474" t="s">
        <v>5</v>
      </c>
      <c r="D474" t="s">
        <v>50</v>
      </c>
      <c r="E474" s="1" t="s">
        <v>5022</v>
      </c>
    </row>
    <row r="475" spans="1:5" x14ac:dyDescent="0.25">
      <c r="A475" s="1" t="s">
        <v>765</v>
      </c>
      <c r="B475" t="s">
        <v>766</v>
      </c>
      <c r="C475" t="s">
        <v>5</v>
      </c>
      <c r="D475" t="s">
        <v>6</v>
      </c>
      <c r="E475" s="1" t="s">
        <v>5022</v>
      </c>
    </row>
    <row r="476" spans="1:5" x14ac:dyDescent="0.25">
      <c r="A476" s="1" t="s">
        <v>767</v>
      </c>
      <c r="B476" t="s">
        <v>768</v>
      </c>
      <c r="C476" t="s">
        <v>5</v>
      </c>
      <c r="D476" t="s">
        <v>6</v>
      </c>
      <c r="E476" s="1" t="s">
        <v>5022</v>
      </c>
    </row>
    <row r="477" spans="1:5" x14ac:dyDescent="0.25">
      <c r="A477" s="1" t="s">
        <v>769</v>
      </c>
      <c r="B477" t="s">
        <v>770</v>
      </c>
      <c r="C477" t="s">
        <v>5</v>
      </c>
      <c r="D477" t="s">
        <v>6</v>
      </c>
      <c r="E477" s="1" t="s">
        <v>5022</v>
      </c>
    </row>
    <row r="478" spans="1:5" x14ac:dyDescent="0.25">
      <c r="A478" s="1" t="s">
        <v>771</v>
      </c>
      <c r="B478" t="s">
        <v>772</v>
      </c>
      <c r="C478" t="s">
        <v>5</v>
      </c>
      <c r="D478" t="s">
        <v>6</v>
      </c>
      <c r="E478" s="1" t="s">
        <v>5022</v>
      </c>
    </row>
    <row r="479" spans="1:5" x14ac:dyDescent="0.25">
      <c r="A479" s="1" t="s">
        <v>773</v>
      </c>
      <c r="B479" t="s">
        <v>774</v>
      </c>
      <c r="C479" t="s">
        <v>5</v>
      </c>
      <c r="D479" t="s">
        <v>6</v>
      </c>
      <c r="E479" s="1" t="s">
        <v>5022</v>
      </c>
    </row>
    <row r="480" spans="1:5" x14ac:dyDescent="0.25">
      <c r="A480" s="1" t="s">
        <v>775</v>
      </c>
      <c r="B480" t="s">
        <v>776</v>
      </c>
      <c r="C480" t="s">
        <v>5</v>
      </c>
      <c r="D480" t="s">
        <v>6</v>
      </c>
      <c r="E480" s="1" t="s">
        <v>5022</v>
      </c>
    </row>
    <row r="481" spans="1:5" x14ac:dyDescent="0.25">
      <c r="A481" s="1" t="s">
        <v>777</v>
      </c>
      <c r="B481" t="s">
        <v>778</v>
      </c>
      <c r="C481" t="s">
        <v>5</v>
      </c>
      <c r="D481" t="s">
        <v>205</v>
      </c>
      <c r="E481" s="1" t="s">
        <v>5022</v>
      </c>
    </row>
    <row r="482" spans="1:5" x14ac:dyDescent="0.25">
      <c r="A482" s="1" t="s">
        <v>1999</v>
      </c>
      <c r="B482" t="s">
        <v>2000</v>
      </c>
      <c r="C482" t="s">
        <v>5</v>
      </c>
      <c r="D482" t="s">
        <v>205</v>
      </c>
      <c r="E482" s="1" t="s">
        <v>5022</v>
      </c>
    </row>
    <row r="483" spans="1:5" x14ac:dyDescent="0.25">
      <c r="A483" s="1" t="s">
        <v>779</v>
      </c>
      <c r="B483" t="s">
        <v>780</v>
      </c>
      <c r="C483" t="s">
        <v>5</v>
      </c>
      <c r="D483" t="s">
        <v>233</v>
      </c>
      <c r="E483" s="1" t="s">
        <v>5022</v>
      </c>
    </row>
    <row r="484" spans="1:5" x14ac:dyDescent="0.25">
      <c r="A484" s="1" t="s">
        <v>781</v>
      </c>
      <c r="B484" t="s">
        <v>782</v>
      </c>
      <c r="C484" t="s">
        <v>5</v>
      </c>
      <c r="D484" t="s">
        <v>233</v>
      </c>
      <c r="E484" s="1" t="s">
        <v>5022</v>
      </c>
    </row>
    <row r="485" spans="1:5" x14ac:dyDescent="0.25">
      <c r="A485" s="1" t="s">
        <v>2001</v>
      </c>
      <c r="B485" t="s">
        <v>2002</v>
      </c>
      <c r="C485" t="s">
        <v>5</v>
      </c>
      <c r="D485" t="s">
        <v>233</v>
      </c>
      <c r="E485" s="1" t="s">
        <v>5022</v>
      </c>
    </row>
    <row r="486" spans="1:5" x14ac:dyDescent="0.25">
      <c r="A486" s="1" t="s">
        <v>2003</v>
      </c>
      <c r="B486" t="s">
        <v>2004</v>
      </c>
      <c r="C486" t="s">
        <v>5</v>
      </c>
      <c r="D486" t="s">
        <v>68</v>
      </c>
      <c r="E486" s="1" t="s">
        <v>5022</v>
      </c>
    </row>
    <row r="487" spans="1:5" x14ac:dyDescent="0.25">
      <c r="A487" s="1" t="s">
        <v>783</v>
      </c>
      <c r="B487" t="s">
        <v>784</v>
      </c>
      <c r="C487" t="s">
        <v>5</v>
      </c>
      <c r="D487" t="s">
        <v>68</v>
      </c>
      <c r="E487" s="1" t="s">
        <v>5022</v>
      </c>
    </row>
    <row r="488" spans="1:5" x14ac:dyDescent="0.25">
      <c r="A488" s="1" t="s">
        <v>785</v>
      </c>
      <c r="B488" t="s">
        <v>786</v>
      </c>
      <c r="C488" t="s">
        <v>5</v>
      </c>
      <c r="D488" t="s">
        <v>68</v>
      </c>
      <c r="E488" s="1" t="s">
        <v>5024</v>
      </c>
    </row>
    <row r="489" spans="1:5" x14ac:dyDescent="0.25">
      <c r="A489" s="1" t="s">
        <v>2005</v>
      </c>
      <c r="B489" t="s">
        <v>2006</v>
      </c>
      <c r="C489" t="s">
        <v>5</v>
      </c>
      <c r="D489" t="s">
        <v>68</v>
      </c>
      <c r="E489" s="1" t="s">
        <v>5022</v>
      </c>
    </row>
    <row r="490" spans="1:5" x14ac:dyDescent="0.25">
      <c r="A490" s="1" t="s">
        <v>787</v>
      </c>
      <c r="B490" t="s">
        <v>788</v>
      </c>
      <c r="C490" t="s">
        <v>5</v>
      </c>
      <c r="D490" t="s">
        <v>68</v>
      </c>
      <c r="E490" s="1" t="s">
        <v>5022</v>
      </c>
    </row>
    <row r="491" spans="1:5" x14ac:dyDescent="0.25">
      <c r="A491" s="1" t="s">
        <v>789</v>
      </c>
      <c r="B491" t="s">
        <v>790</v>
      </c>
      <c r="C491" t="s">
        <v>5</v>
      </c>
      <c r="D491" t="s">
        <v>68</v>
      </c>
      <c r="E491" s="1" t="s">
        <v>5024</v>
      </c>
    </row>
    <row r="492" spans="1:5" x14ac:dyDescent="0.25">
      <c r="A492" s="1" t="s">
        <v>791</v>
      </c>
      <c r="B492" t="s">
        <v>792</v>
      </c>
      <c r="C492" t="s">
        <v>5</v>
      </c>
      <c r="D492" t="s">
        <v>205</v>
      </c>
      <c r="E492" s="1" t="s">
        <v>5022</v>
      </c>
    </row>
    <row r="493" spans="1:5" x14ac:dyDescent="0.25">
      <c r="A493" s="1" t="s">
        <v>793</v>
      </c>
      <c r="B493" t="s">
        <v>794</v>
      </c>
      <c r="C493" t="s">
        <v>5</v>
      </c>
      <c r="D493" t="s">
        <v>6</v>
      </c>
      <c r="E493" s="1" t="s">
        <v>5022</v>
      </c>
    </row>
    <row r="494" spans="1:5" x14ac:dyDescent="0.25">
      <c r="A494" s="1" t="s">
        <v>795</v>
      </c>
      <c r="B494" t="s">
        <v>796</v>
      </c>
      <c r="C494" t="s">
        <v>5</v>
      </c>
      <c r="D494" t="s">
        <v>6</v>
      </c>
      <c r="E494" s="1" t="s">
        <v>5022</v>
      </c>
    </row>
    <row r="495" spans="1:5" x14ac:dyDescent="0.25">
      <c r="A495" s="1" t="s">
        <v>797</v>
      </c>
      <c r="B495" t="s">
        <v>798</v>
      </c>
      <c r="C495" t="s">
        <v>5</v>
      </c>
      <c r="D495" t="s">
        <v>6</v>
      </c>
      <c r="E495" s="1" t="s">
        <v>5022</v>
      </c>
    </row>
    <row r="496" spans="1:5" x14ac:dyDescent="0.25">
      <c r="A496" s="1" t="s">
        <v>799</v>
      </c>
      <c r="B496" t="s">
        <v>800</v>
      </c>
      <c r="C496" t="s">
        <v>5</v>
      </c>
      <c r="D496" t="s">
        <v>6</v>
      </c>
      <c r="E496" s="1" t="s">
        <v>5022</v>
      </c>
    </row>
    <row r="497" spans="1:5" x14ac:dyDescent="0.25">
      <c r="A497" s="1" t="s">
        <v>801</v>
      </c>
      <c r="B497" t="s">
        <v>802</v>
      </c>
      <c r="C497" t="s">
        <v>5</v>
      </c>
      <c r="D497" t="s">
        <v>6</v>
      </c>
      <c r="E497" s="1" t="s">
        <v>5022</v>
      </c>
    </row>
    <row r="498" spans="1:5" x14ac:dyDescent="0.25">
      <c r="A498" s="1" t="s">
        <v>803</v>
      </c>
      <c r="B498" t="s">
        <v>804</v>
      </c>
      <c r="C498" t="s">
        <v>5</v>
      </c>
      <c r="D498" t="s">
        <v>6</v>
      </c>
      <c r="E498" s="1" t="s">
        <v>5022</v>
      </c>
    </row>
    <row r="499" spans="1:5" x14ac:dyDescent="0.25">
      <c r="A499" s="1" t="s">
        <v>805</v>
      </c>
      <c r="B499" t="s">
        <v>806</v>
      </c>
      <c r="C499" t="s">
        <v>5</v>
      </c>
      <c r="D499" t="s">
        <v>6</v>
      </c>
      <c r="E499" s="1" t="s">
        <v>5022</v>
      </c>
    </row>
    <row r="500" spans="1:5" x14ac:dyDescent="0.25">
      <c r="A500" s="1" t="s">
        <v>807</v>
      </c>
      <c r="B500" t="s">
        <v>808</v>
      </c>
      <c r="C500" t="s">
        <v>5</v>
      </c>
      <c r="D500" t="s">
        <v>6</v>
      </c>
      <c r="E500" s="1" t="s">
        <v>5022</v>
      </c>
    </row>
    <row r="501" spans="1:5" x14ac:dyDescent="0.25">
      <c r="A501" s="1" t="s">
        <v>809</v>
      </c>
      <c r="B501" t="s">
        <v>810</v>
      </c>
      <c r="C501" t="s">
        <v>5</v>
      </c>
      <c r="D501" t="s">
        <v>23</v>
      </c>
      <c r="E501" s="1" t="s">
        <v>5034</v>
      </c>
    </row>
    <row r="502" spans="1:5" x14ac:dyDescent="0.25">
      <c r="A502" s="1" t="s">
        <v>811</v>
      </c>
      <c r="B502" t="s">
        <v>812</v>
      </c>
      <c r="C502" t="s">
        <v>5</v>
      </c>
      <c r="D502" t="s">
        <v>23</v>
      </c>
      <c r="E502" s="1" t="s">
        <v>5034</v>
      </c>
    </row>
    <row r="503" spans="1:5" x14ac:dyDescent="0.25">
      <c r="A503" s="1" t="s">
        <v>813</v>
      </c>
      <c r="B503" t="s">
        <v>814</v>
      </c>
      <c r="C503" t="s">
        <v>5</v>
      </c>
      <c r="D503" t="s">
        <v>23</v>
      </c>
      <c r="E503" s="1" t="s">
        <v>5022</v>
      </c>
    </row>
    <row r="504" spans="1:5" x14ac:dyDescent="0.25">
      <c r="A504" s="1" t="s">
        <v>815</v>
      </c>
      <c r="B504" t="s">
        <v>816</v>
      </c>
      <c r="C504" t="s">
        <v>5</v>
      </c>
      <c r="D504" t="s">
        <v>23</v>
      </c>
      <c r="E504" s="1" t="s">
        <v>5024</v>
      </c>
    </row>
    <row r="505" spans="1:5" x14ac:dyDescent="0.25">
      <c r="A505" s="1" t="s">
        <v>817</v>
      </c>
      <c r="B505" t="s">
        <v>818</v>
      </c>
      <c r="C505" t="s">
        <v>5</v>
      </c>
      <c r="D505" t="s">
        <v>23</v>
      </c>
      <c r="E505" s="1" t="s">
        <v>5034</v>
      </c>
    </row>
    <row r="506" spans="1:5" x14ac:dyDescent="0.25">
      <c r="A506" s="1" t="s">
        <v>819</v>
      </c>
      <c r="B506" t="s">
        <v>820</v>
      </c>
      <c r="C506" t="s">
        <v>5</v>
      </c>
      <c r="D506" t="s">
        <v>23</v>
      </c>
      <c r="E506" s="1" t="s">
        <v>5024</v>
      </c>
    </row>
    <row r="507" spans="1:5" x14ac:dyDescent="0.25">
      <c r="A507" s="1" t="s">
        <v>821</v>
      </c>
      <c r="B507" t="s">
        <v>822</v>
      </c>
      <c r="C507" t="s">
        <v>5</v>
      </c>
      <c r="D507" t="s">
        <v>23</v>
      </c>
      <c r="E507" s="1" t="s">
        <v>5024</v>
      </c>
    </row>
    <row r="508" spans="1:5" x14ac:dyDescent="0.25">
      <c r="A508" s="1" t="s">
        <v>823</v>
      </c>
      <c r="B508" t="s">
        <v>824</v>
      </c>
      <c r="C508" t="s">
        <v>5</v>
      </c>
      <c r="D508" t="s">
        <v>23</v>
      </c>
      <c r="E508" s="1" t="s">
        <v>5024</v>
      </c>
    </row>
    <row r="509" spans="1:5" x14ac:dyDescent="0.25">
      <c r="A509" s="1" t="s">
        <v>825</v>
      </c>
      <c r="B509" t="s">
        <v>826</v>
      </c>
      <c r="C509" t="s">
        <v>5</v>
      </c>
      <c r="D509" t="s">
        <v>23</v>
      </c>
      <c r="E509" s="1" t="s">
        <v>5023</v>
      </c>
    </row>
    <row r="510" spans="1:5" x14ac:dyDescent="0.25">
      <c r="A510" s="1" t="s">
        <v>827</v>
      </c>
      <c r="B510" t="s">
        <v>828</v>
      </c>
      <c r="C510" t="s">
        <v>5</v>
      </c>
      <c r="D510" t="s">
        <v>23</v>
      </c>
      <c r="E510" s="1" t="s">
        <v>5024</v>
      </c>
    </row>
    <row r="511" spans="1:5" x14ac:dyDescent="0.25">
      <c r="A511" s="1" t="s">
        <v>829</v>
      </c>
      <c r="B511" t="s">
        <v>830</v>
      </c>
      <c r="C511" t="s">
        <v>5</v>
      </c>
      <c r="D511" t="s">
        <v>23</v>
      </c>
      <c r="E511" s="1" t="s">
        <v>5024</v>
      </c>
    </row>
    <row r="512" spans="1:5" x14ac:dyDescent="0.25">
      <c r="A512" s="1" t="s">
        <v>831</v>
      </c>
      <c r="B512" t="s">
        <v>832</v>
      </c>
      <c r="C512" t="s">
        <v>5</v>
      </c>
      <c r="D512" t="s">
        <v>23</v>
      </c>
      <c r="E512" s="1" t="s">
        <v>5023</v>
      </c>
    </row>
    <row r="513" spans="1:5" x14ac:dyDescent="0.25">
      <c r="A513" s="1" t="s">
        <v>833</v>
      </c>
      <c r="B513" t="s">
        <v>834</v>
      </c>
      <c r="C513" t="s">
        <v>5</v>
      </c>
      <c r="D513" t="s">
        <v>23</v>
      </c>
      <c r="E513" s="1" t="s">
        <v>5024</v>
      </c>
    </row>
    <row r="514" spans="1:5" x14ac:dyDescent="0.25">
      <c r="A514" s="1" t="s">
        <v>835</v>
      </c>
      <c r="B514" t="s">
        <v>836</v>
      </c>
      <c r="C514" t="s">
        <v>5</v>
      </c>
      <c r="D514" t="s">
        <v>23</v>
      </c>
      <c r="E514" s="1" t="s">
        <v>5024</v>
      </c>
    </row>
    <row r="515" spans="1:5" x14ac:dyDescent="0.25">
      <c r="A515" s="1" t="s">
        <v>837</v>
      </c>
      <c r="B515" t="s">
        <v>838</v>
      </c>
      <c r="C515" t="s">
        <v>5</v>
      </c>
      <c r="D515" t="s">
        <v>23</v>
      </c>
      <c r="E515" s="1" t="s">
        <v>5024</v>
      </c>
    </row>
    <row r="516" spans="1:5" x14ac:dyDescent="0.25">
      <c r="A516" s="1" t="s">
        <v>839</v>
      </c>
      <c r="B516" t="s">
        <v>840</v>
      </c>
      <c r="C516" t="s">
        <v>5</v>
      </c>
      <c r="D516" t="s">
        <v>23</v>
      </c>
      <c r="E516" s="1" t="s">
        <v>5022</v>
      </c>
    </row>
    <row r="517" spans="1:5" x14ac:dyDescent="0.25">
      <c r="A517" s="1" t="s">
        <v>841</v>
      </c>
      <c r="B517" t="s">
        <v>842</v>
      </c>
      <c r="C517" t="s">
        <v>5</v>
      </c>
      <c r="D517" t="s">
        <v>23</v>
      </c>
      <c r="E517" s="1" t="s">
        <v>5023</v>
      </c>
    </row>
    <row r="518" spans="1:5" x14ac:dyDescent="0.25">
      <c r="A518" s="1" t="s">
        <v>843</v>
      </c>
      <c r="B518" t="s">
        <v>844</v>
      </c>
      <c r="C518" t="s">
        <v>5</v>
      </c>
      <c r="D518" t="s">
        <v>23</v>
      </c>
      <c r="E518" s="1" t="s">
        <v>5024</v>
      </c>
    </row>
    <row r="519" spans="1:5" x14ac:dyDescent="0.25">
      <c r="A519" s="1" t="s">
        <v>2007</v>
      </c>
      <c r="B519" t="s">
        <v>2008</v>
      </c>
      <c r="C519" t="s">
        <v>5</v>
      </c>
      <c r="D519" t="s">
        <v>85</v>
      </c>
      <c r="E519" s="1" t="s">
        <v>5022</v>
      </c>
    </row>
    <row r="520" spans="1:5" x14ac:dyDescent="0.25">
      <c r="A520" s="1" t="s">
        <v>2009</v>
      </c>
      <c r="B520" t="s">
        <v>2010</v>
      </c>
      <c r="C520" t="s">
        <v>5</v>
      </c>
      <c r="D520" t="s">
        <v>85</v>
      </c>
      <c r="E520" s="1" t="s">
        <v>5023</v>
      </c>
    </row>
    <row r="521" spans="1:5" x14ac:dyDescent="0.25">
      <c r="A521" s="1" t="s">
        <v>845</v>
      </c>
      <c r="B521" t="s">
        <v>846</v>
      </c>
      <c r="C521" t="s">
        <v>5</v>
      </c>
      <c r="D521" t="s">
        <v>85</v>
      </c>
      <c r="E521" s="1" t="s">
        <v>5024</v>
      </c>
    </row>
    <row r="522" spans="1:5" x14ac:dyDescent="0.25">
      <c r="A522" s="1" t="s">
        <v>847</v>
      </c>
      <c r="B522" t="s">
        <v>848</v>
      </c>
      <c r="C522" t="s">
        <v>5</v>
      </c>
      <c r="D522" t="s">
        <v>85</v>
      </c>
      <c r="E522" s="1" t="s">
        <v>5024</v>
      </c>
    </row>
    <row r="523" spans="1:5" x14ac:dyDescent="0.25">
      <c r="A523" s="1" t="s">
        <v>849</v>
      </c>
      <c r="B523" t="s">
        <v>850</v>
      </c>
      <c r="C523" t="s">
        <v>5</v>
      </c>
      <c r="D523" t="s">
        <v>85</v>
      </c>
      <c r="E523" s="1" t="s">
        <v>5022</v>
      </c>
    </row>
    <row r="524" spans="1:5" x14ac:dyDescent="0.25">
      <c r="A524" s="1" t="s">
        <v>851</v>
      </c>
      <c r="B524" t="s">
        <v>852</v>
      </c>
      <c r="C524" t="s">
        <v>5</v>
      </c>
      <c r="D524" t="s">
        <v>85</v>
      </c>
      <c r="E524" s="1" t="s">
        <v>5022</v>
      </c>
    </row>
    <row r="525" spans="1:5" x14ac:dyDescent="0.25">
      <c r="A525" s="1" t="s">
        <v>853</v>
      </c>
      <c r="B525" t="s">
        <v>854</v>
      </c>
      <c r="C525" t="s">
        <v>5</v>
      </c>
      <c r="D525" t="s">
        <v>85</v>
      </c>
      <c r="E525" s="1" t="s">
        <v>5022</v>
      </c>
    </row>
    <row r="526" spans="1:5" x14ac:dyDescent="0.25">
      <c r="A526" s="1" t="s">
        <v>855</v>
      </c>
      <c r="B526" t="s">
        <v>856</v>
      </c>
      <c r="C526" t="s">
        <v>5</v>
      </c>
      <c r="D526" t="s">
        <v>85</v>
      </c>
      <c r="E526" s="1" t="s">
        <v>5022</v>
      </c>
    </row>
    <row r="527" spans="1:5" x14ac:dyDescent="0.25">
      <c r="A527" s="1" t="s">
        <v>857</v>
      </c>
      <c r="B527" t="s">
        <v>858</v>
      </c>
      <c r="C527" t="s">
        <v>5</v>
      </c>
      <c r="D527" t="s">
        <v>85</v>
      </c>
      <c r="E527" s="1" t="s">
        <v>5022</v>
      </c>
    </row>
    <row r="528" spans="1:5" x14ac:dyDescent="0.25">
      <c r="A528" s="1" t="s">
        <v>859</v>
      </c>
      <c r="B528" t="s">
        <v>860</v>
      </c>
      <c r="C528" t="s">
        <v>5</v>
      </c>
      <c r="D528" t="s">
        <v>85</v>
      </c>
      <c r="E528" s="1" t="s">
        <v>5022</v>
      </c>
    </row>
    <row r="529" spans="1:5" x14ac:dyDescent="0.25">
      <c r="A529" s="1" t="s">
        <v>861</v>
      </c>
      <c r="B529" t="s">
        <v>862</v>
      </c>
      <c r="C529" t="s">
        <v>5</v>
      </c>
      <c r="D529" t="s">
        <v>85</v>
      </c>
      <c r="E529" s="1" t="s">
        <v>5022</v>
      </c>
    </row>
    <row r="530" spans="1:5" x14ac:dyDescent="0.25">
      <c r="A530" s="1" t="s">
        <v>863</v>
      </c>
      <c r="B530" t="s">
        <v>864</v>
      </c>
      <c r="C530" t="s">
        <v>5</v>
      </c>
      <c r="D530" t="s">
        <v>85</v>
      </c>
      <c r="E530" s="1" t="s">
        <v>5022</v>
      </c>
    </row>
    <row r="531" spans="1:5" x14ac:dyDescent="0.25">
      <c r="A531" s="1" t="s">
        <v>2011</v>
      </c>
      <c r="B531" t="s">
        <v>2012</v>
      </c>
      <c r="C531" t="s">
        <v>5</v>
      </c>
      <c r="D531" t="s">
        <v>151</v>
      </c>
      <c r="E531" s="1" t="s">
        <v>5023</v>
      </c>
    </row>
    <row r="532" spans="1:5" x14ac:dyDescent="0.25">
      <c r="A532" s="1" t="s">
        <v>865</v>
      </c>
      <c r="B532" t="s">
        <v>866</v>
      </c>
      <c r="C532" t="s">
        <v>5</v>
      </c>
      <c r="D532" t="s">
        <v>151</v>
      </c>
      <c r="E532" s="1" t="s">
        <v>5024</v>
      </c>
    </row>
    <row r="533" spans="1:5" x14ac:dyDescent="0.25">
      <c r="A533" s="1" t="s">
        <v>2013</v>
      </c>
      <c r="B533" t="s">
        <v>2014</v>
      </c>
      <c r="C533" t="s">
        <v>5</v>
      </c>
      <c r="D533" t="s">
        <v>151</v>
      </c>
      <c r="E533" s="1" t="s">
        <v>5022</v>
      </c>
    </row>
    <row r="534" spans="1:5" x14ac:dyDescent="0.25">
      <c r="A534" s="1" t="s">
        <v>2015</v>
      </c>
      <c r="B534" t="s">
        <v>2016</v>
      </c>
      <c r="C534" t="s">
        <v>5</v>
      </c>
      <c r="D534" t="s">
        <v>151</v>
      </c>
      <c r="E534" s="1" t="s">
        <v>5022</v>
      </c>
    </row>
    <row r="535" spans="1:5" x14ac:dyDescent="0.25">
      <c r="A535" s="1" t="s">
        <v>867</v>
      </c>
      <c r="B535" t="s">
        <v>868</v>
      </c>
      <c r="C535" t="s">
        <v>5</v>
      </c>
      <c r="D535" t="s">
        <v>151</v>
      </c>
      <c r="E535" s="1" t="s">
        <v>5022</v>
      </c>
    </row>
    <row r="536" spans="1:5" x14ac:dyDescent="0.25">
      <c r="A536" s="1" t="s">
        <v>2017</v>
      </c>
      <c r="B536" t="s">
        <v>2018</v>
      </c>
      <c r="C536" t="s">
        <v>5</v>
      </c>
      <c r="D536" t="s">
        <v>151</v>
      </c>
      <c r="E536" s="1" t="s">
        <v>5023</v>
      </c>
    </row>
    <row r="537" spans="1:5" x14ac:dyDescent="0.25">
      <c r="A537" s="1" t="s">
        <v>869</v>
      </c>
      <c r="B537" t="s">
        <v>870</v>
      </c>
      <c r="C537" t="s">
        <v>5</v>
      </c>
      <c r="D537" t="s">
        <v>353</v>
      </c>
      <c r="E537" s="1" t="s">
        <v>5024</v>
      </c>
    </row>
    <row r="538" spans="1:5" x14ac:dyDescent="0.25">
      <c r="A538" s="1" t="s">
        <v>2019</v>
      </c>
      <c r="B538" t="s">
        <v>2020</v>
      </c>
      <c r="C538" t="s">
        <v>5</v>
      </c>
      <c r="D538" t="s">
        <v>353</v>
      </c>
      <c r="E538" s="1" t="s">
        <v>5023</v>
      </c>
    </row>
    <row r="539" spans="1:5" x14ac:dyDescent="0.25">
      <c r="A539" s="1" t="s">
        <v>2021</v>
      </c>
      <c r="B539" t="s">
        <v>2022</v>
      </c>
      <c r="C539" t="s">
        <v>5</v>
      </c>
      <c r="D539" t="s">
        <v>353</v>
      </c>
      <c r="E539" s="1" t="s">
        <v>5022</v>
      </c>
    </row>
    <row r="540" spans="1:5" x14ac:dyDescent="0.25">
      <c r="A540" s="1" t="s">
        <v>871</v>
      </c>
      <c r="B540" t="s">
        <v>872</v>
      </c>
      <c r="C540" t="s">
        <v>5</v>
      </c>
      <c r="D540" t="s">
        <v>168</v>
      </c>
      <c r="E540" s="1" t="s">
        <v>5024</v>
      </c>
    </row>
    <row r="541" spans="1:5" x14ac:dyDescent="0.25">
      <c r="A541" s="1" t="s">
        <v>873</v>
      </c>
      <c r="B541" t="s">
        <v>874</v>
      </c>
      <c r="C541" t="s">
        <v>5</v>
      </c>
      <c r="D541" t="s">
        <v>168</v>
      </c>
      <c r="E541" s="1" t="s">
        <v>5022</v>
      </c>
    </row>
    <row r="542" spans="1:5" x14ac:dyDescent="0.25">
      <c r="A542" s="1" t="s">
        <v>875</v>
      </c>
      <c r="B542" t="s">
        <v>876</v>
      </c>
      <c r="C542" t="s">
        <v>5</v>
      </c>
      <c r="D542" t="s">
        <v>168</v>
      </c>
      <c r="E542" s="1" t="s">
        <v>5022</v>
      </c>
    </row>
    <row r="543" spans="1:5" x14ac:dyDescent="0.25">
      <c r="A543" s="1" t="s">
        <v>877</v>
      </c>
      <c r="B543" t="s">
        <v>878</v>
      </c>
      <c r="C543" t="s">
        <v>5</v>
      </c>
      <c r="D543" t="s">
        <v>168</v>
      </c>
      <c r="E543" s="1" t="s">
        <v>5022</v>
      </c>
    </row>
    <row r="544" spans="1:5" x14ac:dyDescent="0.25">
      <c r="A544" s="1" t="s">
        <v>879</v>
      </c>
      <c r="B544" t="s">
        <v>880</v>
      </c>
      <c r="C544" t="s">
        <v>5</v>
      </c>
      <c r="D544" t="s">
        <v>168</v>
      </c>
      <c r="E544" s="1" t="s">
        <v>5022</v>
      </c>
    </row>
    <row r="545" spans="1:5" x14ac:dyDescent="0.25">
      <c r="A545" s="1" t="s">
        <v>2023</v>
      </c>
      <c r="B545" t="s">
        <v>2024</v>
      </c>
      <c r="C545" t="s">
        <v>5</v>
      </c>
      <c r="D545" t="s">
        <v>168</v>
      </c>
      <c r="E545" s="1" t="s">
        <v>5022</v>
      </c>
    </row>
    <row r="546" spans="1:5" x14ac:dyDescent="0.25">
      <c r="A546" s="1" t="s">
        <v>881</v>
      </c>
      <c r="B546" t="s">
        <v>882</v>
      </c>
      <c r="C546" t="s">
        <v>5</v>
      </c>
      <c r="D546" t="s">
        <v>168</v>
      </c>
      <c r="E546" s="1" t="s">
        <v>5022</v>
      </c>
    </row>
    <row r="547" spans="1:5" x14ac:dyDescent="0.25">
      <c r="A547" s="1" t="s">
        <v>883</v>
      </c>
      <c r="B547" t="s">
        <v>884</v>
      </c>
      <c r="C547" t="s">
        <v>5</v>
      </c>
      <c r="D547" t="s">
        <v>59</v>
      </c>
      <c r="E547" s="1" t="s">
        <v>5034</v>
      </c>
    </row>
    <row r="548" spans="1:5" x14ac:dyDescent="0.25">
      <c r="A548" s="1" t="s">
        <v>885</v>
      </c>
      <c r="B548" t="s">
        <v>886</v>
      </c>
      <c r="C548" t="s">
        <v>5</v>
      </c>
      <c r="D548" t="s">
        <v>59</v>
      </c>
      <c r="E548" s="1" t="s">
        <v>5023</v>
      </c>
    </row>
    <row r="549" spans="1:5" x14ac:dyDescent="0.25">
      <c r="A549" s="1" t="s">
        <v>2025</v>
      </c>
      <c r="B549" t="s">
        <v>2026</v>
      </c>
      <c r="C549" t="s">
        <v>5</v>
      </c>
      <c r="D549" t="s">
        <v>59</v>
      </c>
      <c r="E549" s="1" t="s">
        <v>5022</v>
      </c>
    </row>
    <row r="550" spans="1:5" x14ac:dyDescent="0.25">
      <c r="A550" s="1" t="s">
        <v>2027</v>
      </c>
      <c r="B550" t="s">
        <v>2028</v>
      </c>
      <c r="C550" t="s">
        <v>5</v>
      </c>
      <c r="D550" t="s">
        <v>59</v>
      </c>
      <c r="E550" s="1" t="s">
        <v>5022</v>
      </c>
    </row>
    <row r="551" spans="1:5" x14ac:dyDescent="0.25">
      <c r="A551" s="1" t="s">
        <v>2029</v>
      </c>
      <c r="B551" t="s">
        <v>2030</v>
      </c>
      <c r="C551" t="s">
        <v>5</v>
      </c>
      <c r="D551" t="s">
        <v>59</v>
      </c>
      <c r="E551" s="1" t="s">
        <v>5023</v>
      </c>
    </row>
    <row r="552" spans="1:5" x14ac:dyDescent="0.25">
      <c r="A552" s="1" t="s">
        <v>887</v>
      </c>
      <c r="B552" t="s">
        <v>888</v>
      </c>
      <c r="C552" t="s">
        <v>5</v>
      </c>
      <c r="D552" t="s">
        <v>22</v>
      </c>
      <c r="E552" s="1" t="s">
        <v>5022</v>
      </c>
    </row>
    <row r="553" spans="1:5" x14ac:dyDescent="0.25">
      <c r="A553" s="1" t="s">
        <v>889</v>
      </c>
      <c r="B553" t="s">
        <v>890</v>
      </c>
      <c r="C553" t="s">
        <v>5</v>
      </c>
      <c r="D553" t="s">
        <v>22</v>
      </c>
      <c r="E553" s="1" t="s">
        <v>5022</v>
      </c>
    </row>
    <row r="554" spans="1:5" x14ac:dyDescent="0.25">
      <c r="A554" s="1" t="s">
        <v>891</v>
      </c>
      <c r="B554" t="s">
        <v>892</v>
      </c>
      <c r="C554" t="s">
        <v>5</v>
      </c>
      <c r="D554" t="s">
        <v>22</v>
      </c>
      <c r="E554" s="1" t="s">
        <v>5022</v>
      </c>
    </row>
    <row r="555" spans="1:5" x14ac:dyDescent="0.25">
      <c r="A555" s="1" t="s">
        <v>2031</v>
      </c>
      <c r="B555" t="s">
        <v>2032</v>
      </c>
      <c r="C555" t="s">
        <v>5</v>
      </c>
      <c r="D555" t="s">
        <v>510</v>
      </c>
      <c r="E555" s="1" t="s">
        <v>5022</v>
      </c>
    </row>
    <row r="556" spans="1:5" x14ac:dyDescent="0.25">
      <c r="A556" s="1" t="s">
        <v>893</v>
      </c>
      <c r="B556" t="s">
        <v>894</v>
      </c>
      <c r="C556" t="s">
        <v>5</v>
      </c>
      <c r="D556" t="s">
        <v>510</v>
      </c>
      <c r="E556" s="1" t="s">
        <v>5022</v>
      </c>
    </row>
    <row r="557" spans="1:5" x14ac:dyDescent="0.25">
      <c r="A557" s="1" t="s">
        <v>895</v>
      </c>
      <c r="B557" t="s">
        <v>896</v>
      </c>
      <c r="C557" t="s">
        <v>5</v>
      </c>
      <c r="D557" t="s">
        <v>510</v>
      </c>
      <c r="E557" s="1" t="s">
        <v>5024</v>
      </c>
    </row>
    <row r="558" spans="1:5" x14ac:dyDescent="0.25">
      <c r="A558" s="1" t="s">
        <v>897</v>
      </c>
      <c r="B558" t="s">
        <v>898</v>
      </c>
      <c r="C558" t="s">
        <v>5</v>
      </c>
      <c r="D558" t="s">
        <v>310</v>
      </c>
      <c r="E558" s="1" t="s">
        <v>5022</v>
      </c>
    </row>
    <row r="559" spans="1:5" x14ac:dyDescent="0.25">
      <c r="A559" s="1" t="s">
        <v>899</v>
      </c>
      <c r="B559" t="s">
        <v>900</v>
      </c>
      <c r="C559" t="s">
        <v>5</v>
      </c>
      <c r="D559" t="s">
        <v>310</v>
      </c>
      <c r="E559" s="1" t="s">
        <v>5022</v>
      </c>
    </row>
    <row r="560" spans="1:5" x14ac:dyDescent="0.25">
      <c r="A560" s="1" t="s">
        <v>901</v>
      </c>
      <c r="B560" t="s">
        <v>902</v>
      </c>
      <c r="C560" t="s">
        <v>5</v>
      </c>
      <c r="D560" t="s">
        <v>310</v>
      </c>
      <c r="E560" s="1" t="s">
        <v>5024</v>
      </c>
    </row>
    <row r="561" spans="1:5" x14ac:dyDescent="0.25">
      <c r="A561" s="1" t="s">
        <v>903</v>
      </c>
      <c r="B561" t="s">
        <v>904</v>
      </c>
      <c r="C561" t="s">
        <v>5</v>
      </c>
      <c r="D561" t="s">
        <v>310</v>
      </c>
      <c r="E561" s="1" t="s">
        <v>5022</v>
      </c>
    </row>
    <row r="562" spans="1:5" x14ac:dyDescent="0.25">
      <c r="A562" s="1" t="s">
        <v>905</v>
      </c>
      <c r="B562" t="s">
        <v>906</v>
      </c>
      <c r="C562" t="s">
        <v>5</v>
      </c>
      <c r="D562" t="s">
        <v>310</v>
      </c>
      <c r="E562" s="1" t="s">
        <v>5022</v>
      </c>
    </row>
    <row r="563" spans="1:5" x14ac:dyDescent="0.25">
      <c r="A563" s="1" t="s">
        <v>907</v>
      </c>
      <c r="B563" t="s">
        <v>908</v>
      </c>
      <c r="C563" t="s">
        <v>5</v>
      </c>
      <c r="D563" t="s">
        <v>310</v>
      </c>
      <c r="E563" s="1" t="s">
        <v>5024</v>
      </c>
    </row>
    <row r="564" spans="1:5" x14ac:dyDescent="0.25">
      <c r="A564" s="1" t="s">
        <v>909</v>
      </c>
      <c r="B564" t="s">
        <v>910</v>
      </c>
      <c r="C564" t="s">
        <v>5</v>
      </c>
      <c r="D564" t="s">
        <v>310</v>
      </c>
      <c r="E564" s="1" t="s">
        <v>5022</v>
      </c>
    </row>
    <row r="565" spans="1:5" x14ac:dyDescent="0.25">
      <c r="A565" s="1" t="s">
        <v>911</v>
      </c>
      <c r="B565" t="s">
        <v>912</v>
      </c>
      <c r="C565" t="s">
        <v>5</v>
      </c>
      <c r="D565" t="s">
        <v>310</v>
      </c>
      <c r="E565" s="1" t="s">
        <v>5022</v>
      </c>
    </row>
    <row r="566" spans="1:5" x14ac:dyDescent="0.25">
      <c r="A566" s="1" t="s">
        <v>913</v>
      </c>
      <c r="B566" t="s">
        <v>914</v>
      </c>
      <c r="C566" t="s">
        <v>5</v>
      </c>
      <c r="D566" t="s">
        <v>310</v>
      </c>
      <c r="E566" s="1" t="s">
        <v>5022</v>
      </c>
    </row>
    <row r="567" spans="1:5" x14ac:dyDescent="0.25">
      <c r="A567" s="1" t="s">
        <v>915</v>
      </c>
      <c r="B567" t="s">
        <v>916</v>
      </c>
      <c r="C567" t="s">
        <v>5</v>
      </c>
      <c r="D567" t="s">
        <v>310</v>
      </c>
      <c r="E567" s="1" t="s">
        <v>5022</v>
      </c>
    </row>
    <row r="568" spans="1:5" x14ac:dyDescent="0.25">
      <c r="A568" s="1" t="s">
        <v>917</v>
      </c>
      <c r="B568" t="s">
        <v>918</v>
      </c>
      <c r="C568" t="s">
        <v>5</v>
      </c>
      <c r="D568" t="s">
        <v>205</v>
      </c>
      <c r="E568" s="1" t="s">
        <v>5022</v>
      </c>
    </row>
    <row r="569" spans="1:5" x14ac:dyDescent="0.25">
      <c r="A569" s="1" t="s">
        <v>919</v>
      </c>
      <c r="B569" t="s">
        <v>920</v>
      </c>
      <c r="C569" t="s">
        <v>5</v>
      </c>
      <c r="D569" t="s">
        <v>205</v>
      </c>
      <c r="E569" s="1" t="s">
        <v>5022</v>
      </c>
    </row>
    <row r="570" spans="1:5" x14ac:dyDescent="0.25">
      <c r="A570" s="1" t="s">
        <v>921</v>
      </c>
      <c r="B570" t="s">
        <v>922</v>
      </c>
      <c r="C570" t="s">
        <v>5</v>
      </c>
      <c r="D570" t="s">
        <v>205</v>
      </c>
      <c r="E570" s="1" t="s">
        <v>5022</v>
      </c>
    </row>
    <row r="571" spans="1:5" x14ac:dyDescent="0.25">
      <c r="A571" s="1" t="s">
        <v>2033</v>
      </c>
      <c r="B571" t="s">
        <v>2034</v>
      </c>
      <c r="C571" t="s">
        <v>5</v>
      </c>
      <c r="D571" t="s">
        <v>210</v>
      </c>
      <c r="E571" s="1" t="s">
        <v>5022</v>
      </c>
    </row>
    <row r="572" spans="1:5" x14ac:dyDescent="0.25">
      <c r="A572" s="1" t="s">
        <v>923</v>
      </c>
      <c r="B572" t="s">
        <v>924</v>
      </c>
      <c r="C572" t="s">
        <v>5</v>
      </c>
      <c r="D572" t="s">
        <v>42</v>
      </c>
      <c r="E572" s="1" t="s">
        <v>5022</v>
      </c>
    </row>
    <row r="573" spans="1:5" x14ac:dyDescent="0.25">
      <c r="A573" s="1" t="s">
        <v>925</v>
      </c>
      <c r="B573" t="s">
        <v>926</v>
      </c>
      <c r="C573" t="s">
        <v>5</v>
      </c>
      <c r="D573" t="s">
        <v>42</v>
      </c>
      <c r="E573" s="1" t="s">
        <v>5059</v>
      </c>
    </row>
    <row r="574" spans="1:5" x14ac:dyDescent="0.25">
      <c r="A574" s="1" t="s">
        <v>925</v>
      </c>
      <c r="B574" t="s">
        <v>926</v>
      </c>
      <c r="C574" t="s">
        <v>5</v>
      </c>
      <c r="D574" t="s">
        <v>42</v>
      </c>
      <c r="E574" s="1" t="s">
        <v>5022</v>
      </c>
    </row>
    <row r="575" spans="1:5" x14ac:dyDescent="0.25">
      <c r="A575" s="1" t="s">
        <v>927</v>
      </c>
      <c r="B575" t="s">
        <v>928</v>
      </c>
      <c r="C575" t="s">
        <v>5</v>
      </c>
      <c r="D575" t="s">
        <v>42</v>
      </c>
      <c r="E575" s="1" t="s">
        <v>5022</v>
      </c>
    </row>
    <row r="576" spans="1:5" x14ac:dyDescent="0.25">
      <c r="A576" s="1" t="s">
        <v>929</v>
      </c>
      <c r="B576" t="s">
        <v>930</v>
      </c>
      <c r="C576" t="s">
        <v>5</v>
      </c>
      <c r="D576" t="s">
        <v>26</v>
      </c>
      <c r="E576" s="1" t="s">
        <v>5022</v>
      </c>
    </row>
    <row r="577" spans="1:5" x14ac:dyDescent="0.25">
      <c r="A577" s="1" t="s">
        <v>2035</v>
      </c>
      <c r="B577" t="s">
        <v>2036</v>
      </c>
      <c r="C577" t="s">
        <v>5</v>
      </c>
      <c r="D577" t="s">
        <v>26</v>
      </c>
      <c r="E577" s="1" t="s">
        <v>5022</v>
      </c>
    </row>
    <row r="578" spans="1:5" x14ac:dyDescent="0.25">
      <c r="A578" s="1" t="s">
        <v>2037</v>
      </c>
      <c r="B578" t="s">
        <v>2038</v>
      </c>
      <c r="C578" t="s">
        <v>5</v>
      </c>
      <c r="D578" t="s">
        <v>26</v>
      </c>
      <c r="E578" s="1" t="s">
        <v>5022</v>
      </c>
    </row>
    <row r="579" spans="1:5" x14ac:dyDescent="0.25">
      <c r="A579" s="1" t="s">
        <v>2039</v>
      </c>
      <c r="B579" t="s">
        <v>2040</v>
      </c>
      <c r="C579" t="s">
        <v>5</v>
      </c>
      <c r="D579" t="s">
        <v>39</v>
      </c>
      <c r="E579" s="1" t="s">
        <v>5022</v>
      </c>
    </row>
    <row r="580" spans="1:5" x14ac:dyDescent="0.25">
      <c r="A580" s="1" t="s">
        <v>931</v>
      </c>
      <c r="B580" t="s">
        <v>932</v>
      </c>
      <c r="C580" t="s">
        <v>5</v>
      </c>
      <c r="D580" t="s">
        <v>39</v>
      </c>
      <c r="E580" s="1" t="s">
        <v>5022</v>
      </c>
    </row>
    <row r="581" spans="1:5" x14ac:dyDescent="0.25">
      <c r="A581" s="1" t="s">
        <v>933</v>
      </c>
      <c r="B581" t="s">
        <v>934</v>
      </c>
      <c r="C581" t="s">
        <v>5</v>
      </c>
      <c r="D581" t="s">
        <v>39</v>
      </c>
      <c r="E581" s="1" t="s">
        <v>5022</v>
      </c>
    </row>
    <row r="582" spans="1:5" x14ac:dyDescent="0.25">
      <c r="A582" s="1" t="s">
        <v>935</v>
      </c>
      <c r="B582" t="s">
        <v>936</v>
      </c>
      <c r="C582" t="s">
        <v>5</v>
      </c>
      <c r="D582" t="s">
        <v>39</v>
      </c>
      <c r="E582" s="1" t="s">
        <v>5022</v>
      </c>
    </row>
    <row r="583" spans="1:5" x14ac:dyDescent="0.25">
      <c r="A583" s="1" t="s">
        <v>937</v>
      </c>
      <c r="B583" t="s">
        <v>938</v>
      </c>
      <c r="C583" t="s">
        <v>5</v>
      </c>
      <c r="D583" t="s">
        <v>39</v>
      </c>
      <c r="E583" s="1" t="s">
        <v>5022</v>
      </c>
    </row>
    <row r="584" spans="1:5" x14ac:dyDescent="0.25">
      <c r="A584" s="1" t="s">
        <v>939</v>
      </c>
      <c r="B584" t="s">
        <v>940</v>
      </c>
      <c r="C584" t="s">
        <v>5</v>
      </c>
      <c r="D584" t="s">
        <v>22</v>
      </c>
      <c r="E584" s="1" t="s">
        <v>5022</v>
      </c>
    </row>
    <row r="585" spans="1:5" x14ac:dyDescent="0.25">
      <c r="A585" s="1" t="s">
        <v>2043</v>
      </c>
      <c r="B585" t="s">
        <v>2044</v>
      </c>
      <c r="C585" t="s">
        <v>5</v>
      </c>
      <c r="D585" t="s">
        <v>39</v>
      </c>
      <c r="E585" s="1" t="s">
        <v>5023</v>
      </c>
    </row>
    <row r="586" spans="1:5" x14ac:dyDescent="0.25">
      <c r="A586" s="1" t="s">
        <v>941</v>
      </c>
      <c r="B586" t="s">
        <v>942</v>
      </c>
      <c r="C586" t="s">
        <v>5</v>
      </c>
      <c r="D586" t="s">
        <v>39</v>
      </c>
      <c r="E586" s="1" t="s">
        <v>5022</v>
      </c>
    </row>
    <row r="587" spans="1:5" x14ac:dyDescent="0.25">
      <c r="A587" s="1" t="s">
        <v>943</v>
      </c>
      <c r="B587" t="s">
        <v>944</v>
      </c>
      <c r="C587" t="s">
        <v>5</v>
      </c>
      <c r="D587" t="s">
        <v>39</v>
      </c>
      <c r="E587" s="1" t="s">
        <v>5022</v>
      </c>
    </row>
    <row r="588" spans="1:5" x14ac:dyDescent="0.25">
      <c r="A588" s="1" t="s">
        <v>945</v>
      </c>
      <c r="B588" t="s">
        <v>946</v>
      </c>
      <c r="C588" t="s">
        <v>5</v>
      </c>
      <c r="D588" t="s">
        <v>39</v>
      </c>
      <c r="E588" s="1" t="s">
        <v>5022</v>
      </c>
    </row>
    <row r="589" spans="1:5" x14ac:dyDescent="0.25">
      <c r="A589" s="1" t="s">
        <v>2045</v>
      </c>
      <c r="B589" t="s">
        <v>2046</v>
      </c>
      <c r="C589" t="s">
        <v>5</v>
      </c>
      <c r="D589" t="s">
        <v>39</v>
      </c>
      <c r="E589" s="1" t="s">
        <v>5034</v>
      </c>
    </row>
    <row r="590" spans="1:5" x14ac:dyDescent="0.25">
      <c r="A590" s="1" t="s">
        <v>947</v>
      </c>
      <c r="B590" t="s">
        <v>948</v>
      </c>
      <c r="C590" t="s">
        <v>5</v>
      </c>
      <c r="D590" t="s">
        <v>39</v>
      </c>
      <c r="E590" s="1" t="s">
        <v>5022</v>
      </c>
    </row>
    <row r="591" spans="1:5" x14ac:dyDescent="0.25">
      <c r="A591" s="1" t="s">
        <v>949</v>
      </c>
      <c r="B591" t="s">
        <v>950</v>
      </c>
      <c r="C591" t="s">
        <v>5</v>
      </c>
      <c r="D591" t="s">
        <v>39</v>
      </c>
      <c r="E591" s="1" t="s">
        <v>5022</v>
      </c>
    </row>
    <row r="592" spans="1:5" x14ac:dyDescent="0.25">
      <c r="A592" s="1" t="s">
        <v>951</v>
      </c>
      <c r="B592" t="s">
        <v>952</v>
      </c>
      <c r="C592" t="s">
        <v>5</v>
      </c>
      <c r="D592" t="s">
        <v>23</v>
      </c>
      <c r="E592" s="1" t="s">
        <v>5022</v>
      </c>
    </row>
    <row r="593" spans="1:5" x14ac:dyDescent="0.25">
      <c r="A593" s="1" t="s">
        <v>953</v>
      </c>
      <c r="B593" t="s">
        <v>954</v>
      </c>
      <c r="C593" t="s">
        <v>5</v>
      </c>
      <c r="D593" t="s">
        <v>7</v>
      </c>
      <c r="E593" s="1" t="s">
        <v>5024</v>
      </c>
    </row>
    <row r="594" spans="1:5" x14ac:dyDescent="0.25">
      <c r="A594" s="1" t="s">
        <v>955</v>
      </c>
      <c r="B594" t="s">
        <v>956</v>
      </c>
      <c r="C594" t="s">
        <v>5</v>
      </c>
      <c r="D594" t="s">
        <v>7</v>
      </c>
      <c r="E594" s="1" t="s">
        <v>5022</v>
      </c>
    </row>
    <row r="595" spans="1:5" x14ac:dyDescent="0.25">
      <c r="A595" s="1" t="s">
        <v>957</v>
      </c>
      <c r="B595" t="s">
        <v>958</v>
      </c>
      <c r="C595" t="s">
        <v>5</v>
      </c>
      <c r="D595" t="s">
        <v>7</v>
      </c>
      <c r="E595" s="1" t="s">
        <v>5024</v>
      </c>
    </row>
    <row r="596" spans="1:5" x14ac:dyDescent="0.25">
      <c r="A596" s="1" t="s">
        <v>959</v>
      </c>
      <c r="B596" t="s">
        <v>960</v>
      </c>
      <c r="C596" t="s">
        <v>5</v>
      </c>
      <c r="D596" t="s">
        <v>7</v>
      </c>
      <c r="E596" s="1" t="s">
        <v>5024</v>
      </c>
    </row>
    <row r="597" spans="1:5" x14ac:dyDescent="0.25">
      <c r="A597" s="1" t="s">
        <v>961</v>
      </c>
      <c r="B597" t="s">
        <v>962</v>
      </c>
      <c r="C597" t="s">
        <v>5</v>
      </c>
      <c r="D597" t="s">
        <v>7</v>
      </c>
      <c r="E597" s="1" t="s">
        <v>5022</v>
      </c>
    </row>
    <row r="598" spans="1:5" x14ac:dyDescent="0.25">
      <c r="A598" s="1" t="s">
        <v>963</v>
      </c>
      <c r="B598" t="s">
        <v>964</v>
      </c>
      <c r="C598" t="s">
        <v>5</v>
      </c>
      <c r="D598" t="s">
        <v>353</v>
      </c>
      <c r="E598" s="1" t="s">
        <v>5022</v>
      </c>
    </row>
    <row r="599" spans="1:5" x14ac:dyDescent="0.25">
      <c r="A599" s="1" t="s">
        <v>965</v>
      </c>
      <c r="B599" t="s">
        <v>966</v>
      </c>
      <c r="C599" t="s">
        <v>5</v>
      </c>
      <c r="D599" t="s">
        <v>353</v>
      </c>
      <c r="E599" s="1" t="s">
        <v>5022</v>
      </c>
    </row>
    <row r="600" spans="1:5" x14ac:dyDescent="0.25">
      <c r="A600" s="1" t="s">
        <v>967</v>
      </c>
      <c r="B600" t="s">
        <v>968</v>
      </c>
      <c r="C600" t="s">
        <v>5</v>
      </c>
      <c r="D600" t="s">
        <v>353</v>
      </c>
      <c r="E600" s="1" t="s">
        <v>5022</v>
      </c>
    </row>
    <row r="601" spans="1:5" x14ac:dyDescent="0.25">
      <c r="A601" s="1" t="s">
        <v>2047</v>
      </c>
      <c r="B601" t="s">
        <v>2048</v>
      </c>
      <c r="C601" t="s">
        <v>5</v>
      </c>
      <c r="D601" t="s">
        <v>353</v>
      </c>
      <c r="E601" s="1" t="s">
        <v>5022</v>
      </c>
    </row>
    <row r="602" spans="1:5" x14ac:dyDescent="0.25">
      <c r="A602" s="1" t="s">
        <v>969</v>
      </c>
      <c r="B602" t="s">
        <v>970</v>
      </c>
      <c r="C602" t="s">
        <v>5</v>
      </c>
      <c r="D602" t="s">
        <v>353</v>
      </c>
      <c r="E602" s="1" t="s">
        <v>5022</v>
      </c>
    </row>
    <row r="603" spans="1:5" x14ac:dyDescent="0.25">
      <c r="A603" s="1" t="s">
        <v>971</v>
      </c>
      <c r="B603" t="s">
        <v>972</v>
      </c>
      <c r="C603" t="s">
        <v>5</v>
      </c>
      <c r="D603" t="s">
        <v>353</v>
      </c>
      <c r="E603" s="1" t="s">
        <v>5022</v>
      </c>
    </row>
    <row r="604" spans="1:5" x14ac:dyDescent="0.25">
      <c r="A604" s="1" t="s">
        <v>973</v>
      </c>
      <c r="B604" t="s">
        <v>974</v>
      </c>
      <c r="C604" t="s">
        <v>5</v>
      </c>
      <c r="D604" t="s">
        <v>353</v>
      </c>
      <c r="E604" s="1" t="s">
        <v>5022</v>
      </c>
    </row>
    <row r="605" spans="1:5" x14ac:dyDescent="0.25">
      <c r="A605" s="1" t="s">
        <v>975</v>
      </c>
      <c r="B605" t="s">
        <v>976</v>
      </c>
      <c r="C605" t="s">
        <v>5</v>
      </c>
      <c r="D605" t="s">
        <v>353</v>
      </c>
      <c r="E605" s="1" t="s">
        <v>5022</v>
      </c>
    </row>
    <row r="606" spans="1:5" x14ac:dyDescent="0.25">
      <c r="A606" s="1" t="s">
        <v>977</v>
      </c>
      <c r="B606" t="s">
        <v>978</v>
      </c>
      <c r="C606" t="s">
        <v>5</v>
      </c>
      <c r="D606" t="s">
        <v>353</v>
      </c>
      <c r="E606" s="1" t="s">
        <v>5022</v>
      </c>
    </row>
    <row r="607" spans="1:5" x14ac:dyDescent="0.25">
      <c r="A607" s="1" t="s">
        <v>979</v>
      </c>
      <c r="B607" t="s">
        <v>980</v>
      </c>
      <c r="C607" t="s">
        <v>5</v>
      </c>
      <c r="D607" t="s">
        <v>233</v>
      </c>
      <c r="E607" s="1" t="s">
        <v>5022</v>
      </c>
    </row>
    <row r="608" spans="1:5" x14ac:dyDescent="0.25">
      <c r="A608" s="1" t="s">
        <v>981</v>
      </c>
      <c r="B608" t="s">
        <v>982</v>
      </c>
      <c r="C608" t="s">
        <v>5</v>
      </c>
      <c r="D608" t="s">
        <v>233</v>
      </c>
      <c r="E608" s="1" t="s">
        <v>5022</v>
      </c>
    </row>
    <row r="609" spans="1:5" x14ac:dyDescent="0.25">
      <c r="A609" s="1" t="s">
        <v>983</v>
      </c>
      <c r="B609" t="s">
        <v>984</v>
      </c>
      <c r="C609" t="s">
        <v>5</v>
      </c>
      <c r="D609" t="s">
        <v>233</v>
      </c>
      <c r="E609" s="1" t="s">
        <v>5022</v>
      </c>
    </row>
    <row r="610" spans="1:5" x14ac:dyDescent="0.25">
      <c r="A610" s="1" t="s">
        <v>2049</v>
      </c>
      <c r="B610" t="s">
        <v>2050</v>
      </c>
      <c r="C610" t="s">
        <v>5</v>
      </c>
      <c r="D610" t="s">
        <v>233</v>
      </c>
      <c r="E610" s="1" t="s">
        <v>5022</v>
      </c>
    </row>
    <row r="611" spans="1:5" x14ac:dyDescent="0.25">
      <c r="A611" s="1" t="s">
        <v>985</v>
      </c>
      <c r="B611" t="s">
        <v>986</v>
      </c>
      <c r="C611" t="s">
        <v>5</v>
      </c>
      <c r="D611" t="s">
        <v>233</v>
      </c>
      <c r="E611" s="1" t="s">
        <v>5022</v>
      </c>
    </row>
    <row r="612" spans="1:5" x14ac:dyDescent="0.25">
      <c r="A612" s="1" t="s">
        <v>987</v>
      </c>
      <c r="B612" t="s">
        <v>988</v>
      </c>
      <c r="C612" t="s">
        <v>5</v>
      </c>
      <c r="D612" t="s">
        <v>49</v>
      </c>
      <c r="E612" s="1" t="s">
        <v>5022</v>
      </c>
    </row>
    <row r="613" spans="1:5" x14ac:dyDescent="0.25">
      <c r="A613" s="1" t="s">
        <v>989</v>
      </c>
      <c r="B613" t="s">
        <v>990</v>
      </c>
      <c r="C613" t="s">
        <v>5</v>
      </c>
      <c r="D613" t="s">
        <v>26</v>
      </c>
      <c r="E613" s="1" t="s">
        <v>5022</v>
      </c>
    </row>
    <row r="614" spans="1:5" x14ac:dyDescent="0.25">
      <c r="A614" s="1" t="s">
        <v>991</v>
      </c>
      <c r="B614" t="s">
        <v>992</v>
      </c>
      <c r="C614" t="s">
        <v>5</v>
      </c>
      <c r="D614" t="s">
        <v>26</v>
      </c>
      <c r="E614" s="1" t="s">
        <v>5023</v>
      </c>
    </row>
    <row r="615" spans="1:5" x14ac:dyDescent="0.25">
      <c r="A615" s="1" t="s">
        <v>993</v>
      </c>
      <c r="B615" t="s">
        <v>994</v>
      </c>
      <c r="C615" t="s">
        <v>5</v>
      </c>
      <c r="D615" t="s">
        <v>49</v>
      </c>
      <c r="E615" s="1" t="s">
        <v>5022</v>
      </c>
    </row>
    <row r="616" spans="1:5" x14ac:dyDescent="0.25">
      <c r="A616" s="1" t="s">
        <v>995</v>
      </c>
      <c r="B616" t="s">
        <v>996</v>
      </c>
      <c r="C616" t="s">
        <v>5</v>
      </c>
      <c r="D616" t="s">
        <v>310</v>
      </c>
      <c r="E616" s="1" t="s">
        <v>5022</v>
      </c>
    </row>
    <row r="617" spans="1:5" x14ac:dyDescent="0.25">
      <c r="A617" s="1" t="s">
        <v>997</v>
      </c>
      <c r="B617" t="s">
        <v>998</v>
      </c>
      <c r="C617" t="s">
        <v>5</v>
      </c>
      <c r="D617" t="s">
        <v>310</v>
      </c>
      <c r="E617" s="1" t="s">
        <v>5022</v>
      </c>
    </row>
    <row r="618" spans="1:5" x14ac:dyDescent="0.25">
      <c r="A618" s="1" t="s">
        <v>999</v>
      </c>
      <c r="B618" t="s">
        <v>1000</v>
      </c>
      <c r="C618" t="s">
        <v>5</v>
      </c>
      <c r="D618" t="s">
        <v>310</v>
      </c>
      <c r="E618" s="1" t="s">
        <v>5022</v>
      </c>
    </row>
    <row r="619" spans="1:5" x14ac:dyDescent="0.25">
      <c r="A619" s="1" t="s">
        <v>1001</v>
      </c>
      <c r="B619" t="s">
        <v>1002</v>
      </c>
      <c r="C619" t="s">
        <v>5</v>
      </c>
      <c r="D619" t="s">
        <v>310</v>
      </c>
      <c r="E619" s="1" t="s">
        <v>5022</v>
      </c>
    </row>
    <row r="620" spans="1:5" x14ac:dyDescent="0.25">
      <c r="A620" s="1" t="s">
        <v>1003</v>
      </c>
      <c r="B620" t="s">
        <v>1004</v>
      </c>
      <c r="C620" t="s">
        <v>5</v>
      </c>
      <c r="D620" t="s">
        <v>310</v>
      </c>
      <c r="E620" s="1" t="s">
        <v>5022</v>
      </c>
    </row>
    <row r="621" spans="1:5" x14ac:dyDescent="0.25">
      <c r="A621" s="1" t="s">
        <v>2051</v>
      </c>
      <c r="B621" t="s">
        <v>2052</v>
      </c>
      <c r="C621" t="s">
        <v>5</v>
      </c>
      <c r="D621" t="s">
        <v>310</v>
      </c>
      <c r="E621" s="1" t="s">
        <v>5024</v>
      </c>
    </row>
    <row r="622" spans="1:5" x14ac:dyDescent="0.25">
      <c r="A622" s="1" t="s">
        <v>2053</v>
      </c>
      <c r="B622" t="s">
        <v>2054</v>
      </c>
      <c r="C622" t="s">
        <v>5</v>
      </c>
      <c r="D622" t="s">
        <v>310</v>
      </c>
      <c r="E622" s="1" t="s">
        <v>5022</v>
      </c>
    </row>
    <row r="623" spans="1:5" x14ac:dyDescent="0.25">
      <c r="A623" s="1" t="s">
        <v>2055</v>
      </c>
      <c r="B623" t="s">
        <v>2056</v>
      </c>
      <c r="C623" t="s">
        <v>5</v>
      </c>
      <c r="D623" t="s">
        <v>49</v>
      </c>
      <c r="E623" s="1" t="s">
        <v>5022</v>
      </c>
    </row>
    <row r="624" spans="1:5" x14ac:dyDescent="0.25">
      <c r="A624" s="1" t="s">
        <v>2057</v>
      </c>
      <c r="B624" t="s">
        <v>2058</v>
      </c>
      <c r="C624" t="s">
        <v>5</v>
      </c>
      <c r="D624" t="s">
        <v>68</v>
      </c>
      <c r="E624" s="1" t="s">
        <v>5022</v>
      </c>
    </row>
    <row r="625" spans="1:5" x14ac:dyDescent="0.25">
      <c r="A625" s="1" t="s">
        <v>2059</v>
      </c>
      <c r="B625" t="s">
        <v>2060</v>
      </c>
      <c r="C625" t="s">
        <v>5</v>
      </c>
      <c r="D625" t="s">
        <v>151</v>
      </c>
      <c r="E625" s="1" t="s">
        <v>5022</v>
      </c>
    </row>
    <row r="626" spans="1:5" x14ac:dyDescent="0.25">
      <c r="A626" s="1" t="s">
        <v>2061</v>
      </c>
      <c r="B626" t="s">
        <v>2062</v>
      </c>
      <c r="C626" t="s">
        <v>5</v>
      </c>
      <c r="D626" t="s">
        <v>49</v>
      </c>
      <c r="E626" s="1" t="s">
        <v>5022</v>
      </c>
    </row>
    <row r="627" spans="1:5" x14ac:dyDescent="0.25">
      <c r="A627" s="1" t="s">
        <v>2063</v>
      </c>
      <c r="B627" t="s">
        <v>2064</v>
      </c>
      <c r="C627" t="s">
        <v>5</v>
      </c>
      <c r="D627" t="s">
        <v>49</v>
      </c>
      <c r="E627" s="1" t="s">
        <v>5022</v>
      </c>
    </row>
    <row r="628" spans="1:5" x14ac:dyDescent="0.25">
      <c r="A628" s="1" t="s">
        <v>1005</v>
      </c>
      <c r="B628" t="s">
        <v>1006</v>
      </c>
      <c r="C628" t="s">
        <v>5</v>
      </c>
      <c r="D628" t="s">
        <v>49</v>
      </c>
      <c r="E628" s="1" t="s">
        <v>5024</v>
      </c>
    </row>
    <row r="629" spans="1:5" x14ac:dyDescent="0.25">
      <c r="A629" s="1" t="s">
        <v>1007</v>
      </c>
      <c r="B629" t="s">
        <v>1008</v>
      </c>
      <c r="C629" t="s">
        <v>5</v>
      </c>
      <c r="D629" t="s">
        <v>49</v>
      </c>
      <c r="E629" s="1" t="s">
        <v>5022</v>
      </c>
    </row>
    <row r="630" spans="1:5" x14ac:dyDescent="0.25">
      <c r="A630" s="1" t="s">
        <v>2065</v>
      </c>
      <c r="B630" t="s">
        <v>2066</v>
      </c>
      <c r="C630" t="s">
        <v>5</v>
      </c>
      <c r="D630" t="s">
        <v>210</v>
      </c>
      <c r="E630" s="1" t="s">
        <v>5022</v>
      </c>
    </row>
    <row r="631" spans="1:5" x14ac:dyDescent="0.25">
      <c r="A631" s="1" t="s">
        <v>2067</v>
      </c>
      <c r="B631" t="s">
        <v>2068</v>
      </c>
      <c r="C631" t="s">
        <v>5</v>
      </c>
      <c r="D631" t="s">
        <v>49</v>
      </c>
      <c r="E631" s="1" t="s">
        <v>5022</v>
      </c>
    </row>
    <row r="632" spans="1:5" x14ac:dyDescent="0.25">
      <c r="A632" s="1" t="s">
        <v>1009</v>
      </c>
      <c r="B632" t="s">
        <v>1010</v>
      </c>
      <c r="C632" t="s">
        <v>5</v>
      </c>
      <c r="D632" t="s">
        <v>7</v>
      </c>
      <c r="E632" s="1" t="s">
        <v>5024</v>
      </c>
    </row>
    <row r="633" spans="1:5" x14ac:dyDescent="0.25">
      <c r="A633" s="1" t="s">
        <v>1011</v>
      </c>
      <c r="B633" t="s">
        <v>1012</v>
      </c>
      <c r="C633" t="s">
        <v>5</v>
      </c>
      <c r="D633" t="s">
        <v>7</v>
      </c>
      <c r="E633" s="1" t="s">
        <v>5022</v>
      </c>
    </row>
    <row r="634" spans="1:5" x14ac:dyDescent="0.25">
      <c r="A634" s="1" t="s">
        <v>1013</v>
      </c>
      <c r="B634" t="s">
        <v>1014</v>
      </c>
      <c r="C634" t="s">
        <v>5</v>
      </c>
      <c r="D634" t="s">
        <v>7</v>
      </c>
      <c r="E634" s="1" t="s">
        <v>5022</v>
      </c>
    </row>
    <row r="635" spans="1:5" x14ac:dyDescent="0.25">
      <c r="A635" s="1" t="s">
        <v>2069</v>
      </c>
      <c r="B635" t="s">
        <v>2070</v>
      </c>
      <c r="C635" t="s">
        <v>5</v>
      </c>
      <c r="D635" t="s">
        <v>7</v>
      </c>
      <c r="E635" s="1" t="s">
        <v>5022</v>
      </c>
    </row>
    <row r="636" spans="1:5" x14ac:dyDescent="0.25">
      <c r="A636" s="1" t="s">
        <v>1015</v>
      </c>
      <c r="B636" t="s">
        <v>1016</v>
      </c>
      <c r="C636" t="s">
        <v>5</v>
      </c>
      <c r="D636" t="s">
        <v>42</v>
      </c>
      <c r="E636" s="1" t="s">
        <v>5022</v>
      </c>
    </row>
    <row r="637" spans="1:5" x14ac:dyDescent="0.25">
      <c r="A637" s="1" t="s">
        <v>1017</v>
      </c>
      <c r="B637" t="s">
        <v>1018</v>
      </c>
      <c r="C637" t="s">
        <v>5</v>
      </c>
      <c r="D637" t="s">
        <v>42</v>
      </c>
      <c r="E637" s="1" t="s">
        <v>5022</v>
      </c>
    </row>
    <row r="638" spans="1:5" x14ac:dyDescent="0.25">
      <c r="A638" s="1" t="s">
        <v>1019</v>
      </c>
      <c r="B638" t="s">
        <v>1020</v>
      </c>
      <c r="C638" t="s">
        <v>5</v>
      </c>
      <c r="D638" t="s">
        <v>42</v>
      </c>
      <c r="E638" s="1" t="s">
        <v>5022</v>
      </c>
    </row>
    <row r="639" spans="1:5" x14ac:dyDescent="0.25">
      <c r="A639" s="1" t="s">
        <v>1021</v>
      </c>
      <c r="B639" t="s">
        <v>1022</v>
      </c>
      <c r="C639" t="s">
        <v>5</v>
      </c>
      <c r="D639" t="s">
        <v>168</v>
      </c>
      <c r="E639" s="1" t="s">
        <v>5022</v>
      </c>
    </row>
    <row r="640" spans="1:5" x14ac:dyDescent="0.25">
      <c r="A640" s="1" t="s">
        <v>1023</v>
      </c>
      <c r="B640" t="s">
        <v>1024</v>
      </c>
      <c r="C640" t="s">
        <v>5</v>
      </c>
      <c r="D640" t="s">
        <v>168</v>
      </c>
      <c r="E640" s="1" t="s">
        <v>5022</v>
      </c>
    </row>
    <row r="641" spans="1:5" x14ac:dyDescent="0.25">
      <c r="A641" s="1" t="s">
        <v>1025</v>
      </c>
      <c r="B641" t="s">
        <v>1026</v>
      </c>
      <c r="C641" t="s">
        <v>5</v>
      </c>
      <c r="D641" t="s">
        <v>168</v>
      </c>
      <c r="E641" s="1" t="s">
        <v>5022</v>
      </c>
    </row>
    <row r="642" spans="1:5" x14ac:dyDescent="0.25">
      <c r="A642" s="1" t="s">
        <v>1027</v>
      </c>
      <c r="B642" t="s">
        <v>1028</v>
      </c>
      <c r="C642" t="s">
        <v>5</v>
      </c>
      <c r="D642" t="s">
        <v>168</v>
      </c>
      <c r="E642" s="1" t="s">
        <v>5022</v>
      </c>
    </row>
    <row r="643" spans="1:5" x14ac:dyDescent="0.25">
      <c r="A643" s="1" t="s">
        <v>2071</v>
      </c>
      <c r="B643" t="s">
        <v>2072</v>
      </c>
      <c r="C643" t="s">
        <v>5</v>
      </c>
      <c r="D643" t="s">
        <v>151</v>
      </c>
      <c r="E643" s="1" t="s">
        <v>5022</v>
      </c>
    </row>
    <row r="644" spans="1:5" x14ac:dyDescent="0.25">
      <c r="A644" s="1" t="s">
        <v>2073</v>
      </c>
      <c r="B644" t="s">
        <v>2074</v>
      </c>
      <c r="C644" t="s">
        <v>5</v>
      </c>
      <c r="D644" t="s">
        <v>151</v>
      </c>
      <c r="E644" s="1" t="s">
        <v>5022</v>
      </c>
    </row>
    <row r="645" spans="1:5" x14ac:dyDescent="0.25">
      <c r="A645" s="1" t="s">
        <v>2075</v>
      </c>
      <c r="B645" t="s">
        <v>2076</v>
      </c>
      <c r="C645" t="s">
        <v>5</v>
      </c>
      <c r="D645" t="s">
        <v>151</v>
      </c>
      <c r="E645" s="1" t="s">
        <v>5022</v>
      </c>
    </row>
    <row r="646" spans="1:5" x14ac:dyDescent="0.25">
      <c r="A646" s="1" t="s">
        <v>2077</v>
      </c>
      <c r="B646" t="s">
        <v>2078</v>
      </c>
      <c r="C646" t="s">
        <v>5</v>
      </c>
      <c r="D646" t="s">
        <v>151</v>
      </c>
      <c r="E646" s="1" t="s">
        <v>5022</v>
      </c>
    </row>
    <row r="647" spans="1:5" x14ac:dyDescent="0.25">
      <c r="A647" s="1" t="s">
        <v>2079</v>
      </c>
      <c r="B647" t="s">
        <v>2080</v>
      </c>
      <c r="C647" t="s">
        <v>5</v>
      </c>
      <c r="D647" t="s">
        <v>151</v>
      </c>
      <c r="E647" s="1" t="s">
        <v>5022</v>
      </c>
    </row>
    <row r="648" spans="1:5" x14ac:dyDescent="0.25">
      <c r="A648" s="1" t="s">
        <v>1029</v>
      </c>
      <c r="B648" t="s">
        <v>1030</v>
      </c>
      <c r="C648" t="s">
        <v>5</v>
      </c>
      <c r="D648" t="s">
        <v>85</v>
      </c>
      <c r="E648" s="1" t="s">
        <v>5022</v>
      </c>
    </row>
    <row r="649" spans="1:5" x14ac:dyDescent="0.25">
      <c r="A649" s="1" t="s">
        <v>1031</v>
      </c>
      <c r="B649" t="s">
        <v>1032</v>
      </c>
      <c r="C649" t="s">
        <v>5</v>
      </c>
      <c r="D649" t="s">
        <v>85</v>
      </c>
      <c r="E649" s="1" t="s">
        <v>5022</v>
      </c>
    </row>
    <row r="650" spans="1:5" x14ac:dyDescent="0.25">
      <c r="A650" s="1" t="s">
        <v>1033</v>
      </c>
      <c r="B650" t="s">
        <v>1034</v>
      </c>
      <c r="C650" t="s">
        <v>5</v>
      </c>
      <c r="D650" t="s">
        <v>49</v>
      </c>
      <c r="E650" s="1" t="s">
        <v>5022</v>
      </c>
    </row>
    <row r="651" spans="1:5" x14ac:dyDescent="0.25">
      <c r="A651" s="1" t="s">
        <v>1035</v>
      </c>
      <c r="B651" t="s">
        <v>1036</v>
      </c>
      <c r="C651" t="s">
        <v>5</v>
      </c>
      <c r="D651" t="s">
        <v>26</v>
      </c>
      <c r="E651" s="1" t="s">
        <v>5022</v>
      </c>
    </row>
    <row r="652" spans="1:5" x14ac:dyDescent="0.25">
      <c r="A652" s="1" t="s">
        <v>1037</v>
      </c>
      <c r="B652" t="s">
        <v>1038</v>
      </c>
      <c r="C652" t="s">
        <v>5</v>
      </c>
      <c r="D652" t="s">
        <v>26</v>
      </c>
      <c r="E652" s="1" t="s">
        <v>5022</v>
      </c>
    </row>
    <row r="653" spans="1:5" x14ac:dyDescent="0.25">
      <c r="A653" s="1" t="s">
        <v>1039</v>
      </c>
      <c r="B653" t="s">
        <v>1040</v>
      </c>
      <c r="C653" t="s">
        <v>5</v>
      </c>
      <c r="D653" t="s">
        <v>26</v>
      </c>
      <c r="E653" s="1" t="s">
        <v>5022</v>
      </c>
    </row>
    <row r="654" spans="1:5" x14ac:dyDescent="0.25">
      <c r="A654" s="1" t="s">
        <v>2081</v>
      </c>
      <c r="B654" t="s">
        <v>2082</v>
      </c>
      <c r="C654" t="s">
        <v>5</v>
      </c>
      <c r="D654" t="s">
        <v>26</v>
      </c>
      <c r="E654" s="1" t="s">
        <v>5022</v>
      </c>
    </row>
    <row r="655" spans="1:5" x14ac:dyDescent="0.25">
      <c r="A655" s="1" t="s">
        <v>1041</v>
      </c>
      <c r="B655" t="s">
        <v>1042</v>
      </c>
      <c r="C655" t="s">
        <v>5</v>
      </c>
      <c r="D655" t="s">
        <v>26</v>
      </c>
      <c r="E655" s="1" t="s">
        <v>5022</v>
      </c>
    </row>
    <row r="656" spans="1:5" x14ac:dyDescent="0.25">
      <c r="A656" s="1" t="s">
        <v>1043</v>
      </c>
      <c r="B656" t="s">
        <v>1044</v>
      </c>
      <c r="C656" t="s">
        <v>5</v>
      </c>
      <c r="D656" t="s">
        <v>26</v>
      </c>
      <c r="E656" s="1" t="s">
        <v>5022</v>
      </c>
    </row>
    <row r="657" spans="1:5" x14ac:dyDescent="0.25">
      <c r="A657" s="1" t="s">
        <v>1045</v>
      </c>
      <c r="B657" t="s">
        <v>1046</v>
      </c>
      <c r="C657" t="s">
        <v>5</v>
      </c>
      <c r="D657" t="s">
        <v>68</v>
      </c>
      <c r="E657" s="1" t="s">
        <v>5022</v>
      </c>
    </row>
    <row r="658" spans="1:5" x14ac:dyDescent="0.25">
      <c r="A658" s="1" t="s">
        <v>1047</v>
      </c>
      <c r="B658" t="s">
        <v>1048</v>
      </c>
      <c r="C658" t="s">
        <v>5</v>
      </c>
      <c r="D658" t="s">
        <v>68</v>
      </c>
      <c r="E658" s="1" t="s">
        <v>5022</v>
      </c>
    </row>
    <row r="659" spans="1:5" x14ac:dyDescent="0.25">
      <c r="A659" s="1" t="s">
        <v>1049</v>
      </c>
      <c r="B659" t="s">
        <v>1050</v>
      </c>
      <c r="C659" t="s">
        <v>5</v>
      </c>
      <c r="D659" t="s">
        <v>68</v>
      </c>
      <c r="E659" s="1" t="s">
        <v>5022</v>
      </c>
    </row>
    <row r="660" spans="1:5" x14ac:dyDescent="0.25">
      <c r="A660" s="1" t="s">
        <v>2083</v>
      </c>
      <c r="B660" t="s">
        <v>2084</v>
      </c>
      <c r="C660" t="s">
        <v>5</v>
      </c>
      <c r="D660" t="s">
        <v>59</v>
      </c>
      <c r="E660" s="1" t="s">
        <v>5022</v>
      </c>
    </row>
    <row r="661" spans="1:5" x14ac:dyDescent="0.25">
      <c r="A661" s="1" t="s">
        <v>1051</v>
      </c>
      <c r="B661" t="s">
        <v>1052</v>
      </c>
      <c r="C661" t="s">
        <v>5</v>
      </c>
      <c r="D661" t="s">
        <v>59</v>
      </c>
      <c r="E661" s="1" t="s">
        <v>5022</v>
      </c>
    </row>
    <row r="662" spans="1:5" x14ac:dyDescent="0.25">
      <c r="A662" s="1" t="s">
        <v>2085</v>
      </c>
      <c r="B662" t="s">
        <v>2086</v>
      </c>
      <c r="C662" t="s">
        <v>5</v>
      </c>
      <c r="D662" t="s">
        <v>59</v>
      </c>
      <c r="E662" s="1" t="s">
        <v>5022</v>
      </c>
    </row>
    <row r="663" spans="1:5" x14ac:dyDescent="0.25">
      <c r="A663" s="1" t="s">
        <v>1053</v>
      </c>
      <c r="B663" t="s">
        <v>1054</v>
      </c>
      <c r="C663" t="s">
        <v>5</v>
      </c>
      <c r="D663" t="s">
        <v>59</v>
      </c>
      <c r="E663" s="1" t="s">
        <v>5022</v>
      </c>
    </row>
    <row r="664" spans="1:5" x14ac:dyDescent="0.25">
      <c r="A664" s="1" t="s">
        <v>1055</v>
      </c>
      <c r="B664" t="s">
        <v>1056</v>
      </c>
      <c r="C664" t="s">
        <v>5</v>
      </c>
      <c r="D664" t="s">
        <v>59</v>
      </c>
      <c r="E664" s="1" t="s">
        <v>5022</v>
      </c>
    </row>
    <row r="665" spans="1:5" x14ac:dyDescent="0.25">
      <c r="A665" s="1" t="s">
        <v>1057</v>
      </c>
      <c r="B665" t="s">
        <v>1058</v>
      </c>
      <c r="C665" t="s">
        <v>5</v>
      </c>
      <c r="D665" t="s">
        <v>50</v>
      </c>
      <c r="E665" s="1" t="s">
        <v>5022</v>
      </c>
    </row>
    <row r="666" spans="1:5" x14ac:dyDescent="0.25">
      <c r="A666" s="1" t="s">
        <v>1059</v>
      </c>
      <c r="B666" t="s">
        <v>1060</v>
      </c>
      <c r="C666" t="s">
        <v>5</v>
      </c>
      <c r="D666" t="s">
        <v>50</v>
      </c>
      <c r="E666" s="1" t="s">
        <v>5022</v>
      </c>
    </row>
    <row r="667" spans="1:5" x14ac:dyDescent="0.25">
      <c r="A667" s="1" t="s">
        <v>1061</v>
      </c>
      <c r="B667" t="s">
        <v>1062</v>
      </c>
      <c r="C667" t="s">
        <v>5</v>
      </c>
      <c r="D667" t="s">
        <v>50</v>
      </c>
      <c r="E667" s="1" t="s">
        <v>5022</v>
      </c>
    </row>
    <row r="668" spans="1:5" x14ac:dyDescent="0.25">
      <c r="A668" s="1" t="s">
        <v>2087</v>
      </c>
      <c r="B668" t="s">
        <v>2088</v>
      </c>
      <c r="C668" t="s">
        <v>5</v>
      </c>
      <c r="D668" t="s">
        <v>39</v>
      </c>
      <c r="E668" s="1" t="s">
        <v>5022</v>
      </c>
    </row>
    <row r="669" spans="1:5" x14ac:dyDescent="0.25">
      <c r="A669" s="1" t="s">
        <v>1063</v>
      </c>
      <c r="B669" t="s">
        <v>1064</v>
      </c>
      <c r="C669" t="s">
        <v>5</v>
      </c>
      <c r="D669" t="s">
        <v>39</v>
      </c>
      <c r="E669" s="1" t="s">
        <v>5022</v>
      </c>
    </row>
    <row r="670" spans="1:5" x14ac:dyDescent="0.25">
      <c r="A670" s="1" t="s">
        <v>1065</v>
      </c>
      <c r="B670" t="s">
        <v>1066</v>
      </c>
      <c r="C670" t="s">
        <v>5</v>
      </c>
      <c r="D670" t="s">
        <v>39</v>
      </c>
      <c r="E670" s="1" t="s">
        <v>5022</v>
      </c>
    </row>
    <row r="671" spans="1:5" x14ac:dyDescent="0.25">
      <c r="A671" s="1" t="s">
        <v>1067</v>
      </c>
      <c r="B671" t="s">
        <v>1068</v>
      </c>
      <c r="C671" t="s">
        <v>5</v>
      </c>
      <c r="D671" t="s">
        <v>50</v>
      </c>
      <c r="E671" s="1" t="s">
        <v>5022</v>
      </c>
    </row>
    <row r="672" spans="1:5" x14ac:dyDescent="0.25">
      <c r="A672" s="1" t="s">
        <v>2089</v>
      </c>
      <c r="B672" t="s">
        <v>2090</v>
      </c>
      <c r="C672" t="s">
        <v>5</v>
      </c>
      <c r="D672" t="s">
        <v>85</v>
      </c>
      <c r="E672" s="1" t="s">
        <v>5023</v>
      </c>
    </row>
    <row r="673" spans="1:5" x14ac:dyDescent="0.25">
      <c r="A673" s="1" t="s">
        <v>1069</v>
      </c>
      <c r="B673" t="s">
        <v>1070</v>
      </c>
      <c r="C673" t="s">
        <v>5</v>
      </c>
      <c r="D673" t="s">
        <v>85</v>
      </c>
      <c r="E673" s="1" t="s">
        <v>5024</v>
      </c>
    </row>
    <row r="674" spans="1:5" x14ac:dyDescent="0.25">
      <c r="A674" s="1" t="s">
        <v>1071</v>
      </c>
      <c r="B674" t="s">
        <v>1072</v>
      </c>
      <c r="C674" t="s">
        <v>5</v>
      </c>
      <c r="D674" t="s">
        <v>85</v>
      </c>
      <c r="E674" s="1" t="s">
        <v>5024</v>
      </c>
    </row>
    <row r="675" spans="1:5" x14ac:dyDescent="0.25">
      <c r="A675" s="1" t="s">
        <v>2091</v>
      </c>
      <c r="B675" t="s">
        <v>2092</v>
      </c>
      <c r="C675" t="s">
        <v>5</v>
      </c>
      <c r="D675" t="s">
        <v>205</v>
      </c>
      <c r="E675" s="1" t="s">
        <v>5022</v>
      </c>
    </row>
    <row r="676" spans="1:5" x14ac:dyDescent="0.25">
      <c r="A676" s="1" t="s">
        <v>1073</v>
      </c>
      <c r="B676" t="s">
        <v>1074</v>
      </c>
      <c r="C676" t="s">
        <v>5</v>
      </c>
      <c r="D676" t="s">
        <v>205</v>
      </c>
      <c r="E676" s="1" t="s">
        <v>5022</v>
      </c>
    </row>
    <row r="677" spans="1:5" x14ac:dyDescent="0.25">
      <c r="A677" s="1" t="s">
        <v>2093</v>
      </c>
      <c r="B677" t="s">
        <v>2094</v>
      </c>
      <c r="C677" t="s">
        <v>5</v>
      </c>
      <c r="D677" t="s">
        <v>205</v>
      </c>
      <c r="E677" s="1" t="s">
        <v>5022</v>
      </c>
    </row>
    <row r="678" spans="1:5" x14ac:dyDescent="0.25">
      <c r="A678" s="1" t="s">
        <v>1075</v>
      </c>
      <c r="B678" t="s">
        <v>1076</v>
      </c>
      <c r="C678" t="s">
        <v>5</v>
      </c>
      <c r="D678" t="s">
        <v>7</v>
      </c>
      <c r="E678" s="1" t="s">
        <v>5022</v>
      </c>
    </row>
    <row r="679" spans="1:5" x14ac:dyDescent="0.25">
      <c r="A679" s="1" t="s">
        <v>1077</v>
      </c>
      <c r="B679" t="s">
        <v>1078</v>
      </c>
      <c r="C679" t="s">
        <v>5</v>
      </c>
      <c r="D679" t="s">
        <v>7</v>
      </c>
      <c r="E679" s="1" t="s">
        <v>5022</v>
      </c>
    </row>
    <row r="680" spans="1:5" x14ac:dyDescent="0.25">
      <c r="A680" s="1" t="s">
        <v>1079</v>
      </c>
      <c r="B680" t="s">
        <v>1080</v>
      </c>
      <c r="C680" t="s">
        <v>5</v>
      </c>
      <c r="D680" t="s">
        <v>68</v>
      </c>
      <c r="E680" s="1" t="s">
        <v>5022</v>
      </c>
    </row>
    <row r="681" spans="1:5" x14ac:dyDescent="0.25">
      <c r="A681" s="1" t="s">
        <v>1081</v>
      </c>
      <c r="B681" t="s">
        <v>1082</v>
      </c>
      <c r="C681" t="s">
        <v>5</v>
      </c>
      <c r="D681" t="s">
        <v>151</v>
      </c>
      <c r="E681" s="1" t="s">
        <v>5024</v>
      </c>
    </row>
    <row r="682" spans="1:5" x14ac:dyDescent="0.25">
      <c r="A682" s="1" t="s">
        <v>1083</v>
      </c>
      <c r="B682" t="s">
        <v>1084</v>
      </c>
      <c r="C682" t="s">
        <v>5</v>
      </c>
      <c r="D682" t="s">
        <v>151</v>
      </c>
      <c r="E682" s="1" t="s">
        <v>5022</v>
      </c>
    </row>
    <row r="683" spans="1:5" x14ac:dyDescent="0.25">
      <c r="A683" s="1" t="s">
        <v>1085</v>
      </c>
      <c r="B683" t="s">
        <v>1086</v>
      </c>
      <c r="C683" t="s">
        <v>5</v>
      </c>
      <c r="D683" t="s">
        <v>151</v>
      </c>
      <c r="E683" s="1" t="s">
        <v>5022</v>
      </c>
    </row>
    <row r="684" spans="1:5" x14ac:dyDescent="0.25">
      <c r="A684" s="1" t="s">
        <v>1087</v>
      </c>
      <c r="B684" t="s">
        <v>1088</v>
      </c>
      <c r="C684" t="s">
        <v>5</v>
      </c>
      <c r="D684" t="s">
        <v>151</v>
      </c>
      <c r="E684" s="1" t="s">
        <v>5022</v>
      </c>
    </row>
    <row r="685" spans="1:5" x14ac:dyDescent="0.25">
      <c r="A685" s="1" t="s">
        <v>1089</v>
      </c>
      <c r="B685" t="s">
        <v>1090</v>
      </c>
      <c r="C685" t="s">
        <v>5</v>
      </c>
      <c r="D685" t="s">
        <v>151</v>
      </c>
      <c r="E685" s="1" t="s">
        <v>5022</v>
      </c>
    </row>
    <row r="686" spans="1:5" x14ac:dyDescent="0.25">
      <c r="A686" s="1" t="s">
        <v>2095</v>
      </c>
      <c r="B686" t="s">
        <v>2096</v>
      </c>
      <c r="C686" t="s">
        <v>5</v>
      </c>
      <c r="D686" t="s">
        <v>151</v>
      </c>
      <c r="E686" s="1" t="s">
        <v>5022</v>
      </c>
    </row>
    <row r="687" spans="1:5" x14ac:dyDescent="0.25">
      <c r="A687" s="1" t="s">
        <v>2097</v>
      </c>
      <c r="B687" t="s">
        <v>2098</v>
      </c>
      <c r="C687" t="s">
        <v>5</v>
      </c>
      <c r="D687" t="s">
        <v>151</v>
      </c>
      <c r="E687" s="1" t="s">
        <v>5022</v>
      </c>
    </row>
    <row r="688" spans="1:5" x14ac:dyDescent="0.25">
      <c r="A688" s="1" t="s">
        <v>2099</v>
      </c>
      <c r="B688" t="s">
        <v>2100</v>
      </c>
      <c r="C688" t="s">
        <v>5</v>
      </c>
      <c r="D688" t="s">
        <v>151</v>
      </c>
      <c r="E688" s="1" t="s">
        <v>5023</v>
      </c>
    </row>
    <row r="689" spans="1:5" x14ac:dyDescent="0.25">
      <c r="A689" s="1" t="s">
        <v>1091</v>
      </c>
      <c r="B689" t="s">
        <v>1092</v>
      </c>
      <c r="C689" t="s">
        <v>5</v>
      </c>
      <c r="D689" t="s">
        <v>151</v>
      </c>
      <c r="E689" s="1" t="s">
        <v>5022</v>
      </c>
    </row>
    <row r="690" spans="1:5" x14ac:dyDescent="0.25">
      <c r="A690" s="1" t="s">
        <v>1093</v>
      </c>
      <c r="B690" t="s">
        <v>1094</v>
      </c>
      <c r="C690" t="s">
        <v>5</v>
      </c>
      <c r="D690" t="s">
        <v>151</v>
      </c>
      <c r="E690" s="1" t="s">
        <v>5022</v>
      </c>
    </row>
    <row r="691" spans="1:5" x14ac:dyDescent="0.25">
      <c r="A691" s="1" t="s">
        <v>2101</v>
      </c>
      <c r="B691" t="s">
        <v>2102</v>
      </c>
      <c r="C691" t="s">
        <v>5</v>
      </c>
      <c r="D691" t="s">
        <v>151</v>
      </c>
      <c r="E691" s="1" t="s">
        <v>5022</v>
      </c>
    </row>
    <row r="692" spans="1:5" x14ac:dyDescent="0.25">
      <c r="A692" s="1" t="s">
        <v>1095</v>
      </c>
      <c r="B692" t="s">
        <v>1096</v>
      </c>
      <c r="C692" t="s">
        <v>5</v>
      </c>
      <c r="D692" t="s">
        <v>151</v>
      </c>
      <c r="E692" s="1" t="s">
        <v>5022</v>
      </c>
    </row>
    <row r="693" spans="1:5" x14ac:dyDescent="0.25">
      <c r="A693" s="1" t="s">
        <v>1097</v>
      </c>
      <c r="B693" t="s">
        <v>1098</v>
      </c>
      <c r="C693" t="s">
        <v>5</v>
      </c>
      <c r="D693" t="s">
        <v>59</v>
      </c>
      <c r="E693" s="1" t="s">
        <v>5022</v>
      </c>
    </row>
    <row r="694" spans="1:5" x14ac:dyDescent="0.25">
      <c r="A694" s="1" t="s">
        <v>1099</v>
      </c>
      <c r="B694" t="s">
        <v>1100</v>
      </c>
      <c r="C694" t="s">
        <v>5</v>
      </c>
      <c r="D694" t="s">
        <v>59</v>
      </c>
      <c r="E694" s="1" t="s">
        <v>5022</v>
      </c>
    </row>
    <row r="695" spans="1:5" x14ac:dyDescent="0.25">
      <c r="A695" s="1" t="s">
        <v>1101</v>
      </c>
      <c r="B695" t="s">
        <v>1102</v>
      </c>
      <c r="C695" t="s">
        <v>5</v>
      </c>
      <c r="D695" t="s">
        <v>168</v>
      </c>
      <c r="E695" s="1" t="s">
        <v>5024</v>
      </c>
    </row>
    <row r="696" spans="1:5" x14ac:dyDescent="0.25">
      <c r="A696" s="1" t="s">
        <v>1103</v>
      </c>
      <c r="B696" t="s">
        <v>1104</v>
      </c>
      <c r="C696" t="s">
        <v>5</v>
      </c>
      <c r="D696" t="s">
        <v>22</v>
      </c>
      <c r="E696" s="1" t="s">
        <v>5022</v>
      </c>
    </row>
    <row r="697" spans="1:5" x14ac:dyDescent="0.25">
      <c r="A697" s="1" t="s">
        <v>1105</v>
      </c>
      <c r="B697" t="s">
        <v>1106</v>
      </c>
      <c r="C697" t="s">
        <v>5</v>
      </c>
      <c r="D697" t="s">
        <v>22</v>
      </c>
      <c r="E697" s="1" t="s">
        <v>5022</v>
      </c>
    </row>
    <row r="698" spans="1:5" x14ac:dyDescent="0.25">
      <c r="A698" s="1" t="s">
        <v>1107</v>
      </c>
      <c r="B698" t="s">
        <v>1108</v>
      </c>
      <c r="C698" t="s">
        <v>5</v>
      </c>
      <c r="D698" t="s">
        <v>210</v>
      </c>
      <c r="E698" s="1" t="s">
        <v>5022</v>
      </c>
    </row>
    <row r="699" spans="1:5" x14ac:dyDescent="0.25">
      <c r="A699" s="1" t="s">
        <v>2103</v>
      </c>
      <c r="B699" t="s">
        <v>2104</v>
      </c>
      <c r="C699" t="s">
        <v>5</v>
      </c>
      <c r="D699" t="s">
        <v>26</v>
      </c>
      <c r="E699" s="1" t="s">
        <v>5022</v>
      </c>
    </row>
    <row r="700" spans="1:5" x14ac:dyDescent="0.25">
      <c r="A700" s="1" t="s">
        <v>1109</v>
      </c>
      <c r="B700" t="s">
        <v>1110</v>
      </c>
      <c r="C700" t="s">
        <v>5</v>
      </c>
      <c r="D700" t="s">
        <v>26</v>
      </c>
      <c r="E700" s="1" t="s">
        <v>5022</v>
      </c>
    </row>
    <row r="701" spans="1:5" x14ac:dyDescent="0.25">
      <c r="A701" s="1" t="s">
        <v>2105</v>
      </c>
      <c r="B701" t="s">
        <v>2106</v>
      </c>
      <c r="C701" t="s">
        <v>5</v>
      </c>
      <c r="D701" t="s">
        <v>26</v>
      </c>
      <c r="E701" s="1" t="s">
        <v>5022</v>
      </c>
    </row>
    <row r="702" spans="1:5" x14ac:dyDescent="0.25">
      <c r="A702" s="1" t="s">
        <v>2107</v>
      </c>
      <c r="B702" t="s">
        <v>2108</v>
      </c>
      <c r="C702" t="s">
        <v>5</v>
      </c>
      <c r="D702" t="s">
        <v>26</v>
      </c>
      <c r="E702" s="1" t="s">
        <v>5023</v>
      </c>
    </row>
    <row r="703" spans="1:5" x14ac:dyDescent="0.25">
      <c r="A703" s="1" t="s">
        <v>1111</v>
      </c>
      <c r="B703" t="s">
        <v>1112</v>
      </c>
      <c r="C703" t="s">
        <v>5</v>
      </c>
      <c r="D703" t="s">
        <v>26</v>
      </c>
      <c r="E703" s="1" t="s">
        <v>5022</v>
      </c>
    </row>
    <row r="704" spans="1:5" x14ac:dyDescent="0.25">
      <c r="A704" s="1" t="s">
        <v>1113</v>
      </c>
      <c r="B704" t="s">
        <v>1114</v>
      </c>
      <c r="C704" t="s">
        <v>5</v>
      </c>
      <c r="D704" t="s">
        <v>49</v>
      </c>
      <c r="E704" s="1" t="s">
        <v>5022</v>
      </c>
    </row>
    <row r="705" spans="1:5" x14ac:dyDescent="0.25">
      <c r="A705" s="1" t="s">
        <v>1115</v>
      </c>
      <c r="B705" t="s">
        <v>1116</v>
      </c>
      <c r="C705" t="s">
        <v>5</v>
      </c>
      <c r="D705" t="s">
        <v>210</v>
      </c>
      <c r="E705" s="1" t="s">
        <v>5022</v>
      </c>
    </row>
    <row r="706" spans="1:5" x14ac:dyDescent="0.25">
      <c r="A706" s="1" t="s">
        <v>2109</v>
      </c>
      <c r="B706" t="s">
        <v>2110</v>
      </c>
      <c r="C706" t="s">
        <v>5</v>
      </c>
      <c r="D706" t="s">
        <v>210</v>
      </c>
      <c r="E706" s="1" t="s">
        <v>5022</v>
      </c>
    </row>
    <row r="707" spans="1:5" x14ac:dyDescent="0.25">
      <c r="A707" s="1" t="s">
        <v>2111</v>
      </c>
      <c r="B707" t="s">
        <v>2112</v>
      </c>
      <c r="C707" t="s">
        <v>5</v>
      </c>
      <c r="D707" t="s">
        <v>210</v>
      </c>
      <c r="E707" s="1" t="s">
        <v>5022</v>
      </c>
    </row>
    <row r="708" spans="1:5" x14ac:dyDescent="0.25">
      <c r="A708" s="1" t="s">
        <v>1117</v>
      </c>
      <c r="B708" t="s">
        <v>1118</v>
      </c>
      <c r="C708" t="s">
        <v>5</v>
      </c>
      <c r="D708" t="s">
        <v>85</v>
      </c>
      <c r="E708" s="1" t="s">
        <v>5034</v>
      </c>
    </row>
    <row r="709" spans="1:5" x14ac:dyDescent="0.25">
      <c r="A709" s="1" t="s">
        <v>1119</v>
      </c>
      <c r="B709" t="s">
        <v>1120</v>
      </c>
      <c r="C709" t="s">
        <v>5</v>
      </c>
      <c r="D709" t="s">
        <v>85</v>
      </c>
      <c r="E709" s="1" t="s">
        <v>5022</v>
      </c>
    </row>
    <row r="710" spans="1:5" x14ac:dyDescent="0.25">
      <c r="A710" s="1" t="s">
        <v>1121</v>
      </c>
      <c r="B710" t="s">
        <v>115</v>
      </c>
      <c r="C710" t="s">
        <v>5</v>
      </c>
      <c r="D710" t="s">
        <v>85</v>
      </c>
      <c r="E710" s="1" t="s">
        <v>5022</v>
      </c>
    </row>
    <row r="711" spans="1:5" x14ac:dyDescent="0.25">
      <c r="A711" s="1" t="s">
        <v>2113</v>
      </c>
      <c r="B711" t="s">
        <v>2114</v>
      </c>
      <c r="C711" t="s">
        <v>5</v>
      </c>
      <c r="D711" t="s">
        <v>85</v>
      </c>
      <c r="E711" s="1" t="s">
        <v>5022</v>
      </c>
    </row>
    <row r="712" spans="1:5" x14ac:dyDescent="0.25">
      <c r="A712" s="1" t="s">
        <v>1122</v>
      </c>
      <c r="B712" t="s">
        <v>1123</v>
      </c>
      <c r="C712" t="s">
        <v>5</v>
      </c>
      <c r="D712" t="s">
        <v>85</v>
      </c>
      <c r="E712" s="1" t="s">
        <v>5022</v>
      </c>
    </row>
    <row r="713" spans="1:5" x14ac:dyDescent="0.25">
      <c r="A713" s="1" t="s">
        <v>1124</v>
      </c>
      <c r="B713" t="s">
        <v>1125</v>
      </c>
      <c r="C713" t="s">
        <v>5</v>
      </c>
      <c r="D713" t="s">
        <v>85</v>
      </c>
      <c r="E713" s="1" t="s">
        <v>5024</v>
      </c>
    </row>
    <row r="714" spans="1:5" x14ac:dyDescent="0.25">
      <c r="A714" s="1" t="s">
        <v>1126</v>
      </c>
      <c r="B714" t="s">
        <v>1127</v>
      </c>
      <c r="C714" t="s">
        <v>5</v>
      </c>
      <c r="D714" t="s">
        <v>85</v>
      </c>
      <c r="E714" s="1" t="s">
        <v>5022</v>
      </c>
    </row>
    <row r="715" spans="1:5" x14ac:dyDescent="0.25">
      <c r="A715" s="1" t="s">
        <v>1128</v>
      </c>
      <c r="B715" t="s">
        <v>1129</v>
      </c>
      <c r="C715" t="s">
        <v>5</v>
      </c>
      <c r="D715" t="s">
        <v>85</v>
      </c>
      <c r="E715" s="1" t="s">
        <v>5022</v>
      </c>
    </row>
    <row r="716" spans="1:5" x14ac:dyDescent="0.25">
      <c r="A716" s="1" t="s">
        <v>1130</v>
      </c>
      <c r="B716" t="s">
        <v>1131</v>
      </c>
      <c r="C716" t="s">
        <v>5</v>
      </c>
      <c r="D716" t="s">
        <v>85</v>
      </c>
      <c r="E716" s="1" t="s">
        <v>5022</v>
      </c>
    </row>
    <row r="717" spans="1:5" x14ac:dyDescent="0.25">
      <c r="A717" s="1" t="s">
        <v>1132</v>
      </c>
      <c r="B717" t="s">
        <v>1133</v>
      </c>
      <c r="C717" t="s">
        <v>5</v>
      </c>
      <c r="D717" t="s">
        <v>85</v>
      </c>
      <c r="E717" s="1" t="s">
        <v>5022</v>
      </c>
    </row>
    <row r="718" spans="1:5" x14ac:dyDescent="0.25">
      <c r="A718" s="1" t="s">
        <v>1134</v>
      </c>
      <c r="B718" t="s">
        <v>1135</v>
      </c>
      <c r="C718" t="s">
        <v>5</v>
      </c>
      <c r="D718" t="s">
        <v>85</v>
      </c>
      <c r="E718" s="1" t="s">
        <v>5022</v>
      </c>
    </row>
    <row r="719" spans="1:5" x14ac:dyDescent="0.25">
      <c r="A719" s="1" t="s">
        <v>2115</v>
      </c>
      <c r="B719" t="s">
        <v>2116</v>
      </c>
      <c r="C719" t="s">
        <v>5</v>
      </c>
      <c r="D719" t="s">
        <v>85</v>
      </c>
      <c r="E719" s="1" t="s">
        <v>5024</v>
      </c>
    </row>
    <row r="720" spans="1:5" x14ac:dyDescent="0.25">
      <c r="A720" s="1" t="s">
        <v>1136</v>
      </c>
      <c r="B720" t="s">
        <v>1137</v>
      </c>
      <c r="C720" t="s">
        <v>5</v>
      </c>
      <c r="D720" t="s">
        <v>85</v>
      </c>
      <c r="E720" s="1" t="s">
        <v>5022</v>
      </c>
    </row>
    <row r="721" spans="1:5" x14ac:dyDescent="0.25">
      <c r="A721" s="1" t="s">
        <v>1138</v>
      </c>
      <c r="B721" t="s">
        <v>1139</v>
      </c>
      <c r="C721" t="s">
        <v>5</v>
      </c>
      <c r="D721" t="s">
        <v>85</v>
      </c>
      <c r="E721" s="1" t="s">
        <v>5022</v>
      </c>
    </row>
    <row r="722" spans="1:5" x14ac:dyDescent="0.25">
      <c r="A722" s="1" t="s">
        <v>1140</v>
      </c>
      <c r="B722" t="s">
        <v>1141</v>
      </c>
      <c r="C722" t="s">
        <v>5</v>
      </c>
      <c r="D722" t="s">
        <v>85</v>
      </c>
      <c r="E722" s="1" t="s">
        <v>5022</v>
      </c>
    </row>
    <row r="723" spans="1:5" x14ac:dyDescent="0.25">
      <c r="A723" s="1" t="s">
        <v>2117</v>
      </c>
      <c r="B723" t="s">
        <v>2118</v>
      </c>
      <c r="C723" t="s">
        <v>5</v>
      </c>
      <c r="D723" t="s">
        <v>85</v>
      </c>
      <c r="E723" s="1" t="s">
        <v>5022</v>
      </c>
    </row>
    <row r="724" spans="1:5" x14ac:dyDescent="0.25">
      <c r="A724" s="1" t="s">
        <v>1142</v>
      </c>
      <c r="B724" t="s">
        <v>1143</v>
      </c>
      <c r="C724" t="s">
        <v>5</v>
      </c>
      <c r="D724" t="s">
        <v>85</v>
      </c>
      <c r="E724" s="1" t="s">
        <v>5024</v>
      </c>
    </row>
    <row r="725" spans="1:5" x14ac:dyDescent="0.25">
      <c r="A725" s="1" t="s">
        <v>1144</v>
      </c>
      <c r="B725" t="s">
        <v>1145</v>
      </c>
      <c r="C725" t="s">
        <v>5</v>
      </c>
      <c r="D725" t="s">
        <v>85</v>
      </c>
      <c r="E725" s="1" t="s">
        <v>5022</v>
      </c>
    </row>
    <row r="726" spans="1:5" x14ac:dyDescent="0.25">
      <c r="A726" s="1" t="s">
        <v>1146</v>
      </c>
      <c r="B726" t="s">
        <v>1147</v>
      </c>
      <c r="C726" t="s">
        <v>5</v>
      </c>
      <c r="D726" t="s">
        <v>85</v>
      </c>
      <c r="E726" s="1" t="s">
        <v>5022</v>
      </c>
    </row>
    <row r="727" spans="1:5" x14ac:dyDescent="0.25">
      <c r="A727" s="1" t="s">
        <v>1148</v>
      </c>
      <c r="B727" t="s">
        <v>1149</v>
      </c>
      <c r="C727" t="s">
        <v>5</v>
      </c>
      <c r="D727" t="s">
        <v>85</v>
      </c>
      <c r="E727" s="1" t="s">
        <v>5022</v>
      </c>
    </row>
    <row r="728" spans="1:5" x14ac:dyDescent="0.25">
      <c r="A728" s="1" t="s">
        <v>1150</v>
      </c>
      <c r="B728" t="s">
        <v>1151</v>
      </c>
      <c r="C728" t="s">
        <v>5</v>
      </c>
      <c r="D728" t="s">
        <v>85</v>
      </c>
      <c r="E728" s="1" t="s">
        <v>5022</v>
      </c>
    </row>
    <row r="729" spans="1:5" x14ac:dyDescent="0.25">
      <c r="A729" s="1" t="s">
        <v>1152</v>
      </c>
      <c r="B729" t="s">
        <v>1153</v>
      </c>
      <c r="C729" t="s">
        <v>5</v>
      </c>
      <c r="D729" t="s">
        <v>49</v>
      </c>
      <c r="E729" s="1" t="s">
        <v>5022</v>
      </c>
    </row>
    <row r="730" spans="1:5" x14ac:dyDescent="0.25">
      <c r="A730" s="1" t="s">
        <v>2119</v>
      </c>
      <c r="B730" t="s">
        <v>2120</v>
      </c>
      <c r="C730" t="s">
        <v>5</v>
      </c>
      <c r="D730" t="s">
        <v>49</v>
      </c>
      <c r="E730" s="1" t="s">
        <v>5022</v>
      </c>
    </row>
    <row r="731" spans="1:5" x14ac:dyDescent="0.25">
      <c r="A731" s="1" t="s">
        <v>1154</v>
      </c>
      <c r="B731" t="s">
        <v>1155</v>
      </c>
      <c r="C731" t="s">
        <v>5</v>
      </c>
      <c r="D731" t="s">
        <v>49</v>
      </c>
      <c r="E731" s="1" t="s">
        <v>5022</v>
      </c>
    </row>
    <row r="732" spans="1:5" x14ac:dyDescent="0.25">
      <c r="A732" s="1" t="s">
        <v>1156</v>
      </c>
      <c r="B732" t="s">
        <v>1157</v>
      </c>
      <c r="C732" t="s">
        <v>5</v>
      </c>
      <c r="D732" t="s">
        <v>49</v>
      </c>
      <c r="E732" s="1" t="s">
        <v>5022</v>
      </c>
    </row>
    <row r="733" spans="1:5" x14ac:dyDescent="0.25">
      <c r="A733" s="1" t="s">
        <v>1158</v>
      </c>
      <c r="B733" t="s">
        <v>1159</v>
      </c>
      <c r="C733" t="s">
        <v>5</v>
      </c>
      <c r="D733" t="s">
        <v>49</v>
      </c>
      <c r="E733" s="1" t="s">
        <v>5022</v>
      </c>
    </row>
    <row r="734" spans="1:5" x14ac:dyDescent="0.25">
      <c r="A734" s="1" t="s">
        <v>1160</v>
      </c>
      <c r="B734" t="s">
        <v>1161</v>
      </c>
      <c r="C734" t="s">
        <v>5</v>
      </c>
      <c r="D734" t="s">
        <v>210</v>
      </c>
      <c r="E734" s="1" t="s">
        <v>5022</v>
      </c>
    </row>
    <row r="735" spans="1:5" x14ac:dyDescent="0.25">
      <c r="A735" s="1" t="s">
        <v>1162</v>
      </c>
      <c r="B735" t="s">
        <v>1163</v>
      </c>
      <c r="C735" t="s">
        <v>5</v>
      </c>
      <c r="D735" t="s">
        <v>22</v>
      </c>
      <c r="E735" s="1" t="s">
        <v>5022</v>
      </c>
    </row>
    <row r="736" spans="1:5" x14ac:dyDescent="0.25">
      <c r="A736" s="1" t="s">
        <v>1164</v>
      </c>
      <c r="B736" t="s">
        <v>1165</v>
      </c>
      <c r="C736" t="s">
        <v>5</v>
      </c>
      <c r="D736" t="s">
        <v>22</v>
      </c>
      <c r="E736" s="1" t="s">
        <v>5024</v>
      </c>
    </row>
    <row r="737" spans="1:5" x14ac:dyDescent="0.25">
      <c r="A737" s="1" t="s">
        <v>1166</v>
      </c>
      <c r="B737" t="s">
        <v>1167</v>
      </c>
      <c r="C737" t="s">
        <v>5</v>
      </c>
      <c r="D737" t="s">
        <v>22</v>
      </c>
      <c r="E737" s="1" t="s">
        <v>5022</v>
      </c>
    </row>
    <row r="738" spans="1:5" x14ac:dyDescent="0.25">
      <c r="A738" s="1" t="s">
        <v>1168</v>
      </c>
      <c r="B738" t="s">
        <v>1169</v>
      </c>
      <c r="C738" t="s">
        <v>5</v>
      </c>
      <c r="D738" t="s">
        <v>59</v>
      </c>
      <c r="E738" s="1" t="s">
        <v>5023</v>
      </c>
    </row>
    <row r="739" spans="1:5" x14ac:dyDescent="0.25">
      <c r="A739" s="1" t="s">
        <v>2121</v>
      </c>
      <c r="B739" t="s">
        <v>2122</v>
      </c>
      <c r="C739" t="s">
        <v>5</v>
      </c>
      <c r="D739" t="s">
        <v>59</v>
      </c>
      <c r="E739" s="1" t="s">
        <v>5022</v>
      </c>
    </row>
    <row r="740" spans="1:5" x14ac:dyDescent="0.25">
      <c r="A740" s="1" t="s">
        <v>1170</v>
      </c>
      <c r="B740" t="s">
        <v>1171</v>
      </c>
      <c r="C740" t="s">
        <v>5</v>
      </c>
      <c r="D740" t="s">
        <v>59</v>
      </c>
      <c r="E740" s="1" t="s">
        <v>5022</v>
      </c>
    </row>
    <row r="741" spans="1:5" x14ac:dyDescent="0.25">
      <c r="A741" s="1" t="s">
        <v>1172</v>
      </c>
      <c r="B741" t="s">
        <v>1173</v>
      </c>
      <c r="C741" t="s">
        <v>5</v>
      </c>
      <c r="D741" t="s">
        <v>59</v>
      </c>
      <c r="E741" s="1" t="s">
        <v>5024</v>
      </c>
    </row>
    <row r="742" spans="1:5" x14ac:dyDescent="0.25">
      <c r="A742" s="1" t="s">
        <v>1174</v>
      </c>
      <c r="B742" t="s">
        <v>1175</v>
      </c>
      <c r="C742" t="s">
        <v>5</v>
      </c>
      <c r="D742" t="s">
        <v>68</v>
      </c>
      <c r="E742" s="1" t="s">
        <v>5022</v>
      </c>
    </row>
    <row r="743" spans="1:5" x14ac:dyDescent="0.25">
      <c r="A743" s="1" t="s">
        <v>1176</v>
      </c>
      <c r="B743" t="s">
        <v>1177</v>
      </c>
      <c r="C743" t="s">
        <v>5</v>
      </c>
      <c r="D743" t="s">
        <v>85</v>
      </c>
      <c r="E743" s="1" t="s">
        <v>5022</v>
      </c>
    </row>
    <row r="744" spans="1:5" x14ac:dyDescent="0.25">
      <c r="A744" s="1" t="s">
        <v>1178</v>
      </c>
      <c r="B744" t="s">
        <v>1179</v>
      </c>
      <c r="C744" t="s">
        <v>5</v>
      </c>
      <c r="D744" t="s">
        <v>85</v>
      </c>
      <c r="E744" s="1" t="s">
        <v>5022</v>
      </c>
    </row>
    <row r="745" spans="1:5" x14ac:dyDescent="0.25">
      <c r="A745" s="1" t="s">
        <v>1180</v>
      </c>
      <c r="B745" t="s">
        <v>1181</v>
      </c>
      <c r="C745" t="s">
        <v>5</v>
      </c>
      <c r="D745" t="s">
        <v>85</v>
      </c>
      <c r="E745" s="1" t="s">
        <v>5022</v>
      </c>
    </row>
    <row r="746" spans="1:5" x14ac:dyDescent="0.25">
      <c r="A746" s="1" t="s">
        <v>1182</v>
      </c>
      <c r="B746" t="s">
        <v>1183</v>
      </c>
      <c r="C746" t="s">
        <v>5</v>
      </c>
      <c r="D746" t="s">
        <v>85</v>
      </c>
      <c r="E746" s="1" t="s">
        <v>5022</v>
      </c>
    </row>
    <row r="747" spans="1:5" x14ac:dyDescent="0.25">
      <c r="A747" s="1" t="s">
        <v>1184</v>
      </c>
      <c r="B747" t="s">
        <v>1185</v>
      </c>
      <c r="C747" t="s">
        <v>5</v>
      </c>
      <c r="D747" t="s">
        <v>233</v>
      </c>
      <c r="E747" s="1" t="s">
        <v>5022</v>
      </c>
    </row>
    <row r="748" spans="1:5" x14ac:dyDescent="0.25">
      <c r="A748" s="1" t="s">
        <v>1186</v>
      </c>
      <c r="B748" t="s">
        <v>1187</v>
      </c>
      <c r="C748" t="s">
        <v>5</v>
      </c>
      <c r="D748" t="s">
        <v>233</v>
      </c>
      <c r="E748" s="1" t="s">
        <v>5022</v>
      </c>
    </row>
    <row r="749" spans="1:5" x14ac:dyDescent="0.25">
      <c r="A749" s="1" t="s">
        <v>1188</v>
      </c>
      <c r="B749" t="s">
        <v>1189</v>
      </c>
      <c r="C749" t="s">
        <v>5</v>
      </c>
      <c r="D749" t="s">
        <v>42</v>
      </c>
      <c r="E749" s="1" t="s">
        <v>5022</v>
      </c>
    </row>
    <row r="750" spans="1:5" x14ac:dyDescent="0.25">
      <c r="A750" s="1" t="s">
        <v>1190</v>
      </c>
      <c r="B750" t="s">
        <v>1191</v>
      </c>
      <c r="C750" t="s">
        <v>5</v>
      </c>
      <c r="D750" t="s">
        <v>42</v>
      </c>
      <c r="E750" s="1" t="s">
        <v>5022</v>
      </c>
    </row>
    <row r="751" spans="1:5" x14ac:dyDescent="0.25">
      <c r="A751" s="1" t="s">
        <v>2123</v>
      </c>
      <c r="B751" t="s">
        <v>2124</v>
      </c>
      <c r="C751" t="s">
        <v>5</v>
      </c>
      <c r="D751" t="s">
        <v>42</v>
      </c>
      <c r="E751" s="1" t="s">
        <v>5022</v>
      </c>
    </row>
    <row r="752" spans="1:5" x14ac:dyDescent="0.25">
      <c r="A752" s="1" t="s">
        <v>1192</v>
      </c>
      <c r="B752" t="s">
        <v>1193</v>
      </c>
      <c r="C752" t="s">
        <v>5</v>
      </c>
      <c r="D752" t="s">
        <v>42</v>
      </c>
      <c r="E752" s="1" t="s">
        <v>5022</v>
      </c>
    </row>
    <row r="753" spans="1:5" x14ac:dyDescent="0.25">
      <c r="A753" s="1" t="s">
        <v>1194</v>
      </c>
      <c r="B753" t="s">
        <v>1195</v>
      </c>
      <c r="C753" t="s">
        <v>5</v>
      </c>
      <c r="D753" t="s">
        <v>42</v>
      </c>
      <c r="E753" s="1" t="s">
        <v>5022</v>
      </c>
    </row>
    <row r="754" spans="1:5" x14ac:dyDescent="0.25">
      <c r="A754" s="1" t="s">
        <v>1196</v>
      </c>
      <c r="B754" t="s">
        <v>1197</v>
      </c>
      <c r="C754" t="s">
        <v>5</v>
      </c>
      <c r="D754" t="s">
        <v>42</v>
      </c>
      <c r="E754" s="1" t="s">
        <v>5022</v>
      </c>
    </row>
    <row r="755" spans="1:5" x14ac:dyDescent="0.25">
      <c r="A755" s="1" t="s">
        <v>1198</v>
      </c>
      <c r="B755" t="s">
        <v>1199</v>
      </c>
      <c r="C755" t="s">
        <v>5</v>
      </c>
      <c r="D755" t="s">
        <v>42</v>
      </c>
      <c r="E755" s="1" t="s">
        <v>5022</v>
      </c>
    </row>
    <row r="756" spans="1:5" x14ac:dyDescent="0.25">
      <c r="A756" s="1" t="s">
        <v>1200</v>
      </c>
      <c r="B756" t="s">
        <v>1201</v>
      </c>
      <c r="C756" t="s">
        <v>5</v>
      </c>
      <c r="D756" t="s">
        <v>50</v>
      </c>
      <c r="E756" s="1" t="s">
        <v>5022</v>
      </c>
    </row>
    <row r="757" spans="1:5" x14ac:dyDescent="0.25">
      <c r="A757" s="1" t="s">
        <v>1202</v>
      </c>
      <c r="B757" t="s">
        <v>1203</v>
      </c>
      <c r="C757" t="s">
        <v>5</v>
      </c>
      <c r="D757" t="s">
        <v>59</v>
      </c>
      <c r="E757" s="1" t="s">
        <v>5022</v>
      </c>
    </row>
    <row r="758" spans="1:5" x14ac:dyDescent="0.25">
      <c r="A758" s="1" t="s">
        <v>1204</v>
      </c>
      <c r="B758" t="s">
        <v>1205</v>
      </c>
      <c r="C758" t="s">
        <v>5</v>
      </c>
      <c r="D758" t="s">
        <v>59</v>
      </c>
      <c r="E758" s="1" t="s">
        <v>5022</v>
      </c>
    </row>
    <row r="759" spans="1:5" x14ac:dyDescent="0.25">
      <c r="A759" s="1" t="s">
        <v>1206</v>
      </c>
      <c r="B759" t="s">
        <v>1207</v>
      </c>
      <c r="C759" t="s">
        <v>5</v>
      </c>
      <c r="D759" t="s">
        <v>59</v>
      </c>
      <c r="E759" s="1" t="s">
        <v>5022</v>
      </c>
    </row>
    <row r="760" spans="1:5" x14ac:dyDescent="0.25">
      <c r="A760" s="1" t="s">
        <v>1208</v>
      </c>
      <c r="B760" t="s">
        <v>1209</v>
      </c>
      <c r="C760" t="s">
        <v>5</v>
      </c>
      <c r="D760" t="s">
        <v>59</v>
      </c>
      <c r="E760" s="1" t="s">
        <v>5022</v>
      </c>
    </row>
    <row r="761" spans="1:5" x14ac:dyDescent="0.25">
      <c r="A761" s="1" t="s">
        <v>1210</v>
      </c>
      <c r="B761" t="s">
        <v>1211</v>
      </c>
      <c r="C761" t="s">
        <v>5</v>
      </c>
      <c r="D761" t="s">
        <v>59</v>
      </c>
      <c r="E761" s="1" t="s">
        <v>5024</v>
      </c>
    </row>
    <row r="762" spans="1:5" x14ac:dyDescent="0.25">
      <c r="A762" s="1" t="s">
        <v>1212</v>
      </c>
      <c r="B762" t="s">
        <v>1213</v>
      </c>
      <c r="C762" t="s">
        <v>5</v>
      </c>
      <c r="D762" t="s">
        <v>59</v>
      </c>
      <c r="E762" s="1" t="s">
        <v>5022</v>
      </c>
    </row>
    <row r="763" spans="1:5" x14ac:dyDescent="0.25">
      <c r="A763" s="1" t="s">
        <v>1214</v>
      </c>
      <c r="B763" t="s">
        <v>1215</v>
      </c>
      <c r="C763" t="s">
        <v>5</v>
      </c>
      <c r="D763" t="s">
        <v>205</v>
      </c>
      <c r="E763" s="1" t="s">
        <v>5022</v>
      </c>
    </row>
    <row r="764" spans="1:5" x14ac:dyDescent="0.25">
      <c r="A764" s="1" t="s">
        <v>1216</v>
      </c>
      <c r="B764" t="s">
        <v>1217</v>
      </c>
      <c r="C764" t="s">
        <v>5</v>
      </c>
      <c r="D764" t="s">
        <v>205</v>
      </c>
      <c r="E764" s="1" t="s">
        <v>5022</v>
      </c>
    </row>
    <row r="765" spans="1:5" x14ac:dyDescent="0.25">
      <c r="A765" s="1" t="s">
        <v>1218</v>
      </c>
      <c r="B765" t="s">
        <v>1219</v>
      </c>
      <c r="C765" t="s">
        <v>5</v>
      </c>
      <c r="D765" t="s">
        <v>168</v>
      </c>
      <c r="E765" s="1" t="s">
        <v>5024</v>
      </c>
    </row>
    <row r="766" spans="1:5" x14ac:dyDescent="0.25">
      <c r="A766" s="1" t="s">
        <v>1220</v>
      </c>
      <c r="B766" t="s">
        <v>1221</v>
      </c>
      <c r="C766" t="s">
        <v>5</v>
      </c>
      <c r="D766" t="s">
        <v>168</v>
      </c>
      <c r="E766" s="1" t="s">
        <v>5024</v>
      </c>
    </row>
    <row r="767" spans="1:5" x14ac:dyDescent="0.25">
      <c r="A767" s="1" t="s">
        <v>2125</v>
      </c>
      <c r="B767" t="s">
        <v>2126</v>
      </c>
      <c r="C767" t="s">
        <v>5</v>
      </c>
      <c r="D767" t="s">
        <v>151</v>
      </c>
      <c r="E767" s="1" t="s">
        <v>5022</v>
      </c>
    </row>
    <row r="768" spans="1:5" x14ac:dyDescent="0.25">
      <c r="A768" s="1" t="s">
        <v>1222</v>
      </c>
      <c r="B768" t="s">
        <v>1223</v>
      </c>
      <c r="C768" t="s">
        <v>5</v>
      </c>
      <c r="D768" t="s">
        <v>6</v>
      </c>
      <c r="E768" s="1" t="s">
        <v>5022</v>
      </c>
    </row>
    <row r="769" spans="1:5" x14ac:dyDescent="0.25">
      <c r="A769" s="1" t="s">
        <v>1224</v>
      </c>
      <c r="B769" t="s">
        <v>1225</v>
      </c>
      <c r="C769" t="s">
        <v>5</v>
      </c>
      <c r="D769" t="s">
        <v>6</v>
      </c>
      <c r="E769" s="1" t="s">
        <v>5022</v>
      </c>
    </row>
    <row r="770" spans="1:5" x14ac:dyDescent="0.25">
      <c r="A770" s="1" t="s">
        <v>1226</v>
      </c>
      <c r="B770" t="s">
        <v>1227</v>
      </c>
      <c r="C770" t="s">
        <v>5</v>
      </c>
      <c r="D770" t="s">
        <v>6</v>
      </c>
      <c r="E770" s="1" t="s">
        <v>5022</v>
      </c>
    </row>
    <row r="771" spans="1:5" x14ac:dyDescent="0.25">
      <c r="A771" s="1" t="s">
        <v>1228</v>
      </c>
      <c r="B771" t="s">
        <v>1229</v>
      </c>
      <c r="C771" t="s">
        <v>5</v>
      </c>
      <c r="D771" t="s">
        <v>6</v>
      </c>
      <c r="E771" s="1" t="s">
        <v>5022</v>
      </c>
    </row>
    <row r="772" spans="1:5" x14ac:dyDescent="0.25">
      <c r="A772" s="1" t="s">
        <v>1230</v>
      </c>
      <c r="B772" t="s">
        <v>1231</v>
      </c>
      <c r="C772" t="s">
        <v>5</v>
      </c>
      <c r="D772" t="s">
        <v>6</v>
      </c>
      <c r="E772" s="1" t="s">
        <v>5022</v>
      </c>
    </row>
    <row r="773" spans="1:5" x14ac:dyDescent="0.25">
      <c r="A773" s="1" t="s">
        <v>1232</v>
      </c>
      <c r="B773" t="s">
        <v>1233</v>
      </c>
      <c r="C773" t="s">
        <v>5</v>
      </c>
      <c r="D773" t="s">
        <v>6</v>
      </c>
      <c r="E773" s="1" t="s">
        <v>5022</v>
      </c>
    </row>
    <row r="774" spans="1:5" x14ac:dyDescent="0.25">
      <c r="A774" s="1" t="s">
        <v>1234</v>
      </c>
      <c r="B774" t="s">
        <v>1235</v>
      </c>
      <c r="C774" t="s">
        <v>5</v>
      </c>
      <c r="D774" t="s">
        <v>6</v>
      </c>
      <c r="E774" s="1" t="s">
        <v>5022</v>
      </c>
    </row>
    <row r="775" spans="1:5" x14ac:dyDescent="0.25">
      <c r="A775" s="1" t="s">
        <v>1236</v>
      </c>
      <c r="B775" t="s">
        <v>1237</v>
      </c>
      <c r="C775" t="s">
        <v>5</v>
      </c>
      <c r="D775" t="s">
        <v>6</v>
      </c>
      <c r="E775" s="1" t="s">
        <v>5022</v>
      </c>
    </row>
    <row r="776" spans="1:5" x14ac:dyDescent="0.25">
      <c r="A776" s="1" t="s">
        <v>1238</v>
      </c>
      <c r="B776" t="s">
        <v>1239</v>
      </c>
      <c r="C776" t="s">
        <v>5</v>
      </c>
      <c r="D776" t="s">
        <v>6</v>
      </c>
      <c r="E776" s="1" t="s">
        <v>5022</v>
      </c>
    </row>
    <row r="777" spans="1:5" x14ac:dyDescent="0.25">
      <c r="A777" s="1" t="s">
        <v>1240</v>
      </c>
      <c r="B777" t="s">
        <v>1241</v>
      </c>
      <c r="C777" t="s">
        <v>5</v>
      </c>
      <c r="D777" t="s">
        <v>85</v>
      </c>
      <c r="E777" s="1" t="s">
        <v>5022</v>
      </c>
    </row>
    <row r="778" spans="1:5" x14ac:dyDescent="0.25">
      <c r="A778" s="1" t="s">
        <v>1242</v>
      </c>
      <c r="B778" t="s">
        <v>1243</v>
      </c>
      <c r="C778" t="s">
        <v>5</v>
      </c>
      <c r="D778" t="s">
        <v>85</v>
      </c>
      <c r="E778" s="1" t="s">
        <v>5022</v>
      </c>
    </row>
    <row r="779" spans="1:5" x14ac:dyDescent="0.25">
      <c r="A779" s="1" t="s">
        <v>1244</v>
      </c>
      <c r="B779" t="s">
        <v>1245</v>
      </c>
      <c r="C779" t="s">
        <v>5</v>
      </c>
      <c r="D779" t="s">
        <v>85</v>
      </c>
      <c r="E779" s="1" t="s">
        <v>5034</v>
      </c>
    </row>
    <row r="780" spans="1:5" x14ac:dyDescent="0.25">
      <c r="A780" s="1" t="s">
        <v>1246</v>
      </c>
      <c r="B780" t="s">
        <v>1247</v>
      </c>
      <c r="C780" t="s">
        <v>5</v>
      </c>
      <c r="D780" t="s">
        <v>85</v>
      </c>
      <c r="E780" s="1" t="s">
        <v>5022</v>
      </c>
    </row>
    <row r="781" spans="1:5" x14ac:dyDescent="0.25">
      <c r="A781" s="1" t="s">
        <v>1248</v>
      </c>
      <c r="B781" t="s">
        <v>1249</v>
      </c>
      <c r="C781" t="s">
        <v>5</v>
      </c>
      <c r="D781" t="s">
        <v>85</v>
      </c>
      <c r="E781" s="1" t="s">
        <v>5022</v>
      </c>
    </row>
    <row r="782" spans="1:5" x14ac:dyDescent="0.25">
      <c r="A782" s="1" t="s">
        <v>1250</v>
      </c>
      <c r="B782" t="s">
        <v>1251</v>
      </c>
      <c r="C782" t="s">
        <v>5</v>
      </c>
      <c r="D782" t="s">
        <v>85</v>
      </c>
      <c r="E782" s="1" t="s">
        <v>5022</v>
      </c>
    </row>
    <row r="783" spans="1:5" x14ac:dyDescent="0.25">
      <c r="A783" s="1" t="s">
        <v>1252</v>
      </c>
      <c r="B783" t="s">
        <v>1253</v>
      </c>
      <c r="C783" t="s">
        <v>5</v>
      </c>
      <c r="D783" t="s">
        <v>85</v>
      </c>
      <c r="E783" s="1" t="s">
        <v>5022</v>
      </c>
    </row>
    <row r="784" spans="1:5" x14ac:dyDescent="0.25">
      <c r="A784" s="1" t="s">
        <v>1254</v>
      </c>
      <c r="B784" t="s">
        <v>1255</v>
      </c>
      <c r="C784" t="s">
        <v>5</v>
      </c>
      <c r="D784" t="s">
        <v>39</v>
      </c>
      <c r="E784" s="1" t="s">
        <v>5022</v>
      </c>
    </row>
    <row r="785" spans="1:5" x14ac:dyDescent="0.25">
      <c r="A785" s="1" t="s">
        <v>2127</v>
      </c>
      <c r="B785" t="s">
        <v>2128</v>
      </c>
      <c r="C785" t="s">
        <v>5</v>
      </c>
      <c r="D785" t="s">
        <v>39</v>
      </c>
      <c r="E785" s="1" t="s">
        <v>5022</v>
      </c>
    </row>
    <row r="786" spans="1:5" x14ac:dyDescent="0.25">
      <c r="A786" s="1" t="s">
        <v>2129</v>
      </c>
      <c r="B786" t="s">
        <v>2130</v>
      </c>
      <c r="C786" t="s">
        <v>5</v>
      </c>
      <c r="D786" t="s">
        <v>39</v>
      </c>
      <c r="E786" s="1" t="s">
        <v>5022</v>
      </c>
    </row>
    <row r="787" spans="1:5" x14ac:dyDescent="0.25">
      <c r="A787" s="1" t="s">
        <v>2131</v>
      </c>
      <c r="B787" t="s">
        <v>2132</v>
      </c>
      <c r="C787" t="s">
        <v>5</v>
      </c>
      <c r="D787" t="s">
        <v>233</v>
      </c>
      <c r="E787" s="1" t="s">
        <v>5022</v>
      </c>
    </row>
    <row r="788" spans="1:5" x14ac:dyDescent="0.25">
      <c r="A788" s="1" t="s">
        <v>1256</v>
      </c>
      <c r="B788" t="s">
        <v>1257</v>
      </c>
      <c r="C788" t="s">
        <v>5</v>
      </c>
      <c r="D788" t="s">
        <v>233</v>
      </c>
      <c r="E788" s="1" t="s">
        <v>5022</v>
      </c>
    </row>
    <row r="789" spans="1:5" x14ac:dyDescent="0.25">
      <c r="A789" s="1" t="s">
        <v>2133</v>
      </c>
      <c r="B789" t="s">
        <v>2134</v>
      </c>
      <c r="C789" t="s">
        <v>5</v>
      </c>
      <c r="D789" t="s">
        <v>233</v>
      </c>
      <c r="E789" s="1" t="s">
        <v>5022</v>
      </c>
    </row>
    <row r="790" spans="1:5" x14ac:dyDescent="0.25">
      <c r="A790" s="1" t="s">
        <v>1258</v>
      </c>
      <c r="B790" t="s">
        <v>1259</v>
      </c>
      <c r="C790" t="s">
        <v>5</v>
      </c>
      <c r="D790" t="s">
        <v>7</v>
      </c>
      <c r="E790" s="1" t="s">
        <v>5022</v>
      </c>
    </row>
    <row r="791" spans="1:5" x14ac:dyDescent="0.25">
      <c r="A791" s="1" t="s">
        <v>1260</v>
      </c>
      <c r="B791" t="s">
        <v>1261</v>
      </c>
      <c r="C791" t="s">
        <v>5</v>
      </c>
      <c r="D791" t="s">
        <v>7</v>
      </c>
      <c r="E791" s="1" t="s">
        <v>5022</v>
      </c>
    </row>
    <row r="792" spans="1:5" x14ac:dyDescent="0.25">
      <c r="A792" s="1" t="s">
        <v>1262</v>
      </c>
      <c r="B792" t="s">
        <v>1263</v>
      </c>
      <c r="C792" t="s">
        <v>5</v>
      </c>
      <c r="D792" t="s">
        <v>7</v>
      </c>
      <c r="E792" s="1" t="s">
        <v>5024</v>
      </c>
    </row>
    <row r="793" spans="1:5" x14ac:dyDescent="0.25">
      <c r="A793" s="1" t="s">
        <v>1264</v>
      </c>
      <c r="B793" t="s">
        <v>1265</v>
      </c>
      <c r="C793" t="s">
        <v>5</v>
      </c>
      <c r="D793" t="s">
        <v>7</v>
      </c>
      <c r="E793" s="1" t="s">
        <v>5022</v>
      </c>
    </row>
    <row r="794" spans="1:5" x14ac:dyDescent="0.25">
      <c r="A794" s="1" t="s">
        <v>1266</v>
      </c>
      <c r="B794" t="s">
        <v>1267</v>
      </c>
      <c r="C794" t="s">
        <v>5</v>
      </c>
      <c r="D794" t="s">
        <v>7</v>
      </c>
      <c r="E794" s="1" t="s">
        <v>5024</v>
      </c>
    </row>
    <row r="795" spans="1:5" x14ac:dyDescent="0.25">
      <c r="A795" s="1" t="s">
        <v>1268</v>
      </c>
      <c r="B795" t="s">
        <v>1269</v>
      </c>
      <c r="C795" t="s">
        <v>5</v>
      </c>
      <c r="D795" t="s">
        <v>7</v>
      </c>
      <c r="E795" s="1" t="s">
        <v>5022</v>
      </c>
    </row>
    <row r="796" spans="1:5" x14ac:dyDescent="0.25">
      <c r="A796" s="1" t="s">
        <v>1270</v>
      </c>
      <c r="B796" t="s">
        <v>1271</v>
      </c>
      <c r="C796" t="s">
        <v>5</v>
      </c>
      <c r="D796" t="s">
        <v>7</v>
      </c>
      <c r="E796" s="1" t="s">
        <v>5022</v>
      </c>
    </row>
    <row r="797" spans="1:5" x14ac:dyDescent="0.25">
      <c r="A797" s="1" t="s">
        <v>1272</v>
      </c>
      <c r="B797" t="s">
        <v>1273</v>
      </c>
      <c r="C797" t="s">
        <v>5</v>
      </c>
      <c r="D797" t="s">
        <v>7</v>
      </c>
      <c r="E797" s="1" t="s">
        <v>5022</v>
      </c>
    </row>
    <row r="798" spans="1:5" x14ac:dyDescent="0.25">
      <c r="A798" s="1" t="s">
        <v>2135</v>
      </c>
      <c r="B798" t="s">
        <v>2136</v>
      </c>
      <c r="C798" t="s">
        <v>5</v>
      </c>
      <c r="D798" t="s">
        <v>7</v>
      </c>
      <c r="E798" s="1" t="s">
        <v>5024</v>
      </c>
    </row>
    <row r="799" spans="1:5" x14ac:dyDescent="0.25">
      <c r="A799" s="1" t="s">
        <v>1274</v>
      </c>
      <c r="B799" t="s">
        <v>1275</v>
      </c>
      <c r="C799" t="s">
        <v>5</v>
      </c>
      <c r="D799" t="s">
        <v>7</v>
      </c>
      <c r="E799" s="1" t="s">
        <v>5024</v>
      </c>
    </row>
    <row r="800" spans="1:5" x14ac:dyDescent="0.25">
      <c r="A800" s="1" t="s">
        <v>2137</v>
      </c>
      <c r="B800" t="s">
        <v>2138</v>
      </c>
      <c r="C800" t="s">
        <v>5</v>
      </c>
      <c r="D800" t="s">
        <v>7</v>
      </c>
      <c r="E800" s="1" t="s">
        <v>5022</v>
      </c>
    </row>
    <row r="801" spans="1:5" x14ac:dyDescent="0.25">
      <c r="A801" s="1" t="s">
        <v>2139</v>
      </c>
      <c r="B801" t="s">
        <v>2140</v>
      </c>
      <c r="C801" t="s">
        <v>5</v>
      </c>
      <c r="D801" t="s">
        <v>7</v>
      </c>
      <c r="E801" s="1" t="s">
        <v>5024</v>
      </c>
    </row>
    <row r="802" spans="1:5" x14ac:dyDescent="0.25">
      <c r="A802" s="1" t="s">
        <v>1276</v>
      </c>
      <c r="B802" t="s">
        <v>1277</v>
      </c>
      <c r="C802" t="s">
        <v>5</v>
      </c>
      <c r="D802" t="s">
        <v>7</v>
      </c>
      <c r="E802" s="1" t="s">
        <v>5024</v>
      </c>
    </row>
    <row r="803" spans="1:5" x14ac:dyDescent="0.25">
      <c r="A803" s="1" t="s">
        <v>1278</v>
      </c>
      <c r="B803" t="s">
        <v>1279</v>
      </c>
      <c r="C803" t="s">
        <v>5</v>
      </c>
      <c r="D803" t="s">
        <v>205</v>
      </c>
      <c r="E803" s="1" t="s">
        <v>5022</v>
      </c>
    </row>
    <row r="804" spans="1:5" x14ac:dyDescent="0.25">
      <c r="A804" s="1" t="s">
        <v>1280</v>
      </c>
      <c r="B804" t="s">
        <v>1281</v>
      </c>
      <c r="C804" t="s">
        <v>5</v>
      </c>
      <c r="D804" t="s">
        <v>205</v>
      </c>
      <c r="E804" s="1" t="s">
        <v>5022</v>
      </c>
    </row>
    <row r="805" spans="1:5" x14ac:dyDescent="0.25">
      <c r="A805" s="1" t="s">
        <v>1282</v>
      </c>
      <c r="B805" t="s">
        <v>1283</v>
      </c>
      <c r="C805" t="s">
        <v>5</v>
      </c>
      <c r="D805" t="s">
        <v>205</v>
      </c>
      <c r="E805" s="1" t="s">
        <v>5022</v>
      </c>
    </row>
    <row r="806" spans="1:5" x14ac:dyDescent="0.25">
      <c r="A806" s="1" t="s">
        <v>2141</v>
      </c>
      <c r="B806" t="s">
        <v>2142</v>
      </c>
      <c r="C806" t="s">
        <v>5</v>
      </c>
      <c r="D806" t="s">
        <v>205</v>
      </c>
      <c r="E806" s="1" t="s">
        <v>5022</v>
      </c>
    </row>
    <row r="807" spans="1:5" x14ac:dyDescent="0.25">
      <c r="A807" s="1" t="s">
        <v>1284</v>
      </c>
      <c r="B807" t="s">
        <v>1285</v>
      </c>
      <c r="C807" t="s">
        <v>5</v>
      </c>
      <c r="D807" t="s">
        <v>39</v>
      </c>
      <c r="E807" s="1" t="s">
        <v>5022</v>
      </c>
    </row>
    <row r="808" spans="1:5" x14ac:dyDescent="0.25">
      <c r="A808" s="1" t="s">
        <v>1286</v>
      </c>
      <c r="B808" t="s">
        <v>1287</v>
      </c>
      <c r="C808" t="s">
        <v>5</v>
      </c>
      <c r="D808" t="s">
        <v>39</v>
      </c>
      <c r="E808" s="1" t="s">
        <v>5022</v>
      </c>
    </row>
    <row r="809" spans="1:5" x14ac:dyDescent="0.25">
      <c r="A809" s="1" t="s">
        <v>1288</v>
      </c>
      <c r="B809" t="s">
        <v>1289</v>
      </c>
      <c r="C809" t="s">
        <v>5</v>
      </c>
      <c r="D809" t="s">
        <v>39</v>
      </c>
      <c r="E809" s="1" t="s">
        <v>5024</v>
      </c>
    </row>
    <row r="810" spans="1:5" x14ac:dyDescent="0.25">
      <c r="A810" s="1" t="s">
        <v>1290</v>
      </c>
      <c r="B810" t="s">
        <v>1291</v>
      </c>
      <c r="C810" t="s">
        <v>5</v>
      </c>
      <c r="D810" t="s">
        <v>39</v>
      </c>
      <c r="E810" s="1" t="s">
        <v>5022</v>
      </c>
    </row>
    <row r="811" spans="1:5" x14ac:dyDescent="0.25">
      <c r="A811" s="1" t="s">
        <v>1292</v>
      </c>
      <c r="B811" t="s">
        <v>1293</v>
      </c>
      <c r="C811" t="s">
        <v>5</v>
      </c>
      <c r="D811" t="s">
        <v>39</v>
      </c>
      <c r="E811" s="1" t="s">
        <v>5022</v>
      </c>
    </row>
    <row r="812" spans="1:5" x14ac:dyDescent="0.25">
      <c r="A812" s="1" t="s">
        <v>1294</v>
      </c>
      <c r="B812" t="s">
        <v>1295</v>
      </c>
      <c r="C812" t="s">
        <v>5</v>
      </c>
      <c r="D812" t="s">
        <v>353</v>
      </c>
      <c r="E812" s="1" t="s">
        <v>5022</v>
      </c>
    </row>
    <row r="813" spans="1:5" x14ac:dyDescent="0.25">
      <c r="A813" s="1" t="s">
        <v>1296</v>
      </c>
      <c r="B813" t="s">
        <v>1297</v>
      </c>
      <c r="C813" t="s">
        <v>5</v>
      </c>
      <c r="D813" t="s">
        <v>353</v>
      </c>
      <c r="E813" s="1" t="s">
        <v>5022</v>
      </c>
    </row>
    <row r="814" spans="1:5" x14ac:dyDescent="0.25">
      <c r="A814" s="1" t="s">
        <v>1298</v>
      </c>
      <c r="B814" t="s">
        <v>1299</v>
      </c>
      <c r="C814" t="s">
        <v>5</v>
      </c>
      <c r="D814" t="s">
        <v>353</v>
      </c>
      <c r="E814" s="1" t="s">
        <v>5022</v>
      </c>
    </row>
    <row r="815" spans="1:5" x14ac:dyDescent="0.25">
      <c r="A815" s="1" t="s">
        <v>1300</v>
      </c>
      <c r="B815" t="s">
        <v>1301</v>
      </c>
      <c r="C815" t="s">
        <v>5</v>
      </c>
      <c r="D815" t="s">
        <v>353</v>
      </c>
      <c r="E815" s="1" t="s">
        <v>5022</v>
      </c>
    </row>
    <row r="816" spans="1:5" x14ac:dyDescent="0.25">
      <c r="A816" s="1" t="s">
        <v>1302</v>
      </c>
      <c r="B816" t="s">
        <v>1303</v>
      </c>
      <c r="C816" t="s">
        <v>5</v>
      </c>
      <c r="D816" t="s">
        <v>353</v>
      </c>
      <c r="E816" s="1" t="s">
        <v>5022</v>
      </c>
    </row>
    <row r="817" spans="1:5" x14ac:dyDescent="0.25">
      <c r="A817" s="1" t="s">
        <v>1304</v>
      </c>
      <c r="B817" t="s">
        <v>1305</v>
      </c>
      <c r="C817" t="s">
        <v>5</v>
      </c>
      <c r="D817" t="s">
        <v>353</v>
      </c>
      <c r="E817" s="1" t="s">
        <v>5023</v>
      </c>
    </row>
    <row r="818" spans="1:5" x14ac:dyDescent="0.25">
      <c r="A818" s="1" t="s">
        <v>1306</v>
      </c>
      <c r="B818" t="s">
        <v>1307</v>
      </c>
      <c r="C818" t="s">
        <v>5</v>
      </c>
      <c r="D818" t="s">
        <v>6</v>
      </c>
      <c r="E818" s="1" t="s">
        <v>5022</v>
      </c>
    </row>
    <row r="819" spans="1:5" x14ac:dyDescent="0.25">
      <c r="A819" s="1" t="s">
        <v>1308</v>
      </c>
      <c r="B819" t="s">
        <v>1309</v>
      </c>
      <c r="C819" t="s">
        <v>5</v>
      </c>
      <c r="D819" t="s">
        <v>6</v>
      </c>
      <c r="E819" s="1" t="s">
        <v>5022</v>
      </c>
    </row>
    <row r="820" spans="1:5" x14ac:dyDescent="0.25">
      <c r="A820" s="1" t="s">
        <v>1310</v>
      </c>
      <c r="B820" t="s">
        <v>1311</v>
      </c>
      <c r="C820" t="s">
        <v>5</v>
      </c>
      <c r="D820" t="s">
        <v>6</v>
      </c>
      <c r="E820" s="1" t="s">
        <v>5022</v>
      </c>
    </row>
    <row r="821" spans="1:5" x14ac:dyDescent="0.25">
      <c r="A821" s="1" t="s">
        <v>1312</v>
      </c>
      <c r="B821" t="s">
        <v>1313</v>
      </c>
      <c r="C821" t="s">
        <v>5</v>
      </c>
      <c r="D821" t="s">
        <v>353</v>
      </c>
      <c r="E821" s="1" t="s">
        <v>5022</v>
      </c>
    </row>
    <row r="822" spans="1:5" x14ac:dyDescent="0.25">
      <c r="A822" s="1" t="s">
        <v>1314</v>
      </c>
      <c r="B822" t="s">
        <v>1315</v>
      </c>
      <c r="C822" t="s">
        <v>5</v>
      </c>
      <c r="D822" t="s">
        <v>353</v>
      </c>
      <c r="E822" s="1" t="s">
        <v>5022</v>
      </c>
    </row>
    <row r="823" spans="1:5" x14ac:dyDescent="0.25">
      <c r="A823" s="1" t="s">
        <v>1316</v>
      </c>
      <c r="B823" t="s">
        <v>1317</v>
      </c>
      <c r="C823" t="s">
        <v>5</v>
      </c>
      <c r="D823" t="s">
        <v>353</v>
      </c>
      <c r="E823" s="1" t="s">
        <v>5022</v>
      </c>
    </row>
    <row r="824" spans="1:5" x14ac:dyDescent="0.25">
      <c r="A824" s="1" t="s">
        <v>1318</v>
      </c>
      <c r="B824" t="s">
        <v>1319</v>
      </c>
      <c r="C824" t="s">
        <v>5</v>
      </c>
      <c r="D824" t="s">
        <v>353</v>
      </c>
      <c r="E824" s="1" t="s">
        <v>5022</v>
      </c>
    </row>
    <row r="825" spans="1:5" x14ac:dyDescent="0.25">
      <c r="A825" s="1" t="s">
        <v>1320</v>
      </c>
      <c r="B825" t="s">
        <v>1321</v>
      </c>
      <c r="C825" t="s">
        <v>5</v>
      </c>
      <c r="D825" t="s">
        <v>353</v>
      </c>
      <c r="E825" s="1" t="s">
        <v>5022</v>
      </c>
    </row>
    <row r="826" spans="1:5" x14ac:dyDescent="0.25">
      <c r="A826" s="1" t="s">
        <v>1322</v>
      </c>
      <c r="B826" t="s">
        <v>1323</v>
      </c>
      <c r="C826" t="s">
        <v>5</v>
      </c>
      <c r="D826" t="s">
        <v>353</v>
      </c>
      <c r="E826" s="1" t="s">
        <v>5022</v>
      </c>
    </row>
    <row r="827" spans="1:5" x14ac:dyDescent="0.25">
      <c r="A827" s="1" t="s">
        <v>2143</v>
      </c>
      <c r="B827" t="s">
        <v>2144</v>
      </c>
      <c r="C827" t="s">
        <v>5</v>
      </c>
      <c r="D827" t="s">
        <v>353</v>
      </c>
      <c r="E827" s="1" t="s">
        <v>5022</v>
      </c>
    </row>
    <row r="828" spans="1:5" x14ac:dyDescent="0.25">
      <c r="A828" s="1" t="s">
        <v>1324</v>
      </c>
      <c r="B828" t="s">
        <v>1325</v>
      </c>
      <c r="C828" t="s">
        <v>5</v>
      </c>
      <c r="D828" t="s">
        <v>353</v>
      </c>
      <c r="E828" s="1" t="s">
        <v>5022</v>
      </c>
    </row>
    <row r="829" spans="1:5" x14ac:dyDescent="0.25">
      <c r="A829" s="1" t="s">
        <v>1326</v>
      </c>
      <c r="B829" t="s">
        <v>1327</v>
      </c>
      <c r="C829" t="s">
        <v>5</v>
      </c>
      <c r="D829" t="s">
        <v>205</v>
      </c>
      <c r="E829" s="1" t="s">
        <v>5022</v>
      </c>
    </row>
    <row r="830" spans="1:5" x14ac:dyDescent="0.25">
      <c r="A830" s="1" t="s">
        <v>1328</v>
      </c>
      <c r="B830" t="s">
        <v>1329</v>
      </c>
      <c r="C830" t="s">
        <v>5</v>
      </c>
      <c r="D830" t="s">
        <v>205</v>
      </c>
      <c r="E830" s="1" t="s">
        <v>5022</v>
      </c>
    </row>
    <row r="831" spans="1:5" x14ac:dyDescent="0.25">
      <c r="A831" s="1" t="s">
        <v>1330</v>
      </c>
      <c r="B831" t="s">
        <v>1331</v>
      </c>
      <c r="C831" t="s">
        <v>5</v>
      </c>
      <c r="D831" t="s">
        <v>205</v>
      </c>
      <c r="E831" s="1" t="s">
        <v>5022</v>
      </c>
    </row>
    <row r="832" spans="1:5" x14ac:dyDescent="0.25">
      <c r="A832" s="1" t="s">
        <v>1332</v>
      </c>
      <c r="B832" t="s">
        <v>1333</v>
      </c>
      <c r="C832" t="s">
        <v>5</v>
      </c>
      <c r="D832" t="s">
        <v>205</v>
      </c>
      <c r="E832" s="1" t="s">
        <v>5022</v>
      </c>
    </row>
    <row r="833" spans="1:5" x14ac:dyDescent="0.25">
      <c r="A833" s="1" t="s">
        <v>1334</v>
      </c>
      <c r="B833" t="s">
        <v>1335</v>
      </c>
      <c r="C833" t="s">
        <v>5</v>
      </c>
      <c r="D833" t="s">
        <v>22</v>
      </c>
      <c r="E833" s="1" t="s">
        <v>5022</v>
      </c>
    </row>
    <row r="834" spans="1:5" x14ac:dyDescent="0.25">
      <c r="A834" s="1" t="s">
        <v>1336</v>
      </c>
      <c r="B834" t="s">
        <v>1337</v>
      </c>
      <c r="C834" t="s">
        <v>5</v>
      </c>
      <c r="D834" t="s">
        <v>22</v>
      </c>
      <c r="E834" s="1" t="s">
        <v>5022</v>
      </c>
    </row>
    <row r="835" spans="1:5" x14ac:dyDescent="0.25">
      <c r="A835" s="1" t="s">
        <v>1338</v>
      </c>
      <c r="B835" t="s">
        <v>1339</v>
      </c>
      <c r="C835" t="s">
        <v>5</v>
      </c>
      <c r="D835" t="s">
        <v>22</v>
      </c>
      <c r="E835" s="1" t="s">
        <v>5022</v>
      </c>
    </row>
    <row r="836" spans="1:5" x14ac:dyDescent="0.25">
      <c r="A836" s="1" t="s">
        <v>2145</v>
      </c>
      <c r="B836" t="s">
        <v>2146</v>
      </c>
      <c r="C836" t="s">
        <v>5</v>
      </c>
      <c r="D836" t="s">
        <v>59</v>
      </c>
      <c r="E836" s="1" t="s">
        <v>5022</v>
      </c>
    </row>
    <row r="837" spans="1:5" x14ac:dyDescent="0.25">
      <c r="A837" s="1" t="s">
        <v>2147</v>
      </c>
      <c r="B837" t="s">
        <v>2148</v>
      </c>
      <c r="C837" t="s">
        <v>5</v>
      </c>
      <c r="D837" t="s">
        <v>59</v>
      </c>
      <c r="E837" s="1" t="s">
        <v>5023</v>
      </c>
    </row>
    <row r="838" spans="1:5" x14ac:dyDescent="0.25">
      <c r="A838" s="1" t="s">
        <v>1340</v>
      </c>
      <c r="B838" t="s">
        <v>1341</v>
      </c>
      <c r="C838" t="s">
        <v>5</v>
      </c>
      <c r="D838" t="s">
        <v>59</v>
      </c>
      <c r="E838" s="1" t="s">
        <v>5024</v>
      </c>
    </row>
    <row r="839" spans="1:5" x14ac:dyDescent="0.25">
      <c r="A839" s="1" t="s">
        <v>1342</v>
      </c>
      <c r="B839" t="s">
        <v>1343</v>
      </c>
      <c r="C839" t="s">
        <v>5</v>
      </c>
      <c r="D839" t="s">
        <v>59</v>
      </c>
      <c r="E839" s="1" t="s">
        <v>5022</v>
      </c>
    </row>
    <row r="840" spans="1:5" x14ac:dyDescent="0.25">
      <c r="A840" s="1" t="s">
        <v>1344</v>
      </c>
      <c r="B840" t="s">
        <v>1345</v>
      </c>
      <c r="C840" t="s">
        <v>5</v>
      </c>
      <c r="D840" t="s">
        <v>59</v>
      </c>
      <c r="E840" s="1" t="s">
        <v>5034</v>
      </c>
    </row>
    <row r="841" spans="1:5" x14ac:dyDescent="0.25">
      <c r="A841" s="1" t="s">
        <v>1346</v>
      </c>
      <c r="B841" t="s">
        <v>1347</v>
      </c>
      <c r="C841" t="s">
        <v>5</v>
      </c>
      <c r="D841" t="s">
        <v>59</v>
      </c>
      <c r="E841" s="1" t="s">
        <v>5022</v>
      </c>
    </row>
    <row r="842" spans="1:5" x14ac:dyDescent="0.25">
      <c r="A842" s="1" t="s">
        <v>1348</v>
      </c>
      <c r="B842" t="s">
        <v>1349</v>
      </c>
      <c r="C842" t="s">
        <v>5</v>
      </c>
      <c r="D842" t="s">
        <v>205</v>
      </c>
      <c r="E842" s="1" t="s">
        <v>5022</v>
      </c>
    </row>
    <row r="843" spans="1:5" x14ac:dyDescent="0.25">
      <c r="A843" s="1" t="s">
        <v>1350</v>
      </c>
      <c r="B843" t="s">
        <v>1351</v>
      </c>
      <c r="C843" t="s">
        <v>5</v>
      </c>
      <c r="D843" t="s">
        <v>205</v>
      </c>
      <c r="E843" s="1" t="s">
        <v>5022</v>
      </c>
    </row>
    <row r="844" spans="1:5" x14ac:dyDescent="0.25">
      <c r="A844" s="1" t="s">
        <v>1352</v>
      </c>
      <c r="B844" t="s">
        <v>1353</v>
      </c>
      <c r="C844" t="s">
        <v>5</v>
      </c>
      <c r="D844" t="s">
        <v>205</v>
      </c>
      <c r="E844" s="1" t="s">
        <v>5022</v>
      </c>
    </row>
    <row r="845" spans="1:5" x14ac:dyDescent="0.25">
      <c r="A845" s="1" t="s">
        <v>2149</v>
      </c>
      <c r="B845" t="s">
        <v>2150</v>
      </c>
      <c r="C845" t="s">
        <v>5</v>
      </c>
      <c r="D845" t="s">
        <v>205</v>
      </c>
      <c r="E845" s="1" t="s">
        <v>5022</v>
      </c>
    </row>
    <row r="846" spans="1:5" x14ac:dyDescent="0.25">
      <c r="A846" s="1" t="s">
        <v>1354</v>
      </c>
      <c r="B846" t="s">
        <v>1355</v>
      </c>
      <c r="C846" t="s">
        <v>5</v>
      </c>
      <c r="D846" t="s">
        <v>22</v>
      </c>
      <c r="E846" s="1" t="s">
        <v>5022</v>
      </c>
    </row>
    <row r="847" spans="1:5" x14ac:dyDescent="0.25">
      <c r="A847" s="1" t="s">
        <v>1356</v>
      </c>
      <c r="B847" t="s">
        <v>1357</v>
      </c>
      <c r="C847" t="s">
        <v>5</v>
      </c>
      <c r="D847" t="s">
        <v>22</v>
      </c>
      <c r="E847" s="1" t="s">
        <v>5022</v>
      </c>
    </row>
    <row r="848" spans="1:5" x14ac:dyDescent="0.25">
      <c r="A848" s="1" t="s">
        <v>1358</v>
      </c>
      <c r="B848" t="s">
        <v>1359</v>
      </c>
      <c r="C848" t="s">
        <v>5</v>
      </c>
      <c r="D848" t="s">
        <v>6</v>
      </c>
      <c r="E848" s="1" t="s">
        <v>5022</v>
      </c>
    </row>
    <row r="849" spans="1:5" x14ac:dyDescent="0.25">
      <c r="A849" s="1" t="s">
        <v>1360</v>
      </c>
      <c r="B849" t="s">
        <v>1361</v>
      </c>
      <c r="C849" t="s">
        <v>5</v>
      </c>
      <c r="D849" t="s">
        <v>205</v>
      </c>
      <c r="E849" s="1" t="s">
        <v>5022</v>
      </c>
    </row>
    <row r="850" spans="1:5" x14ac:dyDescent="0.25">
      <c r="A850" s="1" t="s">
        <v>1362</v>
      </c>
      <c r="B850" t="s">
        <v>1363</v>
      </c>
      <c r="C850" t="s">
        <v>5</v>
      </c>
      <c r="D850" t="s">
        <v>22</v>
      </c>
      <c r="E850" s="1" t="s">
        <v>5022</v>
      </c>
    </row>
    <row r="851" spans="1:5" x14ac:dyDescent="0.25">
      <c r="A851" s="1" t="s">
        <v>1364</v>
      </c>
      <c r="B851" t="s">
        <v>1365</v>
      </c>
      <c r="C851" t="s">
        <v>5</v>
      </c>
      <c r="D851" t="s">
        <v>49</v>
      </c>
      <c r="E851" s="1" t="s">
        <v>5023</v>
      </c>
    </row>
    <row r="852" spans="1:5" x14ac:dyDescent="0.25">
      <c r="A852" s="1" t="s">
        <v>1366</v>
      </c>
      <c r="B852" t="s">
        <v>1367</v>
      </c>
      <c r="C852" t="s">
        <v>5</v>
      </c>
      <c r="D852" t="s">
        <v>49</v>
      </c>
      <c r="E852" s="1" t="s">
        <v>5022</v>
      </c>
    </row>
    <row r="853" spans="1:5" x14ac:dyDescent="0.25">
      <c r="A853" s="1" t="s">
        <v>2151</v>
      </c>
      <c r="B853" t="s">
        <v>2152</v>
      </c>
      <c r="C853" t="s">
        <v>5</v>
      </c>
      <c r="D853" t="s">
        <v>168</v>
      </c>
      <c r="E853" s="1" t="s">
        <v>5022</v>
      </c>
    </row>
    <row r="854" spans="1:5" x14ac:dyDescent="0.25">
      <c r="A854" s="1" t="s">
        <v>2153</v>
      </c>
      <c r="B854" t="s">
        <v>2154</v>
      </c>
      <c r="C854" t="s">
        <v>5</v>
      </c>
      <c r="D854" t="s">
        <v>168</v>
      </c>
      <c r="E854" s="1" t="s">
        <v>5022</v>
      </c>
    </row>
    <row r="855" spans="1:5" x14ac:dyDescent="0.25">
      <c r="A855" s="1" t="s">
        <v>1368</v>
      </c>
      <c r="B855" t="s">
        <v>1369</v>
      </c>
      <c r="C855" t="s">
        <v>5</v>
      </c>
      <c r="D855" t="s">
        <v>168</v>
      </c>
      <c r="E855" s="1" t="s">
        <v>5022</v>
      </c>
    </row>
    <row r="856" spans="1:5" x14ac:dyDescent="0.25">
      <c r="A856" s="1" t="s">
        <v>1370</v>
      </c>
      <c r="B856" t="s">
        <v>1371</v>
      </c>
      <c r="C856" t="s">
        <v>5</v>
      </c>
      <c r="D856" t="s">
        <v>168</v>
      </c>
      <c r="E856" s="1" t="s">
        <v>5024</v>
      </c>
    </row>
    <row r="857" spans="1:5" x14ac:dyDescent="0.25">
      <c r="A857" s="1" t="s">
        <v>1372</v>
      </c>
      <c r="B857" t="s">
        <v>1373</v>
      </c>
      <c r="C857" t="s">
        <v>5</v>
      </c>
      <c r="D857" t="s">
        <v>22</v>
      </c>
      <c r="E857" s="1" t="s">
        <v>5024</v>
      </c>
    </row>
    <row r="858" spans="1:5" x14ac:dyDescent="0.25">
      <c r="A858" s="1" t="s">
        <v>1374</v>
      </c>
      <c r="B858" t="s">
        <v>1375</v>
      </c>
      <c r="C858" t="s">
        <v>5</v>
      </c>
      <c r="D858" t="s">
        <v>22</v>
      </c>
      <c r="E858" s="1" t="s">
        <v>5022</v>
      </c>
    </row>
    <row r="859" spans="1:5" x14ac:dyDescent="0.25">
      <c r="A859" s="1" t="s">
        <v>1376</v>
      </c>
      <c r="B859" t="s">
        <v>1377</v>
      </c>
      <c r="C859" t="s">
        <v>5</v>
      </c>
      <c r="D859" t="s">
        <v>26</v>
      </c>
      <c r="E859" s="1" t="s">
        <v>5022</v>
      </c>
    </row>
    <row r="860" spans="1:5" x14ac:dyDescent="0.25">
      <c r="A860" s="1" t="s">
        <v>2155</v>
      </c>
      <c r="B860" t="s">
        <v>2156</v>
      </c>
      <c r="C860" t="s">
        <v>5</v>
      </c>
      <c r="D860" t="s">
        <v>26</v>
      </c>
      <c r="E860" s="1" t="s">
        <v>5022</v>
      </c>
    </row>
    <row r="861" spans="1:5" x14ac:dyDescent="0.25">
      <c r="A861" s="1" t="s">
        <v>1378</v>
      </c>
      <c r="B861" t="s">
        <v>1379</v>
      </c>
      <c r="C861" t="s">
        <v>5</v>
      </c>
      <c r="D861" t="s">
        <v>26</v>
      </c>
      <c r="E861" s="1" t="s">
        <v>5022</v>
      </c>
    </row>
    <row r="862" spans="1:5" x14ac:dyDescent="0.25">
      <c r="A862" s="1" t="s">
        <v>2157</v>
      </c>
      <c r="B862" t="s">
        <v>2158</v>
      </c>
      <c r="C862" t="s">
        <v>5</v>
      </c>
      <c r="D862" t="s">
        <v>205</v>
      </c>
      <c r="E862" s="1" t="s">
        <v>5022</v>
      </c>
    </row>
    <row r="863" spans="1:5" x14ac:dyDescent="0.25">
      <c r="A863" s="1" t="s">
        <v>1380</v>
      </c>
      <c r="B863" t="s">
        <v>1381</v>
      </c>
      <c r="C863" t="s">
        <v>5</v>
      </c>
      <c r="D863" t="s">
        <v>59</v>
      </c>
      <c r="E863" s="1" t="s">
        <v>5022</v>
      </c>
    </row>
    <row r="864" spans="1:5" x14ac:dyDescent="0.25">
      <c r="A864" s="1" t="s">
        <v>2159</v>
      </c>
      <c r="B864" t="s">
        <v>2160</v>
      </c>
      <c r="C864" t="s">
        <v>5</v>
      </c>
      <c r="D864" t="s">
        <v>59</v>
      </c>
      <c r="E864" s="1" t="s">
        <v>5023</v>
      </c>
    </row>
    <row r="865" spans="1:5" x14ac:dyDescent="0.25">
      <c r="A865" s="1" t="s">
        <v>1382</v>
      </c>
      <c r="B865" t="s">
        <v>1383</v>
      </c>
      <c r="C865" t="s">
        <v>5</v>
      </c>
      <c r="D865" t="s">
        <v>59</v>
      </c>
      <c r="E865" s="1" t="s">
        <v>5022</v>
      </c>
    </row>
    <row r="866" spans="1:5" x14ac:dyDescent="0.25">
      <c r="A866" s="1" t="s">
        <v>1384</v>
      </c>
      <c r="B866" t="s">
        <v>1385</v>
      </c>
      <c r="C866" t="s">
        <v>5</v>
      </c>
      <c r="D866" t="s">
        <v>68</v>
      </c>
      <c r="E866" s="1" t="s">
        <v>5022</v>
      </c>
    </row>
    <row r="867" spans="1:5" x14ac:dyDescent="0.25">
      <c r="A867" s="1" t="s">
        <v>1386</v>
      </c>
      <c r="B867" t="s">
        <v>1387</v>
      </c>
      <c r="C867" t="s">
        <v>5</v>
      </c>
      <c r="D867" t="s">
        <v>59</v>
      </c>
      <c r="E867" s="1" t="s">
        <v>5022</v>
      </c>
    </row>
    <row r="868" spans="1:5" x14ac:dyDescent="0.25">
      <c r="A868" s="1" t="s">
        <v>1388</v>
      </c>
      <c r="B868" t="s">
        <v>1389</v>
      </c>
      <c r="C868" t="s">
        <v>5</v>
      </c>
      <c r="D868" t="s">
        <v>310</v>
      </c>
      <c r="E868" s="1" t="s">
        <v>5022</v>
      </c>
    </row>
    <row r="869" spans="1:5" x14ac:dyDescent="0.25">
      <c r="A869" s="1" t="s">
        <v>2161</v>
      </c>
      <c r="B869" t="s">
        <v>2162</v>
      </c>
      <c r="C869" t="s">
        <v>5</v>
      </c>
      <c r="D869" t="s">
        <v>310</v>
      </c>
      <c r="E869" s="1" t="s">
        <v>5022</v>
      </c>
    </row>
    <row r="870" spans="1:5" x14ac:dyDescent="0.25">
      <c r="A870" s="1" t="s">
        <v>1390</v>
      </c>
      <c r="B870" t="s">
        <v>1391</v>
      </c>
      <c r="C870" t="s">
        <v>5</v>
      </c>
      <c r="D870" t="s">
        <v>210</v>
      </c>
      <c r="E870" s="1" t="s">
        <v>5022</v>
      </c>
    </row>
    <row r="871" spans="1:5" x14ac:dyDescent="0.25">
      <c r="A871" s="1" t="s">
        <v>1392</v>
      </c>
      <c r="B871" t="s">
        <v>1393</v>
      </c>
      <c r="C871" t="s">
        <v>5</v>
      </c>
      <c r="D871" t="s">
        <v>210</v>
      </c>
      <c r="E871" s="1" t="s">
        <v>5022</v>
      </c>
    </row>
    <row r="872" spans="1:5" x14ac:dyDescent="0.25">
      <c r="A872" s="1" t="s">
        <v>1394</v>
      </c>
      <c r="B872" t="s">
        <v>1395</v>
      </c>
      <c r="C872" t="s">
        <v>5</v>
      </c>
      <c r="D872" t="s">
        <v>210</v>
      </c>
      <c r="E872" s="1" t="s">
        <v>5022</v>
      </c>
    </row>
    <row r="873" spans="1:5" x14ac:dyDescent="0.25">
      <c r="A873" s="1" t="s">
        <v>2163</v>
      </c>
      <c r="B873" t="s">
        <v>2164</v>
      </c>
      <c r="C873" t="s">
        <v>5</v>
      </c>
      <c r="D873" t="s">
        <v>210</v>
      </c>
      <c r="E873" s="1" t="s">
        <v>5023</v>
      </c>
    </row>
    <row r="874" spans="1:5" x14ac:dyDescent="0.25">
      <c r="A874" s="1" t="s">
        <v>1396</v>
      </c>
      <c r="B874" t="s">
        <v>1397</v>
      </c>
      <c r="C874" t="s">
        <v>5</v>
      </c>
      <c r="D874" t="s">
        <v>6</v>
      </c>
      <c r="E874" s="1" t="s">
        <v>5022</v>
      </c>
    </row>
    <row r="875" spans="1:5" x14ac:dyDescent="0.25">
      <c r="A875" s="1" t="s">
        <v>2165</v>
      </c>
      <c r="B875" t="s">
        <v>2166</v>
      </c>
      <c r="C875" t="s">
        <v>5</v>
      </c>
      <c r="D875" t="s">
        <v>6</v>
      </c>
      <c r="E875" s="1" t="s">
        <v>5022</v>
      </c>
    </row>
    <row r="876" spans="1:5" x14ac:dyDescent="0.25">
      <c r="A876" s="1" t="s">
        <v>1398</v>
      </c>
      <c r="B876" t="s">
        <v>1399</v>
      </c>
      <c r="C876" t="s">
        <v>5</v>
      </c>
      <c r="D876" t="s">
        <v>6</v>
      </c>
      <c r="E876" s="1" t="s">
        <v>5022</v>
      </c>
    </row>
    <row r="877" spans="1:5" x14ac:dyDescent="0.25">
      <c r="A877" s="1" t="s">
        <v>1400</v>
      </c>
      <c r="B877" t="s">
        <v>1401</v>
      </c>
      <c r="C877" t="s">
        <v>5</v>
      </c>
      <c r="D877" t="s">
        <v>6</v>
      </c>
      <c r="E877" s="1" t="s">
        <v>5022</v>
      </c>
    </row>
    <row r="878" spans="1:5" x14ac:dyDescent="0.25">
      <c r="A878" s="1" t="s">
        <v>1402</v>
      </c>
      <c r="B878" t="s">
        <v>1403</v>
      </c>
      <c r="C878" t="s">
        <v>5</v>
      </c>
      <c r="D878" t="s">
        <v>6</v>
      </c>
      <c r="E878" s="1" t="s">
        <v>5022</v>
      </c>
    </row>
    <row r="879" spans="1:5" x14ac:dyDescent="0.25">
      <c r="A879" s="1" t="s">
        <v>1404</v>
      </c>
      <c r="B879" t="s">
        <v>1405</v>
      </c>
      <c r="C879" t="s">
        <v>5</v>
      </c>
      <c r="D879" t="s">
        <v>6</v>
      </c>
      <c r="E879" s="1" t="s">
        <v>5022</v>
      </c>
    </row>
    <row r="880" spans="1:5" x14ac:dyDescent="0.25">
      <c r="A880" s="1" t="s">
        <v>1406</v>
      </c>
      <c r="B880" t="s">
        <v>1407</v>
      </c>
      <c r="C880" t="s">
        <v>5</v>
      </c>
      <c r="D880" t="s">
        <v>6</v>
      </c>
      <c r="E880" s="1" t="s">
        <v>5022</v>
      </c>
    </row>
    <row r="881" spans="1:5" x14ac:dyDescent="0.25">
      <c r="A881" s="1" t="s">
        <v>1408</v>
      </c>
      <c r="B881" t="s">
        <v>1409</v>
      </c>
      <c r="C881" t="s">
        <v>5</v>
      </c>
      <c r="D881" t="s">
        <v>6</v>
      </c>
      <c r="E881" s="1" t="s">
        <v>5022</v>
      </c>
    </row>
    <row r="882" spans="1:5" x14ac:dyDescent="0.25">
      <c r="A882" s="1" t="s">
        <v>1410</v>
      </c>
      <c r="B882" t="s">
        <v>1411</v>
      </c>
      <c r="C882" t="s">
        <v>5</v>
      </c>
      <c r="D882" t="s">
        <v>6</v>
      </c>
      <c r="E882" s="1" t="s">
        <v>5022</v>
      </c>
    </row>
    <row r="883" spans="1:5" x14ac:dyDescent="0.25">
      <c r="A883" s="1" t="s">
        <v>1412</v>
      </c>
      <c r="B883" t="s">
        <v>1413</v>
      </c>
      <c r="C883" t="s">
        <v>5</v>
      </c>
      <c r="D883" t="s">
        <v>6</v>
      </c>
      <c r="E883" s="1" t="s">
        <v>5022</v>
      </c>
    </row>
    <row r="884" spans="1:5" x14ac:dyDescent="0.25">
      <c r="A884" s="1" t="s">
        <v>1414</v>
      </c>
      <c r="B884" t="s">
        <v>1415</v>
      </c>
      <c r="C884" t="s">
        <v>5</v>
      </c>
      <c r="D884" t="s">
        <v>6</v>
      </c>
      <c r="E884" s="1" t="s">
        <v>5022</v>
      </c>
    </row>
    <row r="885" spans="1:5" x14ac:dyDescent="0.25">
      <c r="A885" s="1" t="s">
        <v>1416</v>
      </c>
      <c r="B885" t="s">
        <v>1417</v>
      </c>
      <c r="C885" t="s">
        <v>5</v>
      </c>
      <c r="D885" t="s">
        <v>6</v>
      </c>
      <c r="E885" s="1" t="s">
        <v>5022</v>
      </c>
    </row>
    <row r="886" spans="1:5" x14ac:dyDescent="0.25">
      <c r="A886" s="1" t="s">
        <v>1418</v>
      </c>
      <c r="B886" t="s">
        <v>1419</v>
      </c>
      <c r="C886" t="s">
        <v>5</v>
      </c>
      <c r="D886" t="s">
        <v>59</v>
      </c>
      <c r="E886" s="1" t="s">
        <v>5024</v>
      </c>
    </row>
    <row r="887" spans="1:5" x14ac:dyDescent="0.25">
      <c r="A887" s="1" t="s">
        <v>1420</v>
      </c>
      <c r="B887" t="s">
        <v>1421</v>
      </c>
      <c r="C887" t="s">
        <v>5</v>
      </c>
      <c r="D887" t="s">
        <v>59</v>
      </c>
      <c r="E887" s="1" t="s">
        <v>5022</v>
      </c>
    </row>
    <row r="888" spans="1:5" x14ac:dyDescent="0.25">
      <c r="A888" s="1" t="s">
        <v>1422</v>
      </c>
      <c r="B888" t="s">
        <v>1423</v>
      </c>
      <c r="C888" t="s">
        <v>5</v>
      </c>
      <c r="D888" t="s">
        <v>7</v>
      </c>
      <c r="E888" s="1" t="s">
        <v>5022</v>
      </c>
    </row>
    <row r="889" spans="1:5" x14ac:dyDescent="0.25">
      <c r="A889" s="1" t="s">
        <v>1424</v>
      </c>
      <c r="B889" t="s">
        <v>1425</v>
      </c>
      <c r="C889" t="s">
        <v>5</v>
      </c>
      <c r="D889" t="s">
        <v>7</v>
      </c>
      <c r="E889" s="1" t="s">
        <v>5022</v>
      </c>
    </row>
    <row r="890" spans="1:5" x14ac:dyDescent="0.25">
      <c r="A890" s="1" t="s">
        <v>1426</v>
      </c>
      <c r="B890" t="s">
        <v>1427</v>
      </c>
      <c r="C890" t="s">
        <v>5</v>
      </c>
      <c r="D890" t="s">
        <v>7</v>
      </c>
      <c r="E890" s="1" t="s">
        <v>5022</v>
      </c>
    </row>
    <row r="891" spans="1:5" x14ac:dyDescent="0.25">
      <c r="A891" s="1" t="s">
        <v>1428</v>
      </c>
      <c r="B891" t="s">
        <v>1429</v>
      </c>
      <c r="C891" t="s">
        <v>5</v>
      </c>
      <c r="D891" t="s">
        <v>7</v>
      </c>
      <c r="E891" s="1" t="s">
        <v>5024</v>
      </c>
    </row>
    <row r="892" spans="1:5" x14ac:dyDescent="0.25">
      <c r="A892" s="1" t="s">
        <v>1430</v>
      </c>
      <c r="B892" t="s">
        <v>1431</v>
      </c>
      <c r="C892" t="s">
        <v>5</v>
      </c>
      <c r="D892" t="s">
        <v>7</v>
      </c>
      <c r="E892" s="1" t="s">
        <v>5024</v>
      </c>
    </row>
    <row r="893" spans="1:5" x14ac:dyDescent="0.25">
      <c r="A893" s="1" t="s">
        <v>2167</v>
      </c>
      <c r="B893" t="s">
        <v>2168</v>
      </c>
      <c r="C893" t="s">
        <v>5</v>
      </c>
      <c r="D893" t="s">
        <v>7</v>
      </c>
      <c r="E893" s="1" t="s">
        <v>5024</v>
      </c>
    </row>
    <row r="894" spans="1:5" x14ac:dyDescent="0.25">
      <c r="A894" s="1" t="s">
        <v>1432</v>
      </c>
      <c r="B894" t="s">
        <v>1433</v>
      </c>
      <c r="C894" t="s">
        <v>5</v>
      </c>
      <c r="D894" t="s">
        <v>7</v>
      </c>
      <c r="E894" s="1" t="s">
        <v>5024</v>
      </c>
    </row>
    <row r="895" spans="1:5" x14ac:dyDescent="0.25">
      <c r="A895" s="1" t="s">
        <v>1434</v>
      </c>
      <c r="B895" t="s">
        <v>1435</v>
      </c>
      <c r="C895" t="s">
        <v>5</v>
      </c>
      <c r="D895" t="s">
        <v>210</v>
      </c>
      <c r="E895" s="1" t="s">
        <v>5022</v>
      </c>
    </row>
    <row r="896" spans="1:5" x14ac:dyDescent="0.25">
      <c r="A896" s="1" t="s">
        <v>2169</v>
      </c>
      <c r="B896" t="s">
        <v>2170</v>
      </c>
      <c r="C896" t="s">
        <v>5</v>
      </c>
      <c r="D896" t="s">
        <v>210</v>
      </c>
      <c r="E896" s="1" t="s">
        <v>5022</v>
      </c>
    </row>
    <row r="897" spans="1:5" x14ac:dyDescent="0.25">
      <c r="A897" s="1" t="s">
        <v>1436</v>
      </c>
      <c r="B897" t="s">
        <v>1437</v>
      </c>
      <c r="C897" t="s">
        <v>5</v>
      </c>
      <c r="D897" t="s">
        <v>210</v>
      </c>
      <c r="E897" s="1" t="s">
        <v>5022</v>
      </c>
    </row>
    <row r="898" spans="1:5" x14ac:dyDescent="0.25">
      <c r="A898" s="1" t="s">
        <v>2171</v>
      </c>
      <c r="B898" t="s">
        <v>2172</v>
      </c>
      <c r="C898" t="s">
        <v>5</v>
      </c>
      <c r="D898" t="s">
        <v>210</v>
      </c>
      <c r="E898" s="1" t="s">
        <v>5022</v>
      </c>
    </row>
    <row r="899" spans="1:5" x14ac:dyDescent="0.25">
      <c r="A899" s="1" t="s">
        <v>1438</v>
      </c>
      <c r="B899" t="s">
        <v>1439</v>
      </c>
      <c r="C899" t="s">
        <v>5</v>
      </c>
      <c r="D899" t="s">
        <v>233</v>
      </c>
      <c r="E899" s="1" t="s">
        <v>5022</v>
      </c>
    </row>
    <row r="900" spans="1:5" x14ac:dyDescent="0.25">
      <c r="A900" s="1" t="s">
        <v>1440</v>
      </c>
      <c r="B900" t="s">
        <v>1441</v>
      </c>
      <c r="C900" t="s">
        <v>5</v>
      </c>
      <c r="D900" t="s">
        <v>233</v>
      </c>
      <c r="E900" s="1" t="s">
        <v>5022</v>
      </c>
    </row>
    <row r="901" spans="1:5" x14ac:dyDescent="0.25">
      <c r="A901" s="1" t="s">
        <v>2173</v>
      </c>
      <c r="B901" t="s">
        <v>2174</v>
      </c>
      <c r="C901" t="s">
        <v>5</v>
      </c>
      <c r="D901" t="s">
        <v>233</v>
      </c>
      <c r="E901" s="1" t="s">
        <v>5022</v>
      </c>
    </row>
    <row r="902" spans="1:5" x14ac:dyDescent="0.25">
      <c r="A902" s="1" t="s">
        <v>2175</v>
      </c>
      <c r="B902" t="s">
        <v>2176</v>
      </c>
      <c r="C902" t="s">
        <v>5</v>
      </c>
      <c r="D902" t="s">
        <v>233</v>
      </c>
      <c r="E902" s="1" t="s">
        <v>5022</v>
      </c>
    </row>
    <row r="903" spans="1:5" x14ac:dyDescent="0.25">
      <c r="A903" s="1" t="s">
        <v>2177</v>
      </c>
      <c r="B903" t="s">
        <v>2178</v>
      </c>
      <c r="C903" t="s">
        <v>5</v>
      </c>
      <c r="D903" t="s">
        <v>233</v>
      </c>
      <c r="E903" s="1" t="s">
        <v>5022</v>
      </c>
    </row>
    <row r="904" spans="1:5" x14ac:dyDescent="0.25">
      <c r="A904" s="1" t="s">
        <v>1442</v>
      </c>
      <c r="B904" t="s">
        <v>1443</v>
      </c>
      <c r="C904" t="s">
        <v>5</v>
      </c>
      <c r="D904" t="s">
        <v>6</v>
      </c>
      <c r="E904" s="1" t="s">
        <v>5022</v>
      </c>
    </row>
    <row r="905" spans="1:5" x14ac:dyDescent="0.25">
      <c r="A905" s="1" t="s">
        <v>1444</v>
      </c>
      <c r="B905" t="s">
        <v>1445</v>
      </c>
      <c r="C905" t="s">
        <v>5</v>
      </c>
      <c r="D905" t="s">
        <v>6</v>
      </c>
      <c r="E905" s="1" t="s">
        <v>5022</v>
      </c>
    </row>
    <row r="906" spans="1:5" x14ac:dyDescent="0.25">
      <c r="A906" s="1" t="s">
        <v>1446</v>
      </c>
      <c r="B906" t="s">
        <v>1447</v>
      </c>
      <c r="C906" t="s">
        <v>5</v>
      </c>
      <c r="D906" t="s">
        <v>6</v>
      </c>
      <c r="E906" s="1" t="s">
        <v>5022</v>
      </c>
    </row>
    <row r="907" spans="1:5" x14ac:dyDescent="0.25">
      <c r="A907" s="1" t="s">
        <v>2179</v>
      </c>
      <c r="B907" t="s">
        <v>2180</v>
      </c>
      <c r="C907" t="s">
        <v>5</v>
      </c>
      <c r="D907" t="s">
        <v>6</v>
      </c>
      <c r="E907" s="1" t="s">
        <v>5022</v>
      </c>
    </row>
    <row r="908" spans="1:5" x14ac:dyDescent="0.25">
      <c r="A908" s="1" t="s">
        <v>1448</v>
      </c>
      <c r="B908" t="s">
        <v>1449</v>
      </c>
      <c r="C908" t="s">
        <v>5</v>
      </c>
      <c r="D908" t="s">
        <v>6</v>
      </c>
      <c r="E908" s="1" t="s">
        <v>5022</v>
      </c>
    </row>
    <row r="909" spans="1:5" x14ac:dyDescent="0.25">
      <c r="A909" s="1" t="s">
        <v>1450</v>
      </c>
      <c r="B909" t="s">
        <v>1451</v>
      </c>
      <c r="C909" t="s">
        <v>5</v>
      </c>
      <c r="D909" t="s">
        <v>6</v>
      </c>
      <c r="E909" s="1" t="s">
        <v>5022</v>
      </c>
    </row>
    <row r="910" spans="1:5" x14ac:dyDescent="0.25">
      <c r="A910" s="1" t="s">
        <v>1452</v>
      </c>
      <c r="B910" t="s">
        <v>1453</v>
      </c>
      <c r="C910" t="s">
        <v>5</v>
      </c>
      <c r="D910" t="s">
        <v>205</v>
      </c>
      <c r="E910" s="1" t="s">
        <v>5022</v>
      </c>
    </row>
    <row r="911" spans="1:5" x14ac:dyDescent="0.25">
      <c r="A911" s="1" t="s">
        <v>1454</v>
      </c>
      <c r="B911" t="s">
        <v>1455</v>
      </c>
      <c r="C911" t="s">
        <v>5</v>
      </c>
      <c r="D911" t="s">
        <v>205</v>
      </c>
      <c r="E911" s="1" t="s">
        <v>5022</v>
      </c>
    </row>
    <row r="912" spans="1:5" x14ac:dyDescent="0.25">
      <c r="A912" s="1" t="s">
        <v>1456</v>
      </c>
      <c r="B912" t="s">
        <v>1457</v>
      </c>
      <c r="C912" t="s">
        <v>5</v>
      </c>
      <c r="D912" t="s">
        <v>6</v>
      </c>
      <c r="E912" s="1" t="s">
        <v>5022</v>
      </c>
    </row>
    <row r="913" spans="1:5" x14ac:dyDescent="0.25">
      <c r="A913" s="1" t="s">
        <v>1458</v>
      </c>
      <c r="B913" t="s">
        <v>1459</v>
      </c>
      <c r="C913" t="s">
        <v>5</v>
      </c>
      <c r="D913" t="s">
        <v>6</v>
      </c>
      <c r="E913" s="1" t="s">
        <v>5022</v>
      </c>
    </row>
    <row r="914" spans="1:5" x14ac:dyDescent="0.25">
      <c r="A914" s="1" t="s">
        <v>2181</v>
      </c>
      <c r="B914" t="s">
        <v>2182</v>
      </c>
      <c r="C914" t="s">
        <v>5</v>
      </c>
      <c r="D914" t="s">
        <v>6</v>
      </c>
      <c r="E914" s="1" t="s">
        <v>5022</v>
      </c>
    </row>
    <row r="915" spans="1:5" x14ac:dyDescent="0.25">
      <c r="A915" s="1" t="s">
        <v>1460</v>
      </c>
      <c r="B915" t="s">
        <v>1461</v>
      </c>
      <c r="C915" t="s">
        <v>5</v>
      </c>
      <c r="D915" t="s">
        <v>6</v>
      </c>
      <c r="E915" s="1" t="s">
        <v>5022</v>
      </c>
    </row>
    <row r="916" spans="1:5" x14ac:dyDescent="0.25">
      <c r="A916" s="1" t="s">
        <v>1462</v>
      </c>
      <c r="B916" t="s">
        <v>1463</v>
      </c>
      <c r="C916" t="s">
        <v>5</v>
      </c>
      <c r="D916" t="s">
        <v>6</v>
      </c>
      <c r="E916" s="1" t="s">
        <v>5022</v>
      </c>
    </row>
    <row r="917" spans="1:5" x14ac:dyDescent="0.25">
      <c r="A917" s="1" t="s">
        <v>1464</v>
      </c>
      <c r="B917" t="s">
        <v>1465</v>
      </c>
      <c r="C917" t="s">
        <v>5</v>
      </c>
      <c r="D917" t="s">
        <v>6</v>
      </c>
      <c r="E917" s="1" t="s">
        <v>5022</v>
      </c>
    </row>
    <row r="918" spans="1:5" x14ac:dyDescent="0.25">
      <c r="A918" s="1" t="s">
        <v>1466</v>
      </c>
      <c r="B918" t="s">
        <v>1467</v>
      </c>
      <c r="C918" t="s">
        <v>5</v>
      </c>
      <c r="D918" t="s">
        <v>6</v>
      </c>
      <c r="E918" s="1" t="s">
        <v>5022</v>
      </c>
    </row>
    <row r="919" spans="1:5" x14ac:dyDescent="0.25">
      <c r="A919" s="1" t="s">
        <v>1468</v>
      </c>
      <c r="B919" t="s">
        <v>1469</v>
      </c>
      <c r="C919" t="s">
        <v>5</v>
      </c>
      <c r="D919" t="s">
        <v>6</v>
      </c>
      <c r="E919" s="1" t="s">
        <v>5022</v>
      </c>
    </row>
    <row r="920" spans="1:5" x14ac:dyDescent="0.25">
      <c r="A920" s="1" t="s">
        <v>1470</v>
      </c>
      <c r="B920" t="s">
        <v>1471</v>
      </c>
      <c r="C920" t="s">
        <v>5</v>
      </c>
      <c r="D920" t="s">
        <v>6</v>
      </c>
      <c r="E920" s="1" t="s">
        <v>5022</v>
      </c>
    </row>
    <row r="921" spans="1:5" x14ac:dyDescent="0.25">
      <c r="A921" s="1" t="s">
        <v>1472</v>
      </c>
      <c r="B921" t="s">
        <v>1473</v>
      </c>
      <c r="C921" t="s">
        <v>5</v>
      </c>
      <c r="D921" t="s">
        <v>353</v>
      </c>
      <c r="E921" s="1" t="s">
        <v>5022</v>
      </c>
    </row>
    <row r="922" spans="1:5" x14ac:dyDescent="0.25">
      <c r="A922" s="1" t="s">
        <v>1474</v>
      </c>
      <c r="B922" t="s">
        <v>1475</v>
      </c>
      <c r="C922" t="s">
        <v>5</v>
      </c>
      <c r="D922" t="s">
        <v>23</v>
      </c>
      <c r="E922" s="1" t="s">
        <v>5024</v>
      </c>
    </row>
    <row r="923" spans="1:5" x14ac:dyDescent="0.25">
      <c r="A923" s="1" t="s">
        <v>2183</v>
      </c>
      <c r="B923" t="s">
        <v>2184</v>
      </c>
      <c r="C923" t="s">
        <v>5</v>
      </c>
      <c r="D923" t="s">
        <v>23</v>
      </c>
      <c r="E923" s="1" t="s">
        <v>5022</v>
      </c>
    </row>
    <row r="924" spans="1:5" x14ac:dyDescent="0.25">
      <c r="A924" s="1" t="s">
        <v>1476</v>
      </c>
      <c r="B924" t="s">
        <v>1477</v>
      </c>
      <c r="C924" t="s">
        <v>5</v>
      </c>
      <c r="D924" t="s">
        <v>23</v>
      </c>
      <c r="E924" s="1" t="s">
        <v>5024</v>
      </c>
    </row>
    <row r="925" spans="1:5" x14ac:dyDescent="0.25">
      <c r="A925" s="1" t="s">
        <v>1478</v>
      </c>
      <c r="B925" t="s">
        <v>1479</v>
      </c>
      <c r="C925" t="s">
        <v>5</v>
      </c>
      <c r="D925" t="s">
        <v>233</v>
      </c>
      <c r="E925" s="1" t="s">
        <v>5022</v>
      </c>
    </row>
    <row r="926" spans="1:5" x14ac:dyDescent="0.25">
      <c r="A926" s="1" t="s">
        <v>2185</v>
      </c>
      <c r="B926" t="s">
        <v>2186</v>
      </c>
      <c r="C926" t="s">
        <v>5</v>
      </c>
      <c r="D926" t="s">
        <v>210</v>
      </c>
      <c r="E926" s="1" t="s">
        <v>5023</v>
      </c>
    </row>
    <row r="927" spans="1:5" x14ac:dyDescent="0.25">
      <c r="A927" s="1" t="s">
        <v>2187</v>
      </c>
      <c r="B927" t="s">
        <v>2188</v>
      </c>
      <c r="C927" t="s">
        <v>5</v>
      </c>
      <c r="D927" t="s">
        <v>233</v>
      </c>
      <c r="E927" s="1" t="s">
        <v>5022</v>
      </c>
    </row>
    <row r="928" spans="1:5" x14ac:dyDescent="0.25">
      <c r="A928" s="1" t="s">
        <v>1480</v>
      </c>
      <c r="B928" t="s">
        <v>1481</v>
      </c>
      <c r="C928" t="s">
        <v>5</v>
      </c>
      <c r="D928" t="s">
        <v>210</v>
      </c>
      <c r="E928" s="1" t="s">
        <v>5022</v>
      </c>
    </row>
    <row r="929" spans="1:5" x14ac:dyDescent="0.25">
      <c r="A929" s="1" t="s">
        <v>2189</v>
      </c>
      <c r="B929" t="s">
        <v>2190</v>
      </c>
      <c r="C929" t="s">
        <v>5</v>
      </c>
      <c r="D929" t="s">
        <v>205</v>
      </c>
      <c r="E929" s="1" t="s">
        <v>5022</v>
      </c>
    </row>
    <row r="930" spans="1:5" x14ac:dyDescent="0.25">
      <c r="A930" s="1" t="s">
        <v>2191</v>
      </c>
      <c r="B930" t="s">
        <v>2192</v>
      </c>
      <c r="C930" t="s">
        <v>5</v>
      </c>
      <c r="D930" t="s">
        <v>205</v>
      </c>
      <c r="E930" s="1" t="s">
        <v>5022</v>
      </c>
    </row>
    <row r="931" spans="1:5" x14ac:dyDescent="0.25">
      <c r="A931" s="1" t="s">
        <v>1482</v>
      </c>
      <c r="B931" t="s">
        <v>1483</v>
      </c>
      <c r="C931" t="s">
        <v>5</v>
      </c>
      <c r="D931" t="s">
        <v>205</v>
      </c>
      <c r="E931" s="1" t="s">
        <v>5022</v>
      </c>
    </row>
    <row r="932" spans="1:5" x14ac:dyDescent="0.25">
      <c r="A932" s="1" t="s">
        <v>1484</v>
      </c>
      <c r="B932" t="s">
        <v>1485</v>
      </c>
      <c r="C932" t="s">
        <v>5</v>
      </c>
      <c r="D932" t="s">
        <v>353</v>
      </c>
      <c r="E932" s="1" t="s">
        <v>5022</v>
      </c>
    </row>
    <row r="933" spans="1:5" x14ac:dyDescent="0.25">
      <c r="A933" s="1" t="s">
        <v>1486</v>
      </c>
      <c r="B933" t="s">
        <v>1487</v>
      </c>
      <c r="C933" t="s">
        <v>5</v>
      </c>
      <c r="D933" t="s">
        <v>353</v>
      </c>
      <c r="E933" s="1" t="s">
        <v>5022</v>
      </c>
    </row>
    <row r="934" spans="1:5" x14ac:dyDescent="0.25">
      <c r="A934" s="1" t="s">
        <v>2193</v>
      </c>
      <c r="B934" t="s">
        <v>2194</v>
      </c>
      <c r="C934" t="s">
        <v>5</v>
      </c>
      <c r="D934" t="s">
        <v>353</v>
      </c>
      <c r="E934" s="1" t="s">
        <v>5024</v>
      </c>
    </row>
    <row r="935" spans="1:5" x14ac:dyDescent="0.25">
      <c r="A935" s="1" t="s">
        <v>1488</v>
      </c>
      <c r="B935" t="s">
        <v>1489</v>
      </c>
      <c r="C935" t="s">
        <v>5</v>
      </c>
      <c r="D935" t="s">
        <v>353</v>
      </c>
      <c r="E935" s="1" t="s">
        <v>5022</v>
      </c>
    </row>
    <row r="936" spans="1:5" x14ac:dyDescent="0.25">
      <c r="A936" s="1" t="s">
        <v>1490</v>
      </c>
      <c r="B936" t="s">
        <v>1491</v>
      </c>
      <c r="C936" t="s">
        <v>5</v>
      </c>
      <c r="D936" t="s">
        <v>353</v>
      </c>
      <c r="E936" s="1" t="s">
        <v>5022</v>
      </c>
    </row>
    <row r="937" spans="1:5" x14ac:dyDescent="0.25">
      <c r="A937" s="1" t="s">
        <v>1492</v>
      </c>
      <c r="B937" t="s">
        <v>1493</v>
      </c>
      <c r="C937" t="s">
        <v>5</v>
      </c>
      <c r="D937" t="s">
        <v>353</v>
      </c>
      <c r="E937" s="1" t="s">
        <v>5022</v>
      </c>
    </row>
    <row r="938" spans="1:5" x14ac:dyDescent="0.25">
      <c r="A938" s="1" t="s">
        <v>1494</v>
      </c>
      <c r="B938" t="s">
        <v>1495</v>
      </c>
      <c r="C938" t="s">
        <v>5</v>
      </c>
      <c r="D938" t="s">
        <v>353</v>
      </c>
      <c r="E938" s="1" t="s">
        <v>5022</v>
      </c>
    </row>
    <row r="939" spans="1:5" x14ac:dyDescent="0.25">
      <c r="A939" s="1" t="s">
        <v>1496</v>
      </c>
      <c r="B939" t="s">
        <v>1497</v>
      </c>
      <c r="C939" t="s">
        <v>5</v>
      </c>
      <c r="D939" t="s">
        <v>353</v>
      </c>
      <c r="E939" s="1" t="s">
        <v>5022</v>
      </c>
    </row>
    <row r="940" spans="1:5" x14ac:dyDescent="0.25">
      <c r="A940" s="1" t="s">
        <v>1498</v>
      </c>
      <c r="B940" t="s">
        <v>1499</v>
      </c>
      <c r="C940" t="s">
        <v>5</v>
      </c>
      <c r="D940" t="s">
        <v>353</v>
      </c>
      <c r="E940" s="1" t="s">
        <v>5024</v>
      </c>
    </row>
    <row r="941" spans="1:5" x14ac:dyDescent="0.25">
      <c r="A941" s="1" t="s">
        <v>2195</v>
      </c>
      <c r="B941" t="s">
        <v>2196</v>
      </c>
      <c r="C941" t="s">
        <v>5</v>
      </c>
      <c r="D941" t="s">
        <v>353</v>
      </c>
      <c r="E941" s="1" t="s">
        <v>5022</v>
      </c>
    </row>
    <row r="942" spans="1:5" x14ac:dyDescent="0.25">
      <c r="A942" s="1" t="s">
        <v>1500</v>
      </c>
      <c r="B942" t="s">
        <v>1501</v>
      </c>
      <c r="C942" t="s">
        <v>5</v>
      </c>
      <c r="D942" t="s">
        <v>353</v>
      </c>
      <c r="E942" s="1" t="s">
        <v>5024</v>
      </c>
    </row>
    <row r="943" spans="1:5" x14ac:dyDescent="0.25">
      <c r="A943" s="1" t="s">
        <v>1502</v>
      </c>
      <c r="B943" t="s">
        <v>1503</v>
      </c>
      <c r="C943" t="s">
        <v>5</v>
      </c>
      <c r="D943" t="s">
        <v>353</v>
      </c>
      <c r="E943" s="1" t="s">
        <v>5022</v>
      </c>
    </row>
    <row r="944" spans="1:5" x14ac:dyDescent="0.25">
      <c r="A944" s="1" t="s">
        <v>1504</v>
      </c>
      <c r="B944" t="s">
        <v>1505</v>
      </c>
      <c r="C944" t="s">
        <v>5</v>
      </c>
      <c r="D944" t="s">
        <v>353</v>
      </c>
      <c r="E944" s="1" t="s">
        <v>5022</v>
      </c>
    </row>
    <row r="945" spans="1:5" x14ac:dyDescent="0.25">
      <c r="A945" s="1" t="s">
        <v>1506</v>
      </c>
      <c r="B945" t="s">
        <v>1507</v>
      </c>
      <c r="C945" t="s">
        <v>5</v>
      </c>
      <c r="D945" t="s">
        <v>353</v>
      </c>
      <c r="E945" s="1" t="s">
        <v>5022</v>
      </c>
    </row>
    <row r="946" spans="1:5" x14ac:dyDescent="0.25">
      <c r="A946" s="1" t="s">
        <v>1508</v>
      </c>
      <c r="B946" t="s">
        <v>1509</v>
      </c>
      <c r="C946" t="s">
        <v>5</v>
      </c>
      <c r="D946" t="s">
        <v>353</v>
      </c>
      <c r="E946" s="1" t="s">
        <v>5024</v>
      </c>
    </row>
    <row r="947" spans="1:5" x14ac:dyDescent="0.25">
      <c r="A947" s="1" t="s">
        <v>1510</v>
      </c>
      <c r="B947" t="s">
        <v>1511</v>
      </c>
      <c r="C947" t="s">
        <v>5</v>
      </c>
      <c r="D947" t="s">
        <v>353</v>
      </c>
      <c r="E947" s="1" t="s">
        <v>5022</v>
      </c>
    </row>
    <row r="948" spans="1:5" x14ac:dyDescent="0.25">
      <c r="A948" s="1" t="s">
        <v>1512</v>
      </c>
      <c r="B948" t="s">
        <v>1513</v>
      </c>
      <c r="C948" t="s">
        <v>5</v>
      </c>
      <c r="D948" t="s">
        <v>353</v>
      </c>
      <c r="E948" s="1" t="s">
        <v>5024</v>
      </c>
    </row>
    <row r="949" spans="1:5" x14ac:dyDescent="0.25">
      <c r="A949" s="1" t="s">
        <v>1514</v>
      </c>
      <c r="B949" t="s">
        <v>1515</v>
      </c>
      <c r="C949" t="s">
        <v>5</v>
      </c>
      <c r="D949" t="s">
        <v>233</v>
      </c>
      <c r="E949" s="1" t="s">
        <v>5022</v>
      </c>
    </row>
    <row r="950" spans="1:5" x14ac:dyDescent="0.25">
      <c r="A950" s="1" t="s">
        <v>1516</v>
      </c>
      <c r="B950" t="s">
        <v>1517</v>
      </c>
      <c r="C950" t="s">
        <v>5</v>
      </c>
      <c r="D950" t="s">
        <v>233</v>
      </c>
      <c r="E950" s="1" t="s">
        <v>5022</v>
      </c>
    </row>
    <row r="951" spans="1:5" x14ac:dyDescent="0.25">
      <c r="A951" s="1" t="s">
        <v>1518</v>
      </c>
      <c r="B951" t="s">
        <v>1519</v>
      </c>
      <c r="C951" t="s">
        <v>5</v>
      </c>
      <c r="D951" t="s">
        <v>233</v>
      </c>
      <c r="E951" s="1" t="s">
        <v>5022</v>
      </c>
    </row>
    <row r="952" spans="1:5" x14ac:dyDescent="0.25">
      <c r="A952" s="1" t="s">
        <v>2197</v>
      </c>
      <c r="B952" t="s">
        <v>2198</v>
      </c>
      <c r="C952" t="s">
        <v>5</v>
      </c>
      <c r="D952" t="s">
        <v>233</v>
      </c>
      <c r="E952" s="1" t="s">
        <v>5022</v>
      </c>
    </row>
    <row r="953" spans="1:5" x14ac:dyDescent="0.25">
      <c r="A953" s="1" t="s">
        <v>2199</v>
      </c>
      <c r="B953" t="s">
        <v>2200</v>
      </c>
      <c r="C953" t="s">
        <v>5</v>
      </c>
      <c r="D953" t="s">
        <v>233</v>
      </c>
      <c r="E953" s="1" t="s">
        <v>5022</v>
      </c>
    </row>
    <row r="954" spans="1:5" x14ac:dyDescent="0.25">
      <c r="A954" s="1" t="s">
        <v>1520</v>
      </c>
      <c r="B954" t="s">
        <v>1521</v>
      </c>
      <c r="C954" t="s">
        <v>5</v>
      </c>
      <c r="D954" t="s">
        <v>233</v>
      </c>
      <c r="E954" s="1" t="s">
        <v>5022</v>
      </c>
    </row>
    <row r="955" spans="1:5" x14ac:dyDescent="0.25">
      <c r="A955" s="1" t="s">
        <v>1522</v>
      </c>
      <c r="B955" t="s">
        <v>1523</v>
      </c>
      <c r="C955" t="s">
        <v>5</v>
      </c>
      <c r="D955" t="s">
        <v>22</v>
      </c>
      <c r="E955" s="1" t="s">
        <v>5022</v>
      </c>
    </row>
    <row r="956" spans="1:5" x14ac:dyDescent="0.25">
      <c r="A956" s="1" t="s">
        <v>2201</v>
      </c>
      <c r="B956" t="s">
        <v>2202</v>
      </c>
      <c r="C956" t="s">
        <v>5</v>
      </c>
      <c r="D956" t="s">
        <v>151</v>
      </c>
      <c r="E956" s="1" t="s">
        <v>5023</v>
      </c>
    </row>
    <row r="957" spans="1:5" x14ac:dyDescent="0.25">
      <c r="A957" s="1" t="s">
        <v>2203</v>
      </c>
      <c r="B957" t="s">
        <v>2204</v>
      </c>
      <c r="C957" t="s">
        <v>5</v>
      </c>
      <c r="D957" t="s">
        <v>151</v>
      </c>
      <c r="E957" s="1" t="s">
        <v>5024</v>
      </c>
    </row>
    <row r="958" spans="1:5" x14ac:dyDescent="0.25">
      <c r="A958" s="1" t="s">
        <v>2205</v>
      </c>
      <c r="B958" t="s">
        <v>2206</v>
      </c>
      <c r="C958" t="s">
        <v>5</v>
      </c>
      <c r="D958" t="s">
        <v>151</v>
      </c>
      <c r="E958" s="1" t="s">
        <v>5023</v>
      </c>
    </row>
    <row r="959" spans="1:5" x14ac:dyDescent="0.25">
      <c r="A959" s="1" t="s">
        <v>1524</v>
      </c>
      <c r="B959" t="s">
        <v>1525</v>
      </c>
      <c r="C959" t="s">
        <v>5</v>
      </c>
      <c r="D959" t="s">
        <v>42</v>
      </c>
      <c r="E959" s="1" t="s">
        <v>5022</v>
      </c>
    </row>
    <row r="960" spans="1:5" x14ac:dyDescent="0.25">
      <c r="A960" s="1" t="s">
        <v>1526</v>
      </c>
      <c r="B960" t="s">
        <v>1527</v>
      </c>
      <c r="C960" t="s">
        <v>5</v>
      </c>
      <c r="D960" t="s">
        <v>42</v>
      </c>
      <c r="E960" s="1" t="s">
        <v>5022</v>
      </c>
    </row>
    <row r="961" spans="1:5" x14ac:dyDescent="0.25">
      <c r="A961" s="1" t="s">
        <v>1528</v>
      </c>
      <c r="B961" t="s">
        <v>1529</v>
      </c>
      <c r="C961" t="s">
        <v>5</v>
      </c>
      <c r="D961" t="s">
        <v>168</v>
      </c>
      <c r="E961" s="1" t="s">
        <v>5024</v>
      </c>
    </row>
    <row r="962" spans="1:5" x14ac:dyDescent="0.25">
      <c r="A962" s="1" t="s">
        <v>1530</v>
      </c>
      <c r="B962" t="s">
        <v>1531</v>
      </c>
      <c r="C962" t="s">
        <v>5</v>
      </c>
      <c r="D962" t="s">
        <v>168</v>
      </c>
      <c r="E962" s="1" t="s">
        <v>5022</v>
      </c>
    </row>
    <row r="963" spans="1:5" x14ac:dyDescent="0.25">
      <c r="A963" s="1" t="s">
        <v>1532</v>
      </c>
      <c r="B963" t="s">
        <v>1533</v>
      </c>
      <c r="C963" t="s">
        <v>5</v>
      </c>
      <c r="D963" t="s">
        <v>168</v>
      </c>
      <c r="E963" s="1" t="s">
        <v>5022</v>
      </c>
    </row>
    <row r="964" spans="1:5" x14ac:dyDescent="0.25">
      <c r="A964" s="1" t="s">
        <v>1534</v>
      </c>
      <c r="B964" t="s">
        <v>1535</v>
      </c>
      <c r="C964" t="s">
        <v>5</v>
      </c>
      <c r="D964" t="s">
        <v>210</v>
      </c>
      <c r="E964" s="1" t="s">
        <v>5022</v>
      </c>
    </row>
    <row r="965" spans="1:5" x14ac:dyDescent="0.25">
      <c r="A965" s="1" t="s">
        <v>2207</v>
      </c>
      <c r="B965" t="s">
        <v>2208</v>
      </c>
      <c r="C965" t="s">
        <v>5</v>
      </c>
      <c r="D965" t="s">
        <v>210</v>
      </c>
      <c r="E965" s="1" t="s">
        <v>5022</v>
      </c>
    </row>
    <row r="966" spans="1:5" x14ac:dyDescent="0.25">
      <c r="A966" s="1" t="s">
        <v>1536</v>
      </c>
      <c r="B966" t="s">
        <v>1537</v>
      </c>
      <c r="C966" t="s">
        <v>5</v>
      </c>
      <c r="D966" t="s">
        <v>210</v>
      </c>
      <c r="E966" s="1" t="s">
        <v>5022</v>
      </c>
    </row>
    <row r="967" spans="1:5" x14ac:dyDescent="0.25">
      <c r="A967" s="1" t="s">
        <v>1538</v>
      </c>
      <c r="B967" t="s">
        <v>1539</v>
      </c>
      <c r="C967" t="s">
        <v>5</v>
      </c>
      <c r="D967" t="s">
        <v>210</v>
      </c>
      <c r="E967" s="1" t="s">
        <v>5022</v>
      </c>
    </row>
    <row r="968" spans="1:5" x14ac:dyDescent="0.25">
      <c r="A968" s="1" t="s">
        <v>2209</v>
      </c>
      <c r="B968" t="s">
        <v>2210</v>
      </c>
      <c r="C968" t="s">
        <v>5</v>
      </c>
      <c r="D968" t="s">
        <v>210</v>
      </c>
      <c r="E968" s="1" t="s">
        <v>5022</v>
      </c>
    </row>
    <row r="969" spans="1:5" x14ac:dyDescent="0.25">
      <c r="A969" s="1" t="s">
        <v>2211</v>
      </c>
      <c r="B969" t="s">
        <v>2212</v>
      </c>
      <c r="C969" t="s">
        <v>5</v>
      </c>
      <c r="D969" t="s">
        <v>210</v>
      </c>
      <c r="E969" s="1" t="s">
        <v>5022</v>
      </c>
    </row>
    <row r="970" spans="1:5" x14ac:dyDescent="0.25">
      <c r="A970" s="1" t="s">
        <v>1540</v>
      </c>
      <c r="B970" t="s">
        <v>1541</v>
      </c>
      <c r="C970" t="s">
        <v>5</v>
      </c>
      <c r="D970" t="s">
        <v>210</v>
      </c>
      <c r="E970" s="1" t="s">
        <v>5022</v>
      </c>
    </row>
    <row r="971" spans="1:5" x14ac:dyDescent="0.25">
      <c r="A971" s="1" t="s">
        <v>2213</v>
      </c>
      <c r="B971" t="s">
        <v>2214</v>
      </c>
      <c r="C971" t="s">
        <v>5</v>
      </c>
      <c r="D971" t="s">
        <v>68</v>
      </c>
      <c r="E971" s="1" t="s">
        <v>5023</v>
      </c>
    </row>
    <row r="972" spans="1:5" x14ac:dyDescent="0.25">
      <c r="A972" s="1" t="s">
        <v>2215</v>
      </c>
      <c r="B972" t="s">
        <v>2216</v>
      </c>
      <c r="C972" t="s">
        <v>5</v>
      </c>
      <c r="D972" t="s">
        <v>68</v>
      </c>
      <c r="E972" s="1" t="s">
        <v>5023</v>
      </c>
    </row>
    <row r="973" spans="1:5" x14ac:dyDescent="0.25">
      <c r="A973" s="1" t="s">
        <v>1542</v>
      </c>
      <c r="B973" t="s">
        <v>1543</v>
      </c>
      <c r="C973" t="s">
        <v>5</v>
      </c>
      <c r="D973" t="s">
        <v>68</v>
      </c>
      <c r="E973" s="1" t="s">
        <v>5022</v>
      </c>
    </row>
    <row r="974" spans="1:5" x14ac:dyDescent="0.25">
      <c r="A974" s="1" t="s">
        <v>1544</v>
      </c>
      <c r="B974" t="s">
        <v>115</v>
      </c>
      <c r="C974" t="s">
        <v>5</v>
      </c>
      <c r="D974" t="s">
        <v>68</v>
      </c>
      <c r="E974" s="1" t="s">
        <v>5022</v>
      </c>
    </row>
    <row r="975" spans="1:5" x14ac:dyDescent="0.25">
      <c r="A975" s="1" t="s">
        <v>1545</v>
      </c>
      <c r="B975" t="s">
        <v>1546</v>
      </c>
      <c r="C975" t="s">
        <v>5</v>
      </c>
      <c r="D975" t="s">
        <v>68</v>
      </c>
      <c r="E975" s="1" t="s">
        <v>5022</v>
      </c>
    </row>
    <row r="976" spans="1:5" x14ac:dyDescent="0.25">
      <c r="A976" s="1" t="s">
        <v>2217</v>
      </c>
      <c r="B976" t="s">
        <v>2218</v>
      </c>
      <c r="C976" t="s">
        <v>5</v>
      </c>
      <c r="D976" t="s">
        <v>68</v>
      </c>
      <c r="E976" s="1" t="s">
        <v>5022</v>
      </c>
    </row>
    <row r="977" spans="1:5" x14ac:dyDescent="0.25">
      <c r="A977" s="1" t="s">
        <v>1547</v>
      </c>
      <c r="B977" t="s">
        <v>1548</v>
      </c>
      <c r="C977" t="s">
        <v>5</v>
      </c>
      <c r="D977" t="s">
        <v>68</v>
      </c>
      <c r="E977" s="1" t="s">
        <v>5024</v>
      </c>
    </row>
    <row r="978" spans="1:5" x14ac:dyDescent="0.25">
      <c r="A978" s="1" t="s">
        <v>1549</v>
      </c>
      <c r="B978" t="s">
        <v>1550</v>
      </c>
      <c r="C978" t="s">
        <v>5</v>
      </c>
      <c r="D978" t="s">
        <v>68</v>
      </c>
      <c r="E978" s="1" t="s">
        <v>5022</v>
      </c>
    </row>
    <row r="979" spans="1:5" x14ac:dyDescent="0.25">
      <c r="A979" s="1" t="s">
        <v>1551</v>
      </c>
      <c r="B979" t="s">
        <v>1552</v>
      </c>
      <c r="C979" t="s">
        <v>5</v>
      </c>
      <c r="D979" t="s">
        <v>68</v>
      </c>
      <c r="E979" s="1" t="s">
        <v>5024</v>
      </c>
    </row>
    <row r="980" spans="1:5" x14ac:dyDescent="0.25">
      <c r="A980" s="1" t="s">
        <v>1553</v>
      </c>
      <c r="B980" t="s">
        <v>1554</v>
      </c>
      <c r="C980" t="s">
        <v>5</v>
      </c>
      <c r="D980" t="s">
        <v>68</v>
      </c>
      <c r="E980" s="1" t="s">
        <v>5024</v>
      </c>
    </row>
    <row r="981" spans="1:5" x14ac:dyDescent="0.25">
      <c r="A981" s="1" t="s">
        <v>1555</v>
      </c>
      <c r="B981" t="s">
        <v>1556</v>
      </c>
      <c r="C981" t="s">
        <v>5</v>
      </c>
      <c r="D981" t="s">
        <v>68</v>
      </c>
      <c r="E981" s="1" t="s">
        <v>5024</v>
      </c>
    </row>
    <row r="982" spans="1:5" x14ac:dyDescent="0.25">
      <c r="A982" s="1" t="s">
        <v>1557</v>
      </c>
      <c r="B982" t="s">
        <v>1558</v>
      </c>
      <c r="C982" t="s">
        <v>5</v>
      </c>
      <c r="D982" t="s">
        <v>68</v>
      </c>
      <c r="E982" s="1" t="s">
        <v>5022</v>
      </c>
    </row>
    <row r="983" spans="1:5" x14ac:dyDescent="0.25">
      <c r="A983" s="1" t="s">
        <v>1559</v>
      </c>
      <c r="B983" t="s">
        <v>1560</v>
      </c>
      <c r="C983" t="s">
        <v>5</v>
      </c>
      <c r="D983" t="s">
        <v>68</v>
      </c>
      <c r="E983" s="1" t="s">
        <v>5024</v>
      </c>
    </row>
    <row r="984" spans="1:5" x14ac:dyDescent="0.25">
      <c r="A984" s="1" t="s">
        <v>2219</v>
      </c>
      <c r="B984" t="s">
        <v>2220</v>
      </c>
      <c r="C984" t="s">
        <v>5</v>
      </c>
      <c r="D984" t="s">
        <v>68</v>
      </c>
      <c r="E984" s="1" t="s">
        <v>5022</v>
      </c>
    </row>
    <row r="985" spans="1:5" x14ac:dyDescent="0.25">
      <c r="A985" s="1" t="s">
        <v>2221</v>
      </c>
      <c r="B985" t="s">
        <v>2222</v>
      </c>
      <c r="C985" t="s">
        <v>5</v>
      </c>
      <c r="D985" t="s">
        <v>68</v>
      </c>
      <c r="E985" s="1" t="s">
        <v>5022</v>
      </c>
    </row>
    <row r="986" spans="1:5" x14ac:dyDescent="0.25">
      <c r="A986" s="1" t="s">
        <v>1561</v>
      </c>
      <c r="B986" t="s">
        <v>1562</v>
      </c>
      <c r="C986" t="s">
        <v>5</v>
      </c>
      <c r="D986" t="s">
        <v>59</v>
      </c>
      <c r="E986" s="1" t="s">
        <v>5022</v>
      </c>
    </row>
    <row r="987" spans="1:5" x14ac:dyDescent="0.25">
      <c r="A987" s="1" t="s">
        <v>1563</v>
      </c>
      <c r="B987" t="s">
        <v>1564</v>
      </c>
      <c r="C987" t="s">
        <v>5</v>
      </c>
      <c r="D987" t="s">
        <v>59</v>
      </c>
      <c r="E987" s="1" t="s">
        <v>5034</v>
      </c>
    </row>
    <row r="988" spans="1:5" x14ac:dyDescent="0.25">
      <c r="A988" s="1" t="s">
        <v>2223</v>
      </c>
      <c r="B988" t="s">
        <v>2224</v>
      </c>
      <c r="C988" t="s">
        <v>5</v>
      </c>
      <c r="D988" t="s">
        <v>59</v>
      </c>
      <c r="E988" s="1" t="s">
        <v>5022</v>
      </c>
    </row>
    <row r="989" spans="1:5" x14ac:dyDescent="0.25">
      <c r="A989" s="1" t="s">
        <v>2225</v>
      </c>
      <c r="B989" t="s">
        <v>2226</v>
      </c>
      <c r="C989" t="s">
        <v>5</v>
      </c>
      <c r="D989" t="s">
        <v>59</v>
      </c>
      <c r="E989" s="1" t="s">
        <v>5022</v>
      </c>
    </row>
    <row r="990" spans="1:5" x14ac:dyDescent="0.25">
      <c r="A990" s="1" t="s">
        <v>2227</v>
      </c>
      <c r="B990" t="s">
        <v>2228</v>
      </c>
      <c r="C990" t="s">
        <v>5</v>
      </c>
      <c r="D990" t="s">
        <v>39</v>
      </c>
      <c r="E990" s="1" t="s">
        <v>5022</v>
      </c>
    </row>
    <row r="991" spans="1:5" x14ac:dyDescent="0.25">
      <c r="A991" s="1" t="s">
        <v>1565</v>
      </c>
      <c r="B991" t="s">
        <v>1566</v>
      </c>
      <c r="C991" t="s">
        <v>5</v>
      </c>
      <c r="D991" t="s">
        <v>39</v>
      </c>
      <c r="E991" s="1" t="s">
        <v>5022</v>
      </c>
    </row>
    <row r="992" spans="1:5" x14ac:dyDescent="0.25">
      <c r="A992" s="1" t="s">
        <v>1567</v>
      </c>
      <c r="B992" t="s">
        <v>1568</v>
      </c>
      <c r="C992" t="s">
        <v>5</v>
      </c>
      <c r="D992" t="s">
        <v>39</v>
      </c>
      <c r="E992" s="1" t="s">
        <v>5022</v>
      </c>
    </row>
    <row r="993" spans="1:5" x14ac:dyDescent="0.25">
      <c r="A993" s="1" t="s">
        <v>1569</v>
      </c>
      <c r="B993" t="s">
        <v>1570</v>
      </c>
      <c r="C993" t="s">
        <v>5</v>
      </c>
      <c r="D993" t="s">
        <v>39</v>
      </c>
      <c r="E993" s="1" t="s">
        <v>5022</v>
      </c>
    </row>
    <row r="994" spans="1:5" x14ac:dyDescent="0.25">
      <c r="A994" s="1" t="s">
        <v>1571</v>
      </c>
      <c r="B994" t="s">
        <v>1572</v>
      </c>
      <c r="C994" t="s">
        <v>5</v>
      </c>
      <c r="D994" t="s">
        <v>39</v>
      </c>
      <c r="E994" s="1" t="s">
        <v>5022</v>
      </c>
    </row>
    <row r="995" spans="1:5" x14ac:dyDescent="0.25">
      <c r="A995" s="1" t="s">
        <v>1573</v>
      </c>
      <c r="B995" t="s">
        <v>1574</v>
      </c>
      <c r="C995" t="s">
        <v>5</v>
      </c>
      <c r="D995" t="s">
        <v>6</v>
      </c>
      <c r="E995" s="1" t="s">
        <v>5022</v>
      </c>
    </row>
    <row r="996" spans="1:5" x14ac:dyDescent="0.25">
      <c r="A996" s="1" t="s">
        <v>1575</v>
      </c>
      <c r="B996" t="s">
        <v>1576</v>
      </c>
      <c r="C996" t="s">
        <v>5</v>
      </c>
      <c r="D996" t="s">
        <v>6</v>
      </c>
      <c r="E996" s="1" t="s">
        <v>5022</v>
      </c>
    </row>
    <row r="997" spans="1:5" x14ac:dyDescent="0.25">
      <c r="A997" s="1" t="s">
        <v>1577</v>
      </c>
      <c r="B997" t="s">
        <v>1578</v>
      </c>
      <c r="C997" t="s">
        <v>5</v>
      </c>
      <c r="D997" t="s">
        <v>6</v>
      </c>
      <c r="E997" s="1" t="s">
        <v>5022</v>
      </c>
    </row>
    <row r="998" spans="1:5" x14ac:dyDescent="0.25">
      <c r="A998" s="1" t="s">
        <v>1579</v>
      </c>
      <c r="B998" t="s">
        <v>1580</v>
      </c>
      <c r="C998" t="s">
        <v>5</v>
      </c>
      <c r="D998" t="s">
        <v>6</v>
      </c>
      <c r="E998" s="1" t="s">
        <v>5022</v>
      </c>
    </row>
    <row r="999" spans="1:5" x14ac:dyDescent="0.25">
      <c r="A999" s="1" t="s">
        <v>1581</v>
      </c>
      <c r="B999" t="s">
        <v>1582</v>
      </c>
      <c r="C999" t="s">
        <v>5</v>
      </c>
      <c r="D999" t="s">
        <v>6</v>
      </c>
      <c r="E999" s="1" t="s">
        <v>5022</v>
      </c>
    </row>
    <row r="1000" spans="1:5" x14ac:dyDescent="0.25">
      <c r="A1000" s="1" t="s">
        <v>1583</v>
      </c>
      <c r="B1000" t="s">
        <v>1584</v>
      </c>
      <c r="C1000" t="s">
        <v>5</v>
      </c>
      <c r="D1000" t="s">
        <v>6</v>
      </c>
      <c r="E1000" s="1" t="s">
        <v>5022</v>
      </c>
    </row>
    <row r="1001" spans="1:5" x14ac:dyDescent="0.25">
      <c r="A1001" s="1" t="s">
        <v>1585</v>
      </c>
      <c r="B1001" t="s">
        <v>1586</v>
      </c>
      <c r="C1001" t="s">
        <v>5</v>
      </c>
      <c r="D1001" t="s">
        <v>6</v>
      </c>
      <c r="E1001" s="1" t="s">
        <v>5022</v>
      </c>
    </row>
    <row r="1002" spans="1:5" x14ac:dyDescent="0.25">
      <c r="A1002" s="1" t="s">
        <v>1587</v>
      </c>
      <c r="B1002" t="s">
        <v>1588</v>
      </c>
      <c r="C1002" t="s">
        <v>5</v>
      </c>
      <c r="D1002" t="s">
        <v>22</v>
      </c>
      <c r="E1002" s="1" t="s">
        <v>5022</v>
      </c>
    </row>
    <row r="1003" spans="1:5" x14ac:dyDescent="0.25">
      <c r="A1003" s="1" t="s">
        <v>1589</v>
      </c>
      <c r="B1003" t="s">
        <v>1590</v>
      </c>
      <c r="C1003" t="s">
        <v>5</v>
      </c>
      <c r="D1003" t="s">
        <v>22</v>
      </c>
      <c r="E1003" s="1" t="s">
        <v>5022</v>
      </c>
    </row>
    <row r="1004" spans="1:5" x14ac:dyDescent="0.25">
      <c r="A1004" s="1" t="s">
        <v>1591</v>
      </c>
      <c r="B1004" t="s">
        <v>1592</v>
      </c>
      <c r="C1004" t="s">
        <v>5</v>
      </c>
      <c r="D1004" t="s">
        <v>49</v>
      </c>
      <c r="E1004" s="1" t="s">
        <v>5022</v>
      </c>
    </row>
    <row r="1005" spans="1:5" x14ac:dyDescent="0.25">
      <c r="A1005" s="1" t="s">
        <v>1593</v>
      </c>
      <c r="B1005" t="s">
        <v>1594</v>
      </c>
      <c r="C1005" t="s">
        <v>5</v>
      </c>
      <c r="D1005" t="s">
        <v>49</v>
      </c>
      <c r="E1005" s="1" t="s">
        <v>5022</v>
      </c>
    </row>
    <row r="1006" spans="1:5" x14ac:dyDescent="0.25">
      <c r="A1006" s="1" t="s">
        <v>1595</v>
      </c>
      <c r="B1006" t="s">
        <v>1596</v>
      </c>
      <c r="C1006" t="s">
        <v>5</v>
      </c>
      <c r="D1006" t="s">
        <v>49</v>
      </c>
      <c r="E1006" s="1" t="s">
        <v>5024</v>
      </c>
    </row>
    <row r="1007" spans="1:5" x14ac:dyDescent="0.25">
      <c r="A1007" s="1" t="s">
        <v>1597</v>
      </c>
      <c r="B1007" t="s">
        <v>1598</v>
      </c>
      <c r="C1007" t="s">
        <v>5</v>
      </c>
      <c r="D1007" t="s">
        <v>49</v>
      </c>
      <c r="E1007" s="1" t="s">
        <v>5022</v>
      </c>
    </row>
    <row r="1008" spans="1:5" x14ac:dyDescent="0.25">
      <c r="A1008" s="1" t="s">
        <v>1599</v>
      </c>
      <c r="B1008" t="s">
        <v>1600</v>
      </c>
      <c r="C1008" t="s">
        <v>5</v>
      </c>
      <c r="D1008" t="s">
        <v>210</v>
      </c>
      <c r="E1008" s="1" t="s">
        <v>5024</v>
      </c>
    </row>
    <row r="1009" spans="1:5" x14ac:dyDescent="0.25">
      <c r="A1009" s="1" t="s">
        <v>1601</v>
      </c>
      <c r="B1009" t="s">
        <v>1602</v>
      </c>
      <c r="C1009" t="s">
        <v>5</v>
      </c>
      <c r="D1009" t="s">
        <v>210</v>
      </c>
      <c r="E1009" s="1" t="s">
        <v>5022</v>
      </c>
    </row>
    <row r="1010" spans="1:5" x14ac:dyDescent="0.25">
      <c r="A1010" s="1" t="s">
        <v>1603</v>
      </c>
      <c r="B1010" t="s">
        <v>1604</v>
      </c>
      <c r="C1010" t="s">
        <v>5</v>
      </c>
      <c r="D1010" t="s">
        <v>310</v>
      </c>
      <c r="E1010" s="1" t="s">
        <v>5022</v>
      </c>
    </row>
    <row r="1011" spans="1:5" x14ac:dyDescent="0.25">
      <c r="A1011" s="1" t="s">
        <v>1605</v>
      </c>
      <c r="B1011" t="s">
        <v>1606</v>
      </c>
      <c r="C1011" t="s">
        <v>5</v>
      </c>
      <c r="D1011" t="s">
        <v>6</v>
      </c>
      <c r="E1011" s="1" t="s">
        <v>5022</v>
      </c>
    </row>
    <row r="1012" spans="1:5" x14ac:dyDescent="0.25">
      <c r="A1012" s="1" t="s">
        <v>1607</v>
      </c>
      <c r="B1012" t="s">
        <v>1608</v>
      </c>
      <c r="C1012" t="s">
        <v>5</v>
      </c>
      <c r="D1012" t="s">
        <v>6</v>
      </c>
      <c r="E1012" s="1" t="s">
        <v>5022</v>
      </c>
    </row>
    <row r="1013" spans="1:5" x14ac:dyDescent="0.25">
      <c r="A1013" s="1" t="s">
        <v>1609</v>
      </c>
      <c r="B1013" t="s">
        <v>1610</v>
      </c>
      <c r="C1013" t="s">
        <v>5</v>
      </c>
      <c r="D1013" t="s">
        <v>6</v>
      </c>
      <c r="E1013" s="1" t="s">
        <v>5022</v>
      </c>
    </row>
    <row r="1014" spans="1:5" x14ac:dyDescent="0.25">
      <c r="A1014" s="1" t="s">
        <v>1611</v>
      </c>
      <c r="B1014" t="s">
        <v>1612</v>
      </c>
      <c r="C1014" t="s">
        <v>5</v>
      </c>
      <c r="D1014" t="s">
        <v>6</v>
      </c>
      <c r="E1014" s="1" t="s">
        <v>5022</v>
      </c>
    </row>
    <row r="1015" spans="1:5" x14ac:dyDescent="0.25">
      <c r="A1015" s="1" t="s">
        <v>1613</v>
      </c>
      <c r="B1015" t="s">
        <v>1614</v>
      </c>
      <c r="C1015" t="s">
        <v>5</v>
      </c>
      <c r="D1015" t="s">
        <v>310</v>
      </c>
      <c r="E1015" s="1" t="s">
        <v>5022</v>
      </c>
    </row>
    <row r="1016" spans="1:5" x14ac:dyDescent="0.25">
      <c r="A1016" s="1" t="s">
        <v>1615</v>
      </c>
      <c r="B1016" t="s">
        <v>1616</v>
      </c>
      <c r="C1016" t="s">
        <v>5</v>
      </c>
      <c r="D1016" t="s">
        <v>6</v>
      </c>
      <c r="E1016" s="1" t="s">
        <v>5022</v>
      </c>
    </row>
    <row r="1017" spans="1:5" x14ac:dyDescent="0.25">
      <c r="A1017" s="1" t="s">
        <v>1617</v>
      </c>
      <c r="B1017" t="s">
        <v>1618</v>
      </c>
      <c r="C1017" t="s">
        <v>5</v>
      </c>
      <c r="D1017" t="s">
        <v>26</v>
      </c>
      <c r="E1017" s="1" t="s">
        <v>5022</v>
      </c>
    </row>
    <row r="1018" spans="1:5" x14ac:dyDescent="0.25">
      <c r="A1018" s="1" t="s">
        <v>1619</v>
      </c>
      <c r="B1018" t="s">
        <v>1620</v>
      </c>
      <c r="C1018" t="s">
        <v>5</v>
      </c>
      <c r="D1018" t="s">
        <v>26</v>
      </c>
      <c r="E1018" s="1" t="s">
        <v>5024</v>
      </c>
    </row>
    <row r="1019" spans="1:5" x14ac:dyDescent="0.25">
      <c r="A1019" s="1" t="s">
        <v>1621</v>
      </c>
      <c r="B1019" t="s">
        <v>1622</v>
      </c>
      <c r="C1019" t="s">
        <v>5</v>
      </c>
      <c r="D1019" t="s">
        <v>26</v>
      </c>
      <c r="E1019" s="1" t="s">
        <v>5022</v>
      </c>
    </row>
    <row r="1020" spans="1:5" x14ac:dyDescent="0.25">
      <c r="A1020" s="1" t="s">
        <v>1623</v>
      </c>
      <c r="B1020" t="s">
        <v>1624</v>
      </c>
      <c r="C1020" t="s">
        <v>5</v>
      </c>
      <c r="D1020" t="s">
        <v>59</v>
      </c>
      <c r="E1020" s="1" t="s">
        <v>5022</v>
      </c>
    </row>
    <row r="1021" spans="1:5" x14ac:dyDescent="0.25">
      <c r="A1021" s="1" t="s">
        <v>1625</v>
      </c>
      <c r="B1021" t="s">
        <v>1626</v>
      </c>
      <c r="C1021" t="s">
        <v>5</v>
      </c>
      <c r="D1021" t="s">
        <v>59</v>
      </c>
      <c r="E1021" s="1" t="s">
        <v>5024</v>
      </c>
    </row>
    <row r="1022" spans="1:5" x14ac:dyDescent="0.25">
      <c r="A1022" s="1" t="s">
        <v>1627</v>
      </c>
      <c r="B1022" t="s">
        <v>1628</v>
      </c>
      <c r="C1022" t="s">
        <v>5</v>
      </c>
      <c r="D1022" t="s">
        <v>50</v>
      </c>
      <c r="E1022" s="1" t="s">
        <v>5034</v>
      </c>
    </row>
    <row r="1023" spans="1:5" x14ac:dyDescent="0.25">
      <c r="A1023" s="1" t="s">
        <v>1629</v>
      </c>
      <c r="B1023" t="s">
        <v>1630</v>
      </c>
      <c r="C1023" t="s">
        <v>5</v>
      </c>
      <c r="D1023" t="s">
        <v>50</v>
      </c>
      <c r="E1023" s="1" t="s">
        <v>5024</v>
      </c>
    </row>
    <row r="1024" spans="1:5" x14ac:dyDescent="0.25">
      <c r="A1024" s="1" t="s">
        <v>1631</v>
      </c>
      <c r="B1024" t="s">
        <v>1632</v>
      </c>
      <c r="C1024" t="s">
        <v>5</v>
      </c>
      <c r="D1024" t="s">
        <v>50</v>
      </c>
      <c r="E1024" s="1" t="s">
        <v>5022</v>
      </c>
    </row>
    <row r="1025" spans="1:5" x14ac:dyDescent="0.25">
      <c r="A1025" s="1" t="s">
        <v>1633</v>
      </c>
      <c r="B1025" t="s">
        <v>1634</v>
      </c>
      <c r="C1025" t="s">
        <v>5</v>
      </c>
      <c r="D1025" t="s">
        <v>22</v>
      </c>
      <c r="E1025" s="1" t="s">
        <v>5022</v>
      </c>
    </row>
    <row r="1026" spans="1:5" x14ac:dyDescent="0.25">
      <c r="A1026" s="1" t="s">
        <v>1635</v>
      </c>
      <c r="B1026" t="s">
        <v>1636</v>
      </c>
      <c r="C1026" t="s">
        <v>5</v>
      </c>
      <c r="D1026" t="s">
        <v>22</v>
      </c>
      <c r="E1026" s="1" t="s">
        <v>5022</v>
      </c>
    </row>
    <row r="1027" spans="1:5" x14ac:dyDescent="0.25">
      <c r="A1027" s="1" t="s">
        <v>1637</v>
      </c>
      <c r="B1027" t="s">
        <v>1638</v>
      </c>
      <c r="C1027" t="s">
        <v>5</v>
      </c>
      <c r="D1027" t="s">
        <v>59</v>
      </c>
      <c r="E1027" s="1" t="s">
        <v>5022</v>
      </c>
    </row>
    <row r="1028" spans="1:5" x14ac:dyDescent="0.25">
      <c r="A1028" s="1" t="s">
        <v>1639</v>
      </c>
      <c r="B1028" t="s">
        <v>1640</v>
      </c>
      <c r="C1028" t="s">
        <v>5</v>
      </c>
      <c r="D1028" t="s">
        <v>59</v>
      </c>
      <c r="E1028" s="1" t="s">
        <v>5022</v>
      </c>
    </row>
    <row r="1029" spans="1:5" x14ac:dyDescent="0.25">
      <c r="A1029" s="1" t="s">
        <v>1641</v>
      </c>
      <c r="B1029" t="s">
        <v>1642</v>
      </c>
      <c r="C1029" t="s">
        <v>5</v>
      </c>
      <c r="D1029" t="s">
        <v>23</v>
      </c>
      <c r="E1029" s="1" t="s">
        <v>5024</v>
      </c>
    </row>
    <row r="1030" spans="1:5" x14ac:dyDescent="0.25">
      <c r="A1030" s="1" t="s">
        <v>2229</v>
      </c>
      <c r="B1030" t="s">
        <v>2230</v>
      </c>
      <c r="C1030" t="s">
        <v>5</v>
      </c>
      <c r="D1030" t="s">
        <v>23</v>
      </c>
      <c r="E1030" s="1" t="s">
        <v>5022</v>
      </c>
    </row>
    <row r="1031" spans="1:5" x14ac:dyDescent="0.25">
      <c r="A1031" s="1" t="s">
        <v>2231</v>
      </c>
      <c r="B1031" t="s">
        <v>2232</v>
      </c>
      <c r="C1031" t="s">
        <v>5</v>
      </c>
      <c r="D1031" t="s">
        <v>23</v>
      </c>
      <c r="E1031" s="1" t="s">
        <v>5022</v>
      </c>
    </row>
    <row r="1032" spans="1:5" x14ac:dyDescent="0.25">
      <c r="A1032" s="1" t="s">
        <v>1643</v>
      </c>
      <c r="B1032" t="s">
        <v>1644</v>
      </c>
      <c r="C1032" t="s">
        <v>5</v>
      </c>
      <c r="D1032" t="s">
        <v>26</v>
      </c>
      <c r="E1032" s="1" t="s">
        <v>5022</v>
      </c>
    </row>
    <row r="1033" spans="1:5" x14ac:dyDescent="0.25">
      <c r="A1033" s="1" t="s">
        <v>2233</v>
      </c>
      <c r="B1033" t="s">
        <v>2234</v>
      </c>
      <c r="C1033" t="s">
        <v>5</v>
      </c>
      <c r="D1033" t="s">
        <v>26</v>
      </c>
      <c r="E1033" s="1" t="s">
        <v>5022</v>
      </c>
    </row>
    <row r="1034" spans="1:5" x14ac:dyDescent="0.25">
      <c r="A1034" s="1" t="s">
        <v>1645</v>
      </c>
      <c r="B1034" t="s">
        <v>1646</v>
      </c>
      <c r="C1034" t="s">
        <v>5</v>
      </c>
      <c r="D1034" t="s">
        <v>26</v>
      </c>
      <c r="E1034" s="1" t="s">
        <v>5022</v>
      </c>
    </row>
    <row r="1035" spans="1:5" x14ac:dyDescent="0.25">
      <c r="A1035" s="1" t="s">
        <v>1647</v>
      </c>
      <c r="B1035" t="s">
        <v>1648</v>
      </c>
      <c r="C1035" t="s">
        <v>5</v>
      </c>
      <c r="D1035" t="s">
        <v>26</v>
      </c>
      <c r="E1035" s="1" t="s">
        <v>5022</v>
      </c>
    </row>
    <row r="1036" spans="1:5" x14ac:dyDescent="0.25">
      <c r="A1036" s="1" t="s">
        <v>2235</v>
      </c>
      <c r="B1036" t="s">
        <v>2236</v>
      </c>
      <c r="C1036" t="s">
        <v>5</v>
      </c>
      <c r="D1036" t="s">
        <v>26</v>
      </c>
      <c r="E1036" s="1" t="s">
        <v>5022</v>
      </c>
    </row>
    <row r="1037" spans="1:5" x14ac:dyDescent="0.25">
      <c r="A1037" s="1" t="s">
        <v>1649</v>
      </c>
      <c r="B1037" t="s">
        <v>1650</v>
      </c>
      <c r="C1037" t="s">
        <v>5</v>
      </c>
      <c r="D1037" t="s">
        <v>205</v>
      </c>
      <c r="E1037" s="1" t="s">
        <v>5022</v>
      </c>
    </row>
    <row r="1038" spans="1:5" x14ac:dyDescent="0.25">
      <c r="A1038" s="1" t="s">
        <v>1651</v>
      </c>
      <c r="B1038" t="s">
        <v>1652</v>
      </c>
      <c r="C1038" t="s">
        <v>5</v>
      </c>
      <c r="D1038" t="s">
        <v>205</v>
      </c>
      <c r="E1038" s="1" t="s">
        <v>5022</v>
      </c>
    </row>
    <row r="1039" spans="1:5" x14ac:dyDescent="0.25">
      <c r="A1039" s="1" t="s">
        <v>2237</v>
      </c>
      <c r="B1039" t="s">
        <v>2238</v>
      </c>
      <c r="C1039" t="s">
        <v>5</v>
      </c>
      <c r="D1039" t="s">
        <v>205</v>
      </c>
      <c r="E1039" s="1" t="s">
        <v>5022</v>
      </c>
    </row>
    <row r="1040" spans="1:5" x14ac:dyDescent="0.25">
      <c r="A1040" s="1" t="s">
        <v>1653</v>
      </c>
      <c r="B1040" t="s">
        <v>1654</v>
      </c>
      <c r="C1040" t="s">
        <v>5</v>
      </c>
      <c r="D1040" t="s">
        <v>42</v>
      </c>
      <c r="E1040" s="1" t="s">
        <v>5022</v>
      </c>
    </row>
    <row r="1041" spans="1:5" x14ac:dyDescent="0.25">
      <c r="A1041" s="1" t="s">
        <v>1655</v>
      </c>
      <c r="B1041" t="s">
        <v>1656</v>
      </c>
      <c r="C1041" t="s">
        <v>5</v>
      </c>
      <c r="D1041" t="s">
        <v>42</v>
      </c>
      <c r="E1041" s="1" t="s">
        <v>5022</v>
      </c>
    </row>
    <row r="1042" spans="1:5" x14ac:dyDescent="0.25">
      <c r="A1042" s="1" t="s">
        <v>1657</v>
      </c>
      <c r="B1042" t="s">
        <v>1658</v>
      </c>
      <c r="C1042" t="s">
        <v>5</v>
      </c>
      <c r="D1042" t="s">
        <v>42</v>
      </c>
      <c r="E1042" s="1" t="s">
        <v>5022</v>
      </c>
    </row>
    <row r="1043" spans="1:5" x14ac:dyDescent="0.25">
      <c r="A1043" s="1" t="s">
        <v>1659</v>
      </c>
      <c r="B1043" t="s">
        <v>1660</v>
      </c>
      <c r="C1043" t="s">
        <v>5</v>
      </c>
      <c r="D1043" t="s">
        <v>42</v>
      </c>
      <c r="E1043" s="1" t="s">
        <v>5024</v>
      </c>
    </row>
    <row r="1044" spans="1:5" x14ac:dyDescent="0.25">
      <c r="A1044" s="1" t="s">
        <v>1661</v>
      </c>
      <c r="B1044" t="s">
        <v>1662</v>
      </c>
      <c r="C1044" t="s">
        <v>5</v>
      </c>
      <c r="D1044" t="s">
        <v>42</v>
      </c>
      <c r="E1044" s="1" t="s">
        <v>5022</v>
      </c>
    </row>
    <row r="1045" spans="1:5" x14ac:dyDescent="0.25">
      <c r="A1045" s="1" t="s">
        <v>1663</v>
      </c>
      <c r="B1045" t="s">
        <v>1664</v>
      </c>
      <c r="C1045" t="s">
        <v>5</v>
      </c>
      <c r="D1045" t="s">
        <v>42</v>
      </c>
      <c r="E1045" s="1" t="s">
        <v>5022</v>
      </c>
    </row>
    <row r="1046" spans="1:5" x14ac:dyDescent="0.25">
      <c r="A1046" s="1" t="s">
        <v>1665</v>
      </c>
      <c r="B1046" t="s">
        <v>1666</v>
      </c>
      <c r="C1046" t="s">
        <v>5</v>
      </c>
      <c r="D1046" t="s">
        <v>42</v>
      </c>
      <c r="E1046" s="1" t="s">
        <v>5022</v>
      </c>
    </row>
    <row r="1047" spans="1:5" x14ac:dyDescent="0.25">
      <c r="A1047" s="1" t="s">
        <v>1667</v>
      </c>
      <c r="B1047" t="s">
        <v>1668</v>
      </c>
      <c r="C1047" t="s">
        <v>5</v>
      </c>
      <c r="D1047" t="s">
        <v>42</v>
      </c>
      <c r="E1047" s="1" t="s">
        <v>5022</v>
      </c>
    </row>
    <row r="1048" spans="1:5" x14ac:dyDescent="0.25">
      <c r="A1048" s="1" t="s">
        <v>1669</v>
      </c>
      <c r="B1048" t="s">
        <v>1670</v>
      </c>
      <c r="C1048" t="s">
        <v>5</v>
      </c>
      <c r="D1048" t="s">
        <v>23</v>
      </c>
      <c r="E1048" s="1" t="s">
        <v>5022</v>
      </c>
    </row>
    <row r="1049" spans="1:5" x14ac:dyDescent="0.25">
      <c r="A1049" s="1" t="s">
        <v>1671</v>
      </c>
      <c r="B1049" t="s">
        <v>1672</v>
      </c>
      <c r="C1049" t="s">
        <v>5</v>
      </c>
      <c r="D1049" t="s">
        <v>23</v>
      </c>
      <c r="E1049" s="1" t="s">
        <v>5024</v>
      </c>
    </row>
    <row r="1050" spans="1:5" x14ac:dyDescent="0.25">
      <c r="A1050" s="1" t="s">
        <v>1673</v>
      </c>
      <c r="B1050" t="s">
        <v>1674</v>
      </c>
      <c r="C1050" t="s">
        <v>5</v>
      </c>
      <c r="D1050" t="s">
        <v>23</v>
      </c>
      <c r="E1050" s="1" t="s">
        <v>5024</v>
      </c>
    </row>
    <row r="1051" spans="1:5" x14ac:dyDescent="0.25">
      <c r="A1051" s="1" t="s">
        <v>1675</v>
      </c>
      <c r="B1051" t="s">
        <v>1676</v>
      </c>
      <c r="C1051" t="s">
        <v>5</v>
      </c>
      <c r="D1051" t="s">
        <v>23</v>
      </c>
      <c r="E1051" s="1" t="s">
        <v>5023</v>
      </c>
    </row>
    <row r="1052" spans="1:5" x14ac:dyDescent="0.25">
      <c r="A1052" s="1" t="s">
        <v>1677</v>
      </c>
      <c r="B1052" t="s">
        <v>1678</v>
      </c>
      <c r="C1052" t="s">
        <v>5</v>
      </c>
      <c r="D1052" t="s">
        <v>68</v>
      </c>
      <c r="E1052" s="1" t="s">
        <v>5022</v>
      </c>
    </row>
    <row r="1053" spans="1:5" x14ac:dyDescent="0.25">
      <c r="A1053" s="1" t="s">
        <v>1679</v>
      </c>
      <c r="B1053" t="s">
        <v>1680</v>
      </c>
      <c r="C1053" t="s">
        <v>5</v>
      </c>
      <c r="D1053" t="s">
        <v>68</v>
      </c>
      <c r="E1053" s="1" t="s">
        <v>5022</v>
      </c>
    </row>
    <row r="1054" spans="1:5" x14ac:dyDescent="0.25">
      <c r="A1054" s="1" t="s">
        <v>2239</v>
      </c>
      <c r="B1054" t="s">
        <v>2240</v>
      </c>
      <c r="C1054" t="s">
        <v>5</v>
      </c>
      <c r="D1054" t="s">
        <v>68</v>
      </c>
      <c r="E1054" s="1" t="s">
        <v>5022</v>
      </c>
    </row>
    <row r="1055" spans="1:5" x14ac:dyDescent="0.25">
      <c r="A1055" s="1" t="s">
        <v>1681</v>
      </c>
      <c r="B1055" t="s">
        <v>1682</v>
      </c>
      <c r="C1055" t="s">
        <v>5</v>
      </c>
      <c r="D1055" t="s">
        <v>68</v>
      </c>
      <c r="E1055" s="1" t="s">
        <v>5022</v>
      </c>
    </row>
    <row r="1056" spans="1:5" x14ac:dyDescent="0.25">
      <c r="A1056" s="1" t="s">
        <v>1683</v>
      </c>
      <c r="B1056" t="s">
        <v>1684</v>
      </c>
      <c r="C1056" t="s">
        <v>5</v>
      </c>
      <c r="D1056" t="s">
        <v>68</v>
      </c>
      <c r="E1056" s="1" t="s">
        <v>5022</v>
      </c>
    </row>
    <row r="1057" spans="1:5" x14ac:dyDescent="0.25">
      <c r="A1057" s="1" t="s">
        <v>2241</v>
      </c>
      <c r="B1057" t="s">
        <v>2242</v>
      </c>
      <c r="C1057" t="s">
        <v>5</v>
      </c>
      <c r="D1057" t="s">
        <v>68</v>
      </c>
      <c r="E1057" s="1" t="s">
        <v>5022</v>
      </c>
    </row>
    <row r="1058" spans="1:5" x14ac:dyDescent="0.25">
      <c r="A1058" s="1" t="s">
        <v>1685</v>
      </c>
      <c r="B1058" t="s">
        <v>1686</v>
      </c>
      <c r="C1058" t="s">
        <v>5</v>
      </c>
      <c r="D1058" t="s">
        <v>68</v>
      </c>
      <c r="E1058" s="1" t="s">
        <v>5024</v>
      </c>
    </row>
    <row r="1059" spans="1:5" x14ac:dyDescent="0.25">
      <c r="A1059" s="1" t="s">
        <v>1687</v>
      </c>
      <c r="B1059" t="s">
        <v>1688</v>
      </c>
      <c r="C1059" t="s">
        <v>5</v>
      </c>
      <c r="D1059" t="s">
        <v>68</v>
      </c>
      <c r="E1059" s="1" t="s">
        <v>5024</v>
      </c>
    </row>
    <row r="1060" spans="1:5" x14ac:dyDescent="0.25">
      <c r="A1060" s="1" t="s">
        <v>1689</v>
      </c>
      <c r="B1060" t="s">
        <v>1690</v>
      </c>
      <c r="C1060" t="s">
        <v>5</v>
      </c>
      <c r="D1060" t="s">
        <v>68</v>
      </c>
      <c r="E1060" s="1" t="s">
        <v>5022</v>
      </c>
    </row>
    <row r="1061" spans="1:5" x14ac:dyDescent="0.25">
      <c r="A1061" s="1" t="s">
        <v>1691</v>
      </c>
      <c r="B1061" t="s">
        <v>1692</v>
      </c>
      <c r="C1061" t="s">
        <v>5</v>
      </c>
      <c r="D1061" t="s">
        <v>68</v>
      </c>
      <c r="E1061" s="1" t="s">
        <v>5022</v>
      </c>
    </row>
    <row r="1062" spans="1:5" x14ac:dyDescent="0.25">
      <c r="A1062" s="1" t="s">
        <v>2243</v>
      </c>
      <c r="B1062" t="s">
        <v>2244</v>
      </c>
      <c r="C1062" t="s">
        <v>5</v>
      </c>
      <c r="D1062" t="s">
        <v>68</v>
      </c>
      <c r="E1062" s="1" t="s">
        <v>5023</v>
      </c>
    </row>
    <row r="1063" spans="1:5" x14ac:dyDescent="0.25">
      <c r="A1063" s="1" t="s">
        <v>1693</v>
      </c>
      <c r="B1063" t="s">
        <v>1694</v>
      </c>
      <c r="C1063" t="s">
        <v>5</v>
      </c>
      <c r="D1063" t="s">
        <v>49</v>
      </c>
      <c r="E1063" s="1" t="s">
        <v>5024</v>
      </c>
    </row>
    <row r="1064" spans="1:5" x14ac:dyDescent="0.25">
      <c r="A1064" s="1" t="s">
        <v>2245</v>
      </c>
      <c r="B1064" t="s">
        <v>2246</v>
      </c>
      <c r="C1064" t="s">
        <v>5</v>
      </c>
      <c r="D1064" t="s">
        <v>49</v>
      </c>
      <c r="E1064" s="1" t="s">
        <v>5022</v>
      </c>
    </row>
    <row r="1065" spans="1:5" x14ac:dyDescent="0.25">
      <c r="A1065" s="1" t="s">
        <v>1695</v>
      </c>
      <c r="B1065" t="s">
        <v>1696</v>
      </c>
      <c r="C1065" t="s">
        <v>5</v>
      </c>
      <c r="D1065" t="s">
        <v>49</v>
      </c>
      <c r="E1065" s="1" t="s">
        <v>5022</v>
      </c>
    </row>
    <row r="1066" spans="1:5" x14ac:dyDescent="0.25">
      <c r="A1066" s="1" t="s">
        <v>1697</v>
      </c>
      <c r="B1066" t="s">
        <v>1698</v>
      </c>
      <c r="C1066" t="s">
        <v>5</v>
      </c>
      <c r="D1066" t="s">
        <v>49</v>
      </c>
      <c r="E1066" s="1" t="s">
        <v>5024</v>
      </c>
    </row>
    <row r="1067" spans="1:5" x14ac:dyDescent="0.25">
      <c r="A1067" s="1" t="s">
        <v>1699</v>
      </c>
      <c r="B1067" t="s">
        <v>1700</v>
      </c>
      <c r="C1067" t="s">
        <v>5</v>
      </c>
      <c r="D1067" t="s">
        <v>22</v>
      </c>
      <c r="E1067" s="1" t="s">
        <v>5022</v>
      </c>
    </row>
    <row r="1068" spans="1:5" x14ac:dyDescent="0.25">
      <c r="A1068" s="1" t="s">
        <v>1701</v>
      </c>
      <c r="B1068" t="s">
        <v>1702</v>
      </c>
      <c r="C1068" t="s">
        <v>5</v>
      </c>
      <c r="D1068" t="s">
        <v>22</v>
      </c>
      <c r="E1068" s="1" t="s">
        <v>5022</v>
      </c>
    </row>
    <row r="1069" spans="1:5" x14ac:dyDescent="0.25">
      <c r="A1069" s="1" t="s">
        <v>1703</v>
      </c>
      <c r="B1069" t="s">
        <v>1704</v>
      </c>
      <c r="C1069" t="s">
        <v>5</v>
      </c>
      <c r="D1069" t="s">
        <v>353</v>
      </c>
      <c r="E1069" s="1" t="s">
        <v>5022</v>
      </c>
    </row>
    <row r="1070" spans="1:5" x14ac:dyDescent="0.25">
      <c r="A1070" s="1" t="s">
        <v>1705</v>
      </c>
      <c r="B1070" t="s">
        <v>1706</v>
      </c>
      <c r="C1070" t="s">
        <v>5</v>
      </c>
      <c r="D1070" t="s">
        <v>353</v>
      </c>
      <c r="E1070" s="1" t="s">
        <v>5022</v>
      </c>
    </row>
    <row r="1071" spans="1:5" x14ac:dyDescent="0.25">
      <c r="A1071" s="1" t="s">
        <v>1707</v>
      </c>
      <c r="B1071" t="s">
        <v>1708</v>
      </c>
      <c r="C1071" t="s">
        <v>5</v>
      </c>
      <c r="D1071" t="s">
        <v>353</v>
      </c>
      <c r="E1071" s="1" t="s">
        <v>5022</v>
      </c>
    </row>
    <row r="1072" spans="1:5" x14ac:dyDescent="0.25">
      <c r="A1072" s="1" t="s">
        <v>1709</v>
      </c>
      <c r="B1072" t="s">
        <v>1710</v>
      </c>
      <c r="C1072" t="s">
        <v>5</v>
      </c>
      <c r="D1072" t="s">
        <v>353</v>
      </c>
      <c r="E1072" s="1" t="s">
        <v>5022</v>
      </c>
    </row>
    <row r="1073" spans="1:5" x14ac:dyDescent="0.25">
      <c r="A1073" s="1" t="s">
        <v>1711</v>
      </c>
      <c r="B1073" t="s">
        <v>1712</v>
      </c>
      <c r="C1073" t="s">
        <v>5</v>
      </c>
      <c r="D1073" t="s">
        <v>353</v>
      </c>
      <c r="E1073" s="1" t="s">
        <v>5022</v>
      </c>
    </row>
    <row r="1074" spans="1:5" x14ac:dyDescent="0.25">
      <c r="A1074" s="1" t="s">
        <v>1713</v>
      </c>
      <c r="B1074" t="s">
        <v>1714</v>
      </c>
      <c r="C1074" t="s">
        <v>5</v>
      </c>
      <c r="D1074" t="s">
        <v>353</v>
      </c>
      <c r="E1074" s="1" t="s">
        <v>5022</v>
      </c>
    </row>
    <row r="1075" spans="1:5" x14ac:dyDescent="0.25">
      <c r="A1075" s="1" t="s">
        <v>1715</v>
      </c>
      <c r="B1075" t="s">
        <v>1716</v>
      </c>
      <c r="C1075" t="s">
        <v>5</v>
      </c>
      <c r="D1075" t="s">
        <v>353</v>
      </c>
      <c r="E1075" s="1" t="s">
        <v>5022</v>
      </c>
    </row>
    <row r="1076" spans="1:5" x14ac:dyDescent="0.25">
      <c r="A1076" s="1" t="s">
        <v>1717</v>
      </c>
      <c r="B1076" t="s">
        <v>1718</v>
      </c>
      <c r="C1076" t="s">
        <v>5</v>
      </c>
      <c r="D1076" t="s">
        <v>6</v>
      </c>
      <c r="E1076" s="1" t="s">
        <v>5024</v>
      </c>
    </row>
    <row r="1077" spans="1:5" x14ac:dyDescent="0.25">
      <c r="A1077" s="1" t="s">
        <v>1719</v>
      </c>
      <c r="B1077" t="s">
        <v>1720</v>
      </c>
      <c r="C1077" t="s">
        <v>5</v>
      </c>
      <c r="D1077" t="s">
        <v>6</v>
      </c>
      <c r="E1077" s="1" t="s">
        <v>5022</v>
      </c>
    </row>
    <row r="1078" spans="1:5" x14ac:dyDescent="0.25">
      <c r="A1078" s="1" t="s">
        <v>1721</v>
      </c>
      <c r="B1078" t="s">
        <v>1722</v>
      </c>
      <c r="C1078" t="s">
        <v>5</v>
      </c>
      <c r="D1078" t="s">
        <v>6</v>
      </c>
      <c r="E1078" s="1" t="s">
        <v>5022</v>
      </c>
    </row>
    <row r="1079" spans="1:5" x14ac:dyDescent="0.25">
      <c r="A1079" s="1" t="s">
        <v>2247</v>
      </c>
      <c r="B1079" t="s">
        <v>2248</v>
      </c>
      <c r="C1079" t="s">
        <v>5</v>
      </c>
      <c r="D1079" t="s">
        <v>6</v>
      </c>
      <c r="E1079" s="1" t="s">
        <v>5022</v>
      </c>
    </row>
    <row r="1080" spans="1:5" x14ac:dyDescent="0.25">
      <c r="A1080" s="1" t="s">
        <v>1723</v>
      </c>
      <c r="B1080" t="s">
        <v>1724</v>
      </c>
      <c r="C1080" t="s">
        <v>5</v>
      </c>
      <c r="D1080" t="s">
        <v>6</v>
      </c>
      <c r="E1080" s="1" t="s">
        <v>5022</v>
      </c>
    </row>
    <row r="1081" spans="1:5" x14ac:dyDescent="0.25">
      <c r="A1081" s="1" t="s">
        <v>1725</v>
      </c>
      <c r="B1081" t="s">
        <v>1726</v>
      </c>
      <c r="C1081" t="s">
        <v>5</v>
      </c>
      <c r="D1081" t="s">
        <v>6</v>
      </c>
      <c r="E1081" s="1" t="s">
        <v>5022</v>
      </c>
    </row>
    <row r="1082" spans="1:5" x14ac:dyDescent="0.25">
      <c r="A1082" s="1" t="s">
        <v>2249</v>
      </c>
      <c r="B1082" t="s">
        <v>2250</v>
      </c>
      <c r="C1082" t="s">
        <v>5</v>
      </c>
      <c r="D1082" t="s">
        <v>151</v>
      </c>
      <c r="E1082" s="1" t="s">
        <v>5023</v>
      </c>
    </row>
    <row r="1083" spans="1:5" x14ac:dyDescent="0.25">
      <c r="A1083" s="1" t="s">
        <v>1727</v>
      </c>
      <c r="B1083" t="s">
        <v>1728</v>
      </c>
      <c r="C1083" t="s">
        <v>5</v>
      </c>
      <c r="D1083" t="s">
        <v>151</v>
      </c>
      <c r="E1083" s="1" t="s">
        <v>5022</v>
      </c>
    </row>
    <row r="1084" spans="1:5" x14ac:dyDescent="0.25">
      <c r="A1084" s="1" t="s">
        <v>1729</v>
      </c>
      <c r="B1084" t="s">
        <v>1730</v>
      </c>
      <c r="C1084" t="s">
        <v>5</v>
      </c>
      <c r="D1084" t="s">
        <v>42</v>
      </c>
      <c r="E1084" s="1" t="s">
        <v>5022</v>
      </c>
    </row>
    <row r="1085" spans="1:5" x14ac:dyDescent="0.25">
      <c r="A1085" s="1" t="s">
        <v>1731</v>
      </c>
      <c r="B1085" t="s">
        <v>1732</v>
      </c>
      <c r="C1085" t="s">
        <v>5</v>
      </c>
      <c r="D1085" t="s">
        <v>42</v>
      </c>
      <c r="E1085" s="1" t="s">
        <v>5022</v>
      </c>
    </row>
    <row r="1086" spans="1:5" x14ac:dyDescent="0.25">
      <c r="A1086" s="1" t="s">
        <v>1733</v>
      </c>
      <c r="B1086" t="s">
        <v>1734</v>
      </c>
      <c r="C1086" t="s">
        <v>5</v>
      </c>
      <c r="D1086" t="s">
        <v>42</v>
      </c>
      <c r="E1086" s="1" t="s">
        <v>5022</v>
      </c>
    </row>
    <row r="1087" spans="1:5" x14ac:dyDescent="0.25">
      <c r="A1087" s="1" t="s">
        <v>1735</v>
      </c>
      <c r="B1087" t="s">
        <v>1736</v>
      </c>
      <c r="C1087" t="s">
        <v>5</v>
      </c>
      <c r="D1087" t="s">
        <v>23</v>
      </c>
      <c r="E1087" s="1" t="s">
        <v>5022</v>
      </c>
    </row>
    <row r="1088" spans="1:5" x14ac:dyDescent="0.25">
      <c r="A1088" s="1" t="s">
        <v>2251</v>
      </c>
      <c r="B1088" t="s">
        <v>2252</v>
      </c>
      <c r="C1088" t="s">
        <v>5</v>
      </c>
      <c r="D1088" t="s">
        <v>49</v>
      </c>
      <c r="E1088" s="1" t="s">
        <v>5034</v>
      </c>
    </row>
    <row r="1089" spans="1:5" x14ac:dyDescent="0.25">
      <c r="A1089" s="1" t="s">
        <v>2253</v>
      </c>
      <c r="B1089" t="s">
        <v>2254</v>
      </c>
      <c r="C1089" t="s">
        <v>5</v>
      </c>
      <c r="D1089" t="s">
        <v>49</v>
      </c>
      <c r="E1089" s="1" t="s">
        <v>5024</v>
      </c>
    </row>
    <row r="1090" spans="1:5" x14ac:dyDescent="0.25">
      <c r="A1090" s="1" t="s">
        <v>1737</v>
      </c>
      <c r="B1090" t="s">
        <v>1738</v>
      </c>
      <c r="C1090" t="s">
        <v>5</v>
      </c>
      <c r="D1090" t="s">
        <v>510</v>
      </c>
      <c r="E1090" s="1" t="s">
        <v>5022</v>
      </c>
    </row>
    <row r="1091" spans="1:5" x14ac:dyDescent="0.25">
      <c r="A1091" s="1" t="s">
        <v>2255</v>
      </c>
      <c r="B1091" t="s">
        <v>2256</v>
      </c>
      <c r="C1091" t="s">
        <v>5</v>
      </c>
      <c r="D1091" t="s">
        <v>39</v>
      </c>
      <c r="E1091" s="1" t="s">
        <v>5022</v>
      </c>
    </row>
    <row r="1092" spans="1:5" x14ac:dyDescent="0.25">
      <c r="A1092" s="1" t="s">
        <v>2257</v>
      </c>
      <c r="B1092" t="s">
        <v>2258</v>
      </c>
      <c r="C1092" t="s">
        <v>1741</v>
      </c>
      <c r="D1092" t="s">
        <v>85</v>
      </c>
      <c r="E1092" s="1" t="s">
        <v>5023</v>
      </c>
    </row>
    <row r="1093" spans="1:5" x14ac:dyDescent="0.25">
      <c r="A1093" s="1" t="s">
        <v>2259</v>
      </c>
      <c r="B1093" t="s">
        <v>2260</v>
      </c>
      <c r="C1093" t="s">
        <v>1741</v>
      </c>
      <c r="D1093" t="s">
        <v>510</v>
      </c>
      <c r="E1093" s="1" t="s">
        <v>5023</v>
      </c>
    </row>
    <row r="1094" spans="1:5" x14ac:dyDescent="0.25">
      <c r="A1094" s="1" t="s">
        <v>2261</v>
      </c>
      <c r="B1094" t="s">
        <v>2262</v>
      </c>
      <c r="C1094" t="s">
        <v>1746</v>
      </c>
      <c r="D1094" t="s">
        <v>210</v>
      </c>
      <c r="E1094" s="1" t="s">
        <v>5023</v>
      </c>
    </row>
    <row r="1095" spans="1:5" x14ac:dyDescent="0.25">
      <c r="A1095" s="1" t="s">
        <v>2263</v>
      </c>
      <c r="B1095" t="s">
        <v>2264</v>
      </c>
      <c r="C1095" t="s">
        <v>1746</v>
      </c>
      <c r="D1095" t="s">
        <v>510</v>
      </c>
      <c r="E1095" s="1" t="s">
        <v>5023</v>
      </c>
    </row>
    <row r="1096" spans="1:5" x14ac:dyDescent="0.25">
      <c r="A1096" s="1" t="s">
        <v>2265</v>
      </c>
      <c r="B1096" t="s">
        <v>2266</v>
      </c>
      <c r="C1096" t="s">
        <v>1741</v>
      </c>
      <c r="D1096" t="s">
        <v>23</v>
      </c>
      <c r="E1096" s="1" t="s">
        <v>5022</v>
      </c>
    </row>
    <row r="1097" spans="1:5" x14ac:dyDescent="0.25">
      <c r="A1097" s="1" t="s">
        <v>2267</v>
      </c>
      <c r="B1097" t="s">
        <v>2268</v>
      </c>
      <c r="C1097" t="s">
        <v>1741</v>
      </c>
      <c r="D1097" t="s">
        <v>510</v>
      </c>
      <c r="E1097" s="1" t="s">
        <v>5022</v>
      </c>
    </row>
    <row r="1098" spans="1:5" x14ac:dyDescent="0.25">
      <c r="A1098" s="1" t="s">
        <v>1739</v>
      </c>
      <c r="B1098" t="s">
        <v>1740</v>
      </c>
      <c r="C1098" t="s">
        <v>1741</v>
      </c>
      <c r="D1098" t="s">
        <v>26</v>
      </c>
      <c r="E1098" s="1" t="s">
        <v>5022</v>
      </c>
    </row>
    <row r="1099" spans="1:5" x14ac:dyDescent="0.25">
      <c r="A1099" s="1" t="s">
        <v>2271</v>
      </c>
      <c r="B1099" t="s">
        <v>2272</v>
      </c>
      <c r="C1099" t="s">
        <v>1746</v>
      </c>
      <c r="D1099" t="s">
        <v>510</v>
      </c>
      <c r="E1099" s="1" t="s">
        <v>5023</v>
      </c>
    </row>
    <row r="1100" spans="1:5" x14ac:dyDescent="0.25">
      <c r="A1100" s="1" t="s">
        <v>2273</v>
      </c>
      <c r="B1100" t="s">
        <v>2274</v>
      </c>
      <c r="C1100" t="s">
        <v>1746</v>
      </c>
      <c r="D1100" t="s">
        <v>233</v>
      </c>
      <c r="E1100" s="1" t="s">
        <v>5022</v>
      </c>
    </row>
    <row r="1101" spans="1:5" x14ac:dyDescent="0.25">
      <c r="A1101" s="1" t="s">
        <v>2275</v>
      </c>
      <c r="B1101" t="s">
        <v>2276</v>
      </c>
      <c r="C1101" t="s">
        <v>1746</v>
      </c>
      <c r="D1101" t="s">
        <v>205</v>
      </c>
      <c r="E1101" s="1" t="s">
        <v>5023</v>
      </c>
    </row>
    <row r="1102" spans="1:5" x14ac:dyDescent="0.25">
      <c r="A1102" s="1" t="s">
        <v>2277</v>
      </c>
      <c r="B1102" t="s">
        <v>2278</v>
      </c>
      <c r="C1102" t="s">
        <v>2279</v>
      </c>
      <c r="D1102" t="s">
        <v>7</v>
      </c>
      <c r="E1102" s="1" t="s">
        <v>5023</v>
      </c>
    </row>
    <row r="1103" spans="1:5" x14ac:dyDescent="0.25">
      <c r="A1103" s="1" t="s">
        <v>2280</v>
      </c>
      <c r="B1103" t="s">
        <v>2281</v>
      </c>
      <c r="C1103" t="s">
        <v>1746</v>
      </c>
      <c r="D1103" t="s">
        <v>310</v>
      </c>
      <c r="E1103" s="1" t="s">
        <v>5023</v>
      </c>
    </row>
    <row r="1104" spans="1:5" x14ac:dyDescent="0.25">
      <c r="A1104" s="1" t="s">
        <v>2282</v>
      </c>
      <c r="B1104" t="s">
        <v>2283</v>
      </c>
      <c r="C1104" t="s">
        <v>1746</v>
      </c>
      <c r="D1104" t="s">
        <v>310</v>
      </c>
      <c r="E1104" s="1" t="s">
        <v>5022</v>
      </c>
    </row>
    <row r="1105" spans="1:5" x14ac:dyDescent="0.25">
      <c r="A1105" s="1" t="s">
        <v>2284</v>
      </c>
      <c r="B1105" t="s">
        <v>2285</v>
      </c>
      <c r="C1105" t="s">
        <v>1741</v>
      </c>
      <c r="D1105" t="s">
        <v>50</v>
      </c>
      <c r="E1105" s="1" t="s">
        <v>5022</v>
      </c>
    </row>
    <row r="1106" spans="1:5" x14ac:dyDescent="0.25">
      <c r="A1106" s="1" t="s">
        <v>2286</v>
      </c>
      <c r="B1106" t="s">
        <v>2287</v>
      </c>
      <c r="C1106" t="s">
        <v>1741</v>
      </c>
      <c r="D1106" t="s">
        <v>49</v>
      </c>
      <c r="E1106" s="1" t="s">
        <v>5023</v>
      </c>
    </row>
    <row r="1107" spans="1:5" x14ac:dyDescent="0.25">
      <c r="A1107" s="1" t="s">
        <v>2288</v>
      </c>
      <c r="B1107" t="s">
        <v>2289</v>
      </c>
      <c r="C1107" t="s">
        <v>1741</v>
      </c>
      <c r="D1107" t="s">
        <v>49</v>
      </c>
      <c r="E1107" s="1" t="s">
        <v>5023</v>
      </c>
    </row>
    <row r="1108" spans="1:5" x14ac:dyDescent="0.25">
      <c r="A1108" s="1" t="s">
        <v>1744</v>
      </c>
      <c r="B1108" t="s">
        <v>1745</v>
      </c>
      <c r="C1108" t="s">
        <v>1746</v>
      </c>
      <c r="D1108" t="s">
        <v>59</v>
      </c>
      <c r="E1108" s="1" t="s">
        <v>5022</v>
      </c>
    </row>
    <row r="1109" spans="1:5" x14ac:dyDescent="0.25">
      <c r="A1109" s="1" t="s">
        <v>2290</v>
      </c>
      <c r="B1109" t="s">
        <v>2291</v>
      </c>
      <c r="C1109" t="s">
        <v>1741</v>
      </c>
      <c r="D1109" t="s">
        <v>68</v>
      </c>
      <c r="E1109" s="1" t="s">
        <v>5034</v>
      </c>
    </row>
    <row r="1110" spans="1:5" x14ac:dyDescent="0.25">
      <c r="A1110" s="1" t="s">
        <v>2292</v>
      </c>
      <c r="B1110" t="s">
        <v>2293</v>
      </c>
      <c r="C1110" t="s">
        <v>1746</v>
      </c>
      <c r="D1110" t="s">
        <v>50</v>
      </c>
      <c r="E1110" s="1" t="s">
        <v>5022</v>
      </c>
    </row>
    <row r="1111" spans="1:5" x14ac:dyDescent="0.25">
      <c r="A1111" s="1" t="s">
        <v>2294</v>
      </c>
      <c r="B1111" t="s">
        <v>2295</v>
      </c>
      <c r="C1111" t="s">
        <v>1746</v>
      </c>
      <c r="D1111" t="s">
        <v>151</v>
      </c>
      <c r="E1111" s="1" t="s">
        <v>5023</v>
      </c>
    </row>
    <row r="1112" spans="1:5" x14ac:dyDescent="0.25">
      <c r="A1112" s="1" t="s">
        <v>2296</v>
      </c>
      <c r="B1112" t="s">
        <v>2297</v>
      </c>
      <c r="C1112" t="s">
        <v>1741</v>
      </c>
      <c r="D1112" t="s">
        <v>7</v>
      </c>
      <c r="E1112" s="1" t="s">
        <v>5022</v>
      </c>
    </row>
    <row r="1113" spans="1:5" x14ac:dyDescent="0.25">
      <c r="A1113" s="1" t="s">
        <v>2298</v>
      </c>
      <c r="B1113" t="s">
        <v>2299</v>
      </c>
      <c r="C1113" t="s">
        <v>1741</v>
      </c>
      <c r="D1113" t="s">
        <v>49</v>
      </c>
      <c r="E1113" s="1" t="s">
        <v>5023</v>
      </c>
    </row>
    <row r="1114" spans="1:5" x14ac:dyDescent="0.25">
      <c r="A1114" s="1" t="s">
        <v>2302</v>
      </c>
      <c r="B1114" t="s">
        <v>2303</v>
      </c>
      <c r="C1114" t="s">
        <v>1741</v>
      </c>
      <c r="D1114" t="s">
        <v>50</v>
      </c>
      <c r="E1114" s="1" t="s">
        <v>5023</v>
      </c>
    </row>
    <row r="1115" spans="1:5" x14ac:dyDescent="0.25">
      <c r="A1115" s="1" t="s">
        <v>2304</v>
      </c>
      <c r="B1115" t="s">
        <v>2305</v>
      </c>
      <c r="C1115" t="s">
        <v>1741</v>
      </c>
      <c r="D1115" t="s">
        <v>310</v>
      </c>
      <c r="E1115" s="1" t="s">
        <v>5023</v>
      </c>
    </row>
    <row r="1116" spans="1:5" x14ac:dyDescent="0.25">
      <c r="A1116" s="1" t="s">
        <v>1747</v>
      </c>
      <c r="B1116" t="s">
        <v>1748</v>
      </c>
      <c r="C1116" t="s">
        <v>1741</v>
      </c>
      <c r="D1116" t="s">
        <v>68</v>
      </c>
      <c r="E1116" s="1" t="s">
        <v>5022</v>
      </c>
    </row>
    <row r="1117" spans="1:5" x14ac:dyDescent="0.25">
      <c r="A1117" s="1" t="s">
        <v>2308</v>
      </c>
      <c r="B1117" t="s">
        <v>2309</v>
      </c>
      <c r="C1117" t="s">
        <v>2279</v>
      </c>
      <c r="D1117" t="s">
        <v>26</v>
      </c>
      <c r="E1117" s="1" t="s">
        <v>5023</v>
      </c>
    </row>
    <row r="1118" spans="1:5" x14ac:dyDescent="0.25">
      <c r="A1118" s="1" t="s">
        <v>1749</v>
      </c>
      <c r="B1118" t="s">
        <v>1750</v>
      </c>
      <c r="C1118" t="s">
        <v>1746</v>
      </c>
      <c r="D1118" t="s">
        <v>68</v>
      </c>
      <c r="E1118" s="1" t="s">
        <v>5022</v>
      </c>
    </row>
    <row r="1119" spans="1:5" x14ac:dyDescent="0.25">
      <c r="A1119" s="1" t="s">
        <v>2310</v>
      </c>
      <c r="B1119" t="s">
        <v>2311</v>
      </c>
      <c r="C1119" t="s">
        <v>1746</v>
      </c>
      <c r="D1119" t="s">
        <v>50</v>
      </c>
      <c r="E1119" s="1" t="s">
        <v>5023</v>
      </c>
    </row>
    <row r="1120" spans="1:5" x14ac:dyDescent="0.25">
      <c r="A1120" s="1" t="s">
        <v>1751</v>
      </c>
      <c r="B1120" t="s">
        <v>1752</v>
      </c>
      <c r="C1120" t="s">
        <v>1741</v>
      </c>
      <c r="D1120" t="s">
        <v>26</v>
      </c>
      <c r="E1120" s="1" t="s">
        <v>5022</v>
      </c>
    </row>
    <row r="1121" spans="1:5" x14ac:dyDescent="0.25">
      <c r="A1121" s="1" t="s">
        <v>2314</v>
      </c>
      <c r="B1121" t="s">
        <v>2315</v>
      </c>
      <c r="C1121" t="s">
        <v>1741</v>
      </c>
      <c r="D1121" t="s">
        <v>233</v>
      </c>
      <c r="E1121" s="1" t="s">
        <v>5022</v>
      </c>
    </row>
    <row r="1122" spans="1:5" x14ac:dyDescent="0.25">
      <c r="A1122" s="1" t="s">
        <v>1753</v>
      </c>
      <c r="B1122" t="s">
        <v>1754</v>
      </c>
      <c r="C1122" t="s">
        <v>1741</v>
      </c>
      <c r="D1122" t="s">
        <v>205</v>
      </c>
      <c r="E1122" s="1" t="s">
        <v>5022</v>
      </c>
    </row>
    <row r="1123" spans="1:5" x14ac:dyDescent="0.25">
      <c r="A1123" s="1" t="s">
        <v>2316</v>
      </c>
      <c r="B1123" t="s">
        <v>2317</v>
      </c>
      <c r="C1123" t="s">
        <v>1741</v>
      </c>
      <c r="D1123" t="s">
        <v>49</v>
      </c>
      <c r="E1123" s="1" t="s">
        <v>5024</v>
      </c>
    </row>
    <row r="1124" spans="1:5" x14ac:dyDescent="0.25">
      <c r="A1124" s="1" t="s">
        <v>2318</v>
      </c>
      <c r="B1124" t="s">
        <v>2319</v>
      </c>
      <c r="C1124" t="s">
        <v>1741</v>
      </c>
      <c r="D1124" t="s">
        <v>68</v>
      </c>
      <c r="E1124" s="1" t="s">
        <v>5022</v>
      </c>
    </row>
    <row r="1125" spans="1:5" x14ac:dyDescent="0.25">
      <c r="A1125" s="1" t="s">
        <v>2322</v>
      </c>
      <c r="B1125" t="s">
        <v>2323</v>
      </c>
      <c r="C1125" t="s">
        <v>1746</v>
      </c>
      <c r="D1125" t="s">
        <v>68</v>
      </c>
      <c r="E1125" s="1" t="s">
        <v>5023</v>
      </c>
    </row>
    <row r="1126" spans="1:5" x14ac:dyDescent="0.25">
      <c r="A1126" s="1" t="s">
        <v>2324</v>
      </c>
      <c r="B1126" t="s">
        <v>2325</v>
      </c>
      <c r="C1126" t="s">
        <v>1746</v>
      </c>
      <c r="D1126" t="s">
        <v>68</v>
      </c>
      <c r="E1126" s="1" t="s">
        <v>5023</v>
      </c>
    </row>
    <row r="1127" spans="1:5" x14ac:dyDescent="0.25">
      <c r="A1127" s="1" t="s">
        <v>2326</v>
      </c>
      <c r="B1127" t="s">
        <v>2327</v>
      </c>
      <c r="C1127" t="s">
        <v>1746</v>
      </c>
      <c r="D1127" t="s">
        <v>68</v>
      </c>
      <c r="E1127" s="1" t="s">
        <v>5022</v>
      </c>
    </row>
    <row r="1128" spans="1:5" x14ac:dyDescent="0.25">
      <c r="A1128" s="1" t="s">
        <v>2328</v>
      </c>
      <c r="B1128" t="s">
        <v>2329</v>
      </c>
      <c r="C1128" t="s">
        <v>1741</v>
      </c>
      <c r="D1128" t="s">
        <v>85</v>
      </c>
      <c r="E1128" s="1" t="s">
        <v>5022</v>
      </c>
    </row>
    <row r="1129" spans="1:5" x14ac:dyDescent="0.25">
      <c r="A1129" s="1" t="s">
        <v>2330</v>
      </c>
      <c r="B1129" t="s">
        <v>2331</v>
      </c>
      <c r="C1129" t="s">
        <v>1741</v>
      </c>
      <c r="D1129" t="s">
        <v>68</v>
      </c>
      <c r="E1129" s="1" t="s">
        <v>5023</v>
      </c>
    </row>
    <row r="1130" spans="1:5" x14ac:dyDescent="0.25">
      <c r="A1130" s="1" t="s">
        <v>2332</v>
      </c>
      <c r="B1130" t="s">
        <v>2333</v>
      </c>
      <c r="C1130" t="s">
        <v>1741</v>
      </c>
      <c r="D1130" t="s">
        <v>59</v>
      </c>
      <c r="E1130" s="1" t="s">
        <v>5022</v>
      </c>
    </row>
    <row r="1131" spans="1:5" x14ac:dyDescent="0.25">
      <c r="A1131" s="1" t="s">
        <v>2334</v>
      </c>
      <c r="B1131" t="s">
        <v>2335</v>
      </c>
      <c r="C1131" t="s">
        <v>1741</v>
      </c>
      <c r="D1131" t="s">
        <v>68</v>
      </c>
      <c r="E1131" s="1" t="s">
        <v>5023</v>
      </c>
    </row>
    <row r="1132" spans="1:5" x14ac:dyDescent="0.25">
      <c r="A1132" s="1" t="s">
        <v>2336</v>
      </c>
      <c r="B1132" t="s">
        <v>2337</v>
      </c>
      <c r="C1132" t="s">
        <v>1741</v>
      </c>
      <c r="D1132" t="s">
        <v>68</v>
      </c>
      <c r="E1132" s="1" t="s">
        <v>5023</v>
      </c>
    </row>
    <row r="1133" spans="1:5" x14ac:dyDescent="0.25">
      <c r="A1133" s="1" t="s">
        <v>2338</v>
      </c>
      <c r="B1133" t="s">
        <v>2339</v>
      </c>
      <c r="C1133" t="s">
        <v>1746</v>
      </c>
      <c r="D1133" t="s">
        <v>50</v>
      </c>
      <c r="E1133" s="1" t="s">
        <v>5022</v>
      </c>
    </row>
    <row r="1134" spans="1:5" x14ac:dyDescent="0.25">
      <c r="A1134" s="1" t="s">
        <v>1755</v>
      </c>
      <c r="B1134" t="s">
        <v>1756</v>
      </c>
      <c r="C1134" t="s">
        <v>1741</v>
      </c>
      <c r="D1134" t="s">
        <v>42</v>
      </c>
      <c r="E1134" s="1" t="s">
        <v>5022</v>
      </c>
    </row>
    <row r="1135" spans="1:5" x14ac:dyDescent="0.25">
      <c r="A1135" s="1" t="s">
        <v>2340</v>
      </c>
      <c r="B1135" t="s">
        <v>2341</v>
      </c>
      <c r="C1135" t="s">
        <v>1746</v>
      </c>
      <c r="D1135" t="s">
        <v>151</v>
      </c>
      <c r="E1135" s="1" t="s">
        <v>5023</v>
      </c>
    </row>
    <row r="1136" spans="1:5" x14ac:dyDescent="0.25">
      <c r="A1136" s="1" t="s">
        <v>2342</v>
      </c>
      <c r="B1136" t="s">
        <v>2343</v>
      </c>
      <c r="C1136" t="s">
        <v>1746</v>
      </c>
      <c r="D1136" t="s">
        <v>49</v>
      </c>
      <c r="E1136" s="1" t="s">
        <v>5022</v>
      </c>
    </row>
    <row r="1137" spans="1:5" x14ac:dyDescent="0.25">
      <c r="A1137" s="1" t="s">
        <v>2344</v>
      </c>
      <c r="B1137" t="s">
        <v>2345</v>
      </c>
      <c r="C1137" t="s">
        <v>1741</v>
      </c>
      <c r="D1137" t="s">
        <v>49</v>
      </c>
      <c r="E1137" s="1" t="s">
        <v>5023</v>
      </c>
    </row>
    <row r="1138" spans="1:5" x14ac:dyDescent="0.25">
      <c r="A1138" s="1" t="s">
        <v>1757</v>
      </c>
      <c r="B1138" t="s">
        <v>1758</v>
      </c>
      <c r="C1138" t="s">
        <v>1741</v>
      </c>
      <c r="D1138" t="s">
        <v>49</v>
      </c>
      <c r="E1138" s="1" t="s">
        <v>5022</v>
      </c>
    </row>
    <row r="1139" spans="1:5" x14ac:dyDescent="0.25">
      <c r="A1139" s="1" t="s">
        <v>2346</v>
      </c>
      <c r="B1139" t="s">
        <v>2347</v>
      </c>
      <c r="C1139" t="s">
        <v>1741</v>
      </c>
      <c r="D1139" t="s">
        <v>49</v>
      </c>
      <c r="E1139" s="1" t="s">
        <v>5023</v>
      </c>
    </row>
    <row r="1140" spans="1:5" x14ac:dyDescent="0.25">
      <c r="A1140" s="1" t="s">
        <v>2348</v>
      </c>
      <c r="B1140" t="s">
        <v>2349</v>
      </c>
      <c r="C1140" t="s">
        <v>1741</v>
      </c>
      <c r="D1140" t="s">
        <v>49</v>
      </c>
      <c r="E1140" s="1" t="s">
        <v>5023</v>
      </c>
    </row>
    <row r="1141" spans="1:5" x14ac:dyDescent="0.25">
      <c r="A1141" s="1" t="s">
        <v>2350</v>
      </c>
      <c r="B1141" t="s">
        <v>2351</v>
      </c>
      <c r="C1141" t="s">
        <v>1741</v>
      </c>
      <c r="D1141" t="s">
        <v>49</v>
      </c>
      <c r="E1141" s="1" t="s">
        <v>5022</v>
      </c>
    </row>
    <row r="1142" spans="1:5" x14ac:dyDescent="0.25">
      <c r="A1142" s="1" t="s">
        <v>2352</v>
      </c>
      <c r="B1142" t="s">
        <v>2353</v>
      </c>
      <c r="C1142" t="s">
        <v>1741</v>
      </c>
      <c r="D1142" t="s">
        <v>510</v>
      </c>
      <c r="E1142" s="1" t="s">
        <v>5022</v>
      </c>
    </row>
    <row r="1143" spans="1:5" x14ac:dyDescent="0.25">
      <c r="A1143" s="1" t="s">
        <v>2354</v>
      </c>
      <c r="B1143" t="s">
        <v>2355</v>
      </c>
      <c r="C1143" t="s">
        <v>1741</v>
      </c>
      <c r="D1143" t="s">
        <v>510</v>
      </c>
      <c r="E1143" s="1" t="s">
        <v>5022</v>
      </c>
    </row>
    <row r="1144" spans="1:5" x14ac:dyDescent="0.25">
      <c r="A1144" s="1" t="s">
        <v>2358</v>
      </c>
      <c r="B1144" t="s">
        <v>2359</v>
      </c>
      <c r="C1144" t="s">
        <v>1746</v>
      </c>
      <c r="D1144" t="s">
        <v>59</v>
      </c>
      <c r="E1144" s="1" t="s">
        <v>5023</v>
      </c>
    </row>
    <row r="1145" spans="1:5" x14ac:dyDescent="0.25">
      <c r="A1145" s="1" t="s">
        <v>2360</v>
      </c>
      <c r="B1145" t="s">
        <v>2361</v>
      </c>
      <c r="C1145" t="s">
        <v>1746</v>
      </c>
      <c r="D1145" t="s">
        <v>310</v>
      </c>
      <c r="E1145" s="1" t="s">
        <v>5022</v>
      </c>
    </row>
    <row r="1146" spans="1:5" x14ac:dyDescent="0.25">
      <c r="A1146" s="1" t="s">
        <v>2362</v>
      </c>
      <c r="B1146" t="s">
        <v>2363</v>
      </c>
      <c r="C1146" t="s">
        <v>1746</v>
      </c>
      <c r="D1146" t="s">
        <v>85</v>
      </c>
      <c r="E1146" s="1" t="s">
        <v>5023</v>
      </c>
    </row>
    <row r="1147" spans="1:5" x14ac:dyDescent="0.25">
      <c r="A1147" s="1" t="s">
        <v>2366</v>
      </c>
      <c r="B1147" t="s">
        <v>2367</v>
      </c>
      <c r="C1147" t="s">
        <v>1741</v>
      </c>
      <c r="D1147" t="s">
        <v>310</v>
      </c>
      <c r="E1147" s="1" t="s">
        <v>5023</v>
      </c>
    </row>
    <row r="1148" spans="1:5" x14ac:dyDescent="0.25">
      <c r="A1148" s="1" t="s">
        <v>2368</v>
      </c>
      <c r="B1148" t="s">
        <v>2369</v>
      </c>
      <c r="C1148" t="s">
        <v>1746</v>
      </c>
      <c r="D1148" t="s">
        <v>6</v>
      </c>
      <c r="E1148" s="1" t="s">
        <v>5022</v>
      </c>
    </row>
    <row r="1149" spans="1:5" x14ac:dyDescent="0.25">
      <c r="A1149" s="1" t="s">
        <v>2370</v>
      </c>
      <c r="B1149" t="s">
        <v>2371</v>
      </c>
      <c r="C1149" t="s">
        <v>1746</v>
      </c>
      <c r="D1149" t="s">
        <v>353</v>
      </c>
      <c r="E1149" s="1" t="s">
        <v>5023</v>
      </c>
    </row>
    <row r="1150" spans="1:5" x14ac:dyDescent="0.25">
      <c r="A1150" s="1" t="s">
        <v>2372</v>
      </c>
      <c r="B1150" t="s">
        <v>2373</v>
      </c>
      <c r="C1150" t="s">
        <v>1746</v>
      </c>
      <c r="D1150" t="s">
        <v>68</v>
      </c>
      <c r="E1150" s="1" t="s">
        <v>5023</v>
      </c>
    </row>
    <row r="1151" spans="1:5" x14ac:dyDescent="0.25">
      <c r="A1151" s="1" t="s">
        <v>2376</v>
      </c>
      <c r="B1151" t="s">
        <v>2377</v>
      </c>
      <c r="C1151" t="s">
        <v>1741</v>
      </c>
      <c r="D1151" t="s">
        <v>310</v>
      </c>
      <c r="E1151" s="1" t="s">
        <v>5022</v>
      </c>
    </row>
    <row r="1152" spans="1:5" x14ac:dyDescent="0.25">
      <c r="A1152" s="1" t="s">
        <v>2378</v>
      </c>
      <c r="B1152" t="s">
        <v>2379</v>
      </c>
      <c r="C1152" t="s">
        <v>1746</v>
      </c>
      <c r="D1152" t="s">
        <v>6</v>
      </c>
      <c r="E1152" s="1" t="s">
        <v>5022</v>
      </c>
    </row>
    <row r="1153" spans="1:5" x14ac:dyDescent="0.25">
      <c r="A1153" s="1" t="s">
        <v>2380</v>
      </c>
      <c r="B1153" t="s">
        <v>2381</v>
      </c>
      <c r="C1153" t="s">
        <v>1741</v>
      </c>
      <c r="D1153" t="s">
        <v>68</v>
      </c>
      <c r="E1153" s="1" t="s">
        <v>5023</v>
      </c>
    </row>
    <row r="1154" spans="1:5" x14ac:dyDescent="0.25">
      <c r="A1154" s="1" t="s">
        <v>2382</v>
      </c>
      <c r="B1154" t="s">
        <v>2383</v>
      </c>
      <c r="C1154" t="s">
        <v>1741</v>
      </c>
      <c r="D1154" t="s">
        <v>7</v>
      </c>
      <c r="E1154" s="1" t="s">
        <v>5022</v>
      </c>
    </row>
    <row r="1155" spans="1:5" x14ac:dyDescent="0.25">
      <c r="A1155" s="1" t="s">
        <v>2384</v>
      </c>
      <c r="B1155" t="s">
        <v>2385</v>
      </c>
      <c r="C1155" t="s">
        <v>1741</v>
      </c>
      <c r="D1155" t="s">
        <v>68</v>
      </c>
      <c r="E1155" s="1" t="s">
        <v>5022</v>
      </c>
    </row>
    <row r="1156" spans="1:5" x14ac:dyDescent="0.25">
      <c r="A1156" s="1" t="s">
        <v>2390</v>
      </c>
      <c r="B1156" t="s">
        <v>2391</v>
      </c>
      <c r="C1156" t="s">
        <v>1741</v>
      </c>
      <c r="D1156" t="s">
        <v>310</v>
      </c>
      <c r="E1156" s="1" t="s">
        <v>5023</v>
      </c>
    </row>
    <row r="1157" spans="1:5" x14ac:dyDescent="0.25">
      <c r="A1157" s="1" t="s">
        <v>2392</v>
      </c>
      <c r="B1157" t="s">
        <v>2393</v>
      </c>
      <c r="C1157" t="s">
        <v>1741</v>
      </c>
      <c r="D1157" t="s">
        <v>50</v>
      </c>
      <c r="E1157" s="1" t="s">
        <v>5023</v>
      </c>
    </row>
    <row r="1158" spans="1:5" x14ac:dyDescent="0.25">
      <c r="A1158" s="1" t="s">
        <v>2394</v>
      </c>
      <c r="B1158" t="s">
        <v>2395</v>
      </c>
      <c r="C1158" t="s">
        <v>1741</v>
      </c>
      <c r="D1158" t="s">
        <v>7</v>
      </c>
      <c r="E1158" s="1" t="s">
        <v>5022</v>
      </c>
    </row>
    <row r="1159" spans="1:5" x14ac:dyDescent="0.25">
      <c r="A1159" s="1" t="s">
        <v>2396</v>
      </c>
      <c r="B1159" t="s">
        <v>2397</v>
      </c>
      <c r="C1159" t="s">
        <v>1746</v>
      </c>
      <c r="D1159" t="s">
        <v>26</v>
      </c>
      <c r="E1159" s="1" t="s">
        <v>5023</v>
      </c>
    </row>
    <row r="1160" spans="1:5" x14ac:dyDescent="0.25">
      <c r="A1160" s="1" t="s">
        <v>2398</v>
      </c>
      <c r="B1160" t="s">
        <v>2399</v>
      </c>
      <c r="C1160" t="s">
        <v>1741</v>
      </c>
      <c r="D1160" t="s">
        <v>310</v>
      </c>
      <c r="E1160" s="1" t="s">
        <v>5023</v>
      </c>
    </row>
    <row r="1161" spans="1:5" x14ac:dyDescent="0.25">
      <c r="A1161" s="1" t="s">
        <v>2400</v>
      </c>
      <c r="B1161" t="s">
        <v>2401</v>
      </c>
      <c r="C1161" t="s">
        <v>1741</v>
      </c>
      <c r="D1161" t="s">
        <v>68</v>
      </c>
      <c r="E1161" s="1" t="s">
        <v>5023</v>
      </c>
    </row>
    <row r="1162" spans="1:5" x14ac:dyDescent="0.25">
      <c r="A1162" s="1" t="s">
        <v>2850</v>
      </c>
      <c r="B1162" t="s">
        <v>2980</v>
      </c>
      <c r="C1162" t="s">
        <v>1746</v>
      </c>
      <c r="D1162" t="s">
        <v>7</v>
      </c>
      <c r="E1162" s="1" t="s">
        <v>5059</v>
      </c>
    </row>
    <row r="1163" spans="1:5" x14ac:dyDescent="0.25">
      <c r="A1163" s="1" t="s">
        <v>2844</v>
      </c>
      <c r="B1163" t="s">
        <v>2981</v>
      </c>
      <c r="C1163" t="s">
        <v>2506</v>
      </c>
      <c r="D1163" t="s">
        <v>59</v>
      </c>
      <c r="E1163" s="1" t="s">
        <v>5059</v>
      </c>
    </row>
    <row r="1164" spans="1:5" x14ac:dyDescent="0.25">
      <c r="A1164" s="1" t="s">
        <v>2843</v>
      </c>
      <c r="B1164" t="s">
        <v>2982</v>
      </c>
      <c r="C1164" t="s">
        <v>1741</v>
      </c>
      <c r="D1164" t="s">
        <v>49</v>
      </c>
      <c r="E1164" s="1" t="s">
        <v>5059</v>
      </c>
    </row>
    <row r="1165" spans="1:5" x14ac:dyDescent="0.25">
      <c r="A1165" s="1" t="s">
        <v>2480</v>
      </c>
      <c r="B1165" t="s">
        <v>2481</v>
      </c>
      <c r="C1165" t="s">
        <v>1746</v>
      </c>
      <c r="D1165" t="s">
        <v>50</v>
      </c>
      <c r="E1165" s="1" t="s">
        <v>5059</v>
      </c>
    </row>
    <row r="1166" spans="1:5" x14ac:dyDescent="0.25">
      <c r="A1166" s="1" t="s">
        <v>2482</v>
      </c>
      <c r="B1166" t="s">
        <v>2483</v>
      </c>
      <c r="C1166" t="s">
        <v>1741</v>
      </c>
      <c r="D1166" t="s">
        <v>49</v>
      </c>
      <c r="E1166" s="1" t="s">
        <v>5059</v>
      </c>
    </row>
    <row r="1167" spans="1:5" x14ac:dyDescent="0.25">
      <c r="A1167" s="1" t="s">
        <v>2486</v>
      </c>
      <c r="B1167" t="s">
        <v>2487</v>
      </c>
      <c r="C1167" t="s">
        <v>1741</v>
      </c>
      <c r="D1167" t="s">
        <v>50</v>
      </c>
      <c r="E1167" s="1" t="s">
        <v>5059</v>
      </c>
    </row>
    <row r="1168" spans="1:5" x14ac:dyDescent="0.25">
      <c r="A1168" s="1" t="s">
        <v>2488</v>
      </c>
      <c r="B1168" t="s">
        <v>2489</v>
      </c>
      <c r="C1168" t="s">
        <v>1741</v>
      </c>
      <c r="D1168" t="s">
        <v>151</v>
      </c>
      <c r="E1168" s="1" t="s">
        <v>5059</v>
      </c>
    </row>
    <row r="1169" spans="1:5" x14ac:dyDescent="0.25">
      <c r="A1169" s="1" t="s">
        <v>2490</v>
      </c>
      <c r="B1169" t="s">
        <v>2491</v>
      </c>
      <c r="C1169" t="s">
        <v>1741</v>
      </c>
      <c r="D1169" t="s">
        <v>510</v>
      </c>
      <c r="E1169" s="1" t="s">
        <v>5059</v>
      </c>
    </row>
    <row r="1170" spans="1:5" x14ac:dyDescent="0.25">
      <c r="A1170" s="1" t="s">
        <v>2492</v>
      </c>
      <c r="B1170" t="s">
        <v>2493</v>
      </c>
      <c r="C1170" t="s">
        <v>1741</v>
      </c>
      <c r="D1170" t="s">
        <v>6</v>
      </c>
      <c r="E1170" s="1" t="s">
        <v>5059</v>
      </c>
    </row>
    <row r="1171" spans="1:5" x14ac:dyDescent="0.25">
      <c r="A1171" s="1" t="s">
        <v>2494</v>
      </c>
      <c r="B1171" t="s">
        <v>2495</v>
      </c>
      <c r="C1171" t="s">
        <v>1741</v>
      </c>
      <c r="D1171" t="s">
        <v>22</v>
      </c>
      <c r="E1171" s="1" t="s">
        <v>5059</v>
      </c>
    </row>
    <row r="1172" spans="1:5" x14ac:dyDescent="0.25">
      <c r="A1172" s="1" t="s">
        <v>2851</v>
      </c>
      <c r="B1172" t="s">
        <v>2983</v>
      </c>
      <c r="C1172" t="s">
        <v>1741</v>
      </c>
      <c r="D1172" t="s">
        <v>205</v>
      </c>
      <c r="E1172" s="1" t="s">
        <v>5059</v>
      </c>
    </row>
    <row r="1173" spans="1:5" x14ac:dyDescent="0.25">
      <c r="A1173" s="1" t="s">
        <v>2496</v>
      </c>
      <c r="B1173" t="s">
        <v>2497</v>
      </c>
      <c r="C1173" t="s">
        <v>1741</v>
      </c>
      <c r="D1173" t="s">
        <v>42</v>
      </c>
      <c r="E1173" s="1" t="s">
        <v>5059</v>
      </c>
    </row>
    <row r="1174" spans="1:5" x14ac:dyDescent="0.25">
      <c r="A1174" s="1" t="s">
        <v>2498</v>
      </c>
      <c r="B1174" t="s">
        <v>2499</v>
      </c>
      <c r="C1174" t="s">
        <v>1741</v>
      </c>
      <c r="D1174" t="s">
        <v>310</v>
      </c>
      <c r="E1174" s="1" t="s">
        <v>5059</v>
      </c>
    </row>
    <row r="1175" spans="1:5" x14ac:dyDescent="0.25">
      <c r="A1175" s="1" t="s">
        <v>2504</v>
      </c>
      <c r="B1175" t="s">
        <v>2505</v>
      </c>
      <c r="C1175" t="s">
        <v>2506</v>
      </c>
      <c r="D1175" t="s">
        <v>49</v>
      </c>
      <c r="E1175" s="1" t="s">
        <v>5059</v>
      </c>
    </row>
    <row r="1176" spans="1:5" x14ac:dyDescent="0.25">
      <c r="A1176" s="1" t="s">
        <v>2507</v>
      </c>
      <c r="B1176" t="s">
        <v>2508</v>
      </c>
      <c r="C1176" t="s">
        <v>1741</v>
      </c>
      <c r="D1176" t="s">
        <v>23</v>
      </c>
      <c r="E1176" s="1" t="s">
        <v>5059</v>
      </c>
    </row>
    <row r="1177" spans="1:5" x14ac:dyDescent="0.25">
      <c r="A1177" s="1" t="s">
        <v>2509</v>
      </c>
      <c r="B1177" t="s">
        <v>2510</v>
      </c>
      <c r="C1177" t="s">
        <v>1741</v>
      </c>
      <c r="D1177" t="s">
        <v>68</v>
      </c>
      <c r="E1177" s="1" t="s">
        <v>5059</v>
      </c>
    </row>
    <row r="1178" spans="1:5" x14ac:dyDescent="0.25">
      <c r="A1178" s="1" t="s">
        <v>2826</v>
      </c>
      <c r="B1178" t="s">
        <v>2984</v>
      </c>
      <c r="C1178" t="s">
        <v>1741</v>
      </c>
      <c r="D1178" t="s">
        <v>310</v>
      </c>
      <c r="E1178" s="1" t="s">
        <v>5059</v>
      </c>
    </row>
    <row r="1179" spans="1:5" x14ac:dyDescent="0.25">
      <c r="A1179" s="1" t="s">
        <v>2513</v>
      </c>
      <c r="B1179" t="s">
        <v>2514</v>
      </c>
      <c r="C1179" t="s">
        <v>1741</v>
      </c>
      <c r="D1179" t="s">
        <v>310</v>
      </c>
      <c r="E1179" s="1" t="s">
        <v>5059</v>
      </c>
    </row>
    <row r="1180" spans="1:5" x14ac:dyDescent="0.25">
      <c r="A1180" s="1" t="s">
        <v>2402</v>
      </c>
      <c r="B1180" t="s">
        <v>2403</v>
      </c>
      <c r="C1180" t="s">
        <v>5</v>
      </c>
      <c r="D1180" t="s">
        <v>353</v>
      </c>
      <c r="E1180" s="1" t="s">
        <v>5022</v>
      </c>
    </row>
    <row r="1181" spans="1:5" x14ac:dyDescent="0.25">
      <c r="A1181" s="1" t="s">
        <v>1759</v>
      </c>
      <c r="B1181" t="s">
        <v>1760</v>
      </c>
      <c r="C1181" t="s">
        <v>5</v>
      </c>
      <c r="D1181" t="s">
        <v>310</v>
      </c>
      <c r="E1181" s="1" t="s">
        <v>5022</v>
      </c>
    </row>
    <row r="1182" spans="1:5" x14ac:dyDescent="0.25">
      <c r="A1182" s="1" t="s">
        <v>1761</v>
      </c>
      <c r="B1182" t="s">
        <v>1762</v>
      </c>
      <c r="C1182" t="s">
        <v>5</v>
      </c>
      <c r="D1182" t="s">
        <v>59</v>
      </c>
      <c r="E1182" s="1" t="s">
        <v>5022</v>
      </c>
    </row>
    <row r="1183" spans="1:5" x14ac:dyDescent="0.25">
      <c r="A1183" s="1" t="s">
        <v>2404</v>
      </c>
      <c r="B1183" t="s">
        <v>2405</v>
      </c>
      <c r="C1183" t="s">
        <v>1741</v>
      </c>
      <c r="D1183" t="s">
        <v>50</v>
      </c>
      <c r="E1183" s="1" t="s">
        <v>5022</v>
      </c>
    </row>
    <row r="1184" spans="1:5" x14ac:dyDescent="0.25">
      <c r="A1184" s="1" t="s">
        <v>2406</v>
      </c>
      <c r="B1184" t="s">
        <v>2407</v>
      </c>
      <c r="C1184" t="s">
        <v>5</v>
      </c>
      <c r="D1184" t="s">
        <v>310</v>
      </c>
      <c r="E1184" s="1" t="s">
        <v>5023</v>
      </c>
    </row>
    <row r="1185" spans="1:5" x14ac:dyDescent="0.25">
      <c r="A1185" s="1" t="s">
        <v>2408</v>
      </c>
      <c r="B1185" t="s">
        <v>2409</v>
      </c>
      <c r="C1185" t="s">
        <v>1741</v>
      </c>
      <c r="D1185" t="s">
        <v>7</v>
      </c>
      <c r="E1185" s="1" t="s">
        <v>5022</v>
      </c>
    </row>
    <row r="1186" spans="1:5" x14ac:dyDescent="0.25">
      <c r="A1186" s="1" t="s">
        <v>2519</v>
      </c>
      <c r="B1186" t="s">
        <v>2520</v>
      </c>
      <c r="C1186" t="s">
        <v>1741</v>
      </c>
      <c r="D1186" t="s">
        <v>310</v>
      </c>
      <c r="E1186" s="1" t="s">
        <v>5059</v>
      </c>
    </row>
    <row r="1187" spans="1:5" x14ac:dyDescent="0.25">
      <c r="A1187" s="1" t="s">
        <v>1763</v>
      </c>
      <c r="B1187" t="s">
        <v>1764</v>
      </c>
      <c r="C1187" t="s">
        <v>5</v>
      </c>
      <c r="D1187" t="s">
        <v>50</v>
      </c>
      <c r="E1187" s="1" t="s">
        <v>5034</v>
      </c>
    </row>
    <row r="1188" spans="1:5" x14ac:dyDescent="0.25">
      <c r="A1188" s="1" t="s">
        <v>2410</v>
      </c>
      <c r="B1188" t="s">
        <v>2411</v>
      </c>
      <c r="C1188" t="s">
        <v>1741</v>
      </c>
      <c r="D1188" t="s">
        <v>50</v>
      </c>
      <c r="E1188" s="1" t="s">
        <v>5022</v>
      </c>
    </row>
    <row r="1189" spans="1:5" x14ac:dyDescent="0.25">
      <c r="A1189" s="1" t="s">
        <v>1765</v>
      </c>
      <c r="B1189" t="s">
        <v>1766</v>
      </c>
      <c r="C1189" t="s">
        <v>5</v>
      </c>
      <c r="D1189" t="s">
        <v>68</v>
      </c>
      <c r="E1189" s="1" t="s">
        <v>5022</v>
      </c>
    </row>
    <row r="1190" spans="1:5" x14ac:dyDescent="0.25">
      <c r="A1190" s="1" t="s">
        <v>2858</v>
      </c>
      <c r="B1190" t="s">
        <v>2985</v>
      </c>
      <c r="C1190" t="s">
        <v>2986</v>
      </c>
      <c r="D1190" t="s">
        <v>50</v>
      </c>
      <c r="E1190" s="1" t="s">
        <v>5059</v>
      </c>
    </row>
    <row r="1191" spans="1:5" x14ac:dyDescent="0.25">
      <c r="A1191" s="1" t="s">
        <v>2987</v>
      </c>
      <c r="B1191" t="s">
        <v>2988</v>
      </c>
      <c r="C1191" t="s">
        <v>2986</v>
      </c>
      <c r="D1191" t="s">
        <v>23</v>
      </c>
      <c r="E1191" s="1" t="s">
        <v>5059</v>
      </c>
    </row>
    <row r="1192" spans="1:5" x14ac:dyDescent="0.25">
      <c r="A1192" s="1" t="s">
        <v>2908</v>
      </c>
      <c r="B1192" t="s">
        <v>2989</v>
      </c>
      <c r="C1192" t="s">
        <v>2986</v>
      </c>
      <c r="D1192" t="s">
        <v>23</v>
      </c>
      <c r="E1192" s="1" t="s">
        <v>5059</v>
      </c>
    </row>
    <row r="1193" spans="1:5" x14ac:dyDescent="0.25">
      <c r="A1193" s="1" t="s">
        <v>2909</v>
      </c>
      <c r="B1193" t="s">
        <v>2990</v>
      </c>
      <c r="C1193" t="s">
        <v>1741</v>
      </c>
      <c r="D1193" t="s">
        <v>49</v>
      </c>
      <c r="E1193" s="1" t="s">
        <v>5059</v>
      </c>
    </row>
    <row r="1194" spans="1:5" x14ac:dyDescent="0.25">
      <c r="A1194" s="1" t="s">
        <v>2808</v>
      </c>
      <c r="B1194" t="s">
        <v>2991</v>
      </c>
      <c r="C1194" t="s">
        <v>1741</v>
      </c>
      <c r="D1194" t="s">
        <v>310</v>
      </c>
      <c r="E1194" s="1" t="s">
        <v>5059</v>
      </c>
    </row>
    <row r="1195" spans="1:5" x14ac:dyDescent="0.25">
      <c r="A1195" s="1" t="s">
        <v>2992</v>
      </c>
      <c r="B1195" t="s">
        <v>2993</v>
      </c>
      <c r="C1195" t="s">
        <v>2986</v>
      </c>
      <c r="D1195" t="s">
        <v>510</v>
      </c>
      <c r="E1195" s="1" t="s">
        <v>5059</v>
      </c>
    </row>
    <row r="1196" spans="1:5" x14ac:dyDescent="0.25">
      <c r="A1196" s="1" t="s">
        <v>2911</v>
      </c>
      <c r="B1196" t="s">
        <v>2994</v>
      </c>
      <c r="C1196" t="s">
        <v>2986</v>
      </c>
      <c r="D1196" t="s">
        <v>68</v>
      </c>
      <c r="E1196" s="1" t="s">
        <v>5059</v>
      </c>
    </row>
    <row r="1197" spans="1:5" x14ac:dyDescent="0.25">
      <c r="A1197" s="1" t="s">
        <v>2995</v>
      </c>
      <c r="B1197" t="s">
        <v>2996</v>
      </c>
      <c r="C1197" t="s">
        <v>2986</v>
      </c>
      <c r="D1197" t="s">
        <v>26</v>
      </c>
      <c r="E1197" s="1" t="s">
        <v>5059</v>
      </c>
    </row>
    <row r="1198" spans="1:5" x14ac:dyDescent="0.25">
      <c r="A1198" s="1" t="s">
        <v>2673</v>
      </c>
      <c r="B1198" t="s">
        <v>2997</v>
      </c>
      <c r="C1198" t="s">
        <v>2986</v>
      </c>
      <c r="D1198" t="s">
        <v>50</v>
      </c>
      <c r="E1198" s="1" t="s">
        <v>5059</v>
      </c>
    </row>
    <row r="1199" spans="1:5" x14ac:dyDescent="0.25">
      <c r="A1199" s="1" t="s">
        <v>2678</v>
      </c>
      <c r="B1199" t="s">
        <v>2998</v>
      </c>
      <c r="C1199" t="s">
        <v>2986</v>
      </c>
      <c r="D1199" t="s">
        <v>26</v>
      </c>
      <c r="E1199" s="1" t="s">
        <v>5059</v>
      </c>
    </row>
    <row r="1200" spans="1:5" x14ac:dyDescent="0.25">
      <c r="A1200" s="1" t="s">
        <v>2999</v>
      </c>
      <c r="B1200" t="s">
        <v>3000</v>
      </c>
      <c r="C1200" t="s">
        <v>2986</v>
      </c>
      <c r="D1200" t="s">
        <v>68</v>
      </c>
      <c r="E1200" s="1" t="s">
        <v>5059</v>
      </c>
    </row>
    <row r="1201" spans="1:5" x14ac:dyDescent="0.25">
      <c r="A1201" s="1" t="s">
        <v>2657</v>
      </c>
      <c r="B1201" t="s">
        <v>3001</v>
      </c>
      <c r="C1201" t="s">
        <v>5</v>
      </c>
      <c r="D1201" t="s">
        <v>233</v>
      </c>
      <c r="E1201" s="1" t="s">
        <v>5059</v>
      </c>
    </row>
    <row r="1202" spans="1:5" x14ac:dyDescent="0.25">
      <c r="A1202" s="1" t="s">
        <v>3002</v>
      </c>
      <c r="B1202" t="s">
        <v>3003</v>
      </c>
      <c r="C1202" t="s">
        <v>2986</v>
      </c>
      <c r="D1202" t="s">
        <v>23</v>
      </c>
      <c r="E1202" s="1" t="s">
        <v>5059</v>
      </c>
    </row>
    <row r="1203" spans="1:5" x14ac:dyDescent="0.25">
      <c r="A1203" s="1" t="s">
        <v>3004</v>
      </c>
      <c r="B1203" t="s">
        <v>3005</v>
      </c>
      <c r="C1203" t="s">
        <v>2986</v>
      </c>
      <c r="D1203" t="s">
        <v>50</v>
      </c>
      <c r="E1203" s="1" t="s">
        <v>5059</v>
      </c>
    </row>
    <row r="1204" spans="1:5" x14ac:dyDescent="0.25">
      <c r="A1204" s="1" t="s">
        <v>3006</v>
      </c>
      <c r="B1204" t="s">
        <v>3007</v>
      </c>
      <c r="C1204" t="s">
        <v>5</v>
      </c>
      <c r="D1204" t="s">
        <v>49</v>
      </c>
      <c r="E1204" s="1" t="s">
        <v>5059</v>
      </c>
    </row>
    <row r="1205" spans="1:5" x14ac:dyDescent="0.25">
      <c r="A1205" s="1" t="s">
        <v>3008</v>
      </c>
      <c r="B1205" t="s">
        <v>3009</v>
      </c>
      <c r="C1205" t="s">
        <v>2986</v>
      </c>
      <c r="D1205" t="s">
        <v>353</v>
      </c>
      <c r="E1205" s="1" t="s">
        <v>5059</v>
      </c>
    </row>
    <row r="1206" spans="1:5" x14ac:dyDescent="0.25">
      <c r="A1206" s="1" t="s">
        <v>2675</v>
      </c>
      <c r="B1206" t="s">
        <v>3012</v>
      </c>
      <c r="C1206" t="s">
        <v>1741</v>
      </c>
      <c r="D1206" t="s">
        <v>50</v>
      </c>
      <c r="E1206" s="1" t="s">
        <v>5059</v>
      </c>
    </row>
    <row r="1207" spans="1:5" x14ac:dyDescent="0.25">
      <c r="A1207" s="1" t="s">
        <v>2913</v>
      </c>
      <c r="B1207" t="s">
        <v>3013</v>
      </c>
      <c r="C1207" t="s">
        <v>1741</v>
      </c>
      <c r="D1207" t="s">
        <v>26</v>
      </c>
      <c r="E1207" s="1" t="s">
        <v>5059</v>
      </c>
    </row>
    <row r="1208" spans="1:5" x14ac:dyDescent="0.25">
      <c r="A1208" s="1" t="s">
        <v>3014</v>
      </c>
      <c r="B1208" t="s">
        <v>3015</v>
      </c>
      <c r="C1208" t="s">
        <v>1741</v>
      </c>
      <c r="D1208" t="s">
        <v>50</v>
      </c>
      <c r="E1208" s="1" t="s">
        <v>5059</v>
      </c>
    </row>
    <row r="1209" spans="1:5" x14ac:dyDescent="0.25">
      <c r="A1209" s="1" t="s">
        <v>3016</v>
      </c>
      <c r="B1209" t="s">
        <v>3017</v>
      </c>
      <c r="C1209" t="s">
        <v>2986</v>
      </c>
      <c r="D1209" t="s">
        <v>310</v>
      </c>
      <c r="E1209" s="1" t="s">
        <v>5059</v>
      </c>
    </row>
    <row r="1210" spans="1:5" x14ac:dyDescent="0.25">
      <c r="A1210" s="1" t="s">
        <v>2642</v>
      </c>
      <c r="B1210" t="s">
        <v>2643</v>
      </c>
      <c r="C1210" t="s">
        <v>1741</v>
      </c>
      <c r="D1210" t="s">
        <v>310</v>
      </c>
      <c r="E1210" s="1" t="s">
        <v>5061</v>
      </c>
    </row>
    <row r="1211" spans="1:5" x14ac:dyDescent="0.25">
      <c r="A1211" s="1" t="s">
        <v>2656</v>
      </c>
      <c r="B1211" t="s">
        <v>3018</v>
      </c>
      <c r="C1211" t="s">
        <v>2986</v>
      </c>
      <c r="D1211" t="s">
        <v>49</v>
      </c>
      <c r="E1211" s="1" t="s">
        <v>5059</v>
      </c>
    </row>
    <row r="1212" spans="1:5" x14ac:dyDescent="0.25">
      <c r="A1212" s="1" t="s">
        <v>3019</v>
      </c>
      <c r="B1212" t="s">
        <v>3020</v>
      </c>
      <c r="C1212" t="s">
        <v>2986</v>
      </c>
      <c r="D1212" t="s">
        <v>510</v>
      </c>
      <c r="E1212" s="1" t="s">
        <v>5059</v>
      </c>
    </row>
    <row r="1213" spans="1:5" x14ac:dyDescent="0.25">
      <c r="A1213" s="1" t="s">
        <v>2914</v>
      </c>
      <c r="B1213" t="s">
        <v>3021</v>
      </c>
      <c r="C1213" t="s">
        <v>2986</v>
      </c>
      <c r="D1213" t="s">
        <v>50</v>
      </c>
      <c r="E1213" s="1" t="s">
        <v>5059</v>
      </c>
    </row>
    <row r="1214" spans="1:5" x14ac:dyDescent="0.25">
      <c r="A1214" s="1" t="s">
        <v>2644</v>
      </c>
      <c r="B1214" t="s">
        <v>2645</v>
      </c>
      <c r="C1214" t="s">
        <v>1741</v>
      </c>
      <c r="D1214" t="s">
        <v>50</v>
      </c>
      <c r="E1214" s="1" t="s">
        <v>5061</v>
      </c>
    </row>
    <row r="1215" spans="1:5" x14ac:dyDescent="0.25">
      <c r="A1215" s="1" t="s">
        <v>2659</v>
      </c>
      <c r="B1215" t="s">
        <v>3022</v>
      </c>
      <c r="C1215" t="s">
        <v>2986</v>
      </c>
      <c r="D1215" t="s">
        <v>353</v>
      </c>
      <c r="E1215" s="1" t="s">
        <v>5059</v>
      </c>
    </row>
    <row r="1216" spans="1:5" x14ac:dyDescent="0.25">
      <c r="A1216" s="1" t="s">
        <v>2654</v>
      </c>
      <c r="B1216" t="s">
        <v>3023</v>
      </c>
      <c r="C1216" t="s">
        <v>2986</v>
      </c>
      <c r="D1216" t="s">
        <v>353</v>
      </c>
      <c r="E1216" s="1" t="s">
        <v>5059</v>
      </c>
    </row>
    <row r="1217" spans="1:5" x14ac:dyDescent="0.25">
      <c r="A1217" s="1" t="s">
        <v>3024</v>
      </c>
      <c r="B1217" t="s">
        <v>3025</v>
      </c>
      <c r="C1217" t="s">
        <v>2986</v>
      </c>
      <c r="D1217" t="s">
        <v>23</v>
      </c>
      <c r="E1217" s="1" t="s">
        <v>5059</v>
      </c>
    </row>
    <row r="1218" spans="1:5" x14ac:dyDescent="0.25">
      <c r="A1218" s="1" t="s">
        <v>2661</v>
      </c>
      <c r="B1218" t="s">
        <v>3026</v>
      </c>
      <c r="C1218" t="s">
        <v>2986</v>
      </c>
      <c r="D1218" t="s">
        <v>23</v>
      </c>
      <c r="E1218" s="1" t="s">
        <v>5059</v>
      </c>
    </row>
    <row r="1219" spans="1:5" x14ac:dyDescent="0.25">
      <c r="A1219" s="1" t="s">
        <v>3027</v>
      </c>
      <c r="B1219" t="s">
        <v>3028</v>
      </c>
      <c r="C1219" t="s">
        <v>2986</v>
      </c>
      <c r="D1219" t="s">
        <v>168</v>
      </c>
      <c r="E1219" s="1" t="s">
        <v>5059</v>
      </c>
    </row>
    <row r="1220" spans="1:5" x14ac:dyDescent="0.25">
      <c r="A1220" s="1" t="s">
        <v>2646</v>
      </c>
      <c r="B1220" t="s">
        <v>2647</v>
      </c>
      <c r="C1220" t="s">
        <v>1741</v>
      </c>
      <c r="D1220" t="s">
        <v>353</v>
      </c>
      <c r="E1220" s="1" t="s">
        <v>4960</v>
      </c>
    </row>
    <row r="1221" spans="1:5" x14ac:dyDescent="0.25">
      <c r="A1221" s="1" t="s">
        <v>3029</v>
      </c>
      <c r="B1221" t="s">
        <v>3030</v>
      </c>
      <c r="C1221" t="s">
        <v>2986</v>
      </c>
      <c r="D1221" t="s">
        <v>23</v>
      </c>
      <c r="E1221" s="1" t="s">
        <v>5059</v>
      </c>
    </row>
    <row r="1222" spans="1:5" x14ac:dyDescent="0.25">
      <c r="A1222" s="1" t="s">
        <v>2682</v>
      </c>
      <c r="B1222" t="s">
        <v>3031</v>
      </c>
      <c r="C1222" t="s">
        <v>2986</v>
      </c>
      <c r="D1222" t="s">
        <v>23</v>
      </c>
      <c r="E1222" s="1" t="s">
        <v>5059</v>
      </c>
    </row>
    <row r="1223" spans="1:5" x14ac:dyDescent="0.25">
      <c r="A1223" s="1" t="s">
        <v>2679</v>
      </c>
      <c r="B1223" t="s">
        <v>3034</v>
      </c>
      <c r="C1223" t="s">
        <v>2986</v>
      </c>
      <c r="D1223" t="s">
        <v>23</v>
      </c>
      <c r="E1223" s="1" t="s">
        <v>5059</v>
      </c>
    </row>
    <row r="1224" spans="1:5" x14ac:dyDescent="0.25">
      <c r="A1224" s="1" t="s">
        <v>2674</v>
      </c>
      <c r="B1224" t="s">
        <v>5592</v>
      </c>
      <c r="C1224" t="s">
        <v>1741</v>
      </c>
      <c r="D1224" t="s">
        <v>210</v>
      </c>
      <c r="E1224" s="1" t="s">
        <v>5059</v>
      </c>
    </row>
    <row r="1225" spans="1:5" x14ac:dyDescent="0.25">
      <c r="A1225" s="1" t="s">
        <v>2666</v>
      </c>
      <c r="B1225" t="s">
        <v>3036</v>
      </c>
      <c r="C1225" t="s">
        <v>1741</v>
      </c>
      <c r="D1225" t="s">
        <v>59</v>
      </c>
      <c r="E1225" s="1" t="s">
        <v>5059</v>
      </c>
    </row>
    <row r="1226" spans="1:5" x14ac:dyDescent="0.25">
      <c r="A1226" s="1" t="s">
        <v>2766</v>
      </c>
      <c r="B1226" t="s">
        <v>3037</v>
      </c>
      <c r="C1226" t="s">
        <v>2986</v>
      </c>
      <c r="D1226" t="s">
        <v>510</v>
      </c>
      <c r="E1226" s="1" t="s">
        <v>5059</v>
      </c>
    </row>
    <row r="1227" spans="1:5" x14ac:dyDescent="0.25">
      <c r="A1227" s="1" t="s">
        <v>2669</v>
      </c>
      <c r="B1227" t="s">
        <v>3038</v>
      </c>
      <c r="C1227" t="s">
        <v>2986</v>
      </c>
      <c r="D1227" t="s">
        <v>50</v>
      </c>
      <c r="E1227" s="1" t="s">
        <v>5059</v>
      </c>
    </row>
    <row r="1228" spans="1:5" x14ac:dyDescent="0.25">
      <c r="A1228" s="1" t="s">
        <v>2521</v>
      </c>
      <c r="B1228" t="s">
        <v>2522</v>
      </c>
      <c r="C1228" t="s">
        <v>1741</v>
      </c>
      <c r="D1228" t="s">
        <v>510</v>
      </c>
      <c r="E1228" s="1" t="s">
        <v>5059</v>
      </c>
    </row>
    <row r="1229" spans="1:5" x14ac:dyDescent="0.25">
      <c r="A1229" s="1" t="s">
        <v>2660</v>
      </c>
      <c r="B1229" t="s">
        <v>3040</v>
      </c>
      <c r="C1229" t="s">
        <v>2986</v>
      </c>
      <c r="D1229" t="s">
        <v>50</v>
      </c>
      <c r="E1229" s="1" t="s">
        <v>5059</v>
      </c>
    </row>
    <row r="1230" spans="1:5" x14ac:dyDescent="0.25">
      <c r="A1230" s="1" t="s">
        <v>2670</v>
      </c>
      <c r="B1230" t="s">
        <v>3041</v>
      </c>
      <c r="C1230" t="s">
        <v>2986</v>
      </c>
      <c r="D1230" t="s">
        <v>50</v>
      </c>
      <c r="E1230" s="1" t="s">
        <v>5059</v>
      </c>
    </row>
    <row r="1231" spans="1:5" x14ac:dyDescent="0.25">
      <c r="A1231" s="1" t="s">
        <v>3042</v>
      </c>
      <c r="B1231" t="s">
        <v>3043</v>
      </c>
      <c r="C1231" t="s">
        <v>1741</v>
      </c>
      <c r="D1231" t="s">
        <v>68</v>
      </c>
      <c r="E1231" s="1" t="s">
        <v>5059</v>
      </c>
    </row>
    <row r="1232" spans="1:5" x14ac:dyDescent="0.25">
      <c r="A1232" s="1" t="s">
        <v>2714</v>
      </c>
      <c r="B1232" t="s">
        <v>3044</v>
      </c>
      <c r="C1232" t="s">
        <v>1741</v>
      </c>
      <c r="D1232" t="s">
        <v>49</v>
      </c>
      <c r="E1232" s="1" t="s">
        <v>5059</v>
      </c>
    </row>
    <row r="1233" spans="1:5" x14ac:dyDescent="0.25">
      <c r="A1233" s="1" t="s">
        <v>2671</v>
      </c>
      <c r="B1233" t="s">
        <v>5505</v>
      </c>
      <c r="C1233" t="s">
        <v>1741</v>
      </c>
      <c r="D1233" t="s">
        <v>50</v>
      </c>
      <c r="E1233" s="1" t="s">
        <v>5059</v>
      </c>
    </row>
    <row r="1234" spans="1:5" x14ac:dyDescent="0.25">
      <c r="A1234" s="1" t="s">
        <v>2663</v>
      </c>
      <c r="B1234" t="s">
        <v>3046</v>
      </c>
      <c r="C1234" t="s">
        <v>2986</v>
      </c>
      <c r="D1234" t="s">
        <v>49</v>
      </c>
      <c r="E1234" s="1" t="s">
        <v>5059</v>
      </c>
    </row>
    <row r="1235" spans="1:5" x14ac:dyDescent="0.25">
      <c r="A1235" s="1" t="s">
        <v>3047</v>
      </c>
      <c r="B1235" t="s">
        <v>3048</v>
      </c>
      <c r="C1235" t="s">
        <v>2986</v>
      </c>
      <c r="D1235" t="s">
        <v>22</v>
      </c>
      <c r="E1235" s="1" t="s">
        <v>5059</v>
      </c>
    </row>
    <row r="1236" spans="1:5" x14ac:dyDescent="0.25">
      <c r="A1236" s="1" t="s">
        <v>2662</v>
      </c>
      <c r="B1236" t="s">
        <v>3049</v>
      </c>
      <c r="C1236" t="s">
        <v>2986</v>
      </c>
      <c r="D1236" t="s">
        <v>7</v>
      </c>
      <c r="E1236" s="1" t="s">
        <v>5059</v>
      </c>
    </row>
    <row r="1237" spans="1:5" x14ac:dyDescent="0.25">
      <c r="A1237" s="1" t="s">
        <v>3050</v>
      </c>
      <c r="B1237" t="s">
        <v>3051</v>
      </c>
      <c r="C1237" t="s">
        <v>2986</v>
      </c>
      <c r="D1237" t="s">
        <v>310</v>
      </c>
      <c r="E1237" s="1" t="s">
        <v>5059</v>
      </c>
    </row>
    <row r="1238" spans="1:5" x14ac:dyDescent="0.25">
      <c r="A1238" s="1" t="s">
        <v>2715</v>
      </c>
      <c r="B1238" t="s">
        <v>3052</v>
      </c>
      <c r="C1238" t="s">
        <v>2986</v>
      </c>
      <c r="D1238" t="s">
        <v>26</v>
      </c>
      <c r="E1238" s="1" t="s">
        <v>5059</v>
      </c>
    </row>
    <row r="1239" spans="1:5" x14ac:dyDescent="0.25">
      <c r="A1239" s="1" t="s">
        <v>3053</v>
      </c>
      <c r="B1239" t="s">
        <v>3054</v>
      </c>
      <c r="C1239" t="s">
        <v>1741</v>
      </c>
      <c r="D1239" t="s">
        <v>85</v>
      </c>
      <c r="E1239" s="1" t="s">
        <v>5059</v>
      </c>
    </row>
    <row r="1240" spans="1:5" x14ac:dyDescent="0.25">
      <c r="A1240" s="1" t="s">
        <v>3055</v>
      </c>
      <c r="B1240" t="s">
        <v>3056</v>
      </c>
      <c r="C1240" t="s">
        <v>2986</v>
      </c>
      <c r="D1240" t="s">
        <v>205</v>
      </c>
      <c r="E1240" s="1" t="s">
        <v>5059</v>
      </c>
    </row>
    <row r="1241" spans="1:5" x14ac:dyDescent="0.25">
      <c r="A1241" s="1" t="s">
        <v>2668</v>
      </c>
      <c r="B1241" t="s">
        <v>3057</v>
      </c>
      <c r="C1241" t="s">
        <v>2986</v>
      </c>
      <c r="D1241" t="s">
        <v>23</v>
      </c>
      <c r="E1241" s="1" t="s">
        <v>5059</v>
      </c>
    </row>
    <row r="1242" spans="1:5" x14ac:dyDescent="0.25">
      <c r="A1242" s="1" t="s">
        <v>3058</v>
      </c>
      <c r="B1242" t="s">
        <v>3059</v>
      </c>
      <c r="C1242" t="s">
        <v>2986</v>
      </c>
      <c r="D1242" t="s">
        <v>50</v>
      </c>
      <c r="E1242" s="1" t="s">
        <v>5059</v>
      </c>
    </row>
    <row r="1243" spans="1:5" x14ac:dyDescent="0.25">
      <c r="A1243" s="1" t="s">
        <v>2655</v>
      </c>
      <c r="B1243" t="s">
        <v>3060</v>
      </c>
      <c r="C1243" t="s">
        <v>2986</v>
      </c>
      <c r="D1243" t="s">
        <v>310</v>
      </c>
      <c r="E1243" s="1" t="s">
        <v>5059</v>
      </c>
    </row>
    <row r="1244" spans="1:5" x14ac:dyDescent="0.25">
      <c r="A1244" s="1" t="s">
        <v>2672</v>
      </c>
      <c r="B1244" t="s">
        <v>3061</v>
      </c>
      <c r="C1244" t="s">
        <v>2986</v>
      </c>
      <c r="D1244" t="s">
        <v>23</v>
      </c>
      <c r="E1244" s="1" t="s">
        <v>5059</v>
      </c>
    </row>
    <row r="1245" spans="1:5" x14ac:dyDescent="0.25">
      <c r="A1245" s="1" t="s">
        <v>2676</v>
      </c>
      <c r="B1245" t="s">
        <v>3062</v>
      </c>
      <c r="C1245" t="s">
        <v>2986</v>
      </c>
      <c r="D1245" t="s">
        <v>6</v>
      </c>
      <c r="E1245" s="1" t="s">
        <v>5059</v>
      </c>
    </row>
    <row r="1246" spans="1:5" x14ac:dyDescent="0.25">
      <c r="A1246" s="1" t="s">
        <v>2762</v>
      </c>
      <c r="B1246" t="s">
        <v>3063</v>
      </c>
      <c r="C1246" t="s">
        <v>1741</v>
      </c>
      <c r="D1246" t="s">
        <v>42</v>
      </c>
      <c r="E1246" s="1" t="s">
        <v>5059</v>
      </c>
    </row>
    <row r="1247" spans="1:5" x14ac:dyDescent="0.25">
      <c r="A1247" s="1" t="s">
        <v>3064</v>
      </c>
      <c r="B1247" t="s">
        <v>3065</v>
      </c>
      <c r="C1247" t="s">
        <v>2986</v>
      </c>
      <c r="D1247" t="s">
        <v>510</v>
      </c>
      <c r="E1247" s="1" t="s">
        <v>5059</v>
      </c>
    </row>
    <row r="1248" spans="1:5" x14ac:dyDescent="0.25">
      <c r="A1248" s="1" t="s">
        <v>2680</v>
      </c>
      <c r="B1248" t="s">
        <v>3066</v>
      </c>
      <c r="C1248" t="s">
        <v>2986</v>
      </c>
      <c r="D1248" t="s">
        <v>168</v>
      </c>
      <c r="E1248" s="1" t="s">
        <v>5059</v>
      </c>
    </row>
    <row r="1249" spans="1:5" x14ac:dyDescent="0.25">
      <c r="A1249" s="1" t="s">
        <v>2658</v>
      </c>
      <c r="B1249" t="s">
        <v>3067</v>
      </c>
      <c r="C1249" t="s">
        <v>2986</v>
      </c>
      <c r="D1249" t="s">
        <v>310</v>
      </c>
      <c r="E1249" s="1" t="s">
        <v>5059</v>
      </c>
    </row>
    <row r="1250" spans="1:5" x14ac:dyDescent="0.25">
      <c r="A1250" s="1" t="s">
        <v>2677</v>
      </c>
      <c r="B1250" t="s">
        <v>3068</v>
      </c>
      <c r="C1250" t="s">
        <v>2986</v>
      </c>
      <c r="D1250" t="s">
        <v>50</v>
      </c>
      <c r="E1250" s="1" t="s">
        <v>5059</v>
      </c>
    </row>
    <row r="1251" spans="1:5" x14ac:dyDescent="0.25">
      <c r="A1251" s="1" t="s">
        <v>3069</v>
      </c>
      <c r="B1251" t="s">
        <v>3070</v>
      </c>
      <c r="C1251" t="s">
        <v>2986</v>
      </c>
      <c r="D1251" t="s">
        <v>50</v>
      </c>
      <c r="E1251" s="1" t="s">
        <v>5059</v>
      </c>
    </row>
    <row r="1252" spans="1:5" x14ac:dyDescent="0.25">
      <c r="A1252" s="1" t="s">
        <v>2665</v>
      </c>
      <c r="B1252" t="s">
        <v>3071</v>
      </c>
      <c r="C1252" t="s">
        <v>2986</v>
      </c>
      <c r="D1252" t="s">
        <v>510</v>
      </c>
      <c r="E1252" s="1" t="s">
        <v>5059</v>
      </c>
    </row>
    <row r="1253" spans="1:5" x14ac:dyDescent="0.25">
      <c r="A1253" s="1" t="s">
        <v>2740</v>
      </c>
      <c r="B1253" t="s">
        <v>3072</v>
      </c>
      <c r="C1253" t="s">
        <v>2986</v>
      </c>
      <c r="D1253" t="s">
        <v>310</v>
      </c>
      <c r="E1253" s="1" t="s">
        <v>5059</v>
      </c>
    </row>
    <row r="1254" spans="1:5" x14ac:dyDescent="0.25">
      <c r="A1254" s="1" t="s">
        <v>3073</v>
      </c>
      <c r="B1254" t="s">
        <v>3074</v>
      </c>
      <c r="C1254" t="s">
        <v>1741</v>
      </c>
      <c r="D1254" t="s">
        <v>49</v>
      </c>
      <c r="E1254" s="1" t="s">
        <v>5059</v>
      </c>
    </row>
    <row r="1255" spans="1:5" x14ac:dyDescent="0.25">
      <c r="A1255" s="1" t="s">
        <v>2700</v>
      </c>
      <c r="B1255" t="s">
        <v>3075</v>
      </c>
      <c r="C1255" t="s">
        <v>2986</v>
      </c>
      <c r="D1255" t="s">
        <v>23</v>
      </c>
      <c r="E1255" s="1" t="s">
        <v>5059</v>
      </c>
    </row>
    <row r="1256" spans="1:5" x14ac:dyDescent="0.25">
      <c r="A1256" s="1" t="s">
        <v>3076</v>
      </c>
      <c r="B1256" t="s">
        <v>5506</v>
      </c>
      <c r="C1256" t="s">
        <v>2986</v>
      </c>
      <c r="D1256" t="s">
        <v>310</v>
      </c>
      <c r="E1256" s="1" t="s">
        <v>5059</v>
      </c>
    </row>
    <row r="1257" spans="1:5" x14ac:dyDescent="0.25">
      <c r="A1257" s="1" t="s">
        <v>2664</v>
      </c>
      <c r="B1257" t="s">
        <v>3078</v>
      </c>
      <c r="C1257" t="s">
        <v>1741</v>
      </c>
      <c r="D1257" t="s">
        <v>49</v>
      </c>
      <c r="E1257" s="1" t="s">
        <v>5059</v>
      </c>
    </row>
    <row r="1258" spans="1:5" x14ac:dyDescent="0.25">
      <c r="A1258" s="1" t="s">
        <v>2681</v>
      </c>
      <c r="B1258" t="s">
        <v>3079</v>
      </c>
      <c r="C1258" t="s">
        <v>1741</v>
      </c>
      <c r="D1258" t="s">
        <v>6</v>
      </c>
      <c r="E1258" s="1" t="s">
        <v>5059</v>
      </c>
    </row>
    <row r="1259" spans="1:5" x14ac:dyDescent="0.25">
      <c r="A1259" s="1" t="s">
        <v>3080</v>
      </c>
      <c r="B1259" t="s">
        <v>3081</v>
      </c>
      <c r="C1259" t="s">
        <v>2986</v>
      </c>
      <c r="D1259" t="s">
        <v>23</v>
      </c>
      <c r="E1259" s="1" t="s">
        <v>5059</v>
      </c>
    </row>
    <row r="1260" spans="1:5" x14ac:dyDescent="0.25">
      <c r="A1260" s="1" t="s">
        <v>3082</v>
      </c>
      <c r="B1260" t="s">
        <v>3083</v>
      </c>
      <c r="C1260" t="s">
        <v>1741</v>
      </c>
      <c r="D1260" t="s">
        <v>205</v>
      </c>
      <c r="E1260" s="1" t="s">
        <v>5059</v>
      </c>
    </row>
    <row r="1261" spans="1:5" x14ac:dyDescent="0.25">
      <c r="A1261" s="1" t="s">
        <v>3084</v>
      </c>
      <c r="B1261" t="s">
        <v>3085</v>
      </c>
      <c r="C1261" t="s">
        <v>2986</v>
      </c>
      <c r="D1261" t="s">
        <v>23</v>
      </c>
      <c r="E1261" s="1" t="s">
        <v>5059</v>
      </c>
    </row>
    <row r="1262" spans="1:5" x14ac:dyDescent="0.25">
      <c r="A1262" s="1" t="s">
        <v>2716</v>
      </c>
      <c r="B1262" t="s">
        <v>3086</v>
      </c>
      <c r="C1262" t="s">
        <v>2986</v>
      </c>
      <c r="D1262" t="s">
        <v>59</v>
      </c>
      <c r="E1262" s="1" t="s">
        <v>5059</v>
      </c>
    </row>
    <row r="1263" spans="1:5" x14ac:dyDescent="0.25">
      <c r="A1263" s="1" t="s">
        <v>3087</v>
      </c>
      <c r="B1263" t="s">
        <v>3088</v>
      </c>
      <c r="C1263" t="s">
        <v>1746</v>
      </c>
      <c r="D1263" t="s">
        <v>68</v>
      </c>
      <c r="E1263" s="1" t="s">
        <v>5059</v>
      </c>
    </row>
    <row r="1264" spans="1:5" x14ac:dyDescent="0.25">
      <c r="A1264" s="1" t="s">
        <v>2769</v>
      </c>
      <c r="B1264" t="s">
        <v>3089</v>
      </c>
      <c r="C1264" t="s">
        <v>2986</v>
      </c>
      <c r="D1264" t="s">
        <v>50</v>
      </c>
      <c r="E1264" s="1" t="s">
        <v>5059</v>
      </c>
    </row>
    <row r="1265" spans="1:5" x14ac:dyDescent="0.25">
      <c r="A1265" s="1" t="s">
        <v>2722</v>
      </c>
      <c r="B1265" t="s">
        <v>3090</v>
      </c>
      <c r="C1265" t="s">
        <v>2986</v>
      </c>
      <c r="D1265" t="s">
        <v>49</v>
      </c>
      <c r="E1265" s="1" t="s">
        <v>5059</v>
      </c>
    </row>
    <row r="1266" spans="1:5" x14ac:dyDescent="0.25">
      <c r="A1266" s="1" t="s">
        <v>3091</v>
      </c>
      <c r="B1266" t="s">
        <v>3092</v>
      </c>
      <c r="C1266" t="s">
        <v>2986</v>
      </c>
      <c r="D1266" t="s">
        <v>6</v>
      </c>
      <c r="E1266" s="1" t="s">
        <v>5059</v>
      </c>
    </row>
    <row r="1267" spans="1:5" x14ac:dyDescent="0.25">
      <c r="A1267" s="1" t="s">
        <v>2922</v>
      </c>
      <c r="B1267" t="s">
        <v>3093</v>
      </c>
      <c r="C1267" t="s">
        <v>2986</v>
      </c>
      <c r="D1267" t="s">
        <v>68</v>
      </c>
      <c r="E1267" s="1" t="s">
        <v>5059</v>
      </c>
    </row>
    <row r="1268" spans="1:5" x14ac:dyDescent="0.25">
      <c r="A1268" s="1" t="s">
        <v>3094</v>
      </c>
      <c r="B1268" t="s">
        <v>3095</v>
      </c>
      <c r="C1268" t="s">
        <v>2986</v>
      </c>
      <c r="D1268" t="s">
        <v>23</v>
      </c>
      <c r="E1268" s="1" t="s">
        <v>5059</v>
      </c>
    </row>
    <row r="1269" spans="1:5" x14ac:dyDescent="0.25">
      <c r="A1269" s="1" t="s">
        <v>3096</v>
      </c>
      <c r="B1269" t="s">
        <v>3097</v>
      </c>
      <c r="C1269" t="s">
        <v>2986</v>
      </c>
      <c r="D1269" t="s">
        <v>23</v>
      </c>
      <c r="E1269" s="1" t="s">
        <v>5059</v>
      </c>
    </row>
    <row r="1270" spans="1:5" x14ac:dyDescent="0.25">
      <c r="A1270" s="1" t="s">
        <v>2782</v>
      </c>
      <c r="B1270" t="s">
        <v>3098</v>
      </c>
      <c r="C1270" t="s">
        <v>2986</v>
      </c>
      <c r="D1270" t="s">
        <v>6</v>
      </c>
      <c r="E1270" s="1" t="s">
        <v>5059</v>
      </c>
    </row>
    <row r="1271" spans="1:5" x14ac:dyDescent="0.25">
      <c r="A1271" s="1" t="s">
        <v>3099</v>
      </c>
      <c r="B1271" t="s">
        <v>3100</v>
      </c>
      <c r="C1271" t="s">
        <v>2986</v>
      </c>
      <c r="D1271" t="s">
        <v>310</v>
      </c>
      <c r="E1271" s="1" t="s">
        <v>5059</v>
      </c>
    </row>
    <row r="1272" spans="1:5" x14ac:dyDescent="0.25">
      <c r="A1272" s="1" t="s">
        <v>3101</v>
      </c>
      <c r="B1272" t="s">
        <v>3102</v>
      </c>
      <c r="C1272" t="s">
        <v>2986</v>
      </c>
      <c r="D1272" t="s">
        <v>510</v>
      </c>
      <c r="E1272" s="1" t="s">
        <v>5059</v>
      </c>
    </row>
    <row r="1273" spans="1:5" x14ac:dyDescent="0.25">
      <c r="A1273" s="1" t="s">
        <v>3103</v>
      </c>
      <c r="B1273" t="s">
        <v>3104</v>
      </c>
      <c r="C1273" t="s">
        <v>1741</v>
      </c>
      <c r="D1273" t="s">
        <v>68</v>
      </c>
      <c r="E1273" s="1" t="s">
        <v>5059</v>
      </c>
    </row>
    <row r="1274" spans="1:5" x14ac:dyDescent="0.25">
      <c r="A1274" s="1" t="s">
        <v>2923</v>
      </c>
      <c r="B1274" t="s">
        <v>3105</v>
      </c>
      <c r="C1274" t="s">
        <v>1741</v>
      </c>
      <c r="D1274" t="s">
        <v>510</v>
      </c>
      <c r="E1274" s="1" t="s">
        <v>5059</v>
      </c>
    </row>
    <row r="1275" spans="1:5" x14ac:dyDescent="0.25">
      <c r="A1275" s="1" t="s">
        <v>2924</v>
      </c>
      <c r="B1275" t="s">
        <v>3106</v>
      </c>
      <c r="C1275" t="s">
        <v>1741</v>
      </c>
      <c r="D1275" t="s">
        <v>39</v>
      </c>
      <c r="E1275" s="1" t="s">
        <v>5059</v>
      </c>
    </row>
    <row r="1276" spans="1:5" x14ac:dyDescent="0.25">
      <c r="A1276" s="1" t="s">
        <v>3107</v>
      </c>
      <c r="B1276" t="s">
        <v>3108</v>
      </c>
      <c r="C1276" t="s">
        <v>1741</v>
      </c>
      <c r="D1276" t="s">
        <v>85</v>
      </c>
      <c r="E1276" s="1" t="s">
        <v>5059</v>
      </c>
    </row>
    <row r="1277" spans="1:5" x14ac:dyDescent="0.25">
      <c r="A1277" s="1" t="s">
        <v>2748</v>
      </c>
      <c r="B1277" t="s">
        <v>3109</v>
      </c>
      <c r="C1277" t="s">
        <v>1741</v>
      </c>
      <c r="D1277" t="s">
        <v>85</v>
      </c>
      <c r="E1277" s="1" t="s">
        <v>5059</v>
      </c>
    </row>
    <row r="1278" spans="1:5" x14ac:dyDescent="0.25">
      <c r="A1278" s="1" t="s">
        <v>3110</v>
      </c>
      <c r="B1278" t="s">
        <v>3111</v>
      </c>
      <c r="C1278" t="s">
        <v>2986</v>
      </c>
      <c r="D1278" t="s">
        <v>85</v>
      </c>
      <c r="E1278" s="1" t="s">
        <v>5059</v>
      </c>
    </row>
    <row r="1279" spans="1:5" x14ac:dyDescent="0.25">
      <c r="A1279" s="1" t="s">
        <v>3112</v>
      </c>
      <c r="B1279" t="s">
        <v>3113</v>
      </c>
      <c r="C1279" t="s">
        <v>1741</v>
      </c>
      <c r="D1279" t="s">
        <v>353</v>
      </c>
      <c r="E1279" s="1" t="s">
        <v>5059</v>
      </c>
    </row>
    <row r="1280" spans="1:5" x14ac:dyDescent="0.25">
      <c r="A1280" s="1" t="s">
        <v>3114</v>
      </c>
      <c r="B1280" t="s">
        <v>3115</v>
      </c>
      <c r="C1280" t="s">
        <v>1741</v>
      </c>
      <c r="D1280" t="s">
        <v>50</v>
      </c>
      <c r="E1280" s="1" t="s">
        <v>5059</v>
      </c>
    </row>
    <row r="1281" spans="1:5" x14ac:dyDescent="0.25">
      <c r="A1281" s="1" t="s">
        <v>2925</v>
      </c>
      <c r="B1281" t="s">
        <v>3116</v>
      </c>
      <c r="C1281" t="s">
        <v>1741</v>
      </c>
      <c r="D1281" t="s">
        <v>310</v>
      </c>
      <c r="E1281" s="1" t="s">
        <v>5059</v>
      </c>
    </row>
    <row r="1282" spans="1:5" x14ac:dyDescent="0.25">
      <c r="A1282" s="1" t="s">
        <v>3117</v>
      </c>
      <c r="B1282" t="s">
        <v>3118</v>
      </c>
      <c r="C1282" t="s">
        <v>1741</v>
      </c>
      <c r="D1282" t="s">
        <v>59</v>
      </c>
      <c r="E1282" s="1" t="s">
        <v>5059</v>
      </c>
    </row>
    <row r="1283" spans="1:5" x14ac:dyDescent="0.25">
      <c r="A1283" s="1" t="s">
        <v>2709</v>
      </c>
      <c r="B1283" t="s">
        <v>3119</v>
      </c>
      <c r="C1283" t="s">
        <v>1741</v>
      </c>
      <c r="D1283" t="s">
        <v>42</v>
      </c>
      <c r="E1283" s="1" t="s">
        <v>5059</v>
      </c>
    </row>
    <row r="1284" spans="1:5" x14ac:dyDescent="0.25">
      <c r="A1284" s="1" t="s">
        <v>2648</v>
      </c>
      <c r="B1284" t="s">
        <v>5428</v>
      </c>
      <c r="C1284" t="s">
        <v>1741</v>
      </c>
      <c r="D1284" t="s">
        <v>68</v>
      </c>
      <c r="E1284" s="1" t="s">
        <v>4960</v>
      </c>
    </row>
    <row r="1285" spans="1:5" x14ac:dyDescent="0.25">
      <c r="A1285" s="1" t="s">
        <v>3120</v>
      </c>
      <c r="B1285" t="s">
        <v>3121</v>
      </c>
      <c r="C1285" t="s">
        <v>1741</v>
      </c>
      <c r="D1285" t="s">
        <v>50</v>
      </c>
      <c r="E1285" s="1" t="s">
        <v>5059</v>
      </c>
    </row>
    <row r="1286" spans="1:5" x14ac:dyDescent="0.25">
      <c r="A1286" s="1" t="s">
        <v>2650</v>
      </c>
      <c r="B1286" t="s">
        <v>2651</v>
      </c>
      <c r="C1286" t="s">
        <v>1741</v>
      </c>
      <c r="D1286" t="s">
        <v>50</v>
      </c>
      <c r="E1286" s="1" t="s">
        <v>4960</v>
      </c>
    </row>
    <row r="1287" spans="1:5" x14ac:dyDescent="0.25">
      <c r="A1287" s="1" t="s">
        <v>3122</v>
      </c>
      <c r="B1287" t="s">
        <v>3123</v>
      </c>
      <c r="C1287" t="s">
        <v>2986</v>
      </c>
      <c r="D1287" t="s">
        <v>353</v>
      </c>
      <c r="E1287" s="1" t="s">
        <v>5059</v>
      </c>
    </row>
    <row r="1288" spans="1:5" x14ac:dyDescent="0.25">
      <c r="A1288" s="1" t="s">
        <v>2652</v>
      </c>
      <c r="B1288" t="s">
        <v>2653</v>
      </c>
      <c r="C1288" t="s">
        <v>1741</v>
      </c>
      <c r="D1288" t="s">
        <v>50</v>
      </c>
      <c r="E1288" s="1" t="s">
        <v>5059</v>
      </c>
    </row>
    <row r="1289" spans="1:5" x14ac:dyDescent="0.25">
      <c r="A1289" s="1" t="s">
        <v>3124</v>
      </c>
      <c r="B1289" t="s">
        <v>3125</v>
      </c>
      <c r="C1289" t="s">
        <v>2986</v>
      </c>
      <c r="D1289" t="s">
        <v>7</v>
      </c>
      <c r="E1289" s="1" t="s">
        <v>5059</v>
      </c>
    </row>
    <row r="1290" spans="1:5" x14ac:dyDescent="0.25">
      <c r="A1290" s="1" t="s">
        <v>2683</v>
      </c>
      <c r="B1290" t="s">
        <v>2684</v>
      </c>
      <c r="C1290" t="s">
        <v>1741</v>
      </c>
      <c r="D1290" t="s">
        <v>233</v>
      </c>
      <c r="E1290" s="1" t="s">
        <v>4960</v>
      </c>
    </row>
    <row r="1291" spans="1:5" x14ac:dyDescent="0.25">
      <c r="A1291" s="1" t="s">
        <v>2692</v>
      </c>
      <c r="B1291" t="s">
        <v>3126</v>
      </c>
      <c r="C1291" t="s">
        <v>1741</v>
      </c>
      <c r="D1291" t="s">
        <v>68</v>
      </c>
      <c r="E1291" s="1" t="s">
        <v>5059</v>
      </c>
    </row>
    <row r="1292" spans="1:5" x14ac:dyDescent="0.25">
      <c r="A1292" s="1" t="s">
        <v>3127</v>
      </c>
      <c r="B1292" t="s">
        <v>3128</v>
      </c>
      <c r="C1292" t="s">
        <v>1746</v>
      </c>
      <c r="D1292" t="s">
        <v>510</v>
      </c>
      <c r="E1292" s="1" t="s">
        <v>5059</v>
      </c>
    </row>
    <row r="1293" spans="1:5" x14ac:dyDescent="0.25">
      <c r="A1293" s="1" t="s">
        <v>3129</v>
      </c>
      <c r="B1293" t="s">
        <v>3130</v>
      </c>
      <c r="C1293" t="s">
        <v>2986</v>
      </c>
      <c r="D1293" t="s">
        <v>42</v>
      </c>
      <c r="E1293" s="1" t="s">
        <v>5059</v>
      </c>
    </row>
    <row r="1294" spans="1:5" x14ac:dyDescent="0.25">
      <c r="A1294" s="1" t="s">
        <v>2685</v>
      </c>
      <c r="B1294" t="s">
        <v>3131</v>
      </c>
      <c r="C1294" t="s">
        <v>2986</v>
      </c>
      <c r="D1294" t="s">
        <v>23</v>
      </c>
      <c r="E1294" s="1" t="s">
        <v>5059</v>
      </c>
    </row>
    <row r="1295" spans="1:5" x14ac:dyDescent="0.25">
      <c r="A1295" s="1" t="s">
        <v>2687</v>
      </c>
      <c r="B1295" t="s">
        <v>3132</v>
      </c>
      <c r="C1295" t="s">
        <v>2986</v>
      </c>
      <c r="D1295" t="s">
        <v>7</v>
      </c>
      <c r="E1295" s="1" t="s">
        <v>5059</v>
      </c>
    </row>
    <row r="1296" spans="1:5" x14ac:dyDescent="0.25">
      <c r="A1296" s="1" t="s">
        <v>2693</v>
      </c>
      <c r="B1296" t="s">
        <v>3133</v>
      </c>
      <c r="C1296" t="s">
        <v>1741</v>
      </c>
      <c r="D1296" t="s">
        <v>205</v>
      </c>
      <c r="E1296" s="1" t="s">
        <v>5059</v>
      </c>
    </row>
    <row r="1297" spans="1:5" x14ac:dyDescent="0.25">
      <c r="A1297" s="1" t="s">
        <v>2695</v>
      </c>
      <c r="B1297" t="s">
        <v>3135</v>
      </c>
      <c r="C1297" t="s">
        <v>2986</v>
      </c>
      <c r="D1297" t="s">
        <v>168</v>
      </c>
      <c r="E1297" s="1" t="s">
        <v>5059</v>
      </c>
    </row>
    <row r="1298" spans="1:5" x14ac:dyDescent="0.25">
      <c r="A1298" s="1" t="s">
        <v>3136</v>
      </c>
      <c r="B1298" t="s">
        <v>3137</v>
      </c>
      <c r="C1298" t="s">
        <v>2986</v>
      </c>
      <c r="D1298" t="s">
        <v>353</v>
      </c>
      <c r="E1298" s="1" t="s">
        <v>5059</v>
      </c>
    </row>
    <row r="1299" spans="1:5" x14ac:dyDescent="0.25">
      <c r="A1299" s="1" t="s">
        <v>2696</v>
      </c>
      <c r="B1299" t="s">
        <v>3138</v>
      </c>
      <c r="C1299" t="s">
        <v>1741</v>
      </c>
      <c r="D1299" t="s">
        <v>50</v>
      </c>
      <c r="E1299" s="1" t="s">
        <v>5059</v>
      </c>
    </row>
    <row r="1300" spans="1:5" x14ac:dyDescent="0.25">
      <c r="A1300" s="1" t="s">
        <v>2703</v>
      </c>
      <c r="B1300" t="s">
        <v>3139</v>
      </c>
      <c r="C1300" t="s">
        <v>2986</v>
      </c>
      <c r="D1300" t="s">
        <v>310</v>
      </c>
      <c r="E1300" s="1" t="s">
        <v>5059</v>
      </c>
    </row>
    <row r="1301" spans="1:5" x14ac:dyDescent="0.25">
      <c r="A1301" s="1" t="s">
        <v>2704</v>
      </c>
      <c r="B1301" t="s">
        <v>3140</v>
      </c>
      <c r="C1301" t="s">
        <v>2986</v>
      </c>
      <c r="D1301" t="s">
        <v>68</v>
      </c>
      <c r="E1301" s="1" t="s">
        <v>5059</v>
      </c>
    </row>
    <row r="1302" spans="1:5" x14ac:dyDescent="0.25">
      <c r="A1302" s="1" t="s">
        <v>2705</v>
      </c>
      <c r="B1302" t="s">
        <v>3141</v>
      </c>
      <c r="C1302" t="s">
        <v>2986</v>
      </c>
      <c r="D1302" t="s">
        <v>151</v>
      </c>
      <c r="E1302" s="1" t="s">
        <v>5059</v>
      </c>
    </row>
    <row r="1303" spans="1:5" x14ac:dyDescent="0.25">
      <c r="A1303" s="1" t="s">
        <v>2708</v>
      </c>
      <c r="B1303" t="s">
        <v>3142</v>
      </c>
      <c r="C1303" t="s">
        <v>2986</v>
      </c>
      <c r="D1303" t="s">
        <v>23</v>
      </c>
      <c r="E1303" s="1" t="s">
        <v>5059</v>
      </c>
    </row>
    <row r="1304" spans="1:5" x14ac:dyDescent="0.25">
      <c r="A1304" s="1" t="s">
        <v>2719</v>
      </c>
      <c r="B1304" t="s">
        <v>3143</v>
      </c>
      <c r="C1304" t="s">
        <v>1741</v>
      </c>
      <c r="D1304" t="s">
        <v>85</v>
      </c>
      <c r="E1304" s="1" t="s">
        <v>5059</v>
      </c>
    </row>
    <row r="1305" spans="1:5" x14ac:dyDescent="0.25">
      <c r="A1305" s="1" t="s">
        <v>2928</v>
      </c>
      <c r="B1305" t="s">
        <v>3144</v>
      </c>
      <c r="C1305" t="s">
        <v>1741</v>
      </c>
      <c r="D1305" t="s">
        <v>6</v>
      </c>
      <c r="E1305" s="1" t="s">
        <v>5059</v>
      </c>
    </row>
    <row r="1306" spans="1:5" x14ac:dyDescent="0.25">
      <c r="A1306" s="1" t="s">
        <v>2724</v>
      </c>
      <c r="B1306" t="s">
        <v>3145</v>
      </c>
      <c r="C1306" t="s">
        <v>2986</v>
      </c>
      <c r="D1306" t="s">
        <v>49</v>
      </c>
      <c r="E1306" s="1" t="s">
        <v>5059</v>
      </c>
    </row>
    <row r="1307" spans="1:5" x14ac:dyDescent="0.25">
      <c r="A1307" s="1" t="s">
        <v>2725</v>
      </c>
      <c r="B1307" t="s">
        <v>3146</v>
      </c>
      <c r="C1307" t="s">
        <v>2986</v>
      </c>
      <c r="D1307" t="s">
        <v>39</v>
      </c>
      <c r="E1307" s="1" t="s">
        <v>5059</v>
      </c>
    </row>
    <row r="1308" spans="1:5" x14ac:dyDescent="0.25">
      <c r="A1308" s="1" t="s">
        <v>3147</v>
      </c>
      <c r="B1308" t="s">
        <v>3148</v>
      </c>
      <c r="C1308" t="s">
        <v>2986</v>
      </c>
      <c r="D1308" t="s">
        <v>23</v>
      </c>
      <c r="E1308" s="1" t="s">
        <v>5059</v>
      </c>
    </row>
    <row r="1309" spans="1:5" x14ac:dyDescent="0.25">
      <c r="A1309" s="1" t="s">
        <v>3149</v>
      </c>
      <c r="B1309" t="s">
        <v>3150</v>
      </c>
      <c r="C1309" t="s">
        <v>2986</v>
      </c>
      <c r="D1309" t="s">
        <v>23</v>
      </c>
      <c r="E1309" s="1" t="s">
        <v>5059</v>
      </c>
    </row>
    <row r="1310" spans="1:5" x14ac:dyDescent="0.25">
      <c r="A1310" s="1" t="s">
        <v>3151</v>
      </c>
      <c r="B1310" t="s">
        <v>3152</v>
      </c>
      <c r="C1310" t="s">
        <v>1741</v>
      </c>
      <c r="D1310" t="s">
        <v>6</v>
      </c>
      <c r="E1310" s="1" t="s">
        <v>5059</v>
      </c>
    </row>
    <row r="1311" spans="1:5" x14ac:dyDescent="0.25">
      <c r="A1311" s="1" t="s">
        <v>2736</v>
      </c>
      <c r="B1311" t="s">
        <v>3153</v>
      </c>
      <c r="C1311" t="s">
        <v>1741</v>
      </c>
      <c r="D1311" t="s">
        <v>7</v>
      </c>
      <c r="E1311" s="1" t="s">
        <v>5059</v>
      </c>
    </row>
    <row r="1312" spans="1:5" x14ac:dyDescent="0.25">
      <c r="A1312" s="1" t="s">
        <v>3154</v>
      </c>
      <c r="B1312" t="s">
        <v>3155</v>
      </c>
      <c r="C1312" t="s">
        <v>1741</v>
      </c>
      <c r="D1312" t="s">
        <v>7</v>
      </c>
      <c r="E1312" s="1" t="s">
        <v>5059</v>
      </c>
    </row>
    <row r="1313" spans="1:5" x14ac:dyDescent="0.25">
      <c r="A1313" s="1" t="s">
        <v>3156</v>
      </c>
      <c r="B1313" t="s">
        <v>5507</v>
      </c>
      <c r="C1313" t="s">
        <v>1741</v>
      </c>
      <c r="D1313" t="s">
        <v>6</v>
      </c>
      <c r="E1313" s="1" t="s">
        <v>5059</v>
      </c>
    </row>
    <row r="1314" spans="1:5" x14ac:dyDescent="0.25">
      <c r="A1314" s="1" t="s">
        <v>2738</v>
      </c>
      <c r="B1314" t="s">
        <v>3158</v>
      </c>
      <c r="C1314" t="s">
        <v>1741</v>
      </c>
      <c r="D1314" t="s">
        <v>68</v>
      </c>
      <c r="E1314" s="1" t="s">
        <v>5059</v>
      </c>
    </row>
    <row r="1315" spans="1:5" x14ac:dyDescent="0.25">
      <c r="A1315" s="1" t="s">
        <v>2742</v>
      </c>
      <c r="B1315" t="s">
        <v>3159</v>
      </c>
      <c r="C1315" t="s">
        <v>1741</v>
      </c>
      <c r="D1315" t="s">
        <v>205</v>
      </c>
      <c r="E1315" s="1" t="s">
        <v>5059</v>
      </c>
    </row>
    <row r="1316" spans="1:5" x14ac:dyDescent="0.25">
      <c r="A1316" s="1" t="s">
        <v>2743</v>
      </c>
      <c r="B1316" t="s">
        <v>3162</v>
      </c>
      <c r="C1316" t="s">
        <v>1741</v>
      </c>
      <c r="D1316" t="s">
        <v>50</v>
      </c>
      <c r="E1316" s="1" t="s">
        <v>5059</v>
      </c>
    </row>
    <row r="1317" spans="1:5" x14ac:dyDescent="0.25">
      <c r="A1317" s="1" t="s">
        <v>3163</v>
      </c>
      <c r="B1317" t="s">
        <v>3164</v>
      </c>
      <c r="C1317" t="s">
        <v>1741</v>
      </c>
      <c r="D1317" t="s">
        <v>168</v>
      </c>
      <c r="E1317" s="1" t="s">
        <v>5059</v>
      </c>
    </row>
    <row r="1318" spans="1:5" x14ac:dyDescent="0.25">
      <c r="A1318" s="1" t="s">
        <v>2745</v>
      </c>
      <c r="B1318" t="s">
        <v>3165</v>
      </c>
      <c r="C1318" t="s">
        <v>1746</v>
      </c>
      <c r="D1318" t="s">
        <v>210</v>
      </c>
      <c r="E1318" s="1" t="s">
        <v>5059</v>
      </c>
    </row>
    <row r="1319" spans="1:5" x14ac:dyDescent="0.25">
      <c r="A1319" s="1" t="s">
        <v>2746</v>
      </c>
      <c r="B1319" t="s">
        <v>3166</v>
      </c>
      <c r="C1319" t="s">
        <v>2986</v>
      </c>
      <c r="D1319" t="s">
        <v>310</v>
      </c>
      <c r="E1319" s="1" t="s">
        <v>5059</v>
      </c>
    </row>
    <row r="1320" spans="1:5" x14ac:dyDescent="0.25">
      <c r="A1320" s="1" t="s">
        <v>2758</v>
      </c>
      <c r="B1320" t="s">
        <v>3167</v>
      </c>
      <c r="C1320" t="s">
        <v>1741</v>
      </c>
      <c r="D1320" t="s">
        <v>50</v>
      </c>
      <c r="E1320" s="1" t="s">
        <v>5059</v>
      </c>
    </row>
    <row r="1321" spans="1:5" x14ac:dyDescent="0.25">
      <c r="A1321" s="1" t="s">
        <v>2765</v>
      </c>
      <c r="B1321" t="s">
        <v>3168</v>
      </c>
      <c r="C1321" t="s">
        <v>1741</v>
      </c>
      <c r="D1321" t="s">
        <v>50</v>
      </c>
      <c r="E1321" s="1" t="s">
        <v>5059</v>
      </c>
    </row>
    <row r="1322" spans="1:5" x14ac:dyDescent="0.25">
      <c r="A1322" s="1" t="s">
        <v>2929</v>
      </c>
      <c r="B1322" t="s">
        <v>3169</v>
      </c>
      <c r="C1322" t="s">
        <v>2986</v>
      </c>
      <c r="D1322" t="s">
        <v>7</v>
      </c>
      <c r="E1322" s="1" t="s">
        <v>5059</v>
      </c>
    </row>
    <row r="1323" spans="1:5" x14ac:dyDescent="0.25">
      <c r="A1323" s="1" t="s">
        <v>2773</v>
      </c>
      <c r="B1323" t="s">
        <v>3170</v>
      </c>
      <c r="C1323" t="s">
        <v>5</v>
      </c>
      <c r="D1323" t="s">
        <v>49</v>
      </c>
      <c r="E1323" s="1" t="s">
        <v>5059</v>
      </c>
    </row>
    <row r="1324" spans="1:5" x14ac:dyDescent="0.25">
      <c r="A1324" s="1" t="s">
        <v>2771</v>
      </c>
      <c r="B1324" t="s">
        <v>3171</v>
      </c>
      <c r="C1324" t="s">
        <v>1741</v>
      </c>
      <c r="D1324" t="s">
        <v>151</v>
      </c>
      <c r="E1324" s="1" t="s">
        <v>5059</v>
      </c>
    </row>
    <row r="1325" spans="1:5" x14ac:dyDescent="0.25">
      <c r="A1325" s="1" t="s">
        <v>3172</v>
      </c>
      <c r="B1325" t="s">
        <v>3173</v>
      </c>
      <c r="C1325" t="s">
        <v>2986</v>
      </c>
      <c r="D1325" t="s">
        <v>50</v>
      </c>
      <c r="E1325" s="1" t="s">
        <v>5059</v>
      </c>
    </row>
    <row r="1326" spans="1:5" x14ac:dyDescent="0.25">
      <c r="A1326" s="1" t="s">
        <v>2780</v>
      </c>
      <c r="B1326" t="s">
        <v>3174</v>
      </c>
      <c r="C1326" t="s">
        <v>2986</v>
      </c>
      <c r="D1326" t="s">
        <v>353</v>
      </c>
      <c r="E1326" s="1" t="s">
        <v>5059</v>
      </c>
    </row>
    <row r="1327" spans="1:5" x14ac:dyDescent="0.25">
      <c r="A1327" s="1" t="s">
        <v>3177</v>
      </c>
      <c r="B1327" t="s">
        <v>3178</v>
      </c>
      <c r="C1327" t="s">
        <v>2986</v>
      </c>
      <c r="D1327" t="s">
        <v>23</v>
      </c>
      <c r="E1327" s="1" t="s">
        <v>5059</v>
      </c>
    </row>
    <row r="1328" spans="1:5" x14ac:dyDescent="0.25">
      <c r="A1328" s="1" t="s">
        <v>2793</v>
      </c>
      <c r="B1328" t="s">
        <v>3179</v>
      </c>
      <c r="C1328" t="s">
        <v>2986</v>
      </c>
      <c r="D1328" t="s">
        <v>23</v>
      </c>
      <c r="E1328" s="1" t="s">
        <v>5059</v>
      </c>
    </row>
    <row r="1329" spans="1:5" x14ac:dyDescent="0.25">
      <c r="A1329" s="1" t="s">
        <v>2809</v>
      </c>
      <c r="B1329" t="s">
        <v>3180</v>
      </c>
      <c r="C1329" t="s">
        <v>2986</v>
      </c>
      <c r="D1329" t="s">
        <v>353</v>
      </c>
      <c r="E1329" s="1" t="s">
        <v>5059</v>
      </c>
    </row>
    <row r="1330" spans="1:5" x14ac:dyDescent="0.25">
      <c r="A1330" s="1" t="s">
        <v>2811</v>
      </c>
      <c r="B1330" t="s">
        <v>3181</v>
      </c>
      <c r="C1330" t="s">
        <v>2986</v>
      </c>
      <c r="D1330" t="s">
        <v>353</v>
      </c>
      <c r="E1330" s="1" t="s">
        <v>5059</v>
      </c>
    </row>
    <row r="1331" spans="1:5" x14ac:dyDescent="0.25">
      <c r="A1331" s="1" t="s">
        <v>3182</v>
      </c>
      <c r="B1331" t="s">
        <v>3183</v>
      </c>
      <c r="C1331" t="s">
        <v>2986</v>
      </c>
      <c r="D1331" t="s">
        <v>353</v>
      </c>
      <c r="E1331" s="1" t="s">
        <v>5059</v>
      </c>
    </row>
    <row r="1332" spans="1:5" x14ac:dyDescent="0.25">
      <c r="A1332" s="1" t="s">
        <v>3184</v>
      </c>
      <c r="B1332" t="s">
        <v>3185</v>
      </c>
      <c r="C1332" t="s">
        <v>2986</v>
      </c>
      <c r="D1332" t="s">
        <v>23</v>
      </c>
      <c r="E1332" s="1" t="s">
        <v>5059</v>
      </c>
    </row>
    <row r="1333" spans="1:5" x14ac:dyDescent="0.25">
      <c r="A1333" s="1" t="s">
        <v>2801</v>
      </c>
      <c r="B1333" t="s">
        <v>5429</v>
      </c>
      <c r="C1333" t="s">
        <v>1741</v>
      </c>
      <c r="D1333" t="s">
        <v>205</v>
      </c>
      <c r="E1333" s="1" t="s">
        <v>5059</v>
      </c>
    </row>
    <row r="1334" spans="1:5" x14ac:dyDescent="0.25">
      <c r="A1334" s="1" t="s">
        <v>3187</v>
      </c>
      <c r="B1334" t="s">
        <v>3188</v>
      </c>
      <c r="C1334" t="s">
        <v>2986</v>
      </c>
      <c r="D1334" t="s">
        <v>310</v>
      </c>
      <c r="E1334" s="1" t="s">
        <v>5059</v>
      </c>
    </row>
    <row r="1335" spans="1:5" x14ac:dyDescent="0.25">
      <c r="A1335" s="1" t="s">
        <v>2931</v>
      </c>
      <c r="B1335" t="s">
        <v>3189</v>
      </c>
      <c r="C1335" t="s">
        <v>2986</v>
      </c>
      <c r="D1335" t="s">
        <v>310</v>
      </c>
      <c r="E1335" s="1" t="s">
        <v>5059</v>
      </c>
    </row>
    <row r="1336" spans="1:5" x14ac:dyDescent="0.25">
      <c r="A1336" s="1" t="s">
        <v>2818</v>
      </c>
      <c r="B1336" t="s">
        <v>3190</v>
      </c>
      <c r="C1336" t="s">
        <v>2986</v>
      </c>
      <c r="D1336" t="s">
        <v>310</v>
      </c>
      <c r="E1336" s="1" t="s">
        <v>5059</v>
      </c>
    </row>
    <row r="1337" spans="1:5" x14ac:dyDescent="0.25">
      <c r="A1337" s="1" t="s">
        <v>3191</v>
      </c>
      <c r="B1337" t="s">
        <v>3192</v>
      </c>
      <c r="C1337" t="s">
        <v>1741</v>
      </c>
      <c r="D1337" t="s">
        <v>310</v>
      </c>
      <c r="E1337" s="1" t="s">
        <v>5059</v>
      </c>
    </row>
    <row r="1338" spans="1:5" x14ac:dyDescent="0.25">
      <c r="A1338" s="1" t="s">
        <v>3193</v>
      </c>
      <c r="B1338" t="s">
        <v>3194</v>
      </c>
      <c r="C1338" t="s">
        <v>2986</v>
      </c>
      <c r="D1338" t="s">
        <v>23</v>
      </c>
      <c r="E1338" s="1" t="s">
        <v>5059</v>
      </c>
    </row>
    <row r="1339" spans="1:5" x14ac:dyDescent="0.25">
      <c r="A1339" s="1" t="s">
        <v>3195</v>
      </c>
      <c r="B1339" t="s">
        <v>3196</v>
      </c>
      <c r="C1339" t="s">
        <v>2986</v>
      </c>
      <c r="D1339" t="s">
        <v>50</v>
      </c>
      <c r="E1339" s="1" t="s">
        <v>5059</v>
      </c>
    </row>
    <row r="1340" spans="1:5" x14ac:dyDescent="0.25">
      <c r="A1340" s="1" t="s">
        <v>2823</v>
      </c>
      <c r="B1340" t="s">
        <v>3197</v>
      </c>
      <c r="C1340" t="s">
        <v>2986</v>
      </c>
      <c r="D1340" t="s">
        <v>510</v>
      </c>
      <c r="E1340" s="1" t="s">
        <v>5059</v>
      </c>
    </row>
    <row r="1341" spans="1:5" x14ac:dyDescent="0.25">
      <c r="A1341" s="1" t="s">
        <v>3198</v>
      </c>
      <c r="B1341" t="s">
        <v>3199</v>
      </c>
      <c r="C1341" t="s">
        <v>1741</v>
      </c>
      <c r="D1341" t="s">
        <v>233</v>
      </c>
      <c r="E1341" s="1" t="s">
        <v>5059</v>
      </c>
    </row>
    <row r="1342" spans="1:5" x14ac:dyDescent="0.25">
      <c r="A1342" s="1" t="s">
        <v>2828</v>
      </c>
      <c r="B1342" t="s">
        <v>3200</v>
      </c>
      <c r="C1342" t="s">
        <v>2986</v>
      </c>
      <c r="D1342" t="s">
        <v>50</v>
      </c>
      <c r="E1342" s="1" t="s">
        <v>5059</v>
      </c>
    </row>
    <row r="1343" spans="1:5" x14ac:dyDescent="0.25">
      <c r="A1343" s="1" t="s">
        <v>2829</v>
      </c>
      <c r="B1343" t="s">
        <v>3201</v>
      </c>
      <c r="C1343" t="s">
        <v>2986</v>
      </c>
      <c r="D1343" t="s">
        <v>168</v>
      </c>
      <c r="E1343" s="1" t="s">
        <v>5059</v>
      </c>
    </row>
    <row r="1344" spans="1:5" x14ac:dyDescent="0.25">
      <c r="A1344" s="1" t="s">
        <v>3202</v>
      </c>
      <c r="B1344" t="s">
        <v>3203</v>
      </c>
      <c r="C1344" t="s">
        <v>5</v>
      </c>
      <c r="D1344" t="s">
        <v>7</v>
      </c>
      <c r="E1344" s="1" t="s">
        <v>5059</v>
      </c>
    </row>
    <row r="1345" spans="1:5" x14ac:dyDescent="0.25">
      <c r="A1345" s="1" t="s">
        <v>3204</v>
      </c>
      <c r="B1345" t="s">
        <v>3205</v>
      </c>
      <c r="C1345" t="s">
        <v>2986</v>
      </c>
      <c r="D1345" t="s">
        <v>23</v>
      </c>
      <c r="E1345" s="1" t="s">
        <v>5059</v>
      </c>
    </row>
    <row r="1346" spans="1:5" x14ac:dyDescent="0.25">
      <c r="A1346" s="1" t="s">
        <v>3206</v>
      </c>
      <c r="B1346" t="s">
        <v>3207</v>
      </c>
      <c r="C1346" t="s">
        <v>1741</v>
      </c>
      <c r="D1346" t="s">
        <v>353</v>
      </c>
      <c r="E1346" s="1" t="s">
        <v>5059</v>
      </c>
    </row>
    <row r="1347" spans="1:5" x14ac:dyDescent="0.25">
      <c r="A1347" s="1" t="s">
        <v>3208</v>
      </c>
      <c r="B1347" t="s">
        <v>3209</v>
      </c>
      <c r="C1347" t="s">
        <v>1741</v>
      </c>
      <c r="D1347" t="s">
        <v>353</v>
      </c>
      <c r="E1347" s="1" t="s">
        <v>5059</v>
      </c>
    </row>
    <row r="1348" spans="1:5" x14ac:dyDescent="0.25">
      <c r="A1348" s="1" t="s">
        <v>2833</v>
      </c>
      <c r="B1348" t="s">
        <v>2834</v>
      </c>
      <c r="C1348" t="s">
        <v>2527</v>
      </c>
      <c r="D1348" t="s">
        <v>85</v>
      </c>
      <c r="E1348" s="1" t="s">
        <v>5061</v>
      </c>
    </row>
    <row r="1349" spans="1:5" x14ac:dyDescent="0.25">
      <c r="A1349" s="1" t="s">
        <v>3210</v>
      </c>
      <c r="B1349" t="s">
        <v>3211</v>
      </c>
      <c r="C1349" t="s">
        <v>2986</v>
      </c>
      <c r="D1349" t="s">
        <v>50</v>
      </c>
      <c r="E1349" s="1" t="s">
        <v>5059</v>
      </c>
    </row>
    <row r="1350" spans="1:5" x14ac:dyDescent="0.25">
      <c r="A1350" s="1" t="s">
        <v>3212</v>
      </c>
      <c r="B1350" t="s">
        <v>3213</v>
      </c>
      <c r="C1350" t="s">
        <v>2986</v>
      </c>
      <c r="D1350" t="s">
        <v>310</v>
      </c>
      <c r="E1350" s="1" t="s">
        <v>5059</v>
      </c>
    </row>
    <row r="1351" spans="1:5" x14ac:dyDescent="0.25">
      <c r="A1351" s="1" t="s">
        <v>3214</v>
      </c>
      <c r="B1351" t="s">
        <v>3215</v>
      </c>
      <c r="C1351" t="s">
        <v>2986</v>
      </c>
      <c r="D1351" t="s">
        <v>510</v>
      </c>
      <c r="E1351" s="1" t="s">
        <v>5059</v>
      </c>
    </row>
    <row r="1352" spans="1:5" x14ac:dyDescent="0.25">
      <c r="A1352" s="1" t="s">
        <v>2761</v>
      </c>
      <c r="B1352" t="s">
        <v>3216</v>
      </c>
      <c r="C1352" t="s">
        <v>2986</v>
      </c>
      <c r="D1352" t="s">
        <v>50</v>
      </c>
      <c r="E1352" s="1" t="s">
        <v>5059</v>
      </c>
    </row>
    <row r="1353" spans="1:5" x14ac:dyDescent="0.25">
      <c r="A1353" s="1" t="s">
        <v>3217</v>
      </c>
      <c r="B1353" t="s">
        <v>3218</v>
      </c>
      <c r="C1353" t="s">
        <v>2986</v>
      </c>
      <c r="D1353" t="s">
        <v>310</v>
      </c>
      <c r="E1353" s="1" t="s">
        <v>5059</v>
      </c>
    </row>
    <row r="1354" spans="1:5" x14ac:dyDescent="0.25">
      <c r="A1354" s="1" t="s">
        <v>2523</v>
      </c>
      <c r="B1354" t="s">
        <v>2524</v>
      </c>
      <c r="C1354" t="s">
        <v>1741</v>
      </c>
      <c r="D1354" t="s">
        <v>310</v>
      </c>
      <c r="E1354" s="1" t="s">
        <v>5059</v>
      </c>
    </row>
    <row r="1355" spans="1:5" x14ac:dyDescent="0.25">
      <c r="A1355" s="1" t="s">
        <v>3219</v>
      </c>
      <c r="B1355" t="s">
        <v>3220</v>
      </c>
      <c r="C1355" t="s">
        <v>2986</v>
      </c>
      <c r="D1355" t="s">
        <v>23</v>
      </c>
      <c r="E1355" s="1" t="s">
        <v>5059</v>
      </c>
    </row>
    <row r="1356" spans="1:5" x14ac:dyDescent="0.25">
      <c r="A1356" s="1" t="s">
        <v>3221</v>
      </c>
      <c r="B1356" t="s">
        <v>5449</v>
      </c>
      <c r="C1356" t="s">
        <v>2986</v>
      </c>
      <c r="D1356" t="s">
        <v>23</v>
      </c>
      <c r="E1356" s="1" t="s">
        <v>5059</v>
      </c>
    </row>
    <row r="1357" spans="1:5" x14ac:dyDescent="0.25">
      <c r="A1357" s="1" t="s">
        <v>2835</v>
      </c>
      <c r="B1357" t="s">
        <v>2836</v>
      </c>
      <c r="C1357" t="s">
        <v>1741</v>
      </c>
      <c r="D1357" t="s">
        <v>310</v>
      </c>
      <c r="E1357" s="1" t="s">
        <v>4960</v>
      </c>
    </row>
    <row r="1358" spans="1:5" x14ac:dyDescent="0.25">
      <c r="A1358" s="1" t="s">
        <v>2885</v>
      </c>
      <c r="B1358" t="s">
        <v>3223</v>
      </c>
      <c r="C1358" t="s">
        <v>2986</v>
      </c>
      <c r="D1358" t="s">
        <v>23</v>
      </c>
      <c r="E1358" s="1" t="s">
        <v>5059</v>
      </c>
    </row>
    <row r="1359" spans="1:5" x14ac:dyDescent="0.25">
      <c r="A1359" s="1" t="s">
        <v>3224</v>
      </c>
      <c r="B1359" t="s">
        <v>3225</v>
      </c>
      <c r="C1359" t="s">
        <v>1741</v>
      </c>
      <c r="D1359" t="s">
        <v>205</v>
      </c>
      <c r="E1359" s="1" t="s">
        <v>5059</v>
      </c>
    </row>
    <row r="1360" spans="1:5" x14ac:dyDescent="0.25">
      <c r="A1360" s="1" t="s">
        <v>2525</v>
      </c>
      <c r="B1360" t="s">
        <v>2526</v>
      </c>
      <c r="C1360" t="s">
        <v>2527</v>
      </c>
      <c r="D1360" t="s">
        <v>233</v>
      </c>
      <c r="E1360" s="1" t="s">
        <v>5059</v>
      </c>
    </row>
    <row r="1361" spans="1:5" x14ac:dyDescent="0.25">
      <c r="A1361" s="1" t="s">
        <v>2837</v>
      </c>
      <c r="B1361" t="s">
        <v>2838</v>
      </c>
      <c r="C1361" t="s">
        <v>2527</v>
      </c>
      <c r="D1361" t="s">
        <v>233</v>
      </c>
      <c r="E1361" s="1" t="s">
        <v>4960</v>
      </c>
    </row>
    <row r="1362" spans="1:5" x14ac:dyDescent="0.25">
      <c r="A1362" s="1" t="s">
        <v>3226</v>
      </c>
      <c r="B1362" t="s">
        <v>3227</v>
      </c>
      <c r="C1362" t="s">
        <v>1741</v>
      </c>
      <c r="D1362" t="s">
        <v>151</v>
      </c>
      <c r="E1362" s="1" t="s">
        <v>5059</v>
      </c>
    </row>
    <row r="1363" spans="1:5" x14ac:dyDescent="0.25">
      <c r="A1363" s="1" t="s">
        <v>3228</v>
      </c>
      <c r="B1363" t="s">
        <v>3229</v>
      </c>
      <c r="C1363" t="s">
        <v>1741</v>
      </c>
      <c r="D1363" t="s">
        <v>50</v>
      </c>
      <c r="E1363" s="1" t="s">
        <v>5059</v>
      </c>
    </row>
    <row r="1364" spans="1:5" x14ac:dyDescent="0.25">
      <c r="A1364" s="1" t="s">
        <v>3230</v>
      </c>
      <c r="B1364" t="s">
        <v>3231</v>
      </c>
      <c r="C1364" t="s">
        <v>1741</v>
      </c>
      <c r="D1364" t="s">
        <v>6</v>
      </c>
      <c r="E1364" s="1" t="s">
        <v>5059</v>
      </c>
    </row>
    <row r="1365" spans="1:5" x14ac:dyDescent="0.25">
      <c r="A1365" s="1" t="s">
        <v>3232</v>
      </c>
      <c r="B1365" t="s">
        <v>3233</v>
      </c>
      <c r="C1365" t="s">
        <v>1741</v>
      </c>
      <c r="D1365" t="s">
        <v>39</v>
      </c>
      <c r="E1365" s="1" t="s">
        <v>5059</v>
      </c>
    </row>
    <row r="1366" spans="1:5" x14ac:dyDescent="0.25">
      <c r="A1366" s="1" t="s">
        <v>2775</v>
      </c>
      <c r="B1366" t="s">
        <v>3234</v>
      </c>
      <c r="C1366" t="s">
        <v>2986</v>
      </c>
      <c r="D1366" t="s">
        <v>23</v>
      </c>
      <c r="E1366" s="1" t="s">
        <v>5059</v>
      </c>
    </row>
    <row r="1367" spans="1:5" x14ac:dyDescent="0.25">
      <c r="A1367" s="1" t="s">
        <v>2691</v>
      </c>
      <c r="B1367" t="s">
        <v>2840</v>
      </c>
      <c r="C1367" t="s">
        <v>1741</v>
      </c>
      <c r="D1367" t="s">
        <v>23</v>
      </c>
      <c r="E1367" s="1" t="s">
        <v>5059</v>
      </c>
    </row>
    <row r="1368" spans="1:5" x14ac:dyDescent="0.25">
      <c r="A1368" s="1" t="s">
        <v>2839</v>
      </c>
      <c r="B1368" t="s">
        <v>2840</v>
      </c>
      <c r="C1368" t="s">
        <v>1741</v>
      </c>
      <c r="D1368" t="s">
        <v>23</v>
      </c>
      <c r="E1368" s="1" t="s">
        <v>4960</v>
      </c>
    </row>
    <row r="1369" spans="1:5" x14ac:dyDescent="0.25">
      <c r="A1369" s="1" t="s">
        <v>3236</v>
      </c>
      <c r="B1369" t="s">
        <v>3237</v>
      </c>
      <c r="C1369" t="s">
        <v>2986</v>
      </c>
      <c r="D1369" t="s">
        <v>49</v>
      </c>
      <c r="E1369" s="1" t="s">
        <v>5059</v>
      </c>
    </row>
    <row r="1370" spans="1:5" x14ac:dyDescent="0.25">
      <c r="A1370" s="1" t="s">
        <v>3238</v>
      </c>
      <c r="B1370" t="s">
        <v>3239</v>
      </c>
      <c r="C1370" t="s">
        <v>2986</v>
      </c>
      <c r="D1370" t="s">
        <v>49</v>
      </c>
      <c r="E1370" s="1" t="s">
        <v>5059</v>
      </c>
    </row>
    <row r="1371" spans="1:5" x14ac:dyDescent="0.25">
      <c r="A1371" s="1" t="s">
        <v>2528</v>
      </c>
      <c r="B1371" t="s">
        <v>2529</v>
      </c>
      <c r="C1371" t="s">
        <v>1741</v>
      </c>
      <c r="D1371" t="s">
        <v>510</v>
      </c>
      <c r="E1371" s="1" t="s">
        <v>5059</v>
      </c>
    </row>
    <row r="1372" spans="1:5" x14ac:dyDescent="0.25">
      <c r="A1372" s="1" t="s">
        <v>2841</v>
      </c>
      <c r="B1372" t="s">
        <v>2529</v>
      </c>
      <c r="C1372" t="s">
        <v>1741</v>
      </c>
      <c r="D1372" t="s">
        <v>510</v>
      </c>
      <c r="E1372" s="1" t="s">
        <v>4960</v>
      </c>
    </row>
    <row r="1373" spans="1:5" x14ac:dyDescent="0.25">
      <c r="A1373" s="1" t="s">
        <v>2756</v>
      </c>
      <c r="B1373" t="s">
        <v>3242</v>
      </c>
      <c r="C1373" t="s">
        <v>2986</v>
      </c>
      <c r="D1373" t="s">
        <v>23</v>
      </c>
      <c r="E1373" s="1" t="s">
        <v>5059</v>
      </c>
    </row>
    <row r="1374" spans="1:5" x14ac:dyDescent="0.25">
      <c r="A1374" s="1" t="s">
        <v>2729</v>
      </c>
      <c r="B1374" t="s">
        <v>3243</v>
      </c>
      <c r="C1374" t="s">
        <v>2986</v>
      </c>
      <c r="D1374" t="s">
        <v>23</v>
      </c>
      <c r="E1374" s="1" t="s">
        <v>5059</v>
      </c>
    </row>
    <row r="1375" spans="1:5" x14ac:dyDescent="0.25">
      <c r="A1375" s="1" t="s">
        <v>3244</v>
      </c>
      <c r="B1375" t="s">
        <v>3245</v>
      </c>
      <c r="C1375" t="s">
        <v>2986</v>
      </c>
      <c r="D1375" t="s">
        <v>23</v>
      </c>
      <c r="E1375" s="1" t="s">
        <v>5059</v>
      </c>
    </row>
    <row r="1376" spans="1:5" x14ac:dyDescent="0.25">
      <c r="A1376" s="1" t="s">
        <v>3246</v>
      </c>
      <c r="B1376" t="s">
        <v>3247</v>
      </c>
      <c r="C1376" t="s">
        <v>1741</v>
      </c>
      <c r="D1376" t="s">
        <v>23</v>
      </c>
      <c r="E1376" s="1" t="s">
        <v>5059</v>
      </c>
    </row>
    <row r="1377" spans="1:5" x14ac:dyDescent="0.25">
      <c r="A1377" s="1" t="s">
        <v>3248</v>
      </c>
      <c r="B1377" t="s">
        <v>3249</v>
      </c>
      <c r="C1377" t="s">
        <v>2986</v>
      </c>
      <c r="D1377" t="s">
        <v>23</v>
      </c>
      <c r="E1377" s="1" t="s">
        <v>5059</v>
      </c>
    </row>
    <row r="1378" spans="1:5" x14ac:dyDescent="0.25">
      <c r="A1378" s="1" t="s">
        <v>3250</v>
      </c>
      <c r="B1378" t="s">
        <v>3251</v>
      </c>
      <c r="C1378" t="s">
        <v>1746</v>
      </c>
      <c r="D1378" t="s">
        <v>42</v>
      </c>
      <c r="E1378" s="1" t="s">
        <v>5059</v>
      </c>
    </row>
    <row r="1379" spans="1:5" x14ac:dyDescent="0.25">
      <c r="A1379" s="1" t="s">
        <v>2937</v>
      </c>
      <c r="B1379" t="s">
        <v>3252</v>
      </c>
      <c r="C1379" t="s">
        <v>2986</v>
      </c>
      <c r="D1379" t="s">
        <v>22</v>
      </c>
      <c r="E1379" s="1" t="s">
        <v>5059</v>
      </c>
    </row>
    <row r="1380" spans="1:5" x14ac:dyDescent="0.25">
      <c r="A1380" s="1" t="s">
        <v>3253</v>
      </c>
      <c r="B1380" t="s">
        <v>3254</v>
      </c>
      <c r="C1380" t="s">
        <v>2986</v>
      </c>
      <c r="D1380" t="s">
        <v>23</v>
      </c>
      <c r="E1380" s="1" t="s">
        <v>5059</v>
      </c>
    </row>
    <row r="1381" spans="1:5" x14ac:dyDescent="0.25">
      <c r="A1381" s="1" t="s">
        <v>2751</v>
      </c>
      <c r="B1381" t="s">
        <v>3255</v>
      </c>
      <c r="C1381" t="s">
        <v>2986</v>
      </c>
      <c r="D1381" t="s">
        <v>50</v>
      </c>
      <c r="E1381" s="1" t="s">
        <v>5059</v>
      </c>
    </row>
    <row r="1382" spans="1:5" x14ac:dyDescent="0.25">
      <c r="A1382" s="1" t="s">
        <v>2819</v>
      </c>
      <c r="B1382" t="s">
        <v>3256</v>
      </c>
      <c r="C1382" t="s">
        <v>2986</v>
      </c>
      <c r="D1382" t="s">
        <v>205</v>
      </c>
      <c r="E1382" s="1" t="s">
        <v>5059</v>
      </c>
    </row>
    <row r="1383" spans="1:5" x14ac:dyDescent="0.25">
      <c r="A1383" s="1" t="s">
        <v>3257</v>
      </c>
      <c r="B1383" t="s">
        <v>3258</v>
      </c>
      <c r="C1383" t="s">
        <v>2986</v>
      </c>
      <c r="D1383" t="s">
        <v>510</v>
      </c>
      <c r="E1383" s="1" t="s">
        <v>5059</v>
      </c>
    </row>
    <row r="1384" spans="1:5" x14ac:dyDescent="0.25">
      <c r="A1384" s="1" t="s">
        <v>3259</v>
      </c>
      <c r="B1384" t="s">
        <v>3260</v>
      </c>
      <c r="C1384" t="s">
        <v>1741</v>
      </c>
      <c r="D1384" t="s">
        <v>50</v>
      </c>
      <c r="E1384" s="1" t="s">
        <v>5059</v>
      </c>
    </row>
    <row r="1385" spans="1:5" x14ac:dyDescent="0.25">
      <c r="A1385" s="1" t="s">
        <v>3261</v>
      </c>
      <c r="B1385" t="s">
        <v>3262</v>
      </c>
      <c r="C1385" t="s">
        <v>2986</v>
      </c>
      <c r="D1385" t="s">
        <v>49</v>
      </c>
      <c r="E1385" s="1" t="s">
        <v>5059</v>
      </c>
    </row>
    <row r="1386" spans="1:5" x14ac:dyDescent="0.25">
      <c r="A1386" s="1" t="s">
        <v>3263</v>
      </c>
      <c r="B1386" t="s">
        <v>3264</v>
      </c>
      <c r="C1386" t="s">
        <v>2986</v>
      </c>
      <c r="D1386" t="s">
        <v>49</v>
      </c>
      <c r="E1386" s="1" t="s">
        <v>5059</v>
      </c>
    </row>
    <row r="1387" spans="1:5" x14ac:dyDescent="0.25">
      <c r="A1387" s="1" t="s">
        <v>2820</v>
      </c>
      <c r="B1387" t="s">
        <v>3265</v>
      </c>
      <c r="C1387" t="s">
        <v>1741</v>
      </c>
      <c r="D1387" t="s">
        <v>50</v>
      </c>
      <c r="E1387" s="1" t="s">
        <v>5059</v>
      </c>
    </row>
    <row r="1388" spans="1:5" x14ac:dyDescent="0.25">
      <c r="A1388" s="1" t="s">
        <v>2807</v>
      </c>
      <c r="B1388" t="s">
        <v>5208</v>
      </c>
      <c r="C1388" t="s">
        <v>1741</v>
      </c>
      <c r="D1388" t="s">
        <v>310</v>
      </c>
      <c r="E1388" s="1" t="s">
        <v>5059</v>
      </c>
    </row>
    <row r="1389" spans="1:5" x14ac:dyDescent="0.25">
      <c r="A1389" s="1" t="s">
        <v>2728</v>
      </c>
      <c r="B1389" t="s">
        <v>3268</v>
      </c>
      <c r="C1389" t="s">
        <v>2986</v>
      </c>
      <c r="D1389" t="s">
        <v>7</v>
      </c>
      <c r="E1389" s="1" t="s">
        <v>5059</v>
      </c>
    </row>
    <row r="1390" spans="1:5" x14ac:dyDescent="0.25">
      <c r="A1390" s="1" t="s">
        <v>3269</v>
      </c>
      <c r="B1390" t="s">
        <v>3270</v>
      </c>
      <c r="C1390" t="s">
        <v>2986</v>
      </c>
      <c r="D1390" t="s">
        <v>23</v>
      </c>
      <c r="E1390" s="1" t="s">
        <v>5059</v>
      </c>
    </row>
    <row r="1391" spans="1:5" x14ac:dyDescent="0.25">
      <c r="A1391" s="1" t="s">
        <v>3271</v>
      </c>
      <c r="B1391" t="s">
        <v>3272</v>
      </c>
      <c r="C1391" t="s">
        <v>2986</v>
      </c>
      <c r="D1391" t="s">
        <v>23</v>
      </c>
      <c r="E1391" s="1" t="s">
        <v>5059</v>
      </c>
    </row>
    <row r="1392" spans="1:5" x14ac:dyDescent="0.25">
      <c r="A1392" s="1" t="s">
        <v>3273</v>
      </c>
      <c r="B1392" t="s">
        <v>3274</v>
      </c>
      <c r="C1392" t="s">
        <v>1741</v>
      </c>
      <c r="D1392" t="s">
        <v>6</v>
      </c>
      <c r="E1392" s="1" t="s">
        <v>5059</v>
      </c>
    </row>
    <row r="1393" spans="1:5" x14ac:dyDescent="0.25">
      <c r="A1393" s="1" t="s">
        <v>2750</v>
      </c>
      <c r="B1393" t="s">
        <v>3275</v>
      </c>
      <c r="C1393" t="s">
        <v>1741</v>
      </c>
      <c r="D1393" t="s">
        <v>23</v>
      </c>
      <c r="E1393" s="1" t="s">
        <v>5059</v>
      </c>
    </row>
    <row r="1394" spans="1:5" x14ac:dyDescent="0.25">
      <c r="A1394" s="1" t="s">
        <v>2711</v>
      </c>
      <c r="B1394" t="s">
        <v>3276</v>
      </c>
      <c r="C1394" t="s">
        <v>1741</v>
      </c>
      <c r="D1394" t="s">
        <v>42</v>
      </c>
      <c r="E1394" s="1" t="s">
        <v>5059</v>
      </c>
    </row>
    <row r="1395" spans="1:5" x14ac:dyDescent="0.25">
      <c r="A1395" s="1" t="s">
        <v>2713</v>
      </c>
      <c r="B1395" t="s">
        <v>3277</v>
      </c>
      <c r="C1395" t="s">
        <v>1741</v>
      </c>
      <c r="D1395" t="s">
        <v>353</v>
      </c>
      <c r="E1395" s="1" t="s">
        <v>5059</v>
      </c>
    </row>
    <row r="1396" spans="1:5" x14ac:dyDescent="0.25">
      <c r="A1396" s="1" t="s">
        <v>2718</v>
      </c>
      <c r="B1396" t="s">
        <v>3278</v>
      </c>
      <c r="C1396" t="s">
        <v>1741</v>
      </c>
      <c r="D1396" t="s">
        <v>233</v>
      </c>
      <c r="E1396" s="1" t="s">
        <v>5059</v>
      </c>
    </row>
    <row r="1397" spans="1:5" x14ac:dyDescent="0.25">
      <c r="A1397" s="1" t="s">
        <v>2712</v>
      </c>
      <c r="B1397" t="s">
        <v>3279</v>
      </c>
      <c r="C1397" t="s">
        <v>1741</v>
      </c>
      <c r="D1397" t="s">
        <v>23</v>
      </c>
      <c r="E1397" s="1" t="s">
        <v>5059</v>
      </c>
    </row>
    <row r="1398" spans="1:5" x14ac:dyDescent="0.25">
      <c r="A1398" s="1" t="s">
        <v>2702</v>
      </c>
      <c r="B1398" t="s">
        <v>3280</v>
      </c>
      <c r="C1398" t="s">
        <v>2986</v>
      </c>
      <c r="D1398" t="s">
        <v>353</v>
      </c>
      <c r="E1398" s="1" t="s">
        <v>5059</v>
      </c>
    </row>
    <row r="1399" spans="1:5" x14ac:dyDescent="0.25">
      <c r="A1399" s="1" t="s">
        <v>3281</v>
      </c>
      <c r="B1399" t="s">
        <v>3282</v>
      </c>
      <c r="C1399" t="s">
        <v>2986</v>
      </c>
      <c r="D1399" t="s">
        <v>85</v>
      </c>
      <c r="E1399" s="1" t="s">
        <v>5059</v>
      </c>
    </row>
    <row r="1400" spans="1:5" x14ac:dyDescent="0.25">
      <c r="A1400" s="1" t="s">
        <v>2786</v>
      </c>
      <c r="B1400" t="s">
        <v>3283</v>
      </c>
      <c r="C1400" t="s">
        <v>1741</v>
      </c>
      <c r="D1400" t="s">
        <v>49</v>
      </c>
      <c r="E1400" s="1" t="s">
        <v>5059</v>
      </c>
    </row>
    <row r="1401" spans="1:5" x14ac:dyDescent="0.25">
      <c r="A1401" s="1" t="s">
        <v>2822</v>
      </c>
      <c r="B1401" t="s">
        <v>3284</v>
      </c>
      <c r="C1401" t="s">
        <v>1741</v>
      </c>
      <c r="D1401" t="s">
        <v>49</v>
      </c>
      <c r="E1401" s="1" t="s">
        <v>5059</v>
      </c>
    </row>
    <row r="1402" spans="1:5" x14ac:dyDescent="0.25">
      <c r="A1402" s="1" t="s">
        <v>3285</v>
      </c>
      <c r="B1402" t="s">
        <v>3286</v>
      </c>
      <c r="C1402" t="s">
        <v>1741</v>
      </c>
      <c r="D1402" t="s">
        <v>7</v>
      </c>
      <c r="E1402" s="1" t="s">
        <v>5059</v>
      </c>
    </row>
    <row r="1403" spans="1:5" x14ac:dyDescent="0.25">
      <c r="A1403" s="1" t="s">
        <v>2798</v>
      </c>
      <c r="B1403" t="s">
        <v>3287</v>
      </c>
      <c r="C1403" t="s">
        <v>2986</v>
      </c>
      <c r="D1403" t="s">
        <v>85</v>
      </c>
      <c r="E1403" s="1" t="s">
        <v>5059</v>
      </c>
    </row>
    <row r="1404" spans="1:5" x14ac:dyDescent="0.25">
      <c r="A1404" s="1" t="s">
        <v>3288</v>
      </c>
      <c r="B1404" t="s">
        <v>3289</v>
      </c>
      <c r="C1404" t="s">
        <v>1741</v>
      </c>
      <c r="D1404" t="s">
        <v>151</v>
      </c>
      <c r="E1404" s="1" t="s">
        <v>5059</v>
      </c>
    </row>
    <row r="1405" spans="1:5" x14ac:dyDescent="0.25">
      <c r="A1405" s="1" t="s">
        <v>2787</v>
      </c>
      <c r="B1405" t="s">
        <v>2842</v>
      </c>
      <c r="C1405" t="s">
        <v>1741</v>
      </c>
      <c r="D1405" t="s">
        <v>50</v>
      </c>
      <c r="E1405" s="1" t="s">
        <v>5061</v>
      </c>
    </row>
    <row r="1406" spans="1:5" x14ac:dyDescent="0.25">
      <c r="A1406" s="1" t="s">
        <v>2805</v>
      </c>
      <c r="B1406" t="s">
        <v>3290</v>
      </c>
      <c r="C1406" t="s">
        <v>2986</v>
      </c>
      <c r="D1406" t="s">
        <v>310</v>
      </c>
      <c r="E1406" s="1" t="s">
        <v>5059</v>
      </c>
    </row>
    <row r="1407" spans="1:5" x14ac:dyDescent="0.25">
      <c r="A1407" s="1" t="s">
        <v>2827</v>
      </c>
      <c r="B1407" t="s">
        <v>3291</v>
      </c>
      <c r="C1407" t="s">
        <v>2527</v>
      </c>
      <c r="D1407" t="s">
        <v>49</v>
      </c>
      <c r="E1407" s="1" t="s">
        <v>5059</v>
      </c>
    </row>
    <row r="1408" spans="1:5" x14ac:dyDescent="0.25">
      <c r="A1408" s="1" t="s">
        <v>2781</v>
      </c>
      <c r="B1408" t="s">
        <v>2845</v>
      </c>
      <c r="C1408" t="s">
        <v>2527</v>
      </c>
      <c r="D1408" t="s">
        <v>49</v>
      </c>
      <c r="E1408" s="1" t="s">
        <v>5061</v>
      </c>
    </row>
    <row r="1409" spans="1:5" x14ac:dyDescent="0.25">
      <c r="A1409" s="1" t="s">
        <v>2846</v>
      </c>
      <c r="B1409" t="s">
        <v>2847</v>
      </c>
      <c r="C1409" t="s">
        <v>1746</v>
      </c>
      <c r="D1409" t="s">
        <v>510</v>
      </c>
      <c r="E1409" s="1" t="s">
        <v>4960</v>
      </c>
    </row>
    <row r="1410" spans="1:5" x14ac:dyDescent="0.25">
      <c r="A1410" s="1" t="s">
        <v>2791</v>
      </c>
      <c r="B1410" t="s">
        <v>3292</v>
      </c>
      <c r="C1410" t="s">
        <v>2986</v>
      </c>
      <c r="D1410" t="s">
        <v>23</v>
      </c>
      <c r="E1410" s="1" t="s">
        <v>5059</v>
      </c>
    </row>
    <row r="1411" spans="1:5" x14ac:dyDescent="0.25">
      <c r="A1411" s="1" t="s">
        <v>2796</v>
      </c>
      <c r="B1411" t="s">
        <v>3293</v>
      </c>
      <c r="C1411" t="s">
        <v>2986</v>
      </c>
      <c r="D1411" t="s">
        <v>23</v>
      </c>
      <c r="E1411" s="1" t="s">
        <v>5059</v>
      </c>
    </row>
    <row r="1412" spans="1:5" x14ac:dyDescent="0.25">
      <c r="A1412" s="1" t="s">
        <v>2701</v>
      </c>
      <c r="B1412" t="s">
        <v>3294</v>
      </c>
      <c r="C1412" t="s">
        <v>2986</v>
      </c>
      <c r="D1412" t="s">
        <v>50</v>
      </c>
      <c r="E1412" s="1" t="s">
        <v>5059</v>
      </c>
    </row>
    <row r="1413" spans="1:5" x14ac:dyDescent="0.25">
      <c r="A1413" s="1" t="s">
        <v>2759</v>
      </c>
      <c r="B1413" t="s">
        <v>3295</v>
      </c>
      <c r="C1413" t="s">
        <v>2986</v>
      </c>
      <c r="D1413" t="s">
        <v>6</v>
      </c>
      <c r="E1413" s="1" t="s">
        <v>5059</v>
      </c>
    </row>
    <row r="1414" spans="1:5" x14ac:dyDescent="0.25">
      <c r="A1414" s="1" t="s">
        <v>2763</v>
      </c>
      <c r="B1414" t="s">
        <v>3296</v>
      </c>
      <c r="C1414" t="s">
        <v>2986</v>
      </c>
      <c r="D1414" t="s">
        <v>310</v>
      </c>
      <c r="E1414" s="1" t="s">
        <v>5059</v>
      </c>
    </row>
    <row r="1415" spans="1:5" x14ac:dyDescent="0.25">
      <c r="A1415" s="1" t="s">
        <v>2774</v>
      </c>
      <c r="B1415" t="s">
        <v>3297</v>
      </c>
      <c r="C1415" t="s">
        <v>2986</v>
      </c>
      <c r="D1415" t="s">
        <v>68</v>
      </c>
      <c r="E1415" s="1" t="s">
        <v>5059</v>
      </c>
    </row>
    <row r="1416" spans="1:5" x14ac:dyDescent="0.25">
      <c r="A1416" s="1" t="s">
        <v>3298</v>
      </c>
      <c r="B1416" t="s">
        <v>3299</v>
      </c>
      <c r="C1416" t="s">
        <v>1741</v>
      </c>
      <c r="D1416" t="s">
        <v>23</v>
      </c>
      <c r="E1416" s="1" t="s">
        <v>5059</v>
      </c>
    </row>
    <row r="1417" spans="1:5" x14ac:dyDescent="0.25">
      <c r="A1417" s="1" t="s">
        <v>2754</v>
      </c>
      <c r="B1417" t="s">
        <v>3300</v>
      </c>
      <c r="C1417" t="s">
        <v>1741</v>
      </c>
      <c r="D1417" t="s">
        <v>310</v>
      </c>
      <c r="E1417" s="1" t="s">
        <v>5059</v>
      </c>
    </row>
    <row r="1418" spans="1:5" x14ac:dyDescent="0.25">
      <c r="A1418" s="1" t="s">
        <v>2686</v>
      </c>
      <c r="B1418" t="s">
        <v>3301</v>
      </c>
      <c r="C1418" t="s">
        <v>2986</v>
      </c>
      <c r="D1418" t="s">
        <v>23</v>
      </c>
      <c r="E1418" s="1" t="s">
        <v>5059</v>
      </c>
    </row>
    <row r="1419" spans="1:5" x14ac:dyDescent="0.25">
      <c r="A1419" s="1" t="s">
        <v>2942</v>
      </c>
      <c r="B1419" t="s">
        <v>3302</v>
      </c>
      <c r="C1419" t="s">
        <v>1741</v>
      </c>
      <c r="D1419" t="s">
        <v>310</v>
      </c>
      <c r="E1419" s="1" t="s">
        <v>5059</v>
      </c>
    </row>
    <row r="1420" spans="1:5" x14ac:dyDescent="0.25">
      <c r="A1420" s="1" t="s">
        <v>2764</v>
      </c>
      <c r="B1420" t="s">
        <v>3303</v>
      </c>
      <c r="C1420" t="s">
        <v>2986</v>
      </c>
      <c r="D1420" t="s">
        <v>23</v>
      </c>
      <c r="E1420" s="1" t="s">
        <v>5059</v>
      </c>
    </row>
    <row r="1421" spans="1:5" x14ac:dyDescent="0.25">
      <c r="A1421" s="1" t="s">
        <v>2815</v>
      </c>
      <c r="B1421" t="s">
        <v>3304</v>
      </c>
      <c r="C1421" t="s">
        <v>1741</v>
      </c>
      <c r="D1421" t="s">
        <v>39</v>
      </c>
      <c r="E1421" s="1" t="s">
        <v>5059</v>
      </c>
    </row>
    <row r="1422" spans="1:5" x14ac:dyDescent="0.25">
      <c r="A1422" s="1" t="s">
        <v>2825</v>
      </c>
      <c r="B1422" t="s">
        <v>3305</v>
      </c>
      <c r="C1422" t="s">
        <v>1741</v>
      </c>
      <c r="D1422" t="s">
        <v>310</v>
      </c>
      <c r="E1422" s="1" t="s">
        <v>5059</v>
      </c>
    </row>
    <row r="1423" spans="1:5" x14ac:dyDescent="0.25">
      <c r="A1423" s="1" t="s">
        <v>2689</v>
      </c>
      <c r="B1423" t="s">
        <v>3306</v>
      </c>
      <c r="C1423" t="s">
        <v>1741</v>
      </c>
      <c r="D1423" t="s">
        <v>68</v>
      </c>
      <c r="E1423" s="1" t="s">
        <v>5059</v>
      </c>
    </row>
    <row r="1424" spans="1:5" x14ac:dyDescent="0.25">
      <c r="A1424" s="1" t="s">
        <v>2730</v>
      </c>
      <c r="B1424" t="s">
        <v>3307</v>
      </c>
      <c r="C1424" t="s">
        <v>2986</v>
      </c>
      <c r="D1424" t="s">
        <v>310</v>
      </c>
      <c r="E1424" s="1" t="s">
        <v>5059</v>
      </c>
    </row>
    <row r="1425" spans="1:5" x14ac:dyDescent="0.25">
      <c r="A1425" s="1" t="s">
        <v>3308</v>
      </c>
      <c r="B1425" t="s">
        <v>3309</v>
      </c>
      <c r="C1425" t="s">
        <v>2986</v>
      </c>
      <c r="D1425" t="s">
        <v>310</v>
      </c>
      <c r="E1425" s="1" t="s">
        <v>5059</v>
      </c>
    </row>
    <row r="1426" spans="1:5" x14ac:dyDescent="0.25">
      <c r="A1426" s="1" t="s">
        <v>3310</v>
      </c>
      <c r="B1426" t="s">
        <v>3311</v>
      </c>
      <c r="C1426" t="s">
        <v>2986</v>
      </c>
      <c r="D1426" t="s">
        <v>22</v>
      </c>
      <c r="E1426" s="1" t="s">
        <v>5059</v>
      </c>
    </row>
    <row r="1427" spans="1:5" x14ac:dyDescent="0.25">
      <c r="A1427" s="1" t="s">
        <v>2799</v>
      </c>
      <c r="B1427" t="s">
        <v>3312</v>
      </c>
      <c r="C1427" t="s">
        <v>1741</v>
      </c>
      <c r="D1427" t="s">
        <v>50</v>
      </c>
      <c r="E1427" s="1" t="s">
        <v>5059</v>
      </c>
    </row>
    <row r="1428" spans="1:5" x14ac:dyDescent="0.25">
      <c r="A1428" s="1" t="s">
        <v>3313</v>
      </c>
      <c r="B1428" t="s">
        <v>3314</v>
      </c>
      <c r="C1428" t="s">
        <v>1741</v>
      </c>
      <c r="D1428" t="s">
        <v>22</v>
      </c>
      <c r="E1428" s="1" t="s">
        <v>5059</v>
      </c>
    </row>
    <row r="1429" spans="1:5" x14ac:dyDescent="0.25">
      <c r="A1429" s="1" t="s">
        <v>2943</v>
      </c>
      <c r="B1429" t="s">
        <v>3315</v>
      </c>
      <c r="C1429" t="s">
        <v>1741</v>
      </c>
      <c r="D1429" t="s">
        <v>49</v>
      </c>
      <c r="E1429" s="1" t="s">
        <v>5059</v>
      </c>
    </row>
    <row r="1430" spans="1:5" x14ac:dyDescent="0.25">
      <c r="A1430" s="1" t="s">
        <v>3316</v>
      </c>
      <c r="B1430" t="s">
        <v>3317</v>
      </c>
      <c r="C1430" t="s">
        <v>1741</v>
      </c>
      <c r="D1430" t="s">
        <v>7</v>
      </c>
      <c r="E1430" s="1" t="s">
        <v>5059</v>
      </c>
    </row>
    <row r="1431" spans="1:5" x14ac:dyDescent="0.25">
      <c r="A1431" s="1" t="s">
        <v>2732</v>
      </c>
      <c r="B1431" t="s">
        <v>3318</v>
      </c>
      <c r="C1431" t="s">
        <v>2986</v>
      </c>
      <c r="D1431" t="s">
        <v>7</v>
      </c>
      <c r="E1431" s="1" t="s">
        <v>5059</v>
      </c>
    </row>
    <row r="1432" spans="1:5" x14ac:dyDescent="0.25">
      <c r="A1432" s="1" t="s">
        <v>3319</v>
      </c>
      <c r="B1432" t="s">
        <v>3320</v>
      </c>
      <c r="C1432" t="s">
        <v>1741</v>
      </c>
      <c r="D1432" t="s">
        <v>50</v>
      </c>
      <c r="E1432" s="1" t="s">
        <v>5059</v>
      </c>
    </row>
    <row r="1433" spans="1:5" x14ac:dyDescent="0.25">
      <c r="A1433" s="1" t="s">
        <v>3321</v>
      </c>
      <c r="B1433" t="s">
        <v>3322</v>
      </c>
      <c r="C1433" t="s">
        <v>2986</v>
      </c>
      <c r="D1433" t="s">
        <v>23</v>
      </c>
      <c r="E1433" s="1" t="s">
        <v>5059</v>
      </c>
    </row>
    <row r="1434" spans="1:5" x14ac:dyDescent="0.25">
      <c r="A1434" s="1" t="s">
        <v>2831</v>
      </c>
      <c r="B1434" t="s">
        <v>3323</v>
      </c>
      <c r="C1434" t="s">
        <v>2986</v>
      </c>
      <c r="D1434" t="s">
        <v>23</v>
      </c>
      <c r="E1434" s="1" t="s">
        <v>5059</v>
      </c>
    </row>
    <row r="1435" spans="1:5" x14ac:dyDescent="0.25">
      <c r="A1435" s="1" t="s">
        <v>3324</v>
      </c>
      <c r="B1435" t="s">
        <v>3325</v>
      </c>
      <c r="C1435" t="s">
        <v>2986</v>
      </c>
      <c r="D1435" t="s">
        <v>49</v>
      </c>
      <c r="E1435" s="1" t="s">
        <v>5059</v>
      </c>
    </row>
    <row r="1436" spans="1:5" x14ac:dyDescent="0.25">
      <c r="A1436" s="1" t="s">
        <v>2698</v>
      </c>
      <c r="B1436" t="s">
        <v>3326</v>
      </c>
      <c r="C1436" t="s">
        <v>1741</v>
      </c>
      <c r="D1436" t="s">
        <v>50</v>
      </c>
      <c r="E1436" s="1" t="s">
        <v>5059</v>
      </c>
    </row>
    <row r="1437" spans="1:5" x14ac:dyDescent="0.25">
      <c r="A1437" s="1" t="s">
        <v>2800</v>
      </c>
      <c r="B1437" t="s">
        <v>3327</v>
      </c>
      <c r="C1437" t="s">
        <v>2986</v>
      </c>
      <c r="D1437" t="s">
        <v>23</v>
      </c>
      <c r="E1437" s="1" t="s">
        <v>5059</v>
      </c>
    </row>
    <row r="1438" spans="1:5" x14ac:dyDescent="0.25">
      <c r="A1438" s="1" t="s">
        <v>3328</v>
      </c>
      <c r="B1438" t="s">
        <v>3329</v>
      </c>
      <c r="C1438" t="s">
        <v>2986</v>
      </c>
      <c r="D1438" t="s">
        <v>23</v>
      </c>
      <c r="E1438" s="1" t="s">
        <v>5059</v>
      </c>
    </row>
    <row r="1439" spans="1:5" x14ac:dyDescent="0.25">
      <c r="A1439" s="1" t="s">
        <v>3330</v>
      </c>
      <c r="B1439" t="s">
        <v>3331</v>
      </c>
      <c r="C1439" t="s">
        <v>1741</v>
      </c>
      <c r="D1439" t="s">
        <v>210</v>
      </c>
      <c r="E1439" s="1" t="s">
        <v>5059</v>
      </c>
    </row>
    <row r="1440" spans="1:5" x14ac:dyDescent="0.25">
      <c r="A1440" s="1" t="s">
        <v>2794</v>
      </c>
      <c r="B1440" t="s">
        <v>3332</v>
      </c>
      <c r="C1440" t="s">
        <v>1746</v>
      </c>
      <c r="D1440" t="s">
        <v>50</v>
      </c>
      <c r="E1440" s="1" t="s">
        <v>5059</v>
      </c>
    </row>
    <row r="1441" spans="1:5" x14ac:dyDescent="0.25">
      <c r="A1441" s="1" t="s">
        <v>3333</v>
      </c>
      <c r="B1441" t="s">
        <v>5649</v>
      </c>
      <c r="C1441" t="s">
        <v>1741</v>
      </c>
      <c r="D1441" t="s">
        <v>310</v>
      </c>
      <c r="E1441" s="1" t="s">
        <v>5059</v>
      </c>
    </row>
    <row r="1442" spans="1:5" x14ac:dyDescent="0.25">
      <c r="A1442" s="1" t="s">
        <v>2788</v>
      </c>
      <c r="B1442" t="s">
        <v>3335</v>
      </c>
      <c r="C1442" t="s">
        <v>2986</v>
      </c>
      <c r="D1442" t="s">
        <v>510</v>
      </c>
      <c r="E1442" s="1" t="s">
        <v>5059</v>
      </c>
    </row>
    <row r="1443" spans="1:5" x14ac:dyDescent="0.25">
      <c r="A1443" s="1" t="s">
        <v>3336</v>
      </c>
      <c r="B1443" t="s">
        <v>3337</v>
      </c>
      <c r="C1443" t="s">
        <v>2986</v>
      </c>
      <c r="D1443" t="s">
        <v>310</v>
      </c>
      <c r="E1443" s="1" t="s">
        <v>5059</v>
      </c>
    </row>
    <row r="1444" spans="1:5" x14ac:dyDescent="0.25">
      <c r="A1444" s="1" t="s">
        <v>2690</v>
      </c>
      <c r="B1444" t="s">
        <v>3338</v>
      </c>
      <c r="C1444" t="s">
        <v>1741</v>
      </c>
      <c r="D1444" t="s">
        <v>205</v>
      </c>
      <c r="E1444" s="1" t="s">
        <v>5059</v>
      </c>
    </row>
    <row r="1445" spans="1:5" x14ac:dyDescent="0.25">
      <c r="A1445" s="1" t="s">
        <v>2755</v>
      </c>
      <c r="B1445" t="s">
        <v>2848</v>
      </c>
      <c r="C1445" t="s">
        <v>1741</v>
      </c>
      <c r="D1445" t="s">
        <v>205</v>
      </c>
      <c r="E1445" s="1" t="s">
        <v>5061</v>
      </c>
    </row>
    <row r="1446" spans="1:5" x14ac:dyDescent="0.25">
      <c r="A1446" s="1" t="s">
        <v>3339</v>
      </c>
      <c r="B1446" t="s">
        <v>3340</v>
      </c>
      <c r="C1446" t="s">
        <v>1746</v>
      </c>
      <c r="D1446" t="s">
        <v>23</v>
      </c>
      <c r="E1446" s="1" t="s">
        <v>5059</v>
      </c>
    </row>
    <row r="1447" spans="1:5" x14ac:dyDescent="0.25">
      <c r="A1447" s="1" t="s">
        <v>3341</v>
      </c>
      <c r="B1447" t="s">
        <v>3342</v>
      </c>
      <c r="C1447" t="s">
        <v>2986</v>
      </c>
      <c r="D1447" t="s">
        <v>23</v>
      </c>
      <c r="E1447" s="1" t="s">
        <v>5059</v>
      </c>
    </row>
    <row r="1448" spans="1:5" x14ac:dyDescent="0.25">
      <c r="A1448" s="1" t="s">
        <v>2789</v>
      </c>
      <c r="B1448" t="s">
        <v>3343</v>
      </c>
      <c r="C1448" t="s">
        <v>1741</v>
      </c>
      <c r="D1448" t="s">
        <v>210</v>
      </c>
      <c r="E1448" s="1" t="s">
        <v>5059</v>
      </c>
    </row>
    <row r="1449" spans="1:5" x14ac:dyDescent="0.25">
      <c r="A1449" s="1" t="s">
        <v>2790</v>
      </c>
      <c r="B1449" t="s">
        <v>3344</v>
      </c>
      <c r="C1449" t="s">
        <v>2986</v>
      </c>
      <c r="D1449" t="s">
        <v>39</v>
      </c>
      <c r="E1449" s="1" t="s">
        <v>5059</v>
      </c>
    </row>
    <row r="1450" spans="1:5" x14ac:dyDescent="0.25">
      <c r="A1450" s="1" t="s">
        <v>2814</v>
      </c>
      <c r="B1450" t="s">
        <v>3345</v>
      </c>
      <c r="C1450" t="s">
        <v>1741</v>
      </c>
      <c r="D1450" t="s">
        <v>310</v>
      </c>
      <c r="E1450" s="1" t="s">
        <v>5059</v>
      </c>
    </row>
    <row r="1451" spans="1:5" x14ac:dyDescent="0.25">
      <c r="A1451" s="1" t="s">
        <v>2731</v>
      </c>
      <c r="B1451" t="s">
        <v>3346</v>
      </c>
      <c r="C1451" t="s">
        <v>1741</v>
      </c>
      <c r="D1451" t="s">
        <v>50</v>
      </c>
      <c r="E1451" s="1" t="s">
        <v>5059</v>
      </c>
    </row>
    <row r="1452" spans="1:5" x14ac:dyDescent="0.25">
      <c r="A1452" s="1" t="s">
        <v>2706</v>
      </c>
      <c r="B1452" t="s">
        <v>3347</v>
      </c>
      <c r="C1452" t="s">
        <v>5</v>
      </c>
      <c r="D1452" t="s">
        <v>22</v>
      </c>
      <c r="E1452" s="1" t="s">
        <v>5059</v>
      </c>
    </row>
    <row r="1453" spans="1:5" x14ac:dyDescent="0.25">
      <c r="A1453" s="1" t="s">
        <v>3348</v>
      </c>
      <c r="B1453" t="s">
        <v>3349</v>
      </c>
      <c r="C1453" t="s">
        <v>1741</v>
      </c>
      <c r="D1453" t="s">
        <v>23</v>
      </c>
      <c r="E1453" s="1" t="s">
        <v>5059</v>
      </c>
    </row>
    <row r="1454" spans="1:5" x14ac:dyDescent="0.25">
      <c r="A1454" s="1" t="s">
        <v>3350</v>
      </c>
      <c r="B1454" t="s">
        <v>3351</v>
      </c>
      <c r="C1454" t="s">
        <v>2986</v>
      </c>
      <c r="D1454" t="s">
        <v>510</v>
      </c>
      <c r="E1454" s="1" t="s">
        <v>5059</v>
      </c>
    </row>
    <row r="1455" spans="1:5" x14ac:dyDescent="0.25">
      <c r="A1455" s="1" t="s">
        <v>2741</v>
      </c>
      <c r="B1455" t="s">
        <v>3352</v>
      </c>
      <c r="C1455" t="s">
        <v>2986</v>
      </c>
      <c r="D1455" t="s">
        <v>510</v>
      </c>
      <c r="E1455" s="1" t="s">
        <v>5059</v>
      </c>
    </row>
    <row r="1456" spans="1:5" x14ac:dyDescent="0.25">
      <c r="A1456" s="1" t="s">
        <v>3353</v>
      </c>
      <c r="B1456" t="s">
        <v>3354</v>
      </c>
      <c r="C1456" t="s">
        <v>2986</v>
      </c>
      <c r="D1456" t="s">
        <v>510</v>
      </c>
      <c r="E1456" s="1" t="s">
        <v>5059</v>
      </c>
    </row>
    <row r="1457" spans="1:5" x14ac:dyDescent="0.25">
      <c r="A1457" s="1" t="s">
        <v>3355</v>
      </c>
      <c r="B1457" t="s">
        <v>3356</v>
      </c>
      <c r="C1457" t="s">
        <v>2986</v>
      </c>
      <c r="D1457" t="s">
        <v>85</v>
      </c>
      <c r="E1457" s="1" t="s">
        <v>5059</v>
      </c>
    </row>
    <row r="1458" spans="1:5" x14ac:dyDescent="0.25">
      <c r="A1458" s="1" t="s">
        <v>2795</v>
      </c>
      <c r="B1458" t="s">
        <v>3357</v>
      </c>
      <c r="C1458" t="s">
        <v>2986</v>
      </c>
      <c r="D1458" t="s">
        <v>23</v>
      </c>
      <c r="E1458" s="1" t="s">
        <v>5059</v>
      </c>
    </row>
    <row r="1459" spans="1:5" x14ac:dyDescent="0.25">
      <c r="A1459" s="1" t="s">
        <v>2821</v>
      </c>
      <c r="B1459" t="s">
        <v>3358</v>
      </c>
      <c r="C1459" t="s">
        <v>1741</v>
      </c>
      <c r="D1459" t="s">
        <v>49</v>
      </c>
      <c r="E1459" s="1" t="s">
        <v>5059</v>
      </c>
    </row>
    <row r="1460" spans="1:5" x14ac:dyDescent="0.25">
      <c r="A1460" s="1" t="s">
        <v>3359</v>
      </c>
      <c r="B1460" t="s">
        <v>3360</v>
      </c>
      <c r="C1460" t="s">
        <v>2986</v>
      </c>
      <c r="D1460" t="s">
        <v>23</v>
      </c>
      <c r="E1460" s="1" t="s">
        <v>5059</v>
      </c>
    </row>
    <row r="1461" spans="1:5" x14ac:dyDescent="0.25">
      <c r="A1461" s="1" t="s">
        <v>2803</v>
      </c>
      <c r="B1461" t="s">
        <v>3361</v>
      </c>
      <c r="C1461" t="s">
        <v>2986</v>
      </c>
      <c r="D1461" t="s">
        <v>510</v>
      </c>
      <c r="E1461" s="1" t="s">
        <v>5059</v>
      </c>
    </row>
    <row r="1462" spans="1:5" x14ac:dyDescent="0.25">
      <c r="A1462" s="1" t="s">
        <v>2824</v>
      </c>
      <c r="B1462" t="s">
        <v>3362</v>
      </c>
      <c r="C1462" t="s">
        <v>2986</v>
      </c>
      <c r="D1462" t="s">
        <v>42</v>
      </c>
      <c r="E1462" s="1" t="s">
        <v>5059</v>
      </c>
    </row>
    <row r="1463" spans="1:5" x14ac:dyDescent="0.25">
      <c r="A1463" s="1" t="s">
        <v>2717</v>
      </c>
      <c r="B1463" t="s">
        <v>3363</v>
      </c>
      <c r="C1463" t="s">
        <v>2986</v>
      </c>
      <c r="D1463" t="s">
        <v>23</v>
      </c>
      <c r="E1463" s="1" t="s">
        <v>5059</v>
      </c>
    </row>
    <row r="1464" spans="1:5" x14ac:dyDescent="0.25">
      <c r="A1464" s="1" t="s">
        <v>2720</v>
      </c>
      <c r="B1464" t="s">
        <v>3364</v>
      </c>
      <c r="C1464" t="s">
        <v>2986</v>
      </c>
      <c r="D1464" t="s">
        <v>310</v>
      </c>
      <c r="E1464" s="1" t="s">
        <v>5059</v>
      </c>
    </row>
    <row r="1465" spans="1:5" x14ac:dyDescent="0.25">
      <c r="A1465" s="1" t="s">
        <v>3365</v>
      </c>
      <c r="B1465" t="s">
        <v>3366</v>
      </c>
      <c r="C1465" t="s">
        <v>1741</v>
      </c>
      <c r="D1465" t="s">
        <v>310</v>
      </c>
      <c r="E1465" s="1" t="s">
        <v>5059</v>
      </c>
    </row>
    <row r="1466" spans="1:5" x14ac:dyDescent="0.25">
      <c r="A1466" s="1" t="s">
        <v>2757</v>
      </c>
      <c r="B1466" t="s">
        <v>3367</v>
      </c>
      <c r="C1466" t="s">
        <v>2986</v>
      </c>
      <c r="D1466" t="s">
        <v>50</v>
      </c>
      <c r="E1466" s="1" t="s">
        <v>5059</v>
      </c>
    </row>
    <row r="1467" spans="1:5" x14ac:dyDescent="0.25">
      <c r="A1467" s="1" t="s">
        <v>2721</v>
      </c>
      <c r="B1467" t="s">
        <v>3368</v>
      </c>
      <c r="C1467" t="s">
        <v>2986</v>
      </c>
      <c r="D1467" t="s">
        <v>23</v>
      </c>
      <c r="E1467" s="1" t="s">
        <v>5059</v>
      </c>
    </row>
    <row r="1468" spans="1:5" x14ac:dyDescent="0.25">
      <c r="A1468" s="1" t="s">
        <v>2749</v>
      </c>
      <c r="B1468" t="s">
        <v>3369</v>
      </c>
      <c r="C1468" t="s">
        <v>2986</v>
      </c>
      <c r="D1468" t="s">
        <v>353</v>
      </c>
      <c r="E1468" s="1" t="s">
        <v>5059</v>
      </c>
    </row>
    <row r="1469" spans="1:5" x14ac:dyDescent="0.25">
      <c r="A1469" s="1" t="s">
        <v>3370</v>
      </c>
      <c r="B1469" t="s">
        <v>3371</v>
      </c>
      <c r="C1469" t="s">
        <v>2986</v>
      </c>
      <c r="D1469" t="s">
        <v>205</v>
      </c>
      <c r="E1469" s="1" t="s">
        <v>5059</v>
      </c>
    </row>
    <row r="1470" spans="1:5" x14ac:dyDescent="0.25">
      <c r="A1470" s="1" t="s">
        <v>2783</v>
      </c>
      <c r="B1470" t="s">
        <v>3374</v>
      </c>
      <c r="C1470" t="s">
        <v>2986</v>
      </c>
      <c r="D1470" t="s">
        <v>353</v>
      </c>
      <c r="E1470" s="1" t="s">
        <v>5059</v>
      </c>
    </row>
    <row r="1471" spans="1:5" x14ac:dyDescent="0.25">
      <c r="A1471" s="1" t="s">
        <v>2830</v>
      </c>
      <c r="B1471" t="s">
        <v>3375</v>
      </c>
      <c r="C1471" t="s">
        <v>2986</v>
      </c>
      <c r="D1471" t="s">
        <v>353</v>
      </c>
      <c r="E1471" s="1" t="s">
        <v>5059</v>
      </c>
    </row>
    <row r="1472" spans="1:5" x14ac:dyDescent="0.25">
      <c r="A1472" s="1" t="s">
        <v>2946</v>
      </c>
      <c r="B1472" t="s">
        <v>3376</v>
      </c>
      <c r="C1472" t="s">
        <v>2986</v>
      </c>
      <c r="D1472" t="s">
        <v>23</v>
      </c>
      <c r="E1472" s="1" t="s">
        <v>5059</v>
      </c>
    </row>
    <row r="1473" spans="1:5" x14ac:dyDescent="0.25">
      <c r="A1473" s="1" t="s">
        <v>2768</v>
      </c>
      <c r="B1473" t="s">
        <v>3377</v>
      </c>
      <c r="C1473" t="s">
        <v>2986</v>
      </c>
      <c r="D1473" t="s">
        <v>50</v>
      </c>
      <c r="E1473" s="1" t="s">
        <v>5059</v>
      </c>
    </row>
    <row r="1474" spans="1:5" x14ac:dyDescent="0.25">
      <c r="A1474" s="1" t="s">
        <v>3378</v>
      </c>
      <c r="B1474" t="s">
        <v>3379</v>
      </c>
      <c r="C1474" t="s">
        <v>1741</v>
      </c>
      <c r="D1474" t="s">
        <v>50</v>
      </c>
      <c r="E1474" s="1" t="s">
        <v>5059</v>
      </c>
    </row>
    <row r="1475" spans="1:5" x14ac:dyDescent="0.25">
      <c r="A1475" s="1" t="s">
        <v>2739</v>
      </c>
      <c r="B1475" t="s">
        <v>3380</v>
      </c>
      <c r="C1475" t="s">
        <v>2986</v>
      </c>
      <c r="D1475" t="s">
        <v>23</v>
      </c>
      <c r="E1475" s="1" t="s">
        <v>5059</v>
      </c>
    </row>
    <row r="1476" spans="1:5" x14ac:dyDescent="0.25">
      <c r="A1476" s="1" t="s">
        <v>2779</v>
      </c>
      <c r="B1476" t="s">
        <v>3381</v>
      </c>
      <c r="C1476" t="s">
        <v>2986</v>
      </c>
      <c r="D1476" t="s">
        <v>23</v>
      </c>
      <c r="E1476" s="1" t="s">
        <v>5059</v>
      </c>
    </row>
    <row r="1477" spans="1:5" x14ac:dyDescent="0.25">
      <c r="A1477" s="1" t="s">
        <v>2735</v>
      </c>
      <c r="B1477" t="s">
        <v>3382</v>
      </c>
      <c r="C1477" t="s">
        <v>2986</v>
      </c>
      <c r="D1477" t="s">
        <v>6</v>
      </c>
      <c r="E1477" s="1" t="s">
        <v>5059</v>
      </c>
    </row>
    <row r="1478" spans="1:5" x14ac:dyDescent="0.25">
      <c r="A1478" s="1" t="s">
        <v>3383</v>
      </c>
      <c r="B1478" t="s">
        <v>3384</v>
      </c>
      <c r="C1478" t="s">
        <v>2986</v>
      </c>
      <c r="D1478" t="s">
        <v>23</v>
      </c>
      <c r="E1478" s="1" t="s">
        <v>5059</v>
      </c>
    </row>
    <row r="1479" spans="1:5" x14ac:dyDescent="0.25">
      <c r="A1479" s="1" t="s">
        <v>3385</v>
      </c>
      <c r="B1479" t="s">
        <v>3386</v>
      </c>
      <c r="C1479" t="s">
        <v>2986</v>
      </c>
      <c r="D1479" t="s">
        <v>205</v>
      </c>
      <c r="E1479" s="1" t="s">
        <v>5059</v>
      </c>
    </row>
    <row r="1480" spans="1:5" x14ac:dyDescent="0.25">
      <c r="A1480" s="1" t="s">
        <v>3387</v>
      </c>
      <c r="B1480" t="s">
        <v>5402</v>
      </c>
      <c r="C1480" t="s">
        <v>2986</v>
      </c>
      <c r="D1480" t="s">
        <v>23</v>
      </c>
      <c r="E1480" s="1" t="s">
        <v>5059</v>
      </c>
    </row>
    <row r="1481" spans="1:5" x14ac:dyDescent="0.25">
      <c r="A1481" s="1" t="s">
        <v>2812</v>
      </c>
      <c r="B1481" t="s">
        <v>3390</v>
      </c>
      <c r="C1481" t="s">
        <v>2986</v>
      </c>
      <c r="D1481" t="s">
        <v>49</v>
      </c>
      <c r="E1481" s="1" t="s">
        <v>5059</v>
      </c>
    </row>
    <row r="1482" spans="1:5" x14ac:dyDescent="0.25">
      <c r="A1482" s="1" t="s">
        <v>3392</v>
      </c>
      <c r="B1482" t="s">
        <v>3393</v>
      </c>
      <c r="C1482" t="s">
        <v>2986</v>
      </c>
      <c r="D1482" t="s">
        <v>49</v>
      </c>
      <c r="E1482" s="1" t="s">
        <v>5059</v>
      </c>
    </row>
    <row r="1483" spans="1:5" x14ac:dyDescent="0.25">
      <c r="A1483" s="1" t="s">
        <v>2953</v>
      </c>
      <c r="B1483" t="s">
        <v>3394</v>
      </c>
      <c r="C1483" t="s">
        <v>2986</v>
      </c>
      <c r="D1483" t="s">
        <v>353</v>
      </c>
      <c r="E1483" s="1" t="s">
        <v>5059</v>
      </c>
    </row>
    <row r="1484" spans="1:5" x14ac:dyDescent="0.25">
      <c r="A1484" s="1" t="s">
        <v>2737</v>
      </c>
      <c r="B1484" t="s">
        <v>3395</v>
      </c>
      <c r="C1484" t="s">
        <v>2986</v>
      </c>
      <c r="D1484" t="s">
        <v>23</v>
      </c>
      <c r="E1484" s="1" t="s">
        <v>5059</v>
      </c>
    </row>
    <row r="1485" spans="1:5" x14ac:dyDescent="0.25">
      <c r="A1485" s="1" t="s">
        <v>2816</v>
      </c>
      <c r="B1485" t="s">
        <v>3396</v>
      </c>
      <c r="C1485" t="s">
        <v>1741</v>
      </c>
      <c r="D1485" t="s">
        <v>310</v>
      </c>
      <c r="E1485" s="1" t="s">
        <v>5059</v>
      </c>
    </row>
    <row r="1486" spans="1:5" x14ac:dyDescent="0.25">
      <c r="A1486" s="1" t="s">
        <v>3397</v>
      </c>
      <c r="B1486" t="s">
        <v>3398</v>
      </c>
      <c r="C1486" t="s">
        <v>2986</v>
      </c>
      <c r="D1486" t="s">
        <v>50</v>
      </c>
      <c r="E1486" s="1" t="s">
        <v>5059</v>
      </c>
    </row>
    <row r="1487" spans="1:5" x14ac:dyDescent="0.25">
      <c r="A1487" s="1" t="s">
        <v>2747</v>
      </c>
      <c r="B1487" t="s">
        <v>2849</v>
      </c>
      <c r="C1487" t="s">
        <v>1741</v>
      </c>
      <c r="D1487" t="s">
        <v>50</v>
      </c>
      <c r="E1487" s="1" t="s">
        <v>4960</v>
      </c>
    </row>
    <row r="1488" spans="1:5" x14ac:dyDescent="0.25">
      <c r="A1488" s="1" t="s">
        <v>2797</v>
      </c>
      <c r="B1488" t="s">
        <v>3399</v>
      </c>
      <c r="C1488" t="s">
        <v>2986</v>
      </c>
      <c r="D1488" t="s">
        <v>26</v>
      </c>
      <c r="E1488" s="1" t="s">
        <v>5059</v>
      </c>
    </row>
    <row r="1489" spans="1:5" x14ac:dyDescent="0.25">
      <c r="A1489" s="1" t="s">
        <v>2772</v>
      </c>
      <c r="B1489" t="s">
        <v>3402</v>
      </c>
      <c r="C1489" t="s">
        <v>2986</v>
      </c>
      <c r="D1489" t="s">
        <v>310</v>
      </c>
      <c r="E1489" s="1" t="s">
        <v>5059</v>
      </c>
    </row>
    <row r="1490" spans="1:5" x14ac:dyDescent="0.25">
      <c r="A1490" s="1" t="s">
        <v>2804</v>
      </c>
      <c r="B1490" t="s">
        <v>3403</v>
      </c>
      <c r="C1490" t="s">
        <v>2986</v>
      </c>
      <c r="D1490" t="s">
        <v>50</v>
      </c>
      <c r="E1490" s="1" t="s">
        <v>5059</v>
      </c>
    </row>
    <row r="1491" spans="1:5" x14ac:dyDescent="0.25">
      <c r="A1491" s="1" t="s">
        <v>2733</v>
      </c>
      <c r="B1491" t="s">
        <v>3404</v>
      </c>
      <c r="C1491" t="s">
        <v>1741</v>
      </c>
      <c r="D1491" t="s">
        <v>310</v>
      </c>
      <c r="E1491" s="1" t="s">
        <v>5059</v>
      </c>
    </row>
    <row r="1492" spans="1:5" x14ac:dyDescent="0.25">
      <c r="A1492" s="1" t="s">
        <v>2817</v>
      </c>
      <c r="B1492" t="s">
        <v>5650</v>
      </c>
      <c r="C1492" t="s">
        <v>1741</v>
      </c>
      <c r="D1492" t="s">
        <v>233</v>
      </c>
      <c r="E1492" s="1" t="s">
        <v>5059</v>
      </c>
    </row>
    <row r="1493" spans="1:5" x14ac:dyDescent="0.25">
      <c r="A1493" s="1" t="s">
        <v>2778</v>
      </c>
      <c r="B1493" t="s">
        <v>3407</v>
      </c>
      <c r="C1493" t="s">
        <v>2986</v>
      </c>
      <c r="D1493" t="s">
        <v>510</v>
      </c>
      <c r="E1493" s="1" t="s">
        <v>5059</v>
      </c>
    </row>
    <row r="1494" spans="1:5" x14ac:dyDescent="0.25">
      <c r="A1494" s="1" t="s">
        <v>2699</v>
      </c>
      <c r="B1494" t="s">
        <v>3410</v>
      </c>
      <c r="C1494" t="s">
        <v>2986</v>
      </c>
      <c r="D1494" t="s">
        <v>50</v>
      </c>
      <c r="E1494" s="1" t="s">
        <v>5059</v>
      </c>
    </row>
    <row r="1495" spans="1:5" x14ac:dyDescent="0.25">
      <c r="A1495" s="1" t="s">
        <v>2770</v>
      </c>
      <c r="B1495" t="s">
        <v>3411</v>
      </c>
      <c r="C1495" t="s">
        <v>2986</v>
      </c>
      <c r="D1495" t="s">
        <v>50</v>
      </c>
      <c r="E1495" s="1" t="s">
        <v>5059</v>
      </c>
    </row>
    <row r="1496" spans="1:5" x14ac:dyDescent="0.25">
      <c r="A1496" s="1" t="s">
        <v>2802</v>
      </c>
      <c r="B1496" t="s">
        <v>3413</v>
      </c>
      <c r="C1496" t="s">
        <v>2986</v>
      </c>
      <c r="D1496" t="s">
        <v>49</v>
      </c>
      <c r="E1496" s="1" t="s">
        <v>5059</v>
      </c>
    </row>
    <row r="1497" spans="1:5" x14ac:dyDescent="0.25">
      <c r="A1497" s="1" t="s">
        <v>2777</v>
      </c>
      <c r="B1497" t="s">
        <v>3414</v>
      </c>
      <c r="C1497" t="s">
        <v>2986</v>
      </c>
      <c r="D1497" t="s">
        <v>50</v>
      </c>
      <c r="E1497" s="1" t="s">
        <v>5059</v>
      </c>
    </row>
    <row r="1498" spans="1:5" x14ac:dyDescent="0.25">
      <c r="A1498" s="1" t="s">
        <v>2753</v>
      </c>
      <c r="B1498" t="s">
        <v>3415</v>
      </c>
      <c r="C1498" t="s">
        <v>2986</v>
      </c>
      <c r="D1498" t="s">
        <v>50</v>
      </c>
      <c r="E1498" s="1" t="s">
        <v>5059</v>
      </c>
    </row>
    <row r="1499" spans="1:5" x14ac:dyDescent="0.25">
      <c r="A1499" s="1" t="s">
        <v>2792</v>
      </c>
      <c r="B1499" t="s">
        <v>3416</v>
      </c>
      <c r="C1499" t="s">
        <v>2986</v>
      </c>
      <c r="D1499" t="s">
        <v>310</v>
      </c>
      <c r="E1499" s="1" t="s">
        <v>5059</v>
      </c>
    </row>
    <row r="1500" spans="1:5" x14ac:dyDescent="0.25">
      <c r="A1500" s="1" t="s">
        <v>2810</v>
      </c>
      <c r="B1500" t="s">
        <v>5508</v>
      </c>
      <c r="C1500" t="s">
        <v>2986</v>
      </c>
      <c r="D1500" t="s">
        <v>310</v>
      </c>
      <c r="E1500" s="1" t="s">
        <v>5059</v>
      </c>
    </row>
    <row r="1501" spans="1:5" x14ac:dyDescent="0.25">
      <c r="A1501" s="1" t="s">
        <v>2760</v>
      </c>
      <c r="B1501" t="s">
        <v>3418</v>
      </c>
      <c r="C1501" t="s">
        <v>2986</v>
      </c>
      <c r="D1501" t="s">
        <v>23</v>
      </c>
      <c r="E1501" s="1" t="s">
        <v>5059</v>
      </c>
    </row>
    <row r="1502" spans="1:5" x14ac:dyDescent="0.25">
      <c r="A1502" s="1" t="s">
        <v>2727</v>
      </c>
      <c r="B1502" t="s">
        <v>3419</v>
      </c>
      <c r="C1502" t="s">
        <v>2986</v>
      </c>
      <c r="D1502" t="s">
        <v>85</v>
      </c>
      <c r="E1502" s="1" t="s">
        <v>5059</v>
      </c>
    </row>
    <row r="1503" spans="1:5" x14ac:dyDescent="0.25">
      <c r="A1503" s="1" t="s">
        <v>2726</v>
      </c>
      <c r="B1503" t="s">
        <v>3420</v>
      </c>
      <c r="C1503" t="s">
        <v>1741</v>
      </c>
      <c r="D1503" t="s">
        <v>6</v>
      </c>
      <c r="E1503" s="1" t="s">
        <v>5059</v>
      </c>
    </row>
    <row r="1504" spans="1:5" x14ac:dyDescent="0.25">
      <c r="A1504" s="1" t="s">
        <v>2832</v>
      </c>
      <c r="B1504" t="s">
        <v>3421</v>
      </c>
      <c r="C1504" t="s">
        <v>2986</v>
      </c>
      <c r="D1504" t="s">
        <v>50</v>
      </c>
      <c r="E1504" s="1" t="s">
        <v>5059</v>
      </c>
    </row>
    <row r="1505" spans="1:5" x14ac:dyDescent="0.25">
      <c r="A1505" s="1" t="s">
        <v>2707</v>
      </c>
      <c r="B1505" t="s">
        <v>3422</v>
      </c>
      <c r="C1505" t="s">
        <v>2986</v>
      </c>
      <c r="D1505" t="s">
        <v>23</v>
      </c>
      <c r="E1505" s="1" t="s">
        <v>5059</v>
      </c>
    </row>
    <row r="1506" spans="1:5" x14ac:dyDescent="0.25">
      <c r="A1506" s="1" t="s">
        <v>2734</v>
      </c>
      <c r="B1506" t="s">
        <v>3423</v>
      </c>
      <c r="C1506" t="s">
        <v>2986</v>
      </c>
      <c r="D1506" t="s">
        <v>23</v>
      </c>
      <c r="E1506" s="1" t="s">
        <v>5059</v>
      </c>
    </row>
    <row r="1507" spans="1:5" x14ac:dyDescent="0.25">
      <c r="A1507" s="1" t="s">
        <v>2776</v>
      </c>
      <c r="B1507" t="s">
        <v>3424</v>
      </c>
      <c r="C1507" t="s">
        <v>2986</v>
      </c>
      <c r="D1507" t="s">
        <v>49</v>
      </c>
      <c r="E1507" s="1" t="s">
        <v>5059</v>
      </c>
    </row>
    <row r="1508" spans="1:5" x14ac:dyDescent="0.25">
      <c r="A1508" s="1" t="s">
        <v>2710</v>
      </c>
      <c r="B1508" t="s">
        <v>3425</v>
      </c>
      <c r="C1508" t="s">
        <v>2986</v>
      </c>
      <c r="D1508" t="s">
        <v>23</v>
      </c>
      <c r="E1508" s="1" t="s">
        <v>5059</v>
      </c>
    </row>
    <row r="1509" spans="1:5" x14ac:dyDescent="0.25">
      <c r="A1509" s="1" t="s">
        <v>2813</v>
      </c>
      <c r="B1509" t="s">
        <v>3426</v>
      </c>
      <c r="C1509" t="s">
        <v>2986</v>
      </c>
      <c r="D1509" t="s">
        <v>49</v>
      </c>
      <c r="E1509" s="1" t="s">
        <v>5059</v>
      </c>
    </row>
    <row r="1510" spans="1:5" x14ac:dyDescent="0.25">
      <c r="A1510" s="1" t="s">
        <v>2752</v>
      </c>
      <c r="B1510" t="s">
        <v>3427</v>
      </c>
      <c r="C1510" t="s">
        <v>2986</v>
      </c>
      <c r="D1510" t="s">
        <v>23</v>
      </c>
      <c r="E1510" s="1" t="s">
        <v>5059</v>
      </c>
    </row>
    <row r="1511" spans="1:5" x14ac:dyDescent="0.25">
      <c r="A1511" s="1" t="s">
        <v>2744</v>
      </c>
      <c r="B1511" t="s">
        <v>3429</v>
      </c>
      <c r="C1511" t="s">
        <v>2986</v>
      </c>
      <c r="D1511" t="s">
        <v>353</v>
      </c>
      <c r="E1511" s="1" t="s">
        <v>5059</v>
      </c>
    </row>
    <row r="1512" spans="1:5" x14ac:dyDescent="0.25">
      <c r="A1512" s="1" t="s">
        <v>2785</v>
      </c>
      <c r="B1512" t="s">
        <v>3430</v>
      </c>
      <c r="C1512" t="s">
        <v>2986</v>
      </c>
      <c r="D1512" t="s">
        <v>23</v>
      </c>
      <c r="E1512" s="1" t="s">
        <v>5059</v>
      </c>
    </row>
    <row r="1513" spans="1:5" x14ac:dyDescent="0.25">
      <c r="A1513" s="1" t="s">
        <v>3431</v>
      </c>
      <c r="B1513" t="s">
        <v>3432</v>
      </c>
      <c r="C1513" t="s">
        <v>2986</v>
      </c>
      <c r="D1513" t="s">
        <v>50</v>
      </c>
      <c r="E1513" s="1" t="s">
        <v>5059</v>
      </c>
    </row>
    <row r="1514" spans="1:5" x14ac:dyDescent="0.25">
      <c r="A1514" s="1" t="s">
        <v>2852</v>
      </c>
      <c r="B1514" t="s">
        <v>2853</v>
      </c>
      <c r="C1514" t="s">
        <v>2527</v>
      </c>
      <c r="D1514" t="s">
        <v>49</v>
      </c>
      <c r="E1514" s="1" t="s">
        <v>5061</v>
      </c>
    </row>
    <row r="1515" spans="1:5" x14ac:dyDescent="0.25">
      <c r="A1515" s="1" t="s">
        <v>3433</v>
      </c>
      <c r="B1515" t="s">
        <v>3434</v>
      </c>
      <c r="C1515" t="s">
        <v>2986</v>
      </c>
      <c r="D1515" t="s">
        <v>23</v>
      </c>
      <c r="E1515" s="1" t="s">
        <v>5059</v>
      </c>
    </row>
    <row r="1516" spans="1:5" x14ac:dyDescent="0.25">
      <c r="A1516" s="1" t="s">
        <v>3435</v>
      </c>
      <c r="B1516" t="s">
        <v>3436</v>
      </c>
      <c r="C1516" t="s">
        <v>2986</v>
      </c>
      <c r="D1516" t="s">
        <v>49</v>
      </c>
      <c r="E1516" s="1" t="s">
        <v>5059</v>
      </c>
    </row>
    <row r="1517" spans="1:5" x14ac:dyDescent="0.25">
      <c r="A1517" s="1" t="s">
        <v>2956</v>
      </c>
      <c r="B1517" t="s">
        <v>3437</v>
      </c>
      <c r="C1517" t="s">
        <v>2986</v>
      </c>
      <c r="D1517" t="s">
        <v>23</v>
      </c>
      <c r="E1517" s="1" t="s">
        <v>5059</v>
      </c>
    </row>
    <row r="1518" spans="1:5" x14ac:dyDescent="0.25">
      <c r="A1518" s="1" t="s">
        <v>3438</v>
      </c>
      <c r="B1518" t="s">
        <v>3439</v>
      </c>
      <c r="C1518" t="s">
        <v>2527</v>
      </c>
      <c r="D1518" t="s">
        <v>210</v>
      </c>
      <c r="E1518" s="1" t="s">
        <v>5059</v>
      </c>
    </row>
    <row r="1519" spans="1:5" x14ac:dyDescent="0.25">
      <c r="A1519" s="1" t="s">
        <v>2958</v>
      </c>
      <c r="B1519" t="s">
        <v>3440</v>
      </c>
      <c r="C1519" t="s">
        <v>2986</v>
      </c>
      <c r="D1519" t="s">
        <v>6</v>
      </c>
      <c r="E1519" s="1" t="s">
        <v>5059</v>
      </c>
    </row>
    <row r="1520" spans="1:5" x14ac:dyDescent="0.25">
      <c r="A1520" s="1" t="s">
        <v>3441</v>
      </c>
      <c r="B1520" t="s">
        <v>3442</v>
      </c>
      <c r="C1520" t="s">
        <v>1741</v>
      </c>
      <c r="D1520" t="s">
        <v>39</v>
      </c>
      <c r="E1520" s="1" t="s">
        <v>5059</v>
      </c>
    </row>
    <row r="1521" spans="1:5" x14ac:dyDescent="0.25">
      <c r="A1521" s="1" t="s">
        <v>3443</v>
      </c>
      <c r="B1521" t="s">
        <v>3444</v>
      </c>
      <c r="C1521" t="s">
        <v>2986</v>
      </c>
      <c r="D1521" t="s">
        <v>353</v>
      </c>
      <c r="E1521" s="1" t="s">
        <v>5059</v>
      </c>
    </row>
    <row r="1522" spans="1:5" x14ac:dyDescent="0.25">
      <c r="A1522" s="1" t="s">
        <v>3445</v>
      </c>
      <c r="B1522" t="s">
        <v>3446</v>
      </c>
      <c r="C1522" t="s">
        <v>2986</v>
      </c>
      <c r="D1522" t="s">
        <v>39</v>
      </c>
      <c r="E1522" s="1" t="s">
        <v>5059</v>
      </c>
    </row>
    <row r="1523" spans="1:5" x14ac:dyDescent="0.25">
      <c r="A1523" s="1" t="s">
        <v>3447</v>
      </c>
      <c r="B1523" t="s">
        <v>3448</v>
      </c>
      <c r="C1523" t="s">
        <v>2986</v>
      </c>
      <c r="D1523" t="s">
        <v>23</v>
      </c>
      <c r="E1523" s="1" t="s">
        <v>5059</v>
      </c>
    </row>
    <row r="1524" spans="1:5" x14ac:dyDescent="0.25">
      <c r="A1524" s="1" t="s">
        <v>2959</v>
      </c>
      <c r="B1524" t="s">
        <v>3449</v>
      </c>
      <c r="C1524" t="s">
        <v>2986</v>
      </c>
      <c r="D1524" t="s">
        <v>59</v>
      </c>
      <c r="E1524" s="1" t="s">
        <v>5059</v>
      </c>
    </row>
    <row r="1525" spans="1:5" x14ac:dyDescent="0.25">
      <c r="A1525" s="1" t="s">
        <v>2961</v>
      </c>
      <c r="B1525" t="s">
        <v>3451</v>
      </c>
      <c r="C1525" t="s">
        <v>2986</v>
      </c>
      <c r="D1525" t="s">
        <v>85</v>
      </c>
      <c r="E1525" s="1" t="s">
        <v>5059</v>
      </c>
    </row>
    <row r="1526" spans="1:5" x14ac:dyDescent="0.25">
      <c r="A1526" s="1" t="s">
        <v>2962</v>
      </c>
      <c r="B1526" t="s">
        <v>3452</v>
      </c>
      <c r="C1526" t="s">
        <v>2986</v>
      </c>
      <c r="D1526" t="s">
        <v>168</v>
      </c>
      <c r="E1526" s="1" t="s">
        <v>5059</v>
      </c>
    </row>
    <row r="1527" spans="1:5" x14ac:dyDescent="0.25">
      <c r="A1527" s="1" t="s">
        <v>3453</v>
      </c>
      <c r="B1527" t="s">
        <v>3454</v>
      </c>
      <c r="C1527" t="s">
        <v>2986</v>
      </c>
      <c r="D1527" t="s">
        <v>7</v>
      </c>
      <c r="E1527" s="1" t="s">
        <v>5059</v>
      </c>
    </row>
    <row r="1528" spans="1:5" x14ac:dyDescent="0.25">
      <c r="A1528" s="1" t="s">
        <v>3455</v>
      </c>
      <c r="B1528" t="s">
        <v>3456</v>
      </c>
      <c r="C1528" t="s">
        <v>2986</v>
      </c>
      <c r="D1528" t="s">
        <v>49</v>
      </c>
      <c r="E1528" s="1" t="s">
        <v>5059</v>
      </c>
    </row>
    <row r="1529" spans="1:5" x14ac:dyDescent="0.25">
      <c r="A1529" s="1" t="s">
        <v>3457</v>
      </c>
      <c r="B1529" t="s">
        <v>3458</v>
      </c>
      <c r="C1529" t="s">
        <v>2986</v>
      </c>
      <c r="D1529" t="s">
        <v>23</v>
      </c>
      <c r="E1529" s="1" t="s">
        <v>5059</v>
      </c>
    </row>
    <row r="1530" spans="1:5" x14ac:dyDescent="0.25">
      <c r="A1530" s="1" t="s">
        <v>3459</v>
      </c>
      <c r="B1530" t="s">
        <v>3460</v>
      </c>
      <c r="C1530" t="s">
        <v>2986</v>
      </c>
      <c r="D1530" t="s">
        <v>49</v>
      </c>
      <c r="E1530" s="1" t="s">
        <v>5059</v>
      </c>
    </row>
    <row r="1531" spans="1:5" x14ac:dyDescent="0.25">
      <c r="A1531" s="1" t="s">
        <v>3463</v>
      </c>
      <c r="B1531" t="s">
        <v>3464</v>
      </c>
      <c r="C1531" t="s">
        <v>1741</v>
      </c>
      <c r="D1531" t="s">
        <v>85</v>
      </c>
      <c r="E1531" s="1" t="s">
        <v>5059</v>
      </c>
    </row>
    <row r="1532" spans="1:5" x14ac:dyDescent="0.25">
      <c r="A1532" s="1" t="s">
        <v>3465</v>
      </c>
      <c r="B1532" t="s">
        <v>3466</v>
      </c>
      <c r="C1532" t="s">
        <v>1741</v>
      </c>
      <c r="D1532" t="s">
        <v>168</v>
      </c>
      <c r="E1532" s="1" t="s">
        <v>5059</v>
      </c>
    </row>
    <row r="1533" spans="1:5" x14ac:dyDescent="0.25">
      <c r="A1533" s="1" t="s">
        <v>3467</v>
      </c>
      <c r="B1533" t="s">
        <v>3468</v>
      </c>
      <c r="C1533" t="s">
        <v>1741</v>
      </c>
      <c r="D1533" t="s">
        <v>6</v>
      </c>
      <c r="E1533" s="1" t="s">
        <v>5059</v>
      </c>
    </row>
    <row r="1534" spans="1:5" x14ac:dyDescent="0.25">
      <c r="A1534" s="1" t="s">
        <v>3469</v>
      </c>
      <c r="B1534" t="s">
        <v>3470</v>
      </c>
      <c r="C1534" t="s">
        <v>1741</v>
      </c>
      <c r="D1534" t="s">
        <v>49</v>
      </c>
      <c r="E1534" s="1" t="s">
        <v>5059</v>
      </c>
    </row>
    <row r="1535" spans="1:5" x14ac:dyDescent="0.25">
      <c r="A1535" s="1" t="s">
        <v>3471</v>
      </c>
      <c r="B1535" t="s">
        <v>3472</v>
      </c>
      <c r="C1535" t="s">
        <v>1741</v>
      </c>
      <c r="D1535" t="s">
        <v>26</v>
      </c>
      <c r="E1535" s="1" t="s">
        <v>5059</v>
      </c>
    </row>
    <row r="1536" spans="1:5" x14ac:dyDescent="0.25">
      <c r="A1536" s="1" t="s">
        <v>3473</v>
      </c>
      <c r="B1536" t="s">
        <v>3474</v>
      </c>
      <c r="C1536" t="s">
        <v>2986</v>
      </c>
      <c r="D1536" t="s">
        <v>510</v>
      </c>
      <c r="E1536" s="1" t="s">
        <v>5059</v>
      </c>
    </row>
    <row r="1537" spans="1:5" x14ac:dyDescent="0.25">
      <c r="A1537" s="1" t="s">
        <v>2963</v>
      </c>
      <c r="B1537" t="s">
        <v>3475</v>
      </c>
      <c r="C1537" t="s">
        <v>2986</v>
      </c>
      <c r="D1537" t="s">
        <v>23</v>
      </c>
      <c r="E1537" s="1" t="s">
        <v>5059</v>
      </c>
    </row>
    <row r="1538" spans="1:5" x14ac:dyDescent="0.25">
      <c r="A1538" s="1" t="s">
        <v>2964</v>
      </c>
      <c r="B1538" t="s">
        <v>3476</v>
      </c>
      <c r="C1538" t="s">
        <v>1741</v>
      </c>
      <c r="D1538" t="s">
        <v>50</v>
      </c>
      <c r="E1538" s="1" t="s">
        <v>5059</v>
      </c>
    </row>
    <row r="1539" spans="1:5" x14ac:dyDescent="0.25">
      <c r="A1539" s="1" t="s">
        <v>3477</v>
      </c>
      <c r="B1539" t="s">
        <v>3478</v>
      </c>
      <c r="C1539" t="s">
        <v>1741</v>
      </c>
      <c r="D1539" t="s">
        <v>59</v>
      </c>
      <c r="E1539" s="1" t="s">
        <v>5059</v>
      </c>
    </row>
    <row r="1540" spans="1:5" x14ac:dyDescent="0.25">
      <c r="A1540" s="1" t="s">
        <v>3479</v>
      </c>
      <c r="B1540" t="s">
        <v>3480</v>
      </c>
      <c r="C1540" t="s">
        <v>2986</v>
      </c>
      <c r="D1540" t="s">
        <v>23</v>
      </c>
      <c r="E1540" s="1" t="s">
        <v>5059</v>
      </c>
    </row>
    <row r="1541" spans="1:5" x14ac:dyDescent="0.25">
      <c r="A1541" s="1" t="s">
        <v>3481</v>
      </c>
      <c r="B1541" t="s">
        <v>3482</v>
      </c>
      <c r="C1541" t="s">
        <v>1741</v>
      </c>
      <c r="D1541" t="s">
        <v>50</v>
      </c>
      <c r="E1541" s="1" t="s">
        <v>5059</v>
      </c>
    </row>
    <row r="1542" spans="1:5" x14ac:dyDescent="0.25">
      <c r="A1542" s="1" t="s">
        <v>3483</v>
      </c>
      <c r="B1542" t="s">
        <v>3484</v>
      </c>
      <c r="C1542" t="s">
        <v>2986</v>
      </c>
      <c r="D1542" t="s">
        <v>6</v>
      </c>
      <c r="E1542" s="1" t="s">
        <v>5059</v>
      </c>
    </row>
    <row r="1543" spans="1:5" x14ac:dyDescent="0.25">
      <c r="A1543" s="1" t="s">
        <v>3485</v>
      </c>
      <c r="B1543" t="s">
        <v>3486</v>
      </c>
      <c r="C1543" t="s">
        <v>2986</v>
      </c>
      <c r="D1543" t="s">
        <v>23</v>
      </c>
      <c r="E1543" s="1" t="s">
        <v>5059</v>
      </c>
    </row>
    <row r="1544" spans="1:5" x14ac:dyDescent="0.25">
      <c r="A1544" s="1" t="s">
        <v>3487</v>
      </c>
      <c r="B1544" t="s">
        <v>3488</v>
      </c>
      <c r="C1544" t="s">
        <v>2986</v>
      </c>
      <c r="D1544" t="s">
        <v>310</v>
      </c>
      <c r="E1544" s="1" t="s">
        <v>5059</v>
      </c>
    </row>
    <row r="1545" spans="1:5" x14ac:dyDescent="0.25">
      <c r="A1545" s="1" t="s">
        <v>3489</v>
      </c>
      <c r="B1545" t="s">
        <v>3490</v>
      </c>
      <c r="C1545" t="s">
        <v>2986</v>
      </c>
      <c r="D1545" t="s">
        <v>23</v>
      </c>
      <c r="E1545" s="1" t="s">
        <v>5059</v>
      </c>
    </row>
    <row r="1546" spans="1:5" x14ac:dyDescent="0.25">
      <c r="A1546" s="1" t="s">
        <v>3491</v>
      </c>
      <c r="B1546" t="s">
        <v>3492</v>
      </c>
      <c r="C1546" t="s">
        <v>2986</v>
      </c>
      <c r="D1546" t="s">
        <v>50</v>
      </c>
      <c r="E1546" s="1" t="s">
        <v>5059</v>
      </c>
    </row>
    <row r="1547" spans="1:5" x14ac:dyDescent="0.25">
      <c r="A1547" s="1" t="s">
        <v>3493</v>
      </c>
      <c r="B1547" t="s">
        <v>3494</v>
      </c>
      <c r="C1547" t="s">
        <v>2986</v>
      </c>
      <c r="D1547" t="s">
        <v>23</v>
      </c>
      <c r="E1547" s="1" t="s">
        <v>5059</v>
      </c>
    </row>
    <row r="1548" spans="1:5" x14ac:dyDescent="0.25">
      <c r="A1548" s="1" t="s">
        <v>3495</v>
      </c>
      <c r="B1548" t="s">
        <v>3496</v>
      </c>
      <c r="C1548" t="s">
        <v>1741</v>
      </c>
      <c r="D1548" t="s">
        <v>68</v>
      </c>
      <c r="E1548" s="1" t="s">
        <v>5059</v>
      </c>
    </row>
    <row r="1549" spans="1:5" x14ac:dyDescent="0.25">
      <c r="A1549" s="1" t="s">
        <v>3497</v>
      </c>
      <c r="B1549" t="s">
        <v>3498</v>
      </c>
      <c r="C1549" t="s">
        <v>2986</v>
      </c>
      <c r="D1549" t="s">
        <v>23</v>
      </c>
      <c r="E1549" s="1" t="s">
        <v>5059</v>
      </c>
    </row>
    <row r="1550" spans="1:5" x14ac:dyDescent="0.25">
      <c r="A1550" s="1" t="s">
        <v>3499</v>
      </c>
      <c r="B1550" t="s">
        <v>3500</v>
      </c>
      <c r="C1550" t="s">
        <v>2986</v>
      </c>
      <c r="D1550" t="s">
        <v>23</v>
      </c>
      <c r="E1550" s="1" t="s">
        <v>5059</v>
      </c>
    </row>
    <row r="1551" spans="1:5" x14ac:dyDescent="0.25">
      <c r="A1551" s="1" t="s">
        <v>3501</v>
      </c>
      <c r="B1551" t="s">
        <v>3502</v>
      </c>
      <c r="C1551" t="s">
        <v>2986</v>
      </c>
      <c r="D1551" t="s">
        <v>510</v>
      </c>
      <c r="E1551" s="1" t="s">
        <v>5059</v>
      </c>
    </row>
    <row r="1552" spans="1:5" x14ac:dyDescent="0.25">
      <c r="A1552" s="1" t="s">
        <v>3503</v>
      </c>
      <c r="B1552" t="s">
        <v>3504</v>
      </c>
      <c r="C1552" t="s">
        <v>2986</v>
      </c>
      <c r="D1552" t="s">
        <v>510</v>
      </c>
      <c r="E1552" s="1" t="s">
        <v>5059</v>
      </c>
    </row>
    <row r="1553" spans="1:5" x14ac:dyDescent="0.25">
      <c r="A1553" s="1" t="s">
        <v>3505</v>
      </c>
      <c r="B1553" t="s">
        <v>3506</v>
      </c>
      <c r="C1553" t="s">
        <v>2986</v>
      </c>
      <c r="D1553" t="s">
        <v>510</v>
      </c>
      <c r="E1553" s="1" t="s">
        <v>5059</v>
      </c>
    </row>
    <row r="1554" spans="1:5" x14ac:dyDescent="0.25">
      <c r="A1554" s="1" t="s">
        <v>3507</v>
      </c>
      <c r="B1554" t="s">
        <v>3508</v>
      </c>
      <c r="C1554" t="s">
        <v>2986</v>
      </c>
      <c r="D1554" t="s">
        <v>23</v>
      </c>
      <c r="E1554" s="1" t="s">
        <v>5059</v>
      </c>
    </row>
    <row r="1555" spans="1:5" x14ac:dyDescent="0.25">
      <c r="A1555" s="1" t="s">
        <v>3513</v>
      </c>
      <c r="B1555" t="s">
        <v>3514</v>
      </c>
      <c r="C1555" t="s">
        <v>2986</v>
      </c>
      <c r="D1555" t="s">
        <v>23</v>
      </c>
      <c r="E1555" s="1" t="s">
        <v>5059</v>
      </c>
    </row>
    <row r="1556" spans="1:5" x14ac:dyDescent="0.25">
      <c r="A1556" s="1" t="s">
        <v>3515</v>
      </c>
      <c r="B1556" t="s">
        <v>3516</v>
      </c>
      <c r="C1556" t="s">
        <v>2986</v>
      </c>
      <c r="D1556" t="s">
        <v>42</v>
      </c>
      <c r="E1556" s="1" t="s">
        <v>5059</v>
      </c>
    </row>
    <row r="1557" spans="1:5" x14ac:dyDescent="0.25">
      <c r="A1557" s="1" t="s">
        <v>3517</v>
      </c>
      <c r="B1557" t="s">
        <v>3518</v>
      </c>
      <c r="C1557" t="s">
        <v>1741</v>
      </c>
      <c r="D1557" t="s">
        <v>7</v>
      </c>
      <c r="E1557" s="1" t="s">
        <v>5059</v>
      </c>
    </row>
    <row r="1558" spans="1:5" x14ac:dyDescent="0.25">
      <c r="A1558" s="1" t="s">
        <v>3519</v>
      </c>
      <c r="B1558" t="s">
        <v>3520</v>
      </c>
      <c r="C1558" t="s">
        <v>1741</v>
      </c>
      <c r="D1558" t="s">
        <v>85</v>
      </c>
      <c r="E1558" s="1" t="s">
        <v>5059</v>
      </c>
    </row>
    <row r="1559" spans="1:5" x14ac:dyDescent="0.25">
      <c r="A1559" s="1" t="s">
        <v>2969</v>
      </c>
      <c r="B1559" t="s">
        <v>3521</v>
      </c>
      <c r="C1559" t="s">
        <v>1741</v>
      </c>
      <c r="D1559" t="s">
        <v>310</v>
      </c>
      <c r="E1559" s="1" t="s">
        <v>5059</v>
      </c>
    </row>
    <row r="1560" spans="1:5" x14ac:dyDescent="0.25">
      <c r="A1560" s="1" t="s">
        <v>3524</v>
      </c>
      <c r="B1560" t="s">
        <v>3525</v>
      </c>
      <c r="C1560" t="s">
        <v>2986</v>
      </c>
      <c r="D1560" t="s">
        <v>310</v>
      </c>
      <c r="E1560" s="1" t="s">
        <v>5059</v>
      </c>
    </row>
    <row r="1561" spans="1:5" x14ac:dyDescent="0.25">
      <c r="A1561" s="1" t="s">
        <v>3526</v>
      </c>
      <c r="B1561" t="s">
        <v>3527</v>
      </c>
      <c r="C1561" t="s">
        <v>2986</v>
      </c>
      <c r="D1561" t="s">
        <v>23</v>
      </c>
      <c r="E1561" s="1" t="s">
        <v>5059</v>
      </c>
    </row>
    <row r="1562" spans="1:5" x14ac:dyDescent="0.25">
      <c r="A1562" s="1" t="s">
        <v>3528</v>
      </c>
      <c r="B1562" t="s">
        <v>3529</v>
      </c>
      <c r="C1562" t="s">
        <v>2986</v>
      </c>
      <c r="D1562" t="s">
        <v>310</v>
      </c>
      <c r="E1562" s="1" t="s">
        <v>5059</v>
      </c>
    </row>
    <row r="1563" spans="1:5" x14ac:dyDescent="0.25">
      <c r="A1563" s="1" t="s">
        <v>3530</v>
      </c>
      <c r="B1563" t="s">
        <v>3531</v>
      </c>
      <c r="C1563" t="s">
        <v>2986</v>
      </c>
      <c r="D1563" t="s">
        <v>7</v>
      </c>
      <c r="E1563" s="1" t="s">
        <v>5059</v>
      </c>
    </row>
    <row r="1564" spans="1:5" x14ac:dyDescent="0.25">
      <c r="A1564" s="1" t="s">
        <v>2972</v>
      </c>
      <c r="B1564" t="s">
        <v>3532</v>
      </c>
      <c r="C1564" t="s">
        <v>2986</v>
      </c>
      <c r="D1564" t="s">
        <v>59</v>
      </c>
      <c r="E1564" s="1" t="s">
        <v>5059</v>
      </c>
    </row>
    <row r="1565" spans="1:5" x14ac:dyDescent="0.25">
      <c r="A1565" s="1" t="s">
        <v>3533</v>
      </c>
      <c r="B1565" t="s">
        <v>5405</v>
      </c>
      <c r="C1565" t="s">
        <v>2986</v>
      </c>
      <c r="D1565" t="s">
        <v>50</v>
      </c>
      <c r="E1565" s="1" t="s">
        <v>5059</v>
      </c>
    </row>
    <row r="1566" spans="1:5" x14ac:dyDescent="0.25">
      <c r="A1566" s="1" t="s">
        <v>2973</v>
      </c>
      <c r="B1566" t="s">
        <v>3535</v>
      </c>
      <c r="C1566" t="s">
        <v>2986</v>
      </c>
      <c r="D1566" t="s">
        <v>59</v>
      </c>
      <c r="E1566" s="1" t="s">
        <v>5059</v>
      </c>
    </row>
    <row r="1567" spans="1:5" x14ac:dyDescent="0.25">
      <c r="A1567" s="1" t="s">
        <v>3536</v>
      </c>
      <c r="B1567" t="s">
        <v>3537</v>
      </c>
      <c r="C1567" t="s">
        <v>2986</v>
      </c>
      <c r="D1567" t="s">
        <v>23</v>
      </c>
      <c r="E1567" s="1" t="s">
        <v>5059</v>
      </c>
    </row>
    <row r="1568" spans="1:5" x14ac:dyDescent="0.25">
      <c r="A1568" s="1" t="s">
        <v>3538</v>
      </c>
      <c r="B1568" t="s">
        <v>3539</v>
      </c>
      <c r="C1568" t="s">
        <v>2986</v>
      </c>
      <c r="D1568" t="s">
        <v>23</v>
      </c>
      <c r="E1568" s="1" t="s">
        <v>5059</v>
      </c>
    </row>
    <row r="1569" spans="1:5" x14ac:dyDescent="0.25">
      <c r="A1569" s="1" t="s">
        <v>3540</v>
      </c>
      <c r="B1569" t="s">
        <v>3541</v>
      </c>
      <c r="C1569" t="s">
        <v>2986</v>
      </c>
      <c r="D1569" t="s">
        <v>23</v>
      </c>
      <c r="E1569" s="1" t="s">
        <v>5059</v>
      </c>
    </row>
    <row r="1570" spans="1:5" x14ac:dyDescent="0.25">
      <c r="A1570" s="1" t="s">
        <v>3542</v>
      </c>
      <c r="B1570" t="s">
        <v>3543</v>
      </c>
      <c r="C1570" t="s">
        <v>2986</v>
      </c>
      <c r="D1570" t="s">
        <v>23</v>
      </c>
      <c r="E1570" s="1" t="s">
        <v>5059</v>
      </c>
    </row>
    <row r="1571" spans="1:5" x14ac:dyDescent="0.25">
      <c r="A1571" s="1" t="s">
        <v>3544</v>
      </c>
      <c r="B1571" t="s">
        <v>3545</v>
      </c>
      <c r="C1571" t="s">
        <v>1741</v>
      </c>
      <c r="D1571" t="s">
        <v>310</v>
      </c>
      <c r="E1571" s="1" t="s">
        <v>5059</v>
      </c>
    </row>
    <row r="1572" spans="1:5" x14ac:dyDescent="0.25">
      <c r="A1572" s="1" t="s">
        <v>3546</v>
      </c>
      <c r="B1572" t="s">
        <v>5509</v>
      </c>
      <c r="C1572" t="s">
        <v>2986</v>
      </c>
      <c r="D1572" t="s">
        <v>23</v>
      </c>
      <c r="E1572" s="1" t="s">
        <v>5059</v>
      </c>
    </row>
    <row r="1573" spans="1:5" x14ac:dyDescent="0.25">
      <c r="A1573" s="1" t="s">
        <v>3548</v>
      </c>
      <c r="B1573" t="s">
        <v>3549</v>
      </c>
      <c r="C1573" t="s">
        <v>2986</v>
      </c>
      <c r="D1573" t="s">
        <v>23</v>
      </c>
      <c r="E1573" s="1" t="s">
        <v>5059</v>
      </c>
    </row>
    <row r="1574" spans="1:5" x14ac:dyDescent="0.25">
      <c r="A1574" s="1" t="s">
        <v>3550</v>
      </c>
      <c r="B1574" t="s">
        <v>3551</v>
      </c>
      <c r="C1574" t="s">
        <v>2986</v>
      </c>
      <c r="D1574" t="s">
        <v>23</v>
      </c>
      <c r="E1574" s="1" t="s">
        <v>5059</v>
      </c>
    </row>
    <row r="1575" spans="1:5" x14ac:dyDescent="0.25">
      <c r="A1575" s="1" t="s">
        <v>3552</v>
      </c>
      <c r="B1575" t="s">
        <v>3553</v>
      </c>
      <c r="C1575" t="s">
        <v>2986</v>
      </c>
      <c r="D1575" t="s">
        <v>510</v>
      </c>
      <c r="E1575" s="1" t="s">
        <v>5059</v>
      </c>
    </row>
    <row r="1576" spans="1:5" x14ac:dyDescent="0.25">
      <c r="A1576" s="1" t="s">
        <v>3554</v>
      </c>
      <c r="B1576" t="s">
        <v>3555</v>
      </c>
      <c r="C1576" t="s">
        <v>2986</v>
      </c>
      <c r="D1576" t="s">
        <v>23</v>
      </c>
      <c r="E1576" s="1" t="s">
        <v>5059</v>
      </c>
    </row>
    <row r="1577" spans="1:5" x14ac:dyDescent="0.25">
      <c r="A1577" s="1" t="s">
        <v>2886</v>
      </c>
      <c r="B1577" t="s">
        <v>3556</v>
      </c>
      <c r="C1577" t="s">
        <v>2986</v>
      </c>
      <c r="D1577" t="s">
        <v>23</v>
      </c>
      <c r="E1577" s="1" t="s">
        <v>5059</v>
      </c>
    </row>
    <row r="1578" spans="1:5" x14ac:dyDescent="0.25">
      <c r="A1578" s="1" t="s">
        <v>3557</v>
      </c>
      <c r="B1578" t="s">
        <v>3558</v>
      </c>
      <c r="C1578" t="s">
        <v>1741</v>
      </c>
      <c r="D1578" t="s">
        <v>49</v>
      </c>
      <c r="E1578" s="1" t="s">
        <v>5059</v>
      </c>
    </row>
    <row r="1579" spans="1:5" x14ac:dyDescent="0.25">
      <c r="A1579" s="1" t="s">
        <v>3561</v>
      </c>
      <c r="B1579" t="s">
        <v>3562</v>
      </c>
      <c r="C1579" t="s">
        <v>2986</v>
      </c>
      <c r="D1579" t="s">
        <v>23</v>
      </c>
      <c r="E1579" s="1" t="s">
        <v>5059</v>
      </c>
    </row>
    <row r="1580" spans="1:5" x14ac:dyDescent="0.25">
      <c r="A1580" s="1" t="s">
        <v>3563</v>
      </c>
      <c r="B1580" t="s">
        <v>3564</v>
      </c>
      <c r="C1580" t="s">
        <v>2986</v>
      </c>
      <c r="D1580" t="s">
        <v>23</v>
      </c>
      <c r="E1580" s="1" t="s">
        <v>5059</v>
      </c>
    </row>
    <row r="1581" spans="1:5" x14ac:dyDescent="0.25">
      <c r="A1581" s="1" t="s">
        <v>3565</v>
      </c>
      <c r="B1581" t="s">
        <v>3566</v>
      </c>
      <c r="C1581" t="s">
        <v>2986</v>
      </c>
      <c r="D1581" t="s">
        <v>23</v>
      </c>
      <c r="E1581" s="1" t="s">
        <v>5059</v>
      </c>
    </row>
    <row r="1582" spans="1:5" x14ac:dyDescent="0.25">
      <c r="A1582" s="1" t="s">
        <v>3567</v>
      </c>
      <c r="B1582" t="s">
        <v>3568</v>
      </c>
      <c r="C1582" t="s">
        <v>2986</v>
      </c>
      <c r="D1582" t="s">
        <v>23</v>
      </c>
      <c r="E1582" s="1" t="s">
        <v>5059</v>
      </c>
    </row>
    <row r="1583" spans="1:5" x14ac:dyDescent="0.25">
      <c r="A1583" s="1" t="s">
        <v>3569</v>
      </c>
      <c r="B1583" t="s">
        <v>3570</v>
      </c>
      <c r="C1583" t="s">
        <v>2986</v>
      </c>
      <c r="D1583" t="s">
        <v>23</v>
      </c>
      <c r="E1583" s="1" t="s">
        <v>5059</v>
      </c>
    </row>
    <row r="1584" spans="1:5" x14ac:dyDescent="0.25">
      <c r="A1584" s="1" t="s">
        <v>2902</v>
      </c>
      <c r="B1584" t="s">
        <v>3571</v>
      </c>
      <c r="C1584" t="s">
        <v>2986</v>
      </c>
      <c r="D1584" t="s">
        <v>23</v>
      </c>
      <c r="E1584" s="1" t="s">
        <v>5059</v>
      </c>
    </row>
    <row r="1585" spans="1:5" x14ac:dyDescent="0.25">
      <c r="A1585" s="1" t="s">
        <v>3574</v>
      </c>
      <c r="B1585" t="s">
        <v>3575</v>
      </c>
      <c r="C1585" t="s">
        <v>2986</v>
      </c>
      <c r="D1585" t="s">
        <v>353</v>
      </c>
      <c r="E1585" s="1" t="s">
        <v>5059</v>
      </c>
    </row>
    <row r="1586" spans="1:5" x14ac:dyDescent="0.25">
      <c r="A1586" s="1" t="s">
        <v>3576</v>
      </c>
      <c r="B1586" t="s">
        <v>3577</v>
      </c>
      <c r="C1586" t="s">
        <v>2986</v>
      </c>
      <c r="D1586" t="s">
        <v>23</v>
      </c>
      <c r="E1586" s="1" t="s">
        <v>5059</v>
      </c>
    </row>
    <row r="1587" spans="1:5" x14ac:dyDescent="0.25">
      <c r="A1587" s="1" t="s">
        <v>3578</v>
      </c>
      <c r="B1587" t="s">
        <v>3579</v>
      </c>
      <c r="C1587" t="s">
        <v>2986</v>
      </c>
      <c r="D1587" t="s">
        <v>49</v>
      </c>
      <c r="E1587" s="1" t="s">
        <v>5059</v>
      </c>
    </row>
    <row r="1588" spans="1:5" x14ac:dyDescent="0.25">
      <c r="A1588" s="1" t="s">
        <v>3580</v>
      </c>
      <c r="B1588" t="s">
        <v>3581</v>
      </c>
      <c r="C1588" t="s">
        <v>1741</v>
      </c>
      <c r="D1588" t="s">
        <v>59</v>
      </c>
      <c r="E1588" s="1" t="s">
        <v>5059</v>
      </c>
    </row>
    <row r="1589" spans="1:5" x14ac:dyDescent="0.25">
      <c r="A1589" s="1" t="s">
        <v>3582</v>
      </c>
      <c r="B1589" t="s">
        <v>3583</v>
      </c>
      <c r="C1589" t="s">
        <v>2986</v>
      </c>
      <c r="D1589" t="s">
        <v>7</v>
      </c>
      <c r="E1589" s="1" t="s">
        <v>5059</v>
      </c>
    </row>
    <row r="1590" spans="1:5" x14ac:dyDescent="0.25">
      <c r="A1590" s="1" t="s">
        <v>3584</v>
      </c>
      <c r="B1590" t="s">
        <v>3585</v>
      </c>
      <c r="C1590" t="s">
        <v>2986</v>
      </c>
      <c r="D1590" t="s">
        <v>50</v>
      </c>
      <c r="E1590" s="1" t="s">
        <v>5059</v>
      </c>
    </row>
    <row r="1591" spans="1:5" x14ac:dyDescent="0.25">
      <c r="A1591" s="1" t="s">
        <v>3586</v>
      </c>
      <c r="B1591" t="s">
        <v>3587</v>
      </c>
      <c r="C1591" t="s">
        <v>2986</v>
      </c>
      <c r="D1591" t="s">
        <v>49</v>
      </c>
      <c r="E1591" s="1" t="s">
        <v>5059</v>
      </c>
    </row>
    <row r="1592" spans="1:5" x14ac:dyDescent="0.25">
      <c r="A1592" s="1" t="s">
        <v>3588</v>
      </c>
      <c r="B1592" t="s">
        <v>3589</v>
      </c>
      <c r="C1592" t="s">
        <v>2986</v>
      </c>
      <c r="D1592" t="s">
        <v>85</v>
      </c>
      <c r="E1592" s="1" t="s">
        <v>5059</v>
      </c>
    </row>
    <row r="1593" spans="1:5" x14ac:dyDescent="0.25">
      <c r="A1593" s="1" t="s">
        <v>3590</v>
      </c>
      <c r="B1593" t="s">
        <v>3591</v>
      </c>
      <c r="C1593" t="s">
        <v>2986</v>
      </c>
      <c r="D1593" t="s">
        <v>310</v>
      </c>
      <c r="E1593" s="1" t="s">
        <v>5059</v>
      </c>
    </row>
    <row r="1594" spans="1:5" x14ac:dyDescent="0.25">
      <c r="A1594" s="1" t="s">
        <v>3592</v>
      </c>
      <c r="B1594" t="s">
        <v>3593</v>
      </c>
      <c r="C1594" t="s">
        <v>1741</v>
      </c>
      <c r="D1594" t="s">
        <v>23</v>
      </c>
      <c r="E1594" s="1" t="s">
        <v>5059</v>
      </c>
    </row>
    <row r="1595" spans="1:5" x14ac:dyDescent="0.25">
      <c r="A1595" s="1" t="s">
        <v>3594</v>
      </c>
      <c r="B1595" t="s">
        <v>3595</v>
      </c>
      <c r="C1595" t="s">
        <v>2527</v>
      </c>
      <c r="D1595" t="s">
        <v>7</v>
      </c>
      <c r="E1595" s="1" t="s">
        <v>5059</v>
      </c>
    </row>
    <row r="1596" spans="1:5" x14ac:dyDescent="0.25">
      <c r="A1596" s="1" t="s">
        <v>3596</v>
      </c>
      <c r="B1596" t="s">
        <v>3597</v>
      </c>
      <c r="C1596" t="s">
        <v>2527</v>
      </c>
      <c r="D1596" t="s">
        <v>7</v>
      </c>
      <c r="E1596" s="1" t="s">
        <v>5059</v>
      </c>
    </row>
    <row r="1597" spans="1:5" x14ac:dyDescent="0.25">
      <c r="A1597" s="1" t="s">
        <v>3598</v>
      </c>
      <c r="B1597" t="s">
        <v>3599</v>
      </c>
      <c r="C1597" t="s">
        <v>2986</v>
      </c>
      <c r="D1597" t="s">
        <v>22</v>
      </c>
      <c r="E1597" s="1" t="s">
        <v>5059</v>
      </c>
    </row>
    <row r="1598" spans="1:5" x14ac:dyDescent="0.25">
      <c r="A1598" s="1" t="s">
        <v>3600</v>
      </c>
      <c r="B1598" t="s">
        <v>3601</v>
      </c>
      <c r="C1598" t="s">
        <v>2986</v>
      </c>
      <c r="D1598" t="s">
        <v>7</v>
      </c>
      <c r="E1598" s="1" t="s">
        <v>5059</v>
      </c>
    </row>
    <row r="1599" spans="1:5" x14ac:dyDescent="0.25">
      <c r="A1599" s="1" t="s">
        <v>3602</v>
      </c>
      <c r="B1599" t="s">
        <v>3603</v>
      </c>
      <c r="C1599" t="s">
        <v>2986</v>
      </c>
      <c r="D1599" t="s">
        <v>23</v>
      </c>
      <c r="E1599" s="1" t="s">
        <v>5059</v>
      </c>
    </row>
    <row r="1600" spans="1:5" x14ac:dyDescent="0.25">
      <c r="A1600" s="1" t="s">
        <v>3604</v>
      </c>
      <c r="B1600" t="s">
        <v>3605</v>
      </c>
      <c r="C1600" t="s">
        <v>1741</v>
      </c>
      <c r="D1600" t="s">
        <v>50</v>
      </c>
      <c r="E1600" s="1" t="s">
        <v>5059</v>
      </c>
    </row>
    <row r="1601" spans="1:5" x14ac:dyDescent="0.25">
      <c r="A1601" s="1" t="s">
        <v>3606</v>
      </c>
      <c r="B1601" t="s">
        <v>3607</v>
      </c>
      <c r="C1601" t="s">
        <v>1741</v>
      </c>
      <c r="D1601" t="s">
        <v>7</v>
      </c>
      <c r="E1601" s="1" t="s">
        <v>5059</v>
      </c>
    </row>
    <row r="1602" spans="1:5" x14ac:dyDescent="0.25">
      <c r="A1602" s="1" t="s">
        <v>3608</v>
      </c>
      <c r="B1602" t="s">
        <v>1992</v>
      </c>
      <c r="C1602" t="s">
        <v>1741</v>
      </c>
      <c r="D1602" t="s">
        <v>50</v>
      </c>
      <c r="E1602" s="1" t="s">
        <v>5059</v>
      </c>
    </row>
    <row r="1603" spans="1:5" x14ac:dyDescent="0.25">
      <c r="A1603" s="1" t="s">
        <v>3609</v>
      </c>
      <c r="B1603" t="s">
        <v>3610</v>
      </c>
      <c r="C1603" t="s">
        <v>1741</v>
      </c>
      <c r="D1603" t="s">
        <v>23</v>
      </c>
      <c r="E1603" s="1" t="s">
        <v>5059</v>
      </c>
    </row>
    <row r="1604" spans="1:5" x14ac:dyDescent="0.25">
      <c r="A1604" s="1" t="s">
        <v>3611</v>
      </c>
      <c r="B1604" t="s">
        <v>3612</v>
      </c>
      <c r="C1604" t="s">
        <v>2986</v>
      </c>
      <c r="D1604" t="s">
        <v>50</v>
      </c>
      <c r="E1604" s="1" t="s">
        <v>5059</v>
      </c>
    </row>
    <row r="1605" spans="1:5" x14ac:dyDescent="0.25">
      <c r="A1605" s="1" t="s">
        <v>3613</v>
      </c>
      <c r="B1605" t="s">
        <v>3614</v>
      </c>
      <c r="C1605" t="s">
        <v>2986</v>
      </c>
      <c r="D1605" t="s">
        <v>23</v>
      </c>
      <c r="E1605" s="1" t="s">
        <v>5059</v>
      </c>
    </row>
    <row r="1606" spans="1:5" x14ac:dyDescent="0.25">
      <c r="A1606" s="1" t="s">
        <v>3615</v>
      </c>
      <c r="B1606" t="s">
        <v>3616</v>
      </c>
      <c r="C1606" t="s">
        <v>2986</v>
      </c>
      <c r="D1606" t="s">
        <v>510</v>
      </c>
      <c r="E1606" s="1" t="s">
        <v>5059</v>
      </c>
    </row>
    <row r="1607" spans="1:5" x14ac:dyDescent="0.25">
      <c r="A1607" s="1" t="s">
        <v>3617</v>
      </c>
      <c r="B1607" t="s">
        <v>3618</v>
      </c>
      <c r="C1607" t="s">
        <v>2986</v>
      </c>
      <c r="D1607" t="s">
        <v>205</v>
      </c>
      <c r="E1607" s="1" t="s">
        <v>5059</v>
      </c>
    </row>
    <row r="1608" spans="1:5" x14ac:dyDescent="0.25">
      <c r="A1608" s="1" t="s">
        <v>3619</v>
      </c>
      <c r="B1608" t="s">
        <v>3620</v>
      </c>
      <c r="C1608" t="s">
        <v>1741</v>
      </c>
      <c r="D1608" t="s">
        <v>50</v>
      </c>
      <c r="E1608" s="1" t="s">
        <v>5059</v>
      </c>
    </row>
    <row r="1609" spans="1:5" x14ac:dyDescent="0.25">
      <c r="A1609" s="1" t="s">
        <v>3621</v>
      </c>
      <c r="B1609" t="s">
        <v>3622</v>
      </c>
      <c r="C1609" t="s">
        <v>2986</v>
      </c>
      <c r="D1609" t="s">
        <v>510</v>
      </c>
      <c r="E1609" s="1" t="s">
        <v>5059</v>
      </c>
    </row>
    <row r="1610" spans="1:5" x14ac:dyDescent="0.25">
      <c r="A1610" s="1" t="s">
        <v>3623</v>
      </c>
      <c r="B1610" t="s">
        <v>3624</v>
      </c>
      <c r="C1610" t="s">
        <v>2986</v>
      </c>
      <c r="D1610" t="s">
        <v>23</v>
      </c>
      <c r="E1610" s="1" t="s">
        <v>5059</v>
      </c>
    </row>
    <row r="1611" spans="1:5" x14ac:dyDescent="0.25">
      <c r="A1611" s="1" t="s">
        <v>3625</v>
      </c>
      <c r="B1611" t="s">
        <v>3626</v>
      </c>
      <c r="C1611" t="s">
        <v>2986</v>
      </c>
      <c r="D1611" t="s">
        <v>23</v>
      </c>
      <c r="E1611" s="1" t="s">
        <v>5059</v>
      </c>
    </row>
    <row r="1612" spans="1:5" x14ac:dyDescent="0.25">
      <c r="A1612" s="1" t="s">
        <v>3627</v>
      </c>
      <c r="B1612" t="s">
        <v>3628</v>
      </c>
      <c r="C1612" t="s">
        <v>1741</v>
      </c>
      <c r="D1612" t="s">
        <v>42</v>
      </c>
      <c r="E1612" s="1" t="s">
        <v>5059</v>
      </c>
    </row>
    <row r="1613" spans="1:5" x14ac:dyDescent="0.25">
      <c r="A1613" s="1" t="s">
        <v>3631</v>
      </c>
      <c r="B1613" t="s">
        <v>3632</v>
      </c>
      <c r="C1613" t="s">
        <v>2986</v>
      </c>
      <c r="D1613" t="s">
        <v>353</v>
      </c>
      <c r="E1613" s="1" t="s">
        <v>5059</v>
      </c>
    </row>
    <row r="1614" spans="1:5" x14ac:dyDescent="0.25">
      <c r="A1614" s="1" t="s">
        <v>3633</v>
      </c>
      <c r="B1614" t="s">
        <v>3634</v>
      </c>
      <c r="C1614" t="s">
        <v>1741</v>
      </c>
      <c r="D1614" t="s">
        <v>68</v>
      </c>
      <c r="E1614" s="1" t="s">
        <v>5059</v>
      </c>
    </row>
    <row r="1615" spans="1:5" x14ac:dyDescent="0.25">
      <c r="A1615" s="1" t="s">
        <v>3635</v>
      </c>
      <c r="B1615" t="s">
        <v>3636</v>
      </c>
      <c r="C1615" t="s">
        <v>2986</v>
      </c>
      <c r="D1615" t="s">
        <v>510</v>
      </c>
      <c r="E1615" s="1" t="s">
        <v>5059</v>
      </c>
    </row>
    <row r="1616" spans="1:5" x14ac:dyDescent="0.25">
      <c r="A1616" s="1" t="s">
        <v>2903</v>
      </c>
      <c r="B1616" t="s">
        <v>3637</v>
      </c>
      <c r="C1616" t="s">
        <v>1741</v>
      </c>
      <c r="D1616" t="s">
        <v>7</v>
      </c>
      <c r="E1616" s="1" t="s">
        <v>5059</v>
      </c>
    </row>
    <row r="1617" spans="1:5" x14ac:dyDescent="0.25">
      <c r="A1617" s="1" t="s">
        <v>3638</v>
      </c>
      <c r="B1617" t="s">
        <v>3639</v>
      </c>
      <c r="C1617" t="s">
        <v>2986</v>
      </c>
      <c r="D1617" t="s">
        <v>23</v>
      </c>
      <c r="E1617" s="1" t="s">
        <v>5059</v>
      </c>
    </row>
    <row r="1618" spans="1:5" x14ac:dyDescent="0.25">
      <c r="A1618" s="1" t="s">
        <v>3640</v>
      </c>
      <c r="B1618" t="s">
        <v>3641</v>
      </c>
      <c r="C1618" t="s">
        <v>2986</v>
      </c>
      <c r="D1618" t="s">
        <v>23</v>
      </c>
      <c r="E1618" s="1" t="s">
        <v>5059</v>
      </c>
    </row>
    <row r="1619" spans="1:5" x14ac:dyDescent="0.25">
      <c r="A1619" s="1" t="s">
        <v>2912</v>
      </c>
      <c r="B1619" t="s">
        <v>5651</v>
      </c>
      <c r="C1619" t="s">
        <v>1741</v>
      </c>
      <c r="D1619" t="s">
        <v>310</v>
      </c>
      <c r="E1619" s="1" t="s">
        <v>5059</v>
      </c>
    </row>
    <row r="1620" spans="1:5" x14ac:dyDescent="0.25">
      <c r="A1620" s="1" t="s">
        <v>2854</v>
      </c>
      <c r="B1620" t="s">
        <v>2855</v>
      </c>
      <c r="C1620" t="s">
        <v>1741</v>
      </c>
      <c r="D1620" t="s">
        <v>310</v>
      </c>
      <c r="E1620" s="1" t="s">
        <v>4960</v>
      </c>
    </row>
    <row r="1621" spans="1:5" x14ac:dyDescent="0.25">
      <c r="A1621" s="1" t="s">
        <v>2856</v>
      </c>
      <c r="B1621" t="s">
        <v>2857</v>
      </c>
      <c r="C1621" t="s">
        <v>1741</v>
      </c>
      <c r="D1621" t="s">
        <v>310</v>
      </c>
      <c r="E1621" s="1" t="s">
        <v>5061</v>
      </c>
    </row>
    <row r="1622" spans="1:5" x14ac:dyDescent="0.25">
      <c r="A1622" s="1" t="s">
        <v>3643</v>
      </c>
      <c r="B1622" t="s">
        <v>3644</v>
      </c>
      <c r="C1622" t="s">
        <v>2986</v>
      </c>
      <c r="D1622" t="s">
        <v>50</v>
      </c>
      <c r="E1622" s="1" t="s">
        <v>5059</v>
      </c>
    </row>
    <row r="1623" spans="1:5" x14ac:dyDescent="0.25">
      <c r="A1623" s="1" t="s">
        <v>2926</v>
      </c>
      <c r="B1623" t="s">
        <v>3645</v>
      </c>
      <c r="C1623" t="s">
        <v>1741</v>
      </c>
      <c r="D1623" t="s">
        <v>85</v>
      </c>
      <c r="E1623" s="1" t="s">
        <v>5059</v>
      </c>
    </row>
    <row r="1624" spans="1:5" x14ac:dyDescent="0.25">
      <c r="A1624" s="1" t="s">
        <v>3646</v>
      </c>
      <c r="B1624" t="s">
        <v>3647</v>
      </c>
      <c r="C1624" t="s">
        <v>1741</v>
      </c>
      <c r="D1624" t="s">
        <v>22</v>
      </c>
      <c r="E1624" s="1" t="s">
        <v>5059</v>
      </c>
    </row>
    <row r="1625" spans="1:5" x14ac:dyDescent="0.25">
      <c r="A1625" s="1" t="s">
        <v>3648</v>
      </c>
      <c r="B1625" t="s">
        <v>3649</v>
      </c>
      <c r="C1625" t="s">
        <v>2527</v>
      </c>
      <c r="D1625" t="s">
        <v>210</v>
      </c>
      <c r="E1625" s="1" t="s">
        <v>5059</v>
      </c>
    </row>
    <row r="1626" spans="1:5" x14ac:dyDescent="0.25">
      <c r="A1626" s="1" t="s">
        <v>3650</v>
      </c>
      <c r="B1626" t="s">
        <v>3651</v>
      </c>
      <c r="C1626" t="s">
        <v>2986</v>
      </c>
      <c r="D1626" t="s">
        <v>23</v>
      </c>
      <c r="E1626" s="1" t="s">
        <v>5059</v>
      </c>
    </row>
    <row r="1627" spans="1:5" x14ac:dyDescent="0.25">
      <c r="A1627" s="1" t="s">
        <v>3652</v>
      </c>
      <c r="B1627" t="s">
        <v>3653</v>
      </c>
      <c r="C1627" t="s">
        <v>2986</v>
      </c>
      <c r="D1627" t="s">
        <v>510</v>
      </c>
      <c r="E1627" s="1" t="s">
        <v>5059</v>
      </c>
    </row>
    <row r="1628" spans="1:5" x14ac:dyDescent="0.25">
      <c r="A1628" s="1" t="s">
        <v>3654</v>
      </c>
      <c r="B1628" t="s">
        <v>3655</v>
      </c>
      <c r="C1628" t="s">
        <v>1741</v>
      </c>
      <c r="D1628" t="s">
        <v>310</v>
      </c>
      <c r="E1628" s="1" t="s">
        <v>5059</v>
      </c>
    </row>
    <row r="1629" spans="1:5" x14ac:dyDescent="0.25">
      <c r="A1629" s="1" t="s">
        <v>2859</v>
      </c>
      <c r="B1629" t="s">
        <v>2860</v>
      </c>
      <c r="C1629" t="s">
        <v>1741</v>
      </c>
      <c r="D1629" t="s">
        <v>310</v>
      </c>
      <c r="E1629" s="1" t="s">
        <v>4960</v>
      </c>
    </row>
    <row r="1630" spans="1:5" x14ac:dyDescent="0.25">
      <c r="A1630" s="1" t="s">
        <v>3656</v>
      </c>
      <c r="B1630" t="s">
        <v>3657</v>
      </c>
      <c r="C1630" t="s">
        <v>2986</v>
      </c>
      <c r="D1630" t="s">
        <v>68</v>
      </c>
      <c r="E1630" s="1" t="s">
        <v>5059</v>
      </c>
    </row>
    <row r="1631" spans="1:5" x14ac:dyDescent="0.25">
      <c r="A1631" s="1" t="s">
        <v>3658</v>
      </c>
      <c r="B1631" t="s">
        <v>3659</v>
      </c>
      <c r="C1631" t="s">
        <v>2986</v>
      </c>
      <c r="D1631" t="s">
        <v>39</v>
      </c>
      <c r="E1631" s="1" t="s">
        <v>5059</v>
      </c>
    </row>
    <row r="1632" spans="1:5" x14ac:dyDescent="0.25">
      <c r="A1632" s="1" t="s">
        <v>3664</v>
      </c>
      <c r="B1632" t="s">
        <v>3665</v>
      </c>
      <c r="C1632" t="s">
        <v>2986</v>
      </c>
      <c r="D1632" t="s">
        <v>510</v>
      </c>
      <c r="E1632" s="1" t="s">
        <v>5059</v>
      </c>
    </row>
    <row r="1633" spans="1:5" x14ac:dyDescent="0.25">
      <c r="A1633" s="1" t="s">
        <v>3666</v>
      </c>
      <c r="B1633" t="s">
        <v>3667</v>
      </c>
      <c r="C1633" t="s">
        <v>1741</v>
      </c>
      <c r="D1633" t="s">
        <v>210</v>
      </c>
      <c r="E1633" s="1" t="s">
        <v>5059</v>
      </c>
    </row>
    <row r="1634" spans="1:5" x14ac:dyDescent="0.25">
      <c r="A1634" s="1" t="s">
        <v>3668</v>
      </c>
      <c r="B1634" t="s">
        <v>3669</v>
      </c>
      <c r="C1634" t="s">
        <v>2986</v>
      </c>
      <c r="D1634" t="s">
        <v>151</v>
      </c>
      <c r="E1634" s="1" t="s">
        <v>5059</v>
      </c>
    </row>
    <row r="1635" spans="1:5" x14ac:dyDescent="0.25">
      <c r="A1635" s="1" t="s">
        <v>3670</v>
      </c>
      <c r="B1635" t="s">
        <v>3671</v>
      </c>
      <c r="C1635" t="s">
        <v>2986</v>
      </c>
      <c r="D1635" t="s">
        <v>23</v>
      </c>
      <c r="E1635" s="1" t="s">
        <v>5059</v>
      </c>
    </row>
    <row r="1636" spans="1:5" x14ac:dyDescent="0.25">
      <c r="A1636" s="1" t="s">
        <v>3672</v>
      </c>
      <c r="B1636" t="s">
        <v>3673</v>
      </c>
      <c r="C1636" t="s">
        <v>2986</v>
      </c>
      <c r="D1636" t="s">
        <v>50</v>
      </c>
      <c r="E1636" s="1" t="s">
        <v>5059</v>
      </c>
    </row>
    <row r="1637" spans="1:5" x14ac:dyDescent="0.25">
      <c r="A1637" s="1" t="s">
        <v>3674</v>
      </c>
      <c r="B1637" t="s">
        <v>3675</v>
      </c>
      <c r="C1637" t="s">
        <v>2986</v>
      </c>
      <c r="D1637" t="s">
        <v>23</v>
      </c>
      <c r="E1637" s="1" t="s">
        <v>5059</v>
      </c>
    </row>
    <row r="1638" spans="1:5" x14ac:dyDescent="0.25">
      <c r="A1638" s="1" t="s">
        <v>3676</v>
      </c>
      <c r="B1638" t="s">
        <v>3677</v>
      </c>
      <c r="C1638" t="s">
        <v>2986</v>
      </c>
      <c r="D1638" t="s">
        <v>50</v>
      </c>
      <c r="E1638" s="1" t="s">
        <v>5059</v>
      </c>
    </row>
    <row r="1639" spans="1:5" x14ac:dyDescent="0.25">
      <c r="A1639" s="1" t="s">
        <v>2861</v>
      </c>
      <c r="B1639" t="s">
        <v>2862</v>
      </c>
      <c r="C1639" t="s">
        <v>1741</v>
      </c>
      <c r="D1639" t="s">
        <v>49</v>
      </c>
      <c r="E1639" s="1" t="s">
        <v>5061</v>
      </c>
    </row>
    <row r="1640" spans="1:5" x14ac:dyDescent="0.25">
      <c r="A1640" s="1" t="s">
        <v>3678</v>
      </c>
      <c r="B1640" t="s">
        <v>3679</v>
      </c>
      <c r="C1640" t="s">
        <v>2986</v>
      </c>
      <c r="D1640" t="s">
        <v>50</v>
      </c>
      <c r="E1640" s="1" t="s">
        <v>5059</v>
      </c>
    </row>
    <row r="1641" spans="1:5" x14ac:dyDescent="0.25">
      <c r="A1641" s="1" t="s">
        <v>2881</v>
      </c>
      <c r="B1641" t="s">
        <v>3680</v>
      </c>
      <c r="C1641" t="s">
        <v>2986</v>
      </c>
      <c r="D1641" t="s">
        <v>510</v>
      </c>
      <c r="E1641" s="1" t="s">
        <v>5059</v>
      </c>
    </row>
    <row r="1642" spans="1:5" x14ac:dyDescent="0.25">
      <c r="A1642" s="1" t="s">
        <v>3681</v>
      </c>
      <c r="B1642" t="s">
        <v>3682</v>
      </c>
      <c r="C1642" t="s">
        <v>2986</v>
      </c>
      <c r="D1642" t="s">
        <v>6</v>
      </c>
      <c r="E1642" s="1" t="s">
        <v>5059</v>
      </c>
    </row>
    <row r="1643" spans="1:5" x14ac:dyDescent="0.25">
      <c r="A1643" s="1" t="s">
        <v>3685</v>
      </c>
      <c r="B1643" t="s">
        <v>3686</v>
      </c>
      <c r="C1643" t="s">
        <v>1741</v>
      </c>
      <c r="D1643" t="s">
        <v>210</v>
      </c>
      <c r="E1643" s="1" t="s">
        <v>5059</v>
      </c>
    </row>
    <row r="1644" spans="1:5" x14ac:dyDescent="0.25">
      <c r="A1644" s="1" t="s">
        <v>2882</v>
      </c>
      <c r="B1644" t="s">
        <v>3687</v>
      </c>
      <c r="C1644" t="s">
        <v>1741</v>
      </c>
      <c r="D1644" t="s">
        <v>22</v>
      </c>
      <c r="E1644" s="1" t="s">
        <v>5059</v>
      </c>
    </row>
    <row r="1645" spans="1:5" x14ac:dyDescent="0.25">
      <c r="A1645" s="1" t="s">
        <v>3688</v>
      </c>
      <c r="B1645" t="s">
        <v>3689</v>
      </c>
      <c r="C1645" t="s">
        <v>2986</v>
      </c>
      <c r="D1645" t="s">
        <v>22</v>
      </c>
      <c r="E1645" s="1" t="s">
        <v>5059</v>
      </c>
    </row>
    <row r="1646" spans="1:5" x14ac:dyDescent="0.25">
      <c r="A1646" s="1" t="s">
        <v>3692</v>
      </c>
      <c r="B1646" t="s">
        <v>3693</v>
      </c>
      <c r="C1646" t="s">
        <v>2986</v>
      </c>
      <c r="D1646" t="s">
        <v>210</v>
      </c>
      <c r="E1646" s="1" t="s">
        <v>5059</v>
      </c>
    </row>
    <row r="1647" spans="1:5" x14ac:dyDescent="0.25">
      <c r="A1647" s="1" t="s">
        <v>3694</v>
      </c>
      <c r="B1647" t="s">
        <v>3695</v>
      </c>
      <c r="C1647" t="s">
        <v>1741</v>
      </c>
      <c r="D1647" t="s">
        <v>6</v>
      </c>
      <c r="E1647" s="1" t="s">
        <v>5059</v>
      </c>
    </row>
    <row r="1648" spans="1:5" x14ac:dyDescent="0.25">
      <c r="A1648" s="1" t="s">
        <v>2883</v>
      </c>
      <c r="B1648" t="s">
        <v>3696</v>
      </c>
      <c r="C1648" t="s">
        <v>2986</v>
      </c>
      <c r="D1648" t="s">
        <v>23</v>
      </c>
      <c r="E1648" s="1" t="s">
        <v>5059</v>
      </c>
    </row>
    <row r="1649" spans="1:5" x14ac:dyDescent="0.25">
      <c r="A1649" s="1" t="s">
        <v>3699</v>
      </c>
      <c r="B1649" t="s">
        <v>3700</v>
      </c>
      <c r="C1649" t="s">
        <v>1741</v>
      </c>
      <c r="D1649" t="s">
        <v>510</v>
      </c>
      <c r="E1649" s="1" t="s">
        <v>5059</v>
      </c>
    </row>
    <row r="1650" spans="1:5" x14ac:dyDescent="0.25">
      <c r="A1650" s="1" t="s">
        <v>2966</v>
      </c>
      <c r="B1650" t="s">
        <v>3701</v>
      </c>
      <c r="C1650" t="s">
        <v>2986</v>
      </c>
      <c r="D1650" t="s">
        <v>353</v>
      </c>
      <c r="E1650" s="1" t="s">
        <v>5059</v>
      </c>
    </row>
    <row r="1651" spans="1:5" x14ac:dyDescent="0.25">
      <c r="A1651" s="1" t="s">
        <v>3702</v>
      </c>
      <c r="B1651" t="s">
        <v>3703</v>
      </c>
      <c r="C1651" t="s">
        <v>2986</v>
      </c>
      <c r="D1651" t="s">
        <v>6</v>
      </c>
      <c r="E1651" s="1" t="s">
        <v>5059</v>
      </c>
    </row>
    <row r="1652" spans="1:5" x14ac:dyDescent="0.25">
      <c r="A1652" s="1" t="s">
        <v>3704</v>
      </c>
      <c r="B1652" t="s">
        <v>3705</v>
      </c>
      <c r="C1652" t="s">
        <v>2986</v>
      </c>
      <c r="D1652" t="s">
        <v>23</v>
      </c>
      <c r="E1652" s="1" t="s">
        <v>5059</v>
      </c>
    </row>
    <row r="1653" spans="1:5" x14ac:dyDescent="0.25">
      <c r="A1653" s="1" t="s">
        <v>3706</v>
      </c>
      <c r="B1653" t="s">
        <v>3707</v>
      </c>
      <c r="C1653" t="s">
        <v>2986</v>
      </c>
      <c r="D1653" t="s">
        <v>310</v>
      </c>
      <c r="E1653" s="1" t="s">
        <v>5059</v>
      </c>
    </row>
    <row r="1654" spans="1:5" x14ac:dyDescent="0.25">
      <c r="A1654" s="1" t="s">
        <v>3708</v>
      </c>
      <c r="B1654" t="s">
        <v>3709</v>
      </c>
      <c r="C1654" t="s">
        <v>2986</v>
      </c>
      <c r="D1654" t="s">
        <v>23</v>
      </c>
      <c r="E1654" s="1" t="s">
        <v>5059</v>
      </c>
    </row>
    <row r="1655" spans="1:5" x14ac:dyDescent="0.25">
      <c r="A1655" s="1" t="s">
        <v>3710</v>
      </c>
      <c r="B1655" t="s">
        <v>3711</v>
      </c>
      <c r="C1655" t="s">
        <v>2986</v>
      </c>
      <c r="D1655" t="s">
        <v>49</v>
      </c>
      <c r="E1655" s="1" t="s">
        <v>5059</v>
      </c>
    </row>
    <row r="1656" spans="1:5" x14ac:dyDescent="0.25">
      <c r="A1656" s="1" t="s">
        <v>3712</v>
      </c>
      <c r="B1656" t="s">
        <v>3713</v>
      </c>
      <c r="C1656" t="s">
        <v>2986</v>
      </c>
      <c r="D1656" t="s">
        <v>49</v>
      </c>
      <c r="E1656" s="1" t="s">
        <v>5059</v>
      </c>
    </row>
    <row r="1657" spans="1:5" x14ac:dyDescent="0.25">
      <c r="A1657" s="1" t="s">
        <v>3716</v>
      </c>
      <c r="B1657" t="s">
        <v>3717</v>
      </c>
      <c r="C1657" t="s">
        <v>2986</v>
      </c>
      <c r="D1657" t="s">
        <v>7</v>
      </c>
      <c r="E1657" s="1" t="s">
        <v>5059</v>
      </c>
    </row>
    <row r="1658" spans="1:5" x14ac:dyDescent="0.25">
      <c r="A1658" s="1" t="s">
        <v>2865</v>
      </c>
      <c r="B1658" t="s">
        <v>2866</v>
      </c>
      <c r="C1658" t="s">
        <v>1741</v>
      </c>
      <c r="D1658" t="s">
        <v>353</v>
      </c>
      <c r="E1658" s="1" t="s">
        <v>5061</v>
      </c>
    </row>
    <row r="1659" spans="1:5" x14ac:dyDescent="0.25">
      <c r="A1659" s="1" t="s">
        <v>3718</v>
      </c>
      <c r="B1659" t="s">
        <v>3719</v>
      </c>
      <c r="C1659" t="s">
        <v>5</v>
      </c>
      <c r="D1659" t="s">
        <v>205</v>
      </c>
      <c r="E1659" s="1" t="s">
        <v>5059</v>
      </c>
    </row>
    <row r="1660" spans="1:5" x14ac:dyDescent="0.25">
      <c r="A1660" s="1" t="s">
        <v>3720</v>
      </c>
      <c r="B1660" t="s">
        <v>3721</v>
      </c>
      <c r="C1660" t="s">
        <v>5</v>
      </c>
      <c r="D1660" t="s">
        <v>510</v>
      </c>
      <c r="E1660" s="1" t="s">
        <v>5059</v>
      </c>
    </row>
    <row r="1661" spans="1:5" x14ac:dyDescent="0.25">
      <c r="A1661" s="1" t="s">
        <v>3722</v>
      </c>
      <c r="B1661" t="s">
        <v>3723</v>
      </c>
      <c r="C1661" t="s">
        <v>2986</v>
      </c>
      <c r="D1661" t="s">
        <v>7</v>
      </c>
      <c r="E1661" s="1" t="s">
        <v>5059</v>
      </c>
    </row>
    <row r="1662" spans="1:5" x14ac:dyDescent="0.25">
      <c r="A1662" s="1" t="s">
        <v>3724</v>
      </c>
      <c r="B1662" t="s">
        <v>3725</v>
      </c>
      <c r="C1662" t="s">
        <v>2986</v>
      </c>
      <c r="D1662" t="s">
        <v>23</v>
      </c>
      <c r="E1662" s="1" t="s">
        <v>5059</v>
      </c>
    </row>
    <row r="1663" spans="1:5" x14ac:dyDescent="0.25">
      <c r="A1663" s="1" t="s">
        <v>3726</v>
      </c>
      <c r="B1663" t="s">
        <v>3727</v>
      </c>
      <c r="C1663" t="s">
        <v>2986</v>
      </c>
      <c r="D1663" t="s">
        <v>510</v>
      </c>
      <c r="E1663" s="1" t="s">
        <v>5059</v>
      </c>
    </row>
    <row r="1664" spans="1:5" x14ac:dyDescent="0.25">
      <c r="A1664" s="1" t="s">
        <v>2867</v>
      </c>
      <c r="B1664" t="s">
        <v>2868</v>
      </c>
      <c r="C1664" t="s">
        <v>1741</v>
      </c>
      <c r="D1664" t="s">
        <v>353</v>
      </c>
      <c r="E1664" s="1" t="s">
        <v>4960</v>
      </c>
    </row>
    <row r="1665" spans="1:5" x14ac:dyDescent="0.25">
      <c r="A1665" s="1" t="s">
        <v>3728</v>
      </c>
      <c r="B1665" t="s">
        <v>2868</v>
      </c>
      <c r="C1665" t="s">
        <v>1741</v>
      </c>
      <c r="D1665" t="s">
        <v>353</v>
      </c>
      <c r="E1665" s="1" t="s">
        <v>5059</v>
      </c>
    </row>
    <row r="1666" spans="1:5" x14ac:dyDescent="0.25">
      <c r="A1666" s="1" t="s">
        <v>3729</v>
      </c>
      <c r="B1666" t="s">
        <v>3730</v>
      </c>
      <c r="C1666" t="s">
        <v>2986</v>
      </c>
      <c r="D1666" t="s">
        <v>310</v>
      </c>
      <c r="E1666" s="1" t="s">
        <v>5059</v>
      </c>
    </row>
    <row r="1667" spans="1:5" x14ac:dyDescent="0.25">
      <c r="A1667" s="1" t="s">
        <v>3731</v>
      </c>
      <c r="B1667" t="s">
        <v>3732</v>
      </c>
      <c r="C1667" t="s">
        <v>2986</v>
      </c>
      <c r="D1667" t="s">
        <v>23</v>
      </c>
      <c r="E1667" s="1" t="s">
        <v>5059</v>
      </c>
    </row>
    <row r="1668" spans="1:5" x14ac:dyDescent="0.25">
      <c r="A1668" s="1" t="s">
        <v>2888</v>
      </c>
      <c r="B1668" t="s">
        <v>3733</v>
      </c>
      <c r="C1668" t="s">
        <v>2986</v>
      </c>
      <c r="D1668" t="s">
        <v>23</v>
      </c>
      <c r="E1668" s="1" t="s">
        <v>5059</v>
      </c>
    </row>
    <row r="1669" spans="1:5" x14ac:dyDescent="0.25">
      <c r="A1669" s="1" t="s">
        <v>3734</v>
      </c>
      <c r="B1669" t="s">
        <v>3735</v>
      </c>
      <c r="C1669" t="s">
        <v>2986</v>
      </c>
      <c r="D1669" t="s">
        <v>23</v>
      </c>
      <c r="E1669" s="1" t="s">
        <v>5059</v>
      </c>
    </row>
    <row r="1670" spans="1:5" x14ac:dyDescent="0.25">
      <c r="A1670" s="1" t="s">
        <v>3738</v>
      </c>
      <c r="B1670" t="s">
        <v>3739</v>
      </c>
      <c r="C1670" t="s">
        <v>2986</v>
      </c>
      <c r="D1670" t="s">
        <v>23</v>
      </c>
      <c r="E1670" s="1" t="s">
        <v>5059</v>
      </c>
    </row>
    <row r="1671" spans="1:5" x14ac:dyDescent="0.25">
      <c r="A1671" s="1" t="s">
        <v>3740</v>
      </c>
      <c r="B1671" t="s">
        <v>3741</v>
      </c>
      <c r="C1671" t="s">
        <v>2986</v>
      </c>
      <c r="D1671" t="s">
        <v>85</v>
      </c>
      <c r="E1671" s="1" t="s">
        <v>5059</v>
      </c>
    </row>
    <row r="1672" spans="1:5" x14ac:dyDescent="0.25">
      <c r="A1672" s="1" t="s">
        <v>3742</v>
      </c>
      <c r="B1672" t="s">
        <v>3743</v>
      </c>
      <c r="C1672" t="s">
        <v>2986</v>
      </c>
      <c r="D1672" t="s">
        <v>26</v>
      </c>
      <c r="E1672" s="1" t="s">
        <v>5059</v>
      </c>
    </row>
    <row r="1673" spans="1:5" x14ac:dyDescent="0.25">
      <c r="A1673" s="1" t="s">
        <v>2530</v>
      </c>
      <c r="B1673" t="s">
        <v>2531</v>
      </c>
      <c r="C1673" t="s">
        <v>1741</v>
      </c>
      <c r="D1673" t="s">
        <v>42</v>
      </c>
      <c r="E1673" s="1" t="s">
        <v>5059</v>
      </c>
    </row>
    <row r="1674" spans="1:5" x14ac:dyDescent="0.25">
      <c r="A1674" s="1" t="s">
        <v>3744</v>
      </c>
      <c r="B1674" t="s">
        <v>3745</v>
      </c>
      <c r="C1674" t="s">
        <v>2986</v>
      </c>
      <c r="D1674" t="s">
        <v>23</v>
      </c>
      <c r="E1674" s="1" t="s">
        <v>5059</v>
      </c>
    </row>
    <row r="1675" spans="1:5" x14ac:dyDescent="0.25">
      <c r="A1675" s="1" t="s">
        <v>3746</v>
      </c>
      <c r="B1675" t="s">
        <v>3747</v>
      </c>
      <c r="C1675" t="s">
        <v>2986</v>
      </c>
      <c r="D1675" t="s">
        <v>23</v>
      </c>
      <c r="E1675" s="1" t="s">
        <v>5059</v>
      </c>
    </row>
    <row r="1676" spans="1:5" x14ac:dyDescent="0.25">
      <c r="A1676" s="1" t="s">
        <v>3748</v>
      </c>
      <c r="B1676" t="s">
        <v>3749</v>
      </c>
      <c r="C1676" t="s">
        <v>2986</v>
      </c>
      <c r="D1676" t="s">
        <v>23</v>
      </c>
      <c r="E1676" s="1" t="s">
        <v>5059</v>
      </c>
    </row>
    <row r="1677" spans="1:5" x14ac:dyDescent="0.25">
      <c r="A1677" s="1" t="s">
        <v>3750</v>
      </c>
      <c r="B1677" t="s">
        <v>3751</v>
      </c>
      <c r="C1677" t="s">
        <v>2986</v>
      </c>
      <c r="D1677" t="s">
        <v>23</v>
      </c>
      <c r="E1677" s="1" t="s">
        <v>5059</v>
      </c>
    </row>
    <row r="1678" spans="1:5" x14ac:dyDescent="0.25">
      <c r="A1678" s="1" t="s">
        <v>3752</v>
      </c>
      <c r="B1678" t="s">
        <v>3753</v>
      </c>
      <c r="C1678" t="s">
        <v>2986</v>
      </c>
      <c r="D1678" t="s">
        <v>23</v>
      </c>
      <c r="E1678" s="1" t="s">
        <v>5059</v>
      </c>
    </row>
    <row r="1679" spans="1:5" x14ac:dyDescent="0.25">
      <c r="A1679" s="1" t="s">
        <v>3754</v>
      </c>
      <c r="B1679" t="s">
        <v>3755</v>
      </c>
      <c r="C1679" t="s">
        <v>2986</v>
      </c>
      <c r="D1679" t="s">
        <v>7</v>
      </c>
      <c r="E1679" s="1" t="s">
        <v>5059</v>
      </c>
    </row>
    <row r="1680" spans="1:5" x14ac:dyDescent="0.25">
      <c r="A1680" s="1" t="s">
        <v>3756</v>
      </c>
      <c r="B1680" t="s">
        <v>3757</v>
      </c>
      <c r="C1680" t="s">
        <v>2986</v>
      </c>
      <c r="D1680" t="s">
        <v>85</v>
      </c>
      <c r="E1680" s="1" t="s">
        <v>5059</v>
      </c>
    </row>
    <row r="1681" spans="1:5" x14ac:dyDescent="0.25">
      <c r="A1681" s="1" t="s">
        <v>3758</v>
      </c>
      <c r="B1681" t="s">
        <v>3759</v>
      </c>
      <c r="C1681" t="s">
        <v>2986</v>
      </c>
      <c r="D1681" t="s">
        <v>50</v>
      </c>
      <c r="E1681" s="1" t="s">
        <v>5059</v>
      </c>
    </row>
    <row r="1682" spans="1:5" x14ac:dyDescent="0.25">
      <c r="A1682" s="1" t="s">
        <v>3760</v>
      </c>
      <c r="B1682" t="s">
        <v>3761</v>
      </c>
      <c r="C1682" t="s">
        <v>2986</v>
      </c>
      <c r="D1682" t="s">
        <v>23</v>
      </c>
      <c r="E1682" s="1" t="s">
        <v>5059</v>
      </c>
    </row>
    <row r="1683" spans="1:5" x14ac:dyDescent="0.25">
      <c r="A1683" s="1" t="s">
        <v>3764</v>
      </c>
      <c r="B1683" t="s">
        <v>3765</v>
      </c>
      <c r="C1683" t="s">
        <v>2986</v>
      </c>
      <c r="D1683" t="s">
        <v>210</v>
      </c>
      <c r="E1683" s="1" t="s">
        <v>5059</v>
      </c>
    </row>
    <row r="1684" spans="1:5" x14ac:dyDescent="0.25">
      <c r="A1684" s="1" t="s">
        <v>3766</v>
      </c>
      <c r="B1684" t="s">
        <v>3767</v>
      </c>
      <c r="C1684" t="s">
        <v>2986</v>
      </c>
      <c r="D1684" t="s">
        <v>210</v>
      </c>
      <c r="E1684" s="1" t="s">
        <v>5059</v>
      </c>
    </row>
    <row r="1685" spans="1:5" x14ac:dyDescent="0.25">
      <c r="A1685" s="1" t="s">
        <v>3768</v>
      </c>
      <c r="B1685" t="s">
        <v>3769</v>
      </c>
      <c r="C1685" t="s">
        <v>1741</v>
      </c>
      <c r="D1685" t="s">
        <v>7</v>
      </c>
      <c r="E1685" s="1" t="s">
        <v>5059</v>
      </c>
    </row>
    <row r="1686" spans="1:5" x14ac:dyDescent="0.25">
      <c r="A1686" s="1" t="s">
        <v>3770</v>
      </c>
      <c r="B1686" t="s">
        <v>3771</v>
      </c>
      <c r="C1686" t="s">
        <v>2986</v>
      </c>
      <c r="D1686" t="s">
        <v>49</v>
      </c>
      <c r="E1686" s="1" t="s">
        <v>5059</v>
      </c>
    </row>
    <row r="1687" spans="1:5" x14ac:dyDescent="0.25">
      <c r="A1687" s="1" t="s">
        <v>3772</v>
      </c>
      <c r="B1687" t="s">
        <v>3773</v>
      </c>
      <c r="C1687" t="s">
        <v>2986</v>
      </c>
      <c r="D1687" t="s">
        <v>50</v>
      </c>
      <c r="E1687" s="1" t="s">
        <v>5059</v>
      </c>
    </row>
    <row r="1688" spans="1:5" x14ac:dyDescent="0.25">
      <c r="A1688" s="1" t="s">
        <v>3774</v>
      </c>
      <c r="B1688" t="s">
        <v>3775</v>
      </c>
      <c r="C1688" t="s">
        <v>1741</v>
      </c>
      <c r="D1688" t="s">
        <v>353</v>
      </c>
      <c r="E1688" s="1" t="s">
        <v>5059</v>
      </c>
    </row>
    <row r="1689" spans="1:5" x14ac:dyDescent="0.25">
      <c r="A1689" s="1" t="s">
        <v>3776</v>
      </c>
      <c r="B1689" t="s">
        <v>3777</v>
      </c>
      <c r="C1689" t="s">
        <v>2986</v>
      </c>
      <c r="D1689" t="s">
        <v>210</v>
      </c>
      <c r="E1689" s="1" t="s">
        <v>5059</v>
      </c>
    </row>
    <row r="1690" spans="1:5" x14ac:dyDescent="0.25">
      <c r="A1690" s="1" t="s">
        <v>3778</v>
      </c>
      <c r="B1690" t="s">
        <v>3779</v>
      </c>
      <c r="C1690" t="s">
        <v>1741</v>
      </c>
      <c r="D1690" t="s">
        <v>210</v>
      </c>
      <c r="E1690" s="1" t="s">
        <v>5059</v>
      </c>
    </row>
    <row r="1691" spans="1:5" x14ac:dyDescent="0.25">
      <c r="A1691" s="1" t="s">
        <v>3780</v>
      </c>
      <c r="B1691" t="s">
        <v>5593</v>
      </c>
      <c r="C1691" t="s">
        <v>2986</v>
      </c>
      <c r="D1691" t="s">
        <v>49</v>
      </c>
      <c r="E1691" s="1" t="s">
        <v>5059</v>
      </c>
    </row>
    <row r="1692" spans="1:5" x14ac:dyDescent="0.25">
      <c r="A1692" s="1" t="s">
        <v>3782</v>
      </c>
      <c r="B1692" t="s">
        <v>3783</v>
      </c>
      <c r="C1692" t="s">
        <v>2986</v>
      </c>
      <c r="D1692" t="s">
        <v>510</v>
      </c>
      <c r="E1692" s="1" t="s">
        <v>5059</v>
      </c>
    </row>
    <row r="1693" spans="1:5" x14ac:dyDescent="0.25">
      <c r="A1693" s="1" t="s">
        <v>3784</v>
      </c>
      <c r="B1693" t="s">
        <v>3785</v>
      </c>
      <c r="C1693" t="s">
        <v>2986</v>
      </c>
      <c r="D1693" t="s">
        <v>23</v>
      </c>
      <c r="E1693" s="1" t="s">
        <v>5059</v>
      </c>
    </row>
    <row r="1694" spans="1:5" x14ac:dyDescent="0.25">
      <c r="A1694" s="1" t="s">
        <v>3786</v>
      </c>
      <c r="B1694" t="s">
        <v>3787</v>
      </c>
      <c r="C1694" t="s">
        <v>2986</v>
      </c>
      <c r="D1694" t="s">
        <v>68</v>
      </c>
      <c r="E1694" s="1" t="s">
        <v>5059</v>
      </c>
    </row>
    <row r="1695" spans="1:5" x14ac:dyDescent="0.25">
      <c r="A1695" s="1" t="s">
        <v>3788</v>
      </c>
      <c r="B1695" t="s">
        <v>3789</v>
      </c>
      <c r="C1695" t="s">
        <v>2986</v>
      </c>
      <c r="D1695" t="s">
        <v>23</v>
      </c>
      <c r="E1695" s="1" t="s">
        <v>5059</v>
      </c>
    </row>
    <row r="1696" spans="1:5" x14ac:dyDescent="0.25">
      <c r="A1696" s="1" t="s">
        <v>2971</v>
      </c>
      <c r="B1696" t="s">
        <v>3790</v>
      </c>
      <c r="C1696" t="s">
        <v>2986</v>
      </c>
      <c r="D1696" t="s">
        <v>68</v>
      </c>
      <c r="E1696" s="1" t="s">
        <v>5059</v>
      </c>
    </row>
    <row r="1697" spans="1:5" x14ac:dyDescent="0.25">
      <c r="A1697" s="1" t="s">
        <v>3791</v>
      </c>
      <c r="B1697" t="s">
        <v>3792</v>
      </c>
      <c r="C1697" t="s">
        <v>1741</v>
      </c>
      <c r="D1697" t="s">
        <v>233</v>
      </c>
      <c r="E1697" s="1" t="s">
        <v>5059</v>
      </c>
    </row>
    <row r="1698" spans="1:5" x14ac:dyDescent="0.25">
      <c r="A1698" s="1" t="s">
        <v>3793</v>
      </c>
      <c r="B1698" t="s">
        <v>3794</v>
      </c>
      <c r="C1698" t="s">
        <v>2986</v>
      </c>
      <c r="D1698" t="s">
        <v>50</v>
      </c>
      <c r="E1698" s="1" t="s">
        <v>5059</v>
      </c>
    </row>
    <row r="1699" spans="1:5" x14ac:dyDescent="0.25">
      <c r="A1699" s="1" t="s">
        <v>3795</v>
      </c>
      <c r="B1699" t="s">
        <v>3796</v>
      </c>
      <c r="C1699" t="s">
        <v>2986</v>
      </c>
      <c r="D1699" t="s">
        <v>68</v>
      </c>
      <c r="E1699" s="1" t="s">
        <v>5059</v>
      </c>
    </row>
    <row r="1700" spans="1:5" x14ac:dyDescent="0.25">
      <c r="A1700" s="1" t="s">
        <v>3797</v>
      </c>
      <c r="B1700" t="s">
        <v>3798</v>
      </c>
      <c r="C1700" t="s">
        <v>1741</v>
      </c>
      <c r="D1700" t="s">
        <v>49</v>
      </c>
      <c r="E1700" s="1" t="s">
        <v>5059</v>
      </c>
    </row>
    <row r="1701" spans="1:5" x14ac:dyDescent="0.25">
      <c r="A1701" s="1" t="s">
        <v>3799</v>
      </c>
      <c r="B1701" t="s">
        <v>3800</v>
      </c>
      <c r="C1701" t="s">
        <v>2986</v>
      </c>
      <c r="D1701" t="s">
        <v>310</v>
      </c>
      <c r="E1701" s="1" t="s">
        <v>5059</v>
      </c>
    </row>
    <row r="1702" spans="1:5" x14ac:dyDescent="0.25">
      <c r="A1702" s="1" t="s">
        <v>3801</v>
      </c>
      <c r="B1702" t="s">
        <v>3802</v>
      </c>
      <c r="C1702" t="s">
        <v>2986</v>
      </c>
      <c r="D1702" t="s">
        <v>49</v>
      </c>
      <c r="E1702" s="1" t="s">
        <v>5059</v>
      </c>
    </row>
    <row r="1703" spans="1:5" x14ac:dyDescent="0.25">
      <c r="A1703" s="1" t="s">
        <v>3803</v>
      </c>
      <c r="B1703" t="s">
        <v>3804</v>
      </c>
      <c r="C1703" t="s">
        <v>1741</v>
      </c>
      <c r="D1703" t="s">
        <v>49</v>
      </c>
      <c r="E1703" s="1" t="s">
        <v>5059</v>
      </c>
    </row>
    <row r="1704" spans="1:5" x14ac:dyDescent="0.25">
      <c r="A1704" s="1" t="s">
        <v>3805</v>
      </c>
      <c r="B1704" t="s">
        <v>3806</v>
      </c>
      <c r="C1704" t="s">
        <v>2986</v>
      </c>
      <c r="D1704" t="s">
        <v>210</v>
      </c>
      <c r="E1704" s="1" t="s">
        <v>5059</v>
      </c>
    </row>
    <row r="1705" spans="1:5" x14ac:dyDescent="0.25">
      <c r="A1705" s="1" t="s">
        <v>3807</v>
      </c>
      <c r="B1705" t="s">
        <v>3808</v>
      </c>
      <c r="C1705" t="s">
        <v>2527</v>
      </c>
      <c r="D1705" t="s">
        <v>42</v>
      </c>
      <c r="E1705" s="1" t="s">
        <v>5059</v>
      </c>
    </row>
    <row r="1706" spans="1:5" x14ac:dyDescent="0.25">
      <c r="A1706" s="1" t="s">
        <v>3809</v>
      </c>
      <c r="B1706" t="s">
        <v>3810</v>
      </c>
      <c r="C1706" t="s">
        <v>2986</v>
      </c>
      <c r="D1706" t="s">
        <v>310</v>
      </c>
      <c r="E1706" s="1" t="s">
        <v>5059</v>
      </c>
    </row>
    <row r="1707" spans="1:5" x14ac:dyDescent="0.25">
      <c r="A1707" s="1" t="s">
        <v>3811</v>
      </c>
      <c r="B1707" t="s">
        <v>3812</v>
      </c>
      <c r="C1707" t="s">
        <v>2986</v>
      </c>
      <c r="D1707" t="s">
        <v>42</v>
      </c>
      <c r="E1707" s="1" t="s">
        <v>5059</v>
      </c>
    </row>
    <row r="1708" spans="1:5" x14ac:dyDescent="0.25">
      <c r="A1708" s="1" t="s">
        <v>3813</v>
      </c>
      <c r="B1708" t="s">
        <v>3814</v>
      </c>
      <c r="C1708" t="s">
        <v>2986</v>
      </c>
      <c r="D1708" t="s">
        <v>510</v>
      </c>
      <c r="E1708" s="1" t="s">
        <v>5059</v>
      </c>
    </row>
    <row r="1709" spans="1:5" x14ac:dyDescent="0.25">
      <c r="A1709" s="1" t="s">
        <v>3815</v>
      </c>
      <c r="B1709" t="s">
        <v>3816</v>
      </c>
      <c r="C1709" t="s">
        <v>2986</v>
      </c>
      <c r="D1709" t="s">
        <v>23</v>
      </c>
      <c r="E1709" s="1" t="s">
        <v>5059</v>
      </c>
    </row>
    <row r="1710" spans="1:5" x14ac:dyDescent="0.25">
      <c r="A1710" s="1" t="s">
        <v>3817</v>
      </c>
      <c r="B1710" t="s">
        <v>3818</v>
      </c>
      <c r="C1710" t="s">
        <v>2986</v>
      </c>
      <c r="D1710" t="s">
        <v>23</v>
      </c>
      <c r="E1710" s="1" t="s">
        <v>5059</v>
      </c>
    </row>
    <row r="1711" spans="1:5" x14ac:dyDescent="0.25">
      <c r="A1711" s="1" t="s">
        <v>3819</v>
      </c>
      <c r="B1711" t="s">
        <v>3820</v>
      </c>
      <c r="C1711" t="s">
        <v>1741</v>
      </c>
      <c r="D1711" t="s">
        <v>49</v>
      </c>
      <c r="E1711" s="1" t="s">
        <v>5059</v>
      </c>
    </row>
    <row r="1712" spans="1:5" x14ac:dyDescent="0.25">
      <c r="A1712" s="1" t="s">
        <v>3821</v>
      </c>
      <c r="B1712" t="s">
        <v>3822</v>
      </c>
      <c r="C1712" t="s">
        <v>2986</v>
      </c>
      <c r="D1712" t="s">
        <v>50</v>
      </c>
      <c r="E1712" s="1" t="s">
        <v>5059</v>
      </c>
    </row>
    <row r="1713" spans="1:5" x14ac:dyDescent="0.25">
      <c r="A1713" s="1" t="s">
        <v>2869</v>
      </c>
      <c r="B1713" t="s">
        <v>2870</v>
      </c>
      <c r="C1713" t="s">
        <v>1741</v>
      </c>
      <c r="D1713" t="s">
        <v>23</v>
      </c>
      <c r="E1713" s="1" t="s">
        <v>4960</v>
      </c>
    </row>
    <row r="1714" spans="1:5" x14ac:dyDescent="0.25">
      <c r="A1714" s="1" t="s">
        <v>3823</v>
      </c>
      <c r="B1714" t="s">
        <v>3824</v>
      </c>
      <c r="C1714" t="s">
        <v>1741</v>
      </c>
      <c r="D1714" t="s">
        <v>23</v>
      </c>
      <c r="E1714" s="1" t="s">
        <v>5059</v>
      </c>
    </row>
    <row r="1715" spans="1:5" x14ac:dyDescent="0.25">
      <c r="A1715" s="1" t="s">
        <v>3825</v>
      </c>
      <c r="B1715" t="s">
        <v>3826</v>
      </c>
      <c r="C1715" t="s">
        <v>2986</v>
      </c>
      <c r="D1715" t="s">
        <v>49</v>
      </c>
      <c r="E1715" s="1" t="s">
        <v>5059</v>
      </c>
    </row>
    <row r="1716" spans="1:5" x14ac:dyDescent="0.25">
      <c r="A1716" s="1" t="s">
        <v>3827</v>
      </c>
      <c r="B1716" t="s">
        <v>3828</v>
      </c>
      <c r="C1716" t="s">
        <v>1741</v>
      </c>
      <c r="D1716" t="s">
        <v>151</v>
      </c>
      <c r="E1716" s="1" t="s">
        <v>5059</v>
      </c>
    </row>
    <row r="1717" spans="1:5" x14ac:dyDescent="0.25">
      <c r="A1717" s="1" t="s">
        <v>3829</v>
      </c>
      <c r="B1717" t="s">
        <v>3830</v>
      </c>
      <c r="C1717" t="s">
        <v>1741</v>
      </c>
      <c r="D1717" t="s">
        <v>23</v>
      </c>
      <c r="E1717" s="1" t="s">
        <v>5059</v>
      </c>
    </row>
    <row r="1718" spans="1:5" x14ac:dyDescent="0.25">
      <c r="A1718" s="1" t="s">
        <v>2871</v>
      </c>
      <c r="B1718" t="s">
        <v>2872</v>
      </c>
      <c r="C1718" t="s">
        <v>1741</v>
      </c>
      <c r="D1718" t="s">
        <v>68</v>
      </c>
      <c r="E1718" s="1" t="s">
        <v>4960</v>
      </c>
    </row>
    <row r="1719" spans="1:5" x14ac:dyDescent="0.25">
      <c r="A1719" s="1" t="s">
        <v>3831</v>
      </c>
      <c r="B1719" t="s">
        <v>3832</v>
      </c>
      <c r="C1719" t="s">
        <v>1741</v>
      </c>
      <c r="D1719" t="s">
        <v>50</v>
      </c>
      <c r="E1719" s="1" t="s">
        <v>5059</v>
      </c>
    </row>
    <row r="1720" spans="1:5" x14ac:dyDescent="0.25">
      <c r="A1720" s="1" t="s">
        <v>3833</v>
      </c>
      <c r="B1720" t="s">
        <v>3834</v>
      </c>
      <c r="C1720" t="s">
        <v>5</v>
      </c>
      <c r="D1720" t="s">
        <v>49</v>
      </c>
      <c r="E1720" s="1" t="s">
        <v>5059</v>
      </c>
    </row>
    <row r="1721" spans="1:5" x14ac:dyDescent="0.25">
      <c r="A1721" s="1" t="s">
        <v>3835</v>
      </c>
      <c r="B1721" t="s">
        <v>3836</v>
      </c>
      <c r="C1721" t="s">
        <v>1741</v>
      </c>
      <c r="D1721" t="s">
        <v>50</v>
      </c>
      <c r="E1721" s="1" t="s">
        <v>5059</v>
      </c>
    </row>
    <row r="1722" spans="1:5" x14ac:dyDescent="0.25">
      <c r="A1722" s="1" t="s">
        <v>3837</v>
      </c>
      <c r="B1722" t="s">
        <v>3838</v>
      </c>
      <c r="C1722" t="s">
        <v>1741</v>
      </c>
      <c r="D1722" t="s">
        <v>310</v>
      </c>
      <c r="E1722" s="1" t="s">
        <v>5059</v>
      </c>
    </row>
    <row r="1723" spans="1:5" x14ac:dyDescent="0.25">
      <c r="A1723" s="1" t="s">
        <v>3839</v>
      </c>
      <c r="B1723" t="s">
        <v>3840</v>
      </c>
      <c r="C1723" t="s">
        <v>1741</v>
      </c>
      <c r="D1723" t="s">
        <v>85</v>
      </c>
      <c r="E1723" s="1" t="s">
        <v>5059</v>
      </c>
    </row>
    <row r="1724" spans="1:5" x14ac:dyDescent="0.25">
      <c r="A1724" s="1" t="s">
        <v>2898</v>
      </c>
      <c r="B1724" t="s">
        <v>3841</v>
      </c>
      <c r="C1724" t="s">
        <v>1741</v>
      </c>
      <c r="D1724" t="s">
        <v>22</v>
      </c>
      <c r="E1724" s="1" t="s">
        <v>5059</v>
      </c>
    </row>
    <row r="1725" spans="1:5" x14ac:dyDescent="0.25">
      <c r="A1725" s="1" t="s">
        <v>3842</v>
      </c>
      <c r="B1725" t="s">
        <v>3843</v>
      </c>
      <c r="C1725" t="s">
        <v>1741</v>
      </c>
      <c r="D1725" t="s">
        <v>49</v>
      </c>
      <c r="E1725" s="1" t="s">
        <v>5059</v>
      </c>
    </row>
    <row r="1726" spans="1:5" x14ac:dyDescent="0.25">
      <c r="A1726" s="1" t="s">
        <v>3844</v>
      </c>
      <c r="B1726" t="s">
        <v>3845</v>
      </c>
      <c r="C1726" t="s">
        <v>1741</v>
      </c>
      <c r="D1726" t="s">
        <v>50</v>
      </c>
      <c r="E1726" s="1" t="s">
        <v>5059</v>
      </c>
    </row>
    <row r="1727" spans="1:5" x14ac:dyDescent="0.25">
      <c r="A1727" s="1" t="s">
        <v>3846</v>
      </c>
      <c r="B1727" t="s">
        <v>3847</v>
      </c>
      <c r="C1727" t="s">
        <v>2986</v>
      </c>
      <c r="D1727" t="s">
        <v>50</v>
      </c>
      <c r="E1727" s="1" t="s">
        <v>5059</v>
      </c>
    </row>
    <row r="1728" spans="1:5" x14ac:dyDescent="0.25">
      <c r="A1728" s="1" t="s">
        <v>3848</v>
      </c>
      <c r="B1728" t="s">
        <v>5594</v>
      </c>
      <c r="C1728" t="s">
        <v>1741</v>
      </c>
      <c r="D1728" t="s">
        <v>210</v>
      </c>
      <c r="E1728" s="1" t="s">
        <v>5059</v>
      </c>
    </row>
    <row r="1729" spans="1:5" x14ac:dyDescent="0.25">
      <c r="A1729" s="1" t="s">
        <v>2879</v>
      </c>
      <c r="B1729" t="s">
        <v>3850</v>
      </c>
      <c r="C1729" t="s">
        <v>2986</v>
      </c>
      <c r="D1729" t="s">
        <v>49</v>
      </c>
      <c r="E1729" s="1" t="s">
        <v>5059</v>
      </c>
    </row>
    <row r="1730" spans="1:5" x14ac:dyDescent="0.25">
      <c r="A1730" s="1" t="s">
        <v>3851</v>
      </c>
      <c r="B1730" t="s">
        <v>3852</v>
      </c>
      <c r="C1730" t="s">
        <v>2986</v>
      </c>
      <c r="D1730" t="s">
        <v>50</v>
      </c>
      <c r="E1730" s="1" t="s">
        <v>5059</v>
      </c>
    </row>
    <row r="1731" spans="1:5" x14ac:dyDescent="0.25">
      <c r="A1731" s="1" t="s">
        <v>2906</v>
      </c>
      <c r="B1731" t="s">
        <v>3853</v>
      </c>
      <c r="C1731" t="s">
        <v>1741</v>
      </c>
      <c r="D1731" t="s">
        <v>68</v>
      </c>
      <c r="E1731" s="1" t="s">
        <v>5059</v>
      </c>
    </row>
    <row r="1732" spans="1:5" x14ac:dyDescent="0.25">
      <c r="A1732" s="1" t="s">
        <v>3854</v>
      </c>
      <c r="B1732" t="s">
        <v>3855</v>
      </c>
      <c r="C1732" t="s">
        <v>2986</v>
      </c>
      <c r="D1732" t="s">
        <v>50</v>
      </c>
      <c r="E1732" s="1" t="s">
        <v>5059</v>
      </c>
    </row>
    <row r="1733" spans="1:5" x14ac:dyDescent="0.25">
      <c r="A1733" s="1" t="s">
        <v>3856</v>
      </c>
      <c r="B1733" t="s">
        <v>3857</v>
      </c>
      <c r="C1733" t="s">
        <v>1741</v>
      </c>
      <c r="D1733" t="s">
        <v>205</v>
      </c>
      <c r="E1733" s="1" t="s">
        <v>5059</v>
      </c>
    </row>
    <row r="1734" spans="1:5" x14ac:dyDescent="0.25">
      <c r="A1734" s="1" t="s">
        <v>3858</v>
      </c>
      <c r="B1734" t="s">
        <v>3859</v>
      </c>
      <c r="C1734" t="s">
        <v>2986</v>
      </c>
      <c r="D1734" t="s">
        <v>50</v>
      </c>
      <c r="E1734" s="1" t="s">
        <v>5059</v>
      </c>
    </row>
    <row r="1735" spans="1:5" x14ac:dyDescent="0.25">
      <c r="A1735" s="1" t="s">
        <v>3860</v>
      </c>
      <c r="B1735" t="s">
        <v>3861</v>
      </c>
      <c r="C1735" t="s">
        <v>2986</v>
      </c>
      <c r="D1735" t="s">
        <v>23</v>
      </c>
      <c r="E1735" s="1" t="s">
        <v>5059</v>
      </c>
    </row>
    <row r="1736" spans="1:5" x14ac:dyDescent="0.25">
      <c r="A1736" s="1" t="s">
        <v>2921</v>
      </c>
      <c r="B1736" t="s">
        <v>3862</v>
      </c>
      <c r="C1736" t="s">
        <v>2986</v>
      </c>
      <c r="D1736" t="s">
        <v>85</v>
      </c>
      <c r="E1736" s="1" t="s">
        <v>5059</v>
      </c>
    </row>
    <row r="1737" spans="1:5" x14ac:dyDescent="0.25">
      <c r="A1737" s="1" t="s">
        <v>3863</v>
      </c>
      <c r="B1737" t="s">
        <v>3864</v>
      </c>
      <c r="C1737" t="s">
        <v>2986</v>
      </c>
      <c r="D1737" t="s">
        <v>50</v>
      </c>
      <c r="E1737" s="1" t="s">
        <v>5059</v>
      </c>
    </row>
    <row r="1738" spans="1:5" x14ac:dyDescent="0.25">
      <c r="A1738" s="1" t="s">
        <v>3865</v>
      </c>
      <c r="B1738" t="s">
        <v>3866</v>
      </c>
      <c r="C1738" t="s">
        <v>1741</v>
      </c>
      <c r="D1738" t="s">
        <v>510</v>
      </c>
      <c r="E1738" s="1" t="s">
        <v>5059</v>
      </c>
    </row>
    <row r="1739" spans="1:5" x14ac:dyDescent="0.25">
      <c r="A1739" s="1" t="s">
        <v>3867</v>
      </c>
      <c r="B1739" t="s">
        <v>3868</v>
      </c>
      <c r="C1739" t="s">
        <v>2986</v>
      </c>
      <c r="D1739" t="s">
        <v>310</v>
      </c>
      <c r="E1739" s="1" t="s">
        <v>5059</v>
      </c>
    </row>
    <row r="1740" spans="1:5" x14ac:dyDescent="0.25">
      <c r="A1740" s="1" t="s">
        <v>3869</v>
      </c>
      <c r="B1740" t="s">
        <v>3870</v>
      </c>
      <c r="C1740" t="s">
        <v>2986</v>
      </c>
      <c r="D1740" t="s">
        <v>310</v>
      </c>
      <c r="E1740" s="1" t="s">
        <v>5059</v>
      </c>
    </row>
    <row r="1741" spans="1:5" x14ac:dyDescent="0.25">
      <c r="A1741" s="1" t="s">
        <v>3871</v>
      </c>
      <c r="B1741" t="s">
        <v>3872</v>
      </c>
      <c r="C1741" t="s">
        <v>2986</v>
      </c>
      <c r="D1741" t="s">
        <v>310</v>
      </c>
      <c r="E1741" s="1" t="s">
        <v>5059</v>
      </c>
    </row>
    <row r="1742" spans="1:5" x14ac:dyDescent="0.25">
      <c r="A1742" s="1" t="s">
        <v>3873</v>
      </c>
      <c r="B1742" t="s">
        <v>3874</v>
      </c>
      <c r="C1742" t="s">
        <v>2986</v>
      </c>
      <c r="D1742" t="s">
        <v>26</v>
      </c>
      <c r="E1742" s="1" t="s">
        <v>5059</v>
      </c>
    </row>
    <row r="1743" spans="1:5" x14ac:dyDescent="0.25">
      <c r="A1743" s="1" t="s">
        <v>3875</v>
      </c>
      <c r="B1743" t="s">
        <v>3876</v>
      </c>
      <c r="C1743" t="s">
        <v>2986</v>
      </c>
      <c r="D1743" t="s">
        <v>6</v>
      </c>
      <c r="E1743" s="1" t="s">
        <v>5059</v>
      </c>
    </row>
    <row r="1744" spans="1:5" x14ac:dyDescent="0.25">
      <c r="A1744" s="1" t="s">
        <v>3877</v>
      </c>
      <c r="B1744" t="s">
        <v>3878</v>
      </c>
      <c r="C1744" t="s">
        <v>1746</v>
      </c>
      <c r="D1744" t="s">
        <v>205</v>
      </c>
      <c r="E1744" s="1" t="s">
        <v>5059</v>
      </c>
    </row>
    <row r="1745" spans="1:5" x14ac:dyDescent="0.25">
      <c r="A1745" s="1" t="s">
        <v>3879</v>
      </c>
      <c r="B1745" t="s">
        <v>3880</v>
      </c>
      <c r="C1745" t="s">
        <v>1741</v>
      </c>
      <c r="D1745" t="s">
        <v>50</v>
      </c>
      <c r="E1745" s="1" t="s">
        <v>5059</v>
      </c>
    </row>
    <row r="1746" spans="1:5" x14ac:dyDescent="0.25">
      <c r="A1746" s="1" t="s">
        <v>3881</v>
      </c>
      <c r="B1746" t="s">
        <v>3882</v>
      </c>
      <c r="C1746" t="s">
        <v>2986</v>
      </c>
      <c r="D1746" t="s">
        <v>205</v>
      </c>
      <c r="E1746" s="1" t="s">
        <v>5059</v>
      </c>
    </row>
    <row r="1747" spans="1:5" x14ac:dyDescent="0.25">
      <c r="A1747" s="1" t="s">
        <v>3883</v>
      </c>
      <c r="B1747" t="s">
        <v>3884</v>
      </c>
      <c r="C1747" t="s">
        <v>2986</v>
      </c>
      <c r="D1747" t="s">
        <v>6</v>
      </c>
      <c r="E1747" s="1" t="s">
        <v>5059</v>
      </c>
    </row>
    <row r="1748" spans="1:5" x14ac:dyDescent="0.25">
      <c r="A1748" s="1" t="s">
        <v>3885</v>
      </c>
      <c r="B1748" t="s">
        <v>3886</v>
      </c>
      <c r="C1748" t="s">
        <v>2986</v>
      </c>
      <c r="D1748" t="s">
        <v>510</v>
      </c>
      <c r="E1748" s="1" t="s">
        <v>5059</v>
      </c>
    </row>
    <row r="1749" spans="1:5" x14ac:dyDescent="0.25">
      <c r="A1749" s="1" t="s">
        <v>3887</v>
      </c>
      <c r="B1749" t="s">
        <v>3888</v>
      </c>
      <c r="C1749" t="s">
        <v>2986</v>
      </c>
      <c r="D1749" t="s">
        <v>151</v>
      </c>
      <c r="E1749" s="1" t="s">
        <v>5059</v>
      </c>
    </row>
    <row r="1750" spans="1:5" x14ac:dyDescent="0.25">
      <c r="A1750" s="1" t="s">
        <v>3889</v>
      </c>
      <c r="B1750" t="s">
        <v>3890</v>
      </c>
      <c r="C1750" t="s">
        <v>2986</v>
      </c>
      <c r="D1750" t="s">
        <v>50</v>
      </c>
      <c r="E1750" s="1" t="s">
        <v>5059</v>
      </c>
    </row>
    <row r="1751" spans="1:5" x14ac:dyDescent="0.25">
      <c r="A1751" s="1" t="s">
        <v>3891</v>
      </c>
      <c r="B1751" t="s">
        <v>3892</v>
      </c>
      <c r="C1751" t="s">
        <v>1741</v>
      </c>
      <c r="D1751" t="s">
        <v>49</v>
      </c>
      <c r="E1751" s="1" t="s">
        <v>5059</v>
      </c>
    </row>
    <row r="1752" spans="1:5" x14ac:dyDescent="0.25">
      <c r="A1752" s="1" t="s">
        <v>3893</v>
      </c>
      <c r="B1752" t="s">
        <v>3894</v>
      </c>
      <c r="C1752" t="s">
        <v>2986</v>
      </c>
      <c r="D1752" t="s">
        <v>353</v>
      </c>
      <c r="E1752" s="1" t="s">
        <v>5059</v>
      </c>
    </row>
    <row r="1753" spans="1:5" x14ac:dyDescent="0.25">
      <c r="A1753" s="1" t="s">
        <v>3895</v>
      </c>
      <c r="B1753" t="s">
        <v>3896</v>
      </c>
      <c r="C1753" t="s">
        <v>1741</v>
      </c>
      <c r="D1753" t="s">
        <v>310</v>
      </c>
      <c r="E1753" s="1" t="s">
        <v>5059</v>
      </c>
    </row>
    <row r="1754" spans="1:5" x14ac:dyDescent="0.25">
      <c r="A1754" s="1" t="s">
        <v>3897</v>
      </c>
      <c r="B1754" t="s">
        <v>3898</v>
      </c>
      <c r="C1754" t="s">
        <v>1741</v>
      </c>
      <c r="D1754" t="s">
        <v>168</v>
      </c>
      <c r="E1754" s="1" t="s">
        <v>5059</v>
      </c>
    </row>
    <row r="1755" spans="1:5" x14ac:dyDescent="0.25">
      <c r="A1755" s="1" t="s">
        <v>3899</v>
      </c>
      <c r="B1755" t="s">
        <v>3900</v>
      </c>
      <c r="C1755" t="s">
        <v>1741</v>
      </c>
      <c r="D1755" t="s">
        <v>310</v>
      </c>
      <c r="E1755" s="1" t="s">
        <v>5059</v>
      </c>
    </row>
    <row r="1756" spans="1:5" x14ac:dyDescent="0.25">
      <c r="A1756" s="1" t="s">
        <v>3901</v>
      </c>
      <c r="B1756" t="s">
        <v>3902</v>
      </c>
      <c r="C1756" t="s">
        <v>2986</v>
      </c>
      <c r="D1756" t="s">
        <v>7</v>
      </c>
      <c r="E1756" s="1" t="s">
        <v>5059</v>
      </c>
    </row>
    <row r="1757" spans="1:5" x14ac:dyDescent="0.25">
      <c r="A1757" s="1" t="s">
        <v>3903</v>
      </c>
      <c r="B1757" t="s">
        <v>3904</v>
      </c>
      <c r="C1757" t="s">
        <v>2986</v>
      </c>
      <c r="D1757" t="s">
        <v>233</v>
      </c>
      <c r="E1757" s="1" t="s">
        <v>5059</v>
      </c>
    </row>
    <row r="1758" spans="1:5" x14ac:dyDescent="0.25">
      <c r="A1758" s="1" t="s">
        <v>3905</v>
      </c>
      <c r="B1758" t="s">
        <v>3906</v>
      </c>
      <c r="C1758" t="s">
        <v>5</v>
      </c>
      <c r="D1758" t="s">
        <v>68</v>
      </c>
      <c r="E1758" s="1" t="s">
        <v>5059</v>
      </c>
    </row>
    <row r="1759" spans="1:5" x14ac:dyDescent="0.25">
      <c r="A1759" s="1" t="s">
        <v>3907</v>
      </c>
      <c r="B1759" t="s">
        <v>3908</v>
      </c>
      <c r="C1759" t="s">
        <v>5</v>
      </c>
      <c r="D1759" t="s">
        <v>151</v>
      </c>
      <c r="E1759" s="1" t="s">
        <v>5059</v>
      </c>
    </row>
    <row r="1760" spans="1:5" x14ac:dyDescent="0.25">
      <c r="A1760" s="1" t="s">
        <v>3911</v>
      </c>
      <c r="B1760" t="s">
        <v>3912</v>
      </c>
      <c r="C1760" t="s">
        <v>2986</v>
      </c>
      <c r="D1760" t="s">
        <v>49</v>
      </c>
      <c r="E1760" s="1" t="s">
        <v>5059</v>
      </c>
    </row>
    <row r="1761" spans="1:5" x14ac:dyDescent="0.25">
      <c r="A1761" s="1" t="s">
        <v>2936</v>
      </c>
      <c r="B1761" t="s">
        <v>3913</v>
      </c>
      <c r="C1761" t="s">
        <v>2986</v>
      </c>
      <c r="D1761" t="s">
        <v>310</v>
      </c>
      <c r="E1761" s="1" t="s">
        <v>5059</v>
      </c>
    </row>
    <row r="1762" spans="1:5" x14ac:dyDescent="0.25">
      <c r="A1762" s="1" t="s">
        <v>3914</v>
      </c>
      <c r="B1762" t="s">
        <v>5364</v>
      </c>
      <c r="C1762" t="s">
        <v>1741</v>
      </c>
      <c r="D1762" t="s">
        <v>50</v>
      </c>
      <c r="E1762" s="1" t="s">
        <v>5059</v>
      </c>
    </row>
    <row r="1763" spans="1:5" x14ac:dyDescent="0.25">
      <c r="A1763" s="1" t="s">
        <v>3916</v>
      </c>
      <c r="B1763" t="s">
        <v>3917</v>
      </c>
      <c r="C1763" t="s">
        <v>2986</v>
      </c>
      <c r="D1763" t="s">
        <v>353</v>
      </c>
      <c r="E1763" s="1" t="s">
        <v>5059</v>
      </c>
    </row>
    <row r="1764" spans="1:5" x14ac:dyDescent="0.25">
      <c r="A1764" s="1" t="s">
        <v>3918</v>
      </c>
      <c r="B1764" t="s">
        <v>3919</v>
      </c>
      <c r="C1764" t="s">
        <v>2986</v>
      </c>
      <c r="D1764" t="s">
        <v>23</v>
      </c>
      <c r="E1764" s="1" t="s">
        <v>5059</v>
      </c>
    </row>
    <row r="1765" spans="1:5" x14ac:dyDescent="0.25">
      <c r="A1765" s="1" t="s">
        <v>3920</v>
      </c>
      <c r="B1765" t="s">
        <v>3921</v>
      </c>
      <c r="C1765" t="s">
        <v>1741</v>
      </c>
      <c r="D1765" t="s">
        <v>50</v>
      </c>
      <c r="E1765" s="1" t="s">
        <v>5059</v>
      </c>
    </row>
    <row r="1766" spans="1:5" x14ac:dyDescent="0.25">
      <c r="A1766" s="1" t="s">
        <v>3922</v>
      </c>
      <c r="B1766" t="s">
        <v>3923</v>
      </c>
      <c r="C1766" t="s">
        <v>2986</v>
      </c>
      <c r="D1766" t="s">
        <v>23</v>
      </c>
      <c r="E1766" s="1" t="s">
        <v>5059</v>
      </c>
    </row>
    <row r="1767" spans="1:5" x14ac:dyDescent="0.25">
      <c r="A1767" s="1" t="s">
        <v>3924</v>
      </c>
      <c r="B1767" t="s">
        <v>3925</v>
      </c>
      <c r="C1767" t="s">
        <v>1741</v>
      </c>
      <c r="D1767" t="s">
        <v>50</v>
      </c>
      <c r="E1767" s="1" t="s">
        <v>5059</v>
      </c>
    </row>
    <row r="1768" spans="1:5" x14ac:dyDescent="0.25">
      <c r="A1768" s="1" t="s">
        <v>3926</v>
      </c>
      <c r="B1768" t="s">
        <v>3927</v>
      </c>
      <c r="C1768" t="s">
        <v>1741</v>
      </c>
      <c r="D1768" t="s">
        <v>26</v>
      </c>
      <c r="E1768" s="1" t="s">
        <v>5059</v>
      </c>
    </row>
    <row r="1769" spans="1:5" x14ac:dyDescent="0.25">
      <c r="A1769" s="1" t="s">
        <v>3928</v>
      </c>
      <c r="B1769" t="s">
        <v>3929</v>
      </c>
      <c r="C1769" t="s">
        <v>2986</v>
      </c>
      <c r="D1769" t="s">
        <v>50</v>
      </c>
      <c r="E1769" s="1" t="s">
        <v>5059</v>
      </c>
    </row>
    <row r="1770" spans="1:5" x14ac:dyDescent="0.25">
      <c r="A1770" s="1" t="s">
        <v>3930</v>
      </c>
      <c r="B1770" t="s">
        <v>3931</v>
      </c>
      <c r="C1770" t="s">
        <v>2986</v>
      </c>
      <c r="D1770" t="s">
        <v>353</v>
      </c>
      <c r="E1770" s="1" t="s">
        <v>5059</v>
      </c>
    </row>
    <row r="1771" spans="1:5" x14ac:dyDescent="0.25">
      <c r="A1771" s="1" t="s">
        <v>3932</v>
      </c>
      <c r="B1771" t="s">
        <v>3933</v>
      </c>
      <c r="C1771" t="s">
        <v>5</v>
      </c>
      <c r="D1771" t="s">
        <v>49</v>
      </c>
      <c r="E1771" s="1" t="s">
        <v>5059</v>
      </c>
    </row>
    <row r="1772" spans="1:5" x14ac:dyDescent="0.25">
      <c r="A1772" s="1" t="s">
        <v>3934</v>
      </c>
      <c r="B1772" t="s">
        <v>3935</v>
      </c>
      <c r="C1772" t="s">
        <v>1741</v>
      </c>
      <c r="D1772" t="s">
        <v>68</v>
      </c>
      <c r="E1772" s="1" t="s">
        <v>5059</v>
      </c>
    </row>
    <row r="1773" spans="1:5" x14ac:dyDescent="0.25">
      <c r="A1773" s="1" t="s">
        <v>3938</v>
      </c>
      <c r="B1773" t="s">
        <v>3939</v>
      </c>
      <c r="C1773" t="s">
        <v>2986</v>
      </c>
      <c r="D1773" t="s">
        <v>23</v>
      </c>
      <c r="E1773" s="1" t="s">
        <v>5059</v>
      </c>
    </row>
    <row r="1774" spans="1:5" x14ac:dyDescent="0.25">
      <c r="A1774" s="1" t="s">
        <v>3940</v>
      </c>
      <c r="B1774" t="s">
        <v>3941</v>
      </c>
      <c r="C1774" t="s">
        <v>2986</v>
      </c>
      <c r="D1774" t="s">
        <v>50</v>
      </c>
      <c r="E1774" s="1" t="s">
        <v>5059</v>
      </c>
    </row>
    <row r="1775" spans="1:5" x14ac:dyDescent="0.25">
      <c r="A1775" s="1" t="s">
        <v>3944</v>
      </c>
      <c r="B1775" t="s">
        <v>3945</v>
      </c>
      <c r="C1775" t="s">
        <v>2986</v>
      </c>
      <c r="D1775" t="s">
        <v>310</v>
      </c>
      <c r="E1775" s="1" t="s">
        <v>5059</v>
      </c>
    </row>
    <row r="1776" spans="1:5" x14ac:dyDescent="0.25">
      <c r="A1776" s="1" t="s">
        <v>2939</v>
      </c>
      <c r="B1776" t="s">
        <v>3946</v>
      </c>
      <c r="C1776" t="s">
        <v>2986</v>
      </c>
      <c r="D1776" t="s">
        <v>23</v>
      </c>
      <c r="E1776" s="1" t="s">
        <v>5059</v>
      </c>
    </row>
    <row r="1777" spans="1:5" x14ac:dyDescent="0.25">
      <c r="A1777" s="1" t="s">
        <v>3947</v>
      </c>
      <c r="B1777" t="s">
        <v>3948</v>
      </c>
      <c r="C1777" t="s">
        <v>1741</v>
      </c>
      <c r="D1777" t="s">
        <v>59</v>
      </c>
      <c r="E1777" s="1" t="s">
        <v>5059</v>
      </c>
    </row>
    <row r="1778" spans="1:5" x14ac:dyDescent="0.25">
      <c r="A1778" s="1" t="s">
        <v>2893</v>
      </c>
      <c r="B1778" t="s">
        <v>3949</v>
      </c>
      <c r="C1778" t="s">
        <v>2986</v>
      </c>
      <c r="D1778" t="s">
        <v>23</v>
      </c>
      <c r="E1778" s="1" t="s">
        <v>5059</v>
      </c>
    </row>
    <row r="1779" spans="1:5" x14ac:dyDescent="0.25">
      <c r="A1779" s="1" t="s">
        <v>3950</v>
      </c>
      <c r="B1779" t="s">
        <v>3951</v>
      </c>
      <c r="C1779" t="s">
        <v>2986</v>
      </c>
      <c r="D1779" t="s">
        <v>310</v>
      </c>
      <c r="E1779" s="1" t="s">
        <v>5059</v>
      </c>
    </row>
    <row r="1780" spans="1:5" x14ac:dyDescent="0.25">
      <c r="A1780" s="1" t="s">
        <v>2904</v>
      </c>
      <c r="B1780" t="s">
        <v>3952</v>
      </c>
      <c r="C1780" t="s">
        <v>1741</v>
      </c>
      <c r="D1780" t="s">
        <v>6</v>
      </c>
      <c r="E1780" s="1" t="s">
        <v>5059</v>
      </c>
    </row>
    <row r="1781" spans="1:5" x14ac:dyDescent="0.25">
      <c r="A1781" s="1" t="s">
        <v>2877</v>
      </c>
      <c r="B1781" t="s">
        <v>3953</v>
      </c>
      <c r="C1781" t="s">
        <v>1741</v>
      </c>
      <c r="D1781" t="s">
        <v>205</v>
      </c>
      <c r="E1781" s="1" t="s">
        <v>5059</v>
      </c>
    </row>
    <row r="1782" spans="1:5" x14ac:dyDescent="0.25">
      <c r="A1782" s="1" t="s">
        <v>3954</v>
      </c>
      <c r="B1782" t="s">
        <v>3955</v>
      </c>
      <c r="C1782" t="s">
        <v>2986</v>
      </c>
      <c r="D1782" t="s">
        <v>68</v>
      </c>
      <c r="E1782" s="1" t="s">
        <v>5059</v>
      </c>
    </row>
    <row r="1783" spans="1:5" x14ac:dyDescent="0.25">
      <c r="A1783" s="1" t="s">
        <v>3956</v>
      </c>
      <c r="B1783" t="s">
        <v>3957</v>
      </c>
      <c r="C1783" t="s">
        <v>5</v>
      </c>
      <c r="D1783" t="s">
        <v>23</v>
      </c>
      <c r="E1783" s="1" t="s">
        <v>5059</v>
      </c>
    </row>
    <row r="1784" spans="1:5" x14ac:dyDescent="0.25">
      <c r="A1784" s="1" t="s">
        <v>3958</v>
      </c>
      <c r="B1784" t="s">
        <v>3959</v>
      </c>
      <c r="C1784" t="s">
        <v>2986</v>
      </c>
      <c r="D1784" t="s">
        <v>23</v>
      </c>
      <c r="E1784" s="1" t="s">
        <v>5059</v>
      </c>
    </row>
    <row r="1785" spans="1:5" x14ac:dyDescent="0.25">
      <c r="A1785" s="1" t="s">
        <v>3960</v>
      </c>
      <c r="B1785" t="s">
        <v>3961</v>
      </c>
      <c r="C1785" t="s">
        <v>2986</v>
      </c>
      <c r="D1785" t="s">
        <v>510</v>
      </c>
      <c r="E1785" s="1" t="s">
        <v>5059</v>
      </c>
    </row>
    <row r="1786" spans="1:5" x14ac:dyDescent="0.25">
      <c r="A1786" s="1" t="s">
        <v>3962</v>
      </c>
      <c r="B1786" t="s">
        <v>3963</v>
      </c>
      <c r="C1786" t="s">
        <v>2986</v>
      </c>
      <c r="D1786" t="s">
        <v>23</v>
      </c>
      <c r="E1786" s="1" t="s">
        <v>5059</v>
      </c>
    </row>
    <row r="1787" spans="1:5" x14ac:dyDescent="0.25">
      <c r="A1787" s="1" t="s">
        <v>3964</v>
      </c>
      <c r="B1787" t="s">
        <v>3965</v>
      </c>
      <c r="C1787" t="s">
        <v>2986</v>
      </c>
      <c r="D1787" t="s">
        <v>310</v>
      </c>
      <c r="E1787" s="1" t="s">
        <v>5059</v>
      </c>
    </row>
    <row r="1788" spans="1:5" x14ac:dyDescent="0.25">
      <c r="A1788" s="1" t="s">
        <v>3966</v>
      </c>
      <c r="B1788" t="s">
        <v>3967</v>
      </c>
      <c r="C1788" t="s">
        <v>2986</v>
      </c>
      <c r="D1788" t="s">
        <v>6</v>
      </c>
      <c r="E1788" s="1" t="s">
        <v>5059</v>
      </c>
    </row>
    <row r="1789" spans="1:5" x14ac:dyDescent="0.25">
      <c r="A1789" s="1" t="s">
        <v>3968</v>
      </c>
      <c r="B1789" t="s">
        <v>3969</v>
      </c>
      <c r="C1789" t="s">
        <v>2986</v>
      </c>
      <c r="D1789" t="s">
        <v>7</v>
      </c>
      <c r="E1789" s="1" t="s">
        <v>5059</v>
      </c>
    </row>
    <row r="1790" spans="1:5" x14ac:dyDescent="0.25">
      <c r="A1790" s="1" t="s">
        <v>3970</v>
      </c>
      <c r="B1790" t="s">
        <v>3971</v>
      </c>
      <c r="C1790" t="s">
        <v>2986</v>
      </c>
      <c r="D1790" t="s">
        <v>23</v>
      </c>
      <c r="E1790" s="1" t="s">
        <v>5059</v>
      </c>
    </row>
    <row r="1791" spans="1:5" x14ac:dyDescent="0.25">
      <c r="A1791" s="1" t="s">
        <v>3972</v>
      </c>
      <c r="B1791" t="s">
        <v>3973</v>
      </c>
      <c r="C1791" t="s">
        <v>2986</v>
      </c>
      <c r="D1791" t="s">
        <v>510</v>
      </c>
      <c r="E1791" s="1" t="s">
        <v>5059</v>
      </c>
    </row>
    <row r="1792" spans="1:5" x14ac:dyDescent="0.25">
      <c r="A1792" s="1" t="s">
        <v>3974</v>
      </c>
      <c r="B1792" t="s">
        <v>3975</v>
      </c>
      <c r="C1792" t="s">
        <v>2986</v>
      </c>
      <c r="D1792" t="s">
        <v>23</v>
      </c>
      <c r="E1792" s="1" t="s">
        <v>5059</v>
      </c>
    </row>
    <row r="1793" spans="1:5" x14ac:dyDescent="0.25">
      <c r="A1793" s="1" t="s">
        <v>3976</v>
      </c>
      <c r="B1793" t="s">
        <v>3977</v>
      </c>
      <c r="C1793" t="s">
        <v>1741</v>
      </c>
      <c r="D1793" t="s">
        <v>39</v>
      </c>
      <c r="E1793" s="1" t="s">
        <v>5059</v>
      </c>
    </row>
    <row r="1794" spans="1:5" x14ac:dyDescent="0.25">
      <c r="A1794" s="1" t="s">
        <v>2976</v>
      </c>
      <c r="B1794" t="s">
        <v>2977</v>
      </c>
      <c r="C1794" t="s">
        <v>1741</v>
      </c>
      <c r="D1794" t="s">
        <v>50</v>
      </c>
      <c r="E1794" s="1" t="s">
        <v>4960</v>
      </c>
    </row>
    <row r="1795" spans="1:5" x14ac:dyDescent="0.25">
      <c r="A1795" s="1" t="s">
        <v>2927</v>
      </c>
      <c r="B1795" t="s">
        <v>3978</v>
      </c>
      <c r="C1795" t="s">
        <v>2986</v>
      </c>
      <c r="D1795" t="s">
        <v>50</v>
      </c>
      <c r="E1795" s="1" t="s">
        <v>5059</v>
      </c>
    </row>
    <row r="1796" spans="1:5" x14ac:dyDescent="0.25">
      <c r="A1796" s="1" t="s">
        <v>3979</v>
      </c>
      <c r="B1796" t="s">
        <v>3980</v>
      </c>
      <c r="C1796" t="s">
        <v>1741</v>
      </c>
      <c r="D1796" t="s">
        <v>310</v>
      </c>
      <c r="E1796" s="1" t="s">
        <v>5059</v>
      </c>
    </row>
    <row r="1797" spans="1:5" x14ac:dyDescent="0.25">
      <c r="A1797" s="1" t="s">
        <v>3981</v>
      </c>
      <c r="B1797" t="s">
        <v>3982</v>
      </c>
      <c r="C1797" t="s">
        <v>1741</v>
      </c>
      <c r="D1797" t="s">
        <v>85</v>
      </c>
      <c r="E1797" s="1" t="s">
        <v>5059</v>
      </c>
    </row>
    <row r="1798" spans="1:5" x14ac:dyDescent="0.25">
      <c r="A1798" s="1" t="s">
        <v>2978</v>
      </c>
      <c r="B1798" t="s">
        <v>2979</v>
      </c>
      <c r="C1798" t="s">
        <v>1741</v>
      </c>
      <c r="D1798" t="s">
        <v>50</v>
      </c>
      <c r="E1798" s="1" t="s">
        <v>5059</v>
      </c>
    </row>
    <row r="1799" spans="1:5" x14ac:dyDescent="0.25">
      <c r="A1799" s="1" t="s">
        <v>3983</v>
      </c>
      <c r="B1799" t="s">
        <v>3984</v>
      </c>
      <c r="C1799" t="s">
        <v>1746</v>
      </c>
      <c r="D1799" t="s">
        <v>23</v>
      </c>
      <c r="E1799" s="1" t="s">
        <v>5059</v>
      </c>
    </row>
    <row r="1800" spans="1:5" x14ac:dyDescent="0.25">
      <c r="A1800" s="1" t="s">
        <v>3985</v>
      </c>
      <c r="B1800" t="s">
        <v>3986</v>
      </c>
      <c r="C1800" t="s">
        <v>1741</v>
      </c>
      <c r="D1800" t="s">
        <v>151</v>
      </c>
      <c r="E1800" s="1" t="s">
        <v>5059</v>
      </c>
    </row>
    <row r="1801" spans="1:5" x14ac:dyDescent="0.25">
      <c r="A1801" s="1" t="s">
        <v>3987</v>
      </c>
      <c r="B1801" t="s">
        <v>3988</v>
      </c>
      <c r="C1801" t="s">
        <v>1741</v>
      </c>
      <c r="D1801" t="s">
        <v>7</v>
      </c>
      <c r="E1801" s="1" t="s">
        <v>5059</v>
      </c>
    </row>
    <row r="1802" spans="1:5" x14ac:dyDescent="0.25">
      <c r="A1802" s="1" t="s">
        <v>3989</v>
      </c>
      <c r="B1802" t="s">
        <v>3990</v>
      </c>
      <c r="C1802" t="s">
        <v>1741</v>
      </c>
      <c r="D1802" t="s">
        <v>50</v>
      </c>
      <c r="E1802" s="1" t="s">
        <v>5059</v>
      </c>
    </row>
    <row r="1803" spans="1:5" x14ac:dyDescent="0.25">
      <c r="A1803" s="1" t="s">
        <v>3991</v>
      </c>
      <c r="B1803" t="s">
        <v>3992</v>
      </c>
      <c r="C1803" t="s">
        <v>1741</v>
      </c>
      <c r="D1803" t="s">
        <v>151</v>
      </c>
      <c r="E1803" s="1" t="s">
        <v>5059</v>
      </c>
    </row>
    <row r="1804" spans="1:5" x14ac:dyDescent="0.25">
      <c r="A1804" s="1" t="s">
        <v>2878</v>
      </c>
      <c r="B1804" t="s">
        <v>3993</v>
      </c>
      <c r="C1804" t="s">
        <v>1741</v>
      </c>
      <c r="D1804" t="s">
        <v>310</v>
      </c>
      <c r="E1804" s="1" t="s">
        <v>5059</v>
      </c>
    </row>
    <row r="1805" spans="1:5" x14ac:dyDescent="0.25">
      <c r="A1805" s="1" t="s">
        <v>2907</v>
      </c>
      <c r="B1805" t="s">
        <v>3994</v>
      </c>
      <c r="C1805" t="s">
        <v>1741</v>
      </c>
      <c r="D1805" t="s">
        <v>68</v>
      </c>
      <c r="E1805" s="1" t="s">
        <v>5059</v>
      </c>
    </row>
    <row r="1806" spans="1:5" x14ac:dyDescent="0.25">
      <c r="A1806" s="1" t="s">
        <v>3995</v>
      </c>
      <c r="B1806" t="s">
        <v>3996</v>
      </c>
      <c r="C1806" t="s">
        <v>2986</v>
      </c>
      <c r="D1806" t="s">
        <v>50</v>
      </c>
      <c r="E1806" s="1" t="s">
        <v>5059</v>
      </c>
    </row>
    <row r="1807" spans="1:5" x14ac:dyDescent="0.25">
      <c r="A1807" s="1" t="s">
        <v>2900</v>
      </c>
      <c r="B1807" t="s">
        <v>3997</v>
      </c>
      <c r="C1807" t="s">
        <v>2986</v>
      </c>
      <c r="D1807" t="s">
        <v>50</v>
      </c>
      <c r="E1807" s="1" t="s">
        <v>5059</v>
      </c>
    </row>
    <row r="1808" spans="1:5" x14ac:dyDescent="0.25">
      <c r="A1808" s="1" t="s">
        <v>3998</v>
      </c>
      <c r="B1808" t="s">
        <v>3999</v>
      </c>
      <c r="C1808" t="s">
        <v>2986</v>
      </c>
      <c r="D1808" t="s">
        <v>353</v>
      </c>
      <c r="E1808" s="1" t="s">
        <v>5059</v>
      </c>
    </row>
    <row r="1809" spans="1:5" x14ac:dyDescent="0.25">
      <c r="A1809" s="1" t="s">
        <v>4000</v>
      </c>
      <c r="B1809" t="s">
        <v>4001</v>
      </c>
      <c r="C1809" t="s">
        <v>1741</v>
      </c>
      <c r="D1809" t="s">
        <v>23</v>
      </c>
      <c r="E1809" s="1" t="s">
        <v>5059</v>
      </c>
    </row>
    <row r="1810" spans="1:5" x14ac:dyDescent="0.25">
      <c r="A1810" s="1" t="s">
        <v>4002</v>
      </c>
      <c r="B1810" t="s">
        <v>4003</v>
      </c>
      <c r="C1810" t="s">
        <v>1741</v>
      </c>
      <c r="D1810" t="s">
        <v>68</v>
      </c>
      <c r="E1810" s="1" t="s">
        <v>5059</v>
      </c>
    </row>
    <row r="1811" spans="1:5" x14ac:dyDescent="0.25">
      <c r="A1811" s="1" t="s">
        <v>2896</v>
      </c>
      <c r="B1811" t="s">
        <v>4004</v>
      </c>
      <c r="C1811" t="s">
        <v>1741</v>
      </c>
      <c r="D1811" t="s">
        <v>353</v>
      </c>
      <c r="E1811" s="1" t="s">
        <v>5059</v>
      </c>
    </row>
    <row r="1812" spans="1:5" x14ac:dyDescent="0.25">
      <c r="A1812" s="1" t="s">
        <v>4005</v>
      </c>
      <c r="B1812" t="s">
        <v>4006</v>
      </c>
      <c r="C1812" t="s">
        <v>1741</v>
      </c>
      <c r="D1812" t="s">
        <v>49</v>
      </c>
      <c r="E1812" s="1" t="s">
        <v>5059</v>
      </c>
    </row>
    <row r="1813" spans="1:5" x14ac:dyDescent="0.25">
      <c r="A1813" s="1" t="s">
        <v>4009</v>
      </c>
      <c r="B1813" t="s">
        <v>4010</v>
      </c>
      <c r="C1813" t="s">
        <v>2986</v>
      </c>
      <c r="D1813" t="s">
        <v>23</v>
      </c>
      <c r="E1813" s="1" t="s">
        <v>5059</v>
      </c>
    </row>
    <row r="1814" spans="1:5" x14ac:dyDescent="0.25">
      <c r="A1814" s="1" t="s">
        <v>4011</v>
      </c>
      <c r="B1814" t="s">
        <v>4012</v>
      </c>
      <c r="C1814" t="s">
        <v>2986</v>
      </c>
      <c r="D1814" t="s">
        <v>510</v>
      </c>
      <c r="E1814" s="1" t="s">
        <v>5059</v>
      </c>
    </row>
    <row r="1815" spans="1:5" x14ac:dyDescent="0.25">
      <c r="A1815" s="1" t="s">
        <v>4013</v>
      </c>
      <c r="B1815" t="s">
        <v>4014</v>
      </c>
      <c r="C1815" t="s">
        <v>2506</v>
      </c>
      <c r="D1815" t="s">
        <v>510</v>
      </c>
      <c r="E1815" s="1" t="s">
        <v>5059</v>
      </c>
    </row>
    <row r="1816" spans="1:5" x14ac:dyDescent="0.25">
      <c r="A1816" s="1" t="s">
        <v>4015</v>
      </c>
      <c r="B1816" t="s">
        <v>4016</v>
      </c>
      <c r="C1816" t="s">
        <v>2986</v>
      </c>
      <c r="D1816" t="s">
        <v>510</v>
      </c>
      <c r="E1816" s="1" t="s">
        <v>5059</v>
      </c>
    </row>
    <row r="1817" spans="1:5" x14ac:dyDescent="0.25">
      <c r="A1817" s="1" t="s">
        <v>2935</v>
      </c>
      <c r="B1817" t="s">
        <v>4017</v>
      </c>
      <c r="C1817" t="s">
        <v>2986</v>
      </c>
      <c r="D1817" t="s">
        <v>23</v>
      </c>
      <c r="E1817" s="1" t="s">
        <v>5059</v>
      </c>
    </row>
    <row r="1818" spans="1:5" x14ac:dyDescent="0.25">
      <c r="A1818" s="1" t="s">
        <v>2532</v>
      </c>
      <c r="B1818" t="s">
        <v>2533</v>
      </c>
      <c r="C1818" t="s">
        <v>1741</v>
      </c>
      <c r="D1818" t="s">
        <v>510</v>
      </c>
      <c r="E1818" s="1" t="s">
        <v>5059</v>
      </c>
    </row>
    <row r="1819" spans="1:5" x14ac:dyDescent="0.25">
      <c r="A1819" s="1" t="s">
        <v>4018</v>
      </c>
      <c r="B1819" t="s">
        <v>4019</v>
      </c>
      <c r="C1819" t="s">
        <v>1741</v>
      </c>
      <c r="D1819" t="s">
        <v>353</v>
      </c>
      <c r="E1819" s="1" t="s">
        <v>5059</v>
      </c>
    </row>
    <row r="1820" spans="1:5" x14ac:dyDescent="0.25">
      <c r="A1820" s="1" t="s">
        <v>2534</v>
      </c>
      <c r="B1820" t="s">
        <v>2535</v>
      </c>
      <c r="C1820" t="s">
        <v>1741</v>
      </c>
      <c r="D1820" t="s">
        <v>151</v>
      </c>
      <c r="E1820" s="1" t="s">
        <v>5059</v>
      </c>
    </row>
    <row r="1821" spans="1:5" x14ac:dyDescent="0.25">
      <c r="A1821" s="1" t="s">
        <v>2890</v>
      </c>
      <c r="B1821" t="s">
        <v>4020</v>
      </c>
      <c r="C1821" t="s">
        <v>2986</v>
      </c>
      <c r="D1821" t="s">
        <v>50</v>
      </c>
      <c r="E1821" s="1" t="s">
        <v>5059</v>
      </c>
    </row>
    <row r="1822" spans="1:5" x14ac:dyDescent="0.25">
      <c r="A1822" s="1" t="s">
        <v>4021</v>
      </c>
      <c r="B1822" t="s">
        <v>4022</v>
      </c>
      <c r="C1822" t="s">
        <v>1741</v>
      </c>
      <c r="D1822" t="s">
        <v>49</v>
      </c>
      <c r="E1822" s="1" t="s">
        <v>5059</v>
      </c>
    </row>
    <row r="1823" spans="1:5" x14ac:dyDescent="0.25">
      <c r="A1823" s="1" t="s">
        <v>4023</v>
      </c>
      <c r="B1823" t="s">
        <v>4024</v>
      </c>
      <c r="C1823" t="s">
        <v>2986</v>
      </c>
      <c r="D1823" t="s">
        <v>353</v>
      </c>
      <c r="E1823" s="1" t="s">
        <v>5059</v>
      </c>
    </row>
    <row r="1824" spans="1:5" x14ac:dyDescent="0.25">
      <c r="A1824" s="1" t="s">
        <v>4025</v>
      </c>
      <c r="B1824" t="s">
        <v>4026</v>
      </c>
      <c r="C1824" t="s">
        <v>1741</v>
      </c>
      <c r="D1824" t="s">
        <v>49</v>
      </c>
      <c r="E1824" s="1" t="s">
        <v>5059</v>
      </c>
    </row>
    <row r="1825" spans="1:5" x14ac:dyDescent="0.25">
      <c r="A1825" s="1" t="s">
        <v>4027</v>
      </c>
      <c r="B1825" t="s">
        <v>4028</v>
      </c>
      <c r="C1825" t="s">
        <v>1741</v>
      </c>
      <c r="D1825" t="s">
        <v>50</v>
      </c>
      <c r="E1825" s="1" t="s">
        <v>5059</v>
      </c>
    </row>
    <row r="1826" spans="1:5" x14ac:dyDescent="0.25">
      <c r="A1826" s="1" t="s">
        <v>2916</v>
      </c>
      <c r="B1826" t="s">
        <v>4029</v>
      </c>
      <c r="C1826" t="s">
        <v>2986</v>
      </c>
      <c r="D1826" t="s">
        <v>23</v>
      </c>
      <c r="E1826" s="1" t="s">
        <v>5059</v>
      </c>
    </row>
    <row r="1827" spans="1:5" x14ac:dyDescent="0.25">
      <c r="A1827" s="1" t="s">
        <v>4030</v>
      </c>
      <c r="B1827" t="s">
        <v>4031</v>
      </c>
      <c r="C1827" t="s">
        <v>2986</v>
      </c>
      <c r="D1827" t="s">
        <v>23</v>
      </c>
      <c r="E1827" s="1" t="s">
        <v>5059</v>
      </c>
    </row>
    <row r="1828" spans="1:5" x14ac:dyDescent="0.25">
      <c r="A1828" s="1" t="s">
        <v>4032</v>
      </c>
      <c r="B1828" t="s">
        <v>4033</v>
      </c>
      <c r="C1828" t="s">
        <v>1741</v>
      </c>
      <c r="D1828" t="s">
        <v>7</v>
      </c>
      <c r="E1828" s="1" t="s">
        <v>5059</v>
      </c>
    </row>
    <row r="1829" spans="1:5" x14ac:dyDescent="0.25">
      <c r="A1829" s="1" t="s">
        <v>4034</v>
      </c>
      <c r="B1829" t="s">
        <v>4035</v>
      </c>
      <c r="C1829" t="s">
        <v>2986</v>
      </c>
      <c r="D1829" t="s">
        <v>310</v>
      </c>
      <c r="E1829" s="1" t="s">
        <v>5059</v>
      </c>
    </row>
    <row r="1830" spans="1:5" x14ac:dyDescent="0.25">
      <c r="A1830" s="1" t="s">
        <v>2536</v>
      </c>
      <c r="B1830" t="s">
        <v>2537</v>
      </c>
      <c r="C1830" t="s">
        <v>1741</v>
      </c>
      <c r="D1830" t="s">
        <v>6</v>
      </c>
      <c r="E1830" s="1" t="s">
        <v>5059</v>
      </c>
    </row>
    <row r="1831" spans="1:5" x14ac:dyDescent="0.25">
      <c r="A1831" s="1" t="s">
        <v>4036</v>
      </c>
      <c r="B1831" t="s">
        <v>4037</v>
      </c>
      <c r="C1831" t="s">
        <v>2986</v>
      </c>
      <c r="D1831" t="s">
        <v>210</v>
      </c>
      <c r="E1831" s="1" t="s">
        <v>5059</v>
      </c>
    </row>
    <row r="1832" spans="1:5" x14ac:dyDescent="0.25">
      <c r="A1832" s="1" t="s">
        <v>2934</v>
      </c>
      <c r="B1832" t="s">
        <v>4038</v>
      </c>
      <c r="C1832" t="s">
        <v>2986</v>
      </c>
      <c r="D1832" t="s">
        <v>85</v>
      </c>
      <c r="E1832" s="1" t="s">
        <v>5059</v>
      </c>
    </row>
    <row r="1833" spans="1:5" x14ac:dyDescent="0.25">
      <c r="A1833" s="1" t="s">
        <v>4039</v>
      </c>
      <c r="B1833" t="s">
        <v>4040</v>
      </c>
      <c r="C1833" t="s">
        <v>2986</v>
      </c>
      <c r="D1833" t="s">
        <v>510</v>
      </c>
      <c r="E1833" s="1" t="s">
        <v>5059</v>
      </c>
    </row>
    <row r="1834" spans="1:5" x14ac:dyDescent="0.25">
      <c r="A1834" s="1" t="s">
        <v>4041</v>
      </c>
      <c r="B1834" t="s">
        <v>4042</v>
      </c>
      <c r="C1834" t="s">
        <v>2986</v>
      </c>
      <c r="D1834" t="s">
        <v>6</v>
      </c>
      <c r="E1834" s="1" t="s">
        <v>5059</v>
      </c>
    </row>
    <row r="1835" spans="1:5" x14ac:dyDescent="0.25">
      <c r="A1835" s="1" t="s">
        <v>2892</v>
      </c>
      <c r="B1835" t="s">
        <v>4043</v>
      </c>
      <c r="C1835" t="s">
        <v>2986</v>
      </c>
      <c r="D1835" t="s">
        <v>59</v>
      </c>
      <c r="E1835" s="1" t="s">
        <v>5059</v>
      </c>
    </row>
    <row r="1836" spans="1:5" x14ac:dyDescent="0.25">
      <c r="A1836" s="1" t="s">
        <v>4044</v>
      </c>
      <c r="B1836" t="s">
        <v>4045</v>
      </c>
      <c r="C1836" t="s">
        <v>1741</v>
      </c>
      <c r="D1836" t="s">
        <v>310</v>
      </c>
      <c r="E1836" s="1" t="s">
        <v>5059</v>
      </c>
    </row>
    <row r="1837" spans="1:5" x14ac:dyDescent="0.25">
      <c r="A1837" s="1" t="s">
        <v>4046</v>
      </c>
      <c r="B1837" t="s">
        <v>4047</v>
      </c>
      <c r="C1837" t="s">
        <v>2986</v>
      </c>
      <c r="D1837" t="s">
        <v>510</v>
      </c>
      <c r="E1837" s="1" t="s">
        <v>5059</v>
      </c>
    </row>
    <row r="1838" spans="1:5" x14ac:dyDescent="0.25">
      <c r="A1838" s="1" t="s">
        <v>2967</v>
      </c>
      <c r="B1838" t="s">
        <v>4048</v>
      </c>
      <c r="C1838" t="s">
        <v>2986</v>
      </c>
      <c r="D1838" t="s">
        <v>23</v>
      </c>
      <c r="E1838" s="1" t="s">
        <v>5059</v>
      </c>
    </row>
    <row r="1839" spans="1:5" x14ac:dyDescent="0.25">
      <c r="A1839" s="1" t="s">
        <v>2538</v>
      </c>
      <c r="B1839" t="s">
        <v>2539</v>
      </c>
      <c r="C1839" t="s">
        <v>1741</v>
      </c>
      <c r="D1839" t="s">
        <v>353</v>
      </c>
      <c r="E1839" s="1" t="s">
        <v>5059</v>
      </c>
    </row>
    <row r="1840" spans="1:5" x14ac:dyDescent="0.25">
      <c r="A1840" s="1" t="s">
        <v>4049</v>
      </c>
      <c r="B1840" t="s">
        <v>4050</v>
      </c>
      <c r="C1840" t="s">
        <v>2986</v>
      </c>
      <c r="D1840" t="s">
        <v>39</v>
      </c>
      <c r="E1840" s="1" t="s">
        <v>5059</v>
      </c>
    </row>
    <row r="1841" spans="1:5" x14ac:dyDescent="0.25">
      <c r="A1841" s="1" t="s">
        <v>4051</v>
      </c>
      <c r="B1841" t="s">
        <v>4052</v>
      </c>
      <c r="C1841" t="s">
        <v>2986</v>
      </c>
      <c r="D1841" t="s">
        <v>510</v>
      </c>
      <c r="E1841" s="1" t="s">
        <v>5059</v>
      </c>
    </row>
    <row r="1842" spans="1:5" x14ac:dyDescent="0.25">
      <c r="A1842" s="1" t="s">
        <v>4053</v>
      </c>
      <c r="B1842" t="s">
        <v>4054</v>
      </c>
      <c r="C1842" t="s">
        <v>2986</v>
      </c>
      <c r="D1842" t="s">
        <v>49</v>
      </c>
      <c r="E1842" s="1" t="s">
        <v>5059</v>
      </c>
    </row>
    <row r="1843" spans="1:5" x14ac:dyDescent="0.25">
      <c r="A1843" s="1" t="s">
        <v>4055</v>
      </c>
      <c r="B1843" t="s">
        <v>4056</v>
      </c>
      <c r="C1843" t="s">
        <v>2986</v>
      </c>
      <c r="D1843" t="s">
        <v>50</v>
      </c>
      <c r="E1843" s="1" t="s">
        <v>5059</v>
      </c>
    </row>
    <row r="1844" spans="1:5" x14ac:dyDescent="0.25">
      <c r="A1844" s="1" t="s">
        <v>4057</v>
      </c>
      <c r="B1844" t="s">
        <v>4058</v>
      </c>
      <c r="C1844" t="s">
        <v>2986</v>
      </c>
      <c r="D1844" t="s">
        <v>23</v>
      </c>
      <c r="E1844" s="1" t="s">
        <v>5059</v>
      </c>
    </row>
    <row r="1845" spans="1:5" x14ac:dyDescent="0.25">
      <c r="A1845" s="1" t="s">
        <v>4059</v>
      </c>
      <c r="B1845" t="s">
        <v>4060</v>
      </c>
      <c r="C1845" t="s">
        <v>2986</v>
      </c>
      <c r="D1845" t="s">
        <v>23</v>
      </c>
      <c r="E1845" s="1" t="s">
        <v>5059</v>
      </c>
    </row>
    <row r="1846" spans="1:5" x14ac:dyDescent="0.25">
      <c r="A1846" s="1" t="s">
        <v>4061</v>
      </c>
      <c r="B1846" t="s">
        <v>4062</v>
      </c>
      <c r="C1846" t="s">
        <v>2986</v>
      </c>
      <c r="D1846" t="s">
        <v>23</v>
      </c>
      <c r="E1846" s="1" t="s">
        <v>5059</v>
      </c>
    </row>
    <row r="1847" spans="1:5" x14ac:dyDescent="0.25">
      <c r="A1847" s="1" t="s">
        <v>4063</v>
      </c>
      <c r="B1847" t="s">
        <v>4064</v>
      </c>
      <c r="C1847" t="s">
        <v>2986</v>
      </c>
      <c r="D1847" t="s">
        <v>23</v>
      </c>
      <c r="E1847" s="1" t="s">
        <v>5059</v>
      </c>
    </row>
    <row r="1848" spans="1:5" x14ac:dyDescent="0.25">
      <c r="A1848" s="1" t="s">
        <v>4065</v>
      </c>
      <c r="B1848" t="s">
        <v>4066</v>
      </c>
      <c r="C1848" t="s">
        <v>2986</v>
      </c>
      <c r="D1848" t="s">
        <v>23</v>
      </c>
      <c r="E1848" s="1" t="s">
        <v>5059</v>
      </c>
    </row>
    <row r="1849" spans="1:5" x14ac:dyDescent="0.25">
      <c r="A1849" s="1" t="s">
        <v>4067</v>
      </c>
      <c r="B1849" t="s">
        <v>4068</v>
      </c>
      <c r="C1849" t="s">
        <v>2986</v>
      </c>
      <c r="D1849" t="s">
        <v>49</v>
      </c>
      <c r="E1849" s="1" t="s">
        <v>5059</v>
      </c>
    </row>
    <row r="1850" spans="1:5" x14ac:dyDescent="0.25">
      <c r="A1850" s="1" t="s">
        <v>4069</v>
      </c>
      <c r="B1850" t="s">
        <v>4070</v>
      </c>
      <c r="C1850" t="s">
        <v>2986</v>
      </c>
      <c r="D1850" t="s">
        <v>510</v>
      </c>
      <c r="E1850" s="1" t="s">
        <v>5059</v>
      </c>
    </row>
    <row r="1851" spans="1:5" x14ac:dyDescent="0.25">
      <c r="A1851" s="1" t="s">
        <v>4071</v>
      </c>
      <c r="B1851" t="s">
        <v>4072</v>
      </c>
      <c r="C1851" t="s">
        <v>2986</v>
      </c>
      <c r="D1851" t="s">
        <v>49</v>
      </c>
      <c r="E1851" s="1" t="s">
        <v>5059</v>
      </c>
    </row>
    <row r="1852" spans="1:5" x14ac:dyDescent="0.25">
      <c r="A1852" s="1" t="s">
        <v>2540</v>
      </c>
      <c r="B1852" t="s">
        <v>2541</v>
      </c>
      <c r="C1852" t="s">
        <v>1741</v>
      </c>
      <c r="D1852" t="s">
        <v>310</v>
      </c>
      <c r="E1852" s="1" t="s">
        <v>5059</v>
      </c>
    </row>
    <row r="1853" spans="1:5" x14ac:dyDescent="0.25">
      <c r="A1853" s="1" t="s">
        <v>2542</v>
      </c>
      <c r="B1853" t="s">
        <v>2543</v>
      </c>
      <c r="C1853" t="s">
        <v>1741</v>
      </c>
      <c r="D1853" t="s">
        <v>353</v>
      </c>
      <c r="E1853" s="1" t="s">
        <v>5059</v>
      </c>
    </row>
    <row r="1854" spans="1:5" x14ac:dyDescent="0.25">
      <c r="A1854" s="1" t="s">
        <v>4073</v>
      </c>
      <c r="B1854" t="s">
        <v>4074</v>
      </c>
      <c r="C1854" t="s">
        <v>2986</v>
      </c>
      <c r="D1854" t="s">
        <v>50</v>
      </c>
      <c r="E1854" s="1" t="s">
        <v>5059</v>
      </c>
    </row>
    <row r="1855" spans="1:5" x14ac:dyDescent="0.25">
      <c r="A1855" s="1" t="s">
        <v>4075</v>
      </c>
      <c r="B1855" t="s">
        <v>4076</v>
      </c>
      <c r="C1855" t="s">
        <v>2986</v>
      </c>
      <c r="D1855" t="s">
        <v>23</v>
      </c>
      <c r="E1855" s="1" t="s">
        <v>5059</v>
      </c>
    </row>
    <row r="1856" spans="1:5" x14ac:dyDescent="0.25">
      <c r="A1856" s="1" t="s">
        <v>4077</v>
      </c>
      <c r="B1856" t="s">
        <v>4078</v>
      </c>
      <c r="C1856" t="s">
        <v>2986</v>
      </c>
      <c r="D1856" t="s">
        <v>23</v>
      </c>
      <c r="E1856" s="1" t="s">
        <v>5059</v>
      </c>
    </row>
    <row r="1857" spans="1:5" x14ac:dyDescent="0.25">
      <c r="A1857" s="1" t="s">
        <v>2950</v>
      </c>
      <c r="B1857" t="s">
        <v>4079</v>
      </c>
      <c r="C1857" t="s">
        <v>2986</v>
      </c>
      <c r="D1857" t="s">
        <v>310</v>
      </c>
      <c r="E1857" s="1" t="s">
        <v>5059</v>
      </c>
    </row>
    <row r="1858" spans="1:5" x14ac:dyDescent="0.25">
      <c r="A1858" s="1" t="s">
        <v>4080</v>
      </c>
      <c r="B1858" t="s">
        <v>4081</v>
      </c>
      <c r="C1858" t="s">
        <v>1741</v>
      </c>
      <c r="D1858" t="s">
        <v>205</v>
      </c>
      <c r="E1858" s="1" t="s">
        <v>5059</v>
      </c>
    </row>
    <row r="1859" spans="1:5" x14ac:dyDescent="0.25">
      <c r="A1859" s="1" t="s">
        <v>2957</v>
      </c>
      <c r="B1859" t="s">
        <v>4082</v>
      </c>
      <c r="C1859" t="s">
        <v>2986</v>
      </c>
      <c r="D1859" t="s">
        <v>23</v>
      </c>
      <c r="E1859" s="1" t="s">
        <v>5059</v>
      </c>
    </row>
    <row r="1860" spans="1:5" x14ac:dyDescent="0.25">
      <c r="A1860" s="1" t="s">
        <v>2884</v>
      </c>
      <c r="B1860" t="s">
        <v>4083</v>
      </c>
      <c r="C1860" t="s">
        <v>2986</v>
      </c>
      <c r="D1860" t="s">
        <v>310</v>
      </c>
      <c r="E1860" s="1" t="s">
        <v>5059</v>
      </c>
    </row>
    <row r="1861" spans="1:5" x14ac:dyDescent="0.25">
      <c r="A1861" s="1" t="s">
        <v>4084</v>
      </c>
      <c r="B1861" t="s">
        <v>4085</v>
      </c>
      <c r="C1861" t="s">
        <v>2986</v>
      </c>
      <c r="D1861" t="s">
        <v>23</v>
      </c>
      <c r="E1861" s="1" t="s">
        <v>5059</v>
      </c>
    </row>
    <row r="1862" spans="1:5" x14ac:dyDescent="0.25">
      <c r="A1862" s="1" t="s">
        <v>2548</v>
      </c>
      <c r="B1862" t="s">
        <v>2549</v>
      </c>
      <c r="C1862" t="s">
        <v>1741</v>
      </c>
      <c r="D1862" t="s">
        <v>23</v>
      </c>
      <c r="E1862" s="1" t="s">
        <v>5059</v>
      </c>
    </row>
    <row r="1863" spans="1:5" x14ac:dyDescent="0.25">
      <c r="A1863" s="1" t="s">
        <v>4086</v>
      </c>
      <c r="B1863" t="s">
        <v>4087</v>
      </c>
      <c r="C1863" t="s">
        <v>2986</v>
      </c>
      <c r="D1863" t="s">
        <v>50</v>
      </c>
      <c r="E1863" s="1" t="s">
        <v>5059</v>
      </c>
    </row>
    <row r="1864" spans="1:5" x14ac:dyDescent="0.25">
      <c r="A1864" s="1" t="s">
        <v>4088</v>
      </c>
      <c r="B1864" t="s">
        <v>4089</v>
      </c>
      <c r="C1864" t="s">
        <v>2986</v>
      </c>
      <c r="D1864" t="s">
        <v>22</v>
      </c>
      <c r="E1864" s="1" t="s">
        <v>5059</v>
      </c>
    </row>
    <row r="1865" spans="1:5" x14ac:dyDescent="0.25">
      <c r="A1865" s="1" t="s">
        <v>4090</v>
      </c>
      <c r="B1865" t="s">
        <v>4091</v>
      </c>
      <c r="C1865" t="s">
        <v>2986</v>
      </c>
      <c r="D1865" t="s">
        <v>510</v>
      </c>
      <c r="E1865" s="1" t="s">
        <v>5059</v>
      </c>
    </row>
    <row r="1866" spans="1:5" x14ac:dyDescent="0.25">
      <c r="A1866" s="1" t="s">
        <v>2550</v>
      </c>
      <c r="B1866" t="s">
        <v>2551</v>
      </c>
      <c r="C1866" t="s">
        <v>1741</v>
      </c>
      <c r="D1866" t="s">
        <v>310</v>
      </c>
      <c r="E1866" s="1" t="s">
        <v>5059</v>
      </c>
    </row>
    <row r="1867" spans="1:5" x14ac:dyDescent="0.25">
      <c r="A1867" s="1" t="s">
        <v>4092</v>
      </c>
      <c r="B1867" t="s">
        <v>4093</v>
      </c>
      <c r="C1867" t="s">
        <v>2986</v>
      </c>
      <c r="D1867" t="s">
        <v>85</v>
      </c>
      <c r="E1867" s="1" t="s">
        <v>5059</v>
      </c>
    </row>
    <row r="1868" spans="1:5" x14ac:dyDescent="0.25">
      <c r="A1868" s="1" t="s">
        <v>4094</v>
      </c>
      <c r="B1868" t="s">
        <v>4095</v>
      </c>
      <c r="C1868" t="s">
        <v>2986</v>
      </c>
      <c r="D1868" t="s">
        <v>50</v>
      </c>
      <c r="E1868" s="1" t="s">
        <v>5059</v>
      </c>
    </row>
    <row r="1869" spans="1:5" x14ac:dyDescent="0.25">
      <c r="A1869" s="1" t="s">
        <v>4096</v>
      </c>
      <c r="B1869" t="s">
        <v>4097</v>
      </c>
      <c r="C1869" t="s">
        <v>2986</v>
      </c>
      <c r="D1869" t="s">
        <v>23</v>
      </c>
      <c r="E1869" s="1" t="s">
        <v>5059</v>
      </c>
    </row>
    <row r="1870" spans="1:5" x14ac:dyDescent="0.25">
      <c r="A1870" s="1" t="s">
        <v>2874</v>
      </c>
      <c r="B1870" t="s">
        <v>4098</v>
      </c>
      <c r="C1870" t="s">
        <v>2986</v>
      </c>
      <c r="D1870" t="s">
        <v>310</v>
      </c>
      <c r="E1870" s="1" t="s">
        <v>5059</v>
      </c>
    </row>
    <row r="1871" spans="1:5" x14ac:dyDescent="0.25">
      <c r="A1871" s="1" t="s">
        <v>2412</v>
      </c>
      <c r="B1871" t="s">
        <v>2413</v>
      </c>
      <c r="C1871" t="s">
        <v>5</v>
      </c>
      <c r="D1871" t="s">
        <v>310</v>
      </c>
      <c r="E1871" s="1" t="s">
        <v>5023</v>
      </c>
    </row>
    <row r="1872" spans="1:5" x14ac:dyDescent="0.25">
      <c r="A1872" s="1" t="s">
        <v>4099</v>
      </c>
      <c r="B1872" t="s">
        <v>4100</v>
      </c>
      <c r="C1872" t="s">
        <v>2986</v>
      </c>
      <c r="D1872" t="s">
        <v>50</v>
      </c>
      <c r="E1872" s="1" t="s">
        <v>5059</v>
      </c>
    </row>
    <row r="1873" spans="1:5" x14ac:dyDescent="0.25">
      <c r="A1873" s="1" t="s">
        <v>2552</v>
      </c>
      <c r="B1873" t="s">
        <v>2553</v>
      </c>
      <c r="C1873" t="s">
        <v>1741</v>
      </c>
      <c r="D1873" t="s">
        <v>310</v>
      </c>
      <c r="E1873" s="1" t="s">
        <v>5059</v>
      </c>
    </row>
    <row r="1874" spans="1:5" x14ac:dyDescent="0.25">
      <c r="A1874" s="1" t="s">
        <v>4101</v>
      </c>
      <c r="B1874" t="s">
        <v>4102</v>
      </c>
      <c r="C1874" t="s">
        <v>2986</v>
      </c>
      <c r="D1874" t="s">
        <v>6</v>
      </c>
      <c r="E1874" s="1" t="s">
        <v>5059</v>
      </c>
    </row>
    <row r="1875" spans="1:5" x14ac:dyDescent="0.25">
      <c r="A1875" s="1" t="s">
        <v>2414</v>
      </c>
      <c r="B1875" t="s">
        <v>2415</v>
      </c>
      <c r="C1875" t="s">
        <v>5</v>
      </c>
      <c r="D1875" t="s">
        <v>23</v>
      </c>
      <c r="E1875" s="1" t="s">
        <v>5023</v>
      </c>
    </row>
    <row r="1876" spans="1:5" x14ac:dyDescent="0.25">
      <c r="A1876" s="1" t="s">
        <v>4103</v>
      </c>
      <c r="B1876" t="s">
        <v>4104</v>
      </c>
      <c r="C1876" t="s">
        <v>2986</v>
      </c>
      <c r="D1876" t="s">
        <v>50</v>
      </c>
      <c r="E1876" s="1" t="s">
        <v>5059</v>
      </c>
    </row>
    <row r="1877" spans="1:5" x14ac:dyDescent="0.25">
      <c r="A1877" s="1" t="s">
        <v>2968</v>
      </c>
      <c r="B1877" t="s">
        <v>4105</v>
      </c>
      <c r="C1877" t="s">
        <v>1741</v>
      </c>
      <c r="D1877" t="s">
        <v>49</v>
      </c>
      <c r="E1877" s="1" t="s">
        <v>5059</v>
      </c>
    </row>
    <row r="1878" spans="1:5" x14ac:dyDescent="0.25">
      <c r="A1878" s="1" t="s">
        <v>4106</v>
      </c>
      <c r="B1878" t="s">
        <v>4107</v>
      </c>
      <c r="C1878" t="s">
        <v>2986</v>
      </c>
      <c r="D1878" t="s">
        <v>353</v>
      </c>
      <c r="E1878" s="1" t="s">
        <v>5059</v>
      </c>
    </row>
    <row r="1879" spans="1:5" x14ac:dyDescent="0.25">
      <c r="A1879" s="1" t="s">
        <v>4108</v>
      </c>
      <c r="B1879" t="s">
        <v>4109</v>
      </c>
      <c r="C1879" t="s">
        <v>1741</v>
      </c>
      <c r="D1879" t="s">
        <v>310</v>
      </c>
      <c r="E1879" s="1" t="s">
        <v>5059</v>
      </c>
    </row>
    <row r="1880" spans="1:5" x14ac:dyDescent="0.25">
      <c r="A1880" s="1" t="s">
        <v>4110</v>
      </c>
      <c r="B1880" t="s">
        <v>4111</v>
      </c>
      <c r="C1880" t="s">
        <v>2986</v>
      </c>
      <c r="D1880" t="s">
        <v>23</v>
      </c>
      <c r="E1880" s="1" t="s">
        <v>5059</v>
      </c>
    </row>
    <row r="1881" spans="1:5" x14ac:dyDescent="0.25">
      <c r="A1881" s="1" t="s">
        <v>2554</v>
      </c>
      <c r="B1881" t="s">
        <v>2555</v>
      </c>
      <c r="C1881" t="s">
        <v>1741</v>
      </c>
      <c r="D1881" t="s">
        <v>353</v>
      </c>
      <c r="E1881" s="1" t="s">
        <v>5059</v>
      </c>
    </row>
    <row r="1882" spans="1:5" x14ac:dyDescent="0.25">
      <c r="A1882" s="1" t="s">
        <v>2416</v>
      </c>
      <c r="B1882" t="s">
        <v>2417</v>
      </c>
      <c r="C1882" t="s">
        <v>5</v>
      </c>
      <c r="D1882" t="s">
        <v>353</v>
      </c>
      <c r="E1882" s="1" t="s">
        <v>5022</v>
      </c>
    </row>
    <row r="1883" spans="1:5" x14ac:dyDescent="0.25">
      <c r="A1883" s="1" t="s">
        <v>4112</v>
      </c>
      <c r="B1883" t="s">
        <v>4113</v>
      </c>
      <c r="C1883" t="s">
        <v>2986</v>
      </c>
      <c r="D1883" t="s">
        <v>510</v>
      </c>
      <c r="E1883" s="1" t="s">
        <v>5059</v>
      </c>
    </row>
    <row r="1884" spans="1:5" x14ac:dyDescent="0.25">
      <c r="A1884" s="1" t="s">
        <v>4114</v>
      </c>
      <c r="B1884" t="s">
        <v>4115</v>
      </c>
      <c r="C1884" t="s">
        <v>2986</v>
      </c>
      <c r="D1884" t="s">
        <v>50</v>
      </c>
      <c r="E1884" s="1" t="s">
        <v>5059</v>
      </c>
    </row>
    <row r="1885" spans="1:5" x14ac:dyDescent="0.25">
      <c r="A1885" s="1" t="s">
        <v>4116</v>
      </c>
      <c r="B1885" t="s">
        <v>4117</v>
      </c>
      <c r="C1885" t="s">
        <v>1741</v>
      </c>
      <c r="D1885" t="s">
        <v>50</v>
      </c>
      <c r="E1885" s="1" t="s">
        <v>5059</v>
      </c>
    </row>
    <row r="1886" spans="1:5" x14ac:dyDescent="0.25">
      <c r="A1886" s="1" t="s">
        <v>4118</v>
      </c>
      <c r="B1886" t="s">
        <v>5432</v>
      </c>
      <c r="C1886" t="s">
        <v>2986</v>
      </c>
      <c r="D1886" t="s">
        <v>42</v>
      </c>
      <c r="E1886" s="1" t="s">
        <v>5059</v>
      </c>
    </row>
    <row r="1887" spans="1:5" x14ac:dyDescent="0.25">
      <c r="A1887" s="1" t="s">
        <v>4120</v>
      </c>
      <c r="B1887" t="s">
        <v>4121</v>
      </c>
      <c r="C1887" t="s">
        <v>2986</v>
      </c>
      <c r="D1887" t="s">
        <v>23</v>
      </c>
      <c r="E1887" s="1" t="s">
        <v>5059</v>
      </c>
    </row>
    <row r="1888" spans="1:5" x14ac:dyDescent="0.25">
      <c r="A1888" s="1" t="s">
        <v>1767</v>
      </c>
      <c r="B1888" t="s">
        <v>1768</v>
      </c>
      <c r="C1888" t="s">
        <v>5</v>
      </c>
      <c r="D1888" t="s">
        <v>310</v>
      </c>
      <c r="E1888" s="1" t="s">
        <v>5022</v>
      </c>
    </row>
    <row r="1889" spans="1:5" x14ac:dyDescent="0.25">
      <c r="A1889" s="1" t="s">
        <v>4122</v>
      </c>
      <c r="B1889" t="s">
        <v>4123</v>
      </c>
      <c r="C1889" t="s">
        <v>2986</v>
      </c>
      <c r="D1889" t="s">
        <v>23</v>
      </c>
      <c r="E1889" s="1" t="s">
        <v>5059</v>
      </c>
    </row>
    <row r="1890" spans="1:5" x14ac:dyDescent="0.25">
      <c r="A1890" s="1" t="s">
        <v>1769</v>
      </c>
      <c r="B1890" t="s">
        <v>1770</v>
      </c>
      <c r="C1890" t="s">
        <v>5</v>
      </c>
      <c r="D1890" t="s">
        <v>68</v>
      </c>
      <c r="E1890" s="1" t="s">
        <v>5024</v>
      </c>
    </row>
    <row r="1891" spans="1:5" x14ac:dyDescent="0.25">
      <c r="A1891" s="1" t="s">
        <v>4124</v>
      </c>
      <c r="B1891" t="s">
        <v>4125</v>
      </c>
      <c r="C1891" t="s">
        <v>2986</v>
      </c>
      <c r="D1891" t="s">
        <v>151</v>
      </c>
      <c r="E1891" s="1" t="s">
        <v>5059</v>
      </c>
    </row>
    <row r="1892" spans="1:5" x14ac:dyDescent="0.25">
      <c r="A1892" s="1" t="s">
        <v>4126</v>
      </c>
      <c r="B1892" t="s">
        <v>4127</v>
      </c>
      <c r="C1892" t="s">
        <v>1741</v>
      </c>
      <c r="D1892" t="s">
        <v>353</v>
      </c>
      <c r="E1892" s="1" t="s">
        <v>5059</v>
      </c>
    </row>
    <row r="1893" spans="1:5" x14ac:dyDescent="0.25">
      <c r="A1893" s="1" t="s">
        <v>4128</v>
      </c>
      <c r="B1893" t="s">
        <v>4129</v>
      </c>
      <c r="C1893" t="s">
        <v>2986</v>
      </c>
      <c r="D1893" t="s">
        <v>23</v>
      </c>
      <c r="E1893" s="1" t="s">
        <v>5059</v>
      </c>
    </row>
    <row r="1894" spans="1:5" x14ac:dyDescent="0.25">
      <c r="A1894" s="1" t="s">
        <v>2876</v>
      </c>
      <c r="B1894" t="s">
        <v>4130</v>
      </c>
      <c r="C1894" t="s">
        <v>2986</v>
      </c>
      <c r="D1894" t="s">
        <v>310</v>
      </c>
      <c r="E1894" s="1" t="s">
        <v>5059</v>
      </c>
    </row>
    <row r="1895" spans="1:5" x14ac:dyDescent="0.25">
      <c r="A1895" s="1" t="s">
        <v>2880</v>
      </c>
      <c r="B1895" t="s">
        <v>4132</v>
      </c>
      <c r="C1895" t="s">
        <v>2986</v>
      </c>
      <c r="D1895" t="s">
        <v>23</v>
      </c>
      <c r="E1895" s="1" t="s">
        <v>5059</v>
      </c>
    </row>
    <row r="1896" spans="1:5" x14ac:dyDescent="0.25">
      <c r="A1896" s="1" t="s">
        <v>4133</v>
      </c>
      <c r="B1896" t="s">
        <v>4134</v>
      </c>
      <c r="C1896" t="s">
        <v>2986</v>
      </c>
      <c r="D1896" t="s">
        <v>50</v>
      </c>
      <c r="E1896" s="1" t="s">
        <v>5059</v>
      </c>
    </row>
    <row r="1897" spans="1:5" x14ac:dyDescent="0.25">
      <c r="A1897" s="1" t="s">
        <v>4135</v>
      </c>
      <c r="B1897" t="s">
        <v>4136</v>
      </c>
      <c r="C1897" t="s">
        <v>2986</v>
      </c>
      <c r="D1897" t="s">
        <v>23</v>
      </c>
      <c r="E1897" s="1" t="s">
        <v>5059</v>
      </c>
    </row>
    <row r="1898" spans="1:5" x14ac:dyDescent="0.25">
      <c r="A1898" s="1" t="s">
        <v>2887</v>
      </c>
      <c r="B1898" t="s">
        <v>4137</v>
      </c>
      <c r="C1898" t="s">
        <v>2986</v>
      </c>
      <c r="D1898" t="s">
        <v>68</v>
      </c>
      <c r="E1898" s="1" t="s">
        <v>5059</v>
      </c>
    </row>
    <row r="1899" spans="1:5" x14ac:dyDescent="0.25">
      <c r="A1899" s="1" t="s">
        <v>2918</v>
      </c>
      <c r="B1899" t="s">
        <v>4138</v>
      </c>
      <c r="C1899" t="s">
        <v>1741</v>
      </c>
      <c r="D1899" t="s">
        <v>49</v>
      </c>
      <c r="E1899" s="1" t="s">
        <v>5059</v>
      </c>
    </row>
    <row r="1900" spans="1:5" x14ac:dyDescent="0.25">
      <c r="A1900" s="1" t="s">
        <v>2965</v>
      </c>
      <c r="B1900" t="s">
        <v>4139</v>
      </c>
      <c r="C1900" t="s">
        <v>2986</v>
      </c>
      <c r="D1900" t="s">
        <v>23</v>
      </c>
      <c r="E1900" s="1" t="s">
        <v>5059</v>
      </c>
    </row>
    <row r="1901" spans="1:5" x14ac:dyDescent="0.25">
      <c r="A1901" s="1" t="s">
        <v>4140</v>
      </c>
      <c r="B1901" t="s">
        <v>4141</v>
      </c>
      <c r="C1901" t="s">
        <v>1741</v>
      </c>
      <c r="D1901" t="s">
        <v>50</v>
      </c>
      <c r="E1901" s="1" t="s">
        <v>5059</v>
      </c>
    </row>
    <row r="1902" spans="1:5" x14ac:dyDescent="0.25">
      <c r="A1902" s="1" t="s">
        <v>4142</v>
      </c>
      <c r="B1902" t="s">
        <v>4143</v>
      </c>
      <c r="C1902" t="s">
        <v>2986</v>
      </c>
      <c r="D1902" t="s">
        <v>23</v>
      </c>
      <c r="E1902" s="1" t="s">
        <v>5059</v>
      </c>
    </row>
    <row r="1903" spans="1:5" x14ac:dyDescent="0.25">
      <c r="A1903" s="1" t="s">
        <v>2915</v>
      </c>
      <c r="B1903" t="s">
        <v>4144</v>
      </c>
      <c r="C1903" t="s">
        <v>2986</v>
      </c>
      <c r="D1903" t="s">
        <v>23</v>
      </c>
      <c r="E1903" s="1" t="s">
        <v>5059</v>
      </c>
    </row>
    <row r="1904" spans="1:5" x14ac:dyDescent="0.25">
      <c r="A1904" s="1" t="s">
        <v>2933</v>
      </c>
      <c r="B1904" t="s">
        <v>4145</v>
      </c>
      <c r="C1904" t="s">
        <v>2986</v>
      </c>
      <c r="D1904" t="s">
        <v>59</v>
      </c>
      <c r="E1904" s="1" t="s">
        <v>5059</v>
      </c>
    </row>
    <row r="1905" spans="1:5" x14ac:dyDescent="0.25">
      <c r="A1905" s="1" t="s">
        <v>2889</v>
      </c>
      <c r="B1905" t="s">
        <v>4146</v>
      </c>
      <c r="C1905" t="s">
        <v>2986</v>
      </c>
      <c r="D1905" t="s">
        <v>50</v>
      </c>
      <c r="E1905" s="1" t="s">
        <v>5059</v>
      </c>
    </row>
    <row r="1906" spans="1:5" x14ac:dyDescent="0.25">
      <c r="A1906" s="1" t="s">
        <v>1771</v>
      </c>
      <c r="B1906" t="s">
        <v>1772</v>
      </c>
      <c r="C1906" t="s">
        <v>5</v>
      </c>
      <c r="D1906" t="s">
        <v>310</v>
      </c>
      <c r="E1906" s="1" t="s">
        <v>5022</v>
      </c>
    </row>
    <row r="1907" spans="1:5" x14ac:dyDescent="0.25">
      <c r="A1907" s="1" t="s">
        <v>2955</v>
      </c>
      <c r="B1907" t="s">
        <v>4147</v>
      </c>
      <c r="C1907" t="s">
        <v>2986</v>
      </c>
      <c r="D1907" t="s">
        <v>310</v>
      </c>
      <c r="E1907" s="1" t="s">
        <v>5059</v>
      </c>
    </row>
    <row r="1908" spans="1:5" x14ac:dyDescent="0.25">
      <c r="A1908" s="1" t="s">
        <v>4148</v>
      </c>
      <c r="B1908" t="s">
        <v>4149</v>
      </c>
      <c r="C1908" t="s">
        <v>2986</v>
      </c>
      <c r="D1908" t="s">
        <v>23</v>
      </c>
      <c r="E1908" s="1" t="s">
        <v>5059</v>
      </c>
    </row>
    <row r="1909" spans="1:5" x14ac:dyDescent="0.25">
      <c r="A1909" s="1" t="s">
        <v>2556</v>
      </c>
      <c r="B1909" t="s">
        <v>2557</v>
      </c>
      <c r="C1909" t="s">
        <v>1741</v>
      </c>
      <c r="D1909" t="s">
        <v>310</v>
      </c>
      <c r="E1909" s="1" t="s">
        <v>5059</v>
      </c>
    </row>
    <row r="1910" spans="1:5" x14ac:dyDescent="0.25">
      <c r="A1910" s="1" t="s">
        <v>4150</v>
      </c>
      <c r="B1910" t="s">
        <v>4151</v>
      </c>
      <c r="C1910" t="s">
        <v>2986</v>
      </c>
      <c r="D1910" t="s">
        <v>50</v>
      </c>
      <c r="E1910" s="1" t="s">
        <v>5059</v>
      </c>
    </row>
    <row r="1911" spans="1:5" x14ac:dyDescent="0.25">
      <c r="A1911" s="1" t="s">
        <v>2558</v>
      </c>
      <c r="B1911" t="s">
        <v>5652</v>
      </c>
      <c r="C1911" t="s">
        <v>1741</v>
      </c>
      <c r="D1911" t="s">
        <v>50</v>
      </c>
      <c r="E1911" s="1" t="s">
        <v>5059</v>
      </c>
    </row>
    <row r="1912" spans="1:5" x14ac:dyDescent="0.25">
      <c r="A1912" s="1" t="s">
        <v>2930</v>
      </c>
      <c r="B1912" t="s">
        <v>4152</v>
      </c>
      <c r="C1912" t="s">
        <v>2986</v>
      </c>
      <c r="D1912" t="s">
        <v>23</v>
      </c>
      <c r="E1912" s="1" t="s">
        <v>5059</v>
      </c>
    </row>
    <row r="1913" spans="1:5" x14ac:dyDescent="0.25">
      <c r="A1913" s="1" t="s">
        <v>2560</v>
      </c>
      <c r="B1913" t="s">
        <v>2561</v>
      </c>
      <c r="C1913" t="s">
        <v>1741</v>
      </c>
      <c r="D1913" t="s">
        <v>310</v>
      </c>
      <c r="E1913" s="1" t="s">
        <v>5059</v>
      </c>
    </row>
    <row r="1914" spans="1:5" x14ac:dyDescent="0.25">
      <c r="A1914" s="1" t="s">
        <v>4153</v>
      </c>
      <c r="B1914" t="s">
        <v>4154</v>
      </c>
      <c r="C1914" t="s">
        <v>2986</v>
      </c>
      <c r="D1914" t="s">
        <v>353</v>
      </c>
      <c r="E1914" s="1" t="s">
        <v>5059</v>
      </c>
    </row>
    <row r="1915" spans="1:5" x14ac:dyDescent="0.25">
      <c r="A1915" s="1" t="s">
        <v>2562</v>
      </c>
      <c r="B1915" t="s">
        <v>2563</v>
      </c>
      <c r="C1915" t="s">
        <v>1741</v>
      </c>
      <c r="D1915" t="s">
        <v>310</v>
      </c>
      <c r="E1915" s="1" t="s">
        <v>5059</v>
      </c>
    </row>
    <row r="1916" spans="1:5" x14ac:dyDescent="0.25">
      <c r="A1916" s="1" t="s">
        <v>2970</v>
      </c>
      <c r="B1916" t="s">
        <v>4155</v>
      </c>
      <c r="C1916" t="s">
        <v>2986</v>
      </c>
      <c r="D1916" t="s">
        <v>23</v>
      </c>
      <c r="E1916" s="1" t="s">
        <v>5059</v>
      </c>
    </row>
    <row r="1917" spans="1:5" x14ac:dyDescent="0.25">
      <c r="A1917" s="1" t="s">
        <v>2910</v>
      </c>
      <c r="B1917" t="s">
        <v>4156</v>
      </c>
      <c r="C1917" t="s">
        <v>2986</v>
      </c>
      <c r="D1917" t="s">
        <v>50</v>
      </c>
      <c r="E1917" s="1" t="s">
        <v>5059</v>
      </c>
    </row>
    <row r="1918" spans="1:5" x14ac:dyDescent="0.25">
      <c r="A1918" s="1" t="s">
        <v>2895</v>
      </c>
      <c r="B1918" t="s">
        <v>4157</v>
      </c>
      <c r="C1918" t="s">
        <v>2986</v>
      </c>
      <c r="D1918" t="s">
        <v>59</v>
      </c>
      <c r="E1918" s="1" t="s">
        <v>5059</v>
      </c>
    </row>
    <row r="1919" spans="1:5" x14ac:dyDescent="0.25">
      <c r="A1919" s="1" t="s">
        <v>2897</v>
      </c>
      <c r="B1919" t="s">
        <v>4158</v>
      </c>
      <c r="C1919" t="s">
        <v>2986</v>
      </c>
      <c r="D1919" t="s">
        <v>49</v>
      </c>
      <c r="E1919" s="1" t="s">
        <v>5059</v>
      </c>
    </row>
    <row r="1920" spans="1:5" x14ac:dyDescent="0.25">
      <c r="A1920" s="1" t="s">
        <v>2938</v>
      </c>
      <c r="B1920" t="s">
        <v>4159</v>
      </c>
      <c r="C1920" t="s">
        <v>2986</v>
      </c>
      <c r="D1920" t="s">
        <v>210</v>
      </c>
      <c r="E1920" s="1" t="s">
        <v>5059</v>
      </c>
    </row>
    <row r="1921" spans="1:5" x14ac:dyDescent="0.25">
      <c r="A1921" s="1" t="s">
        <v>1773</v>
      </c>
      <c r="B1921" t="s">
        <v>5504</v>
      </c>
      <c r="C1921" t="s">
        <v>5</v>
      </c>
      <c r="D1921" t="s">
        <v>310</v>
      </c>
      <c r="E1921" s="1" t="s">
        <v>5024</v>
      </c>
    </row>
    <row r="1922" spans="1:5" x14ac:dyDescent="0.25">
      <c r="A1922" s="1" t="s">
        <v>2422</v>
      </c>
      <c r="B1922" t="s">
        <v>2423</v>
      </c>
      <c r="C1922" t="s">
        <v>1741</v>
      </c>
      <c r="D1922" t="s">
        <v>50</v>
      </c>
      <c r="E1922" s="1" t="s">
        <v>5023</v>
      </c>
    </row>
    <row r="1923" spans="1:5" x14ac:dyDescent="0.25">
      <c r="A1923" s="1" t="s">
        <v>2940</v>
      </c>
      <c r="B1923" t="s">
        <v>4162</v>
      </c>
      <c r="C1923" t="s">
        <v>2986</v>
      </c>
      <c r="D1923" t="s">
        <v>510</v>
      </c>
      <c r="E1923" s="1" t="s">
        <v>5059</v>
      </c>
    </row>
    <row r="1924" spans="1:5" x14ac:dyDescent="0.25">
      <c r="A1924" s="1" t="s">
        <v>2947</v>
      </c>
      <c r="B1924" t="s">
        <v>4163</v>
      </c>
      <c r="C1924" t="s">
        <v>2986</v>
      </c>
      <c r="D1924" t="s">
        <v>50</v>
      </c>
      <c r="E1924" s="1" t="s">
        <v>5059</v>
      </c>
    </row>
    <row r="1925" spans="1:5" x14ac:dyDescent="0.25">
      <c r="A1925" s="1" t="s">
        <v>2564</v>
      </c>
      <c r="B1925" t="s">
        <v>2565</v>
      </c>
      <c r="C1925" t="s">
        <v>1741</v>
      </c>
      <c r="D1925" t="s">
        <v>310</v>
      </c>
      <c r="E1925" s="1" t="s">
        <v>5059</v>
      </c>
    </row>
    <row r="1926" spans="1:5" x14ac:dyDescent="0.25">
      <c r="A1926" s="1" t="s">
        <v>2949</v>
      </c>
      <c r="B1926" t="s">
        <v>4164</v>
      </c>
      <c r="C1926" t="s">
        <v>1741</v>
      </c>
      <c r="D1926" t="s">
        <v>50</v>
      </c>
      <c r="E1926" s="1" t="s">
        <v>5059</v>
      </c>
    </row>
    <row r="1927" spans="1:5" x14ac:dyDescent="0.25">
      <c r="A1927" s="1" t="s">
        <v>2875</v>
      </c>
      <c r="B1927" t="s">
        <v>4165</v>
      </c>
      <c r="C1927" t="s">
        <v>2986</v>
      </c>
      <c r="D1927" t="s">
        <v>510</v>
      </c>
      <c r="E1927" s="1" t="s">
        <v>5059</v>
      </c>
    </row>
    <row r="1928" spans="1:5" x14ac:dyDescent="0.25">
      <c r="A1928" s="1" t="s">
        <v>2566</v>
      </c>
      <c r="B1928" t="s">
        <v>2567</v>
      </c>
      <c r="C1928" t="s">
        <v>1741</v>
      </c>
      <c r="D1928" t="s">
        <v>310</v>
      </c>
      <c r="E1928" s="1" t="s">
        <v>5059</v>
      </c>
    </row>
    <row r="1929" spans="1:5" x14ac:dyDescent="0.25">
      <c r="A1929" s="1" t="s">
        <v>2932</v>
      </c>
      <c r="B1929" t="s">
        <v>4166</v>
      </c>
      <c r="C1929" t="s">
        <v>2986</v>
      </c>
      <c r="D1929" t="s">
        <v>50</v>
      </c>
      <c r="E1929" s="1" t="s">
        <v>5059</v>
      </c>
    </row>
    <row r="1930" spans="1:5" x14ac:dyDescent="0.25">
      <c r="A1930" s="1" t="s">
        <v>2424</v>
      </c>
      <c r="B1930" t="s">
        <v>2425</v>
      </c>
      <c r="C1930" t="s">
        <v>5</v>
      </c>
      <c r="D1930" t="s">
        <v>49</v>
      </c>
      <c r="E1930" s="1" t="s">
        <v>5023</v>
      </c>
    </row>
    <row r="1931" spans="1:5" x14ac:dyDescent="0.25">
      <c r="A1931" s="1" t="s">
        <v>2901</v>
      </c>
      <c r="B1931" t="s">
        <v>4167</v>
      </c>
      <c r="C1931" t="s">
        <v>1746</v>
      </c>
      <c r="D1931" t="s">
        <v>49</v>
      </c>
      <c r="E1931" s="1" t="s">
        <v>5059</v>
      </c>
    </row>
    <row r="1932" spans="1:5" x14ac:dyDescent="0.25">
      <c r="A1932" s="1" t="s">
        <v>2568</v>
      </c>
      <c r="B1932" t="s">
        <v>2569</v>
      </c>
      <c r="C1932" t="s">
        <v>1741</v>
      </c>
      <c r="D1932" t="s">
        <v>50</v>
      </c>
      <c r="E1932" s="1" t="s">
        <v>5059</v>
      </c>
    </row>
    <row r="1933" spans="1:5" x14ac:dyDescent="0.25">
      <c r="A1933" s="1" t="s">
        <v>2920</v>
      </c>
      <c r="B1933" t="s">
        <v>4170</v>
      </c>
      <c r="C1933" t="s">
        <v>2986</v>
      </c>
      <c r="D1933" t="s">
        <v>310</v>
      </c>
      <c r="E1933" s="1" t="s">
        <v>5059</v>
      </c>
    </row>
    <row r="1934" spans="1:5" x14ac:dyDescent="0.25">
      <c r="A1934" s="1" t="s">
        <v>2944</v>
      </c>
      <c r="B1934" t="s">
        <v>4171</v>
      </c>
      <c r="C1934" t="s">
        <v>2986</v>
      </c>
      <c r="D1934" t="s">
        <v>23</v>
      </c>
      <c r="E1934" s="1" t="s">
        <v>5059</v>
      </c>
    </row>
    <row r="1935" spans="1:5" x14ac:dyDescent="0.25">
      <c r="A1935" s="1" t="s">
        <v>2952</v>
      </c>
      <c r="B1935" t="s">
        <v>4172</v>
      </c>
      <c r="C1935" t="s">
        <v>2986</v>
      </c>
      <c r="D1935" t="s">
        <v>49</v>
      </c>
      <c r="E1935" s="1" t="s">
        <v>5059</v>
      </c>
    </row>
    <row r="1936" spans="1:5" x14ac:dyDescent="0.25">
      <c r="A1936" s="1" t="s">
        <v>2917</v>
      </c>
      <c r="B1936" t="s">
        <v>4173</v>
      </c>
      <c r="C1936" t="s">
        <v>2986</v>
      </c>
      <c r="D1936" t="s">
        <v>233</v>
      </c>
      <c r="E1936" s="1" t="s">
        <v>5059</v>
      </c>
    </row>
    <row r="1937" spans="1:5" x14ac:dyDescent="0.25">
      <c r="A1937" s="1" t="s">
        <v>4174</v>
      </c>
      <c r="B1937" t="s">
        <v>4175</v>
      </c>
      <c r="C1937" t="s">
        <v>2986</v>
      </c>
      <c r="D1937" t="s">
        <v>50</v>
      </c>
      <c r="E1937" s="1" t="s">
        <v>5059</v>
      </c>
    </row>
    <row r="1938" spans="1:5" x14ac:dyDescent="0.25">
      <c r="A1938" s="1" t="s">
        <v>2570</v>
      </c>
      <c r="B1938" t="s">
        <v>2571</v>
      </c>
      <c r="C1938" t="s">
        <v>1741</v>
      </c>
      <c r="D1938" t="s">
        <v>23</v>
      </c>
      <c r="E1938" s="1" t="s">
        <v>5059</v>
      </c>
    </row>
    <row r="1939" spans="1:5" x14ac:dyDescent="0.25">
      <c r="A1939" s="1" t="s">
        <v>4176</v>
      </c>
      <c r="B1939" t="s">
        <v>4177</v>
      </c>
      <c r="C1939" t="s">
        <v>2986</v>
      </c>
      <c r="D1939" t="s">
        <v>49</v>
      </c>
      <c r="E1939" s="1" t="s">
        <v>5059</v>
      </c>
    </row>
    <row r="1940" spans="1:5" x14ac:dyDescent="0.25">
      <c r="A1940" s="1" t="s">
        <v>2873</v>
      </c>
      <c r="B1940" t="s">
        <v>4178</v>
      </c>
      <c r="C1940" t="s">
        <v>1741</v>
      </c>
      <c r="D1940" t="s">
        <v>50</v>
      </c>
      <c r="E1940" s="1" t="s">
        <v>5059</v>
      </c>
    </row>
    <row r="1941" spans="1:5" x14ac:dyDescent="0.25">
      <c r="A1941" s="1" t="s">
        <v>1775</v>
      </c>
      <c r="B1941" t="s">
        <v>1776</v>
      </c>
      <c r="C1941" t="s">
        <v>5</v>
      </c>
      <c r="D1941" t="s">
        <v>68</v>
      </c>
      <c r="E1941" s="1" t="s">
        <v>5022</v>
      </c>
    </row>
    <row r="1942" spans="1:5" x14ac:dyDescent="0.25">
      <c r="A1942" s="1" t="s">
        <v>2905</v>
      </c>
      <c r="B1942" t="s">
        <v>4179</v>
      </c>
      <c r="C1942" t="s">
        <v>1741</v>
      </c>
      <c r="D1942" t="s">
        <v>49</v>
      </c>
      <c r="E1942" s="1" t="s">
        <v>5059</v>
      </c>
    </row>
    <row r="1943" spans="1:5" x14ac:dyDescent="0.25">
      <c r="A1943" s="1" t="s">
        <v>2426</v>
      </c>
      <c r="B1943" t="s">
        <v>2427</v>
      </c>
      <c r="C1943" t="s">
        <v>5</v>
      </c>
      <c r="D1943" t="s">
        <v>49</v>
      </c>
      <c r="E1943" s="1" t="s">
        <v>5022</v>
      </c>
    </row>
    <row r="1944" spans="1:5" x14ac:dyDescent="0.25">
      <c r="A1944" s="1" t="s">
        <v>2919</v>
      </c>
      <c r="B1944" t="s">
        <v>4180</v>
      </c>
      <c r="C1944" t="s">
        <v>2986</v>
      </c>
      <c r="D1944" t="s">
        <v>22</v>
      </c>
      <c r="E1944" s="1" t="s">
        <v>5059</v>
      </c>
    </row>
    <row r="1945" spans="1:5" x14ac:dyDescent="0.25">
      <c r="A1945" s="1" t="s">
        <v>5219</v>
      </c>
      <c r="B1945" t="s">
        <v>5220</v>
      </c>
      <c r="C1945" t="s">
        <v>5</v>
      </c>
      <c r="D1945" t="s">
        <v>510</v>
      </c>
      <c r="E1945" s="1" t="s">
        <v>5022</v>
      </c>
    </row>
    <row r="1946" spans="1:5" x14ac:dyDescent="0.25">
      <c r="A1946" s="1" t="s">
        <v>2899</v>
      </c>
      <c r="B1946" t="s">
        <v>4181</v>
      </c>
      <c r="C1946" t="s">
        <v>2986</v>
      </c>
      <c r="D1946" t="s">
        <v>23</v>
      </c>
      <c r="E1946" s="1" t="s">
        <v>5059</v>
      </c>
    </row>
    <row r="1947" spans="1:5" x14ac:dyDescent="0.25">
      <c r="A1947" s="1" t="s">
        <v>2894</v>
      </c>
      <c r="B1947" t="s">
        <v>4182</v>
      </c>
      <c r="C1947" t="s">
        <v>2986</v>
      </c>
      <c r="D1947" t="s">
        <v>50</v>
      </c>
      <c r="E1947" s="1" t="s">
        <v>5059</v>
      </c>
    </row>
    <row r="1948" spans="1:5" x14ac:dyDescent="0.25">
      <c r="A1948" s="1" t="s">
        <v>2428</v>
      </c>
      <c r="B1948" t="s">
        <v>2429</v>
      </c>
      <c r="C1948" t="s">
        <v>1741</v>
      </c>
      <c r="D1948" t="s">
        <v>50</v>
      </c>
      <c r="E1948" s="1" t="s">
        <v>5022</v>
      </c>
    </row>
    <row r="1949" spans="1:5" x14ac:dyDescent="0.25">
      <c r="A1949" s="1" t="s">
        <v>2945</v>
      </c>
      <c r="B1949" t="s">
        <v>4183</v>
      </c>
      <c r="C1949" t="s">
        <v>2986</v>
      </c>
      <c r="D1949" t="s">
        <v>510</v>
      </c>
      <c r="E1949" s="1" t="s">
        <v>5059</v>
      </c>
    </row>
    <row r="1950" spans="1:5" x14ac:dyDescent="0.25">
      <c r="A1950" s="1" t="s">
        <v>4186</v>
      </c>
      <c r="B1950" t="s">
        <v>5365</v>
      </c>
      <c r="C1950" t="s">
        <v>2986</v>
      </c>
      <c r="D1950" t="s">
        <v>310</v>
      </c>
      <c r="E1950" s="1" t="s">
        <v>5059</v>
      </c>
    </row>
    <row r="1951" spans="1:5" x14ac:dyDescent="0.25">
      <c r="A1951" s="1" t="s">
        <v>4188</v>
      </c>
      <c r="B1951" t="s">
        <v>4189</v>
      </c>
      <c r="C1951" t="s">
        <v>1741</v>
      </c>
      <c r="D1951" t="s">
        <v>50</v>
      </c>
      <c r="E1951" s="1" t="s">
        <v>5059</v>
      </c>
    </row>
    <row r="1952" spans="1:5" x14ac:dyDescent="0.25">
      <c r="A1952" s="1" t="s">
        <v>2574</v>
      </c>
      <c r="B1952" t="s">
        <v>2575</v>
      </c>
      <c r="C1952" t="s">
        <v>1741</v>
      </c>
      <c r="D1952" t="s">
        <v>23</v>
      </c>
      <c r="E1952" s="1" t="s">
        <v>5059</v>
      </c>
    </row>
    <row r="1953" spans="1:5" x14ac:dyDescent="0.25">
      <c r="A1953" s="1" t="s">
        <v>4190</v>
      </c>
      <c r="B1953" t="s">
        <v>4191</v>
      </c>
      <c r="C1953" t="s">
        <v>2986</v>
      </c>
      <c r="D1953" t="s">
        <v>85</v>
      </c>
      <c r="E1953" s="1" t="s">
        <v>5059</v>
      </c>
    </row>
    <row r="1954" spans="1:5" x14ac:dyDescent="0.25">
      <c r="A1954" s="1" t="s">
        <v>2576</v>
      </c>
      <c r="B1954" t="s">
        <v>2577</v>
      </c>
      <c r="C1954" t="s">
        <v>1741</v>
      </c>
      <c r="D1954" t="s">
        <v>50</v>
      </c>
      <c r="E1954" s="1" t="s">
        <v>5059</v>
      </c>
    </row>
    <row r="1955" spans="1:5" x14ac:dyDescent="0.25">
      <c r="A1955" s="1" t="s">
        <v>4192</v>
      </c>
      <c r="B1955" t="s">
        <v>4193</v>
      </c>
      <c r="C1955" t="s">
        <v>2986</v>
      </c>
      <c r="D1955" t="s">
        <v>6</v>
      </c>
      <c r="E1955" s="1" t="s">
        <v>5059</v>
      </c>
    </row>
    <row r="1956" spans="1:5" x14ac:dyDescent="0.25">
      <c r="A1956" s="1" t="s">
        <v>4194</v>
      </c>
      <c r="B1956" t="s">
        <v>4195</v>
      </c>
      <c r="C1956" t="s">
        <v>2986</v>
      </c>
      <c r="D1956" t="s">
        <v>23</v>
      </c>
      <c r="E1956" s="1" t="s">
        <v>5059</v>
      </c>
    </row>
    <row r="1957" spans="1:5" x14ac:dyDescent="0.25">
      <c r="A1957" s="1" t="s">
        <v>4196</v>
      </c>
      <c r="B1957" t="s">
        <v>4197</v>
      </c>
      <c r="C1957" t="s">
        <v>2986</v>
      </c>
      <c r="D1957" t="s">
        <v>23</v>
      </c>
      <c r="E1957" s="1" t="s">
        <v>5059</v>
      </c>
    </row>
    <row r="1958" spans="1:5" x14ac:dyDescent="0.25">
      <c r="A1958" s="1" t="s">
        <v>4198</v>
      </c>
      <c r="B1958" t="s">
        <v>4199</v>
      </c>
      <c r="C1958" t="s">
        <v>2986</v>
      </c>
      <c r="D1958" t="s">
        <v>23</v>
      </c>
      <c r="E1958" s="1" t="s">
        <v>5059</v>
      </c>
    </row>
    <row r="1959" spans="1:5" x14ac:dyDescent="0.25">
      <c r="A1959" s="1" t="s">
        <v>4204</v>
      </c>
      <c r="B1959" t="s">
        <v>4205</v>
      </c>
      <c r="C1959" t="s">
        <v>2986</v>
      </c>
      <c r="D1959" t="s">
        <v>23</v>
      </c>
      <c r="E1959" s="1" t="s">
        <v>5059</v>
      </c>
    </row>
    <row r="1960" spans="1:5" x14ac:dyDescent="0.25">
      <c r="A1960" s="1" t="s">
        <v>4206</v>
      </c>
      <c r="B1960" t="s">
        <v>4207</v>
      </c>
      <c r="C1960" t="s">
        <v>2986</v>
      </c>
      <c r="D1960" t="s">
        <v>50</v>
      </c>
      <c r="E1960" s="1" t="s">
        <v>5059</v>
      </c>
    </row>
    <row r="1961" spans="1:5" x14ac:dyDescent="0.25">
      <c r="A1961" s="1" t="s">
        <v>4208</v>
      </c>
      <c r="B1961" t="s">
        <v>4209</v>
      </c>
      <c r="C1961" t="s">
        <v>2986</v>
      </c>
      <c r="D1961" t="s">
        <v>310</v>
      </c>
      <c r="E1961" s="1" t="s">
        <v>5059</v>
      </c>
    </row>
    <row r="1962" spans="1:5" x14ac:dyDescent="0.25">
      <c r="A1962" s="1" t="s">
        <v>4210</v>
      </c>
      <c r="B1962" t="s">
        <v>4211</v>
      </c>
      <c r="C1962" t="s">
        <v>1741</v>
      </c>
      <c r="D1962" t="s">
        <v>353</v>
      </c>
      <c r="E1962" s="1" t="s">
        <v>5059</v>
      </c>
    </row>
    <row r="1963" spans="1:5" x14ac:dyDescent="0.25">
      <c r="A1963" s="1" t="s">
        <v>4212</v>
      </c>
      <c r="B1963" t="s">
        <v>4213</v>
      </c>
      <c r="C1963" t="s">
        <v>2986</v>
      </c>
      <c r="D1963" t="s">
        <v>310</v>
      </c>
      <c r="E1963" s="1" t="s">
        <v>5059</v>
      </c>
    </row>
    <row r="1964" spans="1:5" x14ac:dyDescent="0.25">
      <c r="A1964" s="1" t="s">
        <v>4214</v>
      </c>
      <c r="B1964" t="s">
        <v>4215</v>
      </c>
      <c r="C1964" t="s">
        <v>1741</v>
      </c>
      <c r="D1964" t="s">
        <v>22</v>
      </c>
      <c r="E1964" s="1" t="s">
        <v>5059</v>
      </c>
    </row>
    <row r="1965" spans="1:5" x14ac:dyDescent="0.25">
      <c r="A1965" s="1" t="s">
        <v>4216</v>
      </c>
      <c r="B1965" t="s">
        <v>4217</v>
      </c>
      <c r="C1965" t="s">
        <v>2986</v>
      </c>
      <c r="D1965" t="s">
        <v>23</v>
      </c>
      <c r="E1965" s="1" t="s">
        <v>5059</v>
      </c>
    </row>
    <row r="1966" spans="1:5" x14ac:dyDescent="0.25">
      <c r="A1966" s="1" t="s">
        <v>4218</v>
      </c>
      <c r="B1966" t="s">
        <v>4219</v>
      </c>
      <c r="C1966" t="s">
        <v>2986</v>
      </c>
      <c r="D1966" t="s">
        <v>23</v>
      </c>
      <c r="E1966" s="1" t="s">
        <v>5059</v>
      </c>
    </row>
    <row r="1967" spans="1:5" x14ac:dyDescent="0.25">
      <c r="A1967" s="1" t="s">
        <v>4220</v>
      </c>
      <c r="B1967" t="s">
        <v>4221</v>
      </c>
      <c r="C1967" t="s">
        <v>1741</v>
      </c>
      <c r="D1967" t="s">
        <v>22</v>
      </c>
      <c r="E1967" s="1" t="s">
        <v>5059</v>
      </c>
    </row>
    <row r="1968" spans="1:5" x14ac:dyDescent="0.25">
      <c r="A1968" s="1" t="s">
        <v>4222</v>
      </c>
      <c r="B1968" t="s">
        <v>4223</v>
      </c>
      <c r="C1968" t="s">
        <v>2986</v>
      </c>
      <c r="D1968" t="s">
        <v>310</v>
      </c>
      <c r="E1968" s="1" t="s">
        <v>5059</v>
      </c>
    </row>
    <row r="1969" spans="1:5" x14ac:dyDescent="0.25">
      <c r="A1969" s="1" t="s">
        <v>4224</v>
      </c>
      <c r="B1969" t="s">
        <v>4225</v>
      </c>
      <c r="C1969" t="s">
        <v>2986</v>
      </c>
      <c r="D1969" t="s">
        <v>23</v>
      </c>
      <c r="E1969" s="1" t="s">
        <v>5059</v>
      </c>
    </row>
    <row r="1970" spans="1:5" x14ac:dyDescent="0.25">
      <c r="A1970" s="1" t="s">
        <v>4226</v>
      </c>
      <c r="B1970" t="s">
        <v>4227</v>
      </c>
      <c r="C1970" t="s">
        <v>1741</v>
      </c>
      <c r="D1970" t="s">
        <v>23</v>
      </c>
      <c r="E1970" s="1" t="s">
        <v>5059</v>
      </c>
    </row>
    <row r="1971" spans="1:5" x14ac:dyDescent="0.25">
      <c r="A1971" s="1" t="s">
        <v>4228</v>
      </c>
      <c r="B1971" t="s">
        <v>4229</v>
      </c>
      <c r="C1971" t="s">
        <v>2986</v>
      </c>
      <c r="D1971" t="s">
        <v>23</v>
      </c>
      <c r="E1971" s="1" t="s">
        <v>5059</v>
      </c>
    </row>
    <row r="1972" spans="1:5" x14ac:dyDescent="0.25">
      <c r="A1972" s="1" t="s">
        <v>4230</v>
      </c>
      <c r="B1972" t="s">
        <v>4231</v>
      </c>
      <c r="C1972" t="s">
        <v>2986</v>
      </c>
      <c r="D1972" t="s">
        <v>310</v>
      </c>
      <c r="E1972" s="1" t="s">
        <v>5059</v>
      </c>
    </row>
    <row r="1973" spans="1:5" x14ac:dyDescent="0.25">
      <c r="A1973" s="1" t="s">
        <v>4232</v>
      </c>
      <c r="B1973" t="s">
        <v>4233</v>
      </c>
      <c r="C1973" t="s">
        <v>1741</v>
      </c>
      <c r="D1973" t="s">
        <v>68</v>
      </c>
      <c r="E1973" s="1" t="s">
        <v>5059</v>
      </c>
    </row>
    <row r="1974" spans="1:5" x14ac:dyDescent="0.25">
      <c r="A1974" s="1" t="s">
        <v>4234</v>
      </c>
      <c r="B1974" t="s">
        <v>4235</v>
      </c>
      <c r="C1974" t="s">
        <v>2986</v>
      </c>
      <c r="D1974" t="s">
        <v>23</v>
      </c>
      <c r="E1974" s="1" t="s">
        <v>5059</v>
      </c>
    </row>
    <row r="1975" spans="1:5" x14ac:dyDescent="0.25">
      <c r="A1975" s="1" t="s">
        <v>4236</v>
      </c>
      <c r="B1975" t="s">
        <v>4237</v>
      </c>
      <c r="C1975" t="s">
        <v>1741</v>
      </c>
      <c r="D1975" t="s">
        <v>85</v>
      </c>
      <c r="E1975" s="1" t="s">
        <v>5059</v>
      </c>
    </row>
    <row r="1976" spans="1:5" x14ac:dyDescent="0.25">
      <c r="A1976" s="1" t="s">
        <v>4240</v>
      </c>
      <c r="B1976" t="s">
        <v>4241</v>
      </c>
      <c r="C1976" t="s">
        <v>2986</v>
      </c>
      <c r="D1976" t="s">
        <v>353</v>
      </c>
      <c r="E1976" s="1" t="s">
        <v>5059</v>
      </c>
    </row>
    <row r="1977" spans="1:5" x14ac:dyDescent="0.25">
      <c r="A1977" s="1" t="s">
        <v>4242</v>
      </c>
      <c r="B1977" t="s">
        <v>4243</v>
      </c>
      <c r="C1977" t="s">
        <v>2986</v>
      </c>
      <c r="D1977" t="s">
        <v>50</v>
      </c>
      <c r="E1977" s="1" t="s">
        <v>5059</v>
      </c>
    </row>
    <row r="1978" spans="1:5" x14ac:dyDescent="0.25">
      <c r="A1978" s="1" t="s">
        <v>2578</v>
      </c>
      <c r="B1978" t="s">
        <v>2579</v>
      </c>
      <c r="C1978" t="s">
        <v>1741</v>
      </c>
      <c r="D1978" t="s">
        <v>310</v>
      </c>
      <c r="E1978" s="1" t="s">
        <v>5059</v>
      </c>
    </row>
    <row r="1979" spans="1:5" x14ac:dyDescent="0.25">
      <c r="A1979" s="1" t="s">
        <v>2863</v>
      </c>
      <c r="B1979" t="s">
        <v>2864</v>
      </c>
      <c r="C1979" t="s">
        <v>1741</v>
      </c>
      <c r="D1979" t="s">
        <v>50</v>
      </c>
      <c r="E1979" s="1" t="s">
        <v>5061</v>
      </c>
    </row>
    <row r="1980" spans="1:5" x14ac:dyDescent="0.25">
      <c r="A1980" s="1" t="s">
        <v>4248</v>
      </c>
      <c r="B1980" t="s">
        <v>4249</v>
      </c>
      <c r="C1980" t="s">
        <v>2986</v>
      </c>
      <c r="D1980" t="s">
        <v>50</v>
      </c>
      <c r="E1980" s="1" t="s">
        <v>5059</v>
      </c>
    </row>
    <row r="1981" spans="1:5" x14ac:dyDescent="0.25">
      <c r="A1981" s="1" t="s">
        <v>4250</v>
      </c>
      <c r="B1981" t="s">
        <v>4251</v>
      </c>
      <c r="C1981" t="s">
        <v>2986</v>
      </c>
      <c r="D1981" t="s">
        <v>310</v>
      </c>
      <c r="E1981" s="1" t="s">
        <v>5059</v>
      </c>
    </row>
    <row r="1982" spans="1:5" x14ac:dyDescent="0.25">
      <c r="A1982" s="1" t="s">
        <v>4252</v>
      </c>
      <c r="B1982" t="s">
        <v>4253</v>
      </c>
      <c r="C1982" t="s">
        <v>2986</v>
      </c>
      <c r="D1982" t="s">
        <v>310</v>
      </c>
      <c r="E1982" s="1" t="s">
        <v>5059</v>
      </c>
    </row>
    <row r="1983" spans="1:5" x14ac:dyDescent="0.25">
      <c r="A1983" s="1" t="s">
        <v>2580</v>
      </c>
      <c r="B1983" t="s">
        <v>2581</v>
      </c>
      <c r="C1983" t="s">
        <v>1741</v>
      </c>
      <c r="D1983" t="s">
        <v>310</v>
      </c>
      <c r="E1983" s="1" t="s">
        <v>5059</v>
      </c>
    </row>
    <row r="1984" spans="1:5" x14ac:dyDescent="0.25">
      <c r="A1984" s="1" t="s">
        <v>4254</v>
      </c>
      <c r="B1984" t="s">
        <v>4255</v>
      </c>
      <c r="C1984" t="s">
        <v>2986</v>
      </c>
      <c r="D1984" t="s">
        <v>205</v>
      </c>
      <c r="E1984" s="1" t="s">
        <v>5059</v>
      </c>
    </row>
    <row r="1985" spans="1:5" x14ac:dyDescent="0.25">
      <c r="A1985" s="1" t="s">
        <v>2584</v>
      </c>
      <c r="B1985" t="s">
        <v>2585</v>
      </c>
      <c r="C1985" t="s">
        <v>1741</v>
      </c>
      <c r="D1985" t="s">
        <v>310</v>
      </c>
      <c r="E1985" s="1" t="s">
        <v>5059</v>
      </c>
    </row>
    <row r="1986" spans="1:5" x14ac:dyDescent="0.25">
      <c r="A1986" s="1" t="s">
        <v>2430</v>
      </c>
      <c r="B1986" t="s">
        <v>2431</v>
      </c>
      <c r="C1986" t="s">
        <v>5</v>
      </c>
      <c r="D1986" t="s">
        <v>68</v>
      </c>
      <c r="E1986" s="1" t="s">
        <v>5023</v>
      </c>
    </row>
    <row r="1987" spans="1:5" x14ac:dyDescent="0.25">
      <c r="A1987" s="1" t="s">
        <v>2432</v>
      </c>
      <c r="B1987" t="s">
        <v>2433</v>
      </c>
      <c r="C1987" t="s">
        <v>5</v>
      </c>
      <c r="D1987" t="s">
        <v>310</v>
      </c>
      <c r="E1987" s="1" t="s">
        <v>5022</v>
      </c>
    </row>
    <row r="1988" spans="1:5" x14ac:dyDescent="0.25">
      <c r="A1988" s="1" t="s">
        <v>4258</v>
      </c>
      <c r="B1988" t="s">
        <v>4259</v>
      </c>
      <c r="C1988" t="s">
        <v>1741</v>
      </c>
      <c r="D1988" t="s">
        <v>50</v>
      </c>
      <c r="E1988" s="1" t="s">
        <v>5059</v>
      </c>
    </row>
    <row r="1989" spans="1:5" x14ac:dyDescent="0.25">
      <c r="A1989" s="1" t="s">
        <v>4260</v>
      </c>
      <c r="B1989" t="s">
        <v>4261</v>
      </c>
      <c r="C1989" t="s">
        <v>2986</v>
      </c>
      <c r="D1989" t="s">
        <v>510</v>
      </c>
      <c r="E1989" s="1" t="s">
        <v>5059</v>
      </c>
    </row>
    <row r="1990" spans="1:5" x14ac:dyDescent="0.25">
      <c r="A1990" s="1" t="s">
        <v>1777</v>
      </c>
      <c r="B1990" t="s">
        <v>1778</v>
      </c>
      <c r="C1990" t="s">
        <v>5</v>
      </c>
      <c r="D1990" t="s">
        <v>49</v>
      </c>
      <c r="E1990" s="1" t="s">
        <v>5022</v>
      </c>
    </row>
    <row r="1991" spans="1:5" x14ac:dyDescent="0.25">
      <c r="A1991" s="1" t="s">
        <v>2434</v>
      </c>
      <c r="B1991" t="s">
        <v>2435</v>
      </c>
      <c r="C1991" t="s">
        <v>5</v>
      </c>
      <c r="D1991" t="s">
        <v>50</v>
      </c>
      <c r="E1991" s="1" t="s">
        <v>5022</v>
      </c>
    </row>
    <row r="1992" spans="1:5" x14ac:dyDescent="0.25">
      <c r="A1992" s="1" t="s">
        <v>4262</v>
      </c>
      <c r="B1992" t="s">
        <v>4263</v>
      </c>
      <c r="C1992" t="s">
        <v>1741</v>
      </c>
      <c r="D1992" t="s">
        <v>49</v>
      </c>
      <c r="E1992" s="1" t="s">
        <v>5059</v>
      </c>
    </row>
    <row r="1993" spans="1:5" x14ac:dyDescent="0.25">
      <c r="A1993" s="1" t="s">
        <v>4264</v>
      </c>
      <c r="B1993" t="s">
        <v>4265</v>
      </c>
      <c r="C1993" t="s">
        <v>1741</v>
      </c>
      <c r="D1993" t="s">
        <v>310</v>
      </c>
      <c r="E1993" s="1" t="s">
        <v>5059</v>
      </c>
    </row>
    <row r="1994" spans="1:5" x14ac:dyDescent="0.25">
      <c r="A1994" s="1" t="s">
        <v>4266</v>
      </c>
      <c r="B1994" t="s">
        <v>4267</v>
      </c>
      <c r="C1994" t="s">
        <v>2986</v>
      </c>
      <c r="D1994" t="s">
        <v>68</v>
      </c>
      <c r="E1994" s="1" t="s">
        <v>5059</v>
      </c>
    </row>
    <row r="1995" spans="1:5" x14ac:dyDescent="0.25">
      <c r="A1995" s="1" t="s">
        <v>5366</v>
      </c>
      <c r="B1995" t="s">
        <v>5367</v>
      </c>
      <c r="C1995" t="s">
        <v>2986</v>
      </c>
      <c r="D1995" t="s">
        <v>310</v>
      </c>
      <c r="E1995" s="1" t="s">
        <v>5059</v>
      </c>
    </row>
    <row r="1996" spans="1:5" x14ac:dyDescent="0.25">
      <c r="A1996" s="1" t="s">
        <v>4268</v>
      </c>
      <c r="B1996" t="s">
        <v>4269</v>
      </c>
      <c r="C1996" t="s">
        <v>1741</v>
      </c>
      <c r="D1996" t="s">
        <v>23</v>
      </c>
      <c r="E1996" s="1" t="s">
        <v>5059</v>
      </c>
    </row>
    <row r="1997" spans="1:5" x14ac:dyDescent="0.25">
      <c r="A1997" s="1" t="s">
        <v>4270</v>
      </c>
      <c r="B1997" t="s">
        <v>4271</v>
      </c>
      <c r="C1997" t="s">
        <v>2986</v>
      </c>
      <c r="D1997" t="s">
        <v>23</v>
      </c>
      <c r="E1997" s="1" t="s">
        <v>5059</v>
      </c>
    </row>
    <row r="1998" spans="1:5" x14ac:dyDescent="0.25">
      <c r="A1998" s="1" t="s">
        <v>2436</v>
      </c>
      <c r="B1998" t="s">
        <v>2437</v>
      </c>
      <c r="C1998" t="s">
        <v>5</v>
      </c>
      <c r="D1998" t="s">
        <v>353</v>
      </c>
      <c r="E1998" s="1" t="s">
        <v>5023</v>
      </c>
    </row>
    <row r="1999" spans="1:5" x14ac:dyDescent="0.25">
      <c r="A1999" s="1" t="s">
        <v>2438</v>
      </c>
      <c r="B1999" t="s">
        <v>2439</v>
      </c>
      <c r="C1999" t="s">
        <v>2279</v>
      </c>
      <c r="D1999" t="s">
        <v>68</v>
      </c>
      <c r="E1999" s="1" t="s">
        <v>5023</v>
      </c>
    </row>
    <row r="2000" spans="1:5" x14ac:dyDescent="0.25">
      <c r="A2000" s="1" t="s">
        <v>2594</v>
      </c>
      <c r="B2000" t="s">
        <v>2595</v>
      </c>
      <c r="C2000" t="s">
        <v>1741</v>
      </c>
      <c r="D2000" t="s">
        <v>23</v>
      </c>
      <c r="E2000" s="1" t="s">
        <v>5059</v>
      </c>
    </row>
    <row r="2001" spans="1:5" x14ac:dyDescent="0.25">
      <c r="A2001" s="1" t="s">
        <v>4272</v>
      </c>
      <c r="B2001" t="s">
        <v>4273</v>
      </c>
      <c r="C2001" t="s">
        <v>2986</v>
      </c>
      <c r="D2001" t="s">
        <v>26</v>
      </c>
      <c r="E2001" s="1" t="s">
        <v>5059</v>
      </c>
    </row>
    <row r="2002" spans="1:5" x14ac:dyDescent="0.25">
      <c r="A2002" s="1" t="s">
        <v>4274</v>
      </c>
      <c r="B2002" t="s">
        <v>4275</v>
      </c>
      <c r="C2002" t="s">
        <v>2986</v>
      </c>
      <c r="D2002" t="s">
        <v>510</v>
      </c>
      <c r="E2002" s="1" t="s">
        <v>5059</v>
      </c>
    </row>
    <row r="2003" spans="1:5" x14ac:dyDescent="0.25">
      <c r="A2003" s="1" t="s">
        <v>5595</v>
      </c>
      <c r="B2003" t="s">
        <v>5596</v>
      </c>
      <c r="C2003" t="s">
        <v>2986</v>
      </c>
      <c r="D2003" t="s">
        <v>50</v>
      </c>
      <c r="E2003" s="1" t="s">
        <v>5059</v>
      </c>
    </row>
    <row r="2004" spans="1:5" x14ac:dyDescent="0.25">
      <c r="A2004" s="1" t="s">
        <v>2598</v>
      </c>
      <c r="B2004" t="s">
        <v>2599</v>
      </c>
      <c r="C2004" t="s">
        <v>1741</v>
      </c>
      <c r="D2004" t="s">
        <v>310</v>
      </c>
      <c r="E2004" s="1" t="s">
        <v>5059</v>
      </c>
    </row>
    <row r="2005" spans="1:5" x14ac:dyDescent="0.25">
      <c r="A2005" s="1" t="s">
        <v>2440</v>
      </c>
      <c r="B2005" t="s">
        <v>2441</v>
      </c>
      <c r="C2005" t="s">
        <v>2279</v>
      </c>
      <c r="D2005" t="s">
        <v>68</v>
      </c>
      <c r="E2005" s="1" t="s">
        <v>5023</v>
      </c>
    </row>
    <row r="2006" spans="1:5" x14ac:dyDescent="0.25">
      <c r="A2006" s="1" t="s">
        <v>4276</v>
      </c>
      <c r="B2006" t="s">
        <v>4277</v>
      </c>
      <c r="C2006" t="s">
        <v>2986</v>
      </c>
      <c r="D2006" t="s">
        <v>50</v>
      </c>
      <c r="E2006" s="1" t="s">
        <v>5059</v>
      </c>
    </row>
    <row r="2007" spans="1:5" x14ac:dyDescent="0.25">
      <c r="A2007" s="1" t="s">
        <v>4278</v>
      </c>
      <c r="B2007" t="s">
        <v>4279</v>
      </c>
      <c r="C2007" t="s">
        <v>2986</v>
      </c>
      <c r="D2007" t="s">
        <v>23</v>
      </c>
      <c r="E2007" s="1" t="s">
        <v>5059</v>
      </c>
    </row>
    <row r="2008" spans="1:5" x14ac:dyDescent="0.25">
      <c r="A2008" s="1" t="s">
        <v>4282</v>
      </c>
      <c r="B2008" t="s">
        <v>4283</v>
      </c>
      <c r="C2008" t="s">
        <v>2986</v>
      </c>
      <c r="D2008" t="s">
        <v>510</v>
      </c>
      <c r="E2008" s="1" t="s">
        <v>5059</v>
      </c>
    </row>
    <row r="2009" spans="1:5" x14ac:dyDescent="0.25">
      <c r="A2009" s="1" t="s">
        <v>2974</v>
      </c>
      <c r="B2009" t="s">
        <v>2975</v>
      </c>
      <c r="C2009" t="s">
        <v>1741</v>
      </c>
      <c r="D2009" t="s">
        <v>50</v>
      </c>
      <c r="E2009" s="1" t="s">
        <v>5061</v>
      </c>
    </row>
    <row r="2010" spans="1:5" x14ac:dyDescent="0.25">
      <c r="A2010" s="1" t="s">
        <v>4284</v>
      </c>
      <c r="B2010" t="s">
        <v>4285</v>
      </c>
      <c r="C2010" t="s">
        <v>1741</v>
      </c>
      <c r="D2010" t="s">
        <v>68</v>
      </c>
      <c r="E2010" s="1" t="s">
        <v>5059</v>
      </c>
    </row>
    <row r="2011" spans="1:5" x14ac:dyDescent="0.25">
      <c r="A2011" s="1" t="s">
        <v>4286</v>
      </c>
      <c r="B2011" t="s">
        <v>4287</v>
      </c>
      <c r="C2011" t="s">
        <v>2986</v>
      </c>
      <c r="D2011" t="s">
        <v>510</v>
      </c>
      <c r="E2011" s="1" t="s">
        <v>5059</v>
      </c>
    </row>
    <row r="2012" spans="1:5" x14ac:dyDescent="0.25">
      <c r="A2012" s="1" t="s">
        <v>4288</v>
      </c>
      <c r="B2012" t="s">
        <v>4289</v>
      </c>
      <c r="C2012" t="s">
        <v>2986</v>
      </c>
      <c r="D2012" t="s">
        <v>23</v>
      </c>
      <c r="E2012" s="1" t="s">
        <v>5059</v>
      </c>
    </row>
    <row r="2013" spans="1:5" x14ac:dyDescent="0.25">
      <c r="A2013" s="1" t="s">
        <v>2602</v>
      </c>
      <c r="B2013" t="s">
        <v>2603</v>
      </c>
      <c r="C2013" t="s">
        <v>1741</v>
      </c>
      <c r="D2013" t="s">
        <v>353</v>
      </c>
      <c r="E2013" s="1" t="s">
        <v>5059</v>
      </c>
    </row>
    <row r="2014" spans="1:5" x14ac:dyDescent="0.25">
      <c r="A2014" s="1" t="s">
        <v>4290</v>
      </c>
      <c r="B2014" t="s">
        <v>4291</v>
      </c>
      <c r="C2014" t="s">
        <v>1741</v>
      </c>
      <c r="D2014" t="s">
        <v>59</v>
      </c>
      <c r="E2014" s="1" t="s">
        <v>5059</v>
      </c>
    </row>
    <row r="2015" spans="1:5" x14ac:dyDescent="0.25">
      <c r="A2015" s="1" t="s">
        <v>4292</v>
      </c>
      <c r="B2015" t="s">
        <v>4293</v>
      </c>
      <c r="C2015" t="s">
        <v>1741</v>
      </c>
      <c r="D2015" t="s">
        <v>50</v>
      </c>
      <c r="E2015" s="1" t="s">
        <v>5059</v>
      </c>
    </row>
    <row r="2016" spans="1:5" x14ac:dyDescent="0.25">
      <c r="A2016" s="1" t="s">
        <v>2604</v>
      </c>
      <c r="B2016" t="s">
        <v>2605</v>
      </c>
      <c r="C2016" t="s">
        <v>1741</v>
      </c>
      <c r="D2016" t="s">
        <v>50</v>
      </c>
      <c r="E2016" s="1" t="s">
        <v>5059</v>
      </c>
    </row>
    <row r="2017" spans="1:5" x14ac:dyDescent="0.25">
      <c r="A2017" s="1" t="s">
        <v>1779</v>
      </c>
      <c r="B2017" t="s">
        <v>1780</v>
      </c>
      <c r="C2017" t="s">
        <v>5</v>
      </c>
      <c r="D2017" t="s">
        <v>310</v>
      </c>
      <c r="E2017" s="1" t="s">
        <v>5022</v>
      </c>
    </row>
    <row r="2018" spans="1:5" x14ac:dyDescent="0.25">
      <c r="A2018" s="1" t="s">
        <v>4294</v>
      </c>
      <c r="B2018" t="s">
        <v>4295</v>
      </c>
      <c r="C2018" t="s">
        <v>2986</v>
      </c>
      <c r="D2018" t="s">
        <v>210</v>
      </c>
      <c r="E2018" s="1" t="s">
        <v>5059</v>
      </c>
    </row>
    <row r="2019" spans="1:5" x14ac:dyDescent="0.25">
      <c r="A2019" s="1" t="s">
        <v>4296</v>
      </c>
      <c r="B2019" t="s">
        <v>4297</v>
      </c>
      <c r="C2019" t="s">
        <v>2986</v>
      </c>
      <c r="D2019" t="s">
        <v>353</v>
      </c>
      <c r="E2019" s="1" t="s">
        <v>5059</v>
      </c>
    </row>
    <row r="2020" spans="1:5" x14ac:dyDescent="0.25">
      <c r="A2020" s="1" t="s">
        <v>4298</v>
      </c>
      <c r="B2020" t="s">
        <v>4299</v>
      </c>
      <c r="C2020" t="s">
        <v>2986</v>
      </c>
      <c r="D2020" t="s">
        <v>59</v>
      </c>
      <c r="E2020" s="1" t="s">
        <v>5059</v>
      </c>
    </row>
    <row r="2021" spans="1:5" x14ac:dyDescent="0.25">
      <c r="A2021" s="1" t="s">
        <v>2444</v>
      </c>
      <c r="B2021" t="s">
        <v>2445</v>
      </c>
      <c r="C2021" t="s">
        <v>5</v>
      </c>
      <c r="D2021" t="s">
        <v>310</v>
      </c>
      <c r="E2021" s="1" t="s">
        <v>5023</v>
      </c>
    </row>
    <row r="2022" spans="1:5" x14ac:dyDescent="0.25">
      <c r="A2022" s="1" t="s">
        <v>4300</v>
      </c>
      <c r="B2022" t="s">
        <v>4301</v>
      </c>
      <c r="C2022" t="s">
        <v>2986</v>
      </c>
      <c r="D2022" t="s">
        <v>50</v>
      </c>
      <c r="E2022" s="1" t="s">
        <v>5059</v>
      </c>
    </row>
    <row r="2023" spans="1:5" x14ac:dyDescent="0.25">
      <c r="A2023" s="1" t="s">
        <v>4302</v>
      </c>
      <c r="B2023" t="s">
        <v>4303</v>
      </c>
      <c r="C2023" t="s">
        <v>2986</v>
      </c>
      <c r="D2023" t="s">
        <v>310</v>
      </c>
      <c r="E2023" s="1" t="s">
        <v>5059</v>
      </c>
    </row>
    <row r="2024" spans="1:5" x14ac:dyDescent="0.25">
      <c r="A2024" s="1" t="s">
        <v>2446</v>
      </c>
      <c r="B2024" t="s">
        <v>2447</v>
      </c>
      <c r="C2024" t="s">
        <v>5</v>
      </c>
      <c r="D2024" t="s">
        <v>49</v>
      </c>
      <c r="E2024" s="1" t="s">
        <v>5022</v>
      </c>
    </row>
    <row r="2025" spans="1:5" x14ac:dyDescent="0.25">
      <c r="A2025" s="1" t="s">
        <v>2448</v>
      </c>
      <c r="B2025" t="s">
        <v>2449</v>
      </c>
      <c r="C2025" t="s">
        <v>1741</v>
      </c>
      <c r="D2025" t="s">
        <v>353</v>
      </c>
      <c r="E2025" s="1" t="s">
        <v>5022</v>
      </c>
    </row>
    <row r="2026" spans="1:5" x14ac:dyDescent="0.25">
      <c r="A2026" s="1" t="s">
        <v>4306</v>
      </c>
      <c r="B2026" t="s">
        <v>4307</v>
      </c>
      <c r="C2026" t="s">
        <v>1741</v>
      </c>
      <c r="D2026" t="s">
        <v>205</v>
      </c>
      <c r="E2026" s="1" t="s">
        <v>5059</v>
      </c>
    </row>
    <row r="2027" spans="1:5" x14ac:dyDescent="0.25">
      <c r="A2027" s="1" t="s">
        <v>2610</v>
      </c>
      <c r="B2027" t="s">
        <v>2611</v>
      </c>
      <c r="C2027" t="s">
        <v>1741</v>
      </c>
      <c r="D2027" t="s">
        <v>50</v>
      </c>
      <c r="E2027" s="1" t="s">
        <v>5059</v>
      </c>
    </row>
    <row r="2028" spans="1:5" x14ac:dyDescent="0.25">
      <c r="A2028" s="1" t="s">
        <v>2612</v>
      </c>
      <c r="B2028" t="s">
        <v>2613</v>
      </c>
      <c r="C2028" t="s">
        <v>1741</v>
      </c>
      <c r="D2028" t="s">
        <v>50</v>
      </c>
      <c r="E2028" s="1" t="s">
        <v>5059</v>
      </c>
    </row>
    <row r="2029" spans="1:5" x14ac:dyDescent="0.25">
      <c r="A2029" s="1" t="s">
        <v>4308</v>
      </c>
      <c r="B2029" t="s">
        <v>4309</v>
      </c>
      <c r="C2029" t="s">
        <v>2986</v>
      </c>
      <c r="D2029" t="s">
        <v>23</v>
      </c>
      <c r="E2029" s="1" t="s">
        <v>5059</v>
      </c>
    </row>
    <row r="2030" spans="1:5" x14ac:dyDescent="0.25">
      <c r="A2030" s="1" t="s">
        <v>4310</v>
      </c>
      <c r="B2030" t="s">
        <v>4311</v>
      </c>
      <c r="C2030" t="s">
        <v>2986</v>
      </c>
      <c r="D2030" t="s">
        <v>310</v>
      </c>
      <c r="E2030" s="1" t="s">
        <v>5059</v>
      </c>
    </row>
    <row r="2031" spans="1:5" x14ac:dyDescent="0.25">
      <c r="A2031" s="1" t="s">
        <v>4312</v>
      </c>
      <c r="B2031" t="s">
        <v>4313</v>
      </c>
      <c r="C2031" t="s">
        <v>1741</v>
      </c>
      <c r="D2031" t="s">
        <v>6</v>
      </c>
      <c r="E2031" s="1" t="s">
        <v>5059</v>
      </c>
    </row>
    <row r="2032" spans="1:5" x14ac:dyDescent="0.25">
      <c r="A2032" s="1" t="s">
        <v>4314</v>
      </c>
      <c r="B2032" t="s">
        <v>4315</v>
      </c>
      <c r="C2032" t="s">
        <v>2986</v>
      </c>
      <c r="D2032" t="s">
        <v>233</v>
      </c>
      <c r="E2032" s="1" t="s">
        <v>5059</v>
      </c>
    </row>
    <row r="2033" spans="1:5" x14ac:dyDescent="0.25">
      <c r="A2033" s="1" t="s">
        <v>4316</v>
      </c>
      <c r="B2033" t="s">
        <v>4317</v>
      </c>
      <c r="C2033" t="s">
        <v>1741</v>
      </c>
      <c r="D2033" t="s">
        <v>310</v>
      </c>
      <c r="E2033" s="1" t="s">
        <v>5059</v>
      </c>
    </row>
    <row r="2034" spans="1:5" x14ac:dyDescent="0.25">
      <c r="A2034" s="1" t="s">
        <v>4318</v>
      </c>
      <c r="B2034" t="s">
        <v>4319</v>
      </c>
      <c r="C2034" t="s">
        <v>1741</v>
      </c>
      <c r="D2034" t="s">
        <v>50</v>
      </c>
      <c r="E2034" s="1" t="s">
        <v>5059</v>
      </c>
    </row>
    <row r="2035" spans="1:5" x14ac:dyDescent="0.25">
      <c r="A2035" s="1" t="s">
        <v>2614</v>
      </c>
      <c r="B2035" t="s">
        <v>2615</v>
      </c>
      <c r="C2035" t="s">
        <v>1741</v>
      </c>
      <c r="D2035" t="s">
        <v>310</v>
      </c>
      <c r="E2035" s="1" t="s">
        <v>5059</v>
      </c>
    </row>
    <row r="2036" spans="1:5" x14ac:dyDescent="0.25">
      <c r="A2036" s="1" t="s">
        <v>4320</v>
      </c>
      <c r="B2036" t="s">
        <v>4321</v>
      </c>
      <c r="C2036" t="s">
        <v>2986</v>
      </c>
      <c r="D2036" t="s">
        <v>233</v>
      </c>
      <c r="E2036" s="1" t="s">
        <v>5059</v>
      </c>
    </row>
    <row r="2037" spans="1:5" x14ac:dyDescent="0.25">
      <c r="A2037" s="1" t="s">
        <v>4322</v>
      </c>
      <c r="B2037" t="s">
        <v>4323</v>
      </c>
      <c r="C2037" t="s">
        <v>2986</v>
      </c>
      <c r="D2037" t="s">
        <v>510</v>
      </c>
      <c r="E2037" s="1" t="s">
        <v>5059</v>
      </c>
    </row>
    <row r="2038" spans="1:5" x14ac:dyDescent="0.25">
      <c r="A2038" s="1" t="s">
        <v>4324</v>
      </c>
      <c r="B2038" t="s">
        <v>4325</v>
      </c>
      <c r="C2038" t="s">
        <v>1741</v>
      </c>
      <c r="D2038" t="s">
        <v>23</v>
      </c>
      <c r="E2038" s="1" t="s">
        <v>5059</v>
      </c>
    </row>
    <row r="2039" spans="1:5" x14ac:dyDescent="0.25">
      <c r="A2039" s="1" t="s">
        <v>4326</v>
      </c>
      <c r="B2039" t="s">
        <v>4327</v>
      </c>
      <c r="C2039" t="s">
        <v>2986</v>
      </c>
      <c r="D2039" t="s">
        <v>22</v>
      </c>
      <c r="E2039" s="1" t="s">
        <v>5059</v>
      </c>
    </row>
    <row r="2040" spans="1:5" x14ac:dyDescent="0.25">
      <c r="A2040" s="1" t="s">
        <v>4328</v>
      </c>
      <c r="B2040" t="s">
        <v>4329</v>
      </c>
      <c r="C2040" t="s">
        <v>2986</v>
      </c>
      <c r="D2040" t="s">
        <v>85</v>
      </c>
      <c r="E2040" s="1" t="s">
        <v>5059</v>
      </c>
    </row>
    <row r="2041" spans="1:5" x14ac:dyDescent="0.25">
      <c r="A2041" s="1" t="s">
        <v>4330</v>
      </c>
      <c r="B2041" t="s">
        <v>4331</v>
      </c>
      <c r="C2041" t="s">
        <v>2986</v>
      </c>
      <c r="D2041" t="s">
        <v>7</v>
      </c>
      <c r="E2041" s="1" t="s">
        <v>5059</v>
      </c>
    </row>
    <row r="2042" spans="1:5" x14ac:dyDescent="0.25">
      <c r="A2042" s="1" t="s">
        <v>4332</v>
      </c>
      <c r="B2042" t="s">
        <v>4333</v>
      </c>
      <c r="C2042" t="s">
        <v>2986</v>
      </c>
      <c r="D2042" t="s">
        <v>510</v>
      </c>
      <c r="E2042" s="1" t="s">
        <v>5059</v>
      </c>
    </row>
    <row r="2043" spans="1:5" x14ac:dyDescent="0.25">
      <c r="A2043" s="1" t="s">
        <v>5653</v>
      </c>
      <c r="B2043" t="s">
        <v>5654</v>
      </c>
      <c r="C2043" t="s">
        <v>1741</v>
      </c>
      <c r="D2043" t="s">
        <v>310</v>
      </c>
      <c r="E2043" s="1" t="s">
        <v>5059</v>
      </c>
    </row>
    <row r="2044" spans="1:5" x14ac:dyDescent="0.25">
      <c r="A2044" s="1" t="s">
        <v>1781</v>
      </c>
      <c r="B2044" t="s">
        <v>1782</v>
      </c>
      <c r="C2044" t="s">
        <v>5</v>
      </c>
      <c r="D2044" t="s">
        <v>50</v>
      </c>
      <c r="E2044" s="1" t="s">
        <v>5034</v>
      </c>
    </row>
    <row r="2045" spans="1:5" x14ac:dyDescent="0.25">
      <c r="A2045" s="1" t="s">
        <v>4334</v>
      </c>
      <c r="B2045" t="s">
        <v>4335</v>
      </c>
      <c r="C2045" t="s">
        <v>1741</v>
      </c>
      <c r="D2045" t="s">
        <v>50</v>
      </c>
      <c r="E2045" s="1" t="s">
        <v>5059</v>
      </c>
    </row>
    <row r="2046" spans="1:5" x14ac:dyDescent="0.25">
      <c r="A2046" s="1" t="s">
        <v>2618</v>
      </c>
      <c r="B2046" t="s">
        <v>2619</v>
      </c>
      <c r="C2046" t="s">
        <v>1741</v>
      </c>
      <c r="D2046" t="s">
        <v>151</v>
      </c>
      <c r="E2046" s="1" t="s">
        <v>5059</v>
      </c>
    </row>
    <row r="2047" spans="1:5" x14ac:dyDescent="0.25">
      <c r="A2047" s="1" t="s">
        <v>2620</v>
      </c>
      <c r="B2047" t="s">
        <v>2621</v>
      </c>
      <c r="C2047" t="s">
        <v>1741</v>
      </c>
      <c r="D2047" t="s">
        <v>310</v>
      </c>
      <c r="E2047" s="1" t="s">
        <v>5059</v>
      </c>
    </row>
    <row r="2048" spans="1:5" x14ac:dyDescent="0.25">
      <c r="A2048" s="1" t="s">
        <v>4336</v>
      </c>
      <c r="B2048" t="s">
        <v>4337</v>
      </c>
      <c r="C2048" t="s">
        <v>2986</v>
      </c>
      <c r="D2048" t="s">
        <v>510</v>
      </c>
      <c r="E2048" s="1" t="s">
        <v>5059</v>
      </c>
    </row>
    <row r="2049" spans="1:5" x14ac:dyDescent="0.25">
      <c r="A2049" s="1" t="s">
        <v>2450</v>
      </c>
      <c r="B2049" t="s">
        <v>2451</v>
      </c>
      <c r="C2049" t="s">
        <v>5</v>
      </c>
      <c r="D2049" t="s">
        <v>68</v>
      </c>
      <c r="E2049" s="1" t="s">
        <v>5022</v>
      </c>
    </row>
    <row r="2050" spans="1:5" x14ac:dyDescent="0.25">
      <c r="A2050" s="1" t="s">
        <v>4340</v>
      </c>
      <c r="B2050" t="s">
        <v>4341</v>
      </c>
      <c r="C2050" t="s">
        <v>1741</v>
      </c>
      <c r="D2050" t="s">
        <v>50</v>
      </c>
      <c r="E2050" s="1" t="s">
        <v>5059</v>
      </c>
    </row>
    <row r="2051" spans="1:5" x14ac:dyDescent="0.25">
      <c r="A2051" s="1" t="s">
        <v>4342</v>
      </c>
      <c r="B2051" t="s">
        <v>4343</v>
      </c>
      <c r="C2051" t="s">
        <v>2986</v>
      </c>
      <c r="D2051" t="s">
        <v>353</v>
      </c>
      <c r="E2051" s="1" t="s">
        <v>5059</v>
      </c>
    </row>
    <row r="2052" spans="1:5" x14ac:dyDescent="0.25">
      <c r="A2052" s="1" t="s">
        <v>1783</v>
      </c>
      <c r="B2052" t="s">
        <v>1784</v>
      </c>
      <c r="C2052" t="s">
        <v>1741</v>
      </c>
      <c r="D2052" t="s">
        <v>50</v>
      </c>
      <c r="E2052" s="1" t="s">
        <v>5023</v>
      </c>
    </row>
    <row r="2053" spans="1:5" x14ac:dyDescent="0.25">
      <c r="A2053" s="1" t="s">
        <v>4344</v>
      </c>
      <c r="B2053" t="s">
        <v>4345</v>
      </c>
      <c r="C2053" t="s">
        <v>2986</v>
      </c>
      <c r="D2053" t="s">
        <v>23</v>
      </c>
      <c r="E2053" s="1" t="s">
        <v>5059</v>
      </c>
    </row>
    <row r="2054" spans="1:5" x14ac:dyDescent="0.25">
      <c r="A2054" s="1" t="s">
        <v>1785</v>
      </c>
      <c r="B2054" t="s">
        <v>1786</v>
      </c>
      <c r="C2054" t="s">
        <v>1741</v>
      </c>
      <c r="D2054" t="s">
        <v>50</v>
      </c>
      <c r="E2054" s="1" t="s">
        <v>5023</v>
      </c>
    </row>
    <row r="2055" spans="1:5" x14ac:dyDescent="0.25">
      <c r="A2055" s="1" t="s">
        <v>5655</v>
      </c>
      <c r="B2055" t="s">
        <v>5656</v>
      </c>
      <c r="C2055" t="s">
        <v>1741</v>
      </c>
      <c r="D2055" t="s">
        <v>50</v>
      </c>
      <c r="E2055" s="1" t="s">
        <v>5059</v>
      </c>
    </row>
    <row r="2056" spans="1:5" x14ac:dyDescent="0.25">
      <c r="A2056" s="1" t="s">
        <v>4346</v>
      </c>
      <c r="B2056" t="s">
        <v>4347</v>
      </c>
      <c r="C2056" t="s">
        <v>1741</v>
      </c>
      <c r="D2056" t="s">
        <v>50</v>
      </c>
      <c r="E2056" s="1" t="s">
        <v>5059</v>
      </c>
    </row>
    <row r="2057" spans="1:5" x14ac:dyDescent="0.25">
      <c r="A2057" s="1" t="s">
        <v>4348</v>
      </c>
      <c r="B2057" t="s">
        <v>4349</v>
      </c>
      <c r="C2057" t="s">
        <v>2986</v>
      </c>
      <c r="D2057" t="s">
        <v>205</v>
      </c>
      <c r="E2057" s="1" t="s">
        <v>5059</v>
      </c>
    </row>
    <row r="2058" spans="1:5" x14ac:dyDescent="0.25">
      <c r="A2058" s="1" t="s">
        <v>4350</v>
      </c>
      <c r="B2058" t="s">
        <v>4351</v>
      </c>
      <c r="C2058" t="s">
        <v>2986</v>
      </c>
      <c r="D2058" t="s">
        <v>310</v>
      </c>
      <c r="E2058" s="1" t="s">
        <v>5059</v>
      </c>
    </row>
    <row r="2059" spans="1:5" x14ac:dyDescent="0.25">
      <c r="A2059" s="1" t="s">
        <v>2452</v>
      </c>
      <c r="B2059" t="s">
        <v>2453</v>
      </c>
      <c r="C2059" t="s">
        <v>5</v>
      </c>
      <c r="D2059" t="s">
        <v>68</v>
      </c>
      <c r="E2059" s="1" t="s">
        <v>5023</v>
      </c>
    </row>
    <row r="2060" spans="1:5" x14ac:dyDescent="0.25">
      <c r="A2060" s="1" t="s">
        <v>4352</v>
      </c>
      <c r="B2060" t="s">
        <v>4353</v>
      </c>
      <c r="C2060" t="s">
        <v>2986</v>
      </c>
      <c r="D2060" t="s">
        <v>310</v>
      </c>
      <c r="E2060" s="1" t="s">
        <v>5059</v>
      </c>
    </row>
    <row r="2061" spans="1:5" x14ac:dyDescent="0.25">
      <c r="A2061" s="1" t="s">
        <v>4354</v>
      </c>
      <c r="B2061" t="s">
        <v>4355</v>
      </c>
      <c r="C2061" t="s">
        <v>1741</v>
      </c>
      <c r="D2061" t="s">
        <v>26</v>
      </c>
      <c r="E2061" s="1" t="s">
        <v>5059</v>
      </c>
    </row>
    <row r="2062" spans="1:5" x14ac:dyDescent="0.25">
      <c r="A2062" s="1" t="s">
        <v>4356</v>
      </c>
      <c r="B2062" t="s">
        <v>4357</v>
      </c>
      <c r="C2062" t="s">
        <v>2986</v>
      </c>
      <c r="D2062" t="s">
        <v>353</v>
      </c>
      <c r="E2062" s="1" t="s">
        <v>5059</v>
      </c>
    </row>
    <row r="2063" spans="1:5" x14ac:dyDescent="0.25">
      <c r="A2063" s="1" t="s">
        <v>4358</v>
      </c>
      <c r="B2063" t="s">
        <v>4359</v>
      </c>
      <c r="C2063" t="s">
        <v>2986</v>
      </c>
      <c r="D2063" t="s">
        <v>50</v>
      </c>
      <c r="E2063" s="1" t="s">
        <v>5059</v>
      </c>
    </row>
    <row r="2064" spans="1:5" x14ac:dyDescent="0.25">
      <c r="A2064" s="1" t="s">
        <v>2622</v>
      </c>
      <c r="B2064" t="s">
        <v>2623</v>
      </c>
      <c r="C2064" t="s">
        <v>1741</v>
      </c>
      <c r="D2064" t="s">
        <v>68</v>
      </c>
      <c r="E2064" s="1" t="s">
        <v>5059</v>
      </c>
    </row>
    <row r="2065" spans="1:5" x14ac:dyDescent="0.25">
      <c r="A2065" s="1" t="s">
        <v>2454</v>
      </c>
      <c r="B2065" t="s">
        <v>2455</v>
      </c>
      <c r="C2065" t="s">
        <v>5</v>
      </c>
      <c r="D2065" t="s">
        <v>353</v>
      </c>
      <c r="E2065" s="1" t="s">
        <v>5022</v>
      </c>
    </row>
    <row r="2066" spans="1:5" x14ac:dyDescent="0.25">
      <c r="A2066" s="1" t="s">
        <v>4360</v>
      </c>
      <c r="B2066" t="s">
        <v>4361</v>
      </c>
      <c r="C2066" t="s">
        <v>2986</v>
      </c>
      <c r="D2066" t="s">
        <v>23</v>
      </c>
      <c r="E2066" s="1" t="s">
        <v>5059</v>
      </c>
    </row>
    <row r="2067" spans="1:5" x14ac:dyDescent="0.25">
      <c r="A2067" s="1" t="s">
        <v>4362</v>
      </c>
      <c r="B2067" t="s">
        <v>4363</v>
      </c>
      <c r="C2067" t="s">
        <v>2986</v>
      </c>
      <c r="D2067" t="s">
        <v>50</v>
      </c>
      <c r="E2067" s="1" t="s">
        <v>5059</v>
      </c>
    </row>
    <row r="2068" spans="1:5" x14ac:dyDescent="0.25">
      <c r="A2068" s="1" t="s">
        <v>4364</v>
      </c>
      <c r="B2068" t="s">
        <v>4365</v>
      </c>
      <c r="C2068" t="s">
        <v>1741</v>
      </c>
      <c r="D2068" t="s">
        <v>50</v>
      </c>
      <c r="E2068" s="1" t="s">
        <v>5059</v>
      </c>
    </row>
    <row r="2069" spans="1:5" x14ac:dyDescent="0.25">
      <c r="A2069" s="1" t="s">
        <v>4366</v>
      </c>
      <c r="B2069" t="s">
        <v>4367</v>
      </c>
      <c r="C2069" t="s">
        <v>2986</v>
      </c>
      <c r="D2069" t="s">
        <v>210</v>
      </c>
      <c r="E2069" s="1" t="s">
        <v>5059</v>
      </c>
    </row>
    <row r="2070" spans="1:5" x14ac:dyDescent="0.25">
      <c r="A2070" s="1" t="s">
        <v>4368</v>
      </c>
      <c r="B2070" t="s">
        <v>4369</v>
      </c>
      <c r="C2070" t="s">
        <v>2986</v>
      </c>
      <c r="D2070" t="s">
        <v>510</v>
      </c>
      <c r="E2070" s="1" t="s">
        <v>5059</v>
      </c>
    </row>
    <row r="2071" spans="1:5" x14ac:dyDescent="0.25">
      <c r="A2071" s="1" t="s">
        <v>1787</v>
      </c>
      <c r="B2071" t="s">
        <v>1788</v>
      </c>
      <c r="C2071" t="s">
        <v>5</v>
      </c>
      <c r="D2071" t="s">
        <v>49</v>
      </c>
      <c r="E2071" s="1" t="s">
        <v>5022</v>
      </c>
    </row>
    <row r="2072" spans="1:5" x14ac:dyDescent="0.25">
      <c r="A2072" s="1" t="s">
        <v>4370</v>
      </c>
      <c r="B2072" t="s">
        <v>4371</v>
      </c>
      <c r="C2072" t="s">
        <v>2986</v>
      </c>
      <c r="D2072" t="s">
        <v>68</v>
      </c>
      <c r="E2072" s="1" t="s">
        <v>5059</v>
      </c>
    </row>
    <row r="2073" spans="1:5" x14ac:dyDescent="0.25">
      <c r="A2073" s="1" t="s">
        <v>5647</v>
      </c>
      <c r="B2073" t="s">
        <v>5648</v>
      </c>
      <c r="C2073" t="s">
        <v>5</v>
      </c>
      <c r="D2073" t="s">
        <v>310</v>
      </c>
      <c r="E2073" s="1" t="s">
        <v>5023</v>
      </c>
    </row>
    <row r="2074" spans="1:5" x14ac:dyDescent="0.25">
      <c r="A2074" s="1" t="s">
        <v>4372</v>
      </c>
      <c r="B2074" t="s">
        <v>4373</v>
      </c>
      <c r="C2074" t="s">
        <v>1741</v>
      </c>
      <c r="D2074" t="s">
        <v>205</v>
      </c>
      <c r="E2074" s="1" t="s">
        <v>5059</v>
      </c>
    </row>
    <row r="2075" spans="1:5" x14ac:dyDescent="0.25">
      <c r="A2075" s="1" t="s">
        <v>4374</v>
      </c>
      <c r="B2075" t="s">
        <v>4375</v>
      </c>
      <c r="C2075" t="s">
        <v>2986</v>
      </c>
      <c r="D2075" t="s">
        <v>68</v>
      </c>
      <c r="E2075" s="1" t="s">
        <v>5059</v>
      </c>
    </row>
    <row r="2076" spans="1:5" x14ac:dyDescent="0.25">
      <c r="A2076" s="1" t="s">
        <v>2456</v>
      </c>
      <c r="B2076" t="s">
        <v>2457</v>
      </c>
      <c r="C2076" t="s">
        <v>5</v>
      </c>
      <c r="D2076" t="s">
        <v>50</v>
      </c>
      <c r="E2076" s="1" t="s">
        <v>5022</v>
      </c>
    </row>
    <row r="2077" spans="1:5" x14ac:dyDescent="0.25">
      <c r="A2077" s="1" t="s">
        <v>2458</v>
      </c>
      <c r="B2077" t="s">
        <v>2459</v>
      </c>
      <c r="C2077" t="s">
        <v>5</v>
      </c>
      <c r="D2077" t="s">
        <v>50</v>
      </c>
      <c r="E2077" s="1" t="s">
        <v>5022</v>
      </c>
    </row>
    <row r="2078" spans="1:5" x14ac:dyDescent="0.25">
      <c r="A2078" s="1" t="s">
        <v>4376</v>
      </c>
      <c r="B2078" t="s">
        <v>4377</v>
      </c>
      <c r="C2078" t="s">
        <v>1741</v>
      </c>
      <c r="D2078" t="s">
        <v>353</v>
      </c>
      <c r="E2078" s="1" t="s">
        <v>5059</v>
      </c>
    </row>
    <row r="2079" spans="1:5" x14ac:dyDescent="0.25">
      <c r="A2079" s="1" t="s">
        <v>1789</v>
      </c>
      <c r="B2079" t="s">
        <v>1790</v>
      </c>
      <c r="C2079" t="s">
        <v>5</v>
      </c>
      <c r="D2079" t="s">
        <v>151</v>
      </c>
      <c r="E2079" s="1" t="s">
        <v>5022</v>
      </c>
    </row>
    <row r="2080" spans="1:5" x14ac:dyDescent="0.25">
      <c r="A2080" s="1" t="s">
        <v>4378</v>
      </c>
      <c r="B2080" t="s">
        <v>4379</v>
      </c>
      <c r="C2080" t="s">
        <v>5</v>
      </c>
      <c r="D2080" t="s">
        <v>210</v>
      </c>
      <c r="E2080" s="1" t="s">
        <v>5059</v>
      </c>
    </row>
    <row r="2081" spans="1:5" x14ac:dyDescent="0.25">
      <c r="A2081" s="1" t="s">
        <v>5065</v>
      </c>
      <c r="B2081" t="s">
        <v>5066</v>
      </c>
      <c r="C2081" t="s">
        <v>1741</v>
      </c>
      <c r="D2081" t="s">
        <v>50</v>
      </c>
      <c r="E2081" s="1" t="s">
        <v>5022</v>
      </c>
    </row>
    <row r="2082" spans="1:5" x14ac:dyDescent="0.25">
      <c r="A2082" s="1" t="s">
        <v>4380</v>
      </c>
      <c r="B2082" t="s">
        <v>4381</v>
      </c>
      <c r="C2082" t="s">
        <v>2986</v>
      </c>
      <c r="D2082" t="s">
        <v>68</v>
      </c>
      <c r="E2082" s="1" t="s">
        <v>5059</v>
      </c>
    </row>
    <row r="2083" spans="1:5" x14ac:dyDescent="0.25">
      <c r="A2083" s="1" t="s">
        <v>4382</v>
      </c>
      <c r="B2083" t="s">
        <v>4383</v>
      </c>
      <c r="C2083" t="s">
        <v>2986</v>
      </c>
      <c r="D2083" t="s">
        <v>510</v>
      </c>
      <c r="E2083" s="1" t="s">
        <v>5059</v>
      </c>
    </row>
    <row r="2084" spans="1:5" x14ac:dyDescent="0.25">
      <c r="A2084" s="1" t="s">
        <v>2630</v>
      </c>
      <c r="B2084" t="s">
        <v>2631</v>
      </c>
      <c r="C2084" t="s">
        <v>1741</v>
      </c>
      <c r="D2084" t="s">
        <v>310</v>
      </c>
      <c r="E2084" s="1" t="s">
        <v>5059</v>
      </c>
    </row>
    <row r="2085" spans="1:5" x14ac:dyDescent="0.25">
      <c r="A2085" s="1" t="s">
        <v>4384</v>
      </c>
      <c r="B2085" t="s">
        <v>4385</v>
      </c>
      <c r="C2085" t="s">
        <v>2986</v>
      </c>
      <c r="D2085" t="s">
        <v>50</v>
      </c>
      <c r="E2085" s="1" t="s">
        <v>5059</v>
      </c>
    </row>
    <row r="2086" spans="1:5" x14ac:dyDescent="0.25">
      <c r="A2086" s="1" t="s">
        <v>4386</v>
      </c>
      <c r="B2086" t="s">
        <v>4387</v>
      </c>
      <c r="C2086" t="s">
        <v>2986</v>
      </c>
      <c r="D2086" t="s">
        <v>50</v>
      </c>
      <c r="E2086" s="1" t="s">
        <v>5059</v>
      </c>
    </row>
    <row r="2087" spans="1:5" x14ac:dyDescent="0.25">
      <c r="A2087" s="1" t="s">
        <v>4388</v>
      </c>
      <c r="B2087" t="s">
        <v>4389</v>
      </c>
      <c r="C2087" t="s">
        <v>2527</v>
      </c>
      <c r="D2087" t="s">
        <v>353</v>
      </c>
      <c r="E2087" s="1" t="s">
        <v>5059</v>
      </c>
    </row>
    <row r="2088" spans="1:5" x14ac:dyDescent="0.25">
      <c r="A2088" s="1" t="s">
        <v>4390</v>
      </c>
      <c r="B2088" t="s">
        <v>4391</v>
      </c>
      <c r="C2088" t="s">
        <v>2986</v>
      </c>
      <c r="D2088" t="s">
        <v>50</v>
      </c>
      <c r="E2088" s="1" t="s">
        <v>5059</v>
      </c>
    </row>
    <row r="2089" spans="1:5" x14ac:dyDescent="0.25">
      <c r="A2089" s="1" t="s">
        <v>5597</v>
      </c>
      <c r="B2089" t="s">
        <v>5598</v>
      </c>
      <c r="C2089" t="s">
        <v>1741</v>
      </c>
      <c r="D2089" t="s">
        <v>49</v>
      </c>
      <c r="E2089" s="1" t="s">
        <v>5059</v>
      </c>
    </row>
    <row r="2090" spans="1:5" x14ac:dyDescent="0.25">
      <c r="A2090" s="1" t="s">
        <v>4392</v>
      </c>
      <c r="B2090" t="s">
        <v>4393</v>
      </c>
      <c r="C2090" t="s">
        <v>2986</v>
      </c>
      <c r="D2090" t="s">
        <v>23</v>
      </c>
      <c r="E2090" s="1" t="s">
        <v>5059</v>
      </c>
    </row>
    <row r="2091" spans="1:5" x14ac:dyDescent="0.25">
      <c r="A2091" s="1" t="s">
        <v>4394</v>
      </c>
      <c r="B2091" t="s">
        <v>4395</v>
      </c>
      <c r="C2091" t="s">
        <v>1741</v>
      </c>
      <c r="D2091" t="s">
        <v>310</v>
      </c>
      <c r="E2091" s="1" t="s">
        <v>5059</v>
      </c>
    </row>
    <row r="2092" spans="1:5" x14ac:dyDescent="0.25">
      <c r="A2092" s="1" t="s">
        <v>4396</v>
      </c>
      <c r="B2092" t="s">
        <v>4397</v>
      </c>
      <c r="C2092" t="s">
        <v>2986</v>
      </c>
      <c r="D2092" t="s">
        <v>50</v>
      </c>
      <c r="E2092" s="1" t="s">
        <v>5059</v>
      </c>
    </row>
    <row r="2093" spans="1:5" x14ac:dyDescent="0.25">
      <c r="A2093" s="1" t="s">
        <v>1791</v>
      </c>
      <c r="B2093" t="s">
        <v>1792</v>
      </c>
      <c r="C2093" t="s">
        <v>5</v>
      </c>
      <c r="D2093" t="s">
        <v>50</v>
      </c>
      <c r="E2093" s="1" t="s">
        <v>5022</v>
      </c>
    </row>
    <row r="2094" spans="1:5" x14ac:dyDescent="0.25">
      <c r="A2094" s="1" t="s">
        <v>2460</v>
      </c>
      <c r="B2094" t="s">
        <v>2461</v>
      </c>
      <c r="C2094" t="s">
        <v>5</v>
      </c>
      <c r="D2094" t="s">
        <v>49</v>
      </c>
      <c r="E2094" s="1" t="s">
        <v>5023</v>
      </c>
    </row>
    <row r="2095" spans="1:5" x14ac:dyDescent="0.25">
      <c r="A2095" s="1" t="s">
        <v>4398</v>
      </c>
      <c r="B2095" t="s">
        <v>4399</v>
      </c>
      <c r="C2095" t="s">
        <v>2986</v>
      </c>
      <c r="D2095" t="s">
        <v>26</v>
      </c>
      <c r="E2095" s="1" t="s">
        <v>5059</v>
      </c>
    </row>
    <row r="2096" spans="1:5" x14ac:dyDescent="0.25">
      <c r="A2096" s="1" t="s">
        <v>5450</v>
      </c>
      <c r="B2096" t="s">
        <v>5451</v>
      </c>
      <c r="C2096" t="s">
        <v>5</v>
      </c>
      <c r="D2096" t="s">
        <v>50</v>
      </c>
      <c r="E2096" s="1" t="s">
        <v>5022</v>
      </c>
    </row>
    <row r="2097" spans="1:5" x14ac:dyDescent="0.25">
      <c r="A2097" s="1" t="s">
        <v>1793</v>
      </c>
      <c r="B2097" t="s">
        <v>1794</v>
      </c>
      <c r="C2097" t="s">
        <v>5</v>
      </c>
      <c r="D2097" t="s">
        <v>49</v>
      </c>
      <c r="E2097" s="1" t="s">
        <v>5022</v>
      </c>
    </row>
    <row r="2098" spans="1:5" x14ac:dyDescent="0.25">
      <c r="A2098" s="1" t="s">
        <v>4400</v>
      </c>
      <c r="B2098" t="s">
        <v>4401</v>
      </c>
      <c r="C2098" t="s">
        <v>2986</v>
      </c>
      <c r="D2098" t="s">
        <v>50</v>
      </c>
      <c r="E2098" s="1" t="s">
        <v>5059</v>
      </c>
    </row>
    <row r="2099" spans="1:5" x14ac:dyDescent="0.25">
      <c r="A2099" s="1" t="s">
        <v>4402</v>
      </c>
      <c r="B2099" t="s">
        <v>4403</v>
      </c>
      <c r="C2099" t="s">
        <v>2986</v>
      </c>
      <c r="D2099" t="s">
        <v>26</v>
      </c>
      <c r="E2099" s="1" t="s">
        <v>5059</v>
      </c>
    </row>
    <row r="2100" spans="1:5" x14ac:dyDescent="0.25">
      <c r="A2100" s="1" t="s">
        <v>4404</v>
      </c>
      <c r="B2100" t="s">
        <v>4405</v>
      </c>
      <c r="C2100" t="s">
        <v>2986</v>
      </c>
      <c r="D2100" t="s">
        <v>233</v>
      </c>
      <c r="E2100" s="1" t="s">
        <v>5059</v>
      </c>
    </row>
    <row r="2101" spans="1:5" x14ac:dyDescent="0.25">
      <c r="A2101" s="1" t="s">
        <v>2462</v>
      </c>
      <c r="B2101" t="s">
        <v>2463</v>
      </c>
      <c r="C2101" t="s">
        <v>1741</v>
      </c>
      <c r="D2101" t="s">
        <v>68</v>
      </c>
      <c r="E2101" s="1" t="s">
        <v>5023</v>
      </c>
    </row>
    <row r="2102" spans="1:5" x14ac:dyDescent="0.25">
      <c r="A2102" s="1" t="s">
        <v>5599</v>
      </c>
      <c r="B2102" t="s">
        <v>5600</v>
      </c>
      <c r="C2102" t="s">
        <v>2986</v>
      </c>
      <c r="D2102" t="s">
        <v>50</v>
      </c>
      <c r="E2102" s="1" t="s">
        <v>5059</v>
      </c>
    </row>
    <row r="2103" spans="1:5" x14ac:dyDescent="0.25">
      <c r="A2103" s="1" t="s">
        <v>4408</v>
      </c>
      <c r="B2103" t="s">
        <v>4409</v>
      </c>
      <c r="C2103" t="s">
        <v>2986</v>
      </c>
      <c r="D2103" t="s">
        <v>23</v>
      </c>
      <c r="E2103" s="1" t="s">
        <v>5059</v>
      </c>
    </row>
    <row r="2104" spans="1:5" x14ac:dyDescent="0.25">
      <c r="A2104" s="1" t="s">
        <v>5214</v>
      </c>
      <c r="B2104" t="s">
        <v>5215</v>
      </c>
      <c r="C2104" t="s">
        <v>2986</v>
      </c>
      <c r="D2104" t="s">
        <v>50</v>
      </c>
      <c r="E2104" s="1" t="s">
        <v>5059</v>
      </c>
    </row>
    <row r="2105" spans="1:5" x14ac:dyDescent="0.25">
      <c r="A2105" s="1" t="s">
        <v>5309</v>
      </c>
      <c r="B2105" t="s">
        <v>5310</v>
      </c>
      <c r="C2105" t="s">
        <v>1741</v>
      </c>
      <c r="D2105" t="s">
        <v>23</v>
      </c>
      <c r="E2105" s="1" t="s">
        <v>5059</v>
      </c>
    </row>
    <row r="2106" spans="1:5" x14ac:dyDescent="0.25">
      <c r="A2106" s="1" t="s">
        <v>5311</v>
      </c>
      <c r="B2106" t="s">
        <v>5312</v>
      </c>
      <c r="C2106" t="s">
        <v>1741</v>
      </c>
      <c r="D2106" t="s">
        <v>23</v>
      </c>
      <c r="E2106" s="1" t="s">
        <v>5059</v>
      </c>
    </row>
    <row r="2107" spans="1:5" x14ac:dyDescent="0.25">
      <c r="A2107" s="1" t="s">
        <v>5434</v>
      </c>
      <c r="B2107" t="s">
        <v>5435</v>
      </c>
      <c r="C2107" t="s">
        <v>1741</v>
      </c>
      <c r="D2107" t="s">
        <v>50</v>
      </c>
      <c r="E2107" s="1" t="s">
        <v>5059</v>
      </c>
    </row>
    <row r="2108" spans="1:5" x14ac:dyDescent="0.25">
      <c r="A2108" s="1" t="s">
        <v>2464</v>
      </c>
      <c r="B2108" t="s">
        <v>2465</v>
      </c>
      <c r="C2108" t="s">
        <v>5</v>
      </c>
      <c r="D2108" t="s">
        <v>310</v>
      </c>
      <c r="E2108" s="1" t="s">
        <v>5022</v>
      </c>
    </row>
    <row r="2109" spans="1:5" x14ac:dyDescent="0.25">
      <c r="A2109" s="1" t="s">
        <v>5116</v>
      </c>
      <c r="B2109" t="s">
        <v>5117</v>
      </c>
      <c r="C2109" t="s">
        <v>5</v>
      </c>
      <c r="D2109" t="s">
        <v>233</v>
      </c>
      <c r="E2109" s="1" t="s">
        <v>5022</v>
      </c>
    </row>
    <row r="2110" spans="1:5" x14ac:dyDescent="0.25">
      <c r="A2110" s="1" t="s">
        <v>5313</v>
      </c>
      <c r="B2110" t="s">
        <v>5314</v>
      </c>
      <c r="C2110" t="s">
        <v>2986</v>
      </c>
      <c r="D2110" t="s">
        <v>22</v>
      </c>
      <c r="E2110" s="1" t="s">
        <v>5059</v>
      </c>
    </row>
    <row r="2111" spans="1:5" x14ac:dyDescent="0.25">
      <c r="A2111" s="1" t="s">
        <v>2638</v>
      </c>
      <c r="B2111" t="s">
        <v>2639</v>
      </c>
      <c r="C2111" t="s">
        <v>1741</v>
      </c>
      <c r="D2111" t="s">
        <v>310</v>
      </c>
      <c r="E2111" s="1" t="s">
        <v>5059</v>
      </c>
    </row>
    <row r="2112" spans="1:5" x14ac:dyDescent="0.25">
      <c r="A2112" s="1" t="s">
        <v>5067</v>
      </c>
      <c r="B2112" t="s">
        <v>5068</v>
      </c>
      <c r="C2112" t="s">
        <v>2986</v>
      </c>
      <c r="D2112" t="s">
        <v>7</v>
      </c>
      <c r="E2112" s="1" t="s">
        <v>5059</v>
      </c>
    </row>
    <row r="2113" spans="1:5" x14ac:dyDescent="0.25">
      <c r="A2113" s="1" t="s">
        <v>4410</v>
      </c>
      <c r="B2113" t="s">
        <v>4411</v>
      </c>
      <c r="C2113" t="s">
        <v>2986</v>
      </c>
      <c r="D2113" t="s">
        <v>353</v>
      </c>
      <c r="E2113" s="1" t="s">
        <v>5059</v>
      </c>
    </row>
    <row r="2114" spans="1:5" x14ac:dyDescent="0.25">
      <c r="A2114" s="1" t="s">
        <v>5452</v>
      </c>
      <c r="B2114" t="s">
        <v>5453</v>
      </c>
      <c r="C2114" t="s">
        <v>5</v>
      </c>
      <c r="D2114" t="s">
        <v>49</v>
      </c>
      <c r="E2114" s="1" t="s">
        <v>5022</v>
      </c>
    </row>
    <row r="2115" spans="1:5" x14ac:dyDescent="0.25">
      <c r="A2115" s="1" t="s">
        <v>5502</v>
      </c>
      <c r="B2115" t="s">
        <v>5503</v>
      </c>
      <c r="C2115" t="s">
        <v>5</v>
      </c>
      <c r="D2115" t="s">
        <v>310</v>
      </c>
      <c r="E2115" s="1" t="s">
        <v>5022</v>
      </c>
    </row>
    <row r="2116" spans="1:5" x14ac:dyDescent="0.25">
      <c r="A2116" s="1" t="s">
        <v>5588</v>
      </c>
      <c r="B2116" t="s">
        <v>5589</v>
      </c>
      <c r="C2116" t="s">
        <v>5</v>
      </c>
      <c r="D2116" t="s">
        <v>49</v>
      </c>
      <c r="E2116" s="1" t="s">
        <v>5022</v>
      </c>
    </row>
    <row r="2117" spans="1:5" x14ac:dyDescent="0.25">
      <c r="A2117" s="1" t="s">
        <v>5590</v>
      </c>
      <c r="B2117" t="s">
        <v>5591</v>
      </c>
      <c r="C2117" t="s">
        <v>5</v>
      </c>
      <c r="D2117" t="s">
        <v>49</v>
      </c>
      <c r="E2117" s="1" t="s">
        <v>5022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0202-9769-429A-86F6-E69AD0A6593E}">
  <dimension ref="B2"/>
  <sheetViews>
    <sheetView workbookViewId="0">
      <selection activeCell="B2" sqref="B2"/>
    </sheetView>
  </sheetViews>
  <sheetFormatPr defaultRowHeight="15" x14ac:dyDescent="0.25"/>
  <cols>
    <col min="1" max="16384" width="9.140625" style="8"/>
  </cols>
  <sheetData>
    <row r="2" spans="2:2" x14ac:dyDescent="0.25">
      <c r="B2" s="8" t="s">
        <v>5784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01AB-D99B-4D2E-B8BC-D56B8918F65C}">
  <dimension ref="A1:O2117"/>
  <sheetViews>
    <sheetView topLeftCell="A31" workbookViewId="0">
      <selection activeCell="D14" sqref="D14"/>
    </sheetView>
  </sheetViews>
  <sheetFormatPr defaultRowHeight="15" x14ac:dyDescent="0.25"/>
  <cols>
    <col min="1" max="1" width="7.7109375" bestFit="1" customWidth="1"/>
    <col min="2" max="2" width="69.7109375" bestFit="1" customWidth="1"/>
    <col min="3" max="3" width="29.140625" bestFit="1" customWidth="1"/>
    <col min="4" max="4" width="6.42578125" bestFit="1" customWidth="1"/>
    <col min="5" max="5" width="20.7109375" bestFit="1" customWidth="1"/>
    <col min="6" max="8" width="81.140625" bestFit="1" customWidth="1"/>
    <col min="9" max="9" width="56.28515625" bestFit="1" customWidth="1"/>
    <col min="10" max="11" width="81.140625" bestFit="1" customWidth="1"/>
    <col min="12" max="12" width="17.7109375" bestFit="1" customWidth="1"/>
    <col min="13" max="13" width="20.85546875" bestFit="1" customWidth="1"/>
    <col min="14" max="14" width="7.7109375" bestFit="1" customWidth="1"/>
    <col min="15" max="15" width="10.28515625" bestFit="1" customWidth="1"/>
    <col min="16" max="16" width="11.140625" bestFit="1" customWidth="1"/>
    <col min="17" max="17" width="20.85546875" bestFit="1" customWidth="1"/>
  </cols>
  <sheetData>
    <row r="1" spans="1:15" s="21" customFormat="1" x14ac:dyDescent="0.25">
      <c r="A1" s="21" t="s">
        <v>4412</v>
      </c>
      <c r="B1" s="21" t="s">
        <v>0</v>
      </c>
      <c r="C1" s="21" t="s">
        <v>1</v>
      </c>
      <c r="D1" s="21" t="s">
        <v>2</v>
      </c>
      <c r="E1" s="21" t="s">
        <v>5069</v>
      </c>
      <c r="F1" s="21" t="s">
        <v>5070</v>
      </c>
      <c r="G1" s="21" t="s">
        <v>5071</v>
      </c>
      <c r="H1" s="21" t="s">
        <v>4800</v>
      </c>
      <c r="I1" s="21" t="s">
        <v>4413</v>
      </c>
      <c r="J1" s="21" t="s">
        <v>4804</v>
      </c>
      <c r="K1" s="21" t="s">
        <v>4805</v>
      </c>
      <c r="L1" s="21" t="s">
        <v>5074</v>
      </c>
      <c r="M1" s="21" t="s">
        <v>5075</v>
      </c>
      <c r="N1" s="21" t="s">
        <v>4880</v>
      </c>
      <c r="O1" s="21" t="s">
        <v>5319</v>
      </c>
    </row>
    <row r="2" spans="1:15" x14ac:dyDescent="0.25">
      <c r="A2" s="1" t="s">
        <v>3</v>
      </c>
      <c r="B2" t="s">
        <v>4</v>
      </c>
      <c r="C2" t="s">
        <v>5</v>
      </c>
      <c r="D2" t="s">
        <v>6</v>
      </c>
      <c r="E2" s="1" t="s">
        <v>5022</v>
      </c>
      <c r="F2" s="1" t="s">
        <v>4680</v>
      </c>
      <c r="G2" s="1" t="s">
        <v>4806</v>
      </c>
      <c r="H2" s="1"/>
      <c r="I2" s="1"/>
      <c r="J2" s="1"/>
      <c r="K2" s="1"/>
      <c r="L2">
        <v>1</v>
      </c>
      <c r="M2">
        <v>1</v>
      </c>
      <c r="N2" s="1">
        <v>1</v>
      </c>
      <c r="O2" s="1" t="s">
        <v>5320</v>
      </c>
    </row>
    <row r="3" spans="1:15" x14ac:dyDescent="0.25">
      <c r="A3" s="1" t="s">
        <v>8</v>
      </c>
      <c r="B3" t="s">
        <v>9</v>
      </c>
      <c r="C3" t="s">
        <v>5</v>
      </c>
      <c r="D3" t="s">
        <v>6</v>
      </c>
      <c r="E3" s="1" t="s">
        <v>5022</v>
      </c>
      <c r="F3" s="1" t="s">
        <v>5118</v>
      </c>
      <c r="G3" s="1" t="s">
        <v>4807</v>
      </c>
      <c r="H3" s="1"/>
      <c r="I3" s="1"/>
      <c r="J3" s="1"/>
      <c r="K3" s="1" t="s">
        <v>5657</v>
      </c>
      <c r="L3">
        <v>1</v>
      </c>
      <c r="M3">
        <v>2</v>
      </c>
      <c r="N3" s="1">
        <v>1</v>
      </c>
      <c r="O3" s="1" t="s">
        <v>5320</v>
      </c>
    </row>
    <row r="4" spans="1:15" x14ac:dyDescent="0.25">
      <c r="A4" s="1" t="s">
        <v>10</v>
      </c>
      <c r="B4" t="s">
        <v>11</v>
      </c>
      <c r="C4" t="s">
        <v>5</v>
      </c>
      <c r="D4" t="s">
        <v>6</v>
      </c>
      <c r="E4" s="1" t="s">
        <v>5022</v>
      </c>
      <c r="F4" s="1" t="s">
        <v>5119</v>
      </c>
      <c r="G4" s="1" t="s">
        <v>4807</v>
      </c>
      <c r="H4" s="1"/>
      <c r="I4" s="1"/>
      <c r="J4" s="1"/>
      <c r="K4" s="1" t="s">
        <v>5561</v>
      </c>
      <c r="L4">
        <v>1</v>
      </c>
      <c r="M4">
        <v>2</v>
      </c>
      <c r="N4" s="1">
        <v>1</v>
      </c>
      <c r="O4" s="1" t="s">
        <v>5320</v>
      </c>
    </row>
    <row r="5" spans="1:15" x14ac:dyDescent="0.25">
      <c r="A5" s="1" t="s">
        <v>12</v>
      </c>
      <c r="B5" t="s">
        <v>13</v>
      </c>
      <c r="C5" t="s">
        <v>5</v>
      </c>
      <c r="D5" t="s">
        <v>6</v>
      </c>
      <c r="E5" s="1" t="s">
        <v>5022</v>
      </c>
      <c r="F5" s="1" t="s">
        <v>4610</v>
      </c>
      <c r="G5" s="1" t="s">
        <v>4807</v>
      </c>
      <c r="H5" s="1"/>
      <c r="I5" s="1"/>
      <c r="J5" s="1"/>
      <c r="K5" s="1"/>
      <c r="L5">
        <v>1</v>
      </c>
      <c r="M5">
        <v>1</v>
      </c>
      <c r="N5" s="1">
        <v>1</v>
      </c>
      <c r="O5" s="1" t="s">
        <v>5320</v>
      </c>
    </row>
    <row r="6" spans="1:15" x14ac:dyDescent="0.25">
      <c r="A6" s="1" t="s">
        <v>14</v>
      </c>
      <c r="B6" t="s">
        <v>15</v>
      </c>
      <c r="C6" t="s">
        <v>5</v>
      </c>
      <c r="D6" t="s">
        <v>6</v>
      </c>
      <c r="E6" s="1" t="s">
        <v>5023</v>
      </c>
      <c r="F6" s="1" t="s">
        <v>5120</v>
      </c>
      <c r="G6" s="1" t="s">
        <v>4813</v>
      </c>
      <c r="H6" s="1"/>
      <c r="I6" s="1"/>
      <c r="J6" s="1"/>
      <c r="K6" s="1" t="s">
        <v>5658</v>
      </c>
      <c r="L6">
        <v>1</v>
      </c>
      <c r="M6">
        <v>2</v>
      </c>
      <c r="N6" s="1">
        <v>1</v>
      </c>
      <c r="O6" s="1" t="s">
        <v>5320</v>
      </c>
    </row>
    <row r="7" spans="1:15" x14ac:dyDescent="0.25">
      <c r="A7" s="1" t="s">
        <v>16</v>
      </c>
      <c r="B7" t="s">
        <v>17</v>
      </c>
      <c r="C7" t="s">
        <v>5</v>
      </c>
      <c r="D7" t="s">
        <v>6</v>
      </c>
      <c r="E7" s="1" t="s">
        <v>5023</v>
      </c>
      <c r="F7" s="1" t="s">
        <v>4782</v>
      </c>
      <c r="G7" s="1" t="s">
        <v>4806</v>
      </c>
      <c r="H7" s="1" t="s">
        <v>4414</v>
      </c>
      <c r="I7" s="1"/>
      <c r="J7" s="1"/>
      <c r="K7" s="1"/>
      <c r="L7">
        <v>1</v>
      </c>
      <c r="M7">
        <v>2</v>
      </c>
      <c r="N7" s="1">
        <v>1</v>
      </c>
      <c r="O7" s="1" t="s">
        <v>5320</v>
      </c>
    </row>
    <row r="8" spans="1:15" x14ac:dyDescent="0.25">
      <c r="A8" s="1" t="s">
        <v>18</v>
      </c>
      <c r="B8" t="s">
        <v>19</v>
      </c>
      <c r="C8" t="s">
        <v>5</v>
      </c>
      <c r="D8" t="s">
        <v>6</v>
      </c>
      <c r="E8" s="1" t="s">
        <v>5022</v>
      </c>
      <c r="F8" s="1" t="s">
        <v>4653</v>
      </c>
      <c r="G8" s="1" t="s">
        <v>4808</v>
      </c>
      <c r="H8" s="1"/>
      <c r="I8" s="1"/>
      <c r="J8" s="1"/>
      <c r="K8" s="1" t="s">
        <v>5659</v>
      </c>
      <c r="L8">
        <v>1</v>
      </c>
      <c r="M8">
        <v>2</v>
      </c>
      <c r="N8" s="1">
        <v>1</v>
      </c>
      <c r="O8" s="1" t="s">
        <v>5320</v>
      </c>
    </row>
    <row r="9" spans="1:15" x14ac:dyDescent="0.25">
      <c r="A9" s="1" t="s">
        <v>20</v>
      </c>
      <c r="B9" t="s">
        <v>21</v>
      </c>
      <c r="C9" t="s">
        <v>5</v>
      </c>
      <c r="D9" t="s">
        <v>22</v>
      </c>
      <c r="E9" s="1" t="s">
        <v>5022</v>
      </c>
      <c r="F9" s="1" t="s">
        <v>5323</v>
      </c>
      <c r="G9" s="1" t="s">
        <v>4809</v>
      </c>
      <c r="H9" s="1" t="s">
        <v>4417</v>
      </c>
      <c r="I9" s="1"/>
      <c r="J9" s="1"/>
      <c r="K9" s="1"/>
      <c r="L9">
        <v>1</v>
      </c>
      <c r="M9">
        <v>2</v>
      </c>
      <c r="N9" s="1">
        <v>1</v>
      </c>
      <c r="O9" s="1" t="s">
        <v>5320</v>
      </c>
    </row>
    <row r="10" spans="1:15" x14ac:dyDescent="0.25">
      <c r="A10" s="1" t="s">
        <v>1795</v>
      </c>
      <c r="B10" t="s">
        <v>1796</v>
      </c>
      <c r="C10" t="s">
        <v>5</v>
      </c>
      <c r="D10" t="s">
        <v>6</v>
      </c>
      <c r="E10" s="1" t="s">
        <v>5022</v>
      </c>
      <c r="F10" s="1" t="s">
        <v>5119</v>
      </c>
      <c r="G10" s="1" t="s">
        <v>4807</v>
      </c>
      <c r="H10" s="1"/>
      <c r="I10" s="1"/>
      <c r="J10" s="1"/>
      <c r="K10" s="1"/>
      <c r="L10">
        <v>1</v>
      </c>
      <c r="M10">
        <v>1</v>
      </c>
      <c r="N10" s="1">
        <v>1</v>
      </c>
      <c r="O10" s="1" t="s">
        <v>5320</v>
      </c>
    </row>
    <row r="11" spans="1:15" x14ac:dyDescent="0.25">
      <c r="A11" s="1" t="s">
        <v>24</v>
      </c>
      <c r="B11" t="s">
        <v>25</v>
      </c>
      <c r="C11" t="s">
        <v>5</v>
      </c>
      <c r="D11" t="s">
        <v>6</v>
      </c>
      <c r="E11" s="1" t="s">
        <v>5022</v>
      </c>
      <c r="F11" s="1" t="s">
        <v>5122</v>
      </c>
      <c r="G11" s="1" t="s">
        <v>4808</v>
      </c>
      <c r="H11" s="1"/>
      <c r="I11" s="1"/>
      <c r="J11" s="1"/>
      <c r="K11" s="1"/>
      <c r="L11">
        <v>1</v>
      </c>
      <c r="M11">
        <v>1</v>
      </c>
      <c r="N11" s="1">
        <v>1</v>
      </c>
      <c r="O11" s="1" t="s">
        <v>5320</v>
      </c>
    </row>
    <row r="12" spans="1:15" x14ac:dyDescent="0.25">
      <c r="A12" s="1" t="s">
        <v>27</v>
      </c>
      <c r="B12" t="s">
        <v>28</v>
      </c>
      <c r="C12" t="s">
        <v>5</v>
      </c>
      <c r="D12" t="s">
        <v>6</v>
      </c>
      <c r="E12" s="1" t="s">
        <v>5022</v>
      </c>
      <c r="F12" s="1" t="s">
        <v>5123</v>
      </c>
      <c r="G12" s="1" t="s">
        <v>4809</v>
      </c>
      <c r="H12" s="1"/>
      <c r="I12" s="1"/>
      <c r="J12" s="1"/>
      <c r="K12" s="1"/>
      <c r="L12">
        <v>1</v>
      </c>
      <c r="M12">
        <v>1</v>
      </c>
      <c r="N12" s="1">
        <v>1</v>
      </c>
      <c r="O12" s="1" t="s">
        <v>5320</v>
      </c>
    </row>
    <row r="13" spans="1:15" x14ac:dyDescent="0.25">
      <c r="A13" s="1" t="s">
        <v>29</v>
      </c>
      <c r="B13" t="s">
        <v>30</v>
      </c>
      <c r="C13" t="s">
        <v>5</v>
      </c>
      <c r="D13" t="s">
        <v>6</v>
      </c>
      <c r="E13" s="1" t="s">
        <v>5022</v>
      </c>
      <c r="F13" s="1" t="s">
        <v>4659</v>
      </c>
      <c r="G13" s="1" t="s">
        <v>4807</v>
      </c>
      <c r="H13" s="1"/>
      <c r="I13" s="1"/>
      <c r="J13" s="1"/>
      <c r="K13" s="1"/>
      <c r="L13">
        <v>1</v>
      </c>
      <c r="M13">
        <v>1</v>
      </c>
      <c r="N13" s="1">
        <v>1</v>
      </c>
      <c r="O13" s="1" t="s">
        <v>5320</v>
      </c>
    </row>
    <row r="14" spans="1:15" x14ac:dyDescent="0.25">
      <c r="A14" s="1" t="s">
        <v>31</v>
      </c>
      <c r="B14" t="s">
        <v>32</v>
      </c>
      <c r="C14" t="s">
        <v>5</v>
      </c>
      <c r="D14" t="s">
        <v>6</v>
      </c>
      <c r="E14" s="1" t="s">
        <v>5022</v>
      </c>
      <c r="F14" s="1" t="s">
        <v>5368</v>
      </c>
      <c r="G14" s="1" t="s">
        <v>4809</v>
      </c>
      <c r="H14" s="1"/>
      <c r="I14" s="1"/>
      <c r="J14" s="1"/>
      <c r="K14" s="1"/>
      <c r="L14">
        <v>1</v>
      </c>
      <c r="M14">
        <v>1</v>
      </c>
      <c r="N14" s="1">
        <v>1</v>
      </c>
      <c r="O14" s="1" t="s">
        <v>5320</v>
      </c>
    </row>
    <row r="15" spans="1:15" x14ac:dyDescent="0.25">
      <c r="A15" s="1" t="s">
        <v>33</v>
      </c>
      <c r="B15" t="s">
        <v>34</v>
      </c>
      <c r="C15" t="s">
        <v>5</v>
      </c>
      <c r="D15" t="s">
        <v>6</v>
      </c>
      <c r="E15" s="1" t="s">
        <v>5022</v>
      </c>
      <c r="F15" s="1" t="s">
        <v>5124</v>
      </c>
      <c r="G15" s="1" t="s">
        <v>4807</v>
      </c>
      <c r="H15" s="1"/>
      <c r="I15" s="1"/>
      <c r="J15" s="1"/>
      <c r="K15" s="1"/>
      <c r="L15">
        <v>1</v>
      </c>
      <c r="M15">
        <v>1</v>
      </c>
      <c r="N15" s="1">
        <v>1</v>
      </c>
      <c r="O15" s="1" t="s">
        <v>5320</v>
      </c>
    </row>
    <row r="16" spans="1:15" x14ac:dyDescent="0.25">
      <c r="A16" s="1" t="s">
        <v>35</v>
      </c>
      <c r="B16" t="s">
        <v>36</v>
      </c>
      <c r="C16" t="s">
        <v>5</v>
      </c>
      <c r="D16" t="s">
        <v>6</v>
      </c>
      <c r="E16" s="1" t="s">
        <v>5024</v>
      </c>
      <c r="F16" s="1" t="s">
        <v>4582</v>
      </c>
      <c r="G16" s="1" t="s">
        <v>4807</v>
      </c>
      <c r="H16" s="1"/>
      <c r="I16" s="1"/>
      <c r="J16" s="1"/>
      <c r="K16" s="1"/>
      <c r="L16">
        <v>1</v>
      </c>
      <c r="M16">
        <v>1</v>
      </c>
      <c r="N16" s="1">
        <v>1</v>
      </c>
      <c r="O16" s="1" t="s">
        <v>5320</v>
      </c>
    </row>
    <row r="17" spans="1:15" x14ac:dyDescent="0.25">
      <c r="A17" s="1" t="s">
        <v>37</v>
      </c>
      <c r="B17" t="s">
        <v>38</v>
      </c>
      <c r="C17" t="s">
        <v>5</v>
      </c>
      <c r="D17" t="s">
        <v>7</v>
      </c>
      <c r="E17" s="1" t="s">
        <v>5022</v>
      </c>
      <c r="F17" s="1" t="s">
        <v>4983</v>
      </c>
      <c r="G17" s="1" t="s">
        <v>4810</v>
      </c>
      <c r="H17" s="1" t="s">
        <v>4418</v>
      </c>
      <c r="I17" s="1"/>
      <c r="J17" s="1"/>
      <c r="K17" s="1"/>
      <c r="L17">
        <v>1</v>
      </c>
      <c r="M17">
        <v>2</v>
      </c>
      <c r="N17" s="1">
        <v>1</v>
      </c>
      <c r="O17" s="1" t="s">
        <v>5320</v>
      </c>
    </row>
    <row r="18" spans="1:15" x14ac:dyDescent="0.25">
      <c r="A18" s="1" t="s">
        <v>40</v>
      </c>
      <c r="B18" t="s">
        <v>41</v>
      </c>
      <c r="C18" t="s">
        <v>5</v>
      </c>
      <c r="D18" t="s">
        <v>42</v>
      </c>
      <c r="E18" s="1" t="s">
        <v>5022</v>
      </c>
      <c r="F18" s="1" t="s">
        <v>5221</v>
      </c>
      <c r="G18" s="1" t="s">
        <v>4807</v>
      </c>
      <c r="H18" s="1"/>
      <c r="I18" s="1"/>
      <c r="J18" s="1"/>
      <c r="K18" s="1"/>
      <c r="L18">
        <v>1</v>
      </c>
      <c r="M18">
        <v>1</v>
      </c>
      <c r="N18" s="1">
        <v>1</v>
      </c>
      <c r="O18" s="1" t="s">
        <v>5320</v>
      </c>
    </row>
    <row r="19" spans="1:15" x14ac:dyDescent="0.25">
      <c r="A19" s="1" t="s">
        <v>43</v>
      </c>
      <c r="B19" t="s">
        <v>44</v>
      </c>
      <c r="C19" t="s">
        <v>5</v>
      </c>
      <c r="D19" t="s">
        <v>42</v>
      </c>
      <c r="E19" s="1" t="s">
        <v>5022</v>
      </c>
      <c r="F19" s="1" t="s">
        <v>4642</v>
      </c>
      <c r="G19" s="1" t="s">
        <v>4807</v>
      </c>
      <c r="H19" s="1"/>
      <c r="I19" s="1"/>
      <c r="J19" s="1"/>
      <c r="K19" s="1"/>
      <c r="L19">
        <v>1</v>
      </c>
      <c r="M19">
        <v>1</v>
      </c>
      <c r="N19" s="1">
        <v>1</v>
      </c>
      <c r="O19" s="1" t="s">
        <v>5320</v>
      </c>
    </row>
    <row r="20" spans="1:15" x14ac:dyDescent="0.25">
      <c r="A20" s="1" t="s">
        <v>45</v>
      </c>
      <c r="B20" t="s">
        <v>46</v>
      </c>
      <c r="C20" t="s">
        <v>5</v>
      </c>
      <c r="D20" t="s">
        <v>42</v>
      </c>
      <c r="E20" s="1" t="s">
        <v>5022</v>
      </c>
      <c r="F20" s="1" t="s">
        <v>4587</v>
      </c>
      <c r="G20" s="1" t="s">
        <v>4807</v>
      </c>
      <c r="H20" s="1"/>
      <c r="I20" s="1"/>
      <c r="J20" s="1"/>
      <c r="K20" s="1"/>
      <c r="L20">
        <v>1</v>
      </c>
      <c r="M20">
        <v>1</v>
      </c>
      <c r="N20" s="1">
        <v>1</v>
      </c>
      <c r="O20" s="1" t="s">
        <v>5320</v>
      </c>
    </row>
    <row r="21" spans="1:15" x14ac:dyDescent="0.25">
      <c r="A21" s="1" t="s">
        <v>1797</v>
      </c>
      <c r="B21" t="s">
        <v>1798</v>
      </c>
      <c r="C21" t="s">
        <v>5</v>
      </c>
      <c r="D21" t="s">
        <v>205</v>
      </c>
      <c r="E21" s="1" t="s">
        <v>5022</v>
      </c>
      <c r="F21" s="1" t="s">
        <v>5126</v>
      </c>
      <c r="G21" s="1" t="s">
        <v>4817</v>
      </c>
      <c r="H21" s="1"/>
      <c r="I21" s="1"/>
      <c r="J21" s="1"/>
      <c r="K21" s="1"/>
      <c r="L21">
        <v>1</v>
      </c>
      <c r="M21">
        <v>1</v>
      </c>
      <c r="N21" s="1">
        <v>1</v>
      </c>
      <c r="O21" s="1" t="s">
        <v>5320</v>
      </c>
    </row>
    <row r="22" spans="1:15" x14ac:dyDescent="0.25">
      <c r="A22" s="1" t="s">
        <v>47</v>
      </c>
      <c r="B22" t="s">
        <v>48</v>
      </c>
      <c r="C22" t="s">
        <v>5</v>
      </c>
      <c r="D22" t="s">
        <v>49</v>
      </c>
      <c r="E22" s="1" t="s">
        <v>5022</v>
      </c>
      <c r="F22" s="1" t="s">
        <v>4984</v>
      </c>
      <c r="G22" s="1" t="s">
        <v>4808</v>
      </c>
      <c r="H22" s="1"/>
      <c r="I22" s="1"/>
      <c r="J22" s="1"/>
      <c r="K22" s="1"/>
      <c r="L22">
        <v>1</v>
      </c>
      <c r="M22">
        <v>1</v>
      </c>
      <c r="N22" s="1">
        <v>1</v>
      </c>
      <c r="O22" s="1" t="s">
        <v>5320</v>
      </c>
    </row>
    <row r="23" spans="1:15" x14ac:dyDescent="0.25">
      <c r="A23" s="1" t="s">
        <v>51</v>
      </c>
      <c r="B23" t="s">
        <v>52</v>
      </c>
      <c r="C23" t="s">
        <v>5</v>
      </c>
      <c r="D23" t="s">
        <v>49</v>
      </c>
      <c r="E23" s="1" t="s">
        <v>5024</v>
      </c>
      <c r="F23" s="1" t="s">
        <v>4985</v>
      </c>
      <c r="G23" s="1" t="s">
        <v>4809</v>
      </c>
      <c r="H23" s="1" t="s">
        <v>4419</v>
      </c>
      <c r="I23" s="1"/>
      <c r="J23" s="1"/>
      <c r="K23" s="1"/>
      <c r="L23">
        <v>1</v>
      </c>
      <c r="M23">
        <v>2</v>
      </c>
      <c r="N23" s="1">
        <v>1</v>
      </c>
      <c r="O23" s="1" t="s">
        <v>5320</v>
      </c>
    </row>
    <row r="24" spans="1:15" x14ac:dyDescent="0.25">
      <c r="A24" s="1" t="s">
        <v>53</v>
      </c>
      <c r="B24" t="s">
        <v>54</v>
      </c>
      <c r="C24" t="s">
        <v>5</v>
      </c>
      <c r="D24" t="s">
        <v>49</v>
      </c>
      <c r="E24" s="1" t="s">
        <v>5022</v>
      </c>
      <c r="F24" s="1" t="s">
        <v>5499</v>
      </c>
      <c r="G24" s="1" t="s">
        <v>4811</v>
      </c>
      <c r="H24" s="1"/>
      <c r="I24" s="1"/>
      <c r="J24" s="1"/>
      <c r="K24" s="1"/>
      <c r="L24">
        <v>1</v>
      </c>
      <c r="M24">
        <v>1</v>
      </c>
      <c r="N24" s="1">
        <v>1</v>
      </c>
      <c r="O24" s="1" t="s">
        <v>5320</v>
      </c>
    </row>
    <row r="25" spans="1:15" x14ac:dyDescent="0.25">
      <c r="A25" s="1" t="s">
        <v>1799</v>
      </c>
      <c r="B25" t="s">
        <v>1800</v>
      </c>
      <c r="C25" t="s">
        <v>5</v>
      </c>
      <c r="D25" t="s">
        <v>49</v>
      </c>
      <c r="E25" s="1" t="s">
        <v>5023</v>
      </c>
      <c r="F25" s="1" t="s">
        <v>4625</v>
      </c>
      <c r="G25" s="1" t="s">
        <v>4807</v>
      </c>
      <c r="H25" s="1"/>
      <c r="I25" s="1"/>
      <c r="J25" s="1"/>
      <c r="K25" s="1"/>
      <c r="L25">
        <v>1</v>
      </c>
      <c r="M25">
        <v>1</v>
      </c>
      <c r="N25" s="1">
        <v>1</v>
      </c>
      <c r="O25" s="1" t="s">
        <v>5320</v>
      </c>
    </row>
    <row r="26" spans="1:15" x14ac:dyDescent="0.25">
      <c r="A26" s="1" t="s">
        <v>55</v>
      </c>
      <c r="B26" t="s">
        <v>56</v>
      </c>
      <c r="C26" t="s">
        <v>5</v>
      </c>
      <c r="D26" t="s">
        <v>49</v>
      </c>
      <c r="E26" s="1" t="s">
        <v>5022</v>
      </c>
      <c r="F26" s="1" t="s">
        <v>4696</v>
      </c>
      <c r="G26" s="1" t="s">
        <v>4810</v>
      </c>
      <c r="H26" s="1"/>
      <c r="I26" s="1"/>
      <c r="J26" s="1"/>
      <c r="K26" s="1"/>
      <c r="L26">
        <v>1</v>
      </c>
      <c r="M26">
        <v>1</v>
      </c>
      <c r="N26" s="1">
        <v>1</v>
      </c>
      <c r="O26" s="1" t="s">
        <v>5320</v>
      </c>
    </row>
    <row r="27" spans="1:15" x14ac:dyDescent="0.25">
      <c r="A27" s="1" t="s">
        <v>57</v>
      </c>
      <c r="B27" t="s">
        <v>58</v>
      </c>
      <c r="C27" t="s">
        <v>5</v>
      </c>
      <c r="D27" t="s">
        <v>59</v>
      </c>
      <c r="E27" s="1" t="s">
        <v>5022</v>
      </c>
      <c r="F27" s="1" t="s">
        <v>5510</v>
      </c>
      <c r="G27" s="1" t="s">
        <v>4807</v>
      </c>
      <c r="H27" s="1" t="s">
        <v>4417</v>
      </c>
      <c r="I27" s="1"/>
      <c r="J27" s="1"/>
      <c r="K27" s="1"/>
      <c r="L27">
        <v>1</v>
      </c>
      <c r="M27">
        <v>2</v>
      </c>
      <c r="N27" s="1">
        <v>1</v>
      </c>
      <c r="O27" s="1" t="s">
        <v>5320</v>
      </c>
    </row>
    <row r="28" spans="1:15" x14ac:dyDescent="0.25">
      <c r="A28" s="1" t="s">
        <v>60</v>
      </c>
      <c r="B28" t="s">
        <v>61</v>
      </c>
      <c r="C28" t="s">
        <v>5</v>
      </c>
      <c r="D28" t="s">
        <v>59</v>
      </c>
      <c r="E28" s="1" t="s">
        <v>5024</v>
      </c>
      <c r="F28" s="1" t="s">
        <v>5495</v>
      </c>
      <c r="G28" s="1" t="s">
        <v>4809</v>
      </c>
      <c r="H28" s="1" t="s">
        <v>4420</v>
      </c>
      <c r="I28" s="1"/>
      <c r="J28" s="1"/>
      <c r="K28" s="1"/>
      <c r="L28">
        <v>1</v>
      </c>
      <c r="M28">
        <v>2</v>
      </c>
      <c r="N28" s="1">
        <v>1</v>
      </c>
      <c r="O28" s="1" t="s">
        <v>5320</v>
      </c>
    </row>
    <row r="29" spans="1:15" x14ac:dyDescent="0.25">
      <c r="A29" s="1" t="s">
        <v>62</v>
      </c>
      <c r="B29" t="s">
        <v>63</v>
      </c>
      <c r="C29" t="s">
        <v>5</v>
      </c>
      <c r="D29" t="s">
        <v>59</v>
      </c>
      <c r="E29" s="1" t="s">
        <v>5022</v>
      </c>
      <c r="F29" s="1" t="s">
        <v>4590</v>
      </c>
      <c r="G29" s="1" t="s">
        <v>4807</v>
      </c>
      <c r="H29" s="1" t="s">
        <v>4421</v>
      </c>
      <c r="I29" s="1"/>
      <c r="J29" s="1"/>
      <c r="K29" s="1"/>
      <c r="L29">
        <v>1</v>
      </c>
      <c r="M29">
        <v>2</v>
      </c>
      <c r="N29" s="1">
        <v>1</v>
      </c>
      <c r="O29" s="1" t="s">
        <v>5320</v>
      </c>
    </row>
    <row r="30" spans="1:15" x14ac:dyDescent="0.25">
      <c r="A30" s="1" t="s">
        <v>1801</v>
      </c>
      <c r="B30" t="s">
        <v>1802</v>
      </c>
      <c r="C30" t="s">
        <v>5</v>
      </c>
      <c r="D30" t="s">
        <v>151</v>
      </c>
      <c r="E30" s="1" t="s">
        <v>5022</v>
      </c>
      <c r="F30" s="1" t="s">
        <v>5454</v>
      </c>
      <c r="G30" s="1" t="s">
        <v>4807</v>
      </c>
      <c r="H30" s="1"/>
      <c r="I30" s="1"/>
      <c r="J30" s="1"/>
      <c r="K30" s="1"/>
      <c r="L30">
        <v>1</v>
      </c>
      <c r="M30">
        <v>1</v>
      </c>
      <c r="N30" s="1">
        <v>1</v>
      </c>
      <c r="O30" s="1" t="s">
        <v>5320</v>
      </c>
    </row>
    <row r="31" spans="1:15" x14ac:dyDescent="0.25">
      <c r="A31" s="1" t="s">
        <v>1803</v>
      </c>
      <c r="B31" t="s">
        <v>1804</v>
      </c>
      <c r="C31" t="s">
        <v>5</v>
      </c>
      <c r="D31" t="s">
        <v>49</v>
      </c>
      <c r="E31" s="1" t="s">
        <v>5022</v>
      </c>
      <c r="F31" s="1" t="s">
        <v>4624</v>
      </c>
      <c r="G31" s="1" t="s">
        <v>4811</v>
      </c>
      <c r="H31" s="1"/>
      <c r="I31" s="1"/>
      <c r="J31" s="1"/>
      <c r="K31" s="1"/>
      <c r="L31">
        <v>1</v>
      </c>
      <c r="M31">
        <v>1</v>
      </c>
      <c r="N31" s="1">
        <v>1</v>
      </c>
      <c r="O31" s="1" t="s">
        <v>5320</v>
      </c>
    </row>
    <row r="32" spans="1:15" x14ac:dyDescent="0.25">
      <c r="A32" s="1" t="s">
        <v>64</v>
      </c>
      <c r="B32" t="s">
        <v>65</v>
      </c>
      <c r="C32" t="s">
        <v>5</v>
      </c>
      <c r="D32" t="s">
        <v>49</v>
      </c>
      <c r="E32" s="1" t="s">
        <v>5024</v>
      </c>
      <c r="F32" s="1" t="s">
        <v>4645</v>
      </c>
      <c r="G32" s="1" t="s">
        <v>4812</v>
      </c>
      <c r="H32" s="1"/>
      <c r="I32" s="1"/>
      <c r="J32" s="1"/>
      <c r="K32" s="1" t="s">
        <v>5660</v>
      </c>
      <c r="L32">
        <v>1</v>
      </c>
      <c r="M32">
        <v>2</v>
      </c>
      <c r="N32" s="1">
        <v>1</v>
      </c>
      <c r="O32" s="1" t="s">
        <v>5320</v>
      </c>
    </row>
    <row r="33" spans="1:15" x14ac:dyDescent="0.25">
      <c r="A33" s="1" t="s">
        <v>66</v>
      </c>
      <c r="B33" t="s">
        <v>67</v>
      </c>
      <c r="C33" t="s">
        <v>5</v>
      </c>
      <c r="D33" t="s">
        <v>68</v>
      </c>
      <c r="E33" s="1" t="s">
        <v>5022</v>
      </c>
      <c r="F33" s="1" t="s">
        <v>5128</v>
      </c>
      <c r="G33" s="1" t="s">
        <v>4806</v>
      </c>
      <c r="H33" s="1"/>
      <c r="I33" s="1"/>
      <c r="J33" s="1"/>
      <c r="K33" s="1" t="s">
        <v>5436</v>
      </c>
      <c r="L33">
        <v>1</v>
      </c>
      <c r="M33">
        <v>2</v>
      </c>
      <c r="N33" s="1">
        <v>1</v>
      </c>
      <c r="O33" s="1" t="s">
        <v>5320</v>
      </c>
    </row>
    <row r="34" spans="1:15" x14ac:dyDescent="0.25">
      <c r="A34" s="1" t="s">
        <v>69</v>
      </c>
      <c r="B34" t="s">
        <v>70</v>
      </c>
      <c r="C34" t="s">
        <v>5</v>
      </c>
      <c r="D34" t="s">
        <v>68</v>
      </c>
      <c r="E34" s="1" t="s">
        <v>5022</v>
      </c>
      <c r="F34" s="1" t="s">
        <v>4761</v>
      </c>
      <c r="G34" s="1" t="s">
        <v>4807</v>
      </c>
      <c r="H34" s="1"/>
      <c r="I34" s="1"/>
      <c r="J34" s="1"/>
      <c r="K34" s="1"/>
      <c r="L34">
        <v>1</v>
      </c>
      <c r="M34">
        <v>1</v>
      </c>
      <c r="N34" s="1">
        <v>1</v>
      </c>
      <c r="O34" s="1" t="s">
        <v>5320</v>
      </c>
    </row>
    <row r="35" spans="1:15" x14ac:dyDescent="0.25">
      <c r="A35" s="1" t="s">
        <v>71</v>
      </c>
      <c r="B35" t="s">
        <v>72</v>
      </c>
      <c r="C35" t="s">
        <v>5</v>
      </c>
      <c r="D35" t="s">
        <v>68</v>
      </c>
      <c r="E35" s="1" t="s">
        <v>5022</v>
      </c>
      <c r="F35" s="1" t="s">
        <v>5222</v>
      </c>
      <c r="G35" s="1" t="s">
        <v>4813</v>
      </c>
      <c r="H35" s="1"/>
      <c r="I35" s="1"/>
      <c r="J35" s="1"/>
      <c r="K35" s="1"/>
      <c r="L35">
        <v>1</v>
      </c>
      <c r="M35">
        <v>1</v>
      </c>
      <c r="N35" s="1">
        <v>1</v>
      </c>
      <c r="O35" s="1" t="s">
        <v>5320</v>
      </c>
    </row>
    <row r="36" spans="1:15" x14ac:dyDescent="0.25">
      <c r="A36" s="1" t="s">
        <v>1805</v>
      </c>
      <c r="B36" t="s">
        <v>1806</v>
      </c>
      <c r="C36" t="s">
        <v>5</v>
      </c>
      <c r="D36" t="s">
        <v>68</v>
      </c>
      <c r="E36" s="1" t="s">
        <v>5022</v>
      </c>
      <c r="F36" s="1" t="s">
        <v>4671</v>
      </c>
      <c r="G36" s="1" t="s">
        <v>4806</v>
      </c>
      <c r="H36" s="1"/>
      <c r="I36" s="1"/>
      <c r="J36" s="1" t="s">
        <v>4422</v>
      </c>
      <c r="K36" s="1"/>
      <c r="L36">
        <v>1</v>
      </c>
      <c r="M36">
        <v>2</v>
      </c>
      <c r="N36" s="1">
        <v>1</v>
      </c>
      <c r="O36" s="1" t="s">
        <v>5320</v>
      </c>
    </row>
    <row r="37" spans="1:15" x14ac:dyDescent="0.25">
      <c r="A37" s="1" t="s">
        <v>73</v>
      </c>
      <c r="B37" t="s">
        <v>74</v>
      </c>
      <c r="C37" t="s">
        <v>5</v>
      </c>
      <c r="D37" t="s">
        <v>42</v>
      </c>
      <c r="E37" s="1" t="s">
        <v>5022</v>
      </c>
      <c r="F37" s="1" t="s">
        <v>5511</v>
      </c>
      <c r="G37" s="1" t="s">
        <v>4808</v>
      </c>
      <c r="H37" s="1" t="s">
        <v>4423</v>
      </c>
      <c r="I37" s="1"/>
      <c r="J37" s="1"/>
      <c r="K37" s="1"/>
      <c r="L37">
        <v>1</v>
      </c>
      <c r="M37">
        <v>2</v>
      </c>
      <c r="N37" s="1">
        <v>1</v>
      </c>
      <c r="O37" s="1" t="s">
        <v>5320</v>
      </c>
    </row>
    <row r="38" spans="1:15" x14ac:dyDescent="0.25">
      <c r="A38" s="1" t="s">
        <v>1807</v>
      </c>
      <c r="B38" t="s">
        <v>1808</v>
      </c>
      <c r="C38" t="s">
        <v>5</v>
      </c>
      <c r="D38" t="s">
        <v>7</v>
      </c>
      <c r="E38" s="1" t="s">
        <v>5022</v>
      </c>
      <c r="F38" s="1" t="s">
        <v>5127</v>
      </c>
      <c r="G38" s="1" t="s">
        <v>4807</v>
      </c>
      <c r="H38" s="1"/>
      <c r="I38" s="1"/>
      <c r="J38" s="1"/>
      <c r="K38" s="1"/>
      <c r="L38">
        <v>1</v>
      </c>
      <c r="M38">
        <v>1</v>
      </c>
      <c r="N38" s="1">
        <v>1</v>
      </c>
      <c r="O38" s="1" t="s">
        <v>5320</v>
      </c>
    </row>
    <row r="39" spans="1:15" x14ac:dyDescent="0.25">
      <c r="A39" s="1" t="s">
        <v>75</v>
      </c>
      <c r="B39" t="s">
        <v>76</v>
      </c>
      <c r="C39" t="s">
        <v>5</v>
      </c>
      <c r="D39" t="s">
        <v>7</v>
      </c>
      <c r="E39" s="1" t="s">
        <v>5024</v>
      </c>
      <c r="F39" s="1" t="s">
        <v>4766</v>
      </c>
      <c r="G39" s="1" t="s">
        <v>4807</v>
      </c>
      <c r="H39" s="1" t="s">
        <v>4424</v>
      </c>
      <c r="I39" s="1"/>
      <c r="J39" s="1"/>
      <c r="K39" s="1"/>
      <c r="L39">
        <v>1</v>
      </c>
      <c r="M39">
        <v>2</v>
      </c>
      <c r="N39" s="1">
        <v>1</v>
      </c>
      <c r="O39" s="1" t="s">
        <v>5320</v>
      </c>
    </row>
    <row r="40" spans="1:15" x14ac:dyDescent="0.25">
      <c r="A40" s="1" t="s">
        <v>77</v>
      </c>
      <c r="B40" t="s">
        <v>78</v>
      </c>
      <c r="C40" t="s">
        <v>5</v>
      </c>
      <c r="D40" t="s">
        <v>7</v>
      </c>
      <c r="E40" s="1" t="s">
        <v>5024</v>
      </c>
      <c r="F40" s="1"/>
      <c r="G40" s="1"/>
      <c r="H40" s="1"/>
      <c r="I40" s="1"/>
      <c r="J40" s="1"/>
      <c r="K40" s="1"/>
      <c r="L40">
        <v>0</v>
      </c>
      <c r="M40">
        <v>0</v>
      </c>
      <c r="N40" s="1">
        <v>1</v>
      </c>
      <c r="O40" s="1" t="s">
        <v>4807</v>
      </c>
    </row>
    <row r="41" spans="1:15" x14ac:dyDescent="0.25">
      <c r="A41" s="1" t="s">
        <v>79</v>
      </c>
      <c r="B41" t="s">
        <v>80</v>
      </c>
      <c r="C41" t="s">
        <v>5</v>
      </c>
      <c r="D41" t="s">
        <v>7</v>
      </c>
      <c r="E41" s="1" t="s">
        <v>5022</v>
      </c>
      <c r="F41" s="1" t="s">
        <v>5562</v>
      </c>
      <c r="G41" s="1" t="s">
        <v>4807</v>
      </c>
      <c r="H41" s="1" t="s">
        <v>4425</v>
      </c>
      <c r="I41" s="1"/>
      <c r="J41" s="1"/>
      <c r="K41" s="1"/>
      <c r="L41">
        <v>1</v>
      </c>
      <c r="M41">
        <v>2</v>
      </c>
      <c r="N41" s="1">
        <v>1</v>
      </c>
      <c r="O41" s="1" t="s">
        <v>5320</v>
      </c>
    </row>
    <row r="42" spans="1:15" x14ac:dyDescent="0.25">
      <c r="A42" s="1" t="s">
        <v>81</v>
      </c>
      <c r="B42" t="s">
        <v>82</v>
      </c>
      <c r="C42" t="s">
        <v>5</v>
      </c>
      <c r="D42" t="s">
        <v>7</v>
      </c>
      <c r="E42" s="1" t="s">
        <v>5022</v>
      </c>
      <c r="F42" s="1" t="s">
        <v>5129</v>
      </c>
      <c r="G42" s="1" t="s">
        <v>4806</v>
      </c>
      <c r="H42" s="1"/>
      <c r="I42" s="1"/>
      <c r="J42" s="1"/>
      <c r="K42" s="1"/>
      <c r="L42">
        <v>1</v>
      </c>
      <c r="M42">
        <v>1</v>
      </c>
      <c r="N42" s="1">
        <v>1</v>
      </c>
      <c r="O42" s="1" t="s">
        <v>5320</v>
      </c>
    </row>
    <row r="43" spans="1:15" x14ac:dyDescent="0.25">
      <c r="A43" s="1" t="s">
        <v>83</v>
      </c>
      <c r="B43" t="s">
        <v>84</v>
      </c>
      <c r="C43" t="s">
        <v>5</v>
      </c>
      <c r="D43" t="s">
        <v>85</v>
      </c>
      <c r="E43" s="1" t="s">
        <v>5022</v>
      </c>
      <c r="F43" s="1"/>
      <c r="G43" s="1"/>
      <c r="H43" s="1"/>
      <c r="I43" s="1"/>
      <c r="J43" s="1"/>
      <c r="K43" s="1"/>
      <c r="L43">
        <v>0</v>
      </c>
      <c r="M43">
        <v>0</v>
      </c>
      <c r="N43" s="1">
        <v>1</v>
      </c>
      <c r="O43" s="1" t="s">
        <v>4807</v>
      </c>
    </row>
    <row r="44" spans="1:15" x14ac:dyDescent="0.25">
      <c r="A44" s="1" t="s">
        <v>86</v>
      </c>
      <c r="B44" t="s">
        <v>87</v>
      </c>
      <c r="C44" t="s">
        <v>5</v>
      </c>
      <c r="D44" t="s">
        <v>85</v>
      </c>
      <c r="E44" s="1" t="s">
        <v>5022</v>
      </c>
      <c r="F44" s="1" t="s">
        <v>5130</v>
      </c>
      <c r="G44" s="1" t="s">
        <v>4807</v>
      </c>
      <c r="H44" s="1"/>
      <c r="I44" s="1"/>
      <c r="J44" s="1"/>
      <c r="K44" s="1"/>
      <c r="L44">
        <v>1</v>
      </c>
      <c r="M44">
        <v>1</v>
      </c>
      <c r="N44" s="1">
        <v>1</v>
      </c>
      <c r="O44" s="1" t="s">
        <v>5320</v>
      </c>
    </row>
    <row r="45" spans="1:15" x14ac:dyDescent="0.25">
      <c r="A45" s="1" t="s">
        <v>88</v>
      </c>
      <c r="B45" t="s">
        <v>89</v>
      </c>
      <c r="C45" t="s">
        <v>5</v>
      </c>
      <c r="D45" t="s">
        <v>85</v>
      </c>
      <c r="E45" s="1" t="s">
        <v>5024</v>
      </c>
      <c r="F45" s="1" t="s">
        <v>5223</v>
      </c>
      <c r="G45" s="1" t="s">
        <v>4807</v>
      </c>
      <c r="H45" s="1"/>
      <c r="I45" s="1"/>
      <c r="J45" s="1"/>
      <c r="K45" s="1"/>
      <c r="L45">
        <v>1</v>
      </c>
      <c r="M45">
        <v>1</v>
      </c>
      <c r="N45" s="1">
        <v>1</v>
      </c>
      <c r="O45" s="1" t="s">
        <v>5320</v>
      </c>
    </row>
    <row r="46" spans="1:15" x14ac:dyDescent="0.25">
      <c r="A46" s="1" t="s">
        <v>90</v>
      </c>
      <c r="B46" t="s">
        <v>91</v>
      </c>
      <c r="C46" t="s">
        <v>5</v>
      </c>
      <c r="D46" t="s">
        <v>85</v>
      </c>
      <c r="E46" s="1" t="s">
        <v>5022</v>
      </c>
      <c r="F46" s="1" t="s">
        <v>4650</v>
      </c>
      <c r="G46" s="1" t="s">
        <v>4808</v>
      </c>
      <c r="H46" s="1" t="s">
        <v>4427</v>
      </c>
      <c r="I46" s="1"/>
      <c r="J46" s="1"/>
      <c r="K46" s="1"/>
      <c r="L46">
        <v>1</v>
      </c>
      <c r="M46">
        <v>2</v>
      </c>
      <c r="N46" s="1">
        <v>1</v>
      </c>
      <c r="O46" s="1" t="s">
        <v>5320</v>
      </c>
    </row>
    <row r="47" spans="1:15" x14ac:dyDescent="0.25">
      <c r="A47" s="1" t="s">
        <v>1809</v>
      </c>
      <c r="B47" t="s">
        <v>1810</v>
      </c>
      <c r="C47" t="s">
        <v>5</v>
      </c>
      <c r="D47" t="s">
        <v>85</v>
      </c>
      <c r="E47" s="1" t="s">
        <v>5022</v>
      </c>
      <c r="F47" s="1" t="s">
        <v>5224</v>
      </c>
      <c r="G47" s="1" t="s">
        <v>4807</v>
      </c>
      <c r="H47" s="1"/>
      <c r="I47" s="1"/>
      <c r="J47" s="1"/>
      <c r="K47" s="1"/>
      <c r="L47">
        <v>1</v>
      </c>
      <c r="M47">
        <v>1</v>
      </c>
      <c r="N47" s="1">
        <v>1</v>
      </c>
      <c r="O47" s="1" t="s">
        <v>5320</v>
      </c>
    </row>
    <row r="48" spans="1:15" x14ac:dyDescent="0.25">
      <c r="A48" s="1" t="s">
        <v>92</v>
      </c>
      <c r="B48" t="s">
        <v>93</v>
      </c>
      <c r="C48" t="s">
        <v>5</v>
      </c>
      <c r="D48" t="s">
        <v>85</v>
      </c>
      <c r="E48" s="1" t="s">
        <v>5024</v>
      </c>
      <c r="F48" s="1" t="s">
        <v>4653</v>
      </c>
      <c r="G48" s="1" t="s">
        <v>4814</v>
      </c>
      <c r="H48" s="1"/>
      <c r="I48" s="1"/>
      <c r="J48" s="1"/>
      <c r="K48" s="1" t="s">
        <v>5563</v>
      </c>
      <c r="L48">
        <v>1</v>
      </c>
      <c r="M48">
        <v>2</v>
      </c>
      <c r="N48" s="1">
        <v>1</v>
      </c>
      <c r="O48" s="1" t="s">
        <v>5320</v>
      </c>
    </row>
    <row r="49" spans="1:15" x14ac:dyDescent="0.25">
      <c r="A49" s="1" t="s">
        <v>94</v>
      </c>
      <c r="B49" t="s">
        <v>95</v>
      </c>
      <c r="C49" t="s">
        <v>5</v>
      </c>
      <c r="D49" t="s">
        <v>85</v>
      </c>
      <c r="E49" s="1" t="s">
        <v>5022</v>
      </c>
      <c r="F49" s="1" t="s">
        <v>4631</v>
      </c>
      <c r="G49" s="1" t="s">
        <v>4808</v>
      </c>
      <c r="H49" s="1"/>
      <c r="I49" s="1"/>
      <c r="J49" s="1"/>
      <c r="K49" s="1"/>
      <c r="L49">
        <v>1</v>
      </c>
      <c r="M49">
        <v>1</v>
      </c>
      <c r="N49" s="1">
        <v>1</v>
      </c>
      <c r="O49" s="1" t="s">
        <v>5320</v>
      </c>
    </row>
    <row r="50" spans="1:15" x14ac:dyDescent="0.25">
      <c r="A50" s="1" t="s">
        <v>96</v>
      </c>
      <c r="B50" t="s">
        <v>97</v>
      </c>
      <c r="C50" t="s">
        <v>5</v>
      </c>
      <c r="D50" t="s">
        <v>85</v>
      </c>
      <c r="E50" s="1" t="s">
        <v>5022</v>
      </c>
      <c r="F50" s="1" t="s">
        <v>4659</v>
      </c>
      <c r="G50" s="1" t="s">
        <v>4807</v>
      </c>
      <c r="H50" s="1"/>
      <c r="I50" s="1"/>
      <c r="J50" s="1"/>
      <c r="K50" s="1"/>
      <c r="L50">
        <v>1</v>
      </c>
      <c r="M50">
        <v>1</v>
      </c>
      <c r="N50" s="1">
        <v>1</v>
      </c>
      <c r="O50" s="1" t="s">
        <v>5320</v>
      </c>
    </row>
    <row r="51" spans="1:15" x14ac:dyDescent="0.25">
      <c r="A51" s="1" t="s">
        <v>98</v>
      </c>
      <c r="B51" t="s">
        <v>99</v>
      </c>
      <c r="C51" t="s">
        <v>5</v>
      </c>
      <c r="D51" t="s">
        <v>85</v>
      </c>
      <c r="E51" s="1" t="s">
        <v>5024</v>
      </c>
      <c r="F51" s="1" t="s">
        <v>5131</v>
      </c>
      <c r="G51" s="1" t="s">
        <v>4810</v>
      </c>
      <c r="H51" s="1"/>
      <c r="I51" s="1"/>
      <c r="J51" s="1"/>
      <c r="K51" s="1"/>
      <c r="L51">
        <v>1</v>
      </c>
      <c r="M51">
        <v>1</v>
      </c>
      <c r="N51" s="1">
        <v>1</v>
      </c>
      <c r="O51" s="1" t="s">
        <v>5320</v>
      </c>
    </row>
    <row r="52" spans="1:15" x14ac:dyDescent="0.25">
      <c r="A52" s="1" t="s">
        <v>100</v>
      </c>
      <c r="B52" t="s">
        <v>101</v>
      </c>
      <c r="C52" t="s">
        <v>5</v>
      </c>
      <c r="D52" t="s">
        <v>85</v>
      </c>
      <c r="E52" s="1" t="s">
        <v>5022</v>
      </c>
      <c r="F52" s="1" t="s">
        <v>4754</v>
      </c>
      <c r="G52" s="1" t="s">
        <v>4807</v>
      </c>
      <c r="H52" s="1"/>
      <c r="I52" s="1"/>
      <c r="J52" s="1"/>
      <c r="K52" s="1"/>
      <c r="L52">
        <v>1</v>
      </c>
      <c r="M52">
        <v>1</v>
      </c>
      <c r="N52" s="1">
        <v>1</v>
      </c>
      <c r="O52" s="1" t="s">
        <v>5320</v>
      </c>
    </row>
    <row r="53" spans="1:15" x14ac:dyDescent="0.25">
      <c r="A53" s="1" t="s">
        <v>102</v>
      </c>
      <c r="B53" t="s">
        <v>103</v>
      </c>
      <c r="C53" t="s">
        <v>5</v>
      </c>
      <c r="D53" t="s">
        <v>49</v>
      </c>
      <c r="E53" s="1" t="s">
        <v>5022</v>
      </c>
      <c r="F53" s="1" t="s">
        <v>5132</v>
      </c>
      <c r="G53" s="1" t="s">
        <v>4814</v>
      </c>
      <c r="H53" s="1"/>
      <c r="I53" s="1"/>
      <c r="J53" s="1"/>
      <c r="K53" s="1"/>
      <c r="L53">
        <v>1</v>
      </c>
      <c r="M53">
        <v>1</v>
      </c>
      <c r="N53" s="1">
        <v>1</v>
      </c>
      <c r="O53" s="1" t="s">
        <v>5320</v>
      </c>
    </row>
    <row r="54" spans="1:15" x14ac:dyDescent="0.25">
      <c r="A54" s="1" t="s">
        <v>1811</v>
      </c>
      <c r="B54" t="s">
        <v>1812</v>
      </c>
      <c r="C54" t="s">
        <v>5</v>
      </c>
      <c r="D54" t="s">
        <v>49</v>
      </c>
      <c r="E54" s="1" t="s">
        <v>5022</v>
      </c>
      <c r="F54" s="1" t="s">
        <v>5564</v>
      </c>
      <c r="G54" s="1" t="s">
        <v>4807</v>
      </c>
      <c r="H54" s="1"/>
      <c r="I54" s="1"/>
      <c r="J54" s="1"/>
      <c r="K54" s="1"/>
      <c r="L54">
        <v>1</v>
      </c>
      <c r="M54">
        <v>1</v>
      </c>
      <c r="N54" s="1">
        <v>1</v>
      </c>
      <c r="O54" s="1" t="s">
        <v>5320</v>
      </c>
    </row>
    <row r="55" spans="1:15" x14ac:dyDescent="0.25">
      <c r="A55" s="1" t="s">
        <v>1813</v>
      </c>
      <c r="B55" t="s">
        <v>1814</v>
      </c>
      <c r="C55" t="s">
        <v>5</v>
      </c>
      <c r="D55" t="s">
        <v>49</v>
      </c>
      <c r="E55" s="1" t="s">
        <v>5022</v>
      </c>
      <c r="F55" s="1" t="s">
        <v>5119</v>
      </c>
      <c r="G55" s="1" t="s">
        <v>4807</v>
      </c>
      <c r="H55" s="1"/>
      <c r="I55" s="1"/>
      <c r="J55" s="1"/>
      <c r="K55" s="1"/>
      <c r="L55">
        <v>1</v>
      </c>
      <c r="M55">
        <v>1</v>
      </c>
      <c r="N55" s="1">
        <v>1</v>
      </c>
      <c r="O55" s="1" t="s">
        <v>5320</v>
      </c>
    </row>
    <row r="56" spans="1:15" x14ac:dyDescent="0.25">
      <c r="A56" s="1" t="s">
        <v>1815</v>
      </c>
      <c r="B56" t="s">
        <v>1816</v>
      </c>
      <c r="C56" t="s">
        <v>5</v>
      </c>
      <c r="D56" t="s">
        <v>49</v>
      </c>
      <c r="E56" s="1" t="s">
        <v>5023</v>
      </c>
      <c r="F56" s="1" t="s">
        <v>5025</v>
      </c>
      <c r="G56" s="1" t="s">
        <v>4814</v>
      </c>
      <c r="H56" s="1"/>
      <c r="I56" s="1"/>
      <c r="J56" s="1"/>
      <c r="K56" s="1"/>
      <c r="L56">
        <v>1</v>
      </c>
      <c r="M56">
        <v>1</v>
      </c>
      <c r="N56" s="1">
        <v>1</v>
      </c>
      <c r="O56" s="1" t="s">
        <v>5320</v>
      </c>
    </row>
    <row r="57" spans="1:15" x14ac:dyDescent="0.25">
      <c r="A57" s="1" t="s">
        <v>104</v>
      </c>
      <c r="B57" t="s">
        <v>105</v>
      </c>
      <c r="C57" t="s">
        <v>5</v>
      </c>
      <c r="D57" t="s">
        <v>49</v>
      </c>
      <c r="E57" s="1" t="s">
        <v>5022</v>
      </c>
      <c r="F57" s="1" t="s">
        <v>5661</v>
      </c>
      <c r="G57" s="1" t="s">
        <v>4807</v>
      </c>
      <c r="H57" s="1"/>
      <c r="I57" s="1"/>
      <c r="J57" s="1"/>
      <c r="K57" s="1" t="s">
        <v>5662</v>
      </c>
      <c r="L57">
        <v>1</v>
      </c>
      <c r="M57">
        <v>2</v>
      </c>
      <c r="N57" s="1">
        <v>1</v>
      </c>
      <c r="O57" s="1" t="s">
        <v>5320</v>
      </c>
    </row>
    <row r="58" spans="1:15" x14ac:dyDescent="0.25">
      <c r="A58" s="1" t="s">
        <v>106</v>
      </c>
      <c r="B58" t="s">
        <v>107</v>
      </c>
      <c r="C58" t="s">
        <v>5</v>
      </c>
      <c r="D58" t="s">
        <v>49</v>
      </c>
      <c r="E58" s="1" t="s">
        <v>5022</v>
      </c>
      <c r="F58" s="1" t="s">
        <v>5601</v>
      </c>
      <c r="G58" s="1" t="s">
        <v>4821</v>
      </c>
      <c r="H58" s="1"/>
      <c r="I58" s="1"/>
      <c r="J58" s="1"/>
      <c r="K58" s="1"/>
      <c r="L58">
        <v>1</v>
      </c>
      <c r="M58">
        <v>1</v>
      </c>
      <c r="N58" s="1">
        <v>1</v>
      </c>
      <c r="O58" s="1" t="s">
        <v>5320</v>
      </c>
    </row>
    <row r="59" spans="1:15" x14ac:dyDescent="0.25">
      <c r="A59" s="1" t="s">
        <v>108</v>
      </c>
      <c r="B59" t="s">
        <v>109</v>
      </c>
      <c r="C59" t="s">
        <v>5</v>
      </c>
      <c r="D59" t="s">
        <v>49</v>
      </c>
      <c r="E59" s="1" t="s">
        <v>5022</v>
      </c>
      <c r="F59" s="1" t="s">
        <v>4607</v>
      </c>
      <c r="G59" s="1" t="s">
        <v>4815</v>
      </c>
      <c r="H59" s="1"/>
      <c r="I59" s="1"/>
      <c r="J59" s="1"/>
      <c r="K59" s="1"/>
      <c r="L59">
        <v>1</v>
      </c>
      <c r="M59">
        <v>1</v>
      </c>
      <c r="N59" s="1">
        <v>1</v>
      </c>
      <c r="O59" s="1" t="s">
        <v>5320</v>
      </c>
    </row>
    <row r="60" spans="1:15" x14ac:dyDescent="0.25">
      <c r="A60" s="1" t="s">
        <v>110</v>
      </c>
      <c r="B60" t="s">
        <v>111</v>
      </c>
      <c r="C60" t="s">
        <v>5</v>
      </c>
      <c r="D60" t="s">
        <v>49</v>
      </c>
      <c r="E60" s="1" t="s">
        <v>5024</v>
      </c>
      <c r="F60" s="1" t="s">
        <v>4677</v>
      </c>
      <c r="G60" s="1" t="s">
        <v>4806</v>
      </c>
      <c r="H60" s="1" t="s">
        <v>4429</v>
      </c>
      <c r="I60" s="1"/>
      <c r="J60" s="1"/>
      <c r="K60" s="1"/>
      <c r="L60">
        <v>1</v>
      </c>
      <c r="M60">
        <v>2</v>
      </c>
      <c r="N60" s="1">
        <v>1</v>
      </c>
      <c r="O60" s="1" t="s">
        <v>5320</v>
      </c>
    </row>
    <row r="61" spans="1:15" x14ac:dyDescent="0.25">
      <c r="A61" s="1" t="s">
        <v>1817</v>
      </c>
      <c r="B61" t="s">
        <v>1818</v>
      </c>
      <c r="C61" t="s">
        <v>5</v>
      </c>
      <c r="D61" t="s">
        <v>49</v>
      </c>
      <c r="E61" s="1" t="s">
        <v>5023</v>
      </c>
      <c r="F61" s="1" t="s">
        <v>5125</v>
      </c>
      <c r="G61" s="1" t="s">
        <v>4807</v>
      </c>
      <c r="H61" s="1"/>
      <c r="I61" s="1"/>
      <c r="J61" s="1"/>
      <c r="K61" s="1"/>
      <c r="L61">
        <v>1</v>
      </c>
      <c r="M61">
        <v>1</v>
      </c>
      <c r="N61" s="1">
        <v>1</v>
      </c>
      <c r="O61" s="1" t="s">
        <v>5320</v>
      </c>
    </row>
    <row r="62" spans="1:15" x14ac:dyDescent="0.25">
      <c r="A62" s="1" t="s">
        <v>112</v>
      </c>
      <c r="B62" t="s">
        <v>113</v>
      </c>
      <c r="C62" t="s">
        <v>5</v>
      </c>
      <c r="D62" t="s">
        <v>49</v>
      </c>
      <c r="E62" s="1" t="s">
        <v>5022</v>
      </c>
      <c r="F62" s="1" t="s">
        <v>4747</v>
      </c>
      <c r="G62" s="1" t="s">
        <v>4811</v>
      </c>
      <c r="H62" s="1"/>
      <c r="I62" s="1"/>
      <c r="J62" s="1"/>
      <c r="K62" s="1" t="s">
        <v>5663</v>
      </c>
      <c r="L62">
        <v>1</v>
      </c>
      <c r="M62">
        <v>2</v>
      </c>
      <c r="N62" s="1">
        <v>1</v>
      </c>
      <c r="O62" s="1" t="s">
        <v>5320</v>
      </c>
    </row>
    <row r="63" spans="1:15" x14ac:dyDescent="0.25">
      <c r="A63" s="1" t="s">
        <v>114</v>
      </c>
      <c r="B63" t="s">
        <v>115</v>
      </c>
      <c r="C63" t="s">
        <v>5</v>
      </c>
      <c r="D63" t="s">
        <v>49</v>
      </c>
      <c r="E63" s="1" t="s">
        <v>5022</v>
      </c>
      <c r="F63" s="1" t="s">
        <v>4653</v>
      </c>
      <c r="G63" s="1" t="s">
        <v>4806</v>
      </c>
      <c r="H63" s="1" t="s">
        <v>4430</v>
      </c>
      <c r="I63" s="1"/>
      <c r="J63" s="1"/>
      <c r="K63" s="1" t="s">
        <v>5369</v>
      </c>
      <c r="L63">
        <v>1</v>
      </c>
      <c r="M63">
        <v>3</v>
      </c>
      <c r="N63" s="1">
        <v>1</v>
      </c>
      <c r="O63" s="1" t="s">
        <v>5320</v>
      </c>
    </row>
    <row r="64" spans="1:15" x14ac:dyDescent="0.25">
      <c r="A64" s="1" t="s">
        <v>116</v>
      </c>
      <c r="B64" t="s">
        <v>117</v>
      </c>
      <c r="C64" t="s">
        <v>5</v>
      </c>
      <c r="D64" t="s">
        <v>49</v>
      </c>
      <c r="E64" s="1" t="s">
        <v>5022</v>
      </c>
      <c r="F64" s="1" t="s">
        <v>4727</v>
      </c>
      <c r="G64" s="1" t="s">
        <v>4816</v>
      </c>
      <c r="H64" s="1"/>
      <c r="I64" s="1"/>
      <c r="J64" s="1"/>
      <c r="K64" s="1" t="s">
        <v>5664</v>
      </c>
      <c r="L64">
        <v>1</v>
      </c>
      <c r="M64">
        <v>2</v>
      </c>
      <c r="N64" s="1">
        <v>1</v>
      </c>
      <c r="O64" s="1" t="s">
        <v>5320</v>
      </c>
    </row>
    <row r="65" spans="1:15" x14ac:dyDescent="0.25">
      <c r="A65" s="1" t="s">
        <v>118</v>
      </c>
      <c r="B65" t="s">
        <v>113</v>
      </c>
      <c r="C65" t="s">
        <v>5</v>
      </c>
      <c r="D65" t="s">
        <v>49</v>
      </c>
      <c r="E65" s="1" t="s">
        <v>5022</v>
      </c>
      <c r="F65" s="1" t="s">
        <v>4746</v>
      </c>
      <c r="G65" s="1" t="s">
        <v>4811</v>
      </c>
      <c r="H65" s="1"/>
      <c r="I65" s="1"/>
      <c r="J65" s="1"/>
      <c r="K65" s="1"/>
      <c r="L65">
        <v>1</v>
      </c>
      <c r="M65">
        <v>1</v>
      </c>
      <c r="N65" s="1">
        <v>1</v>
      </c>
      <c r="O65" s="1" t="s">
        <v>5320</v>
      </c>
    </row>
    <row r="66" spans="1:15" x14ac:dyDescent="0.25">
      <c r="A66" s="1" t="s">
        <v>1819</v>
      </c>
      <c r="B66" t="s">
        <v>1820</v>
      </c>
      <c r="C66" t="s">
        <v>5</v>
      </c>
      <c r="D66" t="s">
        <v>49</v>
      </c>
      <c r="E66" s="1" t="s">
        <v>5023</v>
      </c>
      <c r="F66" s="1" t="s">
        <v>4607</v>
      </c>
      <c r="G66" s="1" t="s">
        <v>4811</v>
      </c>
      <c r="H66" s="1"/>
      <c r="I66" s="1"/>
      <c r="J66" s="1"/>
      <c r="K66" s="1"/>
      <c r="L66">
        <v>1</v>
      </c>
      <c r="M66">
        <v>1</v>
      </c>
      <c r="N66" s="1">
        <v>1</v>
      </c>
      <c r="O66" s="1" t="s">
        <v>5320</v>
      </c>
    </row>
    <row r="67" spans="1:15" x14ac:dyDescent="0.25">
      <c r="A67" s="1" t="s">
        <v>119</v>
      </c>
      <c r="B67" t="s">
        <v>120</v>
      </c>
      <c r="C67" t="s">
        <v>5</v>
      </c>
      <c r="D67" t="s">
        <v>49</v>
      </c>
      <c r="E67" s="1" t="s">
        <v>5022</v>
      </c>
      <c r="F67" s="1" t="s">
        <v>5225</v>
      </c>
      <c r="G67" s="1" t="s">
        <v>4817</v>
      </c>
      <c r="H67" s="1"/>
      <c r="I67" s="1"/>
      <c r="J67" s="1"/>
      <c r="K67" s="1"/>
      <c r="L67">
        <v>1</v>
      </c>
      <c r="M67">
        <v>1</v>
      </c>
      <c r="N67" s="1">
        <v>1</v>
      </c>
      <c r="O67" s="1" t="s">
        <v>5320</v>
      </c>
    </row>
    <row r="68" spans="1:15" x14ac:dyDescent="0.25">
      <c r="A68" s="1" t="s">
        <v>121</v>
      </c>
      <c r="B68" t="s">
        <v>122</v>
      </c>
      <c r="C68" t="s">
        <v>5</v>
      </c>
      <c r="D68" t="s">
        <v>49</v>
      </c>
      <c r="E68" s="1" t="s">
        <v>5024</v>
      </c>
      <c r="F68" s="1" t="s">
        <v>5512</v>
      </c>
      <c r="G68" s="1" t="s">
        <v>4814</v>
      </c>
      <c r="H68" s="1"/>
      <c r="I68" s="1"/>
      <c r="J68" s="1"/>
      <c r="K68" s="1"/>
      <c r="L68">
        <v>1</v>
      </c>
      <c r="M68">
        <v>1</v>
      </c>
      <c r="N68" s="1">
        <v>1</v>
      </c>
      <c r="O68" s="1" t="s">
        <v>5320</v>
      </c>
    </row>
    <row r="69" spans="1:15" x14ac:dyDescent="0.25">
      <c r="A69" s="1" t="s">
        <v>123</v>
      </c>
      <c r="B69" t="s">
        <v>124</v>
      </c>
      <c r="C69" t="s">
        <v>5</v>
      </c>
      <c r="D69" t="s">
        <v>49</v>
      </c>
      <c r="E69" s="1" t="s">
        <v>5024</v>
      </c>
      <c r="F69" s="1" t="s">
        <v>4565</v>
      </c>
      <c r="G69" s="1" t="s">
        <v>4806</v>
      </c>
      <c r="H69" s="1"/>
      <c r="I69" s="1"/>
      <c r="J69" s="1" t="s">
        <v>4987</v>
      </c>
      <c r="K69" s="1"/>
      <c r="L69">
        <v>1</v>
      </c>
      <c r="M69">
        <v>2</v>
      </c>
      <c r="N69" s="1">
        <v>1</v>
      </c>
      <c r="O69" s="1" t="s">
        <v>5320</v>
      </c>
    </row>
    <row r="70" spans="1:15" x14ac:dyDescent="0.25">
      <c r="A70" s="1" t="s">
        <v>125</v>
      </c>
      <c r="B70" t="s">
        <v>126</v>
      </c>
      <c r="C70" t="s">
        <v>5</v>
      </c>
      <c r="D70" t="s">
        <v>49</v>
      </c>
      <c r="E70" s="1" t="s">
        <v>5024</v>
      </c>
      <c r="F70" s="1" t="s">
        <v>5226</v>
      </c>
      <c r="G70" s="1" t="s">
        <v>4807</v>
      </c>
      <c r="H70" s="1" t="s">
        <v>4431</v>
      </c>
      <c r="I70" s="1"/>
      <c r="J70" s="1"/>
      <c r="K70" s="1"/>
      <c r="L70">
        <v>1</v>
      </c>
      <c r="M70">
        <v>2</v>
      </c>
      <c r="N70" s="1">
        <v>1</v>
      </c>
      <c r="O70" s="1" t="s">
        <v>5320</v>
      </c>
    </row>
    <row r="71" spans="1:15" x14ac:dyDescent="0.25">
      <c r="A71" s="1" t="s">
        <v>127</v>
      </c>
      <c r="B71" t="s">
        <v>128</v>
      </c>
      <c r="C71" t="s">
        <v>5</v>
      </c>
      <c r="D71" t="s">
        <v>49</v>
      </c>
      <c r="E71" s="1" t="s">
        <v>5024</v>
      </c>
      <c r="F71" s="1" t="s">
        <v>4573</v>
      </c>
      <c r="G71" s="1" t="s">
        <v>4813</v>
      </c>
      <c r="H71" s="1"/>
      <c r="I71" s="1"/>
      <c r="J71" s="1"/>
      <c r="K71" s="1"/>
      <c r="L71">
        <v>1</v>
      </c>
      <c r="M71">
        <v>1</v>
      </c>
      <c r="N71" s="1">
        <v>1</v>
      </c>
      <c r="O71" s="1" t="s">
        <v>5320</v>
      </c>
    </row>
    <row r="72" spans="1:15" x14ac:dyDescent="0.25">
      <c r="A72" s="1" t="s">
        <v>129</v>
      </c>
      <c r="B72" t="s">
        <v>130</v>
      </c>
      <c r="C72" t="s">
        <v>5</v>
      </c>
      <c r="D72" t="s">
        <v>49</v>
      </c>
      <c r="E72" s="1" t="s">
        <v>5022</v>
      </c>
      <c r="F72" s="1" t="s">
        <v>5325</v>
      </c>
      <c r="G72" s="1" t="s">
        <v>4807</v>
      </c>
      <c r="H72" s="1"/>
      <c r="I72" s="1"/>
      <c r="J72" s="1"/>
      <c r="K72" s="1"/>
      <c r="L72">
        <v>1</v>
      </c>
      <c r="M72">
        <v>1</v>
      </c>
      <c r="N72" s="1">
        <v>1</v>
      </c>
      <c r="O72" s="1" t="s">
        <v>5320</v>
      </c>
    </row>
    <row r="73" spans="1:15" x14ac:dyDescent="0.25">
      <c r="A73" s="1" t="s">
        <v>131</v>
      </c>
      <c r="B73" t="s">
        <v>132</v>
      </c>
      <c r="C73" t="s">
        <v>5</v>
      </c>
      <c r="D73" t="s">
        <v>49</v>
      </c>
      <c r="E73" s="1" t="s">
        <v>5024</v>
      </c>
      <c r="F73" s="1" t="s">
        <v>4673</v>
      </c>
      <c r="G73" s="1" t="s">
        <v>4812</v>
      </c>
      <c r="H73" s="1"/>
      <c r="I73" s="1"/>
      <c r="J73" s="1"/>
      <c r="K73" s="1" t="s">
        <v>5665</v>
      </c>
      <c r="L73">
        <v>1</v>
      </c>
      <c r="M73">
        <v>2</v>
      </c>
      <c r="N73" s="1">
        <v>1</v>
      </c>
      <c r="O73" s="1" t="s">
        <v>5320</v>
      </c>
    </row>
    <row r="74" spans="1:15" x14ac:dyDescent="0.25">
      <c r="A74" s="1" t="s">
        <v>133</v>
      </c>
      <c r="B74" t="s">
        <v>134</v>
      </c>
      <c r="C74" t="s">
        <v>5</v>
      </c>
      <c r="D74" t="s">
        <v>49</v>
      </c>
      <c r="E74" s="1" t="s">
        <v>5022</v>
      </c>
      <c r="F74" s="1" t="s">
        <v>4574</v>
      </c>
      <c r="G74" s="1" t="s">
        <v>4814</v>
      </c>
      <c r="H74" s="1" t="s">
        <v>4432</v>
      </c>
      <c r="I74" s="1"/>
      <c r="J74" s="1"/>
      <c r="K74" s="1" t="s">
        <v>5666</v>
      </c>
      <c r="L74">
        <v>1</v>
      </c>
      <c r="M74">
        <v>3</v>
      </c>
      <c r="N74" s="1">
        <v>1</v>
      </c>
      <c r="O74" s="1" t="s">
        <v>5320</v>
      </c>
    </row>
    <row r="75" spans="1:15" x14ac:dyDescent="0.25">
      <c r="A75" s="1" t="s">
        <v>135</v>
      </c>
      <c r="B75" t="s">
        <v>136</v>
      </c>
      <c r="C75" t="s">
        <v>5</v>
      </c>
      <c r="D75" t="s">
        <v>49</v>
      </c>
      <c r="E75" s="1" t="s">
        <v>5022</v>
      </c>
      <c r="F75" s="1" t="s">
        <v>4656</v>
      </c>
      <c r="G75" s="1" t="s">
        <v>4809</v>
      </c>
      <c r="H75" s="1"/>
      <c r="I75" s="1"/>
      <c r="J75" s="1"/>
      <c r="K75" s="1"/>
      <c r="L75">
        <v>1</v>
      </c>
      <c r="M75">
        <v>1</v>
      </c>
      <c r="N75" s="1">
        <v>1</v>
      </c>
      <c r="O75" s="1" t="s">
        <v>5320</v>
      </c>
    </row>
    <row r="76" spans="1:15" x14ac:dyDescent="0.25">
      <c r="A76" s="1" t="s">
        <v>137</v>
      </c>
      <c r="B76" t="s">
        <v>138</v>
      </c>
      <c r="C76" t="s">
        <v>5</v>
      </c>
      <c r="D76" t="s">
        <v>49</v>
      </c>
      <c r="E76" s="1" t="s">
        <v>5022</v>
      </c>
      <c r="F76" s="1" t="s">
        <v>4618</v>
      </c>
      <c r="G76" s="1" t="s">
        <v>4807</v>
      </c>
      <c r="H76" s="1"/>
      <c r="I76" s="1"/>
      <c r="J76" s="1"/>
      <c r="K76" s="1"/>
      <c r="L76">
        <v>1</v>
      </c>
      <c r="M76">
        <v>1</v>
      </c>
      <c r="N76" s="1">
        <v>1</v>
      </c>
      <c r="O76" s="1" t="s">
        <v>5320</v>
      </c>
    </row>
    <row r="77" spans="1:15" x14ac:dyDescent="0.25">
      <c r="A77" s="1" t="s">
        <v>139</v>
      </c>
      <c r="B77" t="s">
        <v>140</v>
      </c>
      <c r="C77" t="s">
        <v>5</v>
      </c>
      <c r="D77" t="s">
        <v>49</v>
      </c>
      <c r="E77" s="1" t="s">
        <v>5022</v>
      </c>
      <c r="F77" s="1" t="s">
        <v>4684</v>
      </c>
      <c r="G77" s="1" t="s">
        <v>4814</v>
      </c>
      <c r="H77" s="1" t="s">
        <v>4433</v>
      </c>
      <c r="I77" s="1"/>
      <c r="J77" s="1"/>
      <c r="K77" s="1"/>
      <c r="L77">
        <v>1</v>
      </c>
      <c r="M77">
        <v>2</v>
      </c>
      <c r="N77" s="1">
        <v>1</v>
      </c>
      <c r="O77" s="1" t="s">
        <v>5320</v>
      </c>
    </row>
    <row r="78" spans="1:15" x14ac:dyDescent="0.25">
      <c r="A78" s="1" t="s">
        <v>141</v>
      </c>
      <c r="B78" t="s">
        <v>142</v>
      </c>
      <c r="C78" t="s">
        <v>5</v>
      </c>
      <c r="D78" t="s">
        <v>49</v>
      </c>
      <c r="E78" s="1" t="s">
        <v>5024</v>
      </c>
      <c r="F78" s="1" t="s">
        <v>5513</v>
      </c>
      <c r="G78" s="1" t="s">
        <v>4811</v>
      </c>
      <c r="H78" s="1" t="s">
        <v>4436</v>
      </c>
      <c r="I78" s="1"/>
      <c r="J78" s="1"/>
      <c r="K78" s="1"/>
      <c r="L78">
        <v>1</v>
      </c>
      <c r="M78">
        <v>2</v>
      </c>
      <c r="N78" s="1">
        <v>1</v>
      </c>
      <c r="O78" s="1" t="s">
        <v>5320</v>
      </c>
    </row>
    <row r="79" spans="1:15" x14ac:dyDescent="0.25">
      <c r="A79" s="1" t="s">
        <v>143</v>
      </c>
      <c r="B79" t="s">
        <v>144</v>
      </c>
      <c r="C79" t="s">
        <v>5</v>
      </c>
      <c r="D79" t="s">
        <v>49</v>
      </c>
      <c r="E79" s="1" t="s">
        <v>5024</v>
      </c>
      <c r="F79" s="1" t="s">
        <v>4658</v>
      </c>
      <c r="G79" s="1" t="s">
        <v>4806</v>
      </c>
      <c r="H79" s="1" t="s">
        <v>4437</v>
      </c>
      <c r="I79" s="1"/>
      <c r="J79" s="1"/>
      <c r="K79" s="1"/>
      <c r="L79">
        <v>1</v>
      </c>
      <c r="M79">
        <v>2</v>
      </c>
      <c r="N79" s="1">
        <v>1</v>
      </c>
      <c r="O79" s="1" t="s">
        <v>5320</v>
      </c>
    </row>
    <row r="80" spans="1:15" x14ac:dyDescent="0.25">
      <c r="A80" s="1" t="s">
        <v>145</v>
      </c>
      <c r="B80" t="s">
        <v>146</v>
      </c>
      <c r="C80" t="s">
        <v>5</v>
      </c>
      <c r="D80" t="s">
        <v>49</v>
      </c>
      <c r="E80" s="1" t="s">
        <v>5024</v>
      </c>
      <c r="F80" s="1" t="s">
        <v>5227</v>
      </c>
      <c r="G80" s="1" t="s">
        <v>4806</v>
      </c>
      <c r="H80" s="1" t="s">
        <v>4421</v>
      </c>
      <c r="I80" s="1"/>
      <c r="J80" s="1" t="s">
        <v>4439</v>
      </c>
      <c r="K80" s="1"/>
      <c r="L80">
        <v>1</v>
      </c>
      <c r="M80">
        <v>3</v>
      </c>
      <c r="N80" s="1">
        <v>1</v>
      </c>
      <c r="O80" s="1" t="s">
        <v>5320</v>
      </c>
    </row>
    <row r="81" spans="1:15" x14ac:dyDescent="0.25">
      <c r="A81" s="1" t="s">
        <v>1821</v>
      </c>
      <c r="B81" t="s">
        <v>1822</v>
      </c>
      <c r="C81" t="s">
        <v>5</v>
      </c>
      <c r="D81" t="s">
        <v>68</v>
      </c>
      <c r="E81" s="1" t="s">
        <v>5022</v>
      </c>
      <c r="F81" s="1" t="s">
        <v>5602</v>
      </c>
      <c r="G81" s="1" t="s">
        <v>4807</v>
      </c>
      <c r="H81" s="1"/>
      <c r="I81" s="1"/>
      <c r="J81" s="1"/>
      <c r="K81" s="1"/>
      <c r="L81">
        <v>1</v>
      </c>
      <c r="M81">
        <v>1</v>
      </c>
      <c r="N81" s="1">
        <v>1</v>
      </c>
      <c r="O81" s="1" t="s">
        <v>5320</v>
      </c>
    </row>
    <row r="82" spans="1:15" x14ac:dyDescent="0.25">
      <c r="A82" s="1" t="s">
        <v>147</v>
      </c>
      <c r="B82" t="s">
        <v>148</v>
      </c>
      <c r="C82" t="s">
        <v>5</v>
      </c>
      <c r="D82" t="s">
        <v>68</v>
      </c>
      <c r="E82" s="1" t="s">
        <v>5022</v>
      </c>
      <c r="F82" s="1" t="s">
        <v>5326</v>
      </c>
      <c r="G82" s="1" t="s">
        <v>4814</v>
      </c>
      <c r="H82" s="1"/>
      <c r="I82" s="1"/>
      <c r="J82" s="1"/>
      <c r="K82" s="1"/>
      <c r="L82">
        <v>1</v>
      </c>
      <c r="M82">
        <v>1</v>
      </c>
      <c r="N82" s="1">
        <v>1</v>
      </c>
      <c r="O82" s="1" t="s">
        <v>5320</v>
      </c>
    </row>
    <row r="83" spans="1:15" x14ac:dyDescent="0.25">
      <c r="A83" s="1" t="s">
        <v>149</v>
      </c>
      <c r="B83" t="s">
        <v>150</v>
      </c>
      <c r="C83" t="s">
        <v>5</v>
      </c>
      <c r="D83" t="s">
        <v>151</v>
      </c>
      <c r="E83" s="1" t="s">
        <v>5022</v>
      </c>
      <c r="F83" s="1" t="s">
        <v>5327</v>
      </c>
      <c r="G83" s="1" t="s">
        <v>4807</v>
      </c>
      <c r="H83" s="1"/>
      <c r="I83" s="1"/>
      <c r="J83" s="1"/>
      <c r="K83" s="1"/>
      <c r="L83">
        <v>1</v>
      </c>
      <c r="M83">
        <v>1</v>
      </c>
      <c r="N83" s="1">
        <v>1</v>
      </c>
      <c r="O83" s="1" t="s">
        <v>5320</v>
      </c>
    </row>
    <row r="84" spans="1:15" x14ac:dyDescent="0.25">
      <c r="A84" s="1" t="s">
        <v>152</v>
      </c>
      <c r="B84" t="s">
        <v>153</v>
      </c>
      <c r="C84" t="s">
        <v>5</v>
      </c>
      <c r="D84" t="s">
        <v>85</v>
      </c>
      <c r="E84" s="1" t="s">
        <v>5022</v>
      </c>
      <c r="F84" s="1" t="s">
        <v>5603</v>
      </c>
      <c r="G84" s="1" t="s">
        <v>4818</v>
      </c>
      <c r="H84" s="1"/>
      <c r="I84" s="1"/>
      <c r="J84" s="1"/>
      <c r="K84" s="1"/>
      <c r="L84">
        <v>1</v>
      </c>
      <c r="M84">
        <v>1</v>
      </c>
      <c r="N84" s="1">
        <v>1</v>
      </c>
      <c r="O84" s="1" t="s">
        <v>5320</v>
      </c>
    </row>
    <row r="85" spans="1:15" x14ac:dyDescent="0.25">
      <c r="A85" s="1" t="s">
        <v>154</v>
      </c>
      <c r="B85" t="s">
        <v>155</v>
      </c>
      <c r="C85" t="s">
        <v>5</v>
      </c>
      <c r="D85" t="s">
        <v>85</v>
      </c>
      <c r="E85" s="1" t="s">
        <v>5022</v>
      </c>
      <c r="F85" s="1" t="s">
        <v>4985</v>
      </c>
      <c r="G85" s="1" t="s">
        <v>4820</v>
      </c>
      <c r="H85" s="1"/>
      <c r="I85" s="1"/>
      <c r="J85" s="1"/>
      <c r="K85" s="1"/>
      <c r="L85">
        <v>1</v>
      </c>
      <c r="M85">
        <v>1</v>
      </c>
      <c r="N85" s="1">
        <v>1</v>
      </c>
      <c r="O85" s="1" t="s">
        <v>5320</v>
      </c>
    </row>
    <row r="86" spans="1:15" x14ac:dyDescent="0.25">
      <c r="A86" s="1" t="s">
        <v>156</v>
      </c>
      <c r="B86" t="s">
        <v>157</v>
      </c>
      <c r="C86" t="s">
        <v>5</v>
      </c>
      <c r="D86" t="s">
        <v>85</v>
      </c>
      <c r="E86" s="1" t="s">
        <v>5022</v>
      </c>
      <c r="F86" s="1" t="s">
        <v>4610</v>
      </c>
      <c r="G86" s="1" t="s">
        <v>4807</v>
      </c>
      <c r="H86" s="1"/>
      <c r="I86" s="1"/>
      <c r="J86" s="1"/>
      <c r="K86" s="1"/>
      <c r="L86">
        <v>1</v>
      </c>
      <c r="M86">
        <v>1</v>
      </c>
      <c r="N86" s="1">
        <v>1</v>
      </c>
      <c r="O86" s="1" t="s">
        <v>5320</v>
      </c>
    </row>
    <row r="87" spans="1:15" x14ac:dyDescent="0.25">
      <c r="A87" s="1" t="s">
        <v>158</v>
      </c>
      <c r="B87" t="s">
        <v>159</v>
      </c>
      <c r="C87" t="s">
        <v>5</v>
      </c>
      <c r="D87" t="s">
        <v>85</v>
      </c>
      <c r="E87" s="1" t="s">
        <v>5024</v>
      </c>
      <c r="F87" s="1" t="s">
        <v>4584</v>
      </c>
      <c r="G87" s="1" t="s">
        <v>4807</v>
      </c>
      <c r="H87" s="1"/>
      <c r="I87" s="1"/>
      <c r="J87" s="1"/>
      <c r="K87" s="1"/>
      <c r="L87">
        <v>1</v>
      </c>
      <c r="M87">
        <v>1</v>
      </c>
      <c r="N87" s="1">
        <v>1</v>
      </c>
      <c r="O87" s="1" t="s">
        <v>5320</v>
      </c>
    </row>
    <row r="88" spans="1:15" x14ac:dyDescent="0.25">
      <c r="A88" s="1" t="s">
        <v>160</v>
      </c>
      <c r="B88" t="s">
        <v>161</v>
      </c>
      <c r="C88" t="s">
        <v>5</v>
      </c>
      <c r="D88" t="s">
        <v>85</v>
      </c>
      <c r="E88" s="1" t="s">
        <v>5022</v>
      </c>
      <c r="F88" s="1" t="s">
        <v>5135</v>
      </c>
      <c r="G88" s="1" t="s">
        <v>4807</v>
      </c>
      <c r="H88" s="1"/>
      <c r="I88" s="1"/>
      <c r="J88" s="1"/>
      <c r="K88" s="1"/>
      <c r="L88">
        <v>1</v>
      </c>
      <c r="M88">
        <v>1</v>
      </c>
      <c r="N88" s="1">
        <v>1</v>
      </c>
      <c r="O88" s="1" t="s">
        <v>5320</v>
      </c>
    </row>
    <row r="89" spans="1:15" x14ac:dyDescent="0.25">
      <c r="A89" s="1" t="s">
        <v>162</v>
      </c>
      <c r="B89" t="s">
        <v>163</v>
      </c>
      <c r="C89" t="s">
        <v>5</v>
      </c>
      <c r="D89" t="s">
        <v>85</v>
      </c>
      <c r="E89" s="1" t="s">
        <v>5022</v>
      </c>
      <c r="F89" s="1" t="s">
        <v>5514</v>
      </c>
      <c r="G89" s="1" t="s">
        <v>4807</v>
      </c>
      <c r="H89" s="1"/>
      <c r="I89" s="1"/>
      <c r="J89" s="1"/>
      <c r="K89" s="1" t="s">
        <v>5667</v>
      </c>
      <c r="L89">
        <v>1</v>
      </c>
      <c r="M89">
        <v>2</v>
      </c>
      <c r="N89" s="1">
        <v>1</v>
      </c>
      <c r="O89" s="1" t="s">
        <v>5320</v>
      </c>
    </row>
    <row r="90" spans="1:15" x14ac:dyDescent="0.25">
      <c r="A90" s="1" t="s">
        <v>164</v>
      </c>
      <c r="B90" t="s">
        <v>165</v>
      </c>
      <c r="C90" t="s">
        <v>5</v>
      </c>
      <c r="D90" t="s">
        <v>85</v>
      </c>
      <c r="E90" s="1" t="s">
        <v>5022</v>
      </c>
      <c r="F90" s="1" t="s">
        <v>5371</v>
      </c>
      <c r="G90" s="1" t="s">
        <v>4807</v>
      </c>
      <c r="H90" s="1"/>
      <c r="I90" s="1"/>
      <c r="J90" s="1"/>
      <c r="K90" s="1"/>
      <c r="L90">
        <v>1</v>
      </c>
      <c r="M90">
        <v>1</v>
      </c>
      <c r="N90" s="1">
        <v>1</v>
      </c>
      <c r="O90" s="1" t="s">
        <v>5320</v>
      </c>
    </row>
    <row r="91" spans="1:15" x14ac:dyDescent="0.25">
      <c r="A91" s="1" t="s">
        <v>1823</v>
      </c>
      <c r="B91" t="s">
        <v>1824</v>
      </c>
      <c r="C91" t="s">
        <v>5</v>
      </c>
      <c r="D91" t="s">
        <v>85</v>
      </c>
      <c r="E91" s="1" t="s">
        <v>5023</v>
      </c>
      <c r="F91" s="1" t="s">
        <v>4625</v>
      </c>
      <c r="G91" s="1" t="s">
        <v>4807</v>
      </c>
      <c r="H91" s="1"/>
      <c r="I91" s="1"/>
      <c r="J91" s="1"/>
      <c r="K91" s="1"/>
      <c r="L91">
        <v>1</v>
      </c>
      <c r="M91">
        <v>1</v>
      </c>
      <c r="N91" s="1">
        <v>1</v>
      </c>
      <c r="O91" s="1" t="s">
        <v>5320</v>
      </c>
    </row>
    <row r="92" spans="1:15" x14ac:dyDescent="0.25">
      <c r="A92" s="1" t="s">
        <v>166</v>
      </c>
      <c r="B92" t="s">
        <v>167</v>
      </c>
      <c r="C92" t="s">
        <v>5</v>
      </c>
      <c r="D92" t="s">
        <v>168</v>
      </c>
      <c r="E92" s="1" t="s">
        <v>5024</v>
      </c>
      <c r="F92" s="1" t="s">
        <v>4599</v>
      </c>
      <c r="G92" s="1" t="s">
        <v>4807</v>
      </c>
      <c r="H92" s="1" t="s">
        <v>4423</v>
      </c>
      <c r="I92" s="1"/>
      <c r="J92" s="1"/>
      <c r="K92" s="1" t="s">
        <v>5668</v>
      </c>
      <c r="L92">
        <v>1</v>
      </c>
      <c r="M92">
        <v>3</v>
      </c>
      <c r="N92" s="1">
        <v>1</v>
      </c>
      <c r="O92" s="1" t="s">
        <v>5320</v>
      </c>
    </row>
    <row r="93" spans="1:15" x14ac:dyDescent="0.25">
      <c r="A93" s="1" t="s">
        <v>169</v>
      </c>
      <c r="B93" t="s">
        <v>170</v>
      </c>
      <c r="C93" t="s">
        <v>5</v>
      </c>
      <c r="D93" t="s">
        <v>168</v>
      </c>
      <c r="E93" s="1" t="s">
        <v>5022</v>
      </c>
      <c r="F93" s="1" t="s">
        <v>4787</v>
      </c>
      <c r="G93" s="1" t="s">
        <v>4810</v>
      </c>
      <c r="H93" s="1"/>
      <c r="I93" s="1"/>
      <c r="J93" s="1"/>
      <c r="K93" s="1"/>
      <c r="L93">
        <v>1</v>
      </c>
      <c r="M93">
        <v>1</v>
      </c>
      <c r="N93" s="1">
        <v>1</v>
      </c>
      <c r="O93" s="1" t="s">
        <v>5320</v>
      </c>
    </row>
    <row r="94" spans="1:15" x14ac:dyDescent="0.25">
      <c r="A94" s="1" t="s">
        <v>171</v>
      </c>
      <c r="B94" t="s">
        <v>172</v>
      </c>
      <c r="C94" t="s">
        <v>5</v>
      </c>
      <c r="D94" t="s">
        <v>168</v>
      </c>
      <c r="E94" s="1" t="s">
        <v>5024</v>
      </c>
      <c r="F94" s="1" t="s">
        <v>4671</v>
      </c>
      <c r="G94" s="1" t="s">
        <v>4806</v>
      </c>
      <c r="H94" s="1" t="s">
        <v>4440</v>
      </c>
      <c r="I94" s="1"/>
      <c r="J94" s="1"/>
      <c r="K94" s="1" t="s">
        <v>5669</v>
      </c>
      <c r="L94">
        <v>1</v>
      </c>
      <c r="M94">
        <v>3</v>
      </c>
      <c r="N94" s="1">
        <v>1</v>
      </c>
      <c r="O94" s="1" t="s">
        <v>5320</v>
      </c>
    </row>
    <row r="95" spans="1:15" x14ac:dyDescent="0.25">
      <c r="A95" s="1" t="s">
        <v>173</v>
      </c>
      <c r="B95" t="s">
        <v>174</v>
      </c>
      <c r="C95" t="s">
        <v>5</v>
      </c>
      <c r="D95" t="s">
        <v>168</v>
      </c>
      <c r="E95" s="1" t="s">
        <v>5023</v>
      </c>
      <c r="F95" s="1" t="s">
        <v>4671</v>
      </c>
      <c r="G95" s="1" t="s">
        <v>4814</v>
      </c>
      <c r="H95" s="1" t="s">
        <v>4441</v>
      </c>
      <c r="I95" s="1"/>
      <c r="J95" s="1"/>
      <c r="K95" s="1"/>
      <c r="L95">
        <v>1</v>
      </c>
      <c r="M95">
        <v>2</v>
      </c>
      <c r="N95" s="1">
        <v>1</v>
      </c>
      <c r="O95" s="1" t="s">
        <v>5320</v>
      </c>
    </row>
    <row r="96" spans="1:15" x14ac:dyDescent="0.25">
      <c r="A96" s="1" t="s">
        <v>175</v>
      </c>
      <c r="B96" t="s">
        <v>176</v>
      </c>
      <c r="C96" t="s">
        <v>5</v>
      </c>
      <c r="D96" t="s">
        <v>168</v>
      </c>
      <c r="E96" s="1" t="s">
        <v>5022</v>
      </c>
      <c r="F96" s="1" t="s">
        <v>4660</v>
      </c>
      <c r="G96" s="1" t="s">
        <v>4807</v>
      </c>
      <c r="H96" s="1"/>
      <c r="I96" s="1"/>
      <c r="J96" s="1"/>
      <c r="K96" s="1"/>
      <c r="L96">
        <v>1</v>
      </c>
      <c r="M96">
        <v>1</v>
      </c>
      <c r="N96" s="1">
        <v>1</v>
      </c>
      <c r="O96" s="1" t="s">
        <v>5320</v>
      </c>
    </row>
    <row r="97" spans="1:15" x14ac:dyDescent="0.25">
      <c r="A97" s="1" t="s">
        <v>1825</v>
      </c>
      <c r="B97" t="s">
        <v>1826</v>
      </c>
      <c r="C97" t="s">
        <v>5</v>
      </c>
      <c r="D97" t="s">
        <v>168</v>
      </c>
      <c r="E97" s="1" t="s">
        <v>5022</v>
      </c>
      <c r="F97" s="1" t="s">
        <v>4988</v>
      </c>
      <c r="G97" s="1" t="s">
        <v>4807</v>
      </c>
      <c r="H97" s="1"/>
      <c r="I97" s="1"/>
      <c r="J97" s="1"/>
      <c r="K97" s="1"/>
      <c r="L97">
        <v>1</v>
      </c>
      <c r="M97">
        <v>1</v>
      </c>
      <c r="N97" s="1">
        <v>1</v>
      </c>
      <c r="O97" s="1" t="s">
        <v>5320</v>
      </c>
    </row>
    <row r="98" spans="1:15" x14ac:dyDescent="0.25">
      <c r="A98" s="1" t="s">
        <v>1827</v>
      </c>
      <c r="B98" t="s">
        <v>1828</v>
      </c>
      <c r="C98" t="s">
        <v>5</v>
      </c>
      <c r="D98" t="s">
        <v>168</v>
      </c>
      <c r="E98" s="1" t="s">
        <v>5022</v>
      </c>
      <c r="F98" s="1" t="s">
        <v>4621</v>
      </c>
      <c r="G98" s="1" t="s">
        <v>4807</v>
      </c>
      <c r="H98" s="1"/>
      <c r="I98" s="1"/>
      <c r="J98" s="1"/>
      <c r="K98" s="1"/>
      <c r="L98">
        <v>1</v>
      </c>
      <c r="M98">
        <v>1</v>
      </c>
      <c r="N98" s="1">
        <v>1</v>
      </c>
      <c r="O98" s="1" t="s">
        <v>5320</v>
      </c>
    </row>
    <row r="99" spans="1:15" x14ac:dyDescent="0.25">
      <c r="A99" s="1" t="s">
        <v>1829</v>
      </c>
      <c r="B99" t="s">
        <v>1830</v>
      </c>
      <c r="C99" t="s">
        <v>5</v>
      </c>
      <c r="D99" t="s">
        <v>168</v>
      </c>
      <c r="E99" s="1" t="s">
        <v>5022</v>
      </c>
      <c r="F99" s="1" t="s">
        <v>5455</v>
      </c>
      <c r="G99" s="1" t="s">
        <v>4807</v>
      </c>
      <c r="H99" s="1"/>
      <c r="I99" s="1"/>
      <c r="J99" s="1"/>
      <c r="K99" s="1"/>
      <c r="L99">
        <v>1</v>
      </c>
      <c r="M99">
        <v>1</v>
      </c>
      <c r="N99" s="1">
        <v>1</v>
      </c>
      <c r="O99" s="1" t="s">
        <v>5320</v>
      </c>
    </row>
    <row r="100" spans="1:15" x14ac:dyDescent="0.25">
      <c r="A100" s="1" t="s">
        <v>177</v>
      </c>
      <c r="B100" t="s">
        <v>178</v>
      </c>
      <c r="C100" t="s">
        <v>5</v>
      </c>
      <c r="D100" t="s">
        <v>50</v>
      </c>
      <c r="E100" s="1" t="s">
        <v>5024</v>
      </c>
      <c r="F100" s="1" t="s">
        <v>5456</v>
      </c>
      <c r="G100" s="1" t="s">
        <v>4807</v>
      </c>
      <c r="H100" s="1"/>
      <c r="I100" s="1"/>
      <c r="J100" s="1"/>
      <c r="K100" s="1" t="s">
        <v>5670</v>
      </c>
      <c r="L100">
        <v>1</v>
      </c>
      <c r="M100">
        <v>2</v>
      </c>
      <c r="N100" s="1">
        <v>1</v>
      </c>
      <c r="O100" s="1" t="s">
        <v>5320</v>
      </c>
    </row>
    <row r="101" spans="1:15" x14ac:dyDescent="0.25">
      <c r="A101" s="1" t="s">
        <v>179</v>
      </c>
      <c r="B101" t="s">
        <v>180</v>
      </c>
      <c r="C101" t="s">
        <v>5</v>
      </c>
      <c r="D101" t="s">
        <v>50</v>
      </c>
      <c r="E101" s="1" t="s">
        <v>5024</v>
      </c>
      <c r="F101" s="1" t="s">
        <v>5515</v>
      </c>
      <c r="G101" s="1" t="s">
        <v>4807</v>
      </c>
      <c r="H101" s="1" t="s">
        <v>4440</v>
      </c>
      <c r="I101" s="1"/>
      <c r="J101" s="1"/>
      <c r="K101" s="1" t="s">
        <v>5457</v>
      </c>
      <c r="L101">
        <v>1</v>
      </c>
      <c r="M101">
        <v>3</v>
      </c>
      <c r="N101" s="1">
        <v>1</v>
      </c>
      <c r="O101" s="1" t="s">
        <v>5320</v>
      </c>
    </row>
    <row r="102" spans="1:15" x14ac:dyDescent="0.25">
      <c r="A102" s="1" t="s">
        <v>181</v>
      </c>
      <c r="B102" t="s">
        <v>182</v>
      </c>
      <c r="C102" t="s">
        <v>5</v>
      </c>
      <c r="D102" t="s">
        <v>50</v>
      </c>
      <c r="E102" s="1" t="s">
        <v>5022</v>
      </c>
      <c r="F102" s="1" t="s">
        <v>4582</v>
      </c>
      <c r="G102" s="1" t="s">
        <v>4807</v>
      </c>
      <c r="H102" s="1"/>
      <c r="I102" s="1"/>
      <c r="J102" s="1"/>
      <c r="K102" s="1"/>
      <c r="L102">
        <v>1</v>
      </c>
      <c r="M102">
        <v>1</v>
      </c>
      <c r="N102" s="1">
        <v>1</v>
      </c>
      <c r="O102" s="1" t="s">
        <v>5320</v>
      </c>
    </row>
    <row r="103" spans="1:15" x14ac:dyDescent="0.25">
      <c r="A103" s="1" t="s">
        <v>183</v>
      </c>
      <c r="B103" t="s">
        <v>184</v>
      </c>
      <c r="C103" t="s">
        <v>5</v>
      </c>
      <c r="D103" t="s">
        <v>50</v>
      </c>
      <c r="E103" s="1" t="s">
        <v>5024</v>
      </c>
      <c r="F103" s="1" t="s">
        <v>4643</v>
      </c>
      <c r="G103" s="1" t="s">
        <v>4806</v>
      </c>
      <c r="H103" s="1" t="s">
        <v>4442</v>
      </c>
      <c r="I103" s="1"/>
      <c r="J103" s="1"/>
      <c r="K103" s="1"/>
      <c r="L103">
        <v>1</v>
      </c>
      <c r="M103">
        <v>2</v>
      </c>
      <c r="N103" s="1">
        <v>1</v>
      </c>
      <c r="O103" s="1" t="s">
        <v>5320</v>
      </c>
    </row>
    <row r="104" spans="1:15" x14ac:dyDescent="0.25">
      <c r="A104" s="1" t="s">
        <v>185</v>
      </c>
      <c r="B104" t="s">
        <v>186</v>
      </c>
      <c r="C104" t="s">
        <v>5</v>
      </c>
      <c r="D104" t="s">
        <v>50</v>
      </c>
      <c r="E104" s="1" t="s">
        <v>5024</v>
      </c>
      <c r="F104" s="1" t="s">
        <v>5516</v>
      </c>
      <c r="G104" s="1" t="s">
        <v>4808</v>
      </c>
      <c r="H104" s="1"/>
      <c r="I104" s="1"/>
      <c r="J104" s="1"/>
      <c r="K104" s="1"/>
      <c r="L104">
        <v>1</v>
      </c>
      <c r="M104">
        <v>1</v>
      </c>
      <c r="N104" s="1">
        <v>1</v>
      </c>
      <c r="O104" s="1" t="s">
        <v>5320</v>
      </c>
    </row>
    <row r="105" spans="1:15" x14ac:dyDescent="0.25">
      <c r="A105" s="1" t="s">
        <v>187</v>
      </c>
      <c r="B105" t="s">
        <v>188</v>
      </c>
      <c r="C105" t="s">
        <v>5</v>
      </c>
      <c r="D105" t="s">
        <v>50</v>
      </c>
      <c r="E105" s="1" t="s">
        <v>5022</v>
      </c>
      <c r="F105" s="1" t="s">
        <v>5458</v>
      </c>
      <c r="G105" s="1" t="s">
        <v>4807</v>
      </c>
      <c r="H105" s="1"/>
      <c r="I105" s="1"/>
      <c r="J105" s="1"/>
      <c r="K105" s="1"/>
      <c r="L105">
        <v>1</v>
      </c>
      <c r="M105">
        <v>1</v>
      </c>
      <c r="N105" s="1">
        <v>1</v>
      </c>
      <c r="O105" s="1" t="s">
        <v>5320</v>
      </c>
    </row>
    <row r="106" spans="1:15" x14ac:dyDescent="0.25">
      <c r="A106" s="1" t="s">
        <v>189</v>
      </c>
      <c r="B106" t="s">
        <v>190</v>
      </c>
      <c r="C106" t="s">
        <v>5</v>
      </c>
      <c r="D106" t="s">
        <v>50</v>
      </c>
      <c r="E106" s="1" t="s">
        <v>5022</v>
      </c>
      <c r="F106" s="1" t="s">
        <v>5229</v>
      </c>
      <c r="G106" s="1" t="s">
        <v>4807</v>
      </c>
      <c r="H106" s="1"/>
      <c r="I106" s="1"/>
      <c r="J106" s="1"/>
      <c r="K106" s="1"/>
      <c r="L106">
        <v>1</v>
      </c>
      <c r="M106">
        <v>1</v>
      </c>
      <c r="N106" s="1">
        <v>1</v>
      </c>
      <c r="O106" s="1" t="s">
        <v>5320</v>
      </c>
    </row>
    <row r="107" spans="1:15" x14ac:dyDescent="0.25">
      <c r="A107" s="1" t="s">
        <v>191</v>
      </c>
      <c r="B107" t="s">
        <v>192</v>
      </c>
      <c r="C107" t="s">
        <v>5</v>
      </c>
      <c r="D107" t="s">
        <v>50</v>
      </c>
      <c r="E107" s="1" t="s">
        <v>5022</v>
      </c>
      <c r="F107" s="1" t="s">
        <v>5459</v>
      </c>
      <c r="G107" s="1" t="s">
        <v>4809</v>
      </c>
      <c r="H107" s="1"/>
      <c r="I107" s="1"/>
      <c r="J107" s="1"/>
      <c r="K107" s="1"/>
      <c r="L107">
        <v>1</v>
      </c>
      <c r="M107">
        <v>1</v>
      </c>
      <c r="N107" s="1">
        <v>1</v>
      </c>
      <c r="O107" s="1" t="s">
        <v>5320</v>
      </c>
    </row>
    <row r="108" spans="1:15" x14ac:dyDescent="0.25">
      <c r="A108" s="1" t="s">
        <v>193</v>
      </c>
      <c r="B108" t="s">
        <v>5645</v>
      </c>
      <c r="C108" t="s">
        <v>5</v>
      </c>
      <c r="D108" t="s">
        <v>59</v>
      </c>
      <c r="E108" s="1" t="s">
        <v>5022</v>
      </c>
      <c r="F108" s="1" t="s">
        <v>4626</v>
      </c>
      <c r="G108" s="1" t="s">
        <v>4807</v>
      </c>
      <c r="H108" s="1"/>
      <c r="I108" s="1"/>
      <c r="J108" s="1"/>
      <c r="K108" s="1"/>
      <c r="L108">
        <v>1</v>
      </c>
      <c r="M108">
        <v>1</v>
      </c>
      <c r="N108" s="1">
        <v>1</v>
      </c>
      <c r="O108" s="1" t="s">
        <v>5320</v>
      </c>
    </row>
    <row r="109" spans="1:15" x14ac:dyDescent="0.25">
      <c r="A109" s="1" t="s">
        <v>195</v>
      </c>
      <c r="B109" t="s">
        <v>196</v>
      </c>
      <c r="C109" t="s">
        <v>5</v>
      </c>
      <c r="D109" t="s">
        <v>59</v>
      </c>
      <c r="E109" s="1" t="s">
        <v>5022</v>
      </c>
      <c r="F109" s="1" t="s">
        <v>4650</v>
      </c>
      <c r="G109" s="1" t="s">
        <v>4808</v>
      </c>
      <c r="H109" s="1"/>
      <c r="I109" s="1"/>
      <c r="J109" s="1"/>
      <c r="K109" s="1"/>
      <c r="L109">
        <v>1</v>
      </c>
      <c r="M109">
        <v>1</v>
      </c>
      <c r="N109" s="1">
        <v>1</v>
      </c>
      <c r="O109" s="1" t="s">
        <v>5320</v>
      </c>
    </row>
    <row r="110" spans="1:15" x14ac:dyDescent="0.25">
      <c r="A110" s="1" t="s">
        <v>1831</v>
      </c>
      <c r="B110" t="s">
        <v>1832</v>
      </c>
      <c r="C110" t="s">
        <v>5</v>
      </c>
      <c r="D110" t="s">
        <v>59</v>
      </c>
      <c r="E110" s="1" t="s">
        <v>5022</v>
      </c>
      <c r="F110" s="1" t="s">
        <v>4658</v>
      </c>
      <c r="G110" s="1" t="s">
        <v>4813</v>
      </c>
      <c r="H110" s="1"/>
      <c r="I110" s="1"/>
      <c r="J110" s="1"/>
      <c r="K110" s="1"/>
      <c r="L110">
        <v>1</v>
      </c>
      <c r="M110">
        <v>1</v>
      </c>
      <c r="N110" s="1">
        <v>1</v>
      </c>
      <c r="O110" s="1" t="s">
        <v>5320</v>
      </c>
    </row>
    <row r="111" spans="1:15" x14ac:dyDescent="0.25">
      <c r="A111" s="1" t="s">
        <v>197</v>
      </c>
      <c r="B111" t="s">
        <v>198</v>
      </c>
      <c r="C111" t="s">
        <v>5</v>
      </c>
      <c r="D111" t="s">
        <v>22</v>
      </c>
      <c r="E111" s="1" t="s">
        <v>5022</v>
      </c>
      <c r="F111" s="1" t="s">
        <v>4638</v>
      </c>
      <c r="G111" s="1" t="s">
        <v>4807</v>
      </c>
      <c r="H111" s="1"/>
      <c r="I111" s="1"/>
      <c r="J111" s="1"/>
      <c r="K111" s="1"/>
      <c r="L111">
        <v>1</v>
      </c>
      <c r="M111">
        <v>1</v>
      </c>
      <c r="N111" s="1">
        <v>1</v>
      </c>
      <c r="O111" s="1" t="s">
        <v>5320</v>
      </c>
    </row>
    <row r="112" spans="1:15" x14ac:dyDescent="0.25">
      <c r="A112" s="1" t="s">
        <v>199</v>
      </c>
      <c r="B112" t="s">
        <v>200</v>
      </c>
      <c r="C112" t="s">
        <v>5</v>
      </c>
      <c r="D112" t="s">
        <v>22</v>
      </c>
      <c r="E112" s="1" t="s">
        <v>5022</v>
      </c>
      <c r="F112" s="1" t="s">
        <v>4625</v>
      </c>
      <c r="G112" s="1" t="s">
        <v>4807</v>
      </c>
      <c r="H112" s="1" t="s">
        <v>4443</v>
      </c>
      <c r="I112" s="1"/>
      <c r="J112" s="1"/>
      <c r="K112" s="1"/>
      <c r="L112">
        <v>1</v>
      </c>
      <c r="M112">
        <v>2</v>
      </c>
      <c r="N112" s="1">
        <v>1</v>
      </c>
      <c r="O112" s="1" t="s">
        <v>5320</v>
      </c>
    </row>
    <row r="113" spans="1:15" x14ac:dyDescent="0.25">
      <c r="A113" s="1" t="s">
        <v>201</v>
      </c>
      <c r="B113" t="s">
        <v>202</v>
      </c>
      <c r="C113" t="s">
        <v>5</v>
      </c>
      <c r="D113" t="s">
        <v>22</v>
      </c>
      <c r="E113" s="1" t="s">
        <v>5022</v>
      </c>
      <c r="F113" s="1" t="s">
        <v>4674</v>
      </c>
      <c r="G113" s="1" t="s">
        <v>4807</v>
      </c>
      <c r="H113" s="1"/>
      <c r="I113" s="1"/>
      <c r="J113" s="1"/>
      <c r="K113" s="1"/>
      <c r="L113">
        <v>1</v>
      </c>
      <c r="M113">
        <v>1</v>
      </c>
      <c r="N113" s="1">
        <v>1</v>
      </c>
      <c r="O113" s="1" t="s">
        <v>5320</v>
      </c>
    </row>
    <row r="114" spans="1:15" x14ac:dyDescent="0.25">
      <c r="A114" s="1" t="s">
        <v>203</v>
      </c>
      <c r="B114" t="s">
        <v>204</v>
      </c>
      <c r="C114" t="s">
        <v>5</v>
      </c>
      <c r="D114" t="s">
        <v>205</v>
      </c>
      <c r="E114" s="1" t="s">
        <v>5022</v>
      </c>
      <c r="F114" s="1" t="s">
        <v>4656</v>
      </c>
      <c r="G114" s="1" t="s">
        <v>4819</v>
      </c>
      <c r="H114" s="1"/>
      <c r="I114" s="1"/>
      <c r="J114" s="1"/>
      <c r="K114" s="1"/>
      <c r="L114">
        <v>1</v>
      </c>
      <c r="M114">
        <v>1</v>
      </c>
      <c r="N114" s="1">
        <v>1</v>
      </c>
      <c r="O114" s="1" t="s">
        <v>5320</v>
      </c>
    </row>
    <row r="115" spans="1:15" x14ac:dyDescent="0.25">
      <c r="A115" s="1" t="s">
        <v>206</v>
      </c>
      <c r="B115" t="s">
        <v>207</v>
      </c>
      <c r="C115" t="s">
        <v>5</v>
      </c>
      <c r="D115" t="s">
        <v>23</v>
      </c>
      <c r="E115" s="1" t="s">
        <v>5024</v>
      </c>
      <c r="F115" s="1" t="s">
        <v>5372</v>
      </c>
      <c r="G115" s="1" t="s">
        <v>4806</v>
      </c>
      <c r="H115" s="1"/>
      <c r="I115" s="1"/>
      <c r="J115" s="1"/>
      <c r="K115" s="1" t="s">
        <v>5460</v>
      </c>
      <c r="L115">
        <v>1</v>
      </c>
      <c r="M115">
        <v>2</v>
      </c>
      <c r="N115" s="1">
        <v>1</v>
      </c>
      <c r="O115" s="1" t="s">
        <v>5320</v>
      </c>
    </row>
    <row r="116" spans="1:15" x14ac:dyDescent="0.25">
      <c r="A116" s="1" t="s">
        <v>1833</v>
      </c>
      <c r="B116" t="s">
        <v>1834</v>
      </c>
      <c r="C116" t="s">
        <v>5</v>
      </c>
      <c r="D116" t="s">
        <v>210</v>
      </c>
      <c r="E116" s="1" t="s">
        <v>5022</v>
      </c>
      <c r="F116" s="1" t="s">
        <v>5136</v>
      </c>
      <c r="G116" s="1" t="s">
        <v>4820</v>
      </c>
      <c r="H116" s="1"/>
      <c r="I116" s="1"/>
      <c r="J116" s="1"/>
      <c r="K116" s="1"/>
      <c r="L116">
        <v>1</v>
      </c>
      <c r="M116">
        <v>1</v>
      </c>
      <c r="N116" s="1">
        <v>1</v>
      </c>
      <c r="O116" s="1" t="s">
        <v>5320</v>
      </c>
    </row>
    <row r="117" spans="1:15" x14ac:dyDescent="0.25">
      <c r="A117" s="1" t="s">
        <v>208</v>
      </c>
      <c r="B117" t="s">
        <v>209</v>
      </c>
      <c r="C117" t="s">
        <v>5</v>
      </c>
      <c r="D117" t="s">
        <v>210</v>
      </c>
      <c r="E117" s="1" t="s">
        <v>5022</v>
      </c>
      <c r="F117" s="1" t="s">
        <v>5230</v>
      </c>
      <c r="G117" s="1" t="s">
        <v>4814</v>
      </c>
      <c r="H117" s="1" t="s">
        <v>4444</v>
      </c>
      <c r="I117" s="1"/>
      <c r="J117" s="1"/>
      <c r="K117" s="1" t="s">
        <v>5671</v>
      </c>
      <c r="L117">
        <v>1</v>
      </c>
      <c r="M117">
        <v>3</v>
      </c>
      <c r="N117" s="1">
        <v>1</v>
      </c>
      <c r="O117" s="1" t="s">
        <v>5320</v>
      </c>
    </row>
    <row r="118" spans="1:15" x14ac:dyDescent="0.25">
      <c r="A118" s="1" t="s">
        <v>211</v>
      </c>
      <c r="B118" t="s">
        <v>212</v>
      </c>
      <c r="C118" t="s">
        <v>5</v>
      </c>
      <c r="D118" t="s">
        <v>210</v>
      </c>
      <c r="E118" s="1" t="s">
        <v>5022</v>
      </c>
      <c r="F118" s="1" t="s">
        <v>4633</v>
      </c>
      <c r="G118" s="1" t="s">
        <v>4807</v>
      </c>
      <c r="H118" s="1"/>
      <c r="I118" s="1"/>
      <c r="J118" s="1"/>
      <c r="K118" s="1"/>
      <c r="L118">
        <v>1</v>
      </c>
      <c r="M118">
        <v>1</v>
      </c>
      <c r="N118" s="1">
        <v>1</v>
      </c>
      <c r="O118" s="1" t="s">
        <v>5320</v>
      </c>
    </row>
    <row r="119" spans="1:15" x14ac:dyDescent="0.25">
      <c r="A119" s="1" t="s">
        <v>213</v>
      </c>
      <c r="B119" t="s">
        <v>214</v>
      </c>
      <c r="C119" t="s">
        <v>5</v>
      </c>
      <c r="D119" t="s">
        <v>210</v>
      </c>
      <c r="E119" s="1" t="s">
        <v>5022</v>
      </c>
      <c r="F119" s="1" t="s">
        <v>4671</v>
      </c>
      <c r="G119" s="1" t="s">
        <v>4810</v>
      </c>
      <c r="H119" s="1"/>
      <c r="I119" s="1"/>
      <c r="J119" s="1"/>
      <c r="K119" s="1"/>
      <c r="L119">
        <v>1</v>
      </c>
      <c r="M119">
        <v>1</v>
      </c>
      <c r="N119" s="1">
        <v>1</v>
      </c>
      <c r="O119" s="1" t="s">
        <v>5320</v>
      </c>
    </row>
    <row r="120" spans="1:15" x14ac:dyDescent="0.25">
      <c r="A120" s="1" t="s">
        <v>215</v>
      </c>
      <c r="B120" t="s">
        <v>216</v>
      </c>
      <c r="C120" t="s">
        <v>5</v>
      </c>
      <c r="D120" t="s">
        <v>210</v>
      </c>
      <c r="E120" s="1" t="s">
        <v>5022</v>
      </c>
      <c r="F120" s="1" t="s">
        <v>4595</v>
      </c>
      <c r="G120" s="1" t="s">
        <v>4808</v>
      </c>
      <c r="H120" s="1"/>
      <c r="I120" s="1"/>
      <c r="J120" s="1"/>
      <c r="K120" s="1"/>
      <c r="L120">
        <v>1</v>
      </c>
      <c r="M120">
        <v>1</v>
      </c>
      <c r="N120" s="1">
        <v>1</v>
      </c>
      <c r="O120" s="1" t="s">
        <v>5320</v>
      </c>
    </row>
    <row r="121" spans="1:15" x14ac:dyDescent="0.25">
      <c r="A121" s="1" t="s">
        <v>1835</v>
      </c>
      <c r="B121" t="s">
        <v>1836</v>
      </c>
      <c r="C121" t="s">
        <v>5</v>
      </c>
      <c r="D121" t="s">
        <v>210</v>
      </c>
      <c r="E121" s="1" t="s">
        <v>5022</v>
      </c>
      <c r="F121" s="1" t="s">
        <v>5223</v>
      </c>
      <c r="G121" s="1" t="s">
        <v>4807</v>
      </c>
      <c r="H121" s="1"/>
      <c r="I121" s="1"/>
      <c r="J121" s="1"/>
      <c r="K121" s="1"/>
      <c r="L121">
        <v>1</v>
      </c>
      <c r="M121">
        <v>1</v>
      </c>
      <c r="N121" s="1">
        <v>1</v>
      </c>
      <c r="O121" s="1" t="s">
        <v>5320</v>
      </c>
    </row>
    <row r="122" spans="1:15" x14ac:dyDescent="0.25">
      <c r="A122" s="1" t="s">
        <v>1837</v>
      </c>
      <c r="B122" t="s">
        <v>1838</v>
      </c>
      <c r="C122" t="s">
        <v>5</v>
      </c>
      <c r="D122" t="s">
        <v>210</v>
      </c>
      <c r="E122" s="1" t="s">
        <v>5022</v>
      </c>
      <c r="F122" s="1" t="s">
        <v>5028</v>
      </c>
      <c r="G122" s="1" t="s">
        <v>4807</v>
      </c>
      <c r="H122" s="1"/>
      <c r="I122" s="1"/>
      <c r="J122" s="1"/>
      <c r="K122" s="1"/>
      <c r="L122">
        <v>1</v>
      </c>
      <c r="M122">
        <v>1</v>
      </c>
      <c r="N122" s="1">
        <v>1</v>
      </c>
      <c r="O122" s="1" t="s">
        <v>5320</v>
      </c>
    </row>
    <row r="123" spans="1:15" x14ac:dyDescent="0.25">
      <c r="A123" s="1" t="s">
        <v>217</v>
      </c>
      <c r="B123" t="s">
        <v>218</v>
      </c>
      <c r="C123" t="s">
        <v>5</v>
      </c>
      <c r="D123" t="s">
        <v>59</v>
      </c>
      <c r="E123" s="1" t="s">
        <v>5024</v>
      </c>
      <c r="F123" s="1" t="s">
        <v>5461</v>
      </c>
      <c r="G123" s="1" t="s">
        <v>4819</v>
      </c>
      <c r="H123" s="1"/>
      <c r="I123" s="1"/>
      <c r="J123" s="1"/>
      <c r="K123" s="1"/>
      <c r="L123">
        <v>1</v>
      </c>
      <c r="M123">
        <v>1</v>
      </c>
      <c r="N123" s="1">
        <v>1</v>
      </c>
      <c r="O123" s="1" t="s">
        <v>5320</v>
      </c>
    </row>
    <row r="124" spans="1:15" x14ac:dyDescent="0.25">
      <c r="A124" s="1" t="s">
        <v>1839</v>
      </c>
      <c r="B124" t="s">
        <v>1840</v>
      </c>
      <c r="C124" t="s">
        <v>5</v>
      </c>
      <c r="D124" t="s">
        <v>59</v>
      </c>
      <c r="E124" s="1" t="s">
        <v>5023</v>
      </c>
      <c r="F124" s="1" t="s">
        <v>4658</v>
      </c>
      <c r="G124" s="1" t="s">
        <v>4806</v>
      </c>
      <c r="H124" s="1"/>
      <c r="I124" s="1"/>
      <c r="J124" s="1"/>
      <c r="K124" s="1"/>
      <c r="L124">
        <v>1</v>
      </c>
      <c r="M124">
        <v>1</v>
      </c>
      <c r="N124" s="1">
        <v>1</v>
      </c>
      <c r="O124" s="1" t="s">
        <v>5320</v>
      </c>
    </row>
    <row r="125" spans="1:15" x14ac:dyDescent="0.25">
      <c r="A125" s="1" t="s">
        <v>219</v>
      </c>
      <c r="B125" t="s">
        <v>220</v>
      </c>
      <c r="C125" t="s">
        <v>5</v>
      </c>
      <c r="D125" t="s">
        <v>59</v>
      </c>
      <c r="E125" s="1" t="s">
        <v>5022</v>
      </c>
      <c r="F125" s="1" t="s">
        <v>4568</v>
      </c>
      <c r="G125" s="1" t="s">
        <v>4807</v>
      </c>
      <c r="H125" s="1" t="s">
        <v>4989</v>
      </c>
      <c r="I125" s="1"/>
      <c r="J125" s="1"/>
      <c r="K125" s="1"/>
      <c r="L125">
        <v>1</v>
      </c>
      <c r="M125">
        <v>2</v>
      </c>
      <c r="N125" s="1">
        <v>1</v>
      </c>
      <c r="O125" s="1" t="s">
        <v>5320</v>
      </c>
    </row>
    <row r="126" spans="1:15" x14ac:dyDescent="0.25">
      <c r="A126" s="1" t="s">
        <v>221</v>
      </c>
      <c r="B126" t="s">
        <v>222</v>
      </c>
      <c r="C126" t="s">
        <v>5</v>
      </c>
      <c r="D126" t="s">
        <v>68</v>
      </c>
      <c r="E126" s="1" t="s">
        <v>5022</v>
      </c>
      <c r="F126" s="1" t="s">
        <v>5137</v>
      </c>
      <c r="G126" s="1" t="s">
        <v>4807</v>
      </c>
      <c r="H126" s="1"/>
      <c r="I126" s="1"/>
      <c r="J126" s="1"/>
      <c r="K126" s="1"/>
      <c r="L126">
        <v>1</v>
      </c>
      <c r="M126">
        <v>1</v>
      </c>
      <c r="N126" s="1">
        <v>1</v>
      </c>
      <c r="O126" s="1" t="s">
        <v>5320</v>
      </c>
    </row>
    <row r="127" spans="1:15" x14ac:dyDescent="0.25">
      <c r="A127" s="1" t="s">
        <v>223</v>
      </c>
      <c r="B127" t="s">
        <v>224</v>
      </c>
      <c r="C127" t="s">
        <v>5</v>
      </c>
      <c r="D127" t="s">
        <v>68</v>
      </c>
      <c r="E127" s="1" t="s">
        <v>5022</v>
      </c>
      <c r="F127" s="1" t="s">
        <v>5672</v>
      </c>
      <c r="G127" s="1" t="s">
        <v>4821</v>
      </c>
      <c r="H127" s="1"/>
      <c r="I127" s="1"/>
      <c r="J127" s="1" t="s">
        <v>4445</v>
      </c>
      <c r="K127" s="1"/>
      <c r="L127">
        <v>1</v>
      </c>
      <c r="M127">
        <v>2</v>
      </c>
      <c r="N127" s="1">
        <v>1</v>
      </c>
      <c r="O127" s="1" t="s">
        <v>5320</v>
      </c>
    </row>
    <row r="128" spans="1:15" x14ac:dyDescent="0.25">
      <c r="A128" s="1" t="s">
        <v>225</v>
      </c>
      <c r="B128" t="s">
        <v>226</v>
      </c>
      <c r="C128" t="s">
        <v>5</v>
      </c>
      <c r="D128" t="s">
        <v>68</v>
      </c>
      <c r="E128" s="1" t="s">
        <v>5024</v>
      </c>
      <c r="F128" s="1" t="s">
        <v>5565</v>
      </c>
      <c r="G128" s="1" t="s">
        <v>4814</v>
      </c>
      <c r="H128" s="1"/>
      <c r="I128" s="1"/>
      <c r="J128" s="1"/>
      <c r="K128" s="1" t="s">
        <v>5673</v>
      </c>
      <c r="L128">
        <v>1</v>
      </c>
      <c r="M128">
        <v>2</v>
      </c>
      <c r="N128" s="1">
        <v>1</v>
      </c>
      <c r="O128" s="1" t="s">
        <v>5320</v>
      </c>
    </row>
    <row r="129" spans="1:15" x14ac:dyDescent="0.25">
      <c r="A129" s="1" t="s">
        <v>1841</v>
      </c>
      <c r="B129" t="s">
        <v>1842</v>
      </c>
      <c r="C129" t="s">
        <v>5</v>
      </c>
      <c r="D129" t="s">
        <v>68</v>
      </c>
      <c r="E129" s="1" t="s">
        <v>5022</v>
      </c>
      <c r="F129" s="1" t="s">
        <v>5674</v>
      </c>
      <c r="G129" s="1" t="s">
        <v>4808</v>
      </c>
      <c r="H129" s="1"/>
      <c r="I129" s="1"/>
      <c r="J129" s="1"/>
      <c r="K129" s="1"/>
      <c r="L129">
        <v>1</v>
      </c>
      <c r="M129">
        <v>1</v>
      </c>
      <c r="N129" s="1">
        <v>1</v>
      </c>
      <c r="O129" s="1" t="s">
        <v>5320</v>
      </c>
    </row>
    <row r="130" spans="1:15" x14ac:dyDescent="0.25">
      <c r="A130" s="1" t="s">
        <v>227</v>
      </c>
      <c r="B130" t="s">
        <v>228</v>
      </c>
      <c r="C130" t="s">
        <v>5</v>
      </c>
      <c r="D130" t="s">
        <v>68</v>
      </c>
      <c r="E130" s="1" t="s">
        <v>5022</v>
      </c>
      <c r="F130" s="1" t="s">
        <v>4589</v>
      </c>
      <c r="G130" s="1" t="s">
        <v>4814</v>
      </c>
      <c r="H130" s="1" t="s">
        <v>4446</v>
      </c>
      <c r="I130" s="1"/>
      <c r="J130" s="1"/>
      <c r="K130" s="1"/>
      <c r="L130">
        <v>1</v>
      </c>
      <c r="M130">
        <v>2</v>
      </c>
      <c r="N130" s="1">
        <v>1</v>
      </c>
      <c r="O130" s="1" t="s">
        <v>5320</v>
      </c>
    </row>
    <row r="131" spans="1:15" x14ac:dyDescent="0.25">
      <c r="A131" s="1" t="s">
        <v>229</v>
      </c>
      <c r="B131" t="s">
        <v>230</v>
      </c>
      <c r="C131" t="s">
        <v>5</v>
      </c>
      <c r="D131" t="s">
        <v>26</v>
      </c>
      <c r="E131" s="1" t="s">
        <v>5034</v>
      </c>
      <c r="F131" s="1" t="s">
        <v>5462</v>
      </c>
      <c r="G131" s="1" t="s">
        <v>4807</v>
      </c>
      <c r="H131" s="1"/>
      <c r="I131" s="1"/>
      <c r="J131" s="1"/>
      <c r="K131" s="1"/>
      <c r="L131">
        <v>1</v>
      </c>
      <c r="M131">
        <v>1</v>
      </c>
      <c r="N131" s="1">
        <v>1</v>
      </c>
      <c r="O131" s="1" t="s">
        <v>5320</v>
      </c>
    </row>
    <row r="132" spans="1:15" x14ac:dyDescent="0.25">
      <c r="A132" s="1" t="s">
        <v>1843</v>
      </c>
      <c r="B132" t="s">
        <v>1844</v>
      </c>
      <c r="C132" t="s">
        <v>5</v>
      </c>
      <c r="D132" t="s">
        <v>233</v>
      </c>
      <c r="E132" s="1" t="s">
        <v>5022</v>
      </c>
      <c r="F132" s="1" t="s">
        <v>5408</v>
      </c>
      <c r="G132" s="1" t="s">
        <v>4807</v>
      </c>
      <c r="H132" s="1"/>
      <c r="I132" s="1"/>
      <c r="J132" s="1"/>
      <c r="K132" s="1"/>
      <c r="L132">
        <v>1</v>
      </c>
      <c r="M132">
        <v>1</v>
      </c>
      <c r="N132" s="1">
        <v>1</v>
      </c>
      <c r="O132" s="1" t="s">
        <v>5320</v>
      </c>
    </row>
    <row r="133" spans="1:15" x14ac:dyDescent="0.25">
      <c r="A133" s="1" t="s">
        <v>231</v>
      </c>
      <c r="B133" t="s">
        <v>232</v>
      </c>
      <c r="C133" t="s">
        <v>5</v>
      </c>
      <c r="D133" t="s">
        <v>233</v>
      </c>
      <c r="E133" s="1" t="s">
        <v>5022</v>
      </c>
      <c r="F133" s="1" t="s">
        <v>4670</v>
      </c>
      <c r="G133" s="1" t="s">
        <v>4807</v>
      </c>
      <c r="H133" s="1"/>
      <c r="I133" s="1"/>
      <c r="J133" s="1"/>
      <c r="K133" s="1"/>
      <c r="L133">
        <v>1</v>
      </c>
      <c r="M133">
        <v>1</v>
      </c>
      <c r="N133" s="1">
        <v>1</v>
      </c>
      <c r="O133" s="1" t="s">
        <v>5320</v>
      </c>
    </row>
    <row r="134" spans="1:15" x14ac:dyDescent="0.25">
      <c r="A134" s="1" t="s">
        <v>234</v>
      </c>
      <c r="B134" t="s">
        <v>235</v>
      </c>
      <c r="C134" t="s">
        <v>5</v>
      </c>
      <c r="D134" t="s">
        <v>233</v>
      </c>
      <c r="E134" s="1" t="s">
        <v>5022</v>
      </c>
      <c r="F134" s="1" t="s">
        <v>5153</v>
      </c>
      <c r="G134" s="1" t="s">
        <v>4807</v>
      </c>
      <c r="H134" s="1"/>
      <c r="I134" s="1"/>
      <c r="J134" s="1"/>
      <c r="K134" s="1"/>
      <c r="L134">
        <v>1</v>
      </c>
      <c r="M134">
        <v>1</v>
      </c>
      <c r="N134" s="1">
        <v>1</v>
      </c>
      <c r="O134" s="1" t="s">
        <v>5320</v>
      </c>
    </row>
    <row r="135" spans="1:15" x14ac:dyDescent="0.25">
      <c r="A135" s="1" t="s">
        <v>236</v>
      </c>
      <c r="B135" t="s">
        <v>237</v>
      </c>
      <c r="C135" t="s">
        <v>5</v>
      </c>
      <c r="D135" t="s">
        <v>233</v>
      </c>
      <c r="E135" s="1" t="s">
        <v>5022</v>
      </c>
      <c r="F135" s="1" t="s">
        <v>5232</v>
      </c>
      <c r="G135" s="1" t="s">
        <v>4809</v>
      </c>
      <c r="H135" s="1"/>
      <c r="I135" s="1"/>
      <c r="J135" s="1"/>
      <c r="K135" s="1"/>
      <c r="L135">
        <v>1</v>
      </c>
      <c r="M135">
        <v>1</v>
      </c>
      <c r="N135" s="1">
        <v>1</v>
      </c>
      <c r="O135" s="1" t="s">
        <v>5320</v>
      </c>
    </row>
    <row r="136" spans="1:15" x14ac:dyDescent="0.25">
      <c r="A136" s="1" t="s">
        <v>238</v>
      </c>
      <c r="B136" t="s">
        <v>239</v>
      </c>
      <c r="C136" t="s">
        <v>5</v>
      </c>
      <c r="D136" t="s">
        <v>23</v>
      </c>
      <c r="E136" s="1" t="s">
        <v>5024</v>
      </c>
      <c r="F136" s="1" t="s">
        <v>4985</v>
      </c>
      <c r="G136" s="1" t="s">
        <v>4806</v>
      </c>
      <c r="H136" s="1" t="s">
        <v>4447</v>
      </c>
      <c r="I136" s="1"/>
      <c r="J136" s="1"/>
      <c r="K136" s="1" t="s">
        <v>5675</v>
      </c>
      <c r="L136">
        <v>1</v>
      </c>
      <c r="M136">
        <v>3</v>
      </c>
      <c r="N136" s="1">
        <v>1</v>
      </c>
      <c r="O136" s="1" t="s">
        <v>5320</v>
      </c>
    </row>
    <row r="137" spans="1:15" x14ac:dyDescent="0.25">
      <c r="A137" s="1" t="s">
        <v>240</v>
      </c>
      <c r="B137" t="s">
        <v>241</v>
      </c>
      <c r="C137" t="s">
        <v>5</v>
      </c>
      <c r="D137" t="s">
        <v>23</v>
      </c>
      <c r="E137" s="1" t="s">
        <v>5024</v>
      </c>
      <c r="F137" s="1" t="s">
        <v>5604</v>
      </c>
      <c r="G137" s="1" t="s">
        <v>4814</v>
      </c>
      <c r="H137" s="1"/>
      <c r="I137" s="1"/>
      <c r="J137" s="1" t="s">
        <v>5605</v>
      </c>
      <c r="K137" s="1"/>
      <c r="L137">
        <v>1</v>
      </c>
      <c r="N137" s="1">
        <v>1</v>
      </c>
      <c r="O137" s="1" t="s">
        <v>5320</v>
      </c>
    </row>
    <row r="138" spans="1:15" x14ac:dyDescent="0.25">
      <c r="A138" s="1" t="s">
        <v>242</v>
      </c>
      <c r="B138" t="s">
        <v>243</v>
      </c>
      <c r="C138" t="s">
        <v>5</v>
      </c>
      <c r="D138" t="s">
        <v>23</v>
      </c>
      <c r="E138" s="1" t="s">
        <v>5024</v>
      </c>
      <c r="F138" s="1" t="s">
        <v>5138</v>
      </c>
      <c r="G138" s="1" t="s">
        <v>4806</v>
      </c>
      <c r="H138" s="1"/>
      <c r="I138" s="1"/>
      <c r="J138" s="1" t="s">
        <v>5139</v>
      </c>
      <c r="K138" s="1"/>
      <c r="L138">
        <v>1</v>
      </c>
      <c r="M138">
        <v>2</v>
      </c>
      <c r="N138" s="1">
        <v>1</v>
      </c>
      <c r="O138" s="1" t="s">
        <v>5320</v>
      </c>
    </row>
    <row r="139" spans="1:15" x14ac:dyDescent="0.25">
      <c r="A139" s="1" t="s">
        <v>244</v>
      </c>
      <c r="B139" t="s">
        <v>245</v>
      </c>
      <c r="C139" t="s">
        <v>5</v>
      </c>
      <c r="D139" t="s">
        <v>23</v>
      </c>
      <c r="E139" s="1" t="s">
        <v>5024</v>
      </c>
      <c r="F139" s="1" t="s">
        <v>4629</v>
      </c>
      <c r="G139" s="1" t="s">
        <v>4806</v>
      </c>
      <c r="H139" s="1" t="s">
        <v>4450</v>
      </c>
      <c r="I139" s="1"/>
      <c r="J139" s="1"/>
      <c r="K139" s="1" t="s">
        <v>5676</v>
      </c>
      <c r="L139">
        <v>1</v>
      </c>
      <c r="M139">
        <v>3</v>
      </c>
      <c r="N139" s="1">
        <v>1</v>
      </c>
      <c r="O139" s="1" t="s">
        <v>5320</v>
      </c>
    </row>
    <row r="140" spans="1:15" x14ac:dyDescent="0.25">
      <c r="A140" s="1" t="s">
        <v>246</v>
      </c>
      <c r="B140" t="s">
        <v>247</v>
      </c>
      <c r="C140" t="s">
        <v>5</v>
      </c>
      <c r="D140" t="s">
        <v>23</v>
      </c>
      <c r="E140" s="1" t="s">
        <v>5024</v>
      </c>
      <c r="F140" s="1" t="s">
        <v>5373</v>
      </c>
      <c r="G140" s="1" t="s">
        <v>4806</v>
      </c>
      <c r="H140" s="1" t="s">
        <v>4452</v>
      </c>
      <c r="I140" s="1"/>
      <c r="J140" s="1" t="s">
        <v>4451</v>
      </c>
      <c r="K140" s="1"/>
      <c r="L140">
        <v>1</v>
      </c>
      <c r="M140">
        <v>3</v>
      </c>
      <c r="N140" s="1">
        <v>1</v>
      </c>
      <c r="O140" s="1" t="s">
        <v>5320</v>
      </c>
    </row>
    <row r="141" spans="1:15" x14ac:dyDescent="0.25">
      <c r="A141" s="1" t="s">
        <v>248</v>
      </c>
      <c r="B141" t="s">
        <v>249</v>
      </c>
      <c r="C141" t="s">
        <v>5</v>
      </c>
      <c r="D141" t="s">
        <v>23</v>
      </c>
      <c r="E141" s="1" t="s">
        <v>5024</v>
      </c>
      <c r="F141" s="1" t="s">
        <v>4771</v>
      </c>
      <c r="G141" s="1" t="s">
        <v>4806</v>
      </c>
      <c r="H141" s="1" t="s">
        <v>4454</v>
      </c>
      <c r="I141" s="1"/>
      <c r="J141" s="1" t="s">
        <v>4453</v>
      </c>
      <c r="K141" s="1"/>
      <c r="L141">
        <v>1</v>
      </c>
      <c r="M141">
        <v>3</v>
      </c>
      <c r="N141" s="1">
        <v>1</v>
      </c>
      <c r="O141" s="1" t="s">
        <v>5320</v>
      </c>
    </row>
    <row r="142" spans="1:15" x14ac:dyDescent="0.25">
      <c r="A142" s="1" t="s">
        <v>250</v>
      </c>
      <c r="B142" t="s">
        <v>251</v>
      </c>
      <c r="C142" t="s">
        <v>5</v>
      </c>
      <c r="D142" t="s">
        <v>23</v>
      </c>
      <c r="E142" s="1" t="s">
        <v>5024</v>
      </c>
      <c r="F142" s="1" t="s">
        <v>5411</v>
      </c>
      <c r="G142" s="1" t="s">
        <v>4806</v>
      </c>
      <c r="H142" s="1" t="s">
        <v>4427</v>
      </c>
      <c r="I142" s="1"/>
      <c r="J142" s="1" t="s">
        <v>5437</v>
      </c>
      <c r="K142" s="1"/>
      <c r="L142">
        <v>1</v>
      </c>
      <c r="M142">
        <v>3</v>
      </c>
      <c r="N142" s="1">
        <v>1</v>
      </c>
      <c r="O142" s="1" t="s">
        <v>5320</v>
      </c>
    </row>
    <row r="143" spans="1:15" x14ac:dyDescent="0.25">
      <c r="A143" s="1" t="s">
        <v>252</v>
      </c>
      <c r="B143" t="s">
        <v>253</v>
      </c>
      <c r="C143" t="s">
        <v>5</v>
      </c>
      <c r="D143" t="s">
        <v>23</v>
      </c>
      <c r="E143" s="1" t="s">
        <v>5024</v>
      </c>
      <c r="F143" s="1" t="s">
        <v>5459</v>
      </c>
      <c r="G143" s="1" t="s">
        <v>4806</v>
      </c>
      <c r="H143" s="1" t="s">
        <v>4456</v>
      </c>
      <c r="I143" s="1"/>
      <c r="J143" s="1"/>
      <c r="K143" s="1"/>
      <c r="L143">
        <v>1</v>
      </c>
      <c r="M143">
        <v>2</v>
      </c>
      <c r="N143" s="1">
        <v>1</v>
      </c>
      <c r="O143" s="1" t="s">
        <v>5320</v>
      </c>
    </row>
    <row r="144" spans="1:15" x14ac:dyDescent="0.25">
      <c r="A144" s="1" t="s">
        <v>254</v>
      </c>
      <c r="B144" t="s">
        <v>255</v>
      </c>
      <c r="C144" t="s">
        <v>5</v>
      </c>
      <c r="D144" t="s">
        <v>23</v>
      </c>
      <c r="E144" s="1" t="s">
        <v>5024</v>
      </c>
      <c r="F144" s="1" t="s">
        <v>5126</v>
      </c>
      <c r="G144" s="1" t="s">
        <v>4814</v>
      </c>
      <c r="H144" s="1" t="s">
        <v>4427</v>
      </c>
      <c r="I144" s="1"/>
      <c r="J144" s="1"/>
      <c r="K144" s="1"/>
      <c r="L144">
        <v>1</v>
      </c>
      <c r="M144">
        <v>2</v>
      </c>
      <c r="N144" s="1">
        <v>1</v>
      </c>
      <c r="O144" s="1" t="s">
        <v>5320</v>
      </c>
    </row>
    <row r="145" spans="1:15" x14ac:dyDescent="0.25">
      <c r="A145" s="1" t="s">
        <v>256</v>
      </c>
      <c r="B145" t="s">
        <v>257</v>
      </c>
      <c r="C145" t="s">
        <v>5</v>
      </c>
      <c r="D145" t="s">
        <v>23</v>
      </c>
      <c r="E145" s="1" t="s">
        <v>5022</v>
      </c>
      <c r="F145" s="1" t="s">
        <v>5134</v>
      </c>
      <c r="G145" s="1" t="s">
        <v>4806</v>
      </c>
      <c r="H145" s="1"/>
      <c r="I145" s="1"/>
      <c r="J145" s="1"/>
      <c r="K145" s="1"/>
      <c r="L145">
        <v>1</v>
      </c>
      <c r="M145">
        <v>1</v>
      </c>
      <c r="N145" s="1">
        <v>1</v>
      </c>
      <c r="O145" s="1" t="s">
        <v>5320</v>
      </c>
    </row>
    <row r="146" spans="1:15" x14ac:dyDescent="0.25">
      <c r="A146" s="1" t="s">
        <v>258</v>
      </c>
      <c r="B146" t="s">
        <v>259</v>
      </c>
      <c r="C146" t="s">
        <v>5</v>
      </c>
      <c r="D146" t="s">
        <v>168</v>
      </c>
      <c r="E146" s="1" t="s">
        <v>5022</v>
      </c>
      <c r="F146" s="1" t="s">
        <v>4671</v>
      </c>
      <c r="G146" s="1" t="s">
        <v>4820</v>
      </c>
      <c r="H146" s="1"/>
      <c r="I146" s="1"/>
      <c r="J146" s="1"/>
      <c r="K146" s="1"/>
      <c r="L146">
        <v>1</v>
      </c>
      <c r="M146">
        <v>1</v>
      </c>
      <c r="N146" s="1">
        <v>1</v>
      </c>
      <c r="O146" s="1" t="s">
        <v>5320</v>
      </c>
    </row>
    <row r="147" spans="1:15" x14ac:dyDescent="0.25">
      <c r="A147" s="1" t="s">
        <v>1845</v>
      </c>
      <c r="B147" t="s">
        <v>1846</v>
      </c>
      <c r="C147" t="s">
        <v>5</v>
      </c>
      <c r="D147" t="s">
        <v>205</v>
      </c>
      <c r="E147" s="1" t="s">
        <v>5022</v>
      </c>
      <c r="F147" s="1" t="s">
        <v>5119</v>
      </c>
      <c r="G147" s="1" t="s">
        <v>4807</v>
      </c>
      <c r="H147" s="1"/>
      <c r="I147" s="1"/>
      <c r="J147" s="1"/>
      <c r="K147" s="1"/>
      <c r="L147">
        <v>1</v>
      </c>
      <c r="M147">
        <v>1</v>
      </c>
      <c r="N147" s="1">
        <v>1</v>
      </c>
      <c r="O147" s="1" t="s">
        <v>5320</v>
      </c>
    </row>
    <row r="148" spans="1:15" x14ac:dyDescent="0.25">
      <c r="A148" s="1" t="s">
        <v>1847</v>
      </c>
      <c r="B148" t="s">
        <v>1848</v>
      </c>
      <c r="C148" t="s">
        <v>5</v>
      </c>
      <c r="D148" t="s">
        <v>205</v>
      </c>
      <c r="E148" s="1" t="s">
        <v>5023</v>
      </c>
      <c r="F148" s="1" t="s">
        <v>4990</v>
      </c>
      <c r="G148" s="1" t="s">
        <v>4807</v>
      </c>
      <c r="H148" s="1"/>
      <c r="I148" s="1"/>
      <c r="J148" s="1"/>
      <c r="K148" s="1"/>
      <c r="L148">
        <v>1</v>
      </c>
      <c r="M148">
        <v>1</v>
      </c>
      <c r="N148" s="1">
        <v>1</v>
      </c>
      <c r="O148" s="1" t="s">
        <v>5320</v>
      </c>
    </row>
    <row r="149" spans="1:15" x14ac:dyDescent="0.25">
      <c r="A149" s="1" t="s">
        <v>260</v>
      </c>
      <c r="B149" t="s">
        <v>261</v>
      </c>
      <c r="C149" t="s">
        <v>5</v>
      </c>
      <c r="D149" t="s">
        <v>205</v>
      </c>
      <c r="E149" s="1" t="s">
        <v>5022</v>
      </c>
      <c r="F149" s="1" t="s">
        <v>4571</v>
      </c>
      <c r="G149" s="1" t="s">
        <v>4822</v>
      </c>
      <c r="H149" s="1"/>
      <c r="I149" s="1"/>
      <c r="J149" s="1"/>
      <c r="K149" s="1"/>
      <c r="L149">
        <v>1</v>
      </c>
      <c r="M149">
        <v>1</v>
      </c>
      <c r="N149" s="1">
        <v>1</v>
      </c>
      <c r="O149" s="1" t="s">
        <v>5320</v>
      </c>
    </row>
    <row r="150" spans="1:15" x14ac:dyDescent="0.25">
      <c r="A150" s="1" t="s">
        <v>262</v>
      </c>
      <c r="B150" t="s">
        <v>263</v>
      </c>
      <c r="C150" t="s">
        <v>5</v>
      </c>
      <c r="D150" t="s">
        <v>168</v>
      </c>
      <c r="E150" s="1" t="s">
        <v>5024</v>
      </c>
      <c r="F150" s="1" t="s">
        <v>4711</v>
      </c>
      <c r="G150" s="1" t="s">
        <v>4806</v>
      </c>
      <c r="H150" s="1" t="s">
        <v>4457</v>
      </c>
      <c r="I150" s="1"/>
      <c r="J150" s="1"/>
      <c r="K150" s="1"/>
      <c r="L150">
        <v>1</v>
      </c>
      <c r="M150">
        <v>2</v>
      </c>
      <c r="N150" s="1">
        <v>1</v>
      </c>
      <c r="O150" s="1" t="s">
        <v>5320</v>
      </c>
    </row>
    <row r="151" spans="1:15" x14ac:dyDescent="0.25">
      <c r="A151" s="1" t="s">
        <v>264</v>
      </c>
      <c r="B151" t="s">
        <v>265</v>
      </c>
      <c r="C151" t="s">
        <v>5</v>
      </c>
      <c r="D151" t="s">
        <v>168</v>
      </c>
      <c r="E151" s="1" t="s">
        <v>5022</v>
      </c>
      <c r="F151" s="1" t="s">
        <v>5130</v>
      </c>
      <c r="G151" s="1" t="s">
        <v>4807</v>
      </c>
      <c r="H151" s="1"/>
      <c r="I151" s="1"/>
      <c r="J151" s="1"/>
      <c r="K151" s="1"/>
      <c r="L151">
        <v>1</v>
      </c>
      <c r="M151">
        <v>1</v>
      </c>
      <c r="N151" s="1">
        <v>1</v>
      </c>
      <c r="O151" s="1" t="s">
        <v>5320</v>
      </c>
    </row>
    <row r="152" spans="1:15" x14ac:dyDescent="0.25">
      <c r="A152" s="1" t="s">
        <v>266</v>
      </c>
      <c r="B152" t="s">
        <v>267</v>
      </c>
      <c r="C152" t="s">
        <v>5</v>
      </c>
      <c r="D152" t="s">
        <v>168</v>
      </c>
      <c r="E152" s="1" t="s">
        <v>5022</v>
      </c>
      <c r="F152" s="1" t="s">
        <v>4663</v>
      </c>
      <c r="G152" s="1" t="s">
        <v>4807</v>
      </c>
      <c r="H152" s="1"/>
      <c r="I152" s="1"/>
      <c r="J152" s="1"/>
      <c r="K152" s="1"/>
      <c r="L152">
        <v>1</v>
      </c>
      <c r="M152">
        <v>1</v>
      </c>
      <c r="N152" s="1">
        <v>1</v>
      </c>
      <c r="O152" s="1" t="s">
        <v>5320</v>
      </c>
    </row>
    <row r="153" spans="1:15" x14ac:dyDescent="0.25">
      <c r="A153" s="1" t="s">
        <v>268</v>
      </c>
      <c r="B153" t="s">
        <v>269</v>
      </c>
      <c r="C153" t="s">
        <v>5</v>
      </c>
      <c r="D153" t="s">
        <v>168</v>
      </c>
      <c r="E153" s="1" t="s">
        <v>5022</v>
      </c>
      <c r="F153" s="1" t="s">
        <v>4687</v>
      </c>
      <c r="G153" s="1" t="s">
        <v>4813</v>
      </c>
      <c r="H153" s="1"/>
      <c r="I153" s="1"/>
      <c r="J153" s="1"/>
      <c r="K153" s="1"/>
      <c r="L153">
        <v>1</v>
      </c>
      <c r="M153">
        <v>1</v>
      </c>
      <c r="N153" s="1">
        <v>1</v>
      </c>
      <c r="O153" s="1" t="s">
        <v>5320</v>
      </c>
    </row>
    <row r="154" spans="1:15" x14ac:dyDescent="0.25">
      <c r="A154" s="1" t="s">
        <v>270</v>
      </c>
      <c r="B154" t="s">
        <v>271</v>
      </c>
      <c r="C154" t="s">
        <v>5</v>
      </c>
      <c r="D154" t="s">
        <v>205</v>
      </c>
      <c r="E154" s="1" t="s">
        <v>5022</v>
      </c>
      <c r="F154" s="1" t="s">
        <v>5374</v>
      </c>
      <c r="G154" s="1" t="s">
        <v>4807</v>
      </c>
      <c r="H154" s="1"/>
      <c r="I154" s="1"/>
      <c r="J154" s="1"/>
      <c r="K154" s="1"/>
      <c r="L154">
        <v>1</v>
      </c>
      <c r="M154">
        <v>1</v>
      </c>
      <c r="N154" s="1">
        <v>1</v>
      </c>
      <c r="O154" s="1" t="s">
        <v>5320</v>
      </c>
    </row>
    <row r="155" spans="1:15" x14ac:dyDescent="0.25">
      <c r="A155" s="1" t="s">
        <v>272</v>
      </c>
      <c r="B155" t="s">
        <v>273</v>
      </c>
      <c r="C155" t="s">
        <v>5</v>
      </c>
      <c r="D155" t="s">
        <v>205</v>
      </c>
      <c r="E155" s="1" t="s">
        <v>5022</v>
      </c>
      <c r="F155" s="1" t="s">
        <v>5233</v>
      </c>
      <c r="G155" s="1" t="s">
        <v>4808</v>
      </c>
      <c r="H155" s="1"/>
      <c r="I155" s="1"/>
      <c r="J155" s="1"/>
      <c r="K155" s="1"/>
      <c r="L155">
        <v>1</v>
      </c>
      <c r="M155">
        <v>1</v>
      </c>
      <c r="N155" s="1">
        <v>1</v>
      </c>
      <c r="O155" s="1" t="s">
        <v>5320</v>
      </c>
    </row>
    <row r="156" spans="1:15" x14ac:dyDescent="0.25">
      <c r="A156" s="1" t="s">
        <v>1849</v>
      </c>
      <c r="B156" t="s">
        <v>1850</v>
      </c>
      <c r="C156" t="s">
        <v>5</v>
      </c>
      <c r="D156" t="s">
        <v>205</v>
      </c>
      <c r="E156" s="1" t="s">
        <v>5023</v>
      </c>
      <c r="F156" s="1" t="s">
        <v>5375</v>
      </c>
      <c r="G156" s="1" t="s">
        <v>4807</v>
      </c>
      <c r="H156" s="1"/>
      <c r="I156" s="1"/>
      <c r="J156" s="1"/>
      <c r="K156" s="1"/>
      <c r="L156">
        <v>1</v>
      </c>
      <c r="M156">
        <v>1</v>
      </c>
      <c r="N156" s="1">
        <v>1</v>
      </c>
      <c r="O156" s="1" t="s">
        <v>5320</v>
      </c>
    </row>
    <row r="157" spans="1:15" x14ac:dyDescent="0.25">
      <c r="A157" s="1" t="s">
        <v>274</v>
      </c>
      <c r="B157" t="s">
        <v>275</v>
      </c>
      <c r="C157" t="s">
        <v>5</v>
      </c>
      <c r="D157" t="s">
        <v>50</v>
      </c>
      <c r="E157" s="1" t="s">
        <v>5022</v>
      </c>
      <c r="F157" s="1" t="s">
        <v>4662</v>
      </c>
      <c r="G157" s="1" t="s">
        <v>4808</v>
      </c>
      <c r="H157" s="1"/>
      <c r="I157" s="1"/>
      <c r="J157" s="1"/>
      <c r="K157" s="1"/>
      <c r="L157">
        <v>1</v>
      </c>
      <c r="M157">
        <v>1</v>
      </c>
      <c r="N157" s="1">
        <v>1</v>
      </c>
      <c r="O157" s="1" t="s">
        <v>5320</v>
      </c>
    </row>
    <row r="158" spans="1:15" x14ac:dyDescent="0.25">
      <c r="A158" s="1" t="s">
        <v>276</v>
      </c>
      <c r="B158" t="s">
        <v>277</v>
      </c>
      <c r="C158" t="s">
        <v>5</v>
      </c>
      <c r="D158" t="s">
        <v>50</v>
      </c>
      <c r="E158" s="1" t="s">
        <v>5022</v>
      </c>
      <c r="F158" s="1" t="s">
        <v>4659</v>
      </c>
      <c r="G158" s="1" t="s">
        <v>4807</v>
      </c>
      <c r="H158" s="1"/>
      <c r="I158" s="1"/>
      <c r="J158" s="1"/>
      <c r="K158" s="1"/>
      <c r="L158">
        <v>1</v>
      </c>
      <c r="M158">
        <v>1</v>
      </c>
      <c r="N158" s="1">
        <v>1</v>
      </c>
      <c r="O158" s="1" t="s">
        <v>5320</v>
      </c>
    </row>
    <row r="159" spans="1:15" x14ac:dyDescent="0.25">
      <c r="A159" s="1" t="s">
        <v>278</v>
      </c>
      <c r="B159" t="s">
        <v>279</v>
      </c>
      <c r="C159" t="s">
        <v>5</v>
      </c>
      <c r="D159" t="s">
        <v>39</v>
      </c>
      <c r="E159" s="1" t="s">
        <v>5024</v>
      </c>
      <c r="F159" s="1" t="s">
        <v>5328</v>
      </c>
      <c r="G159" s="1" t="s">
        <v>4807</v>
      </c>
      <c r="H159" s="1"/>
      <c r="I159" s="1"/>
      <c r="J159" s="1"/>
      <c r="K159" s="1"/>
      <c r="L159">
        <v>1</v>
      </c>
      <c r="M159">
        <v>1</v>
      </c>
      <c r="N159" s="1">
        <v>1</v>
      </c>
      <c r="O159" s="1" t="s">
        <v>5320</v>
      </c>
    </row>
    <row r="160" spans="1:15" x14ac:dyDescent="0.25">
      <c r="A160" s="1" t="s">
        <v>280</v>
      </c>
      <c r="B160" t="s">
        <v>281</v>
      </c>
      <c r="C160" t="s">
        <v>5</v>
      </c>
      <c r="D160" t="s">
        <v>6</v>
      </c>
      <c r="E160" s="1" t="s">
        <v>5022</v>
      </c>
      <c r="F160" s="1" t="s">
        <v>5234</v>
      </c>
      <c r="G160" s="1" t="s">
        <v>4807</v>
      </c>
      <c r="H160" s="1"/>
      <c r="I160" s="1"/>
      <c r="J160" s="1"/>
      <c r="K160" s="1"/>
      <c r="L160">
        <v>1</v>
      </c>
      <c r="M160">
        <v>1</v>
      </c>
      <c r="N160" s="1">
        <v>1</v>
      </c>
      <c r="O160" s="1" t="s">
        <v>5320</v>
      </c>
    </row>
    <row r="161" spans="1:15" x14ac:dyDescent="0.25">
      <c r="A161" s="1" t="s">
        <v>282</v>
      </c>
      <c r="B161" t="s">
        <v>283</v>
      </c>
      <c r="C161" t="s">
        <v>5</v>
      </c>
      <c r="D161" t="s">
        <v>6</v>
      </c>
      <c r="E161" s="1" t="s">
        <v>5022</v>
      </c>
      <c r="F161" s="1" t="s">
        <v>4991</v>
      </c>
      <c r="G161" s="1" t="s">
        <v>4818</v>
      </c>
      <c r="H161" s="1"/>
      <c r="I161" s="1"/>
      <c r="J161" s="1"/>
      <c r="K161" s="1"/>
      <c r="L161">
        <v>1</v>
      </c>
      <c r="M161">
        <v>1</v>
      </c>
      <c r="N161" s="1">
        <v>1</v>
      </c>
      <c r="O161" s="1" t="s">
        <v>5320</v>
      </c>
    </row>
    <row r="162" spans="1:15" x14ac:dyDescent="0.25">
      <c r="A162" s="1" t="s">
        <v>284</v>
      </c>
      <c r="B162" t="s">
        <v>285</v>
      </c>
      <c r="C162" t="s">
        <v>5</v>
      </c>
      <c r="D162" t="s">
        <v>6</v>
      </c>
      <c r="E162" s="1" t="s">
        <v>5022</v>
      </c>
      <c r="F162" s="1" t="s">
        <v>5329</v>
      </c>
      <c r="G162" s="1" t="s">
        <v>4806</v>
      </c>
      <c r="H162" s="1" t="s">
        <v>4423</v>
      </c>
      <c r="I162" s="1"/>
      <c r="J162" s="1"/>
      <c r="K162" s="1"/>
      <c r="L162">
        <v>1</v>
      </c>
      <c r="M162">
        <v>2</v>
      </c>
      <c r="N162" s="1">
        <v>1</v>
      </c>
      <c r="O162" s="1" t="s">
        <v>5320</v>
      </c>
    </row>
    <row r="163" spans="1:15" x14ac:dyDescent="0.25">
      <c r="A163" s="1" t="s">
        <v>286</v>
      </c>
      <c r="B163" t="s">
        <v>287</v>
      </c>
      <c r="C163" t="s">
        <v>5</v>
      </c>
      <c r="D163" t="s">
        <v>6</v>
      </c>
      <c r="E163" s="1" t="s">
        <v>5022</v>
      </c>
      <c r="F163" s="1" t="s">
        <v>5463</v>
      </c>
      <c r="G163" s="1" t="s">
        <v>4807</v>
      </c>
      <c r="H163" s="1" t="s">
        <v>4442</v>
      </c>
      <c r="I163" s="1"/>
      <c r="J163" s="1"/>
      <c r="K163" s="1" t="s">
        <v>5464</v>
      </c>
      <c r="L163">
        <v>1</v>
      </c>
      <c r="M163">
        <v>3</v>
      </c>
      <c r="N163" s="1">
        <v>1</v>
      </c>
      <c r="O163" s="1" t="s">
        <v>5320</v>
      </c>
    </row>
    <row r="164" spans="1:15" x14ac:dyDescent="0.25">
      <c r="A164" s="1" t="s">
        <v>288</v>
      </c>
      <c r="B164" t="s">
        <v>289</v>
      </c>
      <c r="C164" t="s">
        <v>5</v>
      </c>
      <c r="D164" t="s">
        <v>6</v>
      </c>
      <c r="E164" s="1" t="s">
        <v>5022</v>
      </c>
      <c r="F164" s="1" t="s">
        <v>4635</v>
      </c>
      <c r="G164" s="1" t="s">
        <v>4807</v>
      </c>
      <c r="H164" s="1" t="s">
        <v>4438</v>
      </c>
      <c r="I164" s="1"/>
      <c r="J164" s="1"/>
      <c r="K164" s="1"/>
      <c r="L164">
        <v>1</v>
      </c>
      <c r="M164">
        <v>2</v>
      </c>
      <c r="N164" s="1">
        <v>1</v>
      </c>
      <c r="O164" s="1" t="s">
        <v>5320</v>
      </c>
    </row>
    <row r="165" spans="1:15" x14ac:dyDescent="0.25">
      <c r="A165" s="1" t="s">
        <v>290</v>
      </c>
      <c r="B165" t="s">
        <v>291</v>
      </c>
      <c r="C165" t="s">
        <v>5</v>
      </c>
      <c r="D165" t="s">
        <v>205</v>
      </c>
      <c r="E165" s="1" t="s">
        <v>5022</v>
      </c>
      <c r="F165" s="1" t="s">
        <v>4717</v>
      </c>
      <c r="G165" s="1" t="s">
        <v>4819</v>
      </c>
      <c r="H165" s="1"/>
      <c r="I165" s="1"/>
      <c r="J165" s="1"/>
      <c r="K165" s="1"/>
      <c r="L165">
        <v>1</v>
      </c>
      <c r="M165">
        <v>1</v>
      </c>
      <c r="N165" s="1">
        <v>1</v>
      </c>
      <c r="O165" s="1" t="s">
        <v>5320</v>
      </c>
    </row>
    <row r="166" spans="1:15" x14ac:dyDescent="0.25">
      <c r="A166" s="1" t="s">
        <v>292</v>
      </c>
      <c r="B166" t="s">
        <v>293</v>
      </c>
      <c r="C166" t="s">
        <v>5</v>
      </c>
      <c r="D166" t="s">
        <v>42</v>
      </c>
      <c r="E166" s="1" t="s">
        <v>5022</v>
      </c>
      <c r="F166" s="1" t="s">
        <v>4670</v>
      </c>
      <c r="G166" s="1" t="s">
        <v>4807</v>
      </c>
      <c r="H166" s="1"/>
      <c r="I166" s="1"/>
      <c r="J166" s="1"/>
      <c r="K166" s="1"/>
      <c r="L166">
        <v>1</v>
      </c>
      <c r="M166">
        <v>1</v>
      </c>
      <c r="N166" s="1">
        <v>1</v>
      </c>
      <c r="O166" s="1" t="s">
        <v>5320</v>
      </c>
    </row>
    <row r="167" spans="1:15" x14ac:dyDescent="0.25">
      <c r="A167" s="1" t="s">
        <v>294</v>
      </c>
      <c r="B167" t="s">
        <v>295</v>
      </c>
      <c r="C167" t="s">
        <v>5</v>
      </c>
      <c r="D167" t="s">
        <v>42</v>
      </c>
      <c r="E167" s="1" t="s">
        <v>5022</v>
      </c>
      <c r="F167" s="1" t="s">
        <v>4628</v>
      </c>
      <c r="G167" s="1" t="s">
        <v>4807</v>
      </c>
      <c r="H167" s="1"/>
      <c r="I167" s="1"/>
      <c r="J167" s="1"/>
      <c r="K167" s="1"/>
      <c r="L167">
        <v>1</v>
      </c>
      <c r="M167">
        <v>1</v>
      </c>
      <c r="N167" s="1">
        <v>1</v>
      </c>
      <c r="O167" s="1" t="s">
        <v>5320</v>
      </c>
    </row>
    <row r="168" spans="1:15" x14ac:dyDescent="0.25">
      <c r="A168" s="1" t="s">
        <v>1851</v>
      </c>
      <c r="B168" t="s">
        <v>1852</v>
      </c>
      <c r="C168" t="s">
        <v>5</v>
      </c>
      <c r="D168" t="s">
        <v>42</v>
      </c>
      <c r="E168" s="1" t="s">
        <v>5023</v>
      </c>
      <c r="F168" s="1" t="s">
        <v>4659</v>
      </c>
      <c r="G168" s="1" t="s">
        <v>4807</v>
      </c>
      <c r="H168" s="1"/>
      <c r="I168" s="1"/>
      <c r="J168" s="1"/>
      <c r="K168" s="1"/>
      <c r="L168">
        <v>1</v>
      </c>
      <c r="M168">
        <v>1</v>
      </c>
      <c r="N168" s="1">
        <v>1</v>
      </c>
      <c r="O168" s="1" t="s">
        <v>5320</v>
      </c>
    </row>
    <row r="169" spans="1:15" x14ac:dyDescent="0.25">
      <c r="A169" s="1" t="s">
        <v>296</v>
      </c>
      <c r="B169" t="s">
        <v>297</v>
      </c>
      <c r="C169" t="s">
        <v>5</v>
      </c>
      <c r="D169" t="s">
        <v>42</v>
      </c>
      <c r="E169" s="1" t="s">
        <v>5022</v>
      </c>
      <c r="F169" s="1" t="s">
        <v>4657</v>
      </c>
      <c r="G169" s="1" t="s">
        <v>4807</v>
      </c>
      <c r="H169" s="1"/>
      <c r="I169" s="1"/>
      <c r="J169" s="1"/>
      <c r="K169" s="1"/>
      <c r="L169">
        <v>1</v>
      </c>
      <c r="M169">
        <v>1</v>
      </c>
      <c r="N169" s="1">
        <v>1</v>
      </c>
      <c r="O169" s="1" t="s">
        <v>5320</v>
      </c>
    </row>
    <row r="170" spans="1:15" x14ac:dyDescent="0.25">
      <c r="A170" s="1" t="s">
        <v>1853</v>
      </c>
      <c r="B170" t="s">
        <v>1854</v>
      </c>
      <c r="C170" t="s">
        <v>5</v>
      </c>
      <c r="D170" t="s">
        <v>151</v>
      </c>
      <c r="E170" s="1" t="s">
        <v>5022</v>
      </c>
      <c r="F170" s="1" t="s">
        <v>4599</v>
      </c>
      <c r="G170" s="1" t="s">
        <v>4807</v>
      </c>
      <c r="H170" s="1"/>
      <c r="I170" s="1"/>
      <c r="J170" s="1"/>
      <c r="K170" s="1" t="s">
        <v>5677</v>
      </c>
      <c r="L170">
        <v>1</v>
      </c>
      <c r="M170">
        <v>2</v>
      </c>
      <c r="N170" s="1">
        <v>1</v>
      </c>
      <c r="O170" s="1" t="s">
        <v>5320</v>
      </c>
    </row>
    <row r="171" spans="1:15" x14ac:dyDescent="0.25">
      <c r="A171" s="1" t="s">
        <v>1855</v>
      </c>
      <c r="B171" t="s">
        <v>1856</v>
      </c>
      <c r="C171" t="s">
        <v>5</v>
      </c>
      <c r="D171" t="s">
        <v>151</v>
      </c>
      <c r="E171" s="1" t="s">
        <v>5022</v>
      </c>
      <c r="F171" s="1" t="s">
        <v>5566</v>
      </c>
      <c r="G171" s="1" t="s">
        <v>4807</v>
      </c>
      <c r="H171" s="1"/>
      <c r="I171" s="1"/>
      <c r="J171" s="1"/>
      <c r="K171" s="1"/>
      <c r="L171">
        <v>1</v>
      </c>
      <c r="M171">
        <v>1</v>
      </c>
      <c r="N171" s="1">
        <v>1</v>
      </c>
      <c r="O171" s="1" t="s">
        <v>5320</v>
      </c>
    </row>
    <row r="172" spans="1:15" x14ac:dyDescent="0.25">
      <c r="A172" s="1" t="s">
        <v>298</v>
      </c>
      <c r="B172" t="s">
        <v>299</v>
      </c>
      <c r="C172" t="s">
        <v>5</v>
      </c>
      <c r="D172" t="s">
        <v>210</v>
      </c>
      <c r="E172" s="1" t="s">
        <v>5022</v>
      </c>
      <c r="F172" s="1" t="s">
        <v>5125</v>
      </c>
      <c r="G172" s="1" t="s">
        <v>4807</v>
      </c>
      <c r="H172" s="1"/>
      <c r="I172" s="1"/>
      <c r="J172" s="1"/>
      <c r="K172" s="1"/>
      <c r="L172">
        <v>1</v>
      </c>
      <c r="M172">
        <v>1</v>
      </c>
      <c r="N172" s="1">
        <v>1</v>
      </c>
      <c r="O172" s="1" t="s">
        <v>5320</v>
      </c>
    </row>
    <row r="173" spans="1:15" x14ac:dyDescent="0.25">
      <c r="A173" s="1" t="s">
        <v>300</v>
      </c>
      <c r="B173" t="s">
        <v>301</v>
      </c>
      <c r="C173" t="s">
        <v>5</v>
      </c>
      <c r="D173" t="s">
        <v>210</v>
      </c>
      <c r="E173" s="1" t="s">
        <v>5022</v>
      </c>
      <c r="F173" s="1" t="s">
        <v>5127</v>
      </c>
      <c r="G173" s="1" t="s">
        <v>4807</v>
      </c>
      <c r="H173" s="1"/>
      <c r="I173" s="1"/>
      <c r="J173" s="1"/>
      <c r="K173" s="1"/>
      <c r="L173">
        <v>1</v>
      </c>
      <c r="M173">
        <v>1</v>
      </c>
      <c r="N173" s="1">
        <v>1</v>
      </c>
      <c r="O173" s="1" t="s">
        <v>5320</v>
      </c>
    </row>
    <row r="174" spans="1:15" x14ac:dyDescent="0.25">
      <c r="A174" s="1" t="s">
        <v>302</v>
      </c>
      <c r="B174" t="s">
        <v>303</v>
      </c>
      <c r="C174" t="s">
        <v>5</v>
      </c>
      <c r="D174" t="s">
        <v>210</v>
      </c>
      <c r="E174" s="1" t="s">
        <v>5022</v>
      </c>
      <c r="F174" s="1" t="s">
        <v>4672</v>
      </c>
      <c r="G174" s="1" t="s">
        <v>4809</v>
      </c>
      <c r="H174" s="1"/>
      <c r="I174" s="1"/>
      <c r="J174" s="1"/>
      <c r="K174" s="1"/>
      <c r="L174">
        <v>1</v>
      </c>
      <c r="M174">
        <v>1</v>
      </c>
      <c r="N174" s="1">
        <v>1</v>
      </c>
      <c r="O174" s="1" t="s">
        <v>5320</v>
      </c>
    </row>
    <row r="175" spans="1:15" x14ac:dyDescent="0.25">
      <c r="A175" s="1" t="s">
        <v>304</v>
      </c>
      <c r="B175" t="s">
        <v>305</v>
      </c>
      <c r="C175" t="s">
        <v>5</v>
      </c>
      <c r="D175" t="s">
        <v>210</v>
      </c>
      <c r="E175" s="1" t="s">
        <v>5022</v>
      </c>
      <c r="F175" s="1" t="s">
        <v>4670</v>
      </c>
      <c r="G175" s="1" t="s">
        <v>4807</v>
      </c>
      <c r="H175" s="1"/>
      <c r="I175" s="1"/>
      <c r="J175" s="1"/>
      <c r="K175" s="1"/>
      <c r="L175">
        <v>1</v>
      </c>
      <c r="M175">
        <v>1</v>
      </c>
      <c r="N175" s="1">
        <v>1</v>
      </c>
      <c r="O175" s="1" t="s">
        <v>5320</v>
      </c>
    </row>
    <row r="176" spans="1:15" x14ac:dyDescent="0.25">
      <c r="A176" s="1" t="s">
        <v>306</v>
      </c>
      <c r="B176" t="s">
        <v>307</v>
      </c>
      <c r="C176" t="s">
        <v>5</v>
      </c>
      <c r="D176" t="s">
        <v>210</v>
      </c>
      <c r="E176" s="1" t="s">
        <v>5022</v>
      </c>
      <c r="F176" s="1" t="s">
        <v>4648</v>
      </c>
      <c r="G176" s="1" t="s">
        <v>4807</v>
      </c>
      <c r="H176" s="1" t="s">
        <v>4459</v>
      </c>
      <c r="I176" s="1"/>
      <c r="J176" s="1"/>
      <c r="K176" s="1"/>
      <c r="L176">
        <v>1</v>
      </c>
      <c r="M176">
        <v>2</v>
      </c>
      <c r="N176" s="1">
        <v>1</v>
      </c>
      <c r="O176" s="1" t="s">
        <v>5320</v>
      </c>
    </row>
    <row r="177" spans="1:15" x14ac:dyDescent="0.25">
      <c r="A177" s="1" t="s">
        <v>308</v>
      </c>
      <c r="B177" t="s">
        <v>309</v>
      </c>
      <c r="C177" t="s">
        <v>5</v>
      </c>
      <c r="D177" t="s">
        <v>310</v>
      </c>
      <c r="E177" s="1" t="s">
        <v>5022</v>
      </c>
      <c r="F177" s="1" t="s">
        <v>5496</v>
      </c>
      <c r="G177" s="1" t="s">
        <v>4807</v>
      </c>
      <c r="H177" s="1"/>
      <c r="I177" s="1"/>
      <c r="J177" s="1"/>
      <c r="K177" s="1"/>
      <c r="L177">
        <v>1</v>
      </c>
      <c r="M177">
        <v>1</v>
      </c>
      <c r="N177" s="1">
        <v>1</v>
      </c>
      <c r="O177" s="1" t="s">
        <v>5320</v>
      </c>
    </row>
    <row r="178" spans="1:15" x14ac:dyDescent="0.25">
      <c r="A178" s="1" t="s">
        <v>1857</v>
      </c>
      <c r="B178" t="s">
        <v>1858</v>
      </c>
      <c r="C178" t="s">
        <v>5</v>
      </c>
      <c r="D178" t="s">
        <v>310</v>
      </c>
      <c r="E178" s="1" t="s">
        <v>5022</v>
      </c>
      <c r="F178" s="1" t="s">
        <v>5606</v>
      </c>
      <c r="G178" s="1" t="s">
        <v>4807</v>
      </c>
      <c r="H178" s="1"/>
      <c r="I178" s="1"/>
      <c r="J178" s="1"/>
      <c r="K178" s="1"/>
      <c r="L178">
        <v>1</v>
      </c>
      <c r="M178">
        <v>1</v>
      </c>
      <c r="N178" s="1">
        <v>1</v>
      </c>
      <c r="O178" s="1" t="s">
        <v>5320</v>
      </c>
    </row>
    <row r="179" spans="1:15" x14ac:dyDescent="0.25">
      <c r="A179" s="1" t="s">
        <v>311</v>
      </c>
      <c r="B179" t="s">
        <v>312</v>
      </c>
      <c r="C179" t="s">
        <v>5</v>
      </c>
      <c r="D179" t="s">
        <v>310</v>
      </c>
      <c r="E179" s="1" t="s">
        <v>5022</v>
      </c>
      <c r="F179" s="1" t="s">
        <v>4712</v>
      </c>
      <c r="G179" s="1" t="s">
        <v>4811</v>
      </c>
      <c r="H179" s="1"/>
      <c r="I179" s="1"/>
      <c r="J179" s="1"/>
      <c r="K179" s="1"/>
      <c r="L179">
        <v>1</v>
      </c>
      <c r="M179">
        <v>1</v>
      </c>
      <c r="N179" s="1">
        <v>1</v>
      </c>
      <c r="O179" s="1" t="s">
        <v>5320</v>
      </c>
    </row>
    <row r="180" spans="1:15" x14ac:dyDescent="0.25">
      <c r="A180" s="1" t="s">
        <v>313</v>
      </c>
      <c r="B180" t="s">
        <v>314</v>
      </c>
      <c r="C180" t="s">
        <v>5</v>
      </c>
      <c r="D180" t="s">
        <v>310</v>
      </c>
      <c r="E180" s="1" t="s">
        <v>5022</v>
      </c>
      <c r="F180" s="1" t="s">
        <v>4650</v>
      </c>
      <c r="G180" s="1" t="s">
        <v>4806</v>
      </c>
      <c r="H180" s="1"/>
      <c r="I180" s="1"/>
      <c r="J180" s="1"/>
      <c r="K180" s="1"/>
      <c r="L180">
        <v>1</v>
      </c>
      <c r="M180">
        <v>1</v>
      </c>
      <c r="N180" s="1">
        <v>1</v>
      </c>
      <c r="O180" s="1" t="s">
        <v>5320</v>
      </c>
    </row>
    <row r="181" spans="1:15" x14ac:dyDescent="0.25">
      <c r="A181" s="1" t="s">
        <v>315</v>
      </c>
      <c r="B181" t="s">
        <v>316</v>
      </c>
      <c r="C181" t="s">
        <v>5</v>
      </c>
      <c r="D181" t="s">
        <v>310</v>
      </c>
      <c r="E181" s="1" t="s">
        <v>5022</v>
      </c>
      <c r="F181" s="1" t="s">
        <v>4658</v>
      </c>
      <c r="G181" s="1" t="s">
        <v>4814</v>
      </c>
      <c r="H181" s="1" t="s">
        <v>4460</v>
      </c>
      <c r="I181" s="1"/>
      <c r="J181" s="1"/>
      <c r="K181" s="1" t="s">
        <v>5678</v>
      </c>
      <c r="L181">
        <v>1</v>
      </c>
      <c r="M181">
        <v>3</v>
      </c>
      <c r="N181" s="1">
        <v>1</v>
      </c>
      <c r="O181" s="1" t="s">
        <v>5320</v>
      </c>
    </row>
    <row r="182" spans="1:15" x14ac:dyDescent="0.25">
      <c r="A182" s="1" t="s">
        <v>317</v>
      </c>
      <c r="B182" t="s">
        <v>318</v>
      </c>
      <c r="C182" t="s">
        <v>5</v>
      </c>
      <c r="D182" t="s">
        <v>310</v>
      </c>
      <c r="E182" s="1" t="s">
        <v>5022</v>
      </c>
      <c r="F182" s="1" t="s">
        <v>4990</v>
      </c>
      <c r="G182" s="1" t="s">
        <v>4808</v>
      </c>
      <c r="H182" s="1" t="s">
        <v>4427</v>
      </c>
      <c r="I182" s="1"/>
      <c r="J182" s="1"/>
      <c r="K182" s="1"/>
      <c r="L182">
        <v>1</v>
      </c>
      <c r="M182">
        <v>2</v>
      </c>
      <c r="N182" s="1">
        <v>1</v>
      </c>
      <c r="O182" s="1" t="s">
        <v>5320</v>
      </c>
    </row>
    <row r="183" spans="1:15" x14ac:dyDescent="0.25">
      <c r="A183" s="1" t="s">
        <v>319</v>
      </c>
      <c r="B183" t="s">
        <v>320</v>
      </c>
      <c r="C183" t="s">
        <v>5</v>
      </c>
      <c r="D183" t="s">
        <v>310</v>
      </c>
      <c r="E183" s="1" t="s">
        <v>5022</v>
      </c>
      <c r="F183" s="1"/>
      <c r="G183" s="1"/>
      <c r="H183" s="1"/>
      <c r="I183" s="1"/>
      <c r="J183" s="1"/>
      <c r="K183" s="1" t="s">
        <v>5679</v>
      </c>
      <c r="L183">
        <v>0</v>
      </c>
      <c r="M183">
        <v>1</v>
      </c>
      <c r="N183" s="1">
        <v>1</v>
      </c>
      <c r="O183" s="1" t="s">
        <v>4807</v>
      </c>
    </row>
    <row r="184" spans="1:15" x14ac:dyDescent="0.25">
      <c r="A184" s="1" t="s">
        <v>321</v>
      </c>
      <c r="B184" t="s">
        <v>322</v>
      </c>
      <c r="C184" t="s">
        <v>5</v>
      </c>
      <c r="D184" t="s">
        <v>310</v>
      </c>
      <c r="E184" s="1" t="s">
        <v>5024</v>
      </c>
      <c r="F184" s="1" t="s">
        <v>5517</v>
      </c>
      <c r="G184" s="1" t="s">
        <v>4808</v>
      </c>
      <c r="H184" s="1"/>
      <c r="I184" s="1"/>
      <c r="J184" s="1" t="s">
        <v>5518</v>
      </c>
      <c r="K184" s="1"/>
      <c r="L184">
        <v>1</v>
      </c>
      <c r="M184">
        <v>2</v>
      </c>
      <c r="N184" s="1">
        <v>1</v>
      </c>
      <c r="O184" s="1" t="s">
        <v>5320</v>
      </c>
    </row>
    <row r="185" spans="1:15" x14ac:dyDescent="0.25">
      <c r="A185" s="1" t="s">
        <v>323</v>
      </c>
      <c r="B185" t="s">
        <v>324</v>
      </c>
      <c r="C185" t="s">
        <v>5</v>
      </c>
      <c r="D185" t="s">
        <v>310</v>
      </c>
      <c r="E185" s="1" t="s">
        <v>5022</v>
      </c>
      <c r="F185" s="1" t="s">
        <v>4635</v>
      </c>
      <c r="G185" s="1" t="s">
        <v>4807</v>
      </c>
      <c r="H185" s="1" t="s">
        <v>4461</v>
      </c>
      <c r="I185" s="1"/>
      <c r="J185" s="1"/>
      <c r="K185" s="1"/>
      <c r="L185">
        <v>1</v>
      </c>
      <c r="M185">
        <v>2</v>
      </c>
      <c r="N185" s="1">
        <v>1</v>
      </c>
      <c r="O185" s="1" t="s">
        <v>5320</v>
      </c>
    </row>
    <row r="186" spans="1:15" x14ac:dyDescent="0.25">
      <c r="A186" s="1" t="s">
        <v>1859</v>
      </c>
      <c r="B186" t="s">
        <v>1860</v>
      </c>
      <c r="C186" t="s">
        <v>5</v>
      </c>
      <c r="D186" t="s">
        <v>310</v>
      </c>
      <c r="E186" s="1" t="s">
        <v>5023</v>
      </c>
      <c r="F186" s="1" t="s">
        <v>5607</v>
      </c>
      <c r="G186" s="1" t="s">
        <v>4810</v>
      </c>
      <c r="H186" s="1"/>
      <c r="I186" s="1"/>
      <c r="J186" s="1"/>
      <c r="K186" s="1"/>
      <c r="L186">
        <v>1</v>
      </c>
      <c r="M186">
        <v>1</v>
      </c>
      <c r="N186" s="1">
        <v>1</v>
      </c>
      <c r="O186" s="1" t="s">
        <v>5320</v>
      </c>
    </row>
    <row r="187" spans="1:15" x14ac:dyDescent="0.25">
      <c r="A187" s="1" t="s">
        <v>325</v>
      </c>
      <c r="B187" t="s">
        <v>326</v>
      </c>
      <c r="C187" t="s">
        <v>5</v>
      </c>
      <c r="D187" t="s">
        <v>310</v>
      </c>
      <c r="E187" s="1" t="s">
        <v>5022</v>
      </c>
      <c r="F187" s="1" t="s">
        <v>4789</v>
      </c>
      <c r="G187" s="1" t="s">
        <v>4814</v>
      </c>
      <c r="H187" s="1"/>
      <c r="I187" s="1"/>
      <c r="J187" s="1"/>
      <c r="K187" s="1"/>
      <c r="L187">
        <v>1</v>
      </c>
      <c r="M187">
        <v>1</v>
      </c>
      <c r="N187" s="1">
        <v>1</v>
      </c>
      <c r="O187" s="1" t="s">
        <v>5320</v>
      </c>
    </row>
    <row r="188" spans="1:15" x14ac:dyDescent="0.25">
      <c r="A188" s="1" t="s">
        <v>327</v>
      </c>
      <c r="B188" t="s">
        <v>328</v>
      </c>
      <c r="C188" t="s">
        <v>5</v>
      </c>
      <c r="D188" t="s">
        <v>310</v>
      </c>
      <c r="E188" s="1" t="s">
        <v>5022</v>
      </c>
      <c r="F188" s="1" t="s">
        <v>5567</v>
      </c>
      <c r="G188" s="1" t="s">
        <v>4807</v>
      </c>
      <c r="H188" s="1"/>
      <c r="I188" s="1"/>
      <c r="J188" s="1"/>
      <c r="K188" s="1"/>
      <c r="L188">
        <v>1</v>
      </c>
      <c r="M188">
        <v>1</v>
      </c>
      <c r="N188" s="1">
        <v>1</v>
      </c>
      <c r="O188" s="1" t="s">
        <v>5320</v>
      </c>
    </row>
    <row r="189" spans="1:15" x14ac:dyDescent="0.25">
      <c r="A189" s="1" t="s">
        <v>329</v>
      </c>
      <c r="B189" t="s">
        <v>330</v>
      </c>
      <c r="C189" t="s">
        <v>5</v>
      </c>
      <c r="D189" t="s">
        <v>310</v>
      </c>
      <c r="E189" s="1" t="s">
        <v>5022</v>
      </c>
      <c r="F189" s="1"/>
      <c r="G189" s="1"/>
      <c r="H189" s="1"/>
      <c r="I189" s="1"/>
      <c r="J189" s="1"/>
      <c r="K189" s="1"/>
      <c r="L189">
        <v>0</v>
      </c>
      <c r="M189">
        <v>0</v>
      </c>
      <c r="N189" s="1">
        <v>1</v>
      </c>
      <c r="O189" s="1" t="s">
        <v>4807</v>
      </c>
    </row>
    <row r="190" spans="1:15" x14ac:dyDescent="0.25">
      <c r="A190" s="1" t="s">
        <v>331</v>
      </c>
      <c r="B190" t="s">
        <v>332</v>
      </c>
      <c r="C190" t="s">
        <v>5</v>
      </c>
      <c r="D190" t="s">
        <v>310</v>
      </c>
      <c r="E190" s="1" t="s">
        <v>5022</v>
      </c>
      <c r="F190" s="1" t="s">
        <v>4590</v>
      </c>
      <c r="G190" s="1" t="s">
        <v>4807</v>
      </c>
      <c r="H190" s="1"/>
      <c r="I190" s="1"/>
      <c r="J190" s="1"/>
      <c r="K190" s="1"/>
      <c r="L190">
        <v>1</v>
      </c>
      <c r="M190">
        <v>1</v>
      </c>
      <c r="N190" s="1">
        <v>1</v>
      </c>
      <c r="O190" s="1" t="s">
        <v>5320</v>
      </c>
    </row>
    <row r="191" spans="1:15" x14ac:dyDescent="0.25">
      <c r="A191" s="1" t="s">
        <v>1861</v>
      </c>
      <c r="B191" t="s">
        <v>1862</v>
      </c>
      <c r="C191" t="s">
        <v>5</v>
      </c>
      <c r="D191" t="s">
        <v>205</v>
      </c>
      <c r="E191" s="1" t="s">
        <v>5022</v>
      </c>
      <c r="F191" s="1" t="s">
        <v>5126</v>
      </c>
      <c r="G191" s="1" t="s">
        <v>4837</v>
      </c>
      <c r="H191" s="1"/>
      <c r="I191" s="1"/>
      <c r="J191" s="1"/>
      <c r="K191" s="1"/>
      <c r="L191">
        <v>1</v>
      </c>
      <c r="M191">
        <v>1</v>
      </c>
      <c r="N191" s="1">
        <v>1</v>
      </c>
      <c r="O191" s="1" t="s">
        <v>5320</v>
      </c>
    </row>
    <row r="192" spans="1:15" x14ac:dyDescent="0.25">
      <c r="A192" s="1" t="s">
        <v>333</v>
      </c>
      <c r="B192" t="s">
        <v>334</v>
      </c>
      <c r="C192" t="s">
        <v>5</v>
      </c>
      <c r="D192" t="s">
        <v>26</v>
      </c>
      <c r="E192" s="1" t="s">
        <v>5022</v>
      </c>
      <c r="F192" s="1" t="s">
        <v>5568</v>
      </c>
      <c r="G192" s="1" t="s">
        <v>4809</v>
      </c>
      <c r="H192" s="1"/>
      <c r="I192" s="1"/>
      <c r="J192" s="1"/>
      <c r="K192" s="1"/>
      <c r="L192">
        <v>1</v>
      </c>
      <c r="M192">
        <v>1</v>
      </c>
      <c r="N192" s="1">
        <v>1</v>
      </c>
      <c r="O192" s="1" t="s">
        <v>5320</v>
      </c>
    </row>
    <row r="193" spans="1:15" x14ac:dyDescent="0.25">
      <c r="A193" s="1" t="s">
        <v>335</v>
      </c>
      <c r="B193" t="s">
        <v>336</v>
      </c>
      <c r="C193" t="s">
        <v>5</v>
      </c>
      <c r="D193" t="s">
        <v>26</v>
      </c>
      <c r="E193" s="1" t="s">
        <v>5023</v>
      </c>
      <c r="F193" s="1" t="s">
        <v>4656</v>
      </c>
      <c r="G193" s="1" t="s">
        <v>4813</v>
      </c>
      <c r="H193" s="1" t="s">
        <v>4462</v>
      </c>
      <c r="I193" s="1"/>
      <c r="J193" s="1"/>
      <c r="K193" s="1"/>
      <c r="L193">
        <v>1</v>
      </c>
      <c r="M193">
        <v>2</v>
      </c>
      <c r="N193" s="1">
        <v>1</v>
      </c>
      <c r="O193" s="1" t="s">
        <v>5320</v>
      </c>
    </row>
    <row r="194" spans="1:15" x14ac:dyDescent="0.25">
      <c r="A194" s="1" t="s">
        <v>337</v>
      </c>
      <c r="B194" t="s">
        <v>338</v>
      </c>
      <c r="C194" t="s">
        <v>5</v>
      </c>
      <c r="D194" t="s">
        <v>26</v>
      </c>
      <c r="E194" s="1" t="s">
        <v>5022</v>
      </c>
      <c r="F194" s="1" t="s">
        <v>5458</v>
      </c>
      <c r="G194" s="1" t="s">
        <v>4807</v>
      </c>
      <c r="H194" s="1"/>
      <c r="I194" s="1"/>
      <c r="J194" s="1"/>
      <c r="K194" s="1"/>
      <c r="L194">
        <v>1</v>
      </c>
      <c r="M194">
        <v>1</v>
      </c>
      <c r="N194" s="1">
        <v>1</v>
      </c>
      <c r="O194" s="1" t="s">
        <v>5320</v>
      </c>
    </row>
    <row r="195" spans="1:15" x14ac:dyDescent="0.25">
      <c r="A195" s="1" t="s">
        <v>339</v>
      </c>
      <c r="B195" t="s">
        <v>340</v>
      </c>
      <c r="C195" t="s">
        <v>5</v>
      </c>
      <c r="D195" t="s">
        <v>68</v>
      </c>
      <c r="E195" s="1" t="s">
        <v>5022</v>
      </c>
      <c r="F195" s="1" t="s">
        <v>4673</v>
      </c>
      <c r="G195" s="1" t="s">
        <v>4806</v>
      </c>
      <c r="H195" s="1"/>
      <c r="I195" s="1"/>
      <c r="J195" s="1"/>
      <c r="K195" s="1"/>
      <c r="L195">
        <v>1</v>
      </c>
      <c r="M195">
        <v>1</v>
      </c>
      <c r="N195" s="1">
        <v>1</v>
      </c>
      <c r="O195" s="1" t="s">
        <v>5320</v>
      </c>
    </row>
    <row r="196" spans="1:15" x14ac:dyDescent="0.25">
      <c r="A196" s="1" t="s">
        <v>341</v>
      </c>
      <c r="B196" t="s">
        <v>342</v>
      </c>
      <c r="C196" t="s">
        <v>5</v>
      </c>
      <c r="D196" t="s">
        <v>49</v>
      </c>
      <c r="E196" s="1" t="s">
        <v>5022</v>
      </c>
      <c r="F196" s="1" t="s">
        <v>5562</v>
      </c>
      <c r="G196" s="1" t="s">
        <v>4807</v>
      </c>
      <c r="H196" s="1"/>
      <c r="I196" s="1"/>
      <c r="J196" s="1"/>
      <c r="K196" s="1" t="s">
        <v>5438</v>
      </c>
      <c r="L196">
        <v>1</v>
      </c>
      <c r="M196">
        <v>2</v>
      </c>
      <c r="N196" s="1">
        <v>1</v>
      </c>
      <c r="O196" s="1" t="s">
        <v>5320</v>
      </c>
    </row>
    <row r="197" spans="1:15" x14ac:dyDescent="0.25">
      <c r="A197" s="1" t="s">
        <v>343</v>
      </c>
      <c r="B197" t="s">
        <v>344</v>
      </c>
      <c r="C197" t="s">
        <v>5</v>
      </c>
      <c r="D197" t="s">
        <v>233</v>
      </c>
      <c r="E197" s="1" t="s">
        <v>5022</v>
      </c>
      <c r="F197" s="1" t="s">
        <v>4792</v>
      </c>
      <c r="G197" s="1" t="s">
        <v>4810</v>
      </c>
      <c r="H197" s="1" t="s">
        <v>4463</v>
      </c>
      <c r="I197" s="1"/>
      <c r="J197" s="1"/>
      <c r="K197" s="1"/>
      <c r="L197">
        <v>1</v>
      </c>
      <c r="M197">
        <v>2</v>
      </c>
      <c r="N197" s="1">
        <v>1</v>
      </c>
      <c r="O197" s="1" t="s">
        <v>5320</v>
      </c>
    </row>
    <row r="198" spans="1:15" x14ac:dyDescent="0.25">
      <c r="A198" s="1" t="s">
        <v>345</v>
      </c>
      <c r="B198" t="s">
        <v>346</v>
      </c>
      <c r="C198" t="s">
        <v>5</v>
      </c>
      <c r="D198" t="s">
        <v>233</v>
      </c>
      <c r="E198" s="1" t="s">
        <v>5022</v>
      </c>
      <c r="F198" s="1" t="s">
        <v>4647</v>
      </c>
      <c r="G198" s="1" t="s">
        <v>4807</v>
      </c>
      <c r="H198" s="1"/>
      <c r="I198" s="1"/>
      <c r="J198" s="1"/>
      <c r="K198" s="1"/>
      <c r="L198">
        <v>1</v>
      </c>
      <c r="M198">
        <v>1</v>
      </c>
      <c r="N198" s="1">
        <v>1</v>
      </c>
      <c r="O198" s="1" t="s">
        <v>5320</v>
      </c>
    </row>
    <row r="199" spans="1:15" x14ac:dyDescent="0.25">
      <c r="A199" s="1" t="s">
        <v>1863</v>
      </c>
      <c r="B199" t="s">
        <v>1864</v>
      </c>
      <c r="C199" t="s">
        <v>5</v>
      </c>
      <c r="D199" t="s">
        <v>233</v>
      </c>
      <c r="E199" s="1" t="s">
        <v>5022</v>
      </c>
      <c r="F199" s="1" t="s">
        <v>4629</v>
      </c>
      <c r="G199" s="1" t="s">
        <v>4823</v>
      </c>
      <c r="H199" s="1"/>
      <c r="I199" s="1"/>
      <c r="J199" s="1"/>
      <c r="K199" s="1"/>
      <c r="L199">
        <v>1</v>
      </c>
      <c r="M199">
        <v>1</v>
      </c>
      <c r="N199" s="1">
        <v>1</v>
      </c>
      <c r="O199" s="1" t="s">
        <v>5320</v>
      </c>
    </row>
    <row r="200" spans="1:15" x14ac:dyDescent="0.25">
      <c r="A200" s="1" t="s">
        <v>1865</v>
      </c>
      <c r="B200" t="s">
        <v>1866</v>
      </c>
      <c r="C200" t="s">
        <v>5</v>
      </c>
      <c r="D200" t="s">
        <v>233</v>
      </c>
      <c r="E200" s="1" t="s">
        <v>5022</v>
      </c>
      <c r="F200" s="1" t="s">
        <v>5031</v>
      </c>
      <c r="G200" s="1" t="s">
        <v>4807</v>
      </c>
      <c r="H200" s="1"/>
      <c r="I200" s="1"/>
      <c r="J200" s="1"/>
      <c r="K200" s="1"/>
      <c r="L200">
        <v>1</v>
      </c>
      <c r="M200">
        <v>1</v>
      </c>
      <c r="N200" s="1">
        <v>1</v>
      </c>
      <c r="O200" s="1" t="s">
        <v>5320</v>
      </c>
    </row>
    <row r="201" spans="1:15" x14ac:dyDescent="0.25">
      <c r="A201" s="1" t="s">
        <v>347</v>
      </c>
      <c r="B201" t="s">
        <v>348</v>
      </c>
      <c r="C201" t="s">
        <v>5</v>
      </c>
      <c r="D201" t="s">
        <v>210</v>
      </c>
      <c r="E201" s="1" t="s">
        <v>5022</v>
      </c>
      <c r="F201" s="1" t="s">
        <v>5330</v>
      </c>
      <c r="G201" s="1" t="s">
        <v>4818</v>
      </c>
      <c r="H201" s="1"/>
      <c r="I201" s="1"/>
      <c r="J201" s="1"/>
      <c r="K201" s="1"/>
      <c r="L201">
        <v>1</v>
      </c>
      <c r="M201">
        <v>1</v>
      </c>
      <c r="N201" s="1">
        <v>1</v>
      </c>
      <c r="O201" s="1" t="s">
        <v>5320</v>
      </c>
    </row>
    <row r="202" spans="1:15" x14ac:dyDescent="0.25">
      <c r="A202" s="1" t="s">
        <v>349</v>
      </c>
      <c r="B202" t="s">
        <v>350</v>
      </c>
      <c r="C202" t="s">
        <v>5</v>
      </c>
      <c r="D202" t="s">
        <v>210</v>
      </c>
      <c r="E202" s="1" t="s">
        <v>5022</v>
      </c>
      <c r="F202" s="1" t="s">
        <v>5130</v>
      </c>
      <c r="G202" s="1" t="s">
        <v>4807</v>
      </c>
      <c r="H202" s="1"/>
      <c r="I202" s="1"/>
      <c r="J202" s="1"/>
      <c r="K202" s="1"/>
      <c r="L202">
        <v>1</v>
      </c>
      <c r="M202">
        <v>1</v>
      </c>
      <c r="N202" s="1">
        <v>1</v>
      </c>
      <c r="O202" s="1" t="s">
        <v>5320</v>
      </c>
    </row>
    <row r="203" spans="1:15" x14ac:dyDescent="0.25">
      <c r="A203" s="1" t="s">
        <v>351</v>
      </c>
      <c r="B203" t="s">
        <v>352</v>
      </c>
      <c r="C203" t="s">
        <v>5</v>
      </c>
      <c r="D203" t="s">
        <v>353</v>
      </c>
      <c r="E203" s="1" t="s">
        <v>5024</v>
      </c>
      <c r="F203" s="1" t="s">
        <v>5126</v>
      </c>
      <c r="G203" s="1" t="s">
        <v>4810</v>
      </c>
      <c r="H203" s="1"/>
      <c r="I203" s="1"/>
      <c r="J203" s="1"/>
      <c r="K203" s="1" t="s">
        <v>5680</v>
      </c>
      <c r="L203">
        <v>1</v>
      </c>
      <c r="M203">
        <v>2</v>
      </c>
      <c r="N203" s="1">
        <v>1</v>
      </c>
      <c r="O203" s="1" t="s">
        <v>5320</v>
      </c>
    </row>
    <row r="204" spans="1:15" x14ac:dyDescent="0.25">
      <c r="A204" s="1" t="s">
        <v>354</v>
      </c>
      <c r="B204" t="s">
        <v>355</v>
      </c>
      <c r="C204" t="s">
        <v>5</v>
      </c>
      <c r="D204" t="s">
        <v>353</v>
      </c>
      <c r="E204" s="1" t="s">
        <v>5022</v>
      </c>
      <c r="F204" s="1" t="s">
        <v>5520</v>
      </c>
      <c r="G204" s="1" t="s">
        <v>4807</v>
      </c>
      <c r="H204" s="1"/>
      <c r="I204" s="1"/>
      <c r="J204" s="1"/>
      <c r="K204" s="1"/>
      <c r="L204">
        <v>1</v>
      </c>
      <c r="M204">
        <v>1</v>
      </c>
      <c r="N204" s="1">
        <v>1</v>
      </c>
      <c r="O204" s="1" t="s">
        <v>5320</v>
      </c>
    </row>
    <row r="205" spans="1:15" x14ac:dyDescent="0.25">
      <c r="A205" s="1" t="s">
        <v>356</v>
      </c>
      <c r="B205" t="s">
        <v>357</v>
      </c>
      <c r="C205" t="s">
        <v>5</v>
      </c>
      <c r="D205" t="s">
        <v>353</v>
      </c>
      <c r="E205" s="1" t="s">
        <v>5022</v>
      </c>
      <c r="F205" s="1" t="s">
        <v>5458</v>
      </c>
      <c r="G205" s="1" t="s">
        <v>4807</v>
      </c>
      <c r="H205" s="1"/>
      <c r="I205" s="1"/>
      <c r="J205" s="1"/>
      <c r="K205" s="1"/>
      <c r="L205">
        <v>1</v>
      </c>
      <c r="M205">
        <v>1</v>
      </c>
      <c r="N205" s="1">
        <v>1</v>
      </c>
      <c r="O205" s="1" t="s">
        <v>5320</v>
      </c>
    </row>
    <row r="206" spans="1:15" x14ac:dyDescent="0.25">
      <c r="A206" s="1" t="s">
        <v>358</v>
      </c>
      <c r="B206" t="s">
        <v>359</v>
      </c>
      <c r="C206" t="s">
        <v>5</v>
      </c>
      <c r="D206" t="s">
        <v>353</v>
      </c>
      <c r="E206" s="1" t="s">
        <v>5022</v>
      </c>
      <c r="F206" s="1" t="s">
        <v>4670</v>
      </c>
      <c r="G206" s="1" t="s">
        <v>4807</v>
      </c>
      <c r="H206" s="1"/>
      <c r="I206" s="1"/>
      <c r="J206" s="1"/>
      <c r="K206" s="1"/>
      <c r="L206">
        <v>1</v>
      </c>
      <c r="M206">
        <v>1</v>
      </c>
      <c r="N206" s="1">
        <v>1</v>
      </c>
      <c r="O206" s="1" t="s">
        <v>5320</v>
      </c>
    </row>
    <row r="207" spans="1:15" x14ac:dyDescent="0.25">
      <c r="A207" s="1" t="s">
        <v>360</v>
      </c>
      <c r="B207" t="s">
        <v>361</v>
      </c>
      <c r="C207" t="s">
        <v>5</v>
      </c>
      <c r="D207" t="s">
        <v>353</v>
      </c>
      <c r="E207" s="1" t="s">
        <v>5022</v>
      </c>
      <c r="F207" s="1" t="s">
        <v>5521</v>
      </c>
      <c r="G207" s="1" t="s">
        <v>4807</v>
      </c>
      <c r="H207" s="1"/>
      <c r="I207" s="1"/>
      <c r="J207" s="1"/>
      <c r="K207" s="1"/>
      <c r="L207">
        <v>1</v>
      </c>
      <c r="M207">
        <v>1</v>
      </c>
      <c r="N207" s="1">
        <v>1</v>
      </c>
      <c r="O207" s="1" t="s">
        <v>5320</v>
      </c>
    </row>
    <row r="208" spans="1:15" x14ac:dyDescent="0.25">
      <c r="A208" s="1" t="s">
        <v>362</v>
      </c>
      <c r="B208" t="s">
        <v>363</v>
      </c>
      <c r="C208" t="s">
        <v>5</v>
      </c>
      <c r="D208" t="s">
        <v>353</v>
      </c>
      <c r="E208" s="1" t="s">
        <v>5022</v>
      </c>
      <c r="F208" s="1" t="s">
        <v>4604</v>
      </c>
      <c r="G208" s="1" t="s">
        <v>4807</v>
      </c>
      <c r="H208" s="1"/>
      <c r="I208" s="1"/>
      <c r="J208" s="1"/>
      <c r="K208" s="1"/>
      <c r="L208">
        <v>1</v>
      </c>
      <c r="M208">
        <v>1</v>
      </c>
      <c r="N208" s="1">
        <v>1</v>
      </c>
      <c r="O208" s="1" t="s">
        <v>5320</v>
      </c>
    </row>
    <row r="209" spans="1:15" x14ac:dyDescent="0.25">
      <c r="A209" s="1" t="s">
        <v>364</v>
      </c>
      <c r="B209" t="s">
        <v>365</v>
      </c>
      <c r="C209" t="s">
        <v>5</v>
      </c>
      <c r="D209" t="s">
        <v>353</v>
      </c>
      <c r="E209" s="1" t="s">
        <v>5022</v>
      </c>
      <c r="F209" s="1" t="s">
        <v>5127</v>
      </c>
      <c r="G209" s="1" t="s">
        <v>4807</v>
      </c>
      <c r="H209" s="1"/>
      <c r="I209" s="1"/>
      <c r="J209" s="1"/>
      <c r="K209" s="1"/>
      <c r="L209">
        <v>1</v>
      </c>
      <c r="M209">
        <v>1</v>
      </c>
      <c r="N209" s="1">
        <v>1</v>
      </c>
      <c r="O209" s="1" t="s">
        <v>5320</v>
      </c>
    </row>
    <row r="210" spans="1:15" x14ac:dyDescent="0.25">
      <c r="A210" s="1" t="s">
        <v>1867</v>
      </c>
      <c r="B210" t="s">
        <v>1868</v>
      </c>
      <c r="C210" t="s">
        <v>5</v>
      </c>
      <c r="D210" t="s">
        <v>353</v>
      </c>
      <c r="E210" s="1" t="s">
        <v>5022</v>
      </c>
      <c r="F210" s="1"/>
      <c r="G210" s="1"/>
      <c r="H210" s="1"/>
      <c r="I210" s="1"/>
      <c r="J210" s="1"/>
      <c r="K210" s="1"/>
      <c r="L210">
        <v>0</v>
      </c>
      <c r="M210">
        <v>0</v>
      </c>
      <c r="N210" s="1">
        <v>1</v>
      </c>
      <c r="O210" s="1" t="s">
        <v>4807</v>
      </c>
    </row>
    <row r="211" spans="1:15" x14ac:dyDescent="0.25">
      <c r="A211" s="1" t="s">
        <v>366</v>
      </c>
      <c r="B211" t="s">
        <v>367</v>
      </c>
      <c r="C211" t="s">
        <v>5</v>
      </c>
      <c r="D211" t="s">
        <v>85</v>
      </c>
      <c r="E211" s="1" t="s">
        <v>5022</v>
      </c>
      <c r="F211" s="1" t="s">
        <v>4663</v>
      </c>
      <c r="G211" s="1" t="s">
        <v>4807</v>
      </c>
      <c r="H211" s="1"/>
      <c r="I211" s="1"/>
      <c r="J211" s="1"/>
      <c r="K211" s="1"/>
      <c r="L211">
        <v>1</v>
      </c>
      <c r="M211">
        <v>1</v>
      </c>
      <c r="N211" s="1">
        <v>1</v>
      </c>
      <c r="O211" s="1" t="s">
        <v>5320</v>
      </c>
    </row>
    <row r="212" spans="1:15" x14ac:dyDescent="0.25">
      <c r="A212" s="1" t="s">
        <v>368</v>
      </c>
      <c r="B212" t="s">
        <v>369</v>
      </c>
      <c r="C212" t="s">
        <v>5</v>
      </c>
      <c r="D212" t="s">
        <v>85</v>
      </c>
      <c r="E212" s="1" t="s">
        <v>5024</v>
      </c>
      <c r="F212" s="1" t="s">
        <v>4572</v>
      </c>
      <c r="G212" s="1" t="s">
        <v>4807</v>
      </c>
      <c r="H212" s="1"/>
      <c r="I212" s="1"/>
      <c r="J212" s="1"/>
      <c r="K212" s="1"/>
      <c r="L212">
        <v>1</v>
      </c>
      <c r="M212">
        <v>1</v>
      </c>
      <c r="N212" s="1">
        <v>1</v>
      </c>
      <c r="O212" s="1" t="s">
        <v>5320</v>
      </c>
    </row>
    <row r="213" spans="1:15" x14ac:dyDescent="0.25">
      <c r="A213" s="1" t="s">
        <v>1869</v>
      </c>
      <c r="B213" t="s">
        <v>1870</v>
      </c>
      <c r="C213" t="s">
        <v>5</v>
      </c>
      <c r="D213" t="s">
        <v>85</v>
      </c>
      <c r="E213" s="1" t="s">
        <v>5023</v>
      </c>
      <c r="F213" s="1"/>
      <c r="G213" s="1"/>
      <c r="H213" s="1"/>
      <c r="I213" s="1"/>
      <c r="J213" s="1"/>
      <c r="K213" s="1"/>
      <c r="L213">
        <v>0</v>
      </c>
      <c r="M213">
        <v>0</v>
      </c>
      <c r="N213" s="1">
        <v>1</v>
      </c>
      <c r="O213" s="1" t="s">
        <v>4807</v>
      </c>
    </row>
    <row r="214" spans="1:15" x14ac:dyDescent="0.25">
      <c r="A214" s="1" t="s">
        <v>370</v>
      </c>
      <c r="B214" t="s">
        <v>371</v>
      </c>
      <c r="C214" t="s">
        <v>5</v>
      </c>
      <c r="D214" t="s">
        <v>85</v>
      </c>
      <c r="E214" s="1" t="s">
        <v>5022</v>
      </c>
      <c r="F214" s="1" t="s">
        <v>5032</v>
      </c>
      <c r="G214" s="1" t="s">
        <v>4807</v>
      </c>
      <c r="H214" s="1"/>
      <c r="I214" s="1"/>
      <c r="J214" s="1"/>
      <c r="K214" s="1"/>
      <c r="L214">
        <v>1</v>
      </c>
      <c r="M214">
        <v>1</v>
      </c>
      <c r="N214" s="1">
        <v>1</v>
      </c>
      <c r="O214" s="1" t="s">
        <v>5320</v>
      </c>
    </row>
    <row r="215" spans="1:15" x14ac:dyDescent="0.25">
      <c r="A215" s="1" t="s">
        <v>372</v>
      </c>
      <c r="B215" t="s">
        <v>373</v>
      </c>
      <c r="C215" t="s">
        <v>5</v>
      </c>
      <c r="D215" t="s">
        <v>85</v>
      </c>
      <c r="E215" s="1" t="s">
        <v>5022</v>
      </c>
      <c r="F215" s="1" t="s">
        <v>4729</v>
      </c>
      <c r="G215" s="1" t="s">
        <v>4809</v>
      </c>
      <c r="H215" s="1" t="s">
        <v>4464</v>
      </c>
      <c r="I215" s="1"/>
      <c r="J215" s="1"/>
      <c r="K215" s="1" t="s">
        <v>5465</v>
      </c>
      <c r="L215">
        <v>1</v>
      </c>
      <c r="M215">
        <v>3</v>
      </c>
      <c r="N215" s="1">
        <v>1</v>
      </c>
      <c r="O215" s="1" t="s">
        <v>5320</v>
      </c>
    </row>
    <row r="216" spans="1:15" x14ac:dyDescent="0.25">
      <c r="A216" s="1" t="s">
        <v>1871</v>
      </c>
      <c r="B216" t="s">
        <v>1872</v>
      </c>
      <c r="C216" t="s">
        <v>5</v>
      </c>
      <c r="D216" t="s">
        <v>151</v>
      </c>
      <c r="E216" s="1" t="s">
        <v>5022</v>
      </c>
      <c r="F216" s="1"/>
      <c r="G216" s="1"/>
      <c r="H216" s="1" t="s">
        <v>4466</v>
      </c>
      <c r="I216" s="1"/>
      <c r="J216" s="1"/>
      <c r="K216" s="1"/>
      <c r="L216">
        <v>0</v>
      </c>
      <c r="M216">
        <v>1</v>
      </c>
      <c r="N216" s="1">
        <v>1</v>
      </c>
      <c r="O216" s="1" t="s">
        <v>4807</v>
      </c>
    </row>
    <row r="217" spans="1:15" x14ac:dyDescent="0.25">
      <c r="A217" s="1" t="s">
        <v>374</v>
      </c>
      <c r="B217" t="s">
        <v>375</v>
      </c>
      <c r="C217" t="s">
        <v>5</v>
      </c>
      <c r="D217" t="s">
        <v>210</v>
      </c>
      <c r="E217" s="1" t="s">
        <v>5022</v>
      </c>
      <c r="F217" s="1" t="s">
        <v>5237</v>
      </c>
      <c r="G217" s="1" t="s">
        <v>4810</v>
      </c>
      <c r="H217" s="1" t="s">
        <v>4416</v>
      </c>
      <c r="I217" s="1"/>
      <c r="J217" s="1"/>
      <c r="K217" s="1"/>
      <c r="L217">
        <v>1</v>
      </c>
      <c r="M217">
        <v>2</v>
      </c>
      <c r="N217" s="1">
        <v>1</v>
      </c>
      <c r="O217" s="1" t="s">
        <v>5320</v>
      </c>
    </row>
    <row r="218" spans="1:15" x14ac:dyDescent="0.25">
      <c r="A218" s="1" t="s">
        <v>376</v>
      </c>
      <c r="B218" t="s">
        <v>377</v>
      </c>
      <c r="C218" t="s">
        <v>5</v>
      </c>
      <c r="D218" t="s">
        <v>210</v>
      </c>
      <c r="E218" s="1" t="s">
        <v>5022</v>
      </c>
      <c r="F218" s="1" t="s">
        <v>4659</v>
      </c>
      <c r="G218" s="1" t="s">
        <v>4807</v>
      </c>
      <c r="H218" s="1"/>
      <c r="I218" s="1"/>
      <c r="J218" s="1"/>
      <c r="K218" s="1"/>
      <c r="L218">
        <v>1</v>
      </c>
      <c r="M218">
        <v>1</v>
      </c>
      <c r="N218" s="1">
        <v>1</v>
      </c>
      <c r="O218" s="1" t="s">
        <v>5320</v>
      </c>
    </row>
    <row r="219" spans="1:15" x14ac:dyDescent="0.25">
      <c r="A219" s="1" t="s">
        <v>378</v>
      </c>
      <c r="B219" t="s">
        <v>379</v>
      </c>
      <c r="C219" t="s">
        <v>5</v>
      </c>
      <c r="D219" t="s">
        <v>151</v>
      </c>
      <c r="E219" s="1" t="s">
        <v>5022</v>
      </c>
      <c r="F219" s="1" t="s">
        <v>5147</v>
      </c>
      <c r="G219" s="1" t="s">
        <v>4840</v>
      </c>
      <c r="H219" s="1"/>
      <c r="I219" s="1"/>
      <c r="J219" s="1"/>
      <c r="K219" s="1"/>
      <c r="L219">
        <v>1</v>
      </c>
      <c r="M219">
        <v>1</v>
      </c>
      <c r="N219" s="1">
        <v>1</v>
      </c>
      <c r="O219" s="1" t="s">
        <v>5320</v>
      </c>
    </row>
    <row r="220" spans="1:15" x14ac:dyDescent="0.25">
      <c r="A220" s="1" t="s">
        <v>380</v>
      </c>
      <c r="B220" t="s">
        <v>381</v>
      </c>
      <c r="C220" t="s">
        <v>5</v>
      </c>
      <c r="D220" t="s">
        <v>151</v>
      </c>
      <c r="E220" s="1" t="s">
        <v>5022</v>
      </c>
      <c r="F220" s="1" t="s">
        <v>5238</v>
      </c>
      <c r="G220" s="1" t="s">
        <v>4810</v>
      </c>
      <c r="H220" s="1"/>
      <c r="I220" s="1"/>
      <c r="J220" s="1"/>
      <c r="K220" s="1"/>
      <c r="L220">
        <v>1</v>
      </c>
      <c r="M220">
        <v>1</v>
      </c>
      <c r="N220" s="1">
        <v>1</v>
      </c>
      <c r="O220" s="1" t="s">
        <v>5320</v>
      </c>
    </row>
    <row r="221" spans="1:15" x14ac:dyDescent="0.25">
      <c r="A221" s="1" t="s">
        <v>382</v>
      </c>
      <c r="B221" t="s">
        <v>383</v>
      </c>
      <c r="C221" t="s">
        <v>5</v>
      </c>
      <c r="D221" t="s">
        <v>151</v>
      </c>
      <c r="E221" s="1" t="s">
        <v>5022</v>
      </c>
      <c r="F221" s="1" t="s">
        <v>4650</v>
      </c>
      <c r="G221" s="1" t="s">
        <v>4814</v>
      </c>
      <c r="H221" s="1"/>
      <c r="I221" s="1"/>
      <c r="J221" s="1"/>
      <c r="K221" s="1" t="s">
        <v>5681</v>
      </c>
      <c r="L221">
        <v>1</v>
      </c>
      <c r="M221">
        <v>2</v>
      </c>
      <c r="N221" s="1">
        <v>1</v>
      </c>
      <c r="O221" s="1" t="s">
        <v>5320</v>
      </c>
    </row>
    <row r="222" spans="1:15" x14ac:dyDescent="0.25">
      <c r="A222" s="1" t="s">
        <v>384</v>
      </c>
      <c r="B222" t="s">
        <v>385</v>
      </c>
      <c r="C222" t="s">
        <v>5</v>
      </c>
      <c r="D222" t="s">
        <v>22</v>
      </c>
      <c r="E222" s="1" t="s">
        <v>5022</v>
      </c>
      <c r="F222" s="1" t="s">
        <v>4770</v>
      </c>
      <c r="G222" s="1" t="s">
        <v>4808</v>
      </c>
      <c r="H222" s="1" t="s">
        <v>4440</v>
      </c>
      <c r="I222" s="1"/>
      <c r="J222" s="1"/>
      <c r="K222" s="1"/>
      <c r="L222">
        <v>1</v>
      </c>
      <c r="M222">
        <v>2</v>
      </c>
      <c r="N222" s="1">
        <v>1</v>
      </c>
      <c r="O222" s="1" t="s">
        <v>5320</v>
      </c>
    </row>
    <row r="223" spans="1:15" x14ac:dyDescent="0.25">
      <c r="A223" s="1" t="s">
        <v>386</v>
      </c>
      <c r="B223" t="s">
        <v>387</v>
      </c>
      <c r="C223" t="s">
        <v>5</v>
      </c>
      <c r="D223" t="s">
        <v>205</v>
      </c>
      <c r="E223" s="1" t="s">
        <v>5022</v>
      </c>
      <c r="F223" s="1" t="s">
        <v>5126</v>
      </c>
      <c r="G223" s="1" t="s">
        <v>4810</v>
      </c>
      <c r="H223" s="1"/>
      <c r="I223" s="1"/>
      <c r="J223" s="1"/>
      <c r="K223" s="1"/>
      <c r="L223">
        <v>1</v>
      </c>
      <c r="M223">
        <v>1</v>
      </c>
      <c r="N223" s="1">
        <v>1</v>
      </c>
      <c r="O223" s="1" t="s">
        <v>5320</v>
      </c>
    </row>
    <row r="224" spans="1:15" x14ac:dyDescent="0.25">
      <c r="A224" s="1" t="s">
        <v>388</v>
      </c>
      <c r="B224" t="s">
        <v>389</v>
      </c>
      <c r="C224" t="s">
        <v>5</v>
      </c>
      <c r="D224" t="s">
        <v>205</v>
      </c>
      <c r="E224" s="1" t="s">
        <v>5022</v>
      </c>
      <c r="F224" s="1" t="s">
        <v>5033</v>
      </c>
      <c r="G224" s="1" t="s">
        <v>4807</v>
      </c>
      <c r="H224" s="1"/>
      <c r="I224" s="1"/>
      <c r="J224" s="1"/>
      <c r="K224" s="1"/>
      <c r="L224">
        <v>1</v>
      </c>
      <c r="M224">
        <v>1</v>
      </c>
      <c r="N224" s="1">
        <v>1</v>
      </c>
      <c r="O224" s="1" t="s">
        <v>5320</v>
      </c>
    </row>
    <row r="225" spans="1:15" x14ac:dyDescent="0.25">
      <c r="A225" s="1" t="s">
        <v>1873</v>
      </c>
      <c r="B225" t="s">
        <v>1874</v>
      </c>
      <c r="C225" t="s">
        <v>5</v>
      </c>
      <c r="D225" t="s">
        <v>310</v>
      </c>
      <c r="E225" s="1" t="s">
        <v>5023</v>
      </c>
      <c r="F225" s="1" t="s">
        <v>5682</v>
      </c>
      <c r="G225" s="1" t="s">
        <v>4835</v>
      </c>
      <c r="H225" s="1" t="s">
        <v>5522</v>
      </c>
      <c r="I225" s="1"/>
      <c r="J225" s="1"/>
      <c r="K225" s="1"/>
      <c r="L225">
        <v>1</v>
      </c>
      <c r="M225">
        <v>2</v>
      </c>
      <c r="N225" s="1">
        <v>1</v>
      </c>
      <c r="O225" s="1" t="s">
        <v>5320</v>
      </c>
    </row>
    <row r="226" spans="1:15" x14ac:dyDescent="0.25">
      <c r="A226" s="1" t="s">
        <v>390</v>
      </c>
      <c r="B226" t="s">
        <v>391</v>
      </c>
      <c r="C226" t="s">
        <v>5</v>
      </c>
      <c r="D226" t="s">
        <v>310</v>
      </c>
      <c r="E226" s="1" t="s">
        <v>5022</v>
      </c>
      <c r="F226" s="1" t="s">
        <v>4750</v>
      </c>
      <c r="G226" s="1" t="s">
        <v>4806</v>
      </c>
      <c r="H226" s="1"/>
      <c r="I226" s="1"/>
      <c r="J226" s="1"/>
      <c r="K226" s="1"/>
      <c r="L226">
        <v>1</v>
      </c>
      <c r="M226">
        <v>1</v>
      </c>
      <c r="N226" s="1">
        <v>1</v>
      </c>
      <c r="O226" s="1" t="s">
        <v>5320</v>
      </c>
    </row>
    <row r="227" spans="1:15" x14ac:dyDescent="0.25">
      <c r="A227" s="1" t="s">
        <v>1875</v>
      </c>
      <c r="B227" t="s">
        <v>1876</v>
      </c>
      <c r="C227" t="s">
        <v>5</v>
      </c>
      <c r="D227" t="s">
        <v>310</v>
      </c>
      <c r="E227" s="1" t="s">
        <v>5022</v>
      </c>
      <c r="F227" s="1" t="s">
        <v>4597</v>
      </c>
      <c r="G227" s="1" t="s">
        <v>4807</v>
      </c>
      <c r="H227" s="1"/>
      <c r="I227" s="1"/>
      <c r="J227" s="1"/>
      <c r="K227" s="1"/>
      <c r="L227">
        <v>1</v>
      </c>
      <c r="M227">
        <v>1</v>
      </c>
      <c r="N227" s="1">
        <v>1</v>
      </c>
      <c r="O227" s="1" t="s">
        <v>5320</v>
      </c>
    </row>
    <row r="228" spans="1:15" x14ac:dyDescent="0.25">
      <c r="A228" s="1" t="s">
        <v>1877</v>
      </c>
      <c r="B228" t="s">
        <v>1878</v>
      </c>
      <c r="C228" t="s">
        <v>5</v>
      </c>
      <c r="D228" t="s">
        <v>310</v>
      </c>
      <c r="E228" s="1" t="s">
        <v>5022</v>
      </c>
      <c r="F228" s="1" t="s">
        <v>5569</v>
      </c>
      <c r="G228" s="1" t="s">
        <v>4808</v>
      </c>
      <c r="H228" s="1"/>
      <c r="I228" s="1"/>
      <c r="J228" s="1"/>
      <c r="K228" s="1"/>
      <c r="L228">
        <v>1</v>
      </c>
      <c r="M228">
        <v>1</v>
      </c>
      <c r="N228" s="1">
        <v>1</v>
      </c>
      <c r="O228" s="1" t="s">
        <v>5320</v>
      </c>
    </row>
    <row r="229" spans="1:15" x14ac:dyDescent="0.25">
      <c r="A229" s="1" t="s">
        <v>392</v>
      </c>
      <c r="B229" t="s">
        <v>393</v>
      </c>
      <c r="C229" t="s">
        <v>5</v>
      </c>
      <c r="D229" t="s">
        <v>310</v>
      </c>
      <c r="E229" s="1" t="s">
        <v>5022</v>
      </c>
      <c r="F229" s="1" t="s">
        <v>5328</v>
      </c>
      <c r="G229" s="1" t="s">
        <v>4807</v>
      </c>
      <c r="H229" s="1"/>
      <c r="I229" s="1"/>
      <c r="J229" s="1"/>
      <c r="K229" s="1"/>
      <c r="L229">
        <v>1</v>
      </c>
      <c r="M229">
        <v>1</v>
      </c>
      <c r="N229" s="1">
        <v>1</v>
      </c>
      <c r="O229" s="1" t="s">
        <v>5320</v>
      </c>
    </row>
    <row r="230" spans="1:15" x14ac:dyDescent="0.25">
      <c r="A230" s="1" t="s">
        <v>1879</v>
      </c>
      <c r="B230" t="s">
        <v>1880</v>
      </c>
      <c r="C230" t="s">
        <v>5</v>
      </c>
      <c r="D230" t="s">
        <v>310</v>
      </c>
      <c r="E230" s="1" t="s">
        <v>5023</v>
      </c>
      <c r="F230" s="1" t="s">
        <v>5497</v>
      </c>
      <c r="G230" s="1" t="s">
        <v>4811</v>
      </c>
      <c r="H230" s="1"/>
      <c r="I230" s="1"/>
      <c r="J230" s="1"/>
      <c r="K230" s="1"/>
      <c r="L230">
        <v>1</v>
      </c>
      <c r="M230">
        <v>1</v>
      </c>
      <c r="N230" s="1">
        <v>1</v>
      </c>
      <c r="O230" s="1" t="s">
        <v>5320</v>
      </c>
    </row>
    <row r="231" spans="1:15" x14ac:dyDescent="0.25">
      <c r="A231" s="1" t="s">
        <v>1881</v>
      </c>
      <c r="B231" t="s">
        <v>1882</v>
      </c>
      <c r="C231" t="s">
        <v>5</v>
      </c>
      <c r="D231" t="s">
        <v>310</v>
      </c>
      <c r="E231" s="1" t="s">
        <v>5023</v>
      </c>
      <c r="F231" s="1" t="s">
        <v>4623</v>
      </c>
      <c r="G231" s="1" t="s">
        <v>4807</v>
      </c>
      <c r="H231" s="1"/>
      <c r="I231" s="1"/>
      <c r="J231" s="1"/>
      <c r="K231" s="1"/>
      <c r="L231">
        <v>1</v>
      </c>
      <c r="M231">
        <v>1</v>
      </c>
      <c r="N231" s="1">
        <v>1</v>
      </c>
      <c r="O231" s="1" t="s">
        <v>5320</v>
      </c>
    </row>
    <row r="232" spans="1:15" x14ac:dyDescent="0.25">
      <c r="A232" s="1" t="s">
        <v>394</v>
      </c>
      <c r="B232" t="s">
        <v>395</v>
      </c>
      <c r="C232" t="s">
        <v>5</v>
      </c>
      <c r="D232" t="s">
        <v>310</v>
      </c>
      <c r="E232" s="1" t="s">
        <v>5022</v>
      </c>
      <c r="F232" s="1" t="s">
        <v>5134</v>
      </c>
      <c r="G232" s="1" t="s">
        <v>4821</v>
      </c>
      <c r="H232" s="1"/>
      <c r="I232" s="1"/>
      <c r="J232" s="1"/>
      <c r="K232" s="1"/>
      <c r="L232">
        <v>1</v>
      </c>
      <c r="M232">
        <v>1</v>
      </c>
      <c r="N232" s="1">
        <v>1</v>
      </c>
      <c r="O232" s="1" t="s">
        <v>5320</v>
      </c>
    </row>
    <row r="233" spans="1:15" x14ac:dyDescent="0.25">
      <c r="A233" s="1" t="s">
        <v>396</v>
      </c>
      <c r="B233" t="s">
        <v>397</v>
      </c>
      <c r="C233" t="s">
        <v>5</v>
      </c>
      <c r="D233" t="s">
        <v>310</v>
      </c>
      <c r="E233" s="1" t="s">
        <v>5022</v>
      </c>
      <c r="F233" s="1" t="s">
        <v>4627</v>
      </c>
      <c r="G233" s="1" t="s">
        <v>4806</v>
      </c>
      <c r="H233" s="1"/>
      <c r="I233" s="1"/>
      <c r="J233" s="1"/>
      <c r="K233" s="1"/>
      <c r="L233">
        <v>1</v>
      </c>
      <c r="M233">
        <v>1</v>
      </c>
      <c r="N233" s="1">
        <v>1</v>
      </c>
      <c r="O233" s="1" t="s">
        <v>5320</v>
      </c>
    </row>
    <row r="234" spans="1:15" x14ac:dyDescent="0.25">
      <c r="A234" s="1" t="s">
        <v>1883</v>
      </c>
      <c r="B234" t="s">
        <v>1884</v>
      </c>
      <c r="C234" t="s">
        <v>5</v>
      </c>
      <c r="D234" t="s">
        <v>310</v>
      </c>
      <c r="E234" s="1" t="s">
        <v>5023</v>
      </c>
      <c r="F234" s="1" t="s">
        <v>5455</v>
      </c>
      <c r="G234" s="1" t="s">
        <v>4807</v>
      </c>
      <c r="H234" s="1"/>
      <c r="I234" s="1"/>
      <c r="J234" s="1"/>
      <c r="K234" s="1"/>
      <c r="L234">
        <v>1</v>
      </c>
      <c r="M234">
        <v>1</v>
      </c>
      <c r="N234" s="1">
        <v>1</v>
      </c>
      <c r="O234" s="1" t="s">
        <v>5320</v>
      </c>
    </row>
    <row r="235" spans="1:15" x14ac:dyDescent="0.25">
      <c r="A235" s="1" t="s">
        <v>1885</v>
      </c>
      <c r="B235" t="s">
        <v>1886</v>
      </c>
      <c r="C235" t="s">
        <v>5</v>
      </c>
      <c r="D235" t="s">
        <v>310</v>
      </c>
      <c r="E235" s="1" t="s">
        <v>5023</v>
      </c>
      <c r="F235" s="1" t="s">
        <v>4623</v>
      </c>
      <c r="G235" s="1" t="s">
        <v>4807</v>
      </c>
      <c r="H235" s="1"/>
      <c r="I235" s="1"/>
      <c r="J235" s="1"/>
      <c r="K235" s="1"/>
      <c r="L235">
        <v>1</v>
      </c>
      <c r="M235">
        <v>1</v>
      </c>
      <c r="N235" s="1">
        <v>1</v>
      </c>
      <c r="O235" s="1" t="s">
        <v>5320</v>
      </c>
    </row>
    <row r="236" spans="1:15" x14ac:dyDescent="0.25">
      <c r="A236" s="1" t="s">
        <v>398</v>
      </c>
      <c r="B236" t="s">
        <v>399</v>
      </c>
      <c r="C236" t="s">
        <v>5</v>
      </c>
      <c r="D236" t="s">
        <v>310</v>
      </c>
      <c r="E236" s="1" t="s">
        <v>5022</v>
      </c>
      <c r="F236" s="1" t="s">
        <v>4992</v>
      </c>
      <c r="G236" s="1" t="s">
        <v>4813</v>
      </c>
      <c r="H236" s="1"/>
      <c r="I236" s="1"/>
      <c r="J236" s="1"/>
      <c r="K236" s="1"/>
      <c r="L236">
        <v>1</v>
      </c>
      <c r="M236">
        <v>1</v>
      </c>
      <c r="N236" s="1">
        <v>1</v>
      </c>
      <c r="O236" s="1" t="s">
        <v>5320</v>
      </c>
    </row>
    <row r="237" spans="1:15" x14ac:dyDescent="0.25">
      <c r="A237" s="1" t="s">
        <v>400</v>
      </c>
      <c r="B237" t="s">
        <v>401</v>
      </c>
      <c r="C237" t="s">
        <v>5</v>
      </c>
      <c r="D237" t="s">
        <v>310</v>
      </c>
      <c r="E237" s="1" t="s">
        <v>5022</v>
      </c>
      <c r="F237" s="1" t="s">
        <v>4992</v>
      </c>
      <c r="G237" s="1" t="s">
        <v>4813</v>
      </c>
      <c r="H237" s="1"/>
      <c r="I237" s="1"/>
      <c r="J237" s="1"/>
      <c r="K237" s="1"/>
      <c r="L237">
        <v>1</v>
      </c>
      <c r="M237">
        <v>1</v>
      </c>
      <c r="N237" s="1">
        <v>1</v>
      </c>
      <c r="O237" s="1" t="s">
        <v>5320</v>
      </c>
    </row>
    <row r="238" spans="1:15" x14ac:dyDescent="0.25">
      <c r="A238" s="1" t="s">
        <v>1887</v>
      </c>
      <c r="B238" t="s">
        <v>1888</v>
      </c>
      <c r="C238" t="s">
        <v>5</v>
      </c>
      <c r="D238" t="s">
        <v>310</v>
      </c>
      <c r="E238" s="1" t="s">
        <v>5023</v>
      </c>
      <c r="F238" s="1" t="s">
        <v>4574</v>
      </c>
      <c r="G238" s="1" t="s">
        <v>4811</v>
      </c>
      <c r="H238" s="1"/>
      <c r="I238" s="1"/>
      <c r="J238" s="1"/>
      <c r="K238" s="1"/>
      <c r="L238">
        <v>1</v>
      </c>
      <c r="M238">
        <v>1</v>
      </c>
      <c r="N238" s="1">
        <v>1</v>
      </c>
      <c r="O238" s="1" t="s">
        <v>5320</v>
      </c>
    </row>
    <row r="239" spans="1:15" x14ac:dyDescent="0.25">
      <c r="A239" s="1" t="s">
        <v>1889</v>
      </c>
      <c r="B239" t="s">
        <v>1890</v>
      </c>
      <c r="C239" t="s">
        <v>5</v>
      </c>
      <c r="D239" t="s">
        <v>310</v>
      </c>
      <c r="E239" s="1" t="s">
        <v>5023</v>
      </c>
      <c r="F239" s="1" t="s">
        <v>5523</v>
      </c>
      <c r="G239" s="1" t="s">
        <v>4807</v>
      </c>
      <c r="H239" s="1"/>
      <c r="I239" s="1"/>
      <c r="J239" s="1"/>
      <c r="K239" s="1"/>
      <c r="L239">
        <v>1</v>
      </c>
      <c r="M239">
        <v>1</v>
      </c>
      <c r="N239" s="1">
        <v>1</v>
      </c>
      <c r="O239" s="1" t="s">
        <v>5320</v>
      </c>
    </row>
    <row r="240" spans="1:15" x14ac:dyDescent="0.25">
      <c r="A240" s="1" t="s">
        <v>1891</v>
      </c>
      <c r="B240" t="s">
        <v>1892</v>
      </c>
      <c r="C240" t="s">
        <v>5</v>
      </c>
      <c r="D240" t="s">
        <v>310</v>
      </c>
      <c r="E240" s="1" t="s">
        <v>5022</v>
      </c>
      <c r="F240" s="1" t="s">
        <v>4603</v>
      </c>
      <c r="G240" s="1" t="s">
        <v>4811</v>
      </c>
      <c r="H240" s="1" t="s">
        <v>4467</v>
      </c>
      <c r="I240" s="1"/>
      <c r="J240" s="1"/>
      <c r="K240" s="1"/>
      <c r="L240">
        <v>1</v>
      </c>
      <c r="M240">
        <v>2</v>
      </c>
      <c r="N240" s="1">
        <v>1</v>
      </c>
      <c r="O240" s="1" t="s">
        <v>5320</v>
      </c>
    </row>
    <row r="241" spans="1:15" x14ac:dyDescent="0.25">
      <c r="A241" s="1" t="s">
        <v>1893</v>
      </c>
      <c r="B241" t="s">
        <v>2297</v>
      </c>
      <c r="C241" t="s">
        <v>5</v>
      </c>
      <c r="D241" t="s">
        <v>310</v>
      </c>
      <c r="E241" s="1" t="s">
        <v>5022</v>
      </c>
      <c r="F241" s="1"/>
      <c r="G241" s="1"/>
      <c r="H241" s="1"/>
      <c r="I241" s="1"/>
      <c r="J241" s="1"/>
      <c r="K241" s="1"/>
      <c r="L241">
        <v>0</v>
      </c>
      <c r="M241">
        <v>0</v>
      </c>
      <c r="N241" s="1">
        <v>1</v>
      </c>
      <c r="O241" s="1" t="s">
        <v>4807</v>
      </c>
    </row>
    <row r="242" spans="1:15" x14ac:dyDescent="0.25">
      <c r="A242" s="1" t="s">
        <v>1895</v>
      </c>
      <c r="B242" t="s">
        <v>1896</v>
      </c>
      <c r="C242" t="s">
        <v>5</v>
      </c>
      <c r="D242" t="s">
        <v>310</v>
      </c>
      <c r="E242" s="1" t="s">
        <v>5022</v>
      </c>
      <c r="F242" s="1"/>
      <c r="G242" s="1"/>
      <c r="H242" s="1"/>
      <c r="I242" s="1"/>
      <c r="J242" s="1"/>
      <c r="K242" s="1"/>
      <c r="L242">
        <v>0</v>
      </c>
      <c r="M242">
        <v>0</v>
      </c>
      <c r="N242" s="1">
        <v>1</v>
      </c>
      <c r="O242" s="1" t="s">
        <v>4807</v>
      </c>
    </row>
    <row r="243" spans="1:15" x14ac:dyDescent="0.25">
      <c r="A243" s="1" t="s">
        <v>402</v>
      </c>
      <c r="B243" t="s">
        <v>403</v>
      </c>
      <c r="C243" t="s">
        <v>5</v>
      </c>
      <c r="D243" t="s">
        <v>310</v>
      </c>
      <c r="E243" s="1" t="s">
        <v>5022</v>
      </c>
      <c r="F243" s="1" t="s">
        <v>5331</v>
      </c>
      <c r="G243" s="1" t="s">
        <v>4811</v>
      </c>
      <c r="H243" s="1" t="s">
        <v>5332</v>
      </c>
      <c r="I243" s="1"/>
      <c r="J243" s="1"/>
      <c r="K243" s="1"/>
      <c r="L243">
        <v>1</v>
      </c>
      <c r="M243">
        <v>2</v>
      </c>
      <c r="N243" s="1">
        <v>1</v>
      </c>
      <c r="O243" s="1" t="s">
        <v>5320</v>
      </c>
    </row>
    <row r="244" spans="1:15" x14ac:dyDescent="0.25">
      <c r="A244" s="1" t="s">
        <v>404</v>
      </c>
      <c r="B244" t="s">
        <v>405</v>
      </c>
      <c r="C244" t="s">
        <v>5</v>
      </c>
      <c r="D244" t="s">
        <v>310</v>
      </c>
      <c r="E244" s="1" t="s">
        <v>5022</v>
      </c>
      <c r="F244" s="1" t="s">
        <v>4606</v>
      </c>
      <c r="G244" s="1" t="s">
        <v>4814</v>
      </c>
      <c r="H244" s="1"/>
      <c r="I244" s="1"/>
      <c r="J244" s="1"/>
      <c r="K244" s="1"/>
      <c r="L244">
        <v>1</v>
      </c>
      <c r="M244">
        <v>1</v>
      </c>
      <c r="N244" s="1">
        <v>1</v>
      </c>
      <c r="O244" s="1" t="s">
        <v>5320</v>
      </c>
    </row>
    <row r="245" spans="1:15" x14ac:dyDescent="0.25">
      <c r="A245" s="1" t="s">
        <v>406</v>
      </c>
      <c r="B245" t="s">
        <v>407</v>
      </c>
      <c r="C245" t="s">
        <v>5</v>
      </c>
      <c r="D245" t="s">
        <v>310</v>
      </c>
      <c r="E245" s="1" t="s">
        <v>5024</v>
      </c>
      <c r="F245" s="1" t="s">
        <v>5239</v>
      </c>
      <c r="G245" s="1" t="s">
        <v>4812</v>
      </c>
      <c r="H245" s="1"/>
      <c r="I245" s="1"/>
      <c r="J245" s="1" t="s">
        <v>5240</v>
      </c>
      <c r="K245" s="1"/>
      <c r="L245">
        <v>1</v>
      </c>
      <c r="M245">
        <v>2</v>
      </c>
      <c r="N245" s="1">
        <v>1</v>
      </c>
      <c r="O245" s="1" t="s">
        <v>5320</v>
      </c>
    </row>
    <row r="246" spans="1:15" x14ac:dyDescent="0.25">
      <c r="A246" s="1" t="s">
        <v>408</v>
      </c>
      <c r="B246" t="s">
        <v>409</v>
      </c>
      <c r="C246" t="s">
        <v>5</v>
      </c>
      <c r="D246" t="s">
        <v>310</v>
      </c>
      <c r="E246" s="1" t="s">
        <v>5024</v>
      </c>
      <c r="F246" s="1" t="s">
        <v>4650</v>
      </c>
      <c r="G246" s="1" t="s">
        <v>4824</v>
      </c>
      <c r="H246" s="1"/>
      <c r="I246" s="1"/>
      <c r="J246" s="1"/>
      <c r="K246" s="1"/>
      <c r="L246">
        <v>1</v>
      </c>
      <c r="M246">
        <v>1</v>
      </c>
      <c r="N246" s="1">
        <v>1</v>
      </c>
      <c r="O246" s="1" t="s">
        <v>5320</v>
      </c>
    </row>
    <row r="247" spans="1:15" x14ac:dyDescent="0.25">
      <c r="A247" s="1" t="s">
        <v>410</v>
      </c>
      <c r="B247" t="s">
        <v>411</v>
      </c>
      <c r="C247" t="s">
        <v>5</v>
      </c>
      <c r="D247" t="s">
        <v>310</v>
      </c>
      <c r="E247" s="1" t="s">
        <v>5024</v>
      </c>
      <c r="F247" s="1" t="s">
        <v>4658</v>
      </c>
      <c r="G247" s="1" t="s">
        <v>4806</v>
      </c>
      <c r="H247" s="1"/>
      <c r="I247" s="1"/>
      <c r="J247" s="1" t="s">
        <v>4468</v>
      </c>
      <c r="K247" s="1"/>
      <c r="L247">
        <v>1</v>
      </c>
      <c r="M247">
        <v>2</v>
      </c>
      <c r="N247" s="1">
        <v>1</v>
      </c>
      <c r="O247" s="1" t="s">
        <v>5320</v>
      </c>
    </row>
    <row r="248" spans="1:15" x14ac:dyDescent="0.25">
      <c r="A248" s="1" t="s">
        <v>412</v>
      </c>
      <c r="B248" t="s">
        <v>413</v>
      </c>
      <c r="C248" t="s">
        <v>5</v>
      </c>
      <c r="D248" t="s">
        <v>310</v>
      </c>
      <c r="E248" s="1" t="s">
        <v>5024</v>
      </c>
      <c r="F248" s="1" t="s">
        <v>5412</v>
      </c>
      <c r="G248" s="1" t="s">
        <v>4806</v>
      </c>
      <c r="H248" s="1"/>
      <c r="I248" s="1"/>
      <c r="J248" s="1"/>
      <c r="K248" s="1"/>
      <c r="L248">
        <v>1</v>
      </c>
      <c r="M248">
        <v>1</v>
      </c>
      <c r="N248" s="1">
        <v>1</v>
      </c>
      <c r="O248" s="1" t="s">
        <v>5320</v>
      </c>
    </row>
    <row r="249" spans="1:15" x14ac:dyDescent="0.25">
      <c r="A249" s="1" t="s">
        <v>414</v>
      </c>
      <c r="B249" t="s">
        <v>415</v>
      </c>
      <c r="C249" t="s">
        <v>5</v>
      </c>
      <c r="D249" t="s">
        <v>310</v>
      </c>
      <c r="E249" s="1" t="s">
        <v>5022</v>
      </c>
      <c r="F249" s="1" t="s">
        <v>4611</v>
      </c>
      <c r="G249" s="1" t="s">
        <v>4814</v>
      </c>
      <c r="H249" s="1" t="s">
        <v>4454</v>
      </c>
      <c r="I249" s="1"/>
      <c r="J249" s="1"/>
      <c r="K249" s="1"/>
      <c r="L249">
        <v>1</v>
      </c>
      <c r="M249">
        <v>2</v>
      </c>
      <c r="N249" s="1">
        <v>1</v>
      </c>
      <c r="O249" s="1" t="s">
        <v>5320</v>
      </c>
    </row>
    <row r="250" spans="1:15" x14ac:dyDescent="0.25">
      <c r="A250" s="1" t="s">
        <v>416</v>
      </c>
      <c r="B250" t="s">
        <v>417</v>
      </c>
      <c r="C250" t="s">
        <v>5</v>
      </c>
      <c r="D250" t="s">
        <v>310</v>
      </c>
      <c r="E250" s="1" t="s">
        <v>5024</v>
      </c>
      <c r="F250" s="1" t="s">
        <v>4653</v>
      </c>
      <c r="G250" s="1" t="s">
        <v>4806</v>
      </c>
      <c r="H250" s="1"/>
      <c r="I250" s="1" t="s">
        <v>4469</v>
      </c>
      <c r="J250" s="1" t="s">
        <v>4470</v>
      </c>
      <c r="K250" s="1" t="s">
        <v>5242</v>
      </c>
      <c r="L250">
        <v>1</v>
      </c>
      <c r="M250">
        <v>4</v>
      </c>
      <c r="N250" s="1">
        <v>1</v>
      </c>
      <c r="O250" s="1" t="s">
        <v>5320</v>
      </c>
    </row>
    <row r="251" spans="1:15" x14ac:dyDescent="0.25">
      <c r="A251" s="1" t="s">
        <v>418</v>
      </c>
      <c r="B251" t="s">
        <v>419</v>
      </c>
      <c r="C251" t="s">
        <v>5</v>
      </c>
      <c r="D251" t="s">
        <v>310</v>
      </c>
      <c r="E251" s="1" t="s">
        <v>5024</v>
      </c>
      <c r="F251" s="1" t="s">
        <v>4993</v>
      </c>
      <c r="G251" s="1" t="s">
        <v>4806</v>
      </c>
      <c r="H251" s="1" t="s">
        <v>4471</v>
      </c>
      <c r="I251" s="1"/>
      <c r="J251" s="1"/>
      <c r="K251" s="1" t="s">
        <v>5683</v>
      </c>
      <c r="L251">
        <v>1</v>
      </c>
      <c r="M251">
        <v>3</v>
      </c>
      <c r="N251" s="1">
        <v>1</v>
      </c>
      <c r="O251" s="1" t="s">
        <v>5320</v>
      </c>
    </row>
    <row r="252" spans="1:15" x14ac:dyDescent="0.25">
      <c r="A252" s="1" t="s">
        <v>420</v>
      </c>
      <c r="B252" t="s">
        <v>421</v>
      </c>
      <c r="C252" t="s">
        <v>5</v>
      </c>
      <c r="D252" t="s">
        <v>310</v>
      </c>
      <c r="E252" s="1" t="s">
        <v>5024</v>
      </c>
      <c r="F252" s="1" t="s">
        <v>5413</v>
      </c>
      <c r="G252" s="1" t="s">
        <v>4806</v>
      </c>
      <c r="H252" s="1"/>
      <c r="I252" s="1"/>
      <c r="J252" s="1" t="s">
        <v>4472</v>
      </c>
      <c r="K252" s="1" t="s">
        <v>5684</v>
      </c>
      <c r="L252">
        <v>1</v>
      </c>
      <c r="M252">
        <v>3</v>
      </c>
      <c r="N252" s="1">
        <v>1</v>
      </c>
      <c r="O252" s="1" t="s">
        <v>5320</v>
      </c>
    </row>
    <row r="253" spans="1:15" x14ac:dyDescent="0.25">
      <c r="A253" s="1" t="s">
        <v>422</v>
      </c>
      <c r="B253" t="s">
        <v>423</v>
      </c>
      <c r="C253" t="s">
        <v>5</v>
      </c>
      <c r="D253" t="s">
        <v>310</v>
      </c>
      <c r="E253" s="1" t="s">
        <v>5024</v>
      </c>
      <c r="F253" s="1" t="s">
        <v>5025</v>
      </c>
      <c r="G253" s="1" t="s">
        <v>4824</v>
      </c>
      <c r="H253" s="1"/>
      <c r="I253" s="1"/>
      <c r="J253" s="1"/>
      <c r="K253" s="1"/>
      <c r="L253">
        <v>1</v>
      </c>
      <c r="M253">
        <v>1</v>
      </c>
      <c r="N253" s="1">
        <v>1</v>
      </c>
      <c r="O253" s="1" t="s">
        <v>5320</v>
      </c>
    </row>
    <row r="254" spans="1:15" x14ac:dyDescent="0.25">
      <c r="A254" s="1" t="s">
        <v>1897</v>
      </c>
      <c r="B254" t="s">
        <v>1898</v>
      </c>
      <c r="C254" t="s">
        <v>5</v>
      </c>
      <c r="D254" t="s">
        <v>310</v>
      </c>
      <c r="E254" s="1" t="s">
        <v>5022</v>
      </c>
      <c r="F254" s="1" t="s">
        <v>5376</v>
      </c>
      <c r="G254" s="1" t="s">
        <v>4809</v>
      </c>
      <c r="H254" s="1"/>
      <c r="I254" s="1"/>
      <c r="J254" s="1"/>
      <c r="K254" s="1"/>
      <c r="L254">
        <v>1</v>
      </c>
      <c r="M254">
        <v>1</v>
      </c>
      <c r="N254" s="1">
        <v>1</v>
      </c>
      <c r="O254" s="1" t="s">
        <v>5320</v>
      </c>
    </row>
    <row r="255" spans="1:15" x14ac:dyDescent="0.25">
      <c r="A255" s="1" t="s">
        <v>424</v>
      </c>
      <c r="B255" t="s">
        <v>425</v>
      </c>
      <c r="C255" t="s">
        <v>5</v>
      </c>
      <c r="D255" t="s">
        <v>310</v>
      </c>
      <c r="E255" s="1" t="s">
        <v>5024</v>
      </c>
      <c r="F255" s="1" t="s">
        <v>5246</v>
      </c>
      <c r="G255" s="1" t="s">
        <v>4814</v>
      </c>
      <c r="H255" s="1"/>
      <c r="I255" s="1"/>
      <c r="J255" s="1"/>
      <c r="K255" s="1" t="s">
        <v>5685</v>
      </c>
      <c r="L255">
        <v>1</v>
      </c>
      <c r="M255">
        <v>2</v>
      </c>
      <c r="N255" s="1">
        <v>1</v>
      </c>
      <c r="O255" s="1" t="s">
        <v>5320</v>
      </c>
    </row>
    <row r="256" spans="1:15" x14ac:dyDescent="0.25">
      <c r="A256" s="1" t="s">
        <v>1899</v>
      </c>
      <c r="B256" t="s">
        <v>1900</v>
      </c>
      <c r="C256" t="s">
        <v>5</v>
      </c>
      <c r="D256" t="s">
        <v>310</v>
      </c>
      <c r="E256" s="1" t="s">
        <v>5022</v>
      </c>
      <c r="F256" s="1" t="s">
        <v>4994</v>
      </c>
      <c r="G256" s="1" t="s">
        <v>4807</v>
      </c>
      <c r="H256" s="1"/>
      <c r="I256" s="1"/>
      <c r="J256" s="1"/>
      <c r="K256" s="1"/>
      <c r="L256">
        <v>1</v>
      </c>
      <c r="M256">
        <v>1</v>
      </c>
      <c r="N256" s="1">
        <v>1</v>
      </c>
      <c r="O256" s="1" t="s">
        <v>5320</v>
      </c>
    </row>
    <row r="257" spans="1:15" x14ac:dyDescent="0.25">
      <c r="A257" s="1" t="s">
        <v>426</v>
      </c>
      <c r="B257" t="s">
        <v>427</v>
      </c>
      <c r="C257" t="s">
        <v>5</v>
      </c>
      <c r="D257" t="s">
        <v>310</v>
      </c>
      <c r="E257" s="1" t="s">
        <v>5022</v>
      </c>
      <c r="F257" s="1" t="s">
        <v>4614</v>
      </c>
      <c r="G257" s="1" t="s">
        <v>4812</v>
      </c>
      <c r="H257" s="1"/>
      <c r="I257" s="1"/>
      <c r="J257" s="1" t="s">
        <v>4801</v>
      </c>
      <c r="K257" s="1"/>
      <c r="L257">
        <v>1</v>
      </c>
      <c r="M257">
        <v>2</v>
      </c>
      <c r="N257" s="1">
        <v>1</v>
      </c>
      <c r="O257" s="1" t="s">
        <v>5320</v>
      </c>
    </row>
    <row r="258" spans="1:15" x14ac:dyDescent="0.25">
      <c r="A258" s="1" t="s">
        <v>428</v>
      </c>
      <c r="B258" t="s">
        <v>429</v>
      </c>
      <c r="C258" t="s">
        <v>5</v>
      </c>
      <c r="D258" t="s">
        <v>151</v>
      </c>
      <c r="E258" s="1" t="s">
        <v>5022</v>
      </c>
      <c r="F258" s="1" t="s">
        <v>4648</v>
      </c>
      <c r="G258" s="1" t="s">
        <v>4807</v>
      </c>
      <c r="H258" s="1"/>
      <c r="I258" s="1"/>
      <c r="J258" s="1"/>
      <c r="K258" s="1"/>
      <c r="L258">
        <v>1</v>
      </c>
      <c r="M258">
        <v>1</v>
      </c>
      <c r="N258" s="1">
        <v>1</v>
      </c>
      <c r="O258" s="1" t="s">
        <v>5320</v>
      </c>
    </row>
    <row r="259" spans="1:15" x14ac:dyDescent="0.25">
      <c r="A259" s="1" t="s">
        <v>430</v>
      </c>
      <c r="B259" t="s">
        <v>431</v>
      </c>
      <c r="C259" t="s">
        <v>5</v>
      </c>
      <c r="D259" t="s">
        <v>151</v>
      </c>
      <c r="E259" s="1" t="s">
        <v>5022</v>
      </c>
      <c r="F259" s="1" t="s">
        <v>4640</v>
      </c>
      <c r="G259" s="1" t="s">
        <v>4810</v>
      </c>
      <c r="H259" s="1"/>
      <c r="I259" s="1"/>
      <c r="J259" s="1"/>
      <c r="K259" s="1"/>
      <c r="L259">
        <v>1</v>
      </c>
      <c r="M259">
        <v>1</v>
      </c>
      <c r="N259" s="1">
        <v>1</v>
      </c>
      <c r="O259" s="1" t="s">
        <v>5320</v>
      </c>
    </row>
    <row r="260" spans="1:15" x14ac:dyDescent="0.25">
      <c r="A260" s="1" t="s">
        <v>432</v>
      </c>
      <c r="B260" t="s">
        <v>433</v>
      </c>
      <c r="C260" t="s">
        <v>5</v>
      </c>
      <c r="D260" t="s">
        <v>151</v>
      </c>
      <c r="E260" s="1" t="s">
        <v>5022</v>
      </c>
      <c r="F260" s="1" t="s">
        <v>4585</v>
      </c>
      <c r="G260" s="1" t="s">
        <v>4814</v>
      </c>
      <c r="H260" s="1"/>
      <c r="I260" s="1"/>
      <c r="J260" s="1"/>
      <c r="K260" s="1"/>
      <c r="L260">
        <v>1</v>
      </c>
      <c r="M260">
        <v>1</v>
      </c>
      <c r="N260" s="1">
        <v>1</v>
      </c>
      <c r="O260" s="1" t="s">
        <v>5320</v>
      </c>
    </row>
    <row r="261" spans="1:15" x14ac:dyDescent="0.25">
      <c r="A261" s="1" t="s">
        <v>1901</v>
      </c>
      <c r="B261" t="s">
        <v>1902</v>
      </c>
      <c r="C261" t="s">
        <v>5</v>
      </c>
      <c r="D261" t="s">
        <v>151</v>
      </c>
      <c r="E261" s="1" t="s">
        <v>5022</v>
      </c>
      <c r="F261" s="1" t="s">
        <v>4988</v>
      </c>
      <c r="G261" s="1" t="s">
        <v>4807</v>
      </c>
      <c r="H261" s="1"/>
      <c r="I261" s="1"/>
      <c r="J261" s="1"/>
      <c r="K261" s="1"/>
      <c r="L261">
        <v>1</v>
      </c>
      <c r="M261">
        <v>1</v>
      </c>
      <c r="N261" s="1">
        <v>1</v>
      </c>
      <c r="O261" s="1" t="s">
        <v>5320</v>
      </c>
    </row>
    <row r="262" spans="1:15" x14ac:dyDescent="0.25">
      <c r="A262" s="1" t="s">
        <v>434</v>
      </c>
      <c r="B262" t="s">
        <v>435</v>
      </c>
      <c r="C262" t="s">
        <v>5</v>
      </c>
      <c r="D262" t="s">
        <v>205</v>
      </c>
      <c r="E262" s="1" t="s">
        <v>5022</v>
      </c>
      <c r="F262" s="1" t="s">
        <v>4662</v>
      </c>
      <c r="G262" s="1" t="s">
        <v>4824</v>
      </c>
      <c r="H262" s="1"/>
      <c r="I262" s="1"/>
      <c r="J262" s="1"/>
      <c r="K262" s="1" t="s">
        <v>5439</v>
      </c>
      <c r="L262">
        <v>1</v>
      </c>
      <c r="M262">
        <v>2</v>
      </c>
      <c r="N262" s="1">
        <v>1</v>
      </c>
      <c r="O262" s="1" t="s">
        <v>5320</v>
      </c>
    </row>
    <row r="263" spans="1:15" x14ac:dyDescent="0.25">
      <c r="A263" s="1" t="s">
        <v>1903</v>
      </c>
      <c r="B263" t="s">
        <v>1904</v>
      </c>
      <c r="C263" t="s">
        <v>5</v>
      </c>
      <c r="D263" t="s">
        <v>205</v>
      </c>
      <c r="E263" s="1" t="s">
        <v>5022</v>
      </c>
      <c r="F263" s="1"/>
      <c r="G263" s="1"/>
      <c r="H263" s="1"/>
      <c r="I263" s="1"/>
      <c r="J263" s="1"/>
      <c r="K263" s="1"/>
      <c r="L263">
        <v>0</v>
      </c>
      <c r="M263">
        <v>0</v>
      </c>
      <c r="N263" s="1">
        <v>1</v>
      </c>
      <c r="O263" s="1" t="s">
        <v>4807</v>
      </c>
    </row>
    <row r="264" spans="1:15" x14ac:dyDescent="0.25">
      <c r="A264" s="1" t="s">
        <v>436</v>
      </c>
      <c r="B264" t="s">
        <v>437</v>
      </c>
      <c r="C264" t="s">
        <v>5</v>
      </c>
      <c r="D264" t="s">
        <v>168</v>
      </c>
      <c r="E264" s="1" t="s">
        <v>5022</v>
      </c>
      <c r="F264" s="1" t="s">
        <v>4629</v>
      </c>
      <c r="G264" s="1" t="s">
        <v>4807</v>
      </c>
      <c r="H264" s="1"/>
      <c r="I264" s="1"/>
      <c r="J264" s="1"/>
      <c r="K264" s="1"/>
      <c r="L264">
        <v>1</v>
      </c>
      <c r="M264">
        <v>1</v>
      </c>
      <c r="N264" s="1">
        <v>1</v>
      </c>
      <c r="O264" s="1" t="s">
        <v>5320</v>
      </c>
    </row>
    <row r="265" spans="1:15" x14ac:dyDescent="0.25">
      <c r="A265" s="1" t="s">
        <v>1905</v>
      </c>
      <c r="B265" t="s">
        <v>1906</v>
      </c>
      <c r="C265" t="s">
        <v>5</v>
      </c>
      <c r="D265" t="s">
        <v>168</v>
      </c>
      <c r="E265" s="1" t="s">
        <v>5022</v>
      </c>
      <c r="F265" s="1" t="s">
        <v>5466</v>
      </c>
      <c r="G265" s="1" t="s">
        <v>4807</v>
      </c>
      <c r="H265" s="1"/>
      <c r="I265" s="1"/>
      <c r="J265" s="1"/>
      <c r="K265" s="1"/>
      <c r="L265">
        <v>1</v>
      </c>
      <c r="M265">
        <v>1</v>
      </c>
      <c r="N265" s="1">
        <v>1</v>
      </c>
      <c r="O265" s="1" t="s">
        <v>5320</v>
      </c>
    </row>
    <row r="266" spans="1:15" x14ac:dyDescent="0.25">
      <c r="A266" s="1" t="s">
        <v>1907</v>
      </c>
      <c r="B266" t="s">
        <v>1908</v>
      </c>
      <c r="C266" t="s">
        <v>5</v>
      </c>
      <c r="D266" t="s">
        <v>353</v>
      </c>
      <c r="E266" s="1" t="s">
        <v>5022</v>
      </c>
      <c r="F266" s="1" t="s">
        <v>5140</v>
      </c>
      <c r="G266" s="1" t="s">
        <v>4807</v>
      </c>
      <c r="H266" s="1"/>
      <c r="I266" s="1"/>
      <c r="J266" s="1"/>
      <c r="K266" s="1"/>
      <c r="L266">
        <v>1</v>
      </c>
      <c r="M266">
        <v>1</v>
      </c>
      <c r="N266" s="1">
        <v>1</v>
      </c>
      <c r="O266" s="1" t="s">
        <v>5320</v>
      </c>
    </row>
    <row r="267" spans="1:15" x14ac:dyDescent="0.25">
      <c r="A267" s="1" t="s">
        <v>438</v>
      </c>
      <c r="B267" t="s">
        <v>439</v>
      </c>
      <c r="C267" t="s">
        <v>5</v>
      </c>
      <c r="D267" t="s">
        <v>353</v>
      </c>
      <c r="E267" s="1" t="s">
        <v>5024</v>
      </c>
      <c r="F267" s="1" t="s">
        <v>4633</v>
      </c>
      <c r="G267" s="1" t="s">
        <v>4808</v>
      </c>
      <c r="H267" s="1"/>
      <c r="I267" s="1"/>
      <c r="J267" s="1"/>
      <c r="K267" s="1"/>
      <c r="L267">
        <v>1</v>
      </c>
      <c r="M267">
        <v>1</v>
      </c>
      <c r="N267" s="1">
        <v>1</v>
      </c>
      <c r="O267" s="1" t="s">
        <v>5320</v>
      </c>
    </row>
    <row r="268" spans="1:15" x14ac:dyDescent="0.25">
      <c r="A268" s="1" t="s">
        <v>440</v>
      </c>
      <c r="B268" t="s">
        <v>441</v>
      </c>
      <c r="C268" t="s">
        <v>5</v>
      </c>
      <c r="D268" t="s">
        <v>353</v>
      </c>
      <c r="E268" s="1" t="s">
        <v>5024</v>
      </c>
      <c r="F268" s="1" t="s">
        <v>4662</v>
      </c>
      <c r="G268" s="1" t="s">
        <v>4808</v>
      </c>
      <c r="H268" s="1"/>
      <c r="I268" s="1"/>
      <c r="J268" s="1"/>
      <c r="K268" s="1"/>
      <c r="L268">
        <v>1</v>
      </c>
      <c r="M268">
        <v>1</v>
      </c>
      <c r="N268" s="1">
        <v>1</v>
      </c>
      <c r="O268" s="1" t="s">
        <v>5320</v>
      </c>
    </row>
    <row r="269" spans="1:15" x14ac:dyDescent="0.25">
      <c r="A269" s="1" t="s">
        <v>442</v>
      </c>
      <c r="B269" t="s">
        <v>443</v>
      </c>
      <c r="C269" t="s">
        <v>5</v>
      </c>
      <c r="D269" t="s">
        <v>353</v>
      </c>
      <c r="E269" s="1" t="s">
        <v>5024</v>
      </c>
      <c r="F269" s="1" t="s">
        <v>5119</v>
      </c>
      <c r="G269" s="1" t="s">
        <v>4807</v>
      </c>
      <c r="H269" s="1"/>
      <c r="I269" s="1"/>
      <c r="J269" s="1"/>
      <c r="K269" s="1"/>
      <c r="L269">
        <v>1</v>
      </c>
      <c r="M269">
        <v>1</v>
      </c>
      <c r="N269" s="1">
        <v>1</v>
      </c>
      <c r="O269" s="1" t="s">
        <v>5320</v>
      </c>
    </row>
    <row r="270" spans="1:15" x14ac:dyDescent="0.25">
      <c r="A270" s="1" t="s">
        <v>444</v>
      </c>
      <c r="B270" t="s">
        <v>445</v>
      </c>
      <c r="C270" t="s">
        <v>5</v>
      </c>
      <c r="D270" t="s">
        <v>353</v>
      </c>
      <c r="E270" s="1" t="s">
        <v>5022</v>
      </c>
      <c r="F270" s="1" t="s">
        <v>5608</v>
      </c>
      <c r="G270" s="1" t="s">
        <v>4806</v>
      </c>
      <c r="H270" s="1"/>
      <c r="I270" s="1"/>
      <c r="J270" s="1"/>
      <c r="K270" s="1"/>
      <c r="L270">
        <v>1</v>
      </c>
      <c r="M270">
        <v>1</v>
      </c>
      <c r="N270" s="1">
        <v>1</v>
      </c>
      <c r="O270" s="1" t="s">
        <v>5320</v>
      </c>
    </row>
    <row r="271" spans="1:15" x14ac:dyDescent="0.25">
      <c r="A271" s="1" t="s">
        <v>446</v>
      </c>
      <c r="B271" t="s">
        <v>447</v>
      </c>
      <c r="C271" t="s">
        <v>5</v>
      </c>
      <c r="D271" t="s">
        <v>353</v>
      </c>
      <c r="E271" s="1" t="s">
        <v>5022</v>
      </c>
      <c r="F271" s="1" t="s">
        <v>5609</v>
      </c>
      <c r="G271" s="1" t="s">
        <v>4814</v>
      </c>
      <c r="H271" s="1"/>
      <c r="I271" s="1"/>
      <c r="J271" s="1"/>
      <c r="K271" s="1"/>
      <c r="L271">
        <v>1</v>
      </c>
      <c r="M271">
        <v>1</v>
      </c>
      <c r="N271" s="1">
        <v>1</v>
      </c>
      <c r="O271" s="1" t="s">
        <v>5320</v>
      </c>
    </row>
    <row r="272" spans="1:15" x14ac:dyDescent="0.25">
      <c r="A272" s="1" t="s">
        <v>448</v>
      </c>
      <c r="B272" t="s">
        <v>449</v>
      </c>
      <c r="C272" t="s">
        <v>5</v>
      </c>
      <c r="D272" t="s">
        <v>353</v>
      </c>
      <c r="E272" s="1" t="s">
        <v>5022</v>
      </c>
      <c r="F272" s="1" t="s">
        <v>4630</v>
      </c>
      <c r="G272" s="1" t="s">
        <v>4807</v>
      </c>
      <c r="H272" s="1"/>
      <c r="I272" s="1"/>
      <c r="J272" s="1"/>
      <c r="K272" s="1"/>
      <c r="L272">
        <v>1</v>
      </c>
      <c r="M272">
        <v>1</v>
      </c>
      <c r="N272" s="1">
        <v>1</v>
      </c>
      <c r="O272" s="1" t="s">
        <v>5320</v>
      </c>
    </row>
    <row r="273" spans="1:15" x14ac:dyDescent="0.25">
      <c r="A273" s="1" t="s">
        <v>450</v>
      </c>
      <c r="B273" t="s">
        <v>451</v>
      </c>
      <c r="C273" t="s">
        <v>5</v>
      </c>
      <c r="D273" t="s">
        <v>353</v>
      </c>
      <c r="E273" s="1" t="s">
        <v>5022</v>
      </c>
      <c r="F273" s="1" t="s">
        <v>5128</v>
      </c>
      <c r="G273" s="1" t="s">
        <v>4807</v>
      </c>
      <c r="H273" s="1"/>
      <c r="I273" s="1"/>
      <c r="J273" s="1"/>
      <c r="K273" s="1"/>
      <c r="L273">
        <v>1</v>
      </c>
      <c r="M273">
        <v>1</v>
      </c>
      <c r="N273" s="1">
        <v>1</v>
      </c>
      <c r="O273" s="1" t="s">
        <v>5320</v>
      </c>
    </row>
    <row r="274" spans="1:15" x14ac:dyDescent="0.25">
      <c r="A274" s="1" t="s">
        <v>452</v>
      </c>
      <c r="B274" t="s">
        <v>453</v>
      </c>
      <c r="C274" t="s">
        <v>5</v>
      </c>
      <c r="D274" t="s">
        <v>353</v>
      </c>
      <c r="E274" s="1" t="s">
        <v>5022</v>
      </c>
      <c r="F274" s="1" t="s">
        <v>4669</v>
      </c>
      <c r="G274" s="1" t="s">
        <v>4807</v>
      </c>
      <c r="H274" s="1"/>
      <c r="I274" s="1"/>
      <c r="J274" s="1"/>
      <c r="K274" s="1"/>
      <c r="L274">
        <v>1</v>
      </c>
      <c r="M274">
        <v>1</v>
      </c>
      <c r="N274" s="1">
        <v>1</v>
      </c>
      <c r="O274" s="1" t="s">
        <v>5320</v>
      </c>
    </row>
    <row r="275" spans="1:15" x14ac:dyDescent="0.25">
      <c r="A275" s="1" t="s">
        <v>454</v>
      </c>
      <c r="B275" t="s">
        <v>455</v>
      </c>
      <c r="C275" t="s">
        <v>5</v>
      </c>
      <c r="D275" t="s">
        <v>353</v>
      </c>
      <c r="E275" s="1" t="s">
        <v>5022</v>
      </c>
      <c r="F275" s="1" t="s">
        <v>4658</v>
      </c>
      <c r="G275" s="1" t="s">
        <v>4806</v>
      </c>
      <c r="H275" s="1"/>
      <c r="I275" s="1"/>
      <c r="J275" s="1"/>
      <c r="K275" s="1"/>
      <c r="L275">
        <v>1</v>
      </c>
      <c r="M275">
        <v>1</v>
      </c>
      <c r="N275" s="1">
        <v>1</v>
      </c>
      <c r="O275" s="1" t="s">
        <v>5320</v>
      </c>
    </row>
    <row r="276" spans="1:15" x14ac:dyDescent="0.25">
      <c r="A276" s="1" t="s">
        <v>456</v>
      </c>
      <c r="B276" t="s">
        <v>457</v>
      </c>
      <c r="C276" t="s">
        <v>5</v>
      </c>
      <c r="D276" t="s">
        <v>353</v>
      </c>
      <c r="E276" s="1" t="s">
        <v>5022</v>
      </c>
      <c r="F276" s="1" t="s">
        <v>4681</v>
      </c>
      <c r="G276" s="1" t="s">
        <v>4809</v>
      </c>
      <c r="H276" s="1"/>
      <c r="I276" s="1"/>
      <c r="J276" s="1"/>
      <c r="K276" s="1"/>
      <c r="L276">
        <v>1</v>
      </c>
      <c r="M276">
        <v>1</v>
      </c>
      <c r="N276" s="1">
        <v>1</v>
      </c>
      <c r="O276" s="1" t="s">
        <v>5320</v>
      </c>
    </row>
    <row r="277" spans="1:15" x14ac:dyDescent="0.25">
      <c r="A277" s="1" t="s">
        <v>458</v>
      </c>
      <c r="B277" t="s">
        <v>459</v>
      </c>
      <c r="C277" t="s">
        <v>5</v>
      </c>
      <c r="D277" t="s">
        <v>353</v>
      </c>
      <c r="E277" s="1" t="s">
        <v>5022</v>
      </c>
      <c r="F277" s="1" t="s">
        <v>5467</v>
      </c>
      <c r="G277" s="1" t="s">
        <v>4825</v>
      </c>
      <c r="H277" s="1"/>
      <c r="I277" s="1"/>
      <c r="J277" s="1"/>
      <c r="K277" s="1" t="s">
        <v>5686</v>
      </c>
      <c r="L277">
        <v>1</v>
      </c>
      <c r="M277">
        <v>2</v>
      </c>
      <c r="N277" s="1">
        <v>1</v>
      </c>
      <c r="O277" s="1" t="s">
        <v>5320</v>
      </c>
    </row>
    <row r="278" spans="1:15" x14ac:dyDescent="0.25">
      <c r="A278" s="1" t="s">
        <v>1909</v>
      </c>
      <c r="B278" t="s">
        <v>1910</v>
      </c>
      <c r="C278" t="s">
        <v>5</v>
      </c>
      <c r="D278" t="s">
        <v>26</v>
      </c>
      <c r="E278" s="1" t="s">
        <v>5022</v>
      </c>
      <c r="F278" s="1" t="s">
        <v>4670</v>
      </c>
      <c r="G278" s="1" t="s">
        <v>4807</v>
      </c>
      <c r="H278" s="1"/>
      <c r="I278" s="1"/>
      <c r="J278" s="1"/>
      <c r="K278" s="1"/>
      <c r="L278">
        <v>1</v>
      </c>
      <c r="M278">
        <v>1</v>
      </c>
      <c r="N278" s="1">
        <v>1</v>
      </c>
      <c r="O278" s="1" t="s">
        <v>5320</v>
      </c>
    </row>
    <row r="279" spans="1:15" x14ac:dyDescent="0.25">
      <c r="A279" s="1" t="s">
        <v>1911</v>
      </c>
      <c r="B279" t="s">
        <v>1912</v>
      </c>
      <c r="C279" t="s">
        <v>5</v>
      </c>
      <c r="D279" t="s">
        <v>26</v>
      </c>
      <c r="E279" s="1" t="s">
        <v>5023</v>
      </c>
      <c r="F279" s="1" t="s">
        <v>5570</v>
      </c>
      <c r="G279" s="1" t="s">
        <v>4807</v>
      </c>
      <c r="H279" s="1"/>
      <c r="I279" s="1"/>
      <c r="J279" s="1"/>
      <c r="K279" s="1"/>
      <c r="L279">
        <v>1</v>
      </c>
      <c r="M279">
        <v>1</v>
      </c>
      <c r="N279" s="1">
        <v>1</v>
      </c>
      <c r="O279" s="1" t="s">
        <v>5320</v>
      </c>
    </row>
    <row r="280" spans="1:15" x14ac:dyDescent="0.25">
      <c r="A280" s="1" t="s">
        <v>460</v>
      </c>
      <c r="B280" t="s">
        <v>461</v>
      </c>
      <c r="C280" t="s">
        <v>5</v>
      </c>
      <c r="D280" t="s">
        <v>26</v>
      </c>
      <c r="E280" s="1" t="s">
        <v>5022</v>
      </c>
      <c r="F280" s="1" t="s">
        <v>4749</v>
      </c>
      <c r="G280" s="1" t="s">
        <v>4809</v>
      </c>
      <c r="H280" s="1"/>
      <c r="I280" s="1"/>
      <c r="J280" s="1"/>
      <c r="K280" s="1"/>
      <c r="L280">
        <v>1</v>
      </c>
      <c r="M280">
        <v>1</v>
      </c>
      <c r="N280" s="1">
        <v>1</v>
      </c>
      <c r="O280" s="1" t="s">
        <v>5320</v>
      </c>
    </row>
    <row r="281" spans="1:15" x14ac:dyDescent="0.25">
      <c r="A281" s="1" t="s">
        <v>462</v>
      </c>
      <c r="B281" t="s">
        <v>463</v>
      </c>
      <c r="C281" t="s">
        <v>5</v>
      </c>
      <c r="D281" t="s">
        <v>26</v>
      </c>
      <c r="E281" s="1" t="s">
        <v>5022</v>
      </c>
      <c r="F281" s="1" t="s">
        <v>4733</v>
      </c>
      <c r="G281" s="1" t="s">
        <v>4811</v>
      </c>
      <c r="H281" s="1" t="s">
        <v>4474</v>
      </c>
      <c r="I281" s="1"/>
      <c r="J281" s="1"/>
      <c r="K281" s="1"/>
      <c r="L281">
        <v>1</v>
      </c>
      <c r="M281">
        <v>2</v>
      </c>
      <c r="N281" s="1">
        <v>1</v>
      </c>
      <c r="O281" s="1" t="s">
        <v>5320</v>
      </c>
    </row>
    <row r="282" spans="1:15" x14ac:dyDescent="0.25">
      <c r="A282" s="1" t="s">
        <v>1913</v>
      </c>
      <c r="B282" t="s">
        <v>1914</v>
      </c>
      <c r="C282" t="s">
        <v>5</v>
      </c>
      <c r="D282" t="s">
        <v>26</v>
      </c>
      <c r="E282" s="1" t="s">
        <v>5022</v>
      </c>
      <c r="F282" s="1"/>
      <c r="G282" s="1"/>
      <c r="H282" s="1"/>
      <c r="I282" s="1"/>
      <c r="J282" s="1"/>
      <c r="K282" s="1"/>
      <c r="L282">
        <v>0</v>
      </c>
      <c r="M282">
        <v>0</v>
      </c>
      <c r="N282" s="1">
        <v>1</v>
      </c>
      <c r="O282" s="1" t="s">
        <v>4807</v>
      </c>
    </row>
    <row r="283" spans="1:15" x14ac:dyDescent="0.25">
      <c r="A283" s="1" t="s">
        <v>1915</v>
      </c>
      <c r="B283" t="s">
        <v>1916</v>
      </c>
      <c r="C283" t="s">
        <v>5</v>
      </c>
      <c r="D283" t="s">
        <v>26</v>
      </c>
      <c r="E283" s="1" t="s">
        <v>5022</v>
      </c>
      <c r="F283" s="1" t="s">
        <v>5031</v>
      </c>
      <c r="G283" s="1" t="s">
        <v>4807</v>
      </c>
      <c r="H283" s="1"/>
      <c r="I283" s="1"/>
      <c r="J283" s="1"/>
      <c r="K283" s="1"/>
      <c r="L283">
        <v>1</v>
      </c>
      <c r="M283">
        <v>1</v>
      </c>
      <c r="N283" s="1">
        <v>1</v>
      </c>
      <c r="O283" s="1" t="s">
        <v>5320</v>
      </c>
    </row>
    <row r="284" spans="1:15" x14ac:dyDescent="0.25">
      <c r="A284" s="1" t="s">
        <v>464</v>
      </c>
      <c r="B284" t="s">
        <v>465</v>
      </c>
      <c r="C284" t="s">
        <v>5</v>
      </c>
      <c r="D284" t="s">
        <v>151</v>
      </c>
      <c r="E284" s="1" t="s">
        <v>5022</v>
      </c>
      <c r="F284" s="1" t="s">
        <v>5333</v>
      </c>
      <c r="G284" s="1" t="s">
        <v>4807</v>
      </c>
      <c r="H284" s="1"/>
      <c r="I284" s="1"/>
      <c r="J284" s="1"/>
      <c r="K284" s="1"/>
      <c r="L284">
        <v>1</v>
      </c>
      <c r="M284">
        <v>1</v>
      </c>
      <c r="N284" s="1">
        <v>1</v>
      </c>
      <c r="O284" s="1" t="s">
        <v>5320</v>
      </c>
    </row>
    <row r="285" spans="1:15" x14ac:dyDescent="0.25">
      <c r="A285" s="1" t="s">
        <v>1917</v>
      </c>
      <c r="B285" t="s">
        <v>1918</v>
      </c>
      <c r="C285" t="s">
        <v>5</v>
      </c>
      <c r="D285" t="s">
        <v>151</v>
      </c>
      <c r="E285" s="1" t="s">
        <v>5022</v>
      </c>
      <c r="F285" s="1" t="s">
        <v>5032</v>
      </c>
      <c r="G285" s="1" t="s">
        <v>4807</v>
      </c>
      <c r="H285" s="1"/>
      <c r="I285" s="1"/>
      <c r="J285" s="1"/>
      <c r="K285" s="1"/>
      <c r="L285">
        <v>1</v>
      </c>
      <c r="M285">
        <v>1</v>
      </c>
      <c r="N285" s="1">
        <v>1</v>
      </c>
      <c r="O285" s="1" t="s">
        <v>5320</v>
      </c>
    </row>
    <row r="286" spans="1:15" x14ac:dyDescent="0.25">
      <c r="A286" s="1" t="s">
        <v>466</v>
      </c>
      <c r="B286" t="s">
        <v>467</v>
      </c>
      <c r="C286" t="s">
        <v>5</v>
      </c>
      <c r="D286" t="s">
        <v>49</v>
      </c>
      <c r="E286" s="1" t="s">
        <v>5024</v>
      </c>
      <c r="F286" s="1" t="s">
        <v>5687</v>
      </c>
      <c r="G286" s="1" t="s">
        <v>4814</v>
      </c>
      <c r="H286" s="1"/>
      <c r="I286" s="1"/>
      <c r="J286" s="1"/>
      <c r="K286" s="1"/>
      <c r="L286">
        <v>1</v>
      </c>
      <c r="M286">
        <v>1</v>
      </c>
      <c r="N286" s="1">
        <v>1</v>
      </c>
      <c r="O286" s="1" t="s">
        <v>5320</v>
      </c>
    </row>
    <row r="287" spans="1:15" x14ac:dyDescent="0.25">
      <c r="A287" s="1" t="s">
        <v>468</v>
      </c>
      <c r="B287" t="s">
        <v>469</v>
      </c>
      <c r="C287" t="s">
        <v>5</v>
      </c>
      <c r="D287" t="s">
        <v>205</v>
      </c>
      <c r="E287" s="1" t="s">
        <v>5022</v>
      </c>
      <c r="F287" s="1" t="s">
        <v>4642</v>
      </c>
      <c r="G287" s="1" t="s">
        <v>4807</v>
      </c>
      <c r="H287" s="1"/>
      <c r="I287" s="1"/>
      <c r="J287" s="1"/>
      <c r="K287" s="1"/>
      <c r="L287">
        <v>1</v>
      </c>
      <c r="M287">
        <v>1</v>
      </c>
      <c r="N287" s="1">
        <v>1</v>
      </c>
      <c r="O287" s="1" t="s">
        <v>5320</v>
      </c>
    </row>
    <row r="288" spans="1:15" x14ac:dyDescent="0.25">
      <c r="A288" s="1" t="s">
        <v>470</v>
      </c>
      <c r="B288" t="s">
        <v>471</v>
      </c>
      <c r="C288" t="s">
        <v>5</v>
      </c>
      <c r="D288" t="s">
        <v>205</v>
      </c>
      <c r="E288" s="1" t="s">
        <v>5022</v>
      </c>
      <c r="F288" s="1" t="s">
        <v>4707</v>
      </c>
      <c r="G288" s="1" t="s">
        <v>4819</v>
      </c>
      <c r="H288" s="1"/>
      <c r="I288" s="1"/>
      <c r="J288" s="1"/>
      <c r="K288" s="1"/>
      <c r="L288">
        <v>1</v>
      </c>
      <c r="M288">
        <v>1</v>
      </c>
      <c r="N288" s="1">
        <v>1</v>
      </c>
      <c r="O288" s="1" t="s">
        <v>5320</v>
      </c>
    </row>
    <row r="289" spans="1:15" x14ac:dyDescent="0.25">
      <c r="A289" s="1" t="s">
        <v>472</v>
      </c>
      <c r="B289" t="s">
        <v>473</v>
      </c>
      <c r="C289" t="s">
        <v>5</v>
      </c>
      <c r="D289" t="s">
        <v>7</v>
      </c>
      <c r="E289" s="1" t="s">
        <v>5022</v>
      </c>
      <c r="F289" s="1" t="s">
        <v>5334</v>
      </c>
      <c r="G289" s="1" t="s">
        <v>4808</v>
      </c>
      <c r="H289" s="1" t="s">
        <v>4418</v>
      </c>
      <c r="I289" s="1"/>
      <c r="J289" s="1"/>
      <c r="K289" s="1"/>
      <c r="L289">
        <v>1</v>
      </c>
      <c r="M289">
        <v>2</v>
      </c>
      <c r="N289" s="1">
        <v>1</v>
      </c>
      <c r="O289" s="1" t="s">
        <v>5320</v>
      </c>
    </row>
    <row r="290" spans="1:15" x14ac:dyDescent="0.25">
      <c r="A290" s="1" t="s">
        <v>474</v>
      </c>
      <c r="B290" t="s">
        <v>475</v>
      </c>
      <c r="C290" t="s">
        <v>5</v>
      </c>
      <c r="D290" t="s">
        <v>7</v>
      </c>
      <c r="E290" s="1" t="s">
        <v>5024</v>
      </c>
      <c r="F290" s="1" t="s">
        <v>5130</v>
      </c>
      <c r="G290" s="1" t="s">
        <v>4807</v>
      </c>
      <c r="H290" s="1" t="s">
        <v>4425</v>
      </c>
      <c r="I290" s="1"/>
      <c r="J290" s="1"/>
      <c r="K290" s="1"/>
      <c r="L290">
        <v>1</v>
      </c>
      <c r="M290">
        <v>2</v>
      </c>
      <c r="N290" s="1">
        <v>1</v>
      </c>
      <c r="O290" s="1" t="s">
        <v>5320</v>
      </c>
    </row>
    <row r="291" spans="1:15" x14ac:dyDescent="0.25">
      <c r="A291" s="1" t="s">
        <v>476</v>
      </c>
      <c r="B291" t="s">
        <v>477</v>
      </c>
      <c r="C291" t="s">
        <v>5</v>
      </c>
      <c r="D291" t="s">
        <v>7</v>
      </c>
      <c r="E291" s="1" t="s">
        <v>5024</v>
      </c>
      <c r="F291" s="1" t="s">
        <v>5141</v>
      </c>
      <c r="G291" s="1" t="s">
        <v>4806</v>
      </c>
      <c r="H291" s="1"/>
      <c r="I291" s="1"/>
      <c r="J291" s="1" t="s">
        <v>5142</v>
      </c>
      <c r="K291" s="1"/>
      <c r="L291">
        <v>1</v>
      </c>
      <c r="M291">
        <v>2</v>
      </c>
      <c r="N291" s="1">
        <v>1</v>
      </c>
      <c r="O291" s="1" t="s">
        <v>5320</v>
      </c>
    </row>
    <row r="292" spans="1:15" x14ac:dyDescent="0.25">
      <c r="A292" s="1" t="s">
        <v>478</v>
      </c>
      <c r="B292" t="s">
        <v>479</v>
      </c>
      <c r="C292" t="s">
        <v>5</v>
      </c>
      <c r="D292" t="s">
        <v>7</v>
      </c>
      <c r="E292" s="1" t="s">
        <v>5022</v>
      </c>
      <c r="F292" s="1" t="s">
        <v>4688</v>
      </c>
      <c r="G292" s="1" t="s">
        <v>4806</v>
      </c>
      <c r="H292" s="1" t="s">
        <v>4459</v>
      </c>
      <c r="I292" s="1"/>
      <c r="J292" s="1" t="s">
        <v>4445</v>
      </c>
      <c r="K292" s="1"/>
      <c r="L292">
        <v>1</v>
      </c>
      <c r="M292">
        <v>3</v>
      </c>
      <c r="N292" s="1">
        <v>1</v>
      </c>
      <c r="O292" s="1" t="s">
        <v>5320</v>
      </c>
    </row>
    <row r="293" spans="1:15" x14ac:dyDescent="0.25">
      <c r="A293" s="1" t="s">
        <v>480</v>
      </c>
      <c r="B293" t="s">
        <v>481</v>
      </c>
      <c r="C293" t="s">
        <v>5</v>
      </c>
      <c r="D293" t="s">
        <v>233</v>
      </c>
      <c r="E293" s="1" t="s">
        <v>5022</v>
      </c>
      <c r="F293" s="1" t="s">
        <v>4659</v>
      </c>
      <c r="G293" s="1" t="s">
        <v>4807</v>
      </c>
      <c r="H293" s="1"/>
      <c r="I293" s="1"/>
      <c r="J293" s="1"/>
      <c r="K293" s="1" t="s">
        <v>5247</v>
      </c>
      <c r="L293">
        <v>1</v>
      </c>
      <c r="M293">
        <v>2</v>
      </c>
      <c r="N293" s="1">
        <v>1</v>
      </c>
      <c r="O293" s="1" t="s">
        <v>5320</v>
      </c>
    </row>
    <row r="294" spans="1:15" x14ac:dyDescent="0.25">
      <c r="A294" s="1" t="s">
        <v>1919</v>
      </c>
      <c r="B294" t="s">
        <v>1920</v>
      </c>
      <c r="C294" t="s">
        <v>5</v>
      </c>
      <c r="D294" t="s">
        <v>233</v>
      </c>
      <c r="E294" s="1" t="s">
        <v>5022</v>
      </c>
      <c r="F294" s="1" t="s">
        <v>5335</v>
      </c>
      <c r="G294" s="1" t="s">
        <v>4807</v>
      </c>
      <c r="H294" s="1"/>
      <c r="I294" s="1"/>
      <c r="J294" s="1"/>
      <c r="K294" s="1"/>
      <c r="L294">
        <v>1</v>
      </c>
      <c r="M294">
        <v>1</v>
      </c>
      <c r="N294" s="1">
        <v>1</v>
      </c>
      <c r="O294" s="1" t="s">
        <v>5320</v>
      </c>
    </row>
    <row r="295" spans="1:15" x14ac:dyDescent="0.25">
      <c r="A295" s="1" t="s">
        <v>482</v>
      </c>
      <c r="B295" t="s">
        <v>483</v>
      </c>
      <c r="C295" t="s">
        <v>5</v>
      </c>
      <c r="D295" t="s">
        <v>233</v>
      </c>
      <c r="E295" s="1" t="s">
        <v>5022</v>
      </c>
      <c r="F295" s="1" t="s">
        <v>5610</v>
      </c>
      <c r="G295" s="1" t="s">
        <v>4807</v>
      </c>
      <c r="H295" s="1"/>
      <c r="I295" s="1"/>
      <c r="J295" s="1"/>
      <c r="K295" s="1"/>
      <c r="L295">
        <v>1</v>
      </c>
      <c r="M295">
        <v>1</v>
      </c>
      <c r="N295" s="1">
        <v>1</v>
      </c>
      <c r="O295" s="1" t="s">
        <v>5320</v>
      </c>
    </row>
    <row r="296" spans="1:15" x14ac:dyDescent="0.25">
      <c r="A296" s="1" t="s">
        <v>484</v>
      </c>
      <c r="B296" t="s">
        <v>485</v>
      </c>
      <c r="C296" t="s">
        <v>5</v>
      </c>
      <c r="D296" t="s">
        <v>233</v>
      </c>
      <c r="E296" s="1" t="s">
        <v>5022</v>
      </c>
      <c r="F296" s="1" t="s">
        <v>4620</v>
      </c>
      <c r="G296" s="1" t="s">
        <v>4807</v>
      </c>
      <c r="H296" s="1"/>
      <c r="I296" s="1"/>
      <c r="J296" s="1"/>
      <c r="K296" s="1"/>
      <c r="L296">
        <v>1</v>
      </c>
      <c r="M296">
        <v>1</v>
      </c>
      <c r="N296" s="1">
        <v>1</v>
      </c>
      <c r="O296" s="1" t="s">
        <v>5320</v>
      </c>
    </row>
    <row r="297" spans="1:15" x14ac:dyDescent="0.25">
      <c r="A297" s="1" t="s">
        <v>486</v>
      </c>
      <c r="B297" t="s">
        <v>487</v>
      </c>
      <c r="C297" t="s">
        <v>5</v>
      </c>
      <c r="D297" t="s">
        <v>233</v>
      </c>
      <c r="E297" s="1" t="s">
        <v>5022</v>
      </c>
      <c r="F297" s="1" t="s">
        <v>5118</v>
      </c>
      <c r="G297" s="1" t="s">
        <v>4807</v>
      </c>
      <c r="H297" s="1"/>
      <c r="I297" s="1"/>
      <c r="J297" s="1"/>
      <c r="K297" s="1"/>
      <c r="L297">
        <v>1</v>
      </c>
      <c r="M297">
        <v>1</v>
      </c>
      <c r="N297" s="1">
        <v>1</v>
      </c>
      <c r="O297" s="1" t="s">
        <v>5320</v>
      </c>
    </row>
    <row r="298" spans="1:15" x14ac:dyDescent="0.25">
      <c r="A298" s="1" t="s">
        <v>488</v>
      </c>
      <c r="B298" t="s">
        <v>489</v>
      </c>
      <c r="C298" t="s">
        <v>5</v>
      </c>
      <c r="D298" t="s">
        <v>22</v>
      </c>
      <c r="E298" s="1" t="s">
        <v>5024</v>
      </c>
      <c r="F298" s="1" t="s">
        <v>4668</v>
      </c>
      <c r="G298" s="1" t="s">
        <v>4806</v>
      </c>
      <c r="H298" s="1" t="s">
        <v>5468</v>
      </c>
      <c r="I298" s="1"/>
      <c r="J298" s="1"/>
      <c r="K298" s="1" t="s">
        <v>5688</v>
      </c>
      <c r="L298">
        <v>1</v>
      </c>
      <c r="M298">
        <v>3</v>
      </c>
      <c r="N298" s="1">
        <v>1</v>
      </c>
      <c r="O298" s="1" t="s">
        <v>5320</v>
      </c>
    </row>
    <row r="299" spans="1:15" x14ac:dyDescent="0.25">
      <c r="A299" s="1" t="s">
        <v>490</v>
      </c>
      <c r="B299" t="s">
        <v>491</v>
      </c>
      <c r="C299" t="s">
        <v>5</v>
      </c>
      <c r="D299" t="s">
        <v>210</v>
      </c>
      <c r="E299" s="1" t="s">
        <v>5022</v>
      </c>
      <c r="F299" s="1" t="s">
        <v>5223</v>
      </c>
      <c r="G299" s="1" t="s">
        <v>4807</v>
      </c>
      <c r="H299" s="1"/>
      <c r="I299" s="1"/>
      <c r="J299" s="1"/>
      <c r="K299" s="1"/>
      <c r="L299">
        <v>1</v>
      </c>
      <c r="M299">
        <v>1</v>
      </c>
      <c r="N299" s="1">
        <v>1</v>
      </c>
      <c r="O299" s="1" t="s">
        <v>5320</v>
      </c>
    </row>
    <row r="300" spans="1:15" x14ac:dyDescent="0.25">
      <c r="A300" s="1" t="s">
        <v>1921</v>
      </c>
      <c r="B300" t="s">
        <v>1922</v>
      </c>
      <c r="C300" t="s">
        <v>5</v>
      </c>
      <c r="D300" t="s">
        <v>210</v>
      </c>
      <c r="E300" s="1" t="s">
        <v>5022</v>
      </c>
      <c r="F300" s="1" t="s">
        <v>5248</v>
      </c>
      <c r="G300" s="1" t="s">
        <v>4811</v>
      </c>
      <c r="H300" s="1"/>
      <c r="I300" s="1"/>
      <c r="J300" s="1"/>
      <c r="K300" s="1"/>
      <c r="L300">
        <v>1</v>
      </c>
      <c r="M300">
        <v>1</v>
      </c>
      <c r="N300" s="1">
        <v>1</v>
      </c>
      <c r="O300" s="1" t="s">
        <v>5320</v>
      </c>
    </row>
    <row r="301" spans="1:15" x14ac:dyDescent="0.25">
      <c r="A301" s="1" t="s">
        <v>492</v>
      </c>
      <c r="B301" t="s">
        <v>5646</v>
      </c>
      <c r="C301" t="s">
        <v>5</v>
      </c>
      <c r="D301" t="s">
        <v>310</v>
      </c>
      <c r="E301" s="1" t="s">
        <v>5024</v>
      </c>
      <c r="F301" s="1" t="s">
        <v>4695</v>
      </c>
      <c r="G301" s="1" t="s">
        <v>4811</v>
      </c>
      <c r="H301" s="1" t="s">
        <v>4475</v>
      </c>
      <c r="I301" s="1"/>
      <c r="J301" s="1"/>
      <c r="K301" s="1"/>
      <c r="L301">
        <v>1</v>
      </c>
      <c r="M301">
        <v>2</v>
      </c>
      <c r="N301" s="1">
        <v>1</v>
      </c>
      <c r="O301" s="1" t="s">
        <v>5320</v>
      </c>
    </row>
    <row r="302" spans="1:15" x14ac:dyDescent="0.25">
      <c r="A302" s="1" t="s">
        <v>494</v>
      </c>
      <c r="B302" t="s">
        <v>495</v>
      </c>
      <c r="C302" t="s">
        <v>5</v>
      </c>
      <c r="D302" t="s">
        <v>310</v>
      </c>
      <c r="E302" s="1" t="s">
        <v>5022</v>
      </c>
      <c r="F302" s="1"/>
      <c r="G302" s="1"/>
      <c r="H302" s="1"/>
      <c r="I302" s="1"/>
      <c r="J302" s="1"/>
      <c r="K302" s="1"/>
      <c r="L302">
        <v>0</v>
      </c>
      <c r="M302">
        <v>0</v>
      </c>
      <c r="N302" s="1">
        <v>1</v>
      </c>
      <c r="O302" s="1" t="s">
        <v>4807</v>
      </c>
    </row>
    <row r="303" spans="1:15" x14ac:dyDescent="0.25">
      <c r="A303" s="1" t="s">
        <v>496</v>
      </c>
      <c r="B303" t="s">
        <v>497</v>
      </c>
      <c r="C303" t="s">
        <v>5</v>
      </c>
      <c r="D303" t="s">
        <v>310</v>
      </c>
      <c r="E303" s="1" t="s">
        <v>5024</v>
      </c>
      <c r="F303" s="1" t="s">
        <v>5126</v>
      </c>
      <c r="G303" s="1" t="s">
        <v>4823</v>
      </c>
      <c r="H303" s="1"/>
      <c r="I303" s="1"/>
      <c r="J303" s="1"/>
      <c r="K303" s="1"/>
      <c r="L303">
        <v>1</v>
      </c>
      <c r="M303">
        <v>1</v>
      </c>
      <c r="N303" s="1">
        <v>1</v>
      </c>
      <c r="O303" s="1" t="s">
        <v>5320</v>
      </c>
    </row>
    <row r="304" spans="1:15" x14ac:dyDescent="0.25">
      <c r="A304" s="1" t="s">
        <v>1923</v>
      </c>
      <c r="B304" t="s">
        <v>1924</v>
      </c>
      <c r="C304" t="s">
        <v>5</v>
      </c>
      <c r="D304" t="s">
        <v>310</v>
      </c>
      <c r="E304" s="1" t="s">
        <v>5023</v>
      </c>
      <c r="F304" s="1" t="s">
        <v>4596</v>
      </c>
      <c r="G304" s="1" t="s">
        <v>4809</v>
      </c>
      <c r="H304" s="1" t="s">
        <v>4476</v>
      </c>
      <c r="I304" s="1"/>
      <c r="J304" s="1"/>
      <c r="K304" s="1"/>
      <c r="L304">
        <v>1</v>
      </c>
      <c r="M304">
        <v>2</v>
      </c>
      <c r="N304" s="1">
        <v>1</v>
      </c>
      <c r="O304" s="1" t="s">
        <v>5320</v>
      </c>
    </row>
    <row r="305" spans="1:15" x14ac:dyDescent="0.25">
      <c r="A305" s="1" t="s">
        <v>498</v>
      </c>
      <c r="B305" t="s">
        <v>499</v>
      </c>
      <c r="C305" t="s">
        <v>5</v>
      </c>
      <c r="D305" t="s">
        <v>310</v>
      </c>
      <c r="E305" s="1" t="s">
        <v>5022</v>
      </c>
      <c r="F305" s="1" t="s">
        <v>5414</v>
      </c>
      <c r="G305" s="1" t="s">
        <v>4806</v>
      </c>
      <c r="H305" s="1" t="s">
        <v>4465</v>
      </c>
      <c r="I305" s="1"/>
      <c r="J305" s="1" t="s">
        <v>5440</v>
      </c>
      <c r="K305" s="1"/>
      <c r="L305">
        <v>1</v>
      </c>
      <c r="M305">
        <v>3</v>
      </c>
      <c r="N305" s="1">
        <v>1</v>
      </c>
      <c r="O305" s="1" t="s">
        <v>5320</v>
      </c>
    </row>
    <row r="306" spans="1:15" x14ac:dyDescent="0.25">
      <c r="A306" s="1" t="s">
        <v>1925</v>
      </c>
      <c r="B306" t="s">
        <v>1926</v>
      </c>
      <c r="C306" t="s">
        <v>5</v>
      </c>
      <c r="D306" t="s">
        <v>310</v>
      </c>
      <c r="E306" s="1" t="s">
        <v>5022</v>
      </c>
      <c r="F306" s="1" t="s">
        <v>5143</v>
      </c>
      <c r="G306" s="1" t="s">
        <v>4806</v>
      </c>
      <c r="H306" s="1" t="s">
        <v>5144</v>
      </c>
      <c r="I306" s="1"/>
      <c r="J306" s="1"/>
      <c r="K306" s="1"/>
      <c r="L306">
        <v>1</v>
      </c>
      <c r="M306">
        <v>2</v>
      </c>
      <c r="N306" s="1">
        <v>1</v>
      </c>
      <c r="O306" s="1" t="s">
        <v>5320</v>
      </c>
    </row>
    <row r="307" spans="1:15" x14ac:dyDescent="0.25">
      <c r="A307" s="1" t="s">
        <v>500</v>
      </c>
      <c r="B307" t="s">
        <v>501</v>
      </c>
      <c r="C307" t="s">
        <v>5</v>
      </c>
      <c r="D307" t="s">
        <v>310</v>
      </c>
      <c r="E307" s="1" t="s">
        <v>5022</v>
      </c>
      <c r="F307" s="1" t="s">
        <v>4636</v>
      </c>
      <c r="G307" s="1" t="s">
        <v>4809</v>
      </c>
      <c r="H307" s="1" t="s">
        <v>4477</v>
      </c>
      <c r="I307" s="1"/>
      <c r="J307" s="1"/>
      <c r="K307" s="1"/>
      <c r="L307">
        <v>1</v>
      </c>
      <c r="M307">
        <v>2</v>
      </c>
      <c r="N307" s="1">
        <v>1</v>
      </c>
      <c r="O307" s="1" t="s">
        <v>5320</v>
      </c>
    </row>
    <row r="308" spans="1:15" x14ac:dyDescent="0.25">
      <c r="A308" s="1" t="s">
        <v>502</v>
      </c>
      <c r="B308" t="s">
        <v>503</v>
      </c>
      <c r="C308" t="s">
        <v>5</v>
      </c>
      <c r="D308" t="s">
        <v>310</v>
      </c>
      <c r="E308" s="1" t="s">
        <v>5022</v>
      </c>
      <c r="F308" s="1" t="s">
        <v>4646</v>
      </c>
      <c r="G308" s="1" t="s">
        <v>4826</v>
      </c>
      <c r="H308" s="1" t="s">
        <v>4478</v>
      </c>
      <c r="I308" s="1"/>
      <c r="J308" s="1"/>
      <c r="K308" s="1"/>
      <c r="L308">
        <v>1</v>
      </c>
      <c r="M308">
        <v>2</v>
      </c>
      <c r="N308" s="1">
        <v>1</v>
      </c>
      <c r="O308" s="1" t="s">
        <v>5320</v>
      </c>
    </row>
    <row r="309" spans="1:15" x14ac:dyDescent="0.25">
      <c r="A309" s="1" t="s">
        <v>504</v>
      </c>
      <c r="B309" t="s">
        <v>505</v>
      </c>
      <c r="C309" t="s">
        <v>5</v>
      </c>
      <c r="D309" t="s">
        <v>310</v>
      </c>
      <c r="E309" s="1" t="s">
        <v>5022</v>
      </c>
      <c r="F309" s="1" t="s">
        <v>4584</v>
      </c>
      <c r="G309" s="1" t="s">
        <v>4807</v>
      </c>
      <c r="H309" s="1" t="s">
        <v>4441</v>
      </c>
      <c r="I309" s="1"/>
      <c r="J309" s="1"/>
      <c r="K309" s="1"/>
      <c r="L309">
        <v>1</v>
      </c>
      <c r="M309">
        <v>2</v>
      </c>
      <c r="N309" s="1">
        <v>1</v>
      </c>
      <c r="O309" s="1" t="s">
        <v>5320</v>
      </c>
    </row>
    <row r="310" spans="1:15" x14ac:dyDescent="0.25">
      <c r="A310" s="1" t="s">
        <v>506</v>
      </c>
      <c r="B310" t="s">
        <v>507</v>
      </c>
      <c r="C310" t="s">
        <v>5</v>
      </c>
      <c r="D310" t="s">
        <v>310</v>
      </c>
      <c r="E310" s="1" t="s">
        <v>5022</v>
      </c>
      <c r="F310" s="1" t="s">
        <v>5032</v>
      </c>
      <c r="G310" s="1" t="s">
        <v>4807</v>
      </c>
      <c r="H310" s="1"/>
      <c r="I310" s="1"/>
      <c r="J310" s="1"/>
      <c r="K310" s="1"/>
      <c r="L310">
        <v>1</v>
      </c>
      <c r="M310">
        <v>1</v>
      </c>
      <c r="N310" s="1">
        <v>1</v>
      </c>
      <c r="O310" s="1" t="s">
        <v>5320</v>
      </c>
    </row>
    <row r="311" spans="1:15" x14ac:dyDescent="0.25">
      <c r="A311" s="1" t="s">
        <v>508</v>
      </c>
      <c r="B311" t="s">
        <v>509</v>
      </c>
      <c r="C311" t="s">
        <v>5</v>
      </c>
      <c r="D311" t="s">
        <v>510</v>
      </c>
      <c r="E311" s="1" t="s">
        <v>5022</v>
      </c>
      <c r="F311" s="1"/>
      <c r="G311" s="1"/>
      <c r="H311" s="1"/>
      <c r="I311" s="1"/>
      <c r="J311" s="1"/>
      <c r="K311" s="1"/>
      <c r="L311">
        <v>0</v>
      </c>
      <c r="M311">
        <v>0</v>
      </c>
      <c r="N311" s="1">
        <v>1</v>
      </c>
      <c r="O311" s="1" t="s">
        <v>4807</v>
      </c>
    </row>
    <row r="312" spans="1:15" x14ac:dyDescent="0.25">
      <c r="A312" s="1" t="s">
        <v>511</v>
      </c>
      <c r="B312" t="s">
        <v>115</v>
      </c>
      <c r="C312" t="s">
        <v>5</v>
      </c>
      <c r="D312" t="s">
        <v>510</v>
      </c>
      <c r="E312" s="1" t="s">
        <v>5022</v>
      </c>
      <c r="F312" s="1" t="s">
        <v>4653</v>
      </c>
      <c r="G312" s="1" t="s">
        <v>4806</v>
      </c>
      <c r="H312" s="1" t="s">
        <v>4438</v>
      </c>
      <c r="I312" s="1"/>
      <c r="J312" s="1"/>
      <c r="K312" s="1" t="s">
        <v>5377</v>
      </c>
      <c r="L312">
        <v>1</v>
      </c>
      <c r="M312">
        <v>3</v>
      </c>
      <c r="N312" s="1">
        <v>1</v>
      </c>
      <c r="O312" s="1" t="s">
        <v>5320</v>
      </c>
    </row>
    <row r="313" spans="1:15" x14ac:dyDescent="0.25">
      <c r="A313" s="1" t="s">
        <v>512</v>
      </c>
      <c r="B313" t="s">
        <v>513</v>
      </c>
      <c r="C313" t="s">
        <v>5</v>
      </c>
      <c r="D313" t="s">
        <v>510</v>
      </c>
      <c r="E313" s="1" t="s">
        <v>5022</v>
      </c>
      <c r="F313" s="1" t="s">
        <v>5524</v>
      </c>
      <c r="G313" s="1" t="s">
        <v>4825</v>
      </c>
      <c r="H313" s="1"/>
      <c r="I313" s="1"/>
      <c r="J313" s="1"/>
      <c r="K313" s="1"/>
      <c r="L313">
        <v>1</v>
      </c>
      <c r="M313">
        <v>1</v>
      </c>
      <c r="N313" s="1">
        <v>1</v>
      </c>
      <c r="O313" s="1" t="s">
        <v>5320</v>
      </c>
    </row>
    <row r="314" spans="1:15" x14ac:dyDescent="0.25">
      <c r="A314" s="1" t="s">
        <v>514</v>
      </c>
      <c r="B314" t="s">
        <v>515</v>
      </c>
      <c r="C314" t="s">
        <v>5</v>
      </c>
      <c r="D314" t="s">
        <v>510</v>
      </c>
      <c r="E314" s="1" t="s">
        <v>5024</v>
      </c>
      <c r="F314" s="1" t="s">
        <v>4653</v>
      </c>
      <c r="G314" s="1" t="s">
        <v>4806</v>
      </c>
      <c r="H314" s="1" t="s">
        <v>4480</v>
      </c>
      <c r="I314" s="1"/>
      <c r="J314" s="1"/>
      <c r="K314" s="1" t="s">
        <v>5145</v>
      </c>
      <c r="L314">
        <v>1</v>
      </c>
      <c r="M314">
        <v>3</v>
      </c>
      <c r="N314" s="1">
        <v>1</v>
      </c>
      <c r="O314" s="1" t="s">
        <v>5320</v>
      </c>
    </row>
    <row r="315" spans="1:15" x14ac:dyDescent="0.25">
      <c r="A315" s="1" t="s">
        <v>516</v>
      </c>
      <c r="B315" t="s">
        <v>517</v>
      </c>
      <c r="C315" t="s">
        <v>5</v>
      </c>
      <c r="D315" t="s">
        <v>510</v>
      </c>
      <c r="E315" s="1" t="s">
        <v>5024</v>
      </c>
      <c r="F315" s="1" t="s">
        <v>5611</v>
      </c>
      <c r="G315" s="1" t="s">
        <v>4806</v>
      </c>
      <c r="H315" s="1"/>
      <c r="I315" s="1"/>
      <c r="J315" s="1"/>
      <c r="K315" s="1"/>
      <c r="L315">
        <v>1</v>
      </c>
      <c r="M315">
        <v>1</v>
      </c>
      <c r="N315" s="1">
        <v>1</v>
      </c>
      <c r="O315" s="1" t="s">
        <v>5320</v>
      </c>
    </row>
    <row r="316" spans="1:15" x14ac:dyDescent="0.25">
      <c r="A316" s="1" t="s">
        <v>518</v>
      </c>
      <c r="B316" t="s">
        <v>519</v>
      </c>
      <c r="C316" t="s">
        <v>5</v>
      </c>
      <c r="D316" t="s">
        <v>510</v>
      </c>
      <c r="E316" s="1" t="s">
        <v>5024</v>
      </c>
      <c r="F316" s="1" t="s">
        <v>4656</v>
      </c>
      <c r="G316" s="1" t="s">
        <v>4806</v>
      </c>
      <c r="H316" s="1"/>
      <c r="I316" s="1"/>
      <c r="J316" s="1"/>
      <c r="K316" s="1"/>
      <c r="L316">
        <v>1</v>
      </c>
      <c r="M316">
        <v>1</v>
      </c>
      <c r="N316" s="1">
        <v>1</v>
      </c>
      <c r="O316" s="1" t="s">
        <v>5320</v>
      </c>
    </row>
    <row r="317" spans="1:15" x14ac:dyDescent="0.25">
      <c r="A317" s="1" t="s">
        <v>1927</v>
      </c>
      <c r="B317" t="s">
        <v>1928</v>
      </c>
      <c r="C317" t="s">
        <v>5</v>
      </c>
      <c r="D317" t="s">
        <v>510</v>
      </c>
      <c r="E317" s="1" t="s">
        <v>5024</v>
      </c>
      <c r="F317" s="1" t="s">
        <v>4643</v>
      </c>
      <c r="G317" s="1" t="s">
        <v>4806</v>
      </c>
      <c r="H317" s="1"/>
      <c r="I317" s="1"/>
      <c r="J317" s="1"/>
      <c r="K317" s="1"/>
      <c r="L317">
        <v>1</v>
      </c>
      <c r="M317">
        <v>1</v>
      </c>
      <c r="N317" s="1">
        <v>1</v>
      </c>
      <c r="O317" s="1" t="s">
        <v>5320</v>
      </c>
    </row>
    <row r="318" spans="1:15" x14ac:dyDescent="0.25">
      <c r="A318" s="1" t="s">
        <v>520</v>
      </c>
      <c r="B318" t="s">
        <v>521</v>
      </c>
      <c r="C318" t="s">
        <v>5</v>
      </c>
      <c r="D318" t="s">
        <v>510</v>
      </c>
      <c r="E318" s="1" t="s">
        <v>5024</v>
      </c>
      <c r="F318" s="1" t="s">
        <v>4588</v>
      </c>
      <c r="G318" s="1" t="s">
        <v>4811</v>
      </c>
      <c r="H318" s="1" t="s">
        <v>4481</v>
      </c>
      <c r="I318" s="1"/>
      <c r="J318" s="1"/>
      <c r="K318" s="1"/>
      <c r="L318">
        <v>1</v>
      </c>
      <c r="M318">
        <v>2</v>
      </c>
      <c r="N318" s="1">
        <v>1</v>
      </c>
      <c r="O318" s="1" t="s">
        <v>5320</v>
      </c>
    </row>
    <row r="319" spans="1:15" x14ac:dyDescent="0.25">
      <c r="A319" s="1" t="s">
        <v>522</v>
      </c>
      <c r="B319" t="s">
        <v>523</v>
      </c>
      <c r="C319" t="s">
        <v>5</v>
      </c>
      <c r="D319" t="s">
        <v>510</v>
      </c>
      <c r="E319" s="1" t="s">
        <v>5024</v>
      </c>
      <c r="F319" s="1" t="s">
        <v>4791</v>
      </c>
      <c r="G319" s="1" t="s">
        <v>4825</v>
      </c>
      <c r="H319" s="1" t="s">
        <v>4425</v>
      </c>
      <c r="I319" s="1"/>
      <c r="J319" s="1"/>
      <c r="K319" s="1"/>
      <c r="L319">
        <v>1</v>
      </c>
      <c r="M319">
        <v>2</v>
      </c>
      <c r="N319" s="1">
        <v>1</v>
      </c>
      <c r="O319" s="1" t="s">
        <v>5320</v>
      </c>
    </row>
    <row r="320" spans="1:15" x14ac:dyDescent="0.25">
      <c r="A320" s="1" t="s">
        <v>524</v>
      </c>
      <c r="B320" t="s">
        <v>525</v>
      </c>
      <c r="C320" t="s">
        <v>5</v>
      </c>
      <c r="D320" t="s">
        <v>510</v>
      </c>
      <c r="E320" s="1" t="s">
        <v>5024</v>
      </c>
      <c r="F320" s="1" t="s">
        <v>4574</v>
      </c>
      <c r="G320" s="1" t="s">
        <v>4806</v>
      </c>
      <c r="H320" s="1"/>
      <c r="I320" s="1"/>
      <c r="J320" s="1"/>
      <c r="K320" s="1"/>
      <c r="L320">
        <v>1</v>
      </c>
      <c r="M320">
        <v>1</v>
      </c>
      <c r="N320" s="1">
        <v>1</v>
      </c>
      <c r="O320" s="1" t="s">
        <v>5320</v>
      </c>
    </row>
    <row r="321" spans="1:15" x14ac:dyDescent="0.25">
      <c r="A321" s="1" t="s">
        <v>1929</v>
      </c>
      <c r="B321" t="s">
        <v>1930</v>
      </c>
      <c r="C321" t="s">
        <v>5</v>
      </c>
      <c r="D321" t="s">
        <v>510</v>
      </c>
      <c r="E321" s="1" t="s">
        <v>5024</v>
      </c>
      <c r="F321" s="1" t="s">
        <v>4662</v>
      </c>
      <c r="G321" s="1" t="s">
        <v>4812</v>
      </c>
      <c r="H321" s="1"/>
      <c r="I321" s="1"/>
      <c r="J321" s="1"/>
      <c r="K321" s="1"/>
      <c r="L321">
        <v>1</v>
      </c>
      <c r="M321">
        <v>1</v>
      </c>
      <c r="N321" s="1">
        <v>1</v>
      </c>
      <c r="O321" s="1" t="s">
        <v>5320</v>
      </c>
    </row>
    <row r="322" spans="1:15" x14ac:dyDescent="0.25">
      <c r="A322" s="1" t="s">
        <v>526</v>
      </c>
      <c r="B322" t="s">
        <v>527</v>
      </c>
      <c r="C322" t="s">
        <v>5</v>
      </c>
      <c r="D322" t="s">
        <v>510</v>
      </c>
      <c r="E322" s="1" t="s">
        <v>5024</v>
      </c>
      <c r="F322" s="1" t="s">
        <v>5378</v>
      </c>
      <c r="G322" s="1" t="s">
        <v>4806</v>
      </c>
      <c r="H322" s="1" t="s">
        <v>4455</v>
      </c>
      <c r="I322" s="1"/>
      <c r="J322" s="1"/>
      <c r="K322" s="1" t="s">
        <v>5379</v>
      </c>
      <c r="L322">
        <v>1</v>
      </c>
      <c r="M322">
        <v>3</v>
      </c>
      <c r="N322" s="1">
        <v>1</v>
      </c>
      <c r="O322" s="1" t="s">
        <v>5320</v>
      </c>
    </row>
    <row r="323" spans="1:15" x14ac:dyDescent="0.25">
      <c r="A323" s="1" t="s">
        <v>528</v>
      </c>
      <c r="B323" t="s">
        <v>529</v>
      </c>
      <c r="C323" t="s">
        <v>5</v>
      </c>
      <c r="D323" t="s">
        <v>353</v>
      </c>
      <c r="E323" s="1" t="s">
        <v>5022</v>
      </c>
      <c r="F323" s="1" t="s">
        <v>4632</v>
      </c>
      <c r="G323" s="1" t="s">
        <v>4808</v>
      </c>
      <c r="H323" s="1"/>
      <c r="I323" s="1"/>
      <c r="J323" s="1"/>
      <c r="K323" s="1"/>
      <c r="L323">
        <v>1</v>
      </c>
      <c r="M323">
        <v>1</v>
      </c>
      <c r="N323" s="1">
        <v>1</v>
      </c>
      <c r="O323" s="1" t="s">
        <v>5320</v>
      </c>
    </row>
    <row r="324" spans="1:15" x14ac:dyDescent="0.25">
      <c r="A324" s="1" t="s">
        <v>1931</v>
      </c>
      <c r="B324" t="s">
        <v>1932</v>
      </c>
      <c r="C324" t="s">
        <v>5</v>
      </c>
      <c r="D324" t="s">
        <v>353</v>
      </c>
      <c r="E324" s="1" t="s">
        <v>5023</v>
      </c>
      <c r="F324" s="1" t="s">
        <v>5408</v>
      </c>
      <c r="G324" s="1" t="s">
        <v>4807</v>
      </c>
      <c r="H324" s="1"/>
      <c r="I324" s="1"/>
      <c r="J324" s="1"/>
      <c r="K324" s="1"/>
      <c r="L324">
        <v>1</v>
      </c>
      <c r="M324">
        <v>1</v>
      </c>
      <c r="N324" s="1">
        <v>1</v>
      </c>
      <c r="O324" s="1" t="s">
        <v>5320</v>
      </c>
    </row>
    <row r="325" spans="1:15" x14ac:dyDescent="0.25">
      <c r="A325" s="1" t="s">
        <v>530</v>
      </c>
      <c r="B325" t="s">
        <v>531</v>
      </c>
      <c r="C325" t="s">
        <v>5</v>
      </c>
      <c r="D325" t="s">
        <v>353</v>
      </c>
      <c r="E325" s="1" t="s">
        <v>5022</v>
      </c>
      <c r="F325" s="1" t="s">
        <v>4629</v>
      </c>
      <c r="G325" s="1" t="s">
        <v>4825</v>
      </c>
      <c r="H325" s="1"/>
      <c r="I325" s="1"/>
      <c r="J325" s="1"/>
      <c r="K325" s="1"/>
      <c r="L325">
        <v>1</v>
      </c>
      <c r="M325">
        <v>1</v>
      </c>
      <c r="N325" s="1">
        <v>1</v>
      </c>
      <c r="O325" s="1" t="s">
        <v>5320</v>
      </c>
    </row>
    <row r="326" spans="1:15" x14ac:dyDescent="0.25">
      <c r="A326" s="1" t="s">
        <v>532</v>
      </c>
      <c r="B326" t="s">
        <v>533</v>
      </c>
      <c r="C326" t="s">
        <v>5</v>
      </c>
      <c r="D326" t="s">
        <v>353</v>
      </c>
      <c r="E326" s="1" t="s">
        <v>5022</v>
      </c>
      <c r="F326" s="1" t="s">
        <v>5132</v>
      </c>
      <c r="G326" s="1" t="s">
        <v>4818</v>
      </c>
      <c r="H326" s="1" t="s">
        <v>5146</v>
      </c>
      <c r="I326" s="1"/>
      <c r="J326" s="1"/>
      <c r="K326" s="1" t="s">
        <v>5249</v>
      </c>
      <c r="L326">
        <v>1</v>
      </c>
      <c r="M326">
        <v>3</v>
      </c>
      <c r="N326" s="1">
        <v>1</v>
      </c>
      <c r="O326" s="1" t="s">
        <v>5320</v>
      </c>
    </row>
    <row r="327" spans="1:15" x14ac:dyDescent="0.25">
      <c r="A327" s="1" t="s">
        <v>1933</v>
      </c>
      <c r="B327" t="s">
        <v>1934</v>
      </c>
      <c r="C327" t="s">
        <v>5</v>
      </c>
      <c r="D327" t="s">
        <v>353</v>
      </c>
      <c r="E327" s="1" t="s">
        <v>5022</v>
      </c>
      <c r="F327" s="1" t="s">
        <v>4628</v>
      </c>
      <c r="G327" s="1" t="s">
        <v>4807</v>
      </c>
      <c r="H327" s="1"/>
      <c r="I327" s="1"/>
      <c r="J327" s="1"/>
      <c r="K327" s="1"/>
      <c r="L327">
        <v>1</v>
      </c>
      <c r="M327">
        <v>1</v>
      </c>
      <c r="N327" s="1">
        <v>1</v>
      </c>
      <c r="O327" s="1" t="s">
        <v>5320</v>
      </c>
    </row>
    <row r="328" spans="1:15" x14ac:dyDescent="0.25">
      <c r="A328" s="1" t="s">
        <v>534</v>
      </c>
      <c r="B328" t="s">
        <v>535</v>
      </c>
      <c r="C328" t="s">
        <v>5</v>
      </c>
      <c r="D328" t="s">
        <v>353</v>
      </c>
      <c r="E328" s="1" t="s">
        <v>5022</v>
      </c>
      <c r="F328" s="1" t="s">
        <v>4612</v>
      </c>
      <c r="G328" s="1" t="s">
        <v>4806</v>
      </c>
      <c r="H328" s="1"/>
      <c r="I328" s="1"/>
      <c r="J328" s="1"/>
      <c r="K328" s="1"/>
      <c r="L328">
        <v>1</v>
      </c>
      <c r="M328">
        <v>1</v>
      </c>
      <c r="N328" s="1">
        <v>1</v>
      </c>
      <c r="O328" s="1" t="s">
        <v>5320</v>
      </c>
    </row>
    <row r="329" spans="1:15" x14ac:dyDescent="0.25">
      <c r="A329" s="1" t="s">
        <v>536</v>
      </c>
      <c r="B329" t="s">
        <v>537</v>
      </c>
      <c r="C329" t="s">
        <v>5</v>
      </c>
      <c r="D329" t="s">
        <v>353</v>
      </c>
      <c r="E329" s="1" t="s">
        <v>5022</v>
      </c>
      <c r="F329" s="1" t="s">
        <v>5140</v>
      </c>
      <c r="G329" s="1" t="s">
        <v>4807</v>
      </c>
      <c r="H329" s="1"/>
      <c r="I329" s="1"/>
      <c r="J329" s="1"/>
      <c r="K329" s="1"/>
      <c r="L329">
        <v>1</v>
      </c>
      <c r="M329">
        <v>1</v>
      </c>
      <c r="N329" s="1">
        <v>1</v>
      </c>
      <c r="O329" s="1" t="s">
        <v>5320</v>
      </c>
    </row>
    <row r="330" spans="1:15" x14ac:dyDescent="0.25">
      <c r="A330" s="1" t="s">
        <v>538</v>
      </c>
      <c r="B330" t="s">
        <v>539</v>
      </c>
      <c r="C330" t="s">
        <v>5</v>
      </c>
      <c r="D330" t="s">
        <v>85</v>
      </c>
      <c r="E330" s="1" t="s">
        <v>5024</v>
      </c>
      <c r="F330" s="1" t="s">
        <v>5223</v>
      </c>
      <c r="G330" s="1" t="s">
        <v>4807</v>
      </c>
      <c r="H330" s="1"/>
      <c r="I330" s="1"/>
      <c r="J330" s="1"/>
      <c r="K330" s="1"/>
      <c r="L330">
        <v>1</v>
      </c>
      <c r="M330">
        <v>1</v>
      </c>
      <c r="N330" s="1">
        <v>1</v>
      </c>
      <c r="O330" s="1" t="s">
        <v>5320</v>
      </c>
    </row>
    <row r="331" spans="1:15" x14ac:dyDescent="0.25">
      <c r="A331" s="1" t="s">
        <v>540</v>
      </c>
      <c r="B331" t="s">
        <v>541</v>
      </c>
      <c r="C331" t="s">
        <v>5</v>
      </c>
      <c r="D331" t="s">
        <v>85</v>
      </c>
      <c r="E331" s="1" t="s">
        <v>5022</v>
      </c>
      <c r="F331" s="1" t="s">
        <v>4669</v>
      </c>
      <c r="G331" s="1" t="s">
        <v>4807</v>
      </c>
      <c r="H331" s="1" t="s">
        <v>4464</v>
      </c>
      <c r="I331" s="1"/>
      <c r="J331" s="1"/>
      <c r="K331" s="1"/>
      <c r="L331">
        <v>1</v>
      </c>
      <c r="M331">
        <v>2</v>
      </c>
      <c r="N331" s="1">
        <v>1</v>
      </c>
      <c r="O331" s="1" t="s">
        <v>5320</v>
      </c>
    </row>
    <row r="332" spans="1:15" x14ac:dyDescent="0.25">
      <c r="A332" s="1" t="s">
        <v>1935</v>
      </c>
      <c r="B332" t="s">
        <v>1936</v>
      </c>
      <c r="C332" t="s">
        <v>5</v>
      </c>
      <c r="D332" t="s">
        <v>85</v>
      </c>
      <c r="E332" s="1" t="s">
        <v>5022</v>
      </c>
      <c r="F332" s="1" t="s">
        <v>4988</v>
      </c>
      <c r="G332" s="1" t="s">
        <v>4807</v>
      </c>
      <c r="H332" s="1"/>
      <c r="I332" s="1"/>
      <c r="J332" s="1"/>
      <c r="K332" s="1"/>
      <c r="L332">
        <v>1</v>
      </c>
      <c r="M332">
        <v>1</v>
      </c>
      <c r="N332" s="1">
        <v>1</v>
      </c>
      <c r="O332" s="1" t="s">
        <v>5320</v>
      </c>
    </row>
    <row r="333" spans="1:15" x14ac:dyDescent="0.25">
      <c r="A333" s="1" t="s">
        <v>542</v>
      </c>
      <c r="B333" t="s">
        <v>543</v>
      </c>
      <c r="C333" t="s">
        <v>5</v>
      </c>
      <c r="D333" t="s">
        <v>85</v>
      </c>
      <c r="E333" s="1" t="s">
        <v>5023</v>
      </c>
      <c r="F333" s="1" t="s">
        <v>5250</v>
      </c>
      <c r="G333" s="1" t="s">
        <v>4807</v>
      </c>
      <c r="H333" s="1"/>
      <c r="I333" s="1"/>
      <c r="J333" s="1"/>
      <c r="K333" s="1"/>
      <c r="L333">
        <v>1</v>
      </c>
      <c r="M333">
        <v>1</v>
      </c>
      <c r="N333" s="1">
        <v>1</v>
      </c>
      <c r="O333" s="1" t="s">
        <v>5320</v>
      </c>
    </row>
    <row r="334" spans="1:15" x14ac:dyDescent="0.25">
      <c r="A334" s="1" t="s">
        <v>544</v>
      </c>
      <c r="B334" t="s">
        <v>545</v>
      </c>
      <c r="C334" t="s">
        <v>5</v>
      </c>
      <c r="D334" t="s">
        <v>310</v>
      </c>
      <c r="E334" s="1" t="s">
        <v>5022</v>
      </c>
      <c r="F334" s="1" t="s">
        <v>4740</v>
      </c>
      <c r="G334" s="1" t="s">
        <v>4807</v>
      </c>
      <c r="H334" s="1"/>
      <c r="I334" s="1"/>
      <c r="J334" s="1"/>
      <c r="K334" s="1"/>
      <c r="L334">
        <v>1</v>
      </c>
      <c r="M334">
        <v>1</v>
      </c>
      <c r="N334" s="1">
        <v>1</v>
      </c>
      <c r="O334" s="1" t="s">
        <v>5320</v>
      </c>
    </row>
    <row r="335" spans="1:15" x14ac:dyDescent="0.25">
      <c r="A335" s="1" t="s">
        <v>546</v>
      </c>
      <c r="B335" t="s">
        <v>547</v>
      </c>
      <c r="C335" t="s">
        <v>5</v>
      </c>
      <c r="D335" t="s">
        <v>310</v>
      </c>
      <c r="E335" s="1" t="s">
        <v>5022</v>
      </c>
      <c r="F335" s="1" t="s">
        <v>4759</v>
      </c>
      <c r="G335" s="1" t="s">
        <v>4807</v>
      </c>
      <c r="H335" s="1"/>
      <c r="I335" s="1"/>
      <c r="J335" s="1"/>
      <c r="K335" s="1"/>
      <c r="L335">
        <v>1</v>
      </c>
      <c r="M335">
        <v>1</v>
      </c>
      <c r="N335" s="1">
        <v>1</v>
      </c>
      <c r="O335" s="1" t="s">
        <v>5320</v>
      </c>
    </row>
    <row r="336" spans="1:15" x14ac:dyDescent="0.25">
      <c r="A336" s="1" t="s">
        <v>1937</v>
      </c>
      <c r="B336" t="s">
        <v>1938</v>
      </c>
      <c r="C336" t="s">
        <v>5</v>
      </c>
      <c r="D336" t="s">
        <v>310</v>
      </c>
      <c r="E336" s="1" t="s">
        <v>5022</v>
      </c>
      <c r="F336" s="1" t="s">
        <v>5612</v>
      </c>
      <c r="G336" s="1" t="s">
        <v>4807</v>
      </c>
      <c r="H336" s="1"/>
      <c r="I336" s="1"/>
      <c r="J336" s="1"/>
      <c r="K336" s="1"/>
      <c r="L336">
        <v>1</v>
      </c>
      <c r="M336">
        <v>1</v>
      </c>
      <c r="N336" s="1">
        <v>1</v>
      </c>
      <c r="O336" s="1" t="s">
        <v>5320</v>
      </c>
    </row>
    <row r="337" spans="1:15" x14ac:dyDescent="0.25">
      <c r="A337" s="1" t="s">
        <v>548</v>
      </c>
      <c r="B337" t="s">
        <v>549</v>
      </c>
      <c r="C337" t="s">
        <v>5</v>
      </c>
      <c r="D337" t="s">
        <v>168</v>
      </c>
      <c r="E337" s="1" t="s">
        <v>5022</v>
      </c>
      <c r="F337" s="1" t="s">
        <v>4663</v>
      </c>
      <c r="G337" s="1" t="s">
        <v>4807</v>
      </c>
      <c r="H337" s="1"/>
      <c r="I337" s="1"/>
      <c r="J337" s="1"/>
      <c r="K337" s="1"/>
      <c r="L337">
        <v>1</v>
      </c>
      <c r="M337">
        <v>1</v>
      </c>
      <c r="N337" s="1">
        <v>1</v>
      </c>
      <c r="O337" s="1" t="s">
        <v>5320</v>
      </c>
    </row>
    <row r="338" spans="1:15" x14ac:dyDescent="0.25">
      <c r="A338" s="1" t="s">
        <v>550</v>
      </c>
      <c r="B338" t="s">
        <v>551</v>
      </c>
      <c r="C338" t="s">
        <v>5</v>
      </c>
      <c r="D338" t="s">
        <v>310</v>
      </c>
      <c r="E338" s="1" t="s">
        <v>5022</v>
      </c>
      <c r="F338" s="1" t="s">
        <v>5571</v>
      </c>
      <c r="G338" s="1" t="s">
        <v>4814</v>
      </c>
      <c r="H338" s="1" t="s">
        <v>4461</v>
      </c>
      <c r="I338" s="1"/>
      <c r="J338" s="1"/>
      <c r="K338" s="1"/>
      <c r="L338">
        <v>1</v>
      </c>
      <c r="M338">
        <v>2</v>
      </c>
      <c r="N338" s="1">
        <v>1</v>
      </c>
      <c r="O338" s="1" t="s">
        <v>5320</v>
      </c>
    </row>
    <row r="339" spans="1:15" x14ac:dyDescent="0.25">
      <c r="A339" s="1" t="s">
        <v>552</v>
      </c>
      <c r="B339" t="s">
        <v>553</v>
      </c>
      <c r="C339" t="s">
        <v>5</v>
      </c>
      <c r="D339" t="s">
        <v>310</v>
      </c>
      <c r="E339" s="1" t="s">
        <v>5022</v>
      </c>
      <c r="F339" s="1" t="s">
        <v>4579</v>
      </c>
      <c r="G339" s="1" t="s">
        <v>4807</v>
      </c>
      <c r="H339" s="1"/>
      <c r="I339" s="1"/>
      <c r="J339" s="1"/>
      <c r="K339" s="1"/>
      <c r="L339">
        <v>1</v>
      </c>
      <c r="M339">
        <v>1</v>
      </c>
      <c r="N339" s="1">
        <v>1</v>
      </c>
      <c r="O339" s="1" t="s">
        <v>5320</v>
      </c>
    </row>
    <row r="340" spans="1:15" x14ac:dyDescent="0.25">
      <c r="A340" s="1" t="s">
        <v>554</v>
      </c>
      <c r="B340" t="s">
        <v>555</v>
      </c>
      <c r="C340" t="s">
        <v>5</v>
      </c>
      <c r="D340" t="s">
        <v>310</v>
      </c>
      <c r="E340" s="1" t="s">
        <v>5022</v>
      </c>
      <c r="F340" s="1" t="s">
        <v>4662</v>
      </c>
      <c r="G340" s="1" t="s">
        <v>4811</v>
      </c>
      <c r="H340" s="1"/>
      <c r="I340" s="1"/>
      <c r="J340" s="1"/>
      <c r="K340" s="1"/>
      <c r="L340">
        <v>1</v>
      </c>
      <c r="M340">
        <v>1</v>
      </c>
      <c r="N340" s="1">
        <v>1</v>
      </c>
      <c r="O340" s="1" t="s">
        <v>5320</v>
      </c>
    </row>
    <row r="341" spans="1:15" x14ac:dyDescent="0.25">
      <c r="A341" s="1" t="s">
        <v>556</v>
      </c>
      <c r="B341" t="s">
        <v>557</v>
      </c>
      <c r="C341" t="s">
        <v>5</v>
      </c>
      <c r="D341" t="s">
        <v>310</v>
      </c>
      <c r="E341" s="1" t="s">
        <v>5022</v>
      </c>
      <c r="F341" s="1" t="s">
        <v>4572</v>
      </c>
      <c r="G341" s="1" t="s">
        <v>4807</v>
      </c>
      <c r="H341" s="1"/>
      <c r="I341" s="1"/>
      <c r="J341" s="1"/>
      <c r="K341" s="1"/>
      <c r="L341">
        <v>1</v>
      </c>
      <c r="M341">
        <v>1</v>
      </c>
      <c r="N341" s="1">
        <v>1</v>
      </c>
      <c r="O341" s="1" t="s">
        <v>5320</v>
      </c>
    </row>
    <row r="342" spans="1:15" x14ac:dyDescent="0.25">
      <c r="A342" s="1" t="s">
        <v>558</v>
      </c>
      <c r="B342" t="s">
        <v>559</v>
      </c>
      <c r="C342" t="s">
        <v>5</v>
      </c>
      <c r="D342" t="s">
        <v>68</v>
      </c>
      <c r="E342" s="1" t="s">
        <v>5022</v>
      </c>
      <c r="F342" s="1" t="s">
        <v>4622</v>
      </c>
      <c r="G342" s="1" t="s">
        <v>4809</v>
      </c>
      <c r="H342" s="1" t="s">
        <v>4482</v>
      </c>
      <c r="I342" s="1"/>
      <c r="J342" s="1"/>
      <c r="K342" s="1"/>
      <c r="L342">
        <v>1</v>
      </c>
      <c r="M342">
        <v>2</v>
      </c>
      <c r="N342" s="1">
        <v>1</v>
      </c>
      <c r="O342" s="1" t="s">
        <v>5320</v>
      </c>
    </row>
    <row r="343" spans="1:15" x14ac:dyDescent="0.25">
      <c r="A343" s="1" t="s">
        <v>560</v>
      </c>
      <c r="B343" t="s">
        <v>561</v>
      </c>
      <c r="C343" t="s">
        <v>5</v>
      </c>
      <c r="D343" t="s">
        <v>68</v>
      </c>
      <c r="E343" s="1" t="s">
        <v>5024</v>
      </c>
      <c r="F343" s="1" t="s">
        <v>4569</v>
      </c>
      <c r="G343" s="1" t="s">
        <v>4807</v>
      </c>
      <c r="H343" s="1"/>
      <c r="I343" s="1"/>
      <c r="J343" s="1"/>
      <c r="K343" s="1"/>
      <c r="L343">
        <v>1</v>
      </c>
      <c r="M343">
        <v>1</v>
      </c>
      <c r="N343" s="1">
        <v>1</v>
      </c>
      <c r="O343" s="1" t="s">
        <v>5320</v>
      </c>
    </row>
    <row r="344" spans="1:15" x14ac:dyDescent="0.25">
      <c r="A344" s="1" t="s">
        <v>1939</v>
      </c>
      <c r="B344" t="s">
        <v>1940</v>
      </c>
      <c r="C344" t="s">
        <v>5</v>
      </c>
      <c r="D344" t="s">
        <v>68</v>
      </c>
      <c r="E344" s="1" t="s">
        <v>5022</v>
      </c>
      <c r="F344" s="1" t="s">
        <v>4653</v>
      </c>
      <c r="G344" s="1" t="s">
        <v>4810</v>
      </c>
      <c r="H344" s="1"/>
      <c r="I344" s="1"/>
      <c r="J344" s="1"/>
      <c r="K344" s="1"/>
      <c r="L344">
        <v>1</v>
      </c>
      <c r="M344">
        <v>1</v>
      </c>
      <c r="N344" s="1">
        <v>1</v>
      </c>
      <c r="O344" s="1" t="s">
        <v>5320</v>
      </c>
    </row>
    <row r="345" spans="1:15" x14ac:dyDescent="0.25">
      <c r="A345" s="1" t="s">
        <v>1941</v>
      </c>
      <c r="B345" t="s">
        <v>1942</v>
      </c>
      <c r="C345" t="s">
        <v>5</v>
      </c>
      <c r="D345" t="s">
        <v>68</v>
      </c>
      <c r="E345" s="1" t="s">
        <v>5022</v>
      </c>
      <c r="F345" s="1" t="s">
        <v>4581</v>
      </c>
      <c r="G345" s="1" t="s">
        <v>4827</v>
      </c>
      <c r="H345" s="1"/>
      <c r="I345" s="1"/>
      <c r="J345" s="1"/>
      <c r="K345" s="1"/>
      <c r="L345">
        <v>1</v>
      </c>
      <c r="M345">
        <v>1</v>
      </c>
      <c r="N345" s="1">
        <v>1</v>
      </c>
      <c r="O345" s="1" t="s">
        <v>5320</v>
      </c>
    </row>
    <row r="346" spans="1:15" x14ac:dyDescent="0.25">
      <c r="A346" s="1" t="s">
        <v>1943</v>
      </c>
      <c r="B346" t="s">
        <v>1944</v>
      </c>
      <c r="C346" t="s">
        <v>5</v>
      </c>
      <c r="D346" t="s">
        <v>68</v>
      </c>
      <c r="E346" s="1" t="s">
        <v>5022</v>
      </c>
      <c r="F346" s="1" t="s">
        <v>4986</v>
      </c>
      <c r="G346" s="1" t="s">
        <v>4807</v>
      </c>
      <c r="H346" s="1"/>
      <c r="I346" s="1"/>
      <c r="J346" s="1"/>
      <c r="K346" s="1"/>
      <c r="L346">
        <v>1</v>
      </c>
      <c r="M346">
        <v>1</v>
      </c>
      <c r="N346" s="1">
        <v>1</v>
      </c>
      <c r="O346" s="1" t="s">
        <v>5320</v>
      </c>
    </row>
    <row r="347" spans="1:15" x14ac:dyDescent="0.25">
      <c r="A347" s="1" t="s">
        <v>562</v>
      </c>
      <c r="B347" t="s">
        <v>563</v>
      </c>
      <c r="C347" t="s">
        <v>5</v>
      </c>
      <c r="D347" t="s">
        <v>233</v>
      </c>
      <c r="E347" s="1" t="s">
        <v>5022</v>
      </c>
      <c r="F347" s="1" t="s">
        <v>5153</v>
      </c>
      <c r="G347" s="1" t="s">
        <v>4807</v>
      </c>
      <c r="H347" s="1"/>
      <c r="I347" s="1"/>
      <c r="J347" s="1"/>
      <c r="K347" s="1"/>
      <c r="L347">
        <v>1</v>
      </c>
      <c r="M347">
        <v>1</v>
      </c>
      <c r="N347" s="1">
        <v>1</v>
      </c>
      <c r="O347" s="1" t="s">
        <v>5320</v>
      </c>
    </row>
    <row r="348" spans="1:15" x14ac:dyDescent="0.25">
      <c r="A348" s="1" t="s">
        <v>1945</v>
      </c>
      <c r="B348" t="s">
        <v>1946</v>
      </c>
      <c r="C348" t="s">
        <v>5</v>
      </c>
      <c r="D348" t="s">
        <v>233</v>
      </c>
      <c r="E348" s="1" t="s">
        <v>5022</v>
      </c>
      <c r="F348" s="1" t="s">
        <v>5028</v>
      </c>
      <c r="G348" s="1" t="s">
        <v>4807</v>
      </c>
      <c r="H348" s="1"/>
      <c r="I348" s="1"/>
      <c r="J348" s="1"/>
      <c r="K348" s="1"/>
      <c r="L348">
        <v>1</v>
      </c>
      <c r="M348">
        <v>1</v>
      </c>
      <c r="N348" s="1">
        <v>1</v>
      </c>
      <c r="O348" s="1" t="s">
        <v>5320</v>
      </c>
    </row>
    <row r="349" spans="1:15" x14ac:dyDescent="0.25">
      <c r="A349" s="1" t="s">
        <v>1947</v>
      </c>
      <c r="B349" t="s">
        <v>1948</v>
      </c>
      <c r="C349" t="s">
        <v>5</v>
      </c>
      <c r="D349" t="s">
        <v>151</v>
      </c>
      <c r="E349" s="1" t="s">
        <v>5023</v>
      </c>
      <c r="F349" s="1" t="s">
        <v>4635</v>
      </c>
      <c r="G349" s="1" t="s">
        <v>4807</v>
      </c>
      <c r="H349" s="1"/>
      <c r="I349" s="1"/>
      <c r="J349" s="1"/>
      <c r="K349" s="1"/>
      <c r="L349">
        <v>1</v>
      </c>
      <c r="M349">
        <v>1</v>
      </c>
      <c r="N349" s="1">
        <v>1</v>
      </c>
      <c r="O349" s="1" t="s">
        <v>5320</v>
      </c>
    </row>
    <row r="350" spans="1:15" x14ac:dyDescent="0.25">
      <c r="A350" s="1" t="s">
        <v>564</v>
      </c>
      <c r="B350" t="s">
        <v>565</v>
      </c>
      <c r="C350" t="s">
        <v>5</v>
      </c>
      <c r="D350" t="s">
        <v>151</v>
      </c>
      <c r="E350" s="1" t="s">
        <v>5024</v>
      </c>
      <c r="F350" s="1"/>
      <c r="G350" s="1"/>
      <c r="H350" s="1"/>
      <c r="I350" s="1"/>
      <c r="J350" s="1"/>
      <c r="K350" s="1"/>
      <c r="L350">
        <v>0</v>
      </c>
      <c r="M350">
        <v>0</v>
      </c>
      <c r="N350" s="1">
        <v>1</v>
      </c>
      <c r="O350" s="1" t="s">
        <v>4807</v>
      </c>
    </row>
    <row r="351" spans="1:15" x14ac:dyDescent="0.25">
      <c r="A351" s="1" t="s">
        <v>566</v>
      </c>
      <c r="B351" t="s">
        <v>567</v>
      </c>
      <c r="C351" t="s">
        <v>5</v>
      </c>
      <c r="D351" t="s">
        <v>42</v>
      </c>
      <c r="E351" s="1" t="s">
        <v>5022</v>
      </c>
      <c r="F351" s="1" t="s">
        <v>4634</v>
      </c>
      <c r="G351" s="1" t="s">
        <v>4807</v>
      </c>
      <c r="H351" s="1"/>
      <c r="I351" s="1"/>
      <c r="J351" s="1"/>
      <c r="K351" s="1"/>
      <c r="L351">
        <v>1</v>
      </c>
      <c r="M351">
        <v>1</v>
      </c>
      <c r="N351" s="1">
        <v>1</v>
      </c>
      <c r="O351" s="1" t="s">
        <v>5320</v>
      </c>
    </row>
    <row r="352" spans="1:15" x14ac:dyDescent="0.25">
      <c r="A352" s="1" t="s">
        <v>568</v>
      </c>
      <c r="B352" t="s">
        <v>569</v>
      </c>
      <c r="C352" t="s">
        <v>5</v>
      </c>
      <c r="D352" t="s">
        <v>50</v>
      </c>
      <c r="E352" s="1" t="s">
        <v>5022</v>
      </c>
      <c r="F352" s="1" t="s">
        <v>4656</v>
      </c>
      <c r="G352" s="1" t="s">
        <v>4806</v>
      </c>
      <c r="H352" s="1" t="s">
        <v>4465</v>
      </c>
      <c r="I352" s="1"/>
      <c r="J352" s="1"/>
      <c r="K352" s="1" t="s">
        <v>5689</v>
      </c>
      <c r="L352">
        <v>1</v>
      </c>
      <c r="M352">
        <v>3</v>
      </c>
      <c r="N352" s="1">
        <v>1</v>
      </c>
      <c r="O352" s="1" t="s">
        <v>5320</v>
      </c>
    </row>
    <row r="353" spans="1:15" x14ac:dyDescent="0.25">
      <c r="A353" s="1" t="s">
        <v>1949</v>
      </c>
      <c r="B353" t="s">
        <v>1950</v>
      </c>
      <c r="C353" t="s">
        <v>5</v>
      </c>
      <c r="D353" t="s">
        <v>50</v>
      </c>
      <c r="E353" s="1" t="s">
        <v>5023</v>
      </c>
      <c r="F353" s="1" t="s">
        <v>4599</v>
      </c>
      <c r="G353" s="1" t="s">
        <v>4807</v>
      </c>
      <c r="H353" s="1"/>
      <c r="I353" s="1"/>
      <c r="J353" s="1"/>
      <c r="K353" s="1" t="s">
        <v>5037</v>
      </c>
      <c r="L353">
        <v>1</v>
      </c>
      <c r="M353">
        <v>2</v>
      </c>
      <c r="N353" s="1">
        <v>1</v>
      </c>
      <c r="O353" s="1" t="s">
        <v>5320</v>
      </c>
    </row>
    <row r="354" spans="1:15" x14ac:dyDescent="0.25">
      <c r="A354" s="1" t="s">
        <v>570</v>
      </c>
      <c r="B354" t="s">
        <v>571</v>
      </c>
      <c r="C354" t="s">
        <v>5</v>
      </c>
      <c r="D354" t="s">
        <v>50</v>
      </c>
      <c r="E354" s="1" t="s">
        <v>5024</v>
      </c>
      <c r="F354" s="1" t="s">
        <v>4656</v>
      </c>
      <c r="G354" s="1" t="s">
        <v>4806</v>
      </c>
      <c r="H354" s="1" t="s">
        <v>4435</v>
      </c>
      <c r="I354" s="1"/>
      <c r="J354" s="1"/>
      <c r="K354" s="1"/>
      <c r="L354">
        <v>1</v>
      </c>
      <c r="M354">
        <v>2</v>
      </c>
      <c r="N354" s="1">
        <v>1</v>
      </c>
      <c r="O354" s="1" t="s">
        <v>5320</v>
      </c>
    </row>
    <row r="355" spans="1:15" x14ac:dyDescent="0.25">
      <c r="A355" s="1" t="s">
        <v>572</v>
      </c>
      <c r="B355" t="s">
        <v>573</v>
      </c>
      <c r="C355" t="s">
        <v>5</v>
      </c>
      <c r="D355" t="s">
        <v>50</v>
      </c>
      <c r="E355" s="1" t="s">
        <v>5024</v>
      </c>
      <c r="F355" s="1" t="s">
        <v>4658</v>
      </c>
      <c r="G355" s="1" t="s">
        <v>4814</v>
      </c>
      <c r="H355" s="1" t="s">
        <v>4464</v>
      </c>
      <c r="I355" s="1"/>
      <c r="J355" s="1"/>
      <c r="K355" s="1"/>
      <c r="L355">
        <v>1</v>
      </c>
      <c r="M355">
        <v>2</v>
      </c>
      <c r="N355" s="1">
        <v>1</v>
      </c>
      <c r="O355" s="1" t="s">
        <v>5320</v>
      </c>
    </row>
    <row r="356" spans="1:15" x14ac:dyDescent="0.25">
      <c r="A356" s="1" t="s">
        <v>574</v>
      </c>
      <c r="B356" t="s">
        <v>575</v>
      </c>
      <c r="C356" t="s">
        <v>5</v>
      </c>
      <c r="D356" t="s">
        <v>168</v>
      </c>
      <c r="E356" s="1" t="s">
        <v>5022</v>
      </c>
      <c r="F356" s="1" t="s">
        <v>4572</v>
      </c>
      <c r="G356" s="1" t="s">
        <v>4807</v>
      </c>
      <c r="H356" s="1"/>
      <c r="I356" s="1"/>
      <c r="J356" s="1"/>
      <c r="K356" s="1"/>
      <c r="L356">
        <v>1</v>
      </c>
      <c r="M356">
        <v>1</v>
      </c>
      <c r="N356" s="1">
        <v>1</v>
      </c>
      <c r="O356" s="1" t="s">
        <v>5320</v>
      </c>
    </row>
    <row r="357" spans="1:15" x14ac:dyDescent="0.25">
      <c r="A357" s="1" t="s">
        <v>576</v>
      </c>
      <c r="B357" t="s">
        <v>577</v>
      </c>
      <c r="C357" t="s">
        <v>5</v>
      </c>
      <c r="D357" t="s">
        <v>85</v>
      </c>
      <c r="E357" s="1" t="s">
        <v>5022</v>
      </c>
      <c r="F357" s="1" t="s">
        <v>4657</v>
      </c>
      <c r="G357" s="1" t="s">
        <v>4807</v>
      </c>
      <c r="H357" s="1" t="s">
        <v>4433</v>
      </c>
      <c r="I357" s="1"/>
      <c r="J357" s="1"/>
      <c r="K357" s="1"/>
      <c r="L357">
        <v>1</v>
      </c>
      <c r="M357">
        <v>2</v>
      </c>
      <c r="N357" s="1">
        <v>1</v>
      </c>
      <c r="O357" s="1" t="s">
        <v>5320</v>
      </c>
    </row>
    <row r="358" spans="1:15" x14ac:dyDescent="0.25">
      <c r="A358" s="1" t="s">
        <v>578</v>
      </c>
      <c r="B358" t="s">
        <v>579</v>
      </c>
      <c r="C358" t="s">
        <v>5</v>
      </c>
      <c r="D358" t="s">
        <v>85</v>
      </c>
      <c r="E358" s="1" t="s">
        <v>5022</v>
      </c>
      <c r="F358" s="1" t="s">
        <v>5251</v>
      </c>
      <c r="G358" s="1" t="s">
        <v>4806</v>
      </c>
      <c r="H358" s="1"/>
      <c r="I358" s="1"/>
      <c r="J358" s="1"/>
      <c r="K358" s="1"/>
      <c r="L358">
        <v>1</v>
      </c>
      <c r="M358">
        <v>1</v>
      </c>
      <c r="N358" s="1">
        <v>1</v>
      </c>
      <c r="O358" s="1" t="s">
        <v>5320</v>
      </c>
    </row>
    <row r="359" spans="1:15" x14ac:dyDescent="0.25">
      <c r="A359" s="1" t="s">
        <v>580</v>
      </c>
      <c r="B359" t="s">
        <v>581</v>
      </c>
      <c r="C359" t="s">
        <v>5</v>
      </c>
      <c r="D359" t="s">
        <v>85</v>
      </c>
      <c r="E359" s="1" t="s">
        <v>5022</v>
      </c>
      <c r="F359" s="1" t="s">
        <v>4615</v>
      </c>
      <c r="G359" s="1" t="s">
        <v>4807</v>
      </c>
      <c r="H359" s="1"/>
      <c r="I359" s="1"/>
      <c r="J359" s="1"/>
      <c r="K359" s="1"/>
      <c r="L359">
        <v>1</v>
      </c>
      <c r="M359">
        <v>1</v>
      </c>
      <c r="N359" s="1">
        <v>1</v>
      </c>
      <c r="O359" s="1" t="s">
        <v>5320</v>
      </c>
    </row>
    <row r="360" spans="1:15" x14ac:dyDescent="0.25">
      <c r="A360" s="1" t="s">
        <v>582</v>
      </c>
      <c r="B360" t="s">
        <v>583</v>
      </c>
      <c r="C360" t="s">
        <v>5</v>
      </c>
      <c r="D360" t="s">
        <v>85</v>
      </c>
      <c r="E360" s="1" t="s">
        <v>5022</v>
      </c>
      <c r="F360" s="1" t="s">
        <v>4780</v>
      </c>
      <c r="G360" s="1" t="s">
        <v>4807</v>
      </c>
      <c r="H360" s="1"/>
      <c r="I360" s="1"/>
      <c r="J360" s="1"/>
      <c r="K360" s="1"/>
      <c r="L360">
        <v>1</v>
      </c>
      <c r="M360">
        <v>1</v>
      </c>
      <c r="N360" s="1">
        <v>1</v>
      </c>
      <c r="O360" s="1" t="s">
        <v>5320</v>
      </c>
    </row>
    <row r="361" spans="1:15" x14ac:dyDescent="0.25">
      <c r="A361" s="1" t="s">
        <v>1951</v>
      </c>
      <c r="B361" t="s">
        <v>1952</v>
      </c>
      <c r="C361" t="s">
        <v>5</v>
      </c>
      <c r="D361" t="s">
        <v>49</v>
      </c>
      <c r="E361" s="1" t="s">
        <v>5024</v>
      </c>
      <c r="F361" s="1" t="s">
        <v>5147</v>
      </c>
      <c r="G361" s="1" t="s">
        <v>4806</v>
      </c>
      <c r="H361" s="1"/>
      <c r="I361" s="1"/>
      <c r="J361" s="1"/>
      <c r="K361" s="1"/>
      <c r="L361">
        <v>1</v>
      </c>
      <c r="M361">
        <v>1</v>
      </c>
      <c r="N361" s="1">
        <v>1</v>
      </c>
      <c r="O361" s="1" t="s">
        <v>5320</v>
      </c>
    </row>
    <row r="362" spans="1:15" x14ac:dyDescent="0.25">
      <c r="A362" s="1" t="s">
        <v>1953</v>
      </c>
      <c r="B362" t="s">
        <v>1954</v>
      </c>
      <c r="C362" t="s">
        <v>5</v>
      </c>
      <c r="D362" t="s">
        <v>49</v>
      </c>
      <c r="E362" s="1" t="s">
        <v>5024</v>
      </c>
      <c r="F362" s="1" t="s">
        <v>5147</v>
      </c>
      <c r="G362" s="1" t="s">
        <v>4840</v>
      </c>
      <c r="H362" s="1"/>
      <c r="I362" s="1"/>
      <c r="J362" s="1"/>
      <c r="K362" s="1"/>
      <c r="L362">
        <v>1</v>
      </c>
      <c r="M362">
        <v>1</v>
      </c>
      <c r="N362" s="1">
        <v>1</v>
      </c>
      <c r="O362" s="1" t="s">
        <v>5320</v>
      </c>
    </row>
    <row r="363" spans="1:15" x14ac:dyDescent="0.25">
      <c r="A363" s="1" t="s">
        <v>584</v>
      </c>
      <c r="B363" t="s">
        <v>585</v>
      </c>
      <c r="C363" t="s">
        <v>5</v>
      </c>
      <c r="D363" t="s">
        <v>151</v>
      </c>
      <c r="E363" s="1" t="s">
        <v>5022</v>
      </c>
      <c r="F363" s="1" t="s">
        <v>5252</v>
      </c>
      <c r="G363" s="1" t="s">
        <v>4812</v>
      </c>
      <c r="H363" s="1"/>
      <c r="I363" s="1"/>
      <c r="J363" s="1"/>
      <c r="K363" s="1"/>
      <c r="L363">
        <v>1</v>
      </c>
      <c r="M363">
        <v>1</v>
      </c>
      <c r="N363" s="1">
        <v>1</v>
      </c>
      <c r="O363" s="1" t="s">
        <v>5320</v>
      </c>
    </row>
    <row r="364" spans="1:15" x14ac:dyDescent="0.25">
      <c r="A364" s="1" t="s">
        <v>586</v>
      </c>
      <c r="B364" t="s">
        <v>587</v>
      </c>
      <c r="C364" t="s">
        <v>5</v>
      </c>
      <c r="D364" t="s">
        <v>151</v>
      </c>
      <c r="E364" s="1" t="s">
        <v>5022</v>
      </c>
      <c r="F364" s="1" t="s">
        <v>5469</v>
      </c>
      <c r="G364" s="1" t="s">
        <v>4810</v>
      </c>
      <c r="H364" s="1"/>
      <c r="I364" s="1"/>
      <c r="J364" s="1"/>
      <c r="K364" s="1"/>
      <c r="L364">
        <v>1</v>
      </c>
      <c r="M364">
        <v>1</v>
      </c>
      <c r="N364" s="1">
        <v>1</v>
      </c>
      <c r="O364" s="1" t="s">
        <v>5320</v>
      </c>
    </row>
    <row r="365" spans="1:15" x14ac:dyDescent="0.25">
      <c r="A365" s="1" t="s">
        <v>588</v>
      </c>
      <c r="B365" t="s">
        <v>589</v>
      </c>
      <c r="C365" t="s">
        <v>5</v>
      </c>
      <c r="D365" t="s">
        <v>151</v>
      </c>
      <c r="E365" s="1" t="s">
        <v>5022</v>
      </c>
      <c r="F365" s="1" t="s">
        <v>5415</v>
      </c>
      <c r="G365" s="1" t="s">
        <v>4818</v>
      </c>
      <c r="H365" s="1"/>
      <c r="I365" s="1"/>
      <c r="J365" s="1"/>
      <c r="K365" s="1"/>
      <c r="L365">
        <v>1</v>
      </c>
      <c r="M365">
        <v>1</v>
      </c>
      <c r="N365" s="1">
        <v>1</v>
      </c>
      <c r="O365" s="1" t="s">
        <v>5320</v>
      </c>
    </row>
    <row r="366" spans="1:15" x14ac:dyDescent="0.25">
      <c r="A366" s="1" t="s">
        <v>590</v>
      </c>
      <c r="B366" t="s">
        <v>591</v>
      </c>
      <c r="C366" t="s">
        <v>5</v>
      </c>
      <c r="D366" t="s">
        <v>50</v>
      </c>
      <c r="E366" s="1" t="s">
        <v>5022</v>
      </c>
      <c r="F366" s="1" t="s">
        <v>4672</v>
      </c>
      <c r="G366" s="1" t="s">
        <v>4807</v>
      </c>
      <c r="H366" s="1" t="s">
        <v>4483</v>
      </c>
      <c r="I366" s="1"/>
      <c r="J366" s="1"/>
      <c r="K366" s="1"/>
      <c r="L366">
        <v>1</v>
      </c>
      <c r="M366">
        <v>2</v>
      </c>
      <c r="N366" s="1">
        <v>1</v>
      </c>
      <c r="O366" s="1" t="s">
        <v>5320</v>
      </c>
    </row>
    <row r="367" spans="1:15" x14ac:dyDescent="0.25">
      <c r="A367" s="1" t="s">
        <v>1955</v>
      </c>
      <c r="B367" t="s">
        <v>1956</v>
      </c>
      <c r="C367" t="s">
        <v>5</v>
      </c>
      <c r="D367" t="s">
        <v>50</v>
      </c>
      <c r="E367" s="1" t="s">
        <v>5023</v>
      </c>
      <c r="F367" s="1" t="s">
        <v>5253</v>
      </c>
      <c r="G367" s="1" t="s">
        <v>4807</v>
      </c>
      <c r="H367" s="1"/>
      <c r="I367" s="1"/>
      <c r="J367" s="1"/>
      <c r="K367" s="1"/>
      <c r="L367">
        <v>1</v>
      </c>
      <c r="M367">
        <v>1</v>
      </c>
      <c r="N367" s="1">
        <v>1</v>
      </c>
      <c r="O367" s="1" t="s">
        <v>5320</v>
      </c>
    </row>
    <row r="368" spans="1:15" x14ac:dyDescent="0.25">
      <c r="A368" s="1" t="s">
        <v>592</v>
      </c>
      <c r="B368" t="s">
        <v>593</v>
      </c>
      <c r="C368" t="s">
        <v>5</v>
      </c>
      <c r="D368" t="s">
        <v>50</v>
      </c>
      <c r="E368" s="1" t="s">
        <v>5022</v>
      </c>
      <c r="F368" s="1" t="s">
        <v>4668</v>
      </c>
      <c r="G368" s="1" t="s">
        <v>4806</v>
      </c>
      <c r="H368" s="1" t="s">
        <v>4471</v>
      </c>
      <c r="I368" s="1"/>
      <c r="J368" s="1"/>
      <c r="K368" s="1" t="s">
        <v>5148</v>
      </c>
      <c r="L368">
        <v>1</v>
      </c>
      <c r="M368">
        <v>3</v>
      </c>
      <c r="N368" s="1">
        <v>1</v>
      </c>
      <c r="O368" s="1" t="s">
        <v>5320</v>
      </c>
    </row>
    <row r="369" spans="1:15" x14ac:dyDescent="0.25">
      <c r="A369" s="1" t="s">
        <v>594</v>
      </c>
      <c r="B369" t="s">
        <v>595</v>
      </c>
      <c r="C369" t="s">
        <v>5</v>
      </c>
      <c r="D369" t="s">
        <v>50</v>
      </c>
      <c r="E369" s="1" t="s">
        <v>5024</v>
      </c>
      <c r="F369" s="1" t="s">
        <v>5149</v>
      </c>
      <c r="G369" s="1" t="s">
        <v>4827</v>
      </c>
      <c r="H369" s="1"/>
      <c r="I369" s="1"/>
      <c r="J369" s="1"/>
      <c r="K369" s="1"/>
      <c r="L369">
        <v>1</v>
      </c>
      <c r="M369">
        <v>1</v>
      </c>
      <c r="N369" s="1">
        <v>1</v>
      </c>
      <c r="O369" s="1" t="s">
        <v>5320</v>
      </c>
    </row>
    <row r="370" spans="1:15" x14ac:dyDescent="0.25">
      <c r="A370" s="1" t="s">
        <v>596</v>
      </c>
      <c r="B370" t="s">
        <v>597</v>
      </c>
      <c r="C370" t="s">
        <v>5</v>
      </c>
      <c r="D370" t="s">
        <v>39</v>
      </c>
      <c r="E370" s="1" t="s">
        <v>5022</v>
      </c>
      <c r="F370" s="1" t="s">
        <v>4630</v>
      </c>
      <c r="G370" s="1" t="s">
        <v>4807</v>
      </c>
      <c r="H370" s="1"/>
      <c r="I370" s="1"/>
      <c r="J370" s="1"/>
      <c r="K370" s="1"/>
      <c r="L370">
        <v>1</v>
      </c>
      <c r="M370">
        <v>1</v>
      </c>
      <c r="N370" s="1">
        <v>1</v>
      </c>
      <c r="O370" s="1" t="s">
        <v>5320</v>
      </c>
    </row>
    <row r="371" spans="1:15" x14ac:dyDescent="0.25">
      <c r="A371" s="1" t="s">
        <v>598</v>
      </c>
      <c r="B371" t="s">
        <v>599</v>
      </c>
      <c r="C371" t="s">
        <v>5</v>
      </c>
      <c r="D371" t="s">
        <v>50</v>
      </c>
      <c r="E371" s="1" t="s">
        <v>5022</v>
      </c>
      <c r="F371" s="1" t="s">
        <v>5025</v>
      </c>
      <c r="G371" s="1" t="s">
        <v>4806</v>
      </c>
      <c r="H371" s="1"/>
      <c r="I371" s="1"/>
      <c r="J371" s="1"/>
      <c r="K371" s="1"/>
      <c r="L371">
        <v>1</v>
      </c>
      <c r="M371">
        <v>1</v>
      </c>
      <c r="N371" s="1">
        <v>1</v>
      </c>
      <c r="O371" s="1" t="s">
        <v>5320</v>
      </c>
    </row>
    <row r="372" spans="1:15" x14ac:dyDescent="0.25">
      <c r="A372" s="1" t="s">
        <v>600</v>
      </c>
      <c r="B372" t="s">
        <v>601</v>
      </c>
      <c r="C372" t="s">
        <v>5</v>
      </c>
      <c r="D372" t="s">
        <v>50</v>
      </c>
      <c r="E372" s="1" t="s">
        <v>5024</v>
      </c>
      <c r="F372" s="1" t="s">
        <v>4732</v>
      </c>
      <c r="G372" s="1" t="s">
        <v>4811</v>
      </c>
      <c r="H372" s="1" t="s">
        <v>4465</v>
      </c>
      <c r="I372" s="1"/>
      <c r="J372" s="1"/>
      <c r="K372" s="1" t="s">
        <v>5470</v>
      </c>
      <c r="L372">
        <v>1</v>
      </c>
      <c r="M372">
        <v>3</v>
      </c>
      <c r="N372" s="1">
        <v>1</v>
      </c>
      <c r="O372" s="1" t="s">
        <v>5320</v>
      </c>
    </row>
    <row r="373" spans="1:15" x14ac:dyDescent="0.25">
      <c r="A373" s="1" t="s">
        <v>602</v>
      </c>
      <c r="B373" t="s">
        <v>603</v>
      </c>
      <c r="C373" t="s">
        <v>5</v>
      </c>
      <c r="D373" t="s">
        <v>50</v>
      </c>
      <c r="E373" s="1" t="s">
        <v>5022</v>
      </c>
      <c r="F373" s="1" t="s">
        <v>4645</v>
      </c>
      <c r="G373" s="1" t="s">
        <v>4812</v>
      </c>
      <c r="H373" s="1"/>
      <c r="I373" s="1"/>
      <c r="J373" s="1"/>
      <c r="K373" s="1"/>
      <c r="L373">
        <v>1</v>
      </c>
      <c r="M373">
        <v>1</v>
      </c>
      <c r="N373" s="1">
        <v>1</v>
      </c>
      <c r="O373" s="1" t="s">
        <v>5320</v>
      </c>
    </row>
    <row r="374" spans="1:15" x14ac:dyDescent="0.25">
      <c r="A374" s="1" t="s">
        <v>604</v>
      </c>
      <c r="B374" t="s">
        <v>605</v>
      </c>
      <c r="C374" t="s">
        <v>5</v>
      </c>
      <c r="D374" t="s">
        <v>50</v>
      </c>
      <c r="E374" s="1" t="s">
        <v>5022</v>
      </c>
      <c r="F374" s="1" t="s">
        <v>4668</v>
      </c>
      <c r="G374" s="1" t="s">
        <v>4808</v>
      </c>
      <c r="H374" s="1"/>
      <c r="I374" s="1"/>
      <c r="J374" s="1"/>
      <c r="K374" s="1" t="s">
        <v>5690</v>
      </c>
      <c r="L374">
        <v>1</v>
      </c>
      <c r="M374">
        <v>2</v>
      </c>
      <c r="N374" s="1">
        <v>1</v>
      </c>
      <c r="O374" s="1" t="s">
        <v>5320</v>
      </c>
    </row>
    <row r="375" spans="1:15" x14ac:dyDescent="0.25">
      <c r="A375" s="1" t="s">
        <v>1957</v>
      </c>
      <c r="B375" t="s">
        <v>1958</v>
      </c>
      <c r="C375" t="s">
        <v>5</v>
      </c>
      <c r="D375" t="s">
        <v>50</v>
      </c>
      <c r="E375" s="1" t="s">
        <v>5023</v>
      </c>
      <c r="F375" s="1" t="s">
        <v>4986</v>
      </c>
      <c r="G375" s="1" t="s">
        <v>4807</v>
      </c>
      <c r="H375" s="1"/>
      <c r="I375" s="1"/>
      <c r="J375" s="1"/>
      <c r="K375" s="1"/>
      <c r="L375">
        <v>1</v>
      </c>
      <c r="M375">
        <v>1</v>
      </c>
      <c r="N375" s="1">
        <v>1</v>
      </c>
      <c r="O375" s="1" t="s">
        <v>5320</v>
      </c>
    </row>
    <row r="376" spans="1:15" x14ac:dyDescent="0.25">
      <c r="A376" s="1" t="s">
        <v>606</v>
      </c>
      <c r="B376" t="s">
        <v>607</v>
      </c>
      <c r="C376" t="s">
        <v>5</v>
      </c>
      <c r="D376" t="s">
        <v>151</v>
      </c>
      <c r="E376" s="1" t="s">
        <v>5022</v>
      </c>
      <c r="F376" s="1" t="s">
        <v>5254</v>
      </c>
      <c r="G376" s="1" t="s">
        <v>4807</v>
      </c>
      <c r="H376" s="1"/>
      <c r="I376" s="1"/>
      <c r="J376" s="1"/>
      <c r="K376" s="1"/>
      <c r="L376">
        <v>1</v>
      </c>
      <c r="M376">
        <v>1</v>
      </c>
      <c r="N376" s="1">
        <v>1</v>
      </c>
      <c r="O376" s="1" t="s">
        <v>5320</v>
      </c>
    </row>
    <row r="377" spans="1:15" x14ac:dyDescent="0.25">
      <c r="A377" s="1" t="s">
        <v>608</v>
      </c>
      <c r="B377" t="s">
        <v>609</v>
      </c>
      <c r="C377" t="s">
        <v>5</v>
      </c>
      <c r="D377" t="s">
        <v>151</v>
      </c>
      <c r="E377" s="1" t="s">
        <v>5022</v>
      </c>
      <c r="F377" s="1" t="s">
        <v>5255</v>
      </c>
      <c r="G377" s="1" t="s">
        <v>4807</v>
      </c>
      <c r="H377" s="1"/>
      <c r="I377" s="1"/>
      <c r="J377" s="1"/>
      <c r="K377" s="1"/>
      <c r="L377">
        <v>1</v>
      </c>
      <c r="M377">
        <v>1</v>
      </c>
      <c r="N377" s="1">
        <v>1</v>
      </c>
      <c r="O377" s="1" t="s">
        <v>5320</v>
      </c>
    </row>
    <row r="378" spans="1:15" x14ac:dyDescent="0.25">
      <c r="A378" s="1" t="s">
        <v>1959</v>
      </c>
      <c r="B378" t="s">
        <v>1960</v>
      </c>
      <c r="C378" t="s">
        <v>5</v>
      </c>
      <c r="D378" t="s">
        <v>68</v>
      </c>
      <c r="E378" s="1" t="s">
        <v>5022</v>
      </c>
      <c r="F378" s="1" t="s">
        <v>5416</v>
      </c>
      <c r="G378" s="1" t="s">
        <v>4808</v>
      </c>
      <c r="H378" s="1"/>
      <c r="I378" s="1"/>
      <c r="J378" s="1"/>
      <c r="K378" s="1"/>
      <c r="L378">
        <v>1</v>
      </c>
      <c r="M378">
        <v>1</v>
      </c>
      <c r="N378" s="1">
        <v>1</v>
      </c>
      <c r="O378" s="1" t="s">
        <v>5320</v>
      </c>
    </row>
    <row r="379" spans="1:15" x14ac:dyDescent="0.25">
      <c r="A379" s="1" t="s">
        <v>1961</v>
      </c>
      <c r="B379" t="s">
        <v>1962</v>
      </c>
      <c r="C379" t="s">
        <v>5</v>
      </c>
      <c r="D379" t="s">
        <v>68</v>
      </c>
      <c r="E379" s="1" t="s">
        <v>5022</v>
      </c>
      <c r="F379" s="1" t="s">
        <v>4659</v>
      </c>
      <c r="G379" s="1" t="s">
        <v>4807</v>
      </c>
      <c r="H379" s="1"/>
      <c r="I379" s="1"/>
      <c r="J379" s="1"/>
      <c r="K379" s="1"/>
      <c r="L379">
        <v>1</v>
      </c>
      <c r="M379">
        <v>1</v>
      </c>
      <c r="N379" s="1">
        <v>1</v>
      </c>
      <c r="O379" s="1" t="s">
        <v>5320</v>
      </c>
    </row>
    <row r="380" spans="1:15" x14ac:dyDescent="0.25">
      <c r="A380" s="1" t="s">
        <v>610</v>
      </c>
      <c r="B380" t="s">
        <v>611</v>
      </c>
      <c r="C380" t="s">
        <v>5</v>
      </c>
      <c r="D380" t="s">
        <v>26</v>
      </c>
      <c r="E380" s="1" t="s">
        <v>5022</v>
      </c>
      <c r="F380" s="1" t="s">
        <v>4996</v>
      </c>
      <c r="G380" s="1" t="s">
        <v>4813</v>
      </c>
      <c r="H380" s="1"/>
      <c r="I380" s="1"/>
      <c r="J380" s="1"/>
      <c r="K380" s="1"/>
      <c r="L380">
        <v>1</v>
      </c>
      <c r="M380">
        <v>1</v>
      </c>
      <c r="N380" s="1">
        <v>1</v>
      </c>
      <c r="O380" s="1" t="s">
        <v>5320</v>
      </c>
    </row>
    <row r="381" spans="1:15" x14ac:dyDescent="0.25">
      <c r="A381" s="1" t="s">
        <v>612</v>
      </c>
      <c r="B381" t="s">
        <v>613</v>
      </c>
      <c r="C381" t="s">
        <v>5</v>
      </c>
      <c r="D381" t="s">
        <v>68</v>
      </c>
      <c r="E381" s="1" t="s">
        <v>5022</v>
      </c>
      <c r="F381" s="1" t="s">
        <v>4714</v>
      </c>
      <c r="G381" s="1" t="s">
        <v>4806</v>
      </c>
      <c r="H381" s="1" t="s">
        <v>4484</v>
      </c>
      <c r="I381" s="1"/>
      <c r="J381" s="1"/>
      <c r="K381" s="1" t="s">
        <v>5691</v>
      </c>
      <c r="L381">
        <v>1</v>
      </c>
      <c r="M381">
        <v>3</v>
      </c>
      <c r="N381" s="1">
        <v>1</v>
      </c>
      <c r="O381" s="1" t="s">
        <v>5320</v>
      </c>
    </row>
    <row r="382" spans="1:15" x14ac:dyDescent="0.25">
      <c r="A382" s="1" t="s">
        <v>614</v>
      </c>
      <c r="B382" t="s">
        <v>615</v>
      </c>
      <c r="C382" t="s">
        <v>5</v>
      </c>
      <c r="D382" t="s">
        <v>68</v>
      </c>
      <c r="E382" s="1" t="s">
        <v>5022</v>
      </c>
      <c r="F382" s="1" t="s">
        <v>4615</v>
      </c>
      <c r="G382" s="1" t="s">
        <v>4807</v>
      </c>
      <c r="H382" s="1"/>
      <c r="I382" s="1"/>
      <c r="J382" s="1"/>
      <c r="K382" s="1"/>
      <c r="L382">
        <v>1</v>
      </c>
      <c r="M382">
        <v>1</v>
      </c>
      <c r="N382" s="1">
        <v>1</v>
      </c>
      <c r="O382" s="1" t="s">
        <v>5320</v>
      </c>
    </row>
    <row r="383" spans="1:15" x14ac:dyDescent="0.25">
      <c r="A383" s="1" t="s">
        <v>616</v>
      </c>
      <c r="B383" t="s">
        <v>617</v>
      </c>
      <c r="C383" t="s">
        <v>5</v>
      </c>
      <c r="D383" t="s">
        <v>68</v>
      </c>
      <c r="E383" s="1" t="s">
        <v>5022</v>
      </c>
      <c r="F383" s="1" t="s">
        <v>4658</v>
      </c>
      <c r="G383" s="1" t="s">
        <v>4806</v>
      </c>
      <c r="H383" s="1" t="s">
        <v>4464</v>
      </c>
      <c r="I383" s="1"/>
      <c r="J383" s="1"/>
      <c r="K383" s="1"/>
      <c r="L383">
        <v>1</v>
      </c>
      <c r="M383">
        <v>2</v>
      </c>
      <c r="N383" s="1">
        <v>1</v>
      </c>
      <c r="O383" s="1" t="s">
        <v>5320</v>
      </c>
    </row>
    <row r="384" spans="1:15" x14ac:dyDescent="0.25">
      <c r="A384" s="1" t="s">
        <v>618</v>
      </c>
      <c r="B384" t="s">
        <v>619</v>
      </c>
      <c r="C384" t="s">
        <v>5</v>
      </c>
      <c r="D384" t="s">
        <v>205</v>
      </c>
      <c r="E384" s="1" t="s">
        <v>5022</v>
      </c>
      <c r="F384" s="1" t="s">
        <v>5151</v>
      </c>
      <c r="G384" s="1" t="s">
        <v>4810</v>
      </c>
      <c r="H384" s="1"/>
      <c r="I384" s="1"/>
      <c r="J384" s="1"/>
      <c r="K384" s="1"/>
      <c r="L384">
        <v>1</v>
      </c>
      <c r="M384">
        <v>1</v>
      </c>
      <c r="N384" s="1">
        <v>1</v>
      </c>
      <c r="O384" s="1" t="s">
        <v>5320</v>
      </c>
    </row>
    <row r="385" spans="1:15" x14ac:dyDescent="0.25">
      <c r="A385" s="1" t="s">
        <v>620</v>
      </c>
      <c r="B385" t="s">
        <v>621</v>
      </c>
      <c r="C385" t="s">
        <v>5</v>
      </c>
      <c r="D385" t="s">
        <v>205</v>
      </c>
      <c r="E385" s="1" t="s">
        <v>5022</v>
      </c>
      <c r="F385" s="1" t="s">
        <v>5370</v>
      </c>
      <c r="G385" s="1" t="s">
        <v>4837</v>
      </c>
      <c r="H385" s="1"/>
      <c r="I385" s="1"/>
      <c r="J385" s="1"/>
      <c r="K385" s="1"/>
      <c r="L385">
        <v>1</v>
      </c>
      <c r="M385">
        <v>1</v>
      </c>
      <c r="N385" s="1">
        <v>1</v>
      </c>
      <c r="O385" s="1" t="s">
        <v>5320</v>
      </c>
    </row>
    <row r="386" spans="1:15" x14ac:dyDescent="0.25">
      <c r="A386" s="1" t="s">
        <v>622</v>
      </c>
      <c r="B386" t="s">
        <v>623</v>
      </c>
      <c r="C386" t="s">
        <v>5</v>
      </c>
      <c r="D386" t="s">
        <v>205</v>
      </c>
      <c r="E386" s="1" t="s">
        <v>5022</v>
      </c>
      <c r="F386" s="1" t="s">
        <v>4708</v>
      </c>
      <c r="G386" s="1" t="s">
        <v>4819</v>
      </c>
      <c r="H386" s="1"/>
      <c r="I386" s="1"/>
      <c r="J386" s="1"/>
      <c r="K386" s="1"/>
      <c r="L386">
        <v>1</v>
      </c>
      <c r="M386">
        <v>1</v>
      </c>
      <c r="N386" s="1">
        <v>1</v>
      </c>
      <c r="O386" s="1" t="s">
        <v>5320</v>
      </c>
    </row>
    <row r="387" spans="1:15" x14ac:dyDescent="0.25">
      <c r="A387" s="1" t="s">
        <v>624</v>
      </c>
      <c r="B387" t="s">
        <v>625</v>
      </c>
      <c r="C387" t="s">
        <v>5</v>
      </c>
      <c r="D387" t="s">
        <v>310</v>
      </c>
      <c r="E387" s="1" t="s">
        <v>5022</v>
      </c>
      <c r="F387" s="1" t="s">
        <v>5572</v>
      </c>
      <c r="G387" s="1" t="s">
        <v>4810</v>
      </c>
      <c r="H387" s="1"/>
      <c r="I387" s="1"/>
      <c r="J387" s="1"/>
      <c r="K387" s="1"/>
      <c r="L387">
        <v>1</v>
      </c>
      <c r="M387">
        <v>1</v>
      </c>
      <c r="N387" s="1">
        <v>1</v>
      </c>
      <c r="O387" s="1" t="s">
        <v>5320</v>
      </c>
    </row>
    <row r="388" spans="1:15" x14ac:dyDescent="0.25">
      <c r="A388" s="1" t="s">
        <v>626</v>
      </c>
      <c r="B388" t="s">
        <v>627</v>
      </c>
      <c r="C388" t="s">
        <v>5</v>
      </c>
      <c r="D388" t="s">
        <v>310</v>
      </c>
      <c r="E388" s="1" t="s">
        <v>5022</v>
      </c>
      <c r="F388" s="1" t="s">
        <v>5519</v>
      </c>
      <c r="G388" s="1" t="s">
        <v>4809</v>
      </c>
      <c r="H388" s="1" t="s">
        <v>4455</v>
      </c>
      <c r="I388" s="1"/>
      <c r="J388" s="1"/>
      <c r="K388" s="1"/>
      <c r="L388">
        <v>1</v>
      </c>
      <c r="M388">
        <v>2</v>
      </c>
      <c r="N388" s="1">
        <v>1</v>
      </c>
      <c r="O388" s="1" t="s">
        <v>5320</v>
      </c>
    </row>
    <row r="389" spans="1:15" x14ac:dyDescent="0.25">
      <c r="A389" s="1" t="s">
        <v>628</v>
      </c>
      <c r="B389" t="s">
        <v>629</v>
      </c>
      <c r="C389" t="s">
        <v>5</v>
      </c>
      <c r="D389" t="s">
        <v>310</v>
      </c>
      <c r="E389" s="1" t="s">
        <v>5024</v>
      </c>
      <c r="F389" s="1" t="s">
        <v>5613</v>
      </c>
      <c r="G389" s="1" t="s">
        <v>4806</v>
      </c>
      <c r="H389" s="1"/>
      <c r="I389" s="1"/>
      <c r="J389" s="1"/>
      <c r="K389" s="1"/>
      <c r="L389">
        <v>1</v>
      </c>
      <c r="M389">
        <v>1</v>
      </c>
      <c r="N389" s="1">
        <v>1</v>
      </c>
      <c r="O389" s="1" t="s">
        <v>5320</v>
      </c>
    </row>
    <row r="390" spans="1:15" x14ac:dyDescent="0.25">
      <c r="A390" s="1" t="s">
        <v>630</v>
      </c>
      <c r="B390" t="s">
        <v>631</v>
      </c>
      <c r="C390" t="s">
        <v>5</v>
      </c>
      <c r="D390" t="s">
        <v>310</v>
      </c>
      <c r="E390" s="1" t="s">
        <v>5022</v>
      </c>
      <c r="F390" s="1" t="s">
        <v>4608</v>
      </c>
      <c r="G390" s="1" t="s">
        <v>4807</v>
      </c>
      <c r="H390" s="1"/>
      <c r="I390" s="1"/>
      <c r="J390" s="1"/>
      <c r="K390" s="1"/>
      <c r="L390">
        <v>1</v>
      </c>
      <c r="M390">
        <v>1</v>
      </c>
      <c r="N390" s="1">
        <v>1</v>
      </c>
      <c r="O390" s="1" t="s">
        <v>5320</v>
      </c>
    </row>
    <row r="391" spans="1:15" x14ac:dyDescent="0.25">
      <c r="A391" s="1" t="s">
        <v>632</v>
      </c>
      <c r="B391" t="s">
        <v>633</v>
      </c>
      <c r="C391" t="s">
        <v>5</v>
      </c>
      <c r="D391" t="s">
        <v>310</v>
      </c>
      <c r="E391" s="1" t="s">
        <v>5024</v>
      </c>
      <c r="F391" s="1" t="s">
        <v>5692</v>
      </c>
      <c r="G391" s="1" t="s">
        <v>4807</v>
      </c>
      <c r="H391" s="1"/>
      <c r="I391" s="1"/>
      <c r="J391" s="1"/>
      <c r="K391" s="1" t="s">
        <v>5336</v>
      </c>
      <c r="L391">
        <v>1</v>
      </c>
      <c r="M391">
        <v>2</v>
      </c>
      <c r="N391" s="1">
        <v>1</v>
      </c>
      <c r="O391" s="1" t="s">
        <v>5320</v>
      </c>
    </row>
    <row r="392" spans="1:15" x14ac:dyDescent="0.25">
      <c r="A392" s="1" t="s">
        <v>1965</v>
      </c>
      <c r="B392" t="s">
        <v>1966</v>
      </c>
      <c r="C392" t="s">
        <v>5</v>
      </c>
      <c r="D392" t="s">
        <v>310</v>
      </c>
      <c r="E392" s="1" t="s">
        <v>5022</v>
      </c>
      <c r="F392" s="1" t="s">
        <v>4648</v>
      </c>
      <c r="G392" s="1" t="s">
        <v>4807</v>
      </c>
      <c r="H392" s="1"/>
      <c r="I392" s="1"/>
      <c r="J392" s="1"/>
      <c r="K392" s="1"/>
      <c r="L392">
        <v>1</v>
      </c>
      <c r="M392">
        <v>1</v>
      </c>
      <c r="N392" s="1">
        <v>1</v>
      </c>
      <c r="O392" s="1" t="s">
        <v>5320</v>
      </c>
    </row>
    <row r="393" spans="1:15" x14ac:dyDescent="0.25">
      <c r="A393" s="1" t="s">
        <v>634</v>
      </c>
      <c r="B393" t="s">
        <v>635</v>
      </c>
      <c r="C393" t="s">
        <v>5</v>
      </c>
      <c r="D393" t="s">
        <v>310</v>
      </c>
      <c r="E393" s="1" t="s">
        <v>5022</v>
      </c>
      <c r="F393" s="1" t="s">
        <v>4584</v>
      </c>
      <c r="G393" s="1" t="s">
        <v>4807</v>
      </c>
      <c r="H393" s="1"/>
      <c r="I393" s="1"/>
      <c r="J393" s="1"/>
      <c r="K393" s="1"/>
      <c r="L393">
        <v>1</v>
      </c>
      <c r="M393">
        <v>1</v>
      </c>
      <c r="N393" s="1">
        <v>1</v>
      </c>
      <c r="O393" s="1" t="s">
        <v>5320</v>
      </c>
    </row>
    <row r="394" spans="1:15" x14ac:dyDescent="0.25">
      <c r="A394" s="1" t="s">
        <v>636</v>
      </c>
      <c r="B394" t="s">
        <v>637</v>
      </c>
      <c r="C394" t="s">
        <v>5</v>
      </c>
      <c r="D394" t="s">
        <v>310</v>
      </c>
      <c r="E394" s="1" t="s">
        <v>5022</v>
      </c>
      <c r="F394" s="1" t="s">
        <v>4752</v>
      </c>
      <c r="G394" s="1" t="s">
        <v>4821</v>
      </c>
      <c r="H394" s="1" t="s">
        <v>4485</v>
      </c>
      <c r="I394" s="1"/>
      <c r="J394" s="1"/>
      <c r="K394" s="1" t="s">
        <v>5563</v>
      </c>
      <c r="L394">
        <v>1</v>
      </c>
      <c r="M394">
        <v>3</v>
      </c>
      <c r="N394" s="1">
        <v>1</v>
      </c>
      <c r="O394" s="1" t="s">
        <v>5320</v>
      </c>
    </row>
    <row r="395" spans="1:15" x14ac:dyDescent="0.25">
      <c r="A395" s="1" t="s">
        <v>638</v>
      </c>
      <c r="B395" t="s">
        <v>639</v>
      </c>
      <c r="C395" t="s">
        <v>5</v>
      </c>
      <c r="D395" t="s">
        <v>310</v>
      </c>
      <c r="E395" s="1" t="s">
        <v>5022</v>
      </c>
      <c r="F395" s="1" t="s">
        <v>5525</v>
      </c>
      <c r="G395" s="1" t="s">
        <v>4814</v>
      </c>
      <c r="H395" s="1"/>
      <c r="I395" s="1"/>
      <c r="J395" s="1"/>
      <c r="K395" s="1"/>
      <c r="L395">
        <v>1</v>
      </c>
      <c r="M395">
        <v>1</v>
      </c>
      <c r="N395" s="1">
        <v>1</v>
      </c>
      <c r="O395" s="1" t="s">
        <v>5320</v>
      </c>
    </row>
    <row r="396" spans="1:15" x14ac:dyDescent="0.25">
      <c r="A396" s="1" t="s">
        <v>640</v>
      </c>
      <c r="B396" t="s">
        <v>641</v>
      </c>
      <c r="C396" t="s">
        <v>5</v>
      </c>
      <c r="D396" t="s">
        <v>310</v>
      </c>
      <c r="E396" s="1" t="s">
        <v>5022</v>
      </c>
      <c r="F396" s="1" t="s">
        <v>4663</v>
      </c>
      <c r="G396" s="1" t="s">
        <v>4807</v>
      </c>
      <c r="H396" s="1"/>
      <c r="I396" s="1"/>
      <c r="J396" s="1"/>
      <c r="K396" s="1"/>
      <c r="L396">
        <v>1</v>
      </c>
      <c r="M396">
        <v>1</v>
      </c>
      <c r="N396" s="1">
        <v>1</v>
      </c>
      <c r="O396" s="1" t="s">
        <v>5320</v>
      </c>
    </row>
    <row r="397" spans="1:15" x14ac:dyDescent="0.25">
      <c r="A397" s="1" t="s">
        <v>642</v>
      </c>
      <c r="B397" t="s">
        <v>643</v>
      </c>
      <c r="C397" t="s">
        <v>5</v>
      </c>
      <c r="D397" t="s">
        <v>310</v>
      </c>
      <c r="E397" s="1" t="s">
        <v>5022</v>
      </c>
      <c r="F397" s="1" t="s">
        <v>4576</v>
      </c>
      <c r="G397" s="1" t="s">
        <v>4807</v>
      </c>
      <c r="H397" s="1"/>
      <c r="I397" s="1"/>
      <c r="J397" s="1"/>
      <c r="K397" s="1"/>
      <c r="L397">
        <v>1</v>
      </c>
      <c r="M397">
        <v>1</v>
      </c>
      <c r="N397" s="1">
        <v>1</v>
      </c>
      <c r="O397" s="1" t="s">
        <v>5320</v>
      </c>
    </row>
    <row r="398" spans="1:15" x14ac:dyDescent="0.25">
      <c r="A398" s="1" t="s">
        <v>644</v>
      </c>
      <c r="B398" t="s">
        <v>645</v>
      </c>
      <c r="C398" t="s">
        <v>5</v>
      </c>
      <c r="D398" t="s">
        <v>310</v>
      </c>
      <c r="E398" s="1" t="s">
        <v>5022</v>
      </c>
      <c r="F398" s="1" t="s">
        <v>4583</v>
      </c>
      <c r="G398" s="1" t="s">
        <v>4811</v>
      </c>
      <c r="H398" s="1"/>
      <c r="I398" s="1"/>
      <c r="J398" s="1"/>
      <c r="K398" s="1"/>
      <c r="L398">
        <v>1</v>
      </c>
      <c r="M398">
        <v>1</v>
      </c>
      <c r="N398" s="1">
        <v>1</v>
      </c>
      <c r="O398" s="1" t="s">
        <v>5320</v>
      </c>
    </row>
    <row r="399" spans="1:15" x14ac:dyDescent="0.25">
      <c r="A399" s="1" t="s">
        <v>646</v>
      </c>
      <c r="B399" t="s">
        <v>647</v>
      </c>
      <c r="C399" t="s">
        <v>5</v>
      </c>
      <c r="D399" t="s">
        <v>310</v>
      </c>
      <c r="E399" s="1" t="s">
        <v>5022</v>
      </c>
      <c r="F399" s="1"/>
      <c r="G399" s="1"/>
      <c r="H399" s="1"/>
      <c r="I399" s="1"/>
      <c r="J399" s="1"/>
      <c r="K399" s="1"/>
      <c r="L399">
        <v>0</v>
      </c>
      <c r="M399">
        <v>0</v>
      </c>
      <c r="N399" s="1">
        <v>1</v>
      </c>
      <c r="O399" s="1" t="s">
        <v>4807</v>
      </c>
    </row>
    <row r="400" spans="1:15" x14ac:dyDescent="0.25">
      <c r="A400" s="1" t="s">
        <v>648</v>
      </c>
      <c r="B400" t="s">
        <v>649</v>
      </c>
      <c r="C400" t="s">
        <v>5</v>
      </c>
      <c r="D400" t="s">
        <v>6</v>
      </c>
      <c r="E400" s="1" t="s">
        <v>5022</v>
      </c>
      <c r="F400" s="1" t="s">
        <v>4642</v>
      </c>
      <c r="G400" s="1" t="s">
        <v>4807</v>
      </c>
      <c r="H400" s="1"/>
      <c r="I400" s="1"/>
      <c r="J400" s="1"/>
      <c r="K400" s="1" t="s">
        <v>5380</v>
      </c>
      <c r="L400">
        <v>1</v>
      </c>
      <c r="M400">
        <v>2</v>
      </c>
      <c r="N400" s="1">
        <v>1</v>
      </c>
      <c r="O400" s="1" t="s">
        <v>5320</v>
      </c>
    </row>
    <row r="401" spans="1:15" x14ac:dyDescent="0.25">
      <c r="A401" s="1" t="s">
        <v>650</v>
      </c>
      <c r="B401" t="s">
        <v>651</v>
      </c>
      <c r="C401" t="s">
        <v>5</v>
      </c>
      <c r="D401" t="s">
        <v>6</v>
      </c>
      <c r="E401" s="1" t="s">
        <v>5022</v>
      </c>
      <c r="F401" s="1" t="s">
        <v>4656</v>
      </c>
      <c r="G401" s="1" t="s">
        <v>4809</v>
      </c>
      <c r="H401" s="1" t="s">
        <v>4486</v>
      </c>
      <c r="I401" s="1"/>
      <c r="J401" s="1"/>
      <c r="K401" s="1"/>
      <c r="L401">
        <v>1</v>
      </c>
      <c r="M401">
        <v>2</v>
      </c>
      <c r="N401" s="1">
        <v>1</v>
      </c>
      <c r="O401" s="1" t="s">
        <v>5320</v>
      </c>
    </row>
    <row r="402" spans="1:15" x14ac:dyDescent="0.25">
      <c r="A402" s="1" t="s">
        <v>652</v>
      </c>
      <c r="B402" t="s">
        <v>653</v>
      </c>
      <c r="C402" t="s">
        <v>5</v>
      </c>
      <c r="D402" t="s">
        <v>6</v>
      </c>
      <c r="E402" s="1" t="s">
        <v>5024</v>
      </c>
      <c r="F402" s="1" t="s">
        <v>5040</v>
      </c>
      <c r="G402" s="1" t="s">
        <v>4807</v>
      </c>
      <c r="H402" s="1"/>
      <c r="I402" s="1"/>
      <c r="J402" s="1"/>
      <c r="K402" s="1"/>
      <c r="L402">
        <v>1</v>
      </c>
      <c r="M402">
        <v>1</v>
      </c>
      <c r="N402" s="1">
        <v>1</v>
      </c>
      <c r="O402" s="1" t="s">
        <v>5320</v>
      </c>
    </row>
    <row r="403" spans="1:15" x14ac:dyDescent="0.25">
      <c r="A403" s="1" t="s">
        <v>654</v>
      </c>
      <c r="B403" t="s">
        <v>655</v>
      </c>
      <c r="C403" t="s">
        <v>5</v>
      </c>
      <c r="D403" t="s">
        <v>6</v>
      </c>
      <c r="E403" s="1" t="s">
        <v>5022</v>
      </c>
      <c r="F403" s="1" t="s">
        <v>5119</v>
      </c>
      <c r="G403" s="1" t="s">
        <v>4809</v>
      </c>
      <c r="H403" s="1"/>
      <c r="I403" s="1"/>
      <c r="J403" s="1"/>
      <c r="K403" s="1"/>
      <c r="L403">
        <v>1</v>
      </c>
      <c r="M403">
        <v>1</v>
      </c>
      <c r="N403" s="1">
        <v>1</v>
      </c>
      <c r="O403" s="1" t="s">
        <v>5320</v>
      </c>
    </row>
    <row r="404" spans="1:15" x14ac:dyDescent="0.25">
      <c r="A404" s="1" t="s">
        <v>656</v>
      </c>
      <c r="B404" t="s">
        <v>657</v>
      </c>
      <c r="C404" t="s">
        <v>5</v>
      </c>
      <c r="D404" t="s">
        <v>6</v>
      </c>
      <c r="E404" s="1" t="s">
        <v>5022</v>
      </c>
      <c r="F404" s="1" t="s">
        <v>5152</v>
      </c>
      <c r="G404" s="1" t="s">
        <v>4808</v>
      </c>
      <c r="H404" s="1"/>
      <c r="I404" s="1"/>
      <c r="J404" s="1"/>
      <c r="K404" s="1"/>
      <c r="L404">
        <v>1</v>
      </c>
      <c r="M404">
        <v>1</v>
      </c>
      <c r="N404" s="1">
        <v>1</v>
      </c>
      <c r="O404" s="1" t="s">
        <v>5320</v>
      </c>
    </row>
    <row r="405" spans="1:15" x14ac:dyDescent="0.25">
      <c r="A405" s="1" t="s">
        <v>658</v>
      </c>
      <c r="B405" t="s">
        <v>659</v>
      </c>
      <c r="C405" t="s">
        <v>5</v>
      </c>
      <c r="D405" t="s">
        <v>6</v>
      </c>
      <c r="E405" s="1" t="s">
        <v>5022</v>
      </c>
      <c r="F405" s="1" t="s">
        <v>4647</v>
      </c>
      <c r="G405" s="1" t="s">
        <v>4807</v>
      </c>
      <c r="H405" s="1"/>
      <c r="I405" s="1"/>
      <c r="J405" s="1"/>
      <c r="K405" s="1"/>
      <c r="L405">
        <v>1</v>
      </c>
      <c r="M405">
        <v>1</v>
      </c>
      <c r="N405" s="1">
        <v>1</v>
      </c>
      <c r="O405" s="1" t="s">
        <v>5320</v>
      </c>
    </row>
    <row r="406" spans="1:15" x14ac:dyDescent="0.25">
      <c r="A406" s="1" t="s">
        <v>660</v>
      </c>
      <c r="B406" t="s">
        <v>661</v>
      </c>
      <c r="C406" t="s">
        <v>5</v>
      </c>
      <c r="D406" t="s">
        <v>6</v>
      </c>
      <c r="E406" s="1" t="s">
        <v>5022</v>
      </c>
      <c r="F406" s="1" t="s">
        <v>4642</v>
      </c>
      <c r="G406" s="1" t="s">
        <v>4807</v>
      </c>
      <c r="H406" s="1"/>
      <c r="I406" s="1"/>
      <c r="J406" s="1"/>
      <c r="K406" s="1"/>
      <c r="L406">
        <v>1</v>
      </c>
      <c r="M406">
        <v>1</v>
      </c>
      <c r="N406" s="1">
        <v>1</v>
      </c>
      <c r="O406" s="1" t="s">
        <v>5320</v>
      </c>
    </row>
    <row r="407" spans="1:15" x14ac:dyDescent="0.25">
      <c r="A407" s="1" t="s">
        <v>1967</v>
      </c>
      <c r="B407" t="s">
        <v>1968</v>
      </c>
      <c r="C407" t="s">
        <v>5</v>
      </c>
      <c r="D407" t="s">
        <v>59</v>
      </c>
      <c r="E407" s="1" t="s">
        <v>5022</v>
      </c>
      <c r="F407" s="1" t="s">
        <v>5153</v>
      </c>
      <c r="G407" s="1" t="s">
        <v>4807</v>
      </c>
      <c r="H407" s="1"/>
      <c r="I407" s="1"/>
      <c r="J407" s="1"/>
      <c r="K407" s="1"/>
      <c r="L407">
        <v>1</v>
      </c>
      <c r="M407">
        <v>1</v>
      </c>
      <c r="N407" s="1">
        <v>1</v>
      </c>
      <c r="O407" s="1" t="s">
        <v>5320</v>
      </c>
    </row>
    <row r="408" spans="1:15" x14ac:dyDescent="0.25">
      <c r="A408" s="1" t="s">
        <v>662</v>
      </c>
      <c r="B408" t="s">
        <v>663</v>
      </c>
      <c r="C408" t="s">
        <v>5</v>
      </c>
      <c r="D408" t="s">
        <v>59</v>
      </c>
      <c r="E408" s="1" t="s">
        <v>5022</v>
      </c>
      <c r="F408" s="1" t="s">
        <v>4594</v>
      </c>
      <c r="G408" s="1" t="s">
        <v>4807</v>
      </c>
      <c r="H408" s="1"/>
      <c r="I408" s="1"/>
      <c r="J408" s="1"/>
      <c r="K408" s="1"/>
      <c r="L408">
        <v>1</v>
      </c>
      <c r="M408">
        <v>1</v>
      </c>
      <c r="N408" s="1">
        <v>1</v>
      </c>
      <c r="O408" s="1" t="s">
        <v>5320</v>
      </c>
    </row>
    <row r="409" spans="1:15" x14ac:dyDescent="0.25">
      <c r="A409" s="1" t="s">
        <v>664</v>
      </c>
      <c r="B409" t="s">
        <v>665</v>
      </c>
      <c r="C409" t="s">
        <v>5</v>
      </c>
      <c r="D409" t="s">
        <v>59</v>
      </c>
      <c r="E409" s="1" t="s">
        <v>5024</v>
      </c>
      <c r="F409" s="1" t="s">
        <v>4625</v>
      </c>
      <c r="G409" s="1" t="s">
        <v>4807</v>
      </c>
      <c r="H409" s="1"/>
      <c r="I409" s="1"/>
      <c r="J409" s="1"/>
      <c r="K409" s="1"/>
      <c r="L409">
        <v>1</v>
      </c>
      <c r="M409">
        <v>1</v>
      </c>
      <c r="N409" s="1">
        <v>1</v>
      </c>
      <c r="O409" s="1" t="s">
        <v>5320</v>
      </c>
    </row>
    <row r="410" spans="1:15" x14ac:dyDescent="0.25">
      <c r="A410" s="1" t="s">
        <v>666</v>
      </c>
      <c r="B410" t="s">
        <v>667</v>
      </c>
      <c r="C410" t="s">
        <v>5</v>
      </c>
      <c r="D410" t="s">
        <v>59</v>
      </c>
      <c r="E410" s="1" t="s">
        <v>5022</v>
      </c>
      <c r="F410" s="1" t="s">
        <v>5381</v>
      </c>
      <c r="G410" s="1" t="s">
        <v>4807</v>
      </c>
      <c r="H410" s="1"/>
      <c r="I410" s="1"/>
      <c r="J410" s="1"/>
      <c r="K410" s="1"/>
      <c r="L410">
        <v>1</v>
      </c>
      <c r="M410">
        <v>1</v>
      </c>
      <c r="N410" s="1">
        <v>1</v>
      </c>
      <c r="O410" s="1" t="s">
        <v>5320</v>
      </c>
    </row>
    <row r="411" spans="1:15" x14ac:dyDescent="0.25">
      <c r="A411" s="1" t="s">
        <v>668</v>
      </c>
      <c r="B411" t="s">
        <v>669</v>
      </c>
      <c r="C411" t="s">
        <v>5</v>
      </c>
      <c r="D411" t="s">
        <v>68</v>
      </c>
      <c r="E411" s="1" t="s">
        <v>5024</v>
      </c>
      <c r="F411" s="1" t="s">
        <v>4673</v>
      </c>
      <c r="G411" s="1" t="s">
        <v>4808</v>
      </c>
      <c r="H411" s="1"/>
      <c r="I411" s="1"/>
      <c r="J411" s="1"/>
      <c r="K411" s="1"/>
      <c r="L411">
        <v>1</v>
      </c>
      <c r="M411">
        <v>1</v>
      </c>
      <c r="N411" s="1">
        <v>1</v>
      </c>
      <c r="O411" s="1" t="s">
        <v>5320</v>
      </c>
    </row>
    <row r="412" spans="1:15" x14ac:dyDescent="0.25">
      <c r="A412" s="1" t="s">
        <v>670</v>
      </c>
      <c r="B412" t="s">
        <v>671</v>
      </c>
      <c r="C412" t="s">
        <v>5</v>
      </c>
      <c r="D412" t="s">
        <v>49</v>
      </c>
      <c r="E412" s="1" t="s">
        <v>5022</v>
      </c>
      <c r="F412" s="1" t="s">
        <v>4621</v>
      </c>
      <c r="G412" s="1" t="s">
        <v>4812</v>
      </c>
      <c r="H412" s="1"/>
      <c r="I412" s="1"/>
      <c r="J412" s="1"/>
      <c r="K412" s="1"/>
      <c r="L412">
        <v>1</v>
      </c>
      <c r="M412">
        <v>1</v>
      </c>
      <c r="N412" s="1">
        <v>1</v>
      </c>
      <c r="O412" s="1" t="s">
        <v>5320</v>
      </c>
    </row>
    <row r="413" spans="1:15" x14ac:dyDescent="0.25">
      <c r="A413" s="1" t="s">
        <v>1969</v>
      </c>
      <c r="B413" t="s">
        <v>1970</v>
      </c>
      <c r="C413" t="s">
        <v>5</v>
      </c>
      <c r="D413" t="s">
        <v>49</v>
      </c>
      <c r="E413" s="1" t="s">
        <v>5022</v>
      </c>
      <c r="F413" s="1" t="s">
        <v>4628</v>
      </c>
      <c r="G413" s="1" t="s">
        <v>4807</v>
      </c>
      <c r="H413" s="1"/>
      <c r="I413" s="1"/>
      <c r="J413" s="1"/>
      <c r="K413" s="1"/>
      <c r="L413">
        <v>1</v>
      </c>
      <c r="M413">
        <v>1</v>
      </c>
      <c r="N413" s="1">
        <v>1</v>
      </c>
      <c r="O413" s="1" t="s">
        <v>5320</v>
      </c>
    </row>
    <row r="414" spans="1:15" x14ac:dyDescent="0.25">
      <c r="A414" s="1" t="s">
        <v>672</v>
      </c>
      <c r="B414" t="s">
        <v>673</v>
      </c>
      <c r="C414" t="s">
        <v>5</v>
      </c>
      <c r="D414" t="s">
        <v>49</v>
      </c>
      <c r="E414" s="1" t="s">
        <v>5022</v>
      </c>
      <c r="F414" s="1" t="s">
        <v>5382</v>
      </c>
      <c r="G414" s="1" t="s">
        <v>4814</v>
      </c>
      <c r="H414" s="1"/>
      <c r="I414" s="1"/>
      <c r="J414" s="1"/>
      <c r="K414" s="1"/>
      <c r="L414">
        <v>1</v>
      </c>
      <c r="M414">
        <v>1</v>
      </c>
      <c r="N414" s="1">
        <v>1</v>
      </c>
      <c r="O414" s="1" t="s">
        <v>5320</v>
      </c>
    </row>
    <row r="415" spans="1:15" x14ac:dyDescent="0.25">
      <c r="A415" s="1" t="s">
        <v>674</v>
      </c>
      <c r="B415" t="s">
        <v>675</v>
      </c>
      <c r="C415" t="s">
        <v>5</v>
      </c>
      <c r="D415" t="s">
        <v>151</v>
      </c>
      <c r="E415" s="1" t="s">
        <v>5022</v>
      </c>
      <c r="F415" s="1"/>
      <c r="G415" s="1"/>
      <c r="H415" s="1"/>
      <c r="I415" s="1"/>
      <c r="J415" s="1"/>
      <c r="K415" s="1" t="s">
        <v>5693</v>
      </c>
      <c r="L415">
        <v>0</v>
      </c>
      <c r="M415">
        <v>1</v>
      </c>
      <c r="N415" s="1">
        <v>1</v>
      </c>
      <c r="O415" s="1" t="s">
        <v>4807</v>
      </c>
    </row>
    <row r="416" spans="1:15" x14ac:dyDescent="0.25">
      <c r="A416" s="1" t="s">
        <v>676</v>
      </c>
      <c r="B416" t="s">
        <v>677</v>
      </c>
      <c r="C416" t="s">
        <v>5</v>
      </c>
      <c r="D416" t="s">
        <v>151</v>
      </c>
      <c r="E416" s="1" t="s">
        <v>5022</v>
      </c>
      <c r="F416" s="1" t="s">
        <v>4619</v>
      </c>
      <c r="G416" s="1" t="s">
        <v>4814</v>
      </c>
      <c r="H416" s="1"/>
      <c r="I416" s="1"/>
      <c r="J416" s="1"/>
      <c r="K416" s="1"/>
      <c r="L416">
        <v>1</v>
      </c>
      <c r="M416">
        <v>1</v>
      </c>
      <c r="N416" s="1">
        <v>1</v>
      </c>
      <c r="O416" s="1" t="s">
        <v>5320</v>
      </c>
    </row>
    <row r="417" spans="1:15" x14ac:dyDescent="0.25">
      <c r="A417" s="1" t="s">
        <v>1971</v>
      </c>
      <c r="B417" t="s">
        <v>1972</v>
      </c>
      <c r="C417" t="s">
        <v>5</v>
      </c>
      <c r="D417" t="s">
        <v>151</v>
      </c>
      <c r="E417" s="1" t="s">
        <v>5022</v>
      </c>
      <c r="F417" s="1" t="s">
        <v>5328</v>
      </c>
      <c r="G417" s="1" t="s">
        <v>4807</v>
      </c>
      <c r="H417" s="1"/>
      <c r="I417" s="1"/>
      <c r="J417" s="1"/>
      <c r="K417" s="1"/>
      <c r="L417">
        <v>1</v>
      </c>
      <c r="M417">
        <v>1</v>
      </c>
      <c r="N417" s="1">
        <v>1</v>
      </c>
      <c r="O417" s="1" t="s">
        <v>5320</v>
      </c>
    </row>
    <row r="418" spans="1:15" x14ac:dyDescent="0.25">
      <c r="A418" s="1" t="s">
        <v>678</v>
      </c>
      <c r="B418" t="s">
        <v>679</v>
      </c>
      <c r="C418" t="s">
        <v>5</v>
      </c>
      <c r="D418" t="s">
        <v>151</v>
      </c>
      <c r="E418" s="1" t="s">
        <v>5022</v>
      </c>
      <c r="F418" s="1" t="s">
        <v>4569</v>
      </c>
      <c r="G418" s="1" t="s">
        <v>4814</v>
      </c>
      <c r="H418" s="1"/>
      <c r="I418" s="1"/>
      <c r="J418" s="1"/>
      <c r="K418" s="1"/>
      <c r="L418">
        <v>1</v>
      </c>
      <c r="M418">
        <v>1</v>
      </c>
      <c r="N418" s="1">
        <v>1</v>
      </c>
      <c r="O418" s="1" t="s">
        <v>5320</v>
      </c>
    </row>
    <row r="419" spans="1:15" x14ac:dyDescent="0.25">
      <c r="A419" s="1" t="s">
        <v>680</v>
      </c>
      <c r="B419" t="s">
        <v>681</v>
      </c>
      <c r="C419" t="s">
        <v>5</v>
      </c>
      <c r="D419" t="s">
        <v>151</v>
      </c>
      <c r="E419" s="1" t="s">
        <v>5023</v>
      </c>
      <c r="F419" s="1" t="s">
        <v>5041</v>
      </c>
      <c r="G419" s="1" t="s">
        <v>4807</v>
      </c>
      <c r="H419" s="1" t="s">
        <v>4428</v>
      </c>
      <c r="I419" s="1"/>
      <c r="J419" s="1"/>
      <c r="K419" s="1" t="s">
        <v>5694</v>
      </c>
      <c r="L419">
        <v>1</v>
      </c>
      <c r="M419">
        <v>3</v>
      </c>
      <c r="N419" s="1">
        <v>1</v>
      </c>
      <c r="O419" s="1" t="s">
        <v>5320</v>
      </c>
    </row>
    <row r="420" spans="1:15" x14ac:dyDescent="0.25">
      <c r="A420" s="1" t="s">
        <v>1973</v>
      </c>
      <c r="B420" t="s">
        <v>1974</v>
      </c>
      <c r="C420" t="s">
        <v>5</v>
      </c>
      <c r="D420" t="s">
        <v>205</v>
      </c>
      <c r="E420" s="1" t="s">
        <v>5022</v>
      </c>
      <c r="F420" s="1" t="s">
        <v>5154</v>
      </c>
      <c r="G420" s="1" t="s">
        <v>4807</v>
      </c>
      <c r="H420" s="1"/>
      <c r="I420" s="1"/>
      <c r="J420" s="1"/>
      <c r="K420" s="1"/>
      <c r="L420">
        <v>1</v>
      </c>
      <c r="M420">
        <v>1</v>
      </c>
      <c r="N420" s="1">
        <v>1</v>
      </c>
      <c r="O420" s="1" t="s">
        <v>5320</v>
      </c>
    </row>
    <row r="421" spans="1:15" x14ac:dyDescent="0.25">
      <c r="A421" s="1" t="s">
        <v>1975</v>
      </c>
      <c r="B421" t="s">
        <v>1976</v>
      </c>
      <c r="C421" t="s">
        <v>5</v>
      </c>
      <c r="D421" t="s">
        <v>205</v>
      </c>
      <c r="E421" s="1" t="s">
        <v>5022</v>
      </c>
      <c r="F421" s="1" t="s">
        <v>5223</v>
      </c>
      <c r="G421" s="1" t="s">
        <v>4807</v>
      </c>
      <c r="H421" s="1"/>
      <c r="I421" s="1"/>
      <c r="J421" s="1"/>
      <c r="K421" s="1"/>
      <c r="L421">
        <v>1</v>
      </c>
      <c r="M421">
        <v>1</v>
      </c>
      <c r="N421" s="1">
        <v>1</v>
      </c>
      <c r="O421" s="1" t="s">
        <v>5320</v>
      </c>
    </row>
    <row r="422" spans="1:15" x14ac:dyDescent="0.25">
      <c r="A422" s="1" t="s">
        <v>682</v>
      </c>
      <c r="B422" t="s">
        <v>683</v>
      </c>
      <c r="C422" t="s">
        <v>5</v>
      </c>
      <c r="D422" t="s">
        <v>85</v>
      </c>
      <c r="E422" s="1" t="s">
        <v>5022</v>
      </c>
      <c r="F422" s="1" t="s">
        <v>4576</v>
      </c>
      <c r="G422" s="1" t="s">
        <v>4807</v>
      </c>
      <c r="H422" s="1"/>
      <c r="I422" s="1"/>
      <c r="J422" s="1"/>
      <c r="K422" s="1"/>
      <c r="L422">
        <v>1</v>
      </c>
      <c r="M422">
        <v>1</v>
      </c>
      <c r="N422" s="1">
        <v>1</v>
      </c>
      <c r="O422" s="1" t="s">
        <v>5320</v>
      </c>
    </row>
    <row r="423" spans="1:15" x14ac:dyDescent="0.25">
      <c r="A423" s="1" t="s">
        <v>684</v>
      </c>
      <c r="B423" t="s">
        <v>685</v>
      </c>
      <c r="C423" t="s">
        <v>5</v>
      </c>
      <c r="D423" t="s">
        <v>85</v>
      </c>
      <c r="E423" s="1" t="s">
        <v>5022</v>
      </c>
      <c r="F423" s="1" t="s">
        <v>4662</v>
      </c>
      <c r="G423" s="1" t="s">
        <v>4807</v>
      </c>
      <c r="H423" s="1"/>
      <c r="I423" s="1"/>
      <c r="J423" s="1"/>
      <c r="K423" s="1"/>
      <c r="L423">
        <v>1</v>
      </c>
      <c r="M423">
        <v>1</v>
      </c>
      <c r="N423" s="1">
        <v>1</v>
      </c>
      <c r="O423" s="1" t="s">
        <v>5320</v>
      </c>
    </row>
    <row r="424" spans="1:15" x14ac:dyDescent="0.25">
      <c r="A424" s="1" t="s">
        <v>1977</v>
      </c>
      <c r="B424" t="s">
        <v>1978</v>
      </c>
      <c r="C424" t="s">
        <v>5</v>
      </c>
      <c r="D424" t="s">
        <v>205</v>
      </c>
      <c r="E424" s="1" t="s">
        <v>5022</v>
      </c>
      <c r="F424" s="1" t="s">
        <v>5572</v>
      </c>
      <c r="G424" s="1" t="s">
        <v>4837</v>
      </c>
      <c r="H424" s="1"/>
      <c r="I424" s="1"/>
      <c r="J424" s="1"/>
      <c r="K424" s="1"/>
      <c r="L424">
        <v>1</v>
      </c>
      <c r="M424">
        <v>1</v>
      </c>
      <c r="N424" s="1">
        <v>1</v>
      </c>
      <c r="O424" s="1" t="s">
        <v>5320</v>
      </c>
    </row>
    <row r="425" spans="1:15" x14ac:dyDescent="0.25">
      <c r="A425" s="1" t="s">
        <v>686</v>
      </c>
      <c r="B425" t="s">
        <v>687</v>
      </c>
      <c r="C425" t="s">
        <v>5</v>
      </c>
      <c r="D425" t="s">
        <v>205</v>
      </c>
      <c r="E425" s="1" t="s">
        <v>5022</v>
      </c>
      <c r="F425" s="1" t="s">
        <v>4576</v>
      </c>
      <c r="G425" s="1" t="s">
        <v>4807</v>
      </c>
      <c r="H425" s="1"/>
      <c r="I425" s="1"/>
      <c r="J425" s="1"/>
      <c r="K425" s="1"/>
      <c r="L425">
        <v>1</v>
      </c>
      <c r="M425">
        <v>1</v>
      </c>
      <c r="N425" s="1">
        <v>1</v>
      </c>
      <c r="O425" s="1" t="s">
        <v>5320</v>
      </c>
    </row>
    <row r="426" spans="1:15" x14ac:dyDescent="0.25">
      <c r="A426" s="1" t="s">
        <v>688</v>
      </c>
      <c r="B426" t="s">
        <v>689</v>
      </c>
      <c r="C426" t="s">
        <v>5</v>
      </c>
      <c r="D426" t="s">
        <v>205</v>
      </c>
      <c r="E426" s="1" t="s">
        <v>5022</v>
      </c>
      <c r="F426" s="1" t="s">
        <v>4656</v>
      </c>
      <c r="G426" s="1" t="s">
        <v>4814</v>
      </c>
      <c r="H426" s="1"/>
      <c r="I426" s="1"/>
      <c r="J426" s="1"/>
      <c r="K426" s="1"/>
      <c r="L426">
        <v>1</v>
      </c>
      <c r="M426">
        <v>1</v>
      </c>
      <c r="N426" s="1">
        <v>1</v>
      </c>
      <c r="O426" s="1" t="s">
        <v>5320</v>
      </c>
    </row>
    <row r="427" spans="1:15" x14ac:dyDescent="0.25">
      <c r="A427" s="1" t="s">
        <v>690</v>
      </c>
      <c r="B427" t="s">
        <v>691</v>
      </c>
      <c r="C427" t="s">
        <v>5</v>
      </c>
      <c r="D427" t="s">
        <v>42</v>
      </c>
      <c r="E427" s="1" t="s">
        <v>5022</v>
      </c>
      <c r="F427" s="1" t="s">
        <v>4635</v>
      </c>
      <c r="G427" s="1" t="s">
        <v>4807</v>
      </c>
      <c r="H427" s="1"/>
      <c r="I427" s="1"/>
      <c r="J427" s="1"/>
      <c r="K427" s="1"/>
      <c r="L427">
        <v>1</v>
      </c>
      <c r="M427">
        <v>1</v>
      </c>
      <c r="N427" s="1">
        <v>1</v>
      </c>
      <c r="O427" s="1" t="s">
        <v>5320</v>
      </c>
    </row>
    <row r="428" spans="1:15" x14ac:dyDescent="0.25">
      <c r="A428" s="1" t="s">
        <v>692</v>
      </c>
      <c r="B428" t="s">
        <v>693</v>
      </c>
      <c r="C428" t="s">
        <v>5</v>
      </c>
      <c r="D428" t="s">
        <v>42</v>
      </c>
      <c r="E428" s="1" t="s">
        <v>5022</v>
      </c>
      <c r="F428" s="1" t="s">
        <v>4659</v>
      </c>
      <c r="G428" s="1" t="s">
        <v>4807</v>
      </c>
      <c r="H428" s="1"/>
      <c r="I428" s="1"/>
      <c r="J428" s="1"/>
      <c r="K428" s="1"/>
      <c r="L428">
        <v>1</v>
      </c>
      <c r="M428">
        <v>1</v>
      </c>
      <c r="N428" s="1">
        <v>1</v>
      </c>
      <c r="O428" s="1" t="s">
        <v>5320</v>
      </c>
    </row>
    <row r="429" spans="1:15" x14ac:dyDescent="0.25">
      <c r="A429" s="1" t="s">
        <v>694</v>
      </c>
      <c r="B429" t="s">
        <v>695</v>
      </c>
      <c r="C429" t="s">
        <v>5</v>
      </c>
      <c r="D429" t="s">
        <v>39</v>
      </c>
      <c r="E429" s="1" t="s">
        <v>5022</v>
      </c>
      <c r="F429" s="1" t="s">
        <v>4662</v>
      </c>
      <c r="G429" s="1" t="s">
        <v>4810</v>
      </c>
      <c r="H429" s="1"/>
      <c r="I429" s="1"/>
      <c r="J429" s="1"/>
      <c r="K429" s="1"/>
      <c r="L429">
        <v>1</v>
      </c>
      <c r="M429">
        <v>1</v>
      </c>
      <c r="N429" s="1">
        <v>1</v>
      </c>
      <c r="O429" s="1" t="s">
        <v>5320</v>
      </c>
    </row>
    <row r="430" spans="1:15" x14ac:dyDescent="0.25">
      <c r="A430" s="1" t="s">
        <v>696</v>
      </c>
      <c r="B430" t="s">
        <v>697</v>
      </c>
      <c r="C430" t="s">
        <v>5</v>
      </c>
      <c r="D430" t="s">
        <v>39</v>
      </c>
      <c r="E430" s="1" t="s">
        <v>5022</v>
      </c>
      <c r="F430" s="1" t="s">
        <v>4741</v>
      </c>
      <c r="G430" s="1" t="s">
        <v>4811</v>
      </c>
      <c r="H430" s="1"/>
      <c r="I430" s="1"/>
      <c r="J430" s="1"/>
      <c r="K430" s="1"/>
      <c r="L430">
        <v>1</v>
      </c>
      <c r="M430">
        <v>1</v>
      </c>
      <c r="N430" s="1">
        <v>1</v>
      </c>
      <c r="O430" s="1" t="s">
        <v>5320</v>
      </c>
    </row>
    <row r="431" spans="1:15" x14ac:dyDescent="0.25">
      <c r="A431" s="1" t="s">
        <v>698</v>
      </c>
      <c r="B431" t="s">
        <v>699</v>
      </c>
      <c r="C431" t="s">
        <v>5</v>
      </c>
      <c r="D431" t="s">
        <v>39</v>
      </c>
      <c r="E431" s="1" t="s">
        <v>5022</v>
      </c>
      <c r="F431" s="1" t="s">
        <v>4663</v>
      </c>
      <c r="G431" s="1" t="s">
        <v>4807</v>
      </c>
      <c r="H431" s="1"/>
      <c r="I431" s="1"/>
      <c r="J431" s="1"/>
      <c r="K431" s="1"/>
      <c r="L431">
        <v>1</v>
      </c>
      <c r="M431">
        <v>1</v>
      </c>
      <c r="N431" s="1">
        <v>1</v>
      </c>
      <c r="O431" s="1" t="s">
        <v>5320</v>
      </c>
    </row>
    <row r="432" spans="1:15" x14ac:dyDescent="0.25">
      <c r="A432" s="1" t="s">
        <v>700</v>
      </c>
      <c r="B432" t="s">
        <v>701</v>
      </c>
      <c r="C432" t="s">
        <v>5</v>
      </c>
      <c r="D432" t="s">
        <v>39</v>
      </c>
      <c r="E432" s="1" t="s">
        <v>5022</v>
      </c>
      <c r="F432" s="1" t="s">
        <v>4642</v>
      </c>
      <c r="G432" s="1" t="s">
        <v>4807</v>
      </c>
      <c r="H432" s="1"/>
      <c r="I432" s="1"/>
      <c r="J432" s="1"/>
      <c r="K432" s="1"/>
      <c r="L432">
        <v>1</v>
      </c>
      <c r="M432">
        <v>1</v>
      </c>
      <c r="N432" s="1">
        <v>1</v>
      </c>
      <c r="O432" s="1" t="s">
        <v>5320</v>
      </c>
    </row>
    <row r="433" spans="1:15" x14ac:dyDescent="0.25">
      <c r="A433" s="1" t="s">
        <v>1979</v>
      </c>
      <c r="B433" t="s">
        <v>1980</v>
      </c>
      <c r="C433" t="s">
        <v>5</v>
      </c>
      <c r="D433" t="s">
        <v>39</v>
      </c>
      <c r="E433" s="1" t="s">
        <v>5022</v>
      </c>
      <c r="F433" s="1" t="s">
        <v>4565</v>
      </c>
      <c r="G433" s="1" t="s">
        <v>4806</v>
      </c>
      <c r="H433" s="1"/>
      <c r="I433" s="1"/>
      <c r="J433" s="1"/>
      <c r="K433" s="1"/>
      <c r="L433">
        <v>1</v>
      </c>
      <c r="M433">
        <v>1</v>
      </c>
      <c r="N433" s="1">
        <v>1</v>
      </c>
      <c r="O433" s="1" t="s">
        <v>5320</v>
      </c>
    </row>
    <row r="434" spans="1:15" x14ac:dyDescent="0.25">
      <c r="A434" s="1" t="s">
        <v>1981</v>
      </c>
      <c r="B434" t="s">
        <v>1982</v>
      </c>
      <c r="C434" t="s">
        <v>5</v>
      </c>
      <c r="D434" t="s">
        <v>50</v>
      </c>
      <c r="E434" s="1" t="s">
        <v>5023</v>
      </c>
      <c r="F434" s="1" t="s">
        <v>5258</v>
      </c>
      <c r="G434" s="1" t="s">
        <v>4808</v>
      </c>
      <c r="H434" s="1"/>
      <c r="I434" s="1"/>
      <c r="J434" s="1"/>
      <c r="K434" s="1"/>
      <c r="L434">
        <v>1</v>
      </c>
      <c r="M434">
        <v>1</v>
      </c>
      <c r="N434" s="1">
        <v>1</v>
      </c>
      <c r="O434" s="1" t="s">
        <v>5320</v>
      </c>
    </row>
    <row r="435" spans="1:15" x14ac:dyDescent="0.25">
      <c r="A435" s="1" t="s">
        <v>1983</v>
      </c>
      <c r="B435" t="s">
        <v>1984</v>
      </c>
      <c r="C435" t="s">
        <v>5</v>
      </c>
      <c r="D435" t="s">
        <v>50</v>
      </c>
      <c r="E435" s="1" t="s">
        <v>5022</v>
      </c>
      <c r="F435" s="1" t="s">
        <v>5573</v>
      </c>
      <c r="G435" s="1" t="s">
        <v>4807</v>
      </c>
      <c r="H435" s="1"/>
      <c r="I435" s="1"/>
      <c r="J435" s="1"/>
      <c r="K435" s="1"/>
      <c r="L435">
        <v>1</v>
      </c>
      <c r="M435">
        <v>1</v>
      </c>
      <c r="N435" s="1">
        <v>1</v>
      </c>
      <c r="O435" s="1" t="s">
        <v>5320</v>
      </c>
    </row>
    <row r="436" spans="1:15" x14ac:dyDescent="0.25">
      <c r="A436" s="1" t="s">
        <v>702</v>
      </c>
      <c r="B436" t="s">
        <v>703</v>
      </c>
      <c r="C436" t="s">
        <v>5</v>
      </c>
      <c r="D436" t="s">
        <v>50</v>
      </c>
      <c r="E436" s="1" t="s">
        <v>5022</v>
      </c>
      <c r="F436" s="1" t="s">
        <v>4598</v>
      </c>
      <c r="G436" s="1" t="s">
        <v>4822</v>
      </c>
      <c r="H436" s="1"/>
      <c r="I436" s="1"/>
      <c r="J436" s="1"/>
      <c r="K436" s="1"/>
      <c r="L436">
        <v>1</v>
      </c>
      <c r="M436">
        <v>1</v>
      </c>
      <c r="N436" s="1">
        <v>1</v>
      </c>
      <c r="O436" s="1" t="s">
        <v>5320</v>
      </c>
    </row>
    <row r="437" spans="1:15" x14ac:dyDescent="0.25">
      <c r="A437" s="1" t="s">
        <v>704</v>
      </c>
      <c r="B437" t="s">
        <v>705</v>
      </c>
      <c r="C437" t="s">
        <v>5</v>
      </c>
      <c r="D437" t="s">
        <v>50</v>
      </c>
      <c r="E437" s="1" t="s">
        <v>5022</v>
      </c>
      <c r="F437" s="1" t="s">
        <v>4710</v>
      </c>
      <c r="G437" s="1" t="s">
        <v>4806</v>
      </c>
      <c r="H437" s="1" t="s">
        <v>4488</v>
      </c>
      <c r="I437" s="1"/>
      <c r="J437" s="1"/>
      <c r="K437" s="1"/>
      <c r="L437">
        <v>1</v>
      </c>
      <c r="M437">
        <v>2</v>
      </c>
      <c r="N437" s="1">
        <v>1</v>
      </c>
      <c r="O437" s="1" t="s">
        <v>5320</v>
      </c>
    </row>
    <row r="438" spans="1:15" x14ac:dyDescent="0.25">
      <c r="A438" s="1" t="s">
        <v>708</v>
      </c>
      <c r="B438" t="s">
        <v>709</v>
      </c>
      <c r="C438" t="s">
        <v>5</v>
      </c>
      <c r="D438" t="s">
        <v>50</v>
      </c>
      <c r="E438" s="1" t="s">
        <v>5022</v>
      </c>
      <c r="F438" s="1" t="s">
        <v>4621</v>
      </c>
      <c r="G438" s="1" t="s">
        <v>4823</v>
      </c>
      <c r="H438" s="1"/>
      <c r="I438" s="1"/>
      <c r="J438" s="1"/>
      <c r="K438" s="1"/>
      <c r="L438">
        <v>1</v>
      </c>
      <c r="M438">
        <v>1</v>
      </c>
      <c r="N438" s="1">
        <v>1</v>
      </c>
      <c r="O438" s="1" t="s">
        <v>5320</v>
      </c>
    </row>
    <row r="439" spans="1:15" x14ac:dyDescent="0.25">
      <c r="A439" s="1" t="s">
        <v>710</v>
      </c>
      <c r="B439" t="s">
        <v>711</v>
      </c>
      <c r="C439" t="s">
        <v>5</v>
      </c>
      <c r="D439" t="s">
        <v>50</v>
      </c>
      <c r="E439" s="1" t="s">
        <v>5022</v>
      </c>
      <c r="F439" s="1" t="s">
        <v>5143</v>
      </c>
      <c r="G439" s="1" t="s">
        <v>4812</v>
      </c>
      <c r="H439" s="1"/>
      <c r="I439" s="1"/>
      <c r="J439" s="1"/>
      <c r="K439" s="1"/>
      <c r="L439">
        <v>1</v>
      </c>
      <c r="M439">
        <v>1</v>
      </c>
      <c r="N439" s="1">
        <v>1</v>
      </c>
      <c r="O439" s="1" t="s">
        <v>5320</v>
      </c>
    </row>
    <row r="440" spans="1:15" x14ac:dyDescent="0.25">
      <c r="A440" s="1" t="s">
        <v>712</v>
      </c>
      <c r="B440" t="s">
        <v>713</v>
      </c>
      <c r="C440" t="s">
        <v>5</v>
      </c>
      <c r="D440" t="s">
        <v>50</v>
      </c>
      <c r="E440" s="1" t="s">
        <v>5023</v>
      </c>
      <c r="F440" s="1" t="s">
        <v>5120</v>
      </c>
      <c r="G440" s="1" t="s">
        <v>4812</v>
      </c>
      <c r="H440" s="1"/>
      <c r="I440" s="1"/>
      <c r="J440" s="1" t="s">
        <v>4539</v>
      </c>
      <c r="K440" s="1"/>
      <c r="L440">
        <v>1</v>
      </c>
      <c r="M440">
        <v>2</v>
      </c>
      <c r="N440" s="1">
        <v>1</v>
      </c>
      <c r="O440" s="1" t="s">
        <v>5320</v>
      </c>
    </row>
    <row r="441" spans="1:15" x14ac:dyDescent="0.25">
      <c r="A441" s="1" t="s">
        <v>714</v>
      </c>
      <c r="B441" t="s">
        <v>715</v>
      </c>
      <c r="C441" t="s">
        <v>5</v>
      </c>
      <c r="D441" t="s">
        <v>50</v>
      </c>
      <c r="E441" s="1" t="s">
        <v>5022</v>
      </c>
      <c r="F441" s="1" t="s">
        <v>5259</v>
      </c>
      <c r="G441" s="1" t="s">
        <v>4807</v>
      </c>
      <c r="H441" s="1"/>
      <c r="I441" s="1"/>
      <c r="J441" s="1"/>
      <c r="K441" s="1"/>
      <c r="L441">
        <v>1</v>
      </c>
      <c r="M441">
        <v>1</v>
      </c>
      <c r="N441" s="1">
        <v>1</v>
      </c>
      <c r="O441" s="1" t="s">
        <v>5320</v>
      </c>
    </row>
    <row r="442" spans="1:15" x14ac:dyDescent="0.25">
      <c r="A442" s="1" t="s">
        <v>716</v>
      </c>
      <c r="B442" t="s">
        <v>717</v>
      </c>
      <c r="C442" t="s">
        <v>5</v>
      </c>
      <c r="D442" t="s">
        <v>50</v>
      </c>
      <c r="E442" s="1" t="s">
        <v>5024</v>
      </c>
      <c r="F442" s="1" t="s">
        <v>5463</v>
      </c>
      <c r="G442" s="1" t="s">
        <v>5430</v>
      </c>
      <c r="H442" s="1"/>
      <c r="I442" s="1"/>
      <c r="J442" s="1"/>
      <c r="K442" s="1"/>
      <c r="L442">
        <v>1</v>
      </c>
      <c r="M442">
        <v>1</v>
      </c>
      <c r="N442" s="1">
        <v>1</v>
      </c>
      <c r="O442" s="1" t="s">
        <v>5320</v>
      </c>
    </row>
    <row r="443" spans="1:15" x14ac:dyDescent="0.25">
      <c r="A443" s="1" t="s">
        <v>718</v>
      </c>
      <c r="B443" t="s">
        <v>719</v>
      </c>
      <c r="C443" t="s">
        <v>5</v>
      </c>
      <c r="D443" t="s">
        <v>50</v>
      </c>
      <c r="E443" s="1" t="s">
        <v>5022</v>
      </c>
      <c r="F443" s="1" t="s">
        <v>5257</v>
      </c>
      <c r="G443" s="1" t="s">
        <v>4811</v>
      </c>
      <c r="H443" s="1"/>
      <c r="I443" s="1"/>
      <c r="J443" s="1"/>
      <c r="K443" s="1"/>
      <c r="L443">
        <v>1</v>
      </c>
      <c r="M443">
        <v>1</v>
      </c>
      <c r="N443" s="1">
        <v>1</v>
      </c>
      <c r="O443" s="1" t="s">
        <v>5320</v>
      </c>
    </row>
    <row r="444" spans="1:15" x14ac:dyDescent="0.25">
      <c r="A444" s="1" t="s">
        <v>1985</v>
      </c>
      <c r="B444" t="s">
        <v>1986</v>
      </c>
      <c r="C444" t="s">
        <v>5</v>
      </c>
      <c r="D444" t="s">
        <v>50</v>
      </c>
      <c r="E444" s="1" t="s">
        <v>5022</v>
      </c>
      <c r="F444" s="1" t="s">
        <v>5459</v>
      </c>
      <c r="G444" s="1" t="s">
        <v>4827</v>
      </c>
      <c r="H444" s="1"/>
      <c r="I444" s="1"/>
      <c r="J444" s="1"/>
      <c r="K444" s="1"/>
      <c r="L444">
        <v>1</v>
      </c>
      <c r="M444">
        <v>1</v>
      </c>
      <c r="N444" s="1">
        <v>1</v>
      </c>
      <c r="O444" s="1" t="s">
        <v>5320</v>
      </c>
    </row>
    <row r="445" spans="1:15" x14ac:dyDescent="0.25">
      <c r="A445" s="1" t="s">
        <v>720</v>
      </c>
      <c r="B445" t="s">
        <v>721</v>
      </c>
      <c r="C445" t="s">
        <v>5</v>
      </c>
      <c r="D445" t="s">
        <v>50</v>
      </c>
      <c r="E445" s="1" t="s">
        <v>5024</v>
      </c>
      <c r="F445" s="1" t="s">
        <v>4658</v>
      </c>
      <c r="G445" s="1" t="s">
        <v>4806</v>
      </c>
      <c r="H445" s="1" t="s">
        <v>4465</v>
      </c>
      <c r="I445" s="1"/>
      <c r="J445" s="1" t="s">
        <v>4489</v>
      </c>
      <c r="K445" s="1" t="s">
        <v>5695</v>
      </c>
      <c r="L445">
        <v>1</v>
      </c>
      <c r="M445">
        <v>4</v>
      </c>
      <c r="N445" s="1">
        <v>1</v>
      </c>
      <c r="O445" s="1" t="s">
        <v>5320</v>
      </c>
    </row>
    <row r="446" spans="1:15" x14ac:dyDescent="0.25">
      <c r="A446" s="1" t="s">
        <v>722</v>
      </c>
      <c r="B446" t="s">
        <v>115</v>
      </c>
      <c r="C446" t="s">
        <v>5</v>
      </c>
      <c r="D446" t="s">
        <v>50</v>
      </c>
      <c r="E446" s="1" t="s">
        <v>5022</v>
      </c>
      <c r="F446" s="1" t="s">
        <v>5155</v>
      </c>
      <c r="G446" s="1" t="s">
        <v>4806</v>
      </c>
      <c r="H446" s="1" t="s">
        <v>4438</v>
      </c>
      <c r="I446" s="1"/>
      <c r="J446" s="1"/>
      <c r="K446" s="1" t="s">
        <v>5383</v>
      </c>
      <c r="L446">
        <v>1</v>
      </c>
      <c r="M446">
        <v>3</v>
      </c>
      <c r="N446" s="1">
        <v>1</v>
      </c>
      <c r="O446" s="1" t="s">
        <v>5320</v>
      </c>
    </row>
    <row r="447" spans="1:15" x14ac:dyDescent="0.25">
      <c r="A447" s="1" t="s">
        <v>1987</v>
      </c>
      <c r="B447" t="s">
        <v>1988</v>
      </c>
      <c r="C447" t="s">
        <v>5</v>
      </c>
      <c r="D447" t="s">
        <v>50</v>
      </c>
      <c r="E447" s="1" t="s">
        <v>5024</v>
      </c>
      <c r="F447" s="1" t="s">
        <v>5260</v>
      </c>
      <c r="G447" s="1" t="s">
        <v>4808</v>
      </c>
      <c r="H447" s="1"/>
      <c r="I447" s="1"/>
      <c r="J447" s="1"/>
      <c r="K447" s="1"/>
      <c r="L447">
        <v>1</v>
      </c>
      <c r="M447">
        <v>1</v>
      </c>
      <c r="N447" s="1">
        <v>1</v>
      </c>
      <c r="O447" s="1" t="s">
        <v>5320</v>
      </c>
    </row>
    <row r="448" spans="1:15" x14ac:dyDescent="0.25">
      <c r="A448" s="1" t="s">
        <v>1989</v>
      </c>
      <c r="B448" t="s">
        <v>1990</v>
      </c>
      <c r="C448" t="s">
        <v>5</v>
      </c>
      <c r="D448" t="s">
        <v>50</v>
      </c>
      <c r="E448" s="1" t="s">
        <v>5023</v>
      </c>
      <c r="F448" s="1"/>
      <c r="G448" s="1"/>
      <c r="H448" s="1"/>
      <c r="I448" s="1"/>
      <c r="J448" s="1"/>
      <c r="K448" s="1"/>
      <c r="L448">
        <v>0</v>
      </c>
      <c r="M448">
        <v>0</v>
      </c>
      <c r="N448" s="1">
        <v>1</v>
      </c>
      <c r="O448" s="1" t="s">
        <v>4807</v>
      </c>
    </row>
    <row r="449" spans="1:15" x14ac:dyDescent="0.25">
      <c r="A449" s="1" t="s">
        <v>1991</v>
      </c>
      <c r="B449" t="s">
        <v>1992</v>
      </c>
      <c r="C449" t="s">
        <v>5</v>
      </c>
      <c r="D449" t="s">
        <v>50</v>
      </c>
      <c r="E449" s="1" t="s">
        <v>5022</v>
      </c>
      <c r="F449" s="1" t="s">
        <v>4739</v>
      </c>
      <c r="G449" s="1" t="s">
        <v>4807</v>
      </c>
      <c r="H449" s="1"/>
      <c r="I449" s="1"/>
      <c r="J449" s="1"/>
      <c r="K449" s="1"/>
      <c r="L449">
        <v>1</v>
      </c>
      <c r="M449">
        <v>1</v>
      </c>
      <c r="N449" s="1">
        <v>1</v>
      </c>
      <c r="O449" s="1" t="s">
        <v>5320</v>
      </c>
    </row>
    <row r="450" spans="1:15" x14ac:dyDescent="0.25">
      <c r="A450" s="1" t="s">
        <v>723</v>
      </c>
      <c r="B450" t="s">
        <v>724</v>
      </c>
      <c r="C450" t="s">
        <v>5</v>
      </c>
      <c r="D450" t="s">
        <v>50</v>
      </c>
      <c r="E450" s="1" t="s">
        <v>5022</v>
      </c>
      <c r="F450" s="1" t="s">
        <v>4668</v>
      </c>
      <c r="G450" s="1" t="s">
        <v>4812</v>
      </c>
      <c r="H450" s="1"/>
      <c r="I450" s="1"/>
      <c r="J450" s="1" t="s">
        <v>4473</v>
      </c>
      <c r="K450" s="1"/>
      <c r="L450">
        <v>1</v>
      </c>
      <c r="M450">
        <v>2</v>
      </c>
      <c r="N450" s="1">
        <v>1</v>
      </c>
      <c r="O450" s="1" t="s">
        <v>5320</v>
      </c>
    </row>
    <row r="451" spans="1:15" x14ac:dyDescent="0.25">
      <c r="A451" s="1" t="s">
        <v>1993</v>
      </c>
      <c r="B451" t="s">
        <v>1994</v>
      </c>
      <c r="C451" t="s">
        <v>5</v>
      </c>
      <c r="D451" t="s">
        <v>50</v>
      </c>
      <c r="E451" s="1" t="s">
        <v>5022</v>
      </c>
      <c r="F451" s="1" t="s">
        <v>5125</v>
      </c>
      <c r="G451" s="1" t="s">
        <v>4807</v>
      </c>
      <c r="H451" s="1" t="s">
        <v>4415</v>
      </c>
      <c r="I451" s="1"/>
      <c r="J451" s="1"/>
      <c r="K451" s="1"/>
      <c r="L451">
        <v>1</v>
      </c>
      <c r="M451">
        <v>2</v>
      </c>
      <c r="N451" s="1">
        <v>1</v>
      </c>
      <c r="O451" s="1" t="s">
        <v>5320</v>
      </c>
    </row>
    <row r="452" spans="1:15" x14ac:dyDescent="0.25">
      <c r="A452" s="1" t="s">
        <v>725</v>
      </c>
      <c r="B452" t="s">
        <v>115</v>
      </c>
      <c r="C452" t="s">
        <v>5</v>
      </c>
      <c r="D452" t="s">
        <v>50</v>
      </c>
      <c r="E452" s="1" t="s">
        <v>5022</v>
      </c>
      <c r="F452" s="1" t="s">
        <v>5042</v>
      </c>
      <c r="G452" s="1" t="s">
        <v>4806</v>
      </c>
      <c r="H452" s="1" t="s">
        <v>4443</v>
      </c>
      <c r="I452" s="1"/>
      <c r="J452" s="1"/>
      <c r="K452" s="1"/>
      <c r="L452">
        <v>1</v>
      </c>
      <c r="M452">
        <v>2</v>
      </c>
      <c r="N452" s="1">
        <v>1</v>
      </c>
      <c r="O452" s="1" t="s">
        <v>5320</v>
      </c>
    </row>
    <row r="453" spans="1:15" x14ac:dyDescent="0.25">
      <c r="A453" s="1" t="s">
        <v>726</v>
      </c>
      <c r="B453" t="s">
        <v>727</v>
      </c>
      <c r="C453" t="s">
        <v>5</v>
      </c>
      <c r="D453" t="s">
        <v>50</v>
      </c>
      <c r="E453" s="1" t="s">
        <v>5022</v>
      </c>
      <c r="F453" s="1" t="s">
        <v>5455</v>
      </c>
      <c r="G453" s="1" t="s">
        <v>4807</v>
      </c>
      <c r="H453" s="1"/>
      <c r="I453" s="1"/>
      <c r="J453" s="1"/>
      <c r="K453" s="1"/>
      <c r="L453">
        <v>1</v>
      </c>
      <c r="M453">
        <v>1</v>
      </c>
      <c r="N453" s="1">
        <v>1</v>
      </c>
      <c r="O453" s="1" t="s">
        <v>5320</v>
      </c>
    </row>
    <row r="454" spans="1:15" x14ac:dyDescent="0.25">
      <c r="A454" s="1" t="s">
        <v>1995</v>
      </c>
      <c r="B454" t="s">
        <v>1996</v>
      </c>
      <c r="C454" t="s">
        <v>5</v>
      </c>
      <c r="D454" t="s">
        <v>50</v>
      </c>
      <c r="E454" s="1" t="s">
        <v>5022</v>
      </c>
      <c r="F454" s="1" t="s">
        <v>5417</v>
      </c>
      <c r="G454" s="1" t="s">
        <v>4808</v>
      </c>
      <c r="H454" s="1"/>
      <c r="I454" s="1"/>
      <c r="J454" s="1"/>
      <c r="K454" s="1"/>
      <c r="L454">
        <v>1</v>
      </c>
      <c r="M454">
        <v>1</v>
      </c>
      <c r="N454" s="1">
        <v>1</v>
      </c>
      <c r="O454" s="1" t="s">
        <v>5320</v>
      </c>
    </row>
    <row r="455" spans="1:15" x14ac:dyDescent="0.25">
      <c r="A455" s="1" t="s">
        <v>728</v>
      </c>
      <c r="B455" t="s">
        <v>115</v>
      </c>
      <c r="C455" t="s">
        <v>5</v>
      </c>
      <c r="D455" t="s">
        <v>50</v>
      </c>
      <c r="E455" s="1" t="s">
        <v>5022</v>
      </c>
      <c r="F455" s="1" t="s">
        <v>5155</v>
      </c>
      <c r="G455" s="1" t="s">
        <v>4806</v>
      </c>
      <c r="H455" s="1" t="s">
        <v>4490</v>
      </c>
      <c r="I455" s="1"/>
      <c r="J455" s="1"/>
      <c r="K455" s="1"/>
      <c r="L455">
        <v>1</v>
      </c>
      <c r="M455">
        <v>2</v>
      </c>
      <c r="N455" s="1">
        <v>1</v>
      </c>
      <c r="O455" s="1" t="s">
        <v>5320</v>
      </c>
    </row>
    <row r="456" spans="1:15" x14ac:dyDescent="0.25">
      <c r="A456" s="1" t="s">
        <v>729</v>
      </c>
      <c r="B456" t="s">
        <v>730</v>
      </c>
      <c r="C456" t="s">
        <v>5</v>
      </c>
      <c r="D456" t="s">
        <v>50</v>
      </c>
      <c r="E456" s="1" t="s">
        <v>5024</v>
      </c>
      <c r="F456" s="1" t="s">
        <v>5156</v>
      </c>
      <c r="G456" s="1" t="s">
        <v>4814</v>
      </c>
      <c r="H456" s="1" t="s">
        <v>4491</v>
      </c>
      <c r="I456" s="1"/>
      <c r="J456" s="1"/>
      <c r="K456" s="1" t="s">
        <v>4829</v>
      </c>
      <c r="L456">
        <v>1</v>
      </c>
      <c r="M456">
        <v>3</v>
      </c>
      <c r="N456" s="1">
        <v>1</v>
      </c>
      <c r="O456" s="1" t="s">
        <v>5320</v>
      </c>
    </row>
    <row r="457" spans="1:15" x14ac:dyDescent="0.25">
      <c r="A457" s="1" t="s">
        <v>731</v>
      </c>
      <c r="B457" t="s">
        <v>732</v>
      </c>
      <c r="C457" t="s">
        <v>5</v>
      </c>
      <c r="D457" t="s">
        <v>50</v>
      </c>
      <c r="E457" s="1" t="s">
        <v>5022</v>
      </c>
      <c r="F457" s="1" t="s">
        <v>5614</v>
      </c>
      <c r="G457" s="1" t="s">
        <v>4814</v>
      </c>
      <c r="H457" s="1" t="s">
        <v>4492</v>
      </c>
      <c r="I457" s="1"/>
      <c r="J457" s="1"/>
      <c r="K457" s="1" t="s">
        <v>5696</v>
      </c>
      <c r="L457">
        <v>1</v>
      </c>
      <c r="M457">
        <v>3</v>
      </c>
      <c r="N457" s="1">
        <v>1</v>
      </c>
      <c r="O457" s="1" t="s">
        <v>5320</v>
      </c>
    </row>
    <row r="458" spans="1:15" x14ac:dyDescent="0.25">
      <c r="A458" s="1" t="s">
        <v>733</v>
      </c>
      <c r="B458" t="s">
        <v>734</v>
      </c>
      <c r="C458" t="s">
        <v>5</v>
      </c>
      <c r="D458" t="s">
        <v>50</v>
      </c>
      <c r="E458" s="1" t="s">
        <v>5022</v>
      </c>
      <c r="F458" s="1" t="s">
        <v>5526</v>
      </c>
      <c r="G458" s="1" t="s">
        <v>4812</v>
      </c>
      <c r="H458" s="1"/>
      <c r="I458" s="1"/>
      <c r="J458" s="1" t="s">
        <v>4473</v>
      </c>
      <c r="K458" s="1"/>
      <c r="L458">
        <v>1</v>
      </c>
      <c r="M458">
        <v>2</v>
      </c>
      <c r="N458" s="1">
        <v>1</v>
      </c>
      <c r="O458" s="1" t="s">
        <v>5320</v>
      </c>
    </row>
    <row r="459" spans="1:15" x14ac:dyDescent="0.25">
      <c r="A459" s="1" t="s">
        <v>735</v>
      </c>
      <c r="B459" t="s">
        <v>736</v>
      </c>
      <c r="C459" t="s">
        <v>5</v>
      </c>
      <c r="D459" t="s">
        <v>50</v>
      </c>
      <c r="E459" s="1" t="s">
        <v>5022</v>
      </c>
      <c r="F459" s="1" t="s">
        <v>4690</v>
      </c>
      <c r="G459" s="1" t="s">
        <v>4811</v>
      </c>
      <c r="H459" s="1" t="s">
        <v>4493</v>
      </c>
      <c r="I459" s="1"/>
      <c r="J459" s="1"/>
      <c r="K459" s="1" t="s">
        <v>5697</v>
      </c>
      <c r="L459">
        <v>1</v>
      </c>
      <c r="M459">
        <v>3</v>
      </c>
      <c r="N459" s="1">
        <v>1</v>
      </c>
      <c r="O459" s="1" t="s">
        <v>5320</v>
      </c>
    </row>
    <row r="460" spans="1:15" x14ac:dyDescent="0.25">
      <c r="A460" s="1" t="s">
        <v>737</v>
      </c>
      <c r="B460" t="s">
        <v>738</v>
      </c>
      <c r="C460" t="s">
        <v>5</v>
      </c>
      <c r="D460" t="s">
        <v>50</v>
      </c>
      <c r="E460" s="1" t="s">
        <v>5024</v>
      </c>
      <c r="F460" s="1" t="s">
        <v>4671</v>
      </c>
      <c r="G460" s="1" t="s">
        <v>4806</v>
      </c>
      <c r="H460" s="1" t="s">
        <v>4455</v>
      </c>
      <c r="I460" s="1"/>
      <c r="J460" s="1" t="s">
        <v>4494</v>
      </c>
      <c r="K460" s="1" t="s">
        <v>5384</v>
      </c>
      <c r="L460">
        <v>1</v>
      </c>
      <c r="M460">
        <v>4</v>
      </c>
      <c r="N460" s="1">
        <v>1</v>
      </c>
      <c r="O460" s="1" t="s">
        <v>5320</v>
      </c>
    </row>
    <row r="461" spans="1:15" x14ac:dyDescent="0.25">
      <c r="A461" s="1" t="s">
        <v>739</v>
      </c>
      <c r="B461" t="s">
        <v>740</v>
      </c>
      <c r="C461" t="s">
        <v>5</v>
      </c>
      <c r="D461" t="s">
        <v>50</v>
      </c>
      <c r="E461" s="1" t="s">
        <v>5022</v>
      </c>
      <c r="F461" s="1" t="s">
        <v>4643</v>
      </c>
      <c r="G461" s="1" t="s">
        <v>4819</v>
      </c>
      <c r="H461" s="1" t="s">
        <v>4440</v>
      </c>
      <c r="I461" s="1"/>
      <c r="J461" s="1"/>
      <c r="K461" s="1"/>
      <c r="L461">
        <v>1</v>
      </c>
      <c r="M461">
        <v>2</v>
      </c>
      <c r="N461" s="1">
        <v>1</v>
      </c>
      <c r="O461" s="1" t="s">
        <v>5320</v>
      </c>
    </row>
    <row r="462" spans="1:15" x14ac:dyDescent="0.25">
      <c r="A462" s="1" t="s">
        <v>741</v>
      </c>
      <c r="B462" t="s">
        <v>742</v>
      </c>
      <c r="C462" t="s">
        <v>5</v>
      </c>
      <c r="D462" t="s">
        <v>50</v>
      </c>
      <c r="E462" s="1" t="s">
        <v>5024</v>
      </c>
      <c r="F462" s="1" t="s">
        <v>4650</v>
      </c>
      <c r="G462" s="1" t="s">
        <v>4819</v>
      </c>
      <c r="H462" s="1" t="s">
        <v>4458</v>
      </c>
      <c r="I462" s="1"/>
      <c r="J462" s="1"/>
      <c r="K462" s="1" t="s">
        <v>5337</v>
      </c>
      <c r="L462">
        <v>1</v>
      </c>
      <c r="M462">
        <v>3</v>
      </c>
      <c r="N462" s="1">
        <v>1</v>
      </c>
      <c r="O462" s="1" t="s">
        <v>5320</v>
      </c>
    </row>
    <row r="463" spans="1:15" x14ac:dyDescent="0.25">
      <c r="A463" s="1" t="s">
        <v>743</v>
      </c>
      <c r="B463" t="s">
        <v>744</v>
      </c>
      <c r="C463" t="s">
        <v>5</v>
      </c>
      <c r="D463" t="s">
        <v>50</v>
      </c>
      <c r="E463" s="1" t="s">
        <v>5024</v>
      </c>
      <c r="F463" s="1" t="s">
        <v>4784</v>
      </c>
      <c r="G463" s="1" t="s">
        <v>4807</v>
      </c>
      <c r="H463" s="1"/>
      <c r="I463" s="1"/>
      <c r="J463" s="1"/>
      <c r="K463" s="1" t="s">
        <v>5698</v>
      </c>
      <c r="L463">
        <v>1</v>
      </c>
      <c r="M463">
        <v>2</v>
      </c>
      <c r="N463" s="1">
        <v>1</v>
      </c>
      <c r="O463" s="1" t="s">
        <v>5320</v>
      </c>
    </row>
    <row r="464" spans="1:15" x14ac:dyDescent="0.25">
      <c r="A464" s="1" t="s">
        <v>745</v>
      </c>
      <c r="B464" t="s">
        <v>746</v>
      </c>
      <c r="C464" t="s">
        <v>5</v>
      </c>
      <c r="D464" t="s">
        <v>50</v>
      </c>
      <c r="E464" s="1" t="s">
        <v>5024</v>
      </c>
      <c r="F464" s="1" t="s">
        <v>5338</v>
      </c>
      <c r="G464" s="1" t="s">
        <v>4808</v>
      </c>
      <c r="H464" s="1"/>
      <c r="I464" s="1"/>
      <c r="J464" s="1" t="s">
        <v>4495</v>
      </c>
      <c r="K464" s="1" t="s">
        <v>5699</v>
      </c>
      <c r="L464">
        <v>1</v>
      </c>
      <c r="M464">
        <v>3</v>
      </c>
      <c r="N464" s="1">
        <v>1</v>
      </c>
      <c r="O464" s="1" t="s">
        <v>5320</v>
      </c>
    </row>
    <row r="465" spans="1:15" x14ac:dyDescent="0.25">
      <c r="A465" s="1" t="s">
        <v>747</v>
      </c>
      <c r="B465" t="s">
        <v>748</v>
      </c>
      <c r="C465" t="s">
        <v>5</v>
      </c>
      <c r="D465" t="s">
        <v>50</v>
      </c>
      <c r="E465" s="1" t="s">
        <v>5022</v>
      </c>
      <c r="F465" s="1" t="s">
        <v>5615</v>
      </c>
      <c r="G465" s="1" t="s">
        <v>4806</v>
      </c>
      <c r="H465" s="1" t="s">
        <v>4477</v>
      </c>
      <c r="I465" s="1"/>
      <c r="J465" s="1"/>
      <c r="K465" s="1"/>
      <c r="L465">
        <v>1</v>
      </c>
      <c r="M465">
        <v>2</v>
      </c>
      <c r="N465" s="1">
        <v>1</v>
      </c>
      <c r="O465" s="1" t="s">
        <v>5320</v>
      </c>
    </row>
    <row r="466" spans="1:15" x14ac:dyDescent="0.25">
      <c r="A466" s="1" t="s">
        <v>749</v>
      </c>
      <c r="B466" t="s">
        <v>750</v>
      </c>
      <c r="C466" t="s">
        <v>5</v>
      </c>
      <c r="D466" t="s">
        <v>50</v>
      </c>
      <c r="E466" s="1" t="s">
        <v>5024</v>
      </c>
      <c r="F466" s="1" t="s">
        <v>5261</v>
      </c>
      <c r="G466" s="1" t="s">
        <v>4808</v>
      </c>
      <c r="H466" s="1" t="s">
        <v>4467</v>
      </c>
      <c r="I466" s="1" t="s">
        <v>4496</v>
      </c>
      <c r="J466" s="1" t="s">
        <v>4497</v>
      </c>
      <c r="K466" s="1" t="s">
        <v>5700</v>
      </c>
      <c r="L466">
        <v>1</v>
      </c>
      <c r="M466">
        <v>5</v>
      </c>
      <c r="N466" s="1">
        <v>1</v>
      </c>
      <c r="O466" s="1" t="s">
        <v>5320</v>
      </c>
    </row>
    <row r="467" spans="1:15" x14ac:dyDescent="0.25">
      <c r="A467" s="1" t="s">
        <v>751</v>
      </c>
      <c r="B467" t="s">
        <v>752</v>
      </c>
      <c r="C467" t="s">
        <v>5</v>
      </c>
      <c r="D467" t="s">
        <v>50</v>
      </c>
      <c r="E467" s="1" t="s">
        <v>5024</v>
      </c>
      <c r="F467" s="1" t="s">
        <v>4757</v>
      </c>
      <c r="G467" s="1" t="s">
        <v>4806</v>
      </c>
      <c r="H467" s="1"/>
      <c r="I467" s="1"/>
      <c r="J467" s="1"/>
      <c r="K467" s="1" t="s">
        <v>5701</v>
      </c>
      <c r="L467">
        <v>1</v>
      </c>
      <c r="M467">
        <v>2</v>
      </c>
      <c r="N467" s="1">
        <v>1</v>
      </c>
      <c r="O467" s="1" t="s">
        <v>5320</v>
      </c>
    </row>
    <row r="468" spans="1:15" x14ac:dyDescent="0.25">
      <c r="A468" s="1" t="s">
        <v>753</v>
      </c>
      <c r="B468" t="s">
        <v>754</v>
      </c>
      <c r="C468" t="s">
        <v>5</v>
      </c>
      <c r="D468" t="s">
        <v>50</v>
      </c>
      <c r="E468" s="1" t="s">
        <v>5022</v>
      </c>
      <c r="F468" s="1" t="s">
        <v>4998</v>
      </c>
      <c r="G468" s="1" t="s">
        <v>4809</v>
      </c>
      <c r="H468" s="1" t="s">
        <v>4498</v>
      </c>
      <c r="I468" s="1"/>
      <c r="J468" s="1"/>
      <c r="K468" s="1"/>
      <c r="L468">
        <v>1</v>
      </c>
      <c r="M468">
        <v>2</v>
      </c>
      <c r="N468" s="1">
        <v>1</v>
      </c>
      <c r="O468" s="1" t="s">
        <v>5320</v>
      </c>
    </row>
    <row r="469" spans="1:15" x14ac:dyDescent="0.25">
      <c r="A469" s="1" t="s">
        <v>755</v>
      </c>
      <c r="B469" t="s">
        <v>756</v>
      </c>
      <c r="C469" t="s">
        <v>5</v>
      </c>
      <c r="D469" t="s">
        <v>50</v>
      </c>
      <c r="E469" s="1" t="s">
        <v>5024</v>
      </c>
      <c r="F469" s="1" t="s">
        <v>4721</v>
      </c>
      <c r="G469" s="1" t="s">
        <v>4814</v>
      </c>
      <c r="H469" s="1" t="s">
        <v>4458</v>
      </c>
      <c r="I469" s="1"/>
      <c r="J469" s="1"/>
      <c r="K469" s="1"/>
      <c r="L469">
        <v>1</v>
      </c>
      <c r="M469">
        <v>2</v>
      </c>
      <c r="N469" s="1">
        <v>1</v>
      </c>
      <c r="O469" s="1" t="s">
        <v>5320</v>
      </c>
    </row>
    <row r="470" spans="1:15" x14ac:dyDescent="0.25">
      <c r="A470" s="1" t="s">
        <v>757</v>
      </c>
      <c r="B470" t="s">
        <v>758</v>
      </c>
      <c r="C470" t="s">
        <v>5</v>
      </c>
      <c r="D470" t="s">
        <v>50</v>
      </c>
      <c r="E470" s="1" t="s">
        <v>5024</v>
      </c>
      <c r="F470" s="1" t="s">
        <v>4578</v>
      </c>
      <c r="G470" s="1" t="s">
        <v>4808</v>
      </c>
      <c r="H470" s="1"/>
      <c r="I470" s="1"/>
      <c r="J470" s="1"/>
      <c r="K470" s="1" t="s">
        <v>5527</v>
      </c>
      <c r="L470">
        <v>1</v>
      </c>
      <c r="M470">
        <v>2</v>
      </c>
      <c r="N470" s="1">
        <v>1</v>
      </c>
      <c r="O470" s="1" t="s">
        <v>5320</v>
      </c>
    </row>
    <row r="471" spans="1:15" x14ac:dyDescent="0.25">
      <c r="A471" s="1" t="s">
        <v>759</v>
      </c>
      <c r="B471" t="s">
        <v>760</v>
      </c>
      <c r="C471" t="s">
        <v>5</v>
      </c>
      <c r="D471" t="s">
        <v>50</v>
      </c>
      <c r="E471" s="1" t="s">
        <v>5022</v>
      </c>
      <c r="F471" s="1" t="s">
        <v>5616</v>
      </c>
      <c r="G471" s="1" t="s">
        <v>4812</v>
      </c>
      <c r="H471" s="1"/>
      <c r="I471" s="1"/>
      <c r="J471" s="1"/>
      <c r="K471" s="1"/>
      <c r="L471">
        <v>1</v>
      </c>
      <c r="M471">
        <v>1</v>
      </c>
      <c r="N471" s="1">
        <v>1</v>
      </c>
      <c r="O471" s="1" t="s">
        <v>5320</v>
      </c>
    </row>
    <row r="472" spans="1:15" x14ac:dyDescent="0.25">
      <c r="A472" s="1" t="s">
        <v>761</v>
      </c>
      <c r="B472" t="s">
        <v>762</v>
      </c>
      <c r="C472" t="s">
        <v>5</v>
      </c>
      <c r="D472" t="s">
        <v>50</v>
      </c>
      <c r="E472" s="1" t="s">
        <v>5024</v>
      </c>
      <c r="F472" s="1" t="s">
        <v>5574</v>
      </c>
      <c r="G472" s="1" t="s">
        <v>4807</v>
      </c>
      <c r="H472" s="1" t="s">
        <v>4499</v>
      </c>
      <c r="I472" s="1"/>
      <c r="J472" s="1"/>
      <c r="K472" s="1"/>
      <c r="L472">
        <v>1</v>
      </c>
      <c r="M472">
        <v>2</v>
      </c>
      <c r="N472" s="1">
        <v>1</v>
      </c>
      <c r="O472" s="1" t="s">
        <v>5320</v>
      </c>
    </row>
    <row r="473" spans="1:15" x14ac:dyDescent="0.25">
      <c r="A473" s="1" t="s">
        <v>1997</v>
      </c>
      <c r="B473" t="s">
        <v>1998</v>
      </c>
      <c r="C473" t="s">
        <v>5</v>
      </c>
      <c r="D473" t="s">
        <v>50</v>
      </c>
      <c r="E473" s="1" t="s">
        <v>5034</v>
      </c>
      <c r="F473" s="1" t="s">
        <v>5458</v>
      </c>
      <c r="G473" s="1" t="s">
        <v>4807</v>
      </c>
      <c r="H473" s="1"/>
      <c r="I473" s="1"/>
      <c r="J473" s="1"/>
      <c r="K473" s="1" t="s">
        <v>5702</v>
      </c>
      <c r="L473">
        <v>1</v>
      </c>
      <c r="M473">
        <v>2</v>
      </c>
      <c r="N473" s="1">
        <v>1</v>
      </c>
      <c r="O473" s="1" t="s">
        <v>5320</v>
      </c>
    </row>
    <row r="474" spans="1:15" x14ac:dyDescent="0.25">
      <c r="A474" s="1" t="s">
        <v>763</v>
      </c>
      <c r="B474" t="s">
        <v>764</v>
      </c>
      <c r="C474" t="s">
        <v>5</v>
      </c>
      <c r="D474" t="s">
        <v>50</v>
      </c>
      <c r="E474" s="1" t="s">
        <v>5022</v>
      </c>
      <c r="F474" s="1" t="s">
        <v>4773</v>
      </c>
      <c r="G474" s="1" t="s">
        <v>4807</v>
      </c>
      <c r="H474" s="1" t="s">
        <v>4467</v>
      </c>
      <c r="I474" s="1"/>
      <c r="J474" s="1"/>
      <c r="K474" s="1"/>
      <c r="L474">
        <v>1</v>
      </c>
      <c r="M474">
        <v>2</v>
      </c>
      <c r="N474" s="1">
        <v>1</v>
      </c>
      <c r="O474" s="1" t="s">
        <v>5320</v>
      </c>
    </row>
    <row r="475" spans="1:15" x14ac:dyDescent="0.25">
      <c r="A475" s="1" t="s">
        <v>765</v>
      </c>
      <c r="B475" t="s">
        <v>766</v>
      </c>
      <c r="C475" t="s">
        <v>5</v>
      </c>
      <c r="D475" t="s">
        <v>6</v>
      </c>
      <c r="E475" s="1" t="s">
        <v>5022</v>
      </c>
      <c r="F475" s="1" t="s">
        <v>4568</v>
      </c>
      <c r="G475" s="1" t="s">
        <v>4807</v>
      </c>
      <c r="H475" s="1"/>
      <c r="I475" s="1"/>
      <c r="J475" s="1"/>
      <c r="K475" s="1"/>
      <c r="L475">
        <v>1</v>
      </c>
      <c r="M475">
        <v>1</v>
      </c>
      <c r="N475" s="1">
        <v>1</v>
      </c>
      <c r="O475" s="1" t="s">
        <v>5320</v>
      </c>
    </row>
    <row r="476" spans="1:15" x14ac:dyDescent="0.25">
      <c r="A476" s="1" t="s">
        <v>767</v>
      </c>
      <c r="B476" t="s">
        <v>768</v>
      </c>
      <c r="C476" t="s">
        <v>5</v>
      </c>
      <c r="D476" t="s">
        <v>6</v>
      </c>
      <c r="E476" s="1" t="s">
        <v>5022</v>
      </c>
      <c r="F476" s="1" t="s">
        <v>5562</v>
      </c>
      <c r="G476" s="1" t="s">
        <v>4807</v>
      </c>
      <c r="H476" s="1"/>
      <c r="I476" s="1"/>
      <c r="J476" s="1"/>
      <c r="K476" s="1"/>
      <c r="L476">
        <v>1</v>
      </c>
      <c r="M476">
        <v>1</v>
      </c>
      <c r="N476" s="1">
        <v>1</v>
      </c>
      <c r="O476" s="1" t="s">
        <v>5320</v>
      </c>
    </row>
    <row r="477" spans="1:15" x14ac:dyDescent="0.25">
      <c r="A477" s="1" t="s">
        <v>769</v>
      </c>
      <c r="B477" t="s">
        <v>770</v>
      </c>
      <c r="C477" t="s">
        <v>5</v>
      </c>
      <c r="D477" t="s">
        <v>6</v>
      </c>
      <c r="E477" s="1" t="s">
        <v>5022</v>
      </c>
      <c r="F477" s="1" t="s">
        <v>5158</v>
      </c>
      <c r="G477" s="1" t="s">
        <v>4814</v>
      </c>
      <c r="H477" s="1"/>
      <c r="I477" s="1"/>
      <c r="J477" s="1"/>
      <c r="K477" s="1"/>
      <c r="L477">
        <v>1</v>
      </c>
      <c r="M477">
        <v>1</v>
      </c>
      <c r="N477" s="1">
        <v>1</v>
      </c>
      <c r="O477" s="1" t="s">
        <v>5320</v>
      </c>
    </row>
    <row r="478" spans="1:15" x14ac:dyDescent="0.25">
      <c r="A478" s="1" t="s">
        <v>771</v>
      </c>
      <c r="B478" t="s">
        <v>772</v>
      </c>
      <c r="C478" t="s">
        <v>5</v>
      </c>
      <c r="D478" t="s">
        <v>6</v>
      </c>
      <c r="E478" s="1" t="s">
        <v>5022</v>
      </c>
      <c r="F478" s="1" t="s">
        <v>5459</v>
      </c>
      <c r="G478" s="1" t="s">
        <v>4807</v>
      </c>
      <c r="H478" s="1"/>
      <c r="I478" s="1"/>
      <c r="J478" s="1"/>
      <c r="K478" s="1" t="s">
        <v>4830</v>
      </c>
      <c r="L478">
        <v>1</v>
      </c>
      <c r="M478">
        <v>2</v>
      </c>
      <c r="N478" s="1">
        <v>1</v>
      </c>
      <c r="O478" s="1" t="s">
        <v>5320</v>
      </c>
    </row>
    <row r="479" spans="1:15" x14ac:dyDescent="0.25">
      <c r="A479" s="1" t="s">
        <v>773</v>
      </c>
      <c r="B479" t="s">
        <v>774</v>
      </c>
      <c r="C479" t="s">
        <v>5</v>
      </c>
      <c r="D479" t="s">
        <v>6</v>
      </c>
      <c r="E479" s="1" t="s">
        <v>5022</v>
      </c>
      <c r="F479" s="1" t="s">
        <v>4662</v>
      </c>
      <c r="G479" s="1" t="s">
        <v>4807</v>
      </c>
      <c r="H479" s="1"/>
      <c r="I479" s="1"/>
      <c r="J479" s="1"/>
      <c r="K479" s="1"/>
      <c r="L479">
        <v>1</v>
      </c>
      <c r="M479">
        <v>1</v>
      </c>
      <c r="N479" s="1">
        <v>1</v>
      </c>
      <c r="O479" s="1" t="s">
        <v>5320</v>
      </c>
    </row>
    <row r="480" spans="1:15" x14ac:dyDescent="0.25">
      <c r="A480" s="1" t="s">
        <v>775</v>
      </c>
      <c r="B480" t="s">
        <v>776</v>
      </c>
      <c r="C480" t="s">
        <v>5</v>
      </c>
      <c r="D480" t="s">
        <v>6</v>
      </c>
      <c r="E480" s="1" t="s">
        <v>5022</v>
      </c>
      <c r="F480" s="1" t="s">
        <v>5118</v>
      </c>
      <c r="G480" s="1" t="s">
        <v>4807</v>
      </c>
      <c r="H480" s="1"/>
      <c r="I480" s="1"/>
      <c r="J480" s="1"/>
      <c r="K480" s="1" t="s">
        <v>5339</v>
      </c>
      <c r="L480">
        <v>1</v>
      </c>
      <c r="M480">
        <v>2</v>
      </c>
      <c r="N480" s="1">
        <v>1</v>
      </c>
      <c r="O480" s="1" t="s">
        <v>5320</v>
      </c>
    </row>
    <row r="481" spans="1:15" x14ac:dyDescent="0.25">
      <c r="A481" s="1" t="s">
        <v>777</v>
      </c>
      <c r="B481" t="s">
        <v>778</v>
      </c>
      <c r="C481" t="s">
        <v>5</v>
      </c>
      <c r="D481" t="s">
        <v>205</v>
      </c>
      <c r="E481" s="1" t="s">
        <v>5022</v>
      </c>
      <c r="F481" s="1" t="s">
        <v>4577</v>
      </c>
      <c r="G481" s="1" t="s">
        <v>4807</v>
      </c>
      <c r="H481" s="1"/>
      <c r="I481" s="1"/>
      <c r="J481" s="1"/>
      <c r="K481" s="1"/>
      <c r="L481">
        <v>1</v>
      </c>
      <c r="M481">
        <v>1</v>
      </c>
      <c r="N481" s="1">
        <v>1</v>
      </c>
      <c r="O481" s="1" t="s">
        <v>5320</v>
      </c>
    </row>
    <row r="482" spans="1:15" x14ac:dyDescent="0.25">
      <c r="A482" s="1" t="s">
        <v>1999</v>
      </c>
      <c r="B482" t="s">
        <v>2000</v>
      </c>
      <c r="C482" t="s">
        <v>5</v>
      </c>
      <c r="D482" t="s">
        <v>205</v>
      </c>
      <c r="E482" s="1" t="s">
        <v>5022</v>
      </c>
      <c r="F482" s="1" t="s">
        <v>5031</v>
      </c>
      <c r="G482" s="1" t="s">
        <v>4807</v>
      </c>
      <c r="H482" s="1"/>
      <c r="I482" s="1"/>
      <c r="J482" s="1"/>
      <c r="K482" s="1"/>
      <c r="L482">
        <v>1</v>
      </c>
      <c r="M482">
        <v>1</v>
      </c>
      <c r="N482" s="1">
        <v>1</v>
      </c>
      <c r="O482" s="1" t="s">
        <v>5320</v>
      </c>
    </row>
    <row r="483" spans="1:15" x14ac:dyDescent="0.25">
      <c r="A483" s="1" t="s">
        <v>779</v>
      </c>
      <c r="B483" t="s">
        <v>780</v>
      </c>
      <c r="C483" t="s">
        <v>5</v>
      </c>
      <c r="D483" t="s">
        <v>233</v>
      </c>
      <c r="E483" s="1" t="s">
        <v>5022</v>
      </c>
      <c r="F483" s="1" t="s">
        <v>4663</v>
      </c>
      <c r="G483" s="1" t="s">
        <v>4807</v>
      </c>
      <c r="H483" s="1"/>
      <c r="I483" s="1"/>
      <c r="J483" s="1"/>
      <c r="K483" s="1"/>
      <c r="L483">
        <v>1</v>
      </c>
      <c r="M483">
        <v>1</v>
      </c>
      <c r="N483" s="1">
        <v>1</v>
      </c>
      <c r="O483" s="1" t="s">
        <v>5320</v>
      </c>
    </row>
    <row r="484" spans="1:15" x14ac:dyDescent="0.25">
      <c r="A484" s="1" t="s">
        <v>781</v>
      </c>
      <c r="B484" t="s">
        <v>782</v>
      </c>
      <c r="C484" t="s">
        <v>5</v>
      </c>
      <c r="D484" t="s">
        <v>233</v>
      </c>
      <c r="E484" s="1" t="s">
        <v>5022</v>
      </c>
      <c r="F484" s="1" t="s">
        <v>4648</v>
      </c>
      <c r="G484" s="1" t="s">
        <v>4807</v>
      </c>
      <c r="H484" s="1"/>
      <c r="I484" s="1"/>
      <c r="J484" s="1"/>
      <c r="K484" s="1"/>
      <c r="L484">
        <v>1</v>
      </c>
      <c r="M484">
        <v>1</v>
      </c>
      <c r="N484" s="1">
        <v>1</v>
      </c>
      <c r="O484" s="1" t="s">
        <v>5320</v>
      </c>
    </row>
    <row r="485" spans="1:15" x14ac:dyDescent="0.25">
      <c r="A485" s="1" t="s">
        <v>2001</v>
      </c>
      <c r="B485" t="s">
        <v>2002</v>
      </c>
      <c r="C485" t="s">
        <v>5</v>
      </c>
      <c r="D485" t="s">
        <v>233</v>
      </c>
      <c r="E485" s="1" t="s">
        <v>5022</v>
      </c>
      <c r="F485" s="1" t="s">
        <v>5250</v>
      </c>
      <c r="G485" s="1" t="s">
        <v>4807</v>
      </c>
      <c r="H485" s="1"/>
      <c r="I485" s="1"/>
      <c r="J485" s="1"/>
      <c r="K485" s="1"/>
      <c r="L485">
        <v>1</v>
      </c>
      <c r="M485">
        <v>1</v>
      </c>
      <c r="N485" s="1">
        <v>1</v>
      </c>
      <c r="O485" s="1" t="s">
        <v>5320</v>
      </c>
    </row>
    <row r="486" spans="1:15" x14ac:dyDescent="0.25">
      <c r="A486" s="1" t="s">
        <v>2003</v>
      </c>
      <c r="B486" t="s">
        <v>2004</v>
      </c>
      <c r="C486" t="s">
        <v>5</v>
      </c>
      <c r="D486" t="s">
        <v>68</v>
      </c>
      <c r="E486" s="1" t="s">
        <v>5022</v>
      </c>
      <c r="F486" s="1" t="s">
        <v>5263</v>
      </c>
      <c r="G486" s="1" t="s">
        <v>4807</v>
      </c>
      <c r="H486" s="1"/>
      <c r="I486" s="1"/>
      <c r="J486" s="1"/>
      <c r="K486" s="1"/>
      <c r="L486">
        <v>1</v>
      </c>
      <c r="M486">
        <v>1</v>
      </c>
      <c r="N486" s="1">
        <v>1</v>
      </c>
      <c r="O486" s="1" t="s">
        <v>5320</v>
      </c>
    </row>
    <row r="487" spans="1:15" x14ac:dyDescent="0.25">
      <c r="A487" s="1" t="s">
        <v>783</v>
      </c>
      <c r="B487" t="s">
        <v>784</v>
      </c>
      <c r="C487" t="s">
        <v>5</v>
      </c>
      <c r="D487" t="s">
        <v>68</v>
      </c>
      <c r="E487" s="1" t="s">
        <v>5022</v>
      </c>
      <c r="F487" s="1" t="s">
        <v>5153</v>
      </c>
      <c r="G487" s="1" t="s">
        <v>4807</v>
      </c>
      <c r="H487" s="1"/>
      <c r="I487" s="1"/>
      <c r="J487" s="1"/>
      <c r="K487" s="1"/>
      <c r="L487">
        <v>1</v>
      </c>
      <c r="M487">
        <v>1</v>
      </c>
      <c r="N487" s="1">
        <v>1</v>
      </c>
      <c r="O487" s="1" t="s">
        <v>5320</v>
      </c>
    </row>
    <row r="488" spans="1:15" x14ac:dyDescent="0.25">
      <c r="A488" s="1" t="s">
        <v>785</v>
      </c>
      <c r="B488" t="s">
        <v>786</v>
      </c>
      <c r="C488" t="s">
        <v>5</v>
      </c>
      <c r="D488" t="s">
        <v>68</v>
      </c>
      <c r="E488" s="1" t="s">
        <v>5024</v>
      </c>
      <c r="F488" s="1" t="s">
        <v>4656</v>
      </c>
      <c r="G488" s="1" t="s">
        <v>4806</v>
      </c>
      <c r="H488" s="1" t="s">
        <v>4501</v>
      </c>
      <c r="I488" s="1"/>
      <c r="J488" s="1"/>
      <c r="K488" s="1"/>
      <c r="L488">
        <v>1</v>
      </c>
      <c r="M488">
        <v>2</v>
      </c>
      <c r="N488" s="1">
        <v>1</v>
      </c>
      <c r="O488" s="1" t="s">
        <v>5320</v>
      </c>
    </row>
    <row r="489" spans="1:15" x14ac:dyDescent="0.25">
      <c r="A489" s="1" t="s">
        <v>2005</v>
      </c>
      <c r="B489" t="s">
        <v>2006</v>
      </c>
      <c r="C489" t="s">
        <v>5</v>
      </c>
      <c r="D489" t="s">
        <v>68</v>
      </c>
      <c r="E489" s="1" t="s">
        <v>5022</v>
      </c>
      <c r="F489" s="1" t="s">
        <v>4584</v>
      </c>
      <c r="G489" s="1" t="s">
        <v>4807</v>
      </c>
      <c r="H489" s="1"/>
      <c r="I489" s="1"/>
      <c r="J489" s="1"/>
      <c r="K489" s="1"/>
      <c r="L489">
        <v>1</v>
      </c>
      <c r="M489">
        <v>1</v>
      </c>
      <c r="N489" s="1">
        <v>1</v>
      </c>
      <c r="O489" s="1" t="s">
        <v>5320</v>
      </c>
    </row>
    <row r="490" spans="1:15" x14ac:dyDescent="0.25">
      <c r="A490" s="1" t="s">
        <v>787</v>
      </c>
      <c r="B490" t="s">
        <v>788</v>
      </c>
      <c r="C490" t="s">
        <v>5</v>
      </c>
      <c r="D490" t="s">
        <v>68</v>
      </c>
      <c r="E490" s="1" t="s">
        <v>5022</v>
      </c>
      <c r="F490" s="1" t="s">
        <v>5119</v>
      </c>
      <c r="G490" s="1" t="s">
        <v>4807</v>
      </c>
      <c r="H490" s="1"/>
      <c r="I490" s="1"/>
      <c r="J490" s="1"/>
      <c r="K490" s="1"/>
      <c r="L490">
        <v>1</v>
      </c>
      <c r="M490">
        <v>1</v>
      </c>
      <c r="N490" s="1">
        <v>1</v>
      </c>
      <c r="O490" s="1" t="s">
        <v>5320</v>
      </c>
    </row>
    <row r="491" spans="1:15" x14ac:dyDescent="0.25">
      <c r="A491" s="1" t="s">
        <v>789</v>
      </c>
      <c r="B491" t="s">
        <v>790</v>
      </c>
      <c r="C491" t="s">
        <v>5</v>
      </c>
      <c r="D491" t="s">
        <v>68</v>
      </c>
      <c r="E491" s="1" t="s">
        <v>5024</v>
      </c>
      <c r="F491" s="1" t="s">
        <v>4653</v>
      </c>
      <c r="G491" s="1" t="s">
        <v>4808</v>
      </c>
      <c r="H491" s="1" t="s">
        <v>4435</v>
      </c>
      <c r="I491" s="1"/>
      <c r="J491" s="1"/>
      <c r="K491" s="1" t="s">
        <v>5703</v>
      </c>
      <c r="L491">
        <v>1</v>
      </c>
      <c r="M491">
        <v>3</v>
      </c>
      <c r="N491" s="1">
        <v>1</v>
      </c>
      <c r="O491" s="1" t="s">
        <v>5320</v>
      </c>
    </row>
    <row r="492" spans="1:15" x14ac:dyDescent="0.25">
      <c r="A492" s="1" t="s">
        <v>791</v>
      </c>
      <c r="B492" t="s">
        <v>792</v>
      </c>
      <c r="C492" t="s">
        <v>5</v>
      </c>
      <c r="D492" t="s">
        <v>205</v>
      </c>
      <c r="E492" s="1" t="s">
        <v>5022</v>
      </c>
      <c r="F492" s="1" t="s">
        <v>5385</v>
      </c>
      <c r="G492" s="1" t="s">
        <v>4807</v>
      </c>
      <c r="H492" s="1"/>
      <c r="I492" s="1"/>
      <c r="J492" s="1"/>
      <c r="K492" s="1"/>
      <c r="L492">
        <v>1</v>
      </c>
      <c r="M492">
        <v>1</v>
      </c>
      <c r="N492" s="1">
        <v>1</v>
      </c>
      <c r="O492" s="1" t="s">
        <v>5320</v>
      </c>
    </row>
    <row r="493" spans="1:15" x14ac:dyDescent="0.25">
      <c r="A493" s="1" t="s">
        <v>793</v>
      </c>
      <c r="B493" t="s">
        <v>794</v>
      </c>
      <c r="C493" t="s">
        <v>5</v>
      </c>
      <c r="D493" t="s">
        <v>6</v>
      </c>
      <c r="E493" s="1" t="s">
        <v>5022</v>
      </c>
      <c r="F493" s="1" t="s">
        <v>4662</v>
      </c>
      <c r="G493" s="1" t="s">
        <v>4806</v>
      </c>
      <c r="H493" s="1"/>
      <c r="I493" s="1"/>
      <c r="J493" s="1"/>
      <c r="K493" s="1" t="s">
        <v>5528</v>
      </c>
      <c r="L493">
        <v>1</v>
      </c>
      <c r="M493">
        <v>2</v>
      </c>
      <c r="N493" s="1">
        <v>1</v>
      </c>
      <c r="O493" s="1" t="s">
        <v>5320</v>
      </c>
    </row>
    <row r="494" spans="1:15" x14ac:dyDescent="0.25">
      <c r="A494" s="1" t="s">
        <v>795</v>
      </c>
      <c r="B494" t="s">
        <v>796</v>
      </c>
      <c r="C494" t="s">
        <v>5</v>
      </c>
      <c r="D494" t="s">
        <v>6</v>
      </c>
      <c r="E494" s="1" t="s">
        <v>5022</v>
      </c>
      <c r="F494" s="1" t="s">
        <v>5043</v>
      </c>
      <c r="G494" s="1" t="s">
        <v>4809</v>
      </c>
      <c r="H494" s="1"/>
      <c r="I494" s="1"/>
      <c r="J494" s="1"/>
      <c r="K494" s="1" t="s">
        <v>5704</v>
      </c>
      <c r="L494">
        <v>1</v>
      </c>
      <c r="M494">
        <v>2</v>
      </c>
      <c r="N494" s="1">
        <v>1</v>
      </c>
      <c r="O494" s="1" t="s">
        <v>5320</v>
      </c>
    </row>
    <row r="495" spans="1:15" x14ac:dyDescent="0.25">
      <c r="A495" s="1" t="s">
        <v>797</v>
      </c>
      <c r="B495" t="s">
        <v>798</v>
      </c>
      <c r="C495" t="s">
        <v>5</v>
      </c>
      <c r="D495" t="s">
        <v>6</v>
      </c>
      <c r="E495" s="1" t="s">
        <v>5022</v>
      </c>
      <c r="F495" s="1" t="s">
        <v>5119</v>
      </c>
      <c r="G495" s="1" t="s">
        <v>4807</v>
      </c>
      <c r="H495" s="1"/>
      <c r="I495" s="1"/>
      <c r="J495" s="1"/>
      <c r="K495" s="1"/>
      <c r="L495">
        <v>1</v>
      </c>
      <c r="M495">
        <v>1</v>
      </c>
      <c r="N495" s="1">
        <v>1</v>
      </c>
      <c r="O495" s="1" t="s">
        <v>5320</v>
      </c>
    </row>
    <row r="496" spans="1:15" x14ac:dyDescent="0.25">
      <c r="A496" s="1" t="s">
        <v>799</v>
      </c>
      <c r="B496" t="s">
        <v>800</v>
      </c>
      <c r="C496" t="s">
        <v>5</v>
      </c>
      <c r="D496" t="s">
        <v>6</v>
      </c>
      <c r="E496" s="1" t="s">
        <v>5022</v>
      </c>
      <c r="F496" s="1" t="s">
        <v>5159</v>
      </c>
      <c r="G496" s="1" t="s">
        <v>4819</v>
      </c>
      <c r="H496" s="1"/>
      <c r="I496" s="1"/>
      <c r="J496" s="1"/>
      <c r="K496" s="1" t="s">
        <v>5705</v>
      </c>
      <c r="L496">
        <v>1</v>
      </c>
      <c r="M496">
        <v>2</v>
      </c>
      <c r="N496" s="1">
        <v>1</v>
      </c>
      <c r="O496" s="1" t="s">
        <v>5320</v>
      </c>
    </row>
    <row r="497" spans="1:15" x14ac:dyDescent="0.25">
      <c r="A497" s="1" t="s">
        <v>801</v>
      </c>
      <c r="B497" t="s">
        <v>802</v>
      </c>
      <c r="C497" t="s">
        <v>5</v>
      </c>
      <c r="D497" t="s">
        <v>6</v>
      </c>
      <c r="E497" s="1" t="s">
        <v>5022</v>
      </c>
      <c r="F497" s="1" t="s">
        <v>5119</v>
      </c>
      <c r="G497" s="1" t="s">
        <v>4809</v>
      </c>
      <c r="H497" s="1"/>
      <c r="I497" s="1"/>
      <c r="J497" s="1"/>
      <c r="K497" s="1" t="s">
        <v>5706</v>
      </c>
      <c r="L497">
        <v>1</v>
      </c>
      <c r="M497">
        <v>2</v>
      </c>
      <c r="N497" s="1">
        <v>1</v>
      </c>
      <c r="O497" s="1" t="s">
        <v>5320</v>
      </c>
    </row>
    <row r="498" spans="1:15" x14ac:dyDescent="0.25">
      <c r="A498" s="1" t="s">
        <v>803</v>
      </c>
      <c r="B498" t="s">
        <v>804</v>
      </c>
      <c r="C498" t="s">
        <v>5</v>
      </c>
      <c r="D498" t="s">
        <v>6</v>
      </c>
      <c r="E498" s="1" t="s">
        <v>5022</v>
      </c>
      <c r="F498" s="1" t="s">
        <v>5458</v>
      </c>
      <c r="G498" s="1" t="s">
        <v>4807</v>
      </c>
      <c r="H498" s="1" t="s">
        <v>4502</v>
      </c>
      <c r="I498" s="1"/>
      <c r="J498" s="1"/>
      <c r="K498" s="1"/>
      <c r="L498">
        <v>1</v>
      </c>
      <c r="M498">
        <v>2</v>
      </c>
      <c r="N498" s="1">
        <v>1</v>
      </c>
      <c r="O498" s="1" t="s">
        <v>5320</v>
      </c>
    </row>
    <row r="499" spans="1:15" x14ac:dyDescent="0.25">
      <c r="A499" s="1" t="s">
        <v>805</v>
      </c>
      <c r="B499" t="s">
        <v>806</v>
      </c>
      <c r="C499" t="s">
        <v>5</v>
      </c>
      <c r="D499" t="s">
        <v>6</v>
      </c>
      <c r="E499" s="1" t="s">
        <v>5022</v>
      </c>
      <c r="F499" s="1" t="s">
        <v>5265</v>
      </c>
      <c r="G499" s="1" t="s">
        <v>4807</v>
      </c>
      <c r="H499" s="1"/>
      <c r="I499" s="1"/>
      <c r="J499" s="1"/>
      <c r="K499" s="1"/>
      <c r="L499">
        <v>1</v>
      </c>
      <c r="M499">
        <v>1</v>
      </c>
      <c r="N499" s="1">
        <v>1</v>
      </c>
      <c r="O499" s="1" t="s">
        <v>5320</v>
      </c>
    </row>
    <row r="500" spans="1:15" x14ac:dyDescent="0.25">
      <c r="A500" s="1" t="s">
        <v>807</v>
      </c>
      <c r="B500" t="s">
        <v>808</v>
      </c>
      <c r="C500" t="s">
        <v>5</v>
      </c>
      <c r="D500" t="s">
        <v>6</v>
      </c>
      <c r="E500" s="1" t="s">
        <v>5022</v>
      </c>
      <c r="F500" s="1" t="s">
        <v>4639</v>
      </c>
      <c r="G500" s="1" t="s">
        <v>4807</v>
      </c>
      <c r="H500" s="1"/>
      <c r="I500" s="1"/>
      <c r="J500" s="1"/>
      <c r="K500" s="1"/>
      <c r="L500">
        <v>1</v>
      </c>
      <c r="M500">
        <v>1</v>
      </c>
      <c r="N500" s="1">
        <v>1</v>
      </c>
      <c r="O500" s="1" t="s">
        <v>5320</v>
      </c>
    </row>
    <row r="501" spans="1:15" x14ac:dyDescent="0.25">
      <c r="A501" s="1" t="s">
        <v>809</v>
      </c>
      <c r="B501" t="s">
        <v>810</v>
      </c>
      <c r="C501" t="s">
        <v>5</v>
      </c>
      <c r="D501" t="s">
        <v>23</v>
      </c>
      <c r="E501" s="1" t="s">
        <v>5034</v>
      </c>
      <c r="F501" s="1" t="s">
        <v>5160</v>
      </c>
      <c r="G501" s="1" t="s">
        <v>4808</v>
      </c>
      <c r="H501" s="1" t="s">
        <v>4503</v>
      </c>
      <c r="I501" s="1"/>
      <c r="J501" s="1"/>
      <c r="K501" s="1"/>
      <c r="L501">
        <v>1</v>
      </c>
      <c r="M501">
        <v>2</v>
      </c>
      <c r="N501" s="1">
        <v>1</v>
      </c>
      <c r="O501" s="1" t="s">
        <v>5320</v>
      </c>
    </row>
    <row r="502" spans="1:15" x14ac:dyDescent="0.25">
      <c r="A502" s="1" t="s">
        <v>811</v>
      </c>
      <c r="B502" t="s">
        <v>812</v>
      </c>
      <c r="C502" t="s">
        <v>5</v>
      </c>
      <c r="D502" t="s">
        <v>23</v>
      </c>
      <c r="E502" s="1" t="s">
        <v>5034</v>
      </c>
      <c r="F502" s="1" t="s">
        <v>5161</v>
      </c>
      <c r="G502" s="1" t="s">
        <v>4807</v>
      </c>
      <c r="H502" s="1"/>
      <c r="I502" s="1"/>
      <c r="J502" s="1"/>
      <c r="K502" s="1" t="s">
        <v>5707</v>
      </c>
      <c r="L502">
        <v>1</v>
      </c>
      <c r="N502" s="1">
        <v>1</v>
      </c>
      <c r="O502" s="1" t="s">
        <v>5320</v>
      </c>
    </row>
    <row r="503" spans="1:15" x14ac:dyDescent="0.25">
      <c r="A503" s="1" t="s">
        <v>813</v>
      </c>
      <c r="B503" t="s">
        <v>814</v>
      </c>
      <c r="C503" t="s">
        <v>5</v>
      </c>
      <c r="D503" t="s">
        <v>23</v>
      </c>
      <c r="E503" s="1" t="s">
        <v>5022</v>
      </c>
      <c r="F503" s="1" t="s">
        <v>4762</v>
      </c>
      <c r="G503" s="1" t="s">
        <v>4806</v>
      </c>
      <c r="H503" s="1"/>
      <c r="I503" s="1"/>
      <c r="J503" s="1" t="s">
        <v>4802</v>
      </c>
      <c r="K503" s="1"/>
      <c r="L503">
        <v>1</v>
      </c>
      <c r="M503">
        <v>2</v>
      </c>
      <c r="N503" s="1">
        <v>1</v>
      </c>
      <c r="O503" s="1" t="s">
        <v>5320</v>
      </c>
    </row>
    <row r="504" spans="1:15" x14ac:dyDescent="0.25">
      <c r="A504" s="1" t="s">
        <v>815</v>
      </c>
      <c r="B504" t="s">
        <v>816</v>
      </c>
      <c r="C504" t="s">
        <v>5</v>
      </c>
      <c r="D504" t="s">
        <v>23</v>
      </c>
      <c r="E504" s="1" t="s">
        <v>5024</v>
      </c>
      <c r="F504" s="1" t="s">
        <v>5418</v>
      </c>
      <c r="G504" s="1" t="s">
        <v>4807</v>
      </c>
      <c r="H504" s="1"/>
      <c r="I504" s="1"/>
      <c r="J504" s="1"/>
      <c r="K504" s="1"/>
      <c r="L504">
        <v>1</v>
      </c>
      <c r="M504">
        <v>1</v>
      </c>
      <c r="N504" s="1">
        <v>1</v>
      </c>
      <c r="O504" s="1" t="s">
        <v>5320</v>
      </c>
    </row>
    <row r="505" spans="1:15" x14ac:dyDescent="0.25">
      <c r="A505" s="1" t="s">
        <v>817</v>
      </c>
      <c r="B505" t="s">
        <v>818</v>
      </c>
      <c r="C505" t="s">
        <v>5</v>
      </c>
      <c r="D505" t="s">
        <v>23</v>
      </c>
      <c r="E505" s="1" t="s">
        <v>5034</v>
      </c>
      <c r="F505" s="1" t="s">
        <v>4769</v>
      </c>
      <c r="G505" s="1" t="s">
        <v>4806</v>
      </c>
      <c r="H505" s="1" t="s">
        <v>4506</v>
      </c>
      <c r="I505" s="1"/>
      <c r="J505" s="1"/>
      <c r="K505" s="1" t="s">
        <v>4831</v>
      </c>
      <c r="L505">
        <v>1</v>
      </c>
      <c r="M505">
        <v>3</v>
      </c>
      <c r="N505" s="1">
        <v>1</v>
      </c>
      <c r="O505" s="1" t="s">
        <v>5320</v>
      </c>
    </row>
    <row r="506" spans="1:15" x14ac:dyDescent="0.25">
      <c r="A506" s="1" t="s">
        <v>819</v>
      </c>
      <c r="B506" t="s">
        <v>820</v>
      </c>
      <c r="C506" t="s">
        <v>5</v>
      </c>
      <c r="D506" t="s">
        <v>23</v>
      </c>
      <c r="E506" s="1" t="s">
        <v>5024</v>
      </c>
      <c r="F506" s="1" t="s">
        <v>5266</v>
      </c>
      <c r="G506" s="1" t="s">
        <v>4814</v>
      </c>
      <c r="H506" s="1"/>
      <c r="I506" s="1"/>
      <c r="J506" s="1"/>
      <c r="K506" s="1"/>
      <c r="L506">
        <v>1</v>
      </c>
      <c r="M506">
        <v>1</v>
      </c>
      <c r="N506" s="1">
        <v>1</v>
      </c>
      <c r="O506" s="1" t="s">
        <v>5320</v>
      </c>
    </row>
    <row r="507" spans="1:15" x14ac:dyDescent="0.25">
      <c r="A507" s="1" t="s">
        <v>821</v>
      </c>
      <c r="B507" t="s">
        <v>822</v>
      </c>
      <c r="C507" t="s">
        <v>5</v>
      </c>
      <c r="D507" t="s">
        <v>23</v>
      </c>
      <c r="E507" s="1" t="s">
        <v>5024</v>
      </c>
      <c r="F507" s="1" t="s">
        <v>4631</v>
      </c>
      <c r="G507" s="1" t="s">
        <v>4806</v>
      </c>
      <c r="H507" s="1" t="s">
        <v>4461</v>
      </c>
      <c r="I507" s="1"/>
      <c r="J507" s="1" t="s">
        <v>4507</v>
      </c>
      <c r="K507" s="1" t="s">
        <v>5441</v>
      </c>
      <c r="L507">
        <v>1</v>
      </c>
      <c r="M507">
        <v>4</v>
      </c>
      <c r="N507" s="1">
        <v>1</v>
      </c>
      <c r="O507" s="1" t="s">
        <v>5320</v>
      </c>
    </row>
    <row r="508" spans="1:15" x14ac:dyDescent="0.25">
      <c r="A508" s="1" t="s">
        <v>823</v>
      </c>
      <c r="B508" t="s">
        <v>824</v>
      </c>
      <c r="C508" t="s">
        <v>5</v>
      </c>
      <c r="D508" t="s">
        <v>23</v>
      </c>
      <c r="E508" s="1" t="s">
        <v>5024</v>
      </c>
      <c r="F508" s="1" t="s">
        <v>5617</v>
      </c>
      <c r="G508" s="1" t="s">
        <v>4808</v>
      </c>
      <c r="H508" s="1"/>
      <c r="I508" s="1"/>
      <c r="J508" s="1"/>
      <c r="K508" s="1"/>
      <c r="L508">
        <v>1</v>
      </c>
      <c r="M508">
        <v>1</v>
      </c>
      <c r="N508" s="1">
        <v>1</v>
      </c>
      <c r="O508" s="1" t="s">
        <v>5320</v>
      </c>
    </row>
    <row r="509" spans="1:15" x14ac:dyDescent="0.25">
      <c r="A509" s="1" t="s">
        <v>825</v>
      </c>
      <c r="B509" t="s">
        <v>826</v>
      </c>
      <c r="C509" t="s">
        <v>5</v>
      </c>
      <c r="D509" t="s">
        <v>23</v>
      </c>
      <c r="E509" s="1" t="s">
        <v>5023</v>
      </c>
      <c r="F509" s="1" t="s">
        <v>5618</v>
      </c>
      <c r="G509" s="1" t="s">
        <v>4808</v>
      </c>
      <c r="H509" s="1" t="s">
        <v>4508</v>
      </c>
      <c r="I509" s="1"/>
      <c r="J509" s="1"/>
      <c r="K509" s="1"/>
      <c r="L509">
        <v>1</v>
      </c>
      <c r="M509">
        <v>2</v>
      </c>
      <c r="N509" s="1">
        <v>1</v>
      </c>
      <c r="O509" s="1" t="s">
        <v>5320</v>
      </c>
    </row>
    <row r="510" spans="1:15" x14ac:dyDescent="0.25">
      <c r="A510" s="1" t="s">
        <v>827</v>
      </c>
      <c r="B510" t="s">
        <v>828</v>
      </c>
      <c r="C510" t="s">
        <v>5</v>
      </c>
      <c r="D510" t="s">
        <v>23</v>
      </c>
      <c r="E510" s="1" t="s">
        <v>5024</v>
      </c>
      <c r="F510" s="1" t="s">
        <v>4658</v>
      </c>
      <c r="G510" s="1" t="s">
        <v>4814</v>
      </c>
      <c r="H510" s="1" t="s">
        <v>5643</v>
      </c>
      <c r="I510" s="1"/>
      <c r="J510" s="1" t="s">
        <v>4509</v>
      </c>
      <c r="K510" s="1"/>
      <c r="L510">
        <v>1</v>
      </c>
      <c r="M510">
        <v>3</v>
      </c>
      <c r="N510" s="1">
        <v>1</v>
      </c>
      <c r="O510" s="1" t="s">
        <v>5320</v>
      </c>
    </row>
    <row r="511" spans="1:15" x14ac:dyDescent="0.25">
      <c r="A511" s="1" t="s">
        <v>829</v>
      </c>
      <c r="B511" t="s">
        <v>830</v>
      </c>
      <c r="C511" t="s">
        <v>5</v>
      </c>
      <c r="D511" t="s">
        <v>23</v>
      </c>
      <c r="E511" s="1" t="s">
        <v>5024</v>
      </c>
      <c r="F511" s="1" t="s">
        <v>5119</v>
      </c>
      <c r="G511" s="1" t="s">
        <v>4814</v>
      </c>
      <c r="H511" s="1" t="s">
        <v>4419</v>
      </c>
      <c r="I511" s="1"/>
      <c r="J511" s="1"/>
      <c r="K511" s="1"/>
      <c r="L511">
        <v>1</v>
      </c>
      <c r="M511">
        <v>2</v>
      </c>
      <c r="N511" s="1">
        <v>1</v>
      </c>
      <c r="O511" s="1" t="s">
        <v>5320</v>
      </c>
    </row>
    <row r="512" spans="1:15" x14ac:dyDescent="0.25">
      <c r="A512" s="1" t="s">
        <v>831</v>
      </c>
      <c r="B512" t="s">
        <v>832</v>
      </c>
      <c r="C512" t="s">
        <v>5</v>
      </c>
      <c r="D512" t="s">
        <v>23</v>
      </c>
      <c r="E512" s="1" t="s">
        <v>5023</v>
      </c>
      <c r="F512" s="1" t="s">
        <v>5419</v>
      </c>
      <c r="G512" s="1" t="s">
        <v>4806</v>
      </c>
      <c r="H512" s="1" t="s">
        <v>4479</v>
      </c>
      <c r="I512" s="1"/>
      <c r="J512" s="1"/>
      <c r="K512" s="1" t="s">
        <v>5708</v>
      </c>
      <c r="L512">
        <v>1</v>
      </c>
      <c r="M512">
        <v>3</v>
      </c>
      <c r="N512" s="1">
        <v>1</v>
      </c>
      <c r="O512" s="1" t="s">
        <v>5320</v>
      </c>
    </row>
    <row r="513" spans="1:15" x14ac:dyDescent="0.25">
      <c r="A513" s="1" t="s">
        <v>833</v>
      </c>
      <c r="B513" t="s">
        <v>834</v>
      </c>
      <c r="C513" t="s">
        <v>5</v>
      </c>
      <c r="D513" t="s">
        <v>23</v>
      </c>
      <c r="E513" s="1" t="s">
        <v>5024</v>
      </c>
      <c r="F513" s="1" t="s">
        <v>5340</v>
      </c>
      <c r="G513" s="1" t="s">
        <v>4814</v>
      </c>
      <c r="H513" s="1" t="s">
        <v>5268</v>
      </c>
      <c r="I513" s="1"/>
      <c r="J513" s="1" t="s">
        <v>4511</v>
      </c>
      <c r="K513" s="1"/>
      <c r="L513">
        <v>1</v>
      </c>
      <c r="M513">
        <v>3</v>
      </c>
      <c r="N513" s="1">
        <v>1</v>
      </c>
      <c r="O513" s="1" t="s">
        <v>5320</v>
      </c>
    </row>
    <row r="514" spans="1:15" x14ac:dyDescent="0.25">
      <c r="A514" s="1" t="s">
        <v>835</v>
      </c>
      <c r="B514" t="s">
        <v>836</v>
      </c>
      <c r="C514" t="s">
        <v>5</v>
      </c>
      <c r="D514" t="s">
        <v>23</v>
      </c>
      <c r="E514" s="1" t="s">
        <v>5024</v>
      </c>
      <c r="F514" s="1" t="s">
        <v>5575</v>
      </c>
      <c r="G514" s="1" t="s">
        <v>4806</v>
      </c>
      <c r="H514" s="1"/>
      <c r="I514" s="1"/>
      <c r="J514" s="1"/>
      <c r="K514" s="1"/>
      <c r="L514">
        <v>1</v>
      </c>
      <c r="M514">
        <v>1</v>
      </c>
      <c r="N514" s="1">
        <v>1</v>
      </c>
      <c r="O514" s="1" t="s">
        <v>5320</v>
      </c>
    </row>
    <row r="515" spans="1:15" x14ac:dyDescent="0.25">
      <c r="A515" s="1" t="s">
        <v>837</v>
      </c>
      <c r="B515" t="s">
        <v>838</v>
      </c>
      <c r="C515" t="s">
        <v>5</v>
      </c>
      <c r="D515" t="s">
        <v>23</v>
      </c>
      <c r="E515" s="1" t="s">
        <v>5024</v>
      </c>
      <c r="F515" s="1" t="s">
        <v>4671</v>
      </c>
      <c r="G515" s="1" t="s">
        <v>4806</v>
      </c>
      <c r="H515" s="1" t="s">
        <v>4512</v>
      </c>
      <c r="I515" s="1"/>
      <c r="J515" s="1"/>
      <c r="K515" s="1"/>
      <c r="L515">
        <v>1</v>
      </c>
      <c r="M515">
        <v>2</v>
      </c>
      <c r="N515" s="1">
        <v>1</v>
      </c>
      <c r="O515" s="1" t="s">
        <v>5320</v>
      </c>
    </row>
    <row r="516" spans="1:15" x14ac:dyDescent="0.25">
      <c r="A516" s="1" t="s">
        <v>839</v>
      </c>
      <c r="B516" t="s">
        <v>840</v>
      </c>
      <c r="C516" t="s">
        <v>5</v>
      </c>
      <c r="D516" t="s">
        <v>23</v>
      </c>
      <c r="E516" s="1" t="s">
        <v>5022</v>
      </c>
      <c r="F516" s="1" t="s">
        <v>5529</v>
      </c>
      <c r="G516" s="1" t="s">
        <v>4807</v>
      </c>
      <c r="H516" s="1" t="s">
        <v>4461</v>
      </c>
      <c r="I516" s="1"/>
      <c r="J516" s="1"/>
      <c r="K516" s="1"/>
      <c r="L516">
        <v>1</v>
      </c>
      <c r="M516">
        <v>2</v>
      </c>
      <c r="N516" s="1">
        <v>1</v>
      </c>
      <c r="O516" s="1" t="s">
        <v>5320</v>
      </c>
    </row>
    <row r="517" spans="1:15" x14ac:dyDescent="0.25">
      <c r="A517" s="1" t="s">
        <v>841</v>
      </c>
      <c r="B517" t="s">
        <v>842</v>
      </c>
      <c r="C517" t="s">
        <v>5</v>
      </c>
      <c r="D517" t="s">
        <v>23</v>
      </c>
      <c r="E517" s="1" t="s">
        <v>5023</v>
      </c>
      <c r="F517" s="1" t="s">
        <v>4673</v>
      </c>
      <c r="G517" s="1" t="s">
        <v>4809</v>
      </c>
      <c r="H517" s="1" t="s">
        <v>4513</v>
      </c>
      <c r="I517" s="1"/>
      <c r="J517" s="1"/>
      <c r="K517" s="1" t="s">
        <v>5709</v>
      </c>
      <c r="L517">
        <v>1</v>
      </c>
      <c r="M517">
        <v>3</v>
      </c>
      <c r="N517" s="1">
        <v>1</v>
      </c>
      <c r="O517" s="1" t="s">
        <v>5320</v>
      </c>
    </row>
    <row r="518" spans="1:15" x14ac:dyDescent="0.25">
      <c r="A518" s="1" t="s">
        <v>843</v>
      </c>
      <c r="B518" t="s">
        <v>844</v>
      </c>
      <c r="C518" t="s">
        <v>5</v>
      </c>
      <c r="D518" t="s">
        <v>23</v>
      </c>
      <c r="E518" s="1" t="s">
        <v>5024</v>
      </c>
      <c r="F518" s="1" t="s">
        <v>4665</v>
      </c>
      <c r="G518" s="1" t="s">
        <v>4806</v>
      </c>
      <c r="H518" s="1" t="s">
        <v>4515</v>
      </c>
      <c r="I518" s="1"/>
      <c r="J518" s="1" t="s">
        <v>4449</v>
      </c>
      <c r="K518" s="1"/>
      <c r="L518">
        <v>1</v>
      </c>
      <c r="M518">
        <v>3</v>
      </c>
      <c r="N518" s="1">
        <v>1</v>
      </c>
      <c r="O518" s="1" t="s">
        <v>5320</v>
      </c>
    </row>
    <row r="519" spans="1:15" x14ac:dyDescent="0.25">
      <c r="A519" s="1" t="s">
        <v>2007</v>
      </c>
      <c r="B519" t="s">
        <v>2008</v>
      </c>
      <c r="C519" t="s">
        <v>5</v>
      </c>
      <c r="D519" t="s">
        <v>85</v>
      </c>
      <c r="E519" s="1" t="s">
        <v>5022</v>
      </c>
      <c r="F519" s="1" t="s">
        <v>4568</v>
      </c>
      <c r="G519" s="1" t="s">
        <v>4807</v>
      </c>
      <c r="H519" s="1"/>
      <c r="I519" s="1"/>
      <c r="J519" s="1"/>
      <c r="K519" s="1"/>
      <c r="L519">
        <v>1</v>
      </c>
      <c r="M519">
        <v>1</v>
      </c>
      <c r="N519" s="1">
        <v>1</v>
      </c>
      <c r="O519" s="1" t="s">
        <v>5320</v>
      </c>
    </row>
    <row r="520" spans="1:15" x14ac:dyDescent="0.25">
      <c r="A520" s="1" t="s">
        <v>2009</v>
      </c>
      <c r="B520" t="s">
        <v>2010</v>
      </c>
      <c r="C520" t="s">
        <v>5</v>
      </c>
      <c r="D520" t="s">
        <v>85</v>
      </c>
      <c r="E520" s="1" t="s">
        <v>5023</v>
      </c>
      <c r="F520" s="1" t="s">
        <v>5028</v>
      </c>
      <c r="G520" s="1" t="s">
        <v>4807</v>
      </c>
      <c r="H520" s="1"/>
      <c r="I520" s="1"/>
      <c r="J520" s="1"/>
      <c r="K520" s="1"/>
      <c r="L520">
        <v>1</v>
      </c>
      <c r="M520">
        <v>1</v>
      </c>
      <c r="N520" s="1">
        <v>1</v>
      </c>
      <c r="O520" s="1" t="s">
        <v>5320</v>
      </c>
    </row>
    <row r="521" spans="1:15" x14ac:dyDescent="0.25">
      <c r="A521" s="1" t="s">
        <v>845</v>
      </c>
      <c r="B521" t="s">
        <v>846</v>
      </c>
      <c r="C521" t="s">
        <v>5</v>
      </c>
      <c r="D521" t="s">
        <v>85</v>
      </c>
      <c r="E521" s="1" t="s">
        <v>5024</v>
      </c>
      <c r="F521" s="1" t="s">
        <v>4986</v>
      </c>
      <c r="G521" s="1" t="s">
        <v>4807</v>
      </c>
      <c r="H521" s="1" t="s">
        <v>4487</v>
      </c>
      <c r="I521" s="1"/>
      <c r="J521" s="1"/>
      <c r="K521" s="1" t="s">
        <v>5710</v>
      </c>
      <c r="L521">
        <v>1</v>
      </c>
      <c r="M521">
        <v>3</v>
      </c>
      <c r="N521" s="1">
        <v>1</v>
      </c>
      <c r="O521" s="1" t="s">
        <v>5320</v>
      </c>
    </row>
    <row r="522" spans="1:15" x14ac:dyDescent="0.25">
      <c r="A522" s="1" t="s">
        <v>847</v>
      </c>
      <c r="B522" t="s">
        <v>848</v>
      </c>
      <c r="C522" t="s">
        <v>5</v>
      </c>
      <c r="D522" t="s">
        <v>85</v>
      </c>
      <c r="E522" s="1" t="s">
        <v>5024</v>
      </c>
      <c r="F522" s="1" t="s">
        <v>4611</v>
      </c>
      <c r="G522" s="1" t="s">
        <v>4806</v>
      </c>
      <c r="H522" s="1"/>
      <c r="I522" s="1"/>
      <c r="J522" s="1"/>
      <c r="K522" s="1" t="s">
        <v>5527</v>
      </c>
      <c r="L522">
        <v>1</v>
      </c>
      <c r="M522">
        <v>2</v>
      </c>
      <c r="N522" s="1">
        <v>1</v>
      </c>
      <c r="O522" s="1" t="s">
        <v>5320</v>
      </c>
    </row>
    <row r="523" spans="1:15" x14ac:dyDescent="0.25">
      <c r="A523" s="1" t="s">
        <v>849</v>
      </c>
      <c r="B523" t="s">
        <v>850</v>
      </c>
      <c r="C523" t="s">
        <v>5</v>
      </c>
      <c r="D523" t="s">
        <v>85</v>
      </c>
      <c r="E523" s="1" t="s">
        <v>5022</v>
      </c>
      <c r="F523" s="1" t="s">
        <v>4648</v>
      </c>
      <c r="G523" s="1" t="s">
        <v>4807</v>
      </c>
      <c r="H523" s="1"/>
      <c r="I523" s="1"/>
      <c r="J523" s="1"/>
      <c r="K523" s="1"/>
      <c r="L523">
        <v>1</v>
      </c>
      <c r="M523">
        <v>1</v>
      </c>
      <c r="N523" s="1">
        <v>1</v>
      </c>
      <c r="O523" s="1" t="s">
        <v>5320</v>
      </c>
    </row>
    <row r="524" spans="1:15" x14ac:dyDescent="0.25">
      <c r="A524" s="1" t="s">
        <v>851</v>
      </c>
      <c r="B524" t="s">
        <v>852</v>
      </c>
      <c r="C524" t="s">
        <v>5</v>
      </c>
      <c r="D524" t="s">
        <v>85</v>
      </c>
      <c r="E524" s="1" t="s">
        <v>5022</v>
      </c>
      <c r="F524" s="1" t="s">
        <v>5028</v>
      </c>
      <c r="G524" s="1" t="s">
        <v>4807</v>
      </c>
      <c r="H524" s="1"/>
      <c r="I524" s="1"/>
      <c r="J524" s="1"/>
      <c r="K524" s="1"/>
      <c r="L524">
        <v>1</v>
      </c>
      <c r="M524">
        <v>1</v>
      </c>
      <c r="N524" s="1">
        <v>1</v>
      </c>
      <c r="O524" s="1" t="s">
        <v>5320</v>
      </c>
    </row>
    <row r="525" spans="1:15" x14ac:dyDescent="0.25">
      <c r="A525" s="1" t="s">
        <v>853</v>
      </c>
      <c r="B525" t="s">
        <v>854</v>
      </c>
      <c r="C525" t="s">
        <v>5</v>
      </c>
      <c r="D525" t="s">
        <v>85</v>
      </c>
      <c r="E525" s="1" t="s">
        <v>5022</v>
      </c>
      <c r="F525" s="1" t="s">
        <v>4626</v>
      </c>
      <c r="G525" s="1" t="s">
        <v>4807</v>
      </c>
      <c r="H525" s="1"/>
      <c r="I525" s="1"/>
      <c r="J525" s="1"/>
      <c r="K525" s="1"/>
      <c r="L525">
        <v>1</v>
      </c>
      <c r="M525">
        <v>1</v>
      </c>
      <c r="N525" s="1">
        <v>1</v>
      </c>
      <c r="O525" s="1" t="s">
        <v>5320</v>
      </c>
    </row>
    <row r="526" spans="1:15" x14ac:dyDescent="0.25">
      <c r="A526" s="1" t="s">
        <v>855</v>
      </c>
      <c r="B526" t="s">
        <v>856</v>
      </c>
      <c r="C526" t="s">
        <v>5</v>
      </c>
      <c r="D526" t="s">
        <v>85</v>
      </c>
      <c r="E526" s="1" t="s">
        <v>5022</v>
      </c>
      <c r="F526" s="1" t="s">
        <v>4657</v>
      </c>
      <c r="G526" s="1" t="s">
        <v>4807</v>
      </c>
      <c r="H526" s="1"/>
      <c r="I526" s="1"/>
      <c r="J526" s="1"/>
      <c r="K526" s="1"/>
      <c r="L526">
        <v>1</v>
      </c>
      <c r="M526">
        <v>1</v>
      </c>
      <c r="N526" s="1">
        <v>1</v>
      </c>
      <c r="O526" s="1" t="s">
        <v>5320</v>
      </c>
    </row>
    <row r="527" spans="1:15" x14ac:dyDescent="0.25">
      <c r="A527" s="1" t="s">
        <v>857</v>
      </c>
      <c r="B527" t="s">
        <v>858</v>
      </c>
      <c r="C527" t="s">
        <v>5</v>
      </c>
      <c r="D527" t="s">
        <v>85</v>
      </c>
      <c r="E527" s="1" t="s">
        <v>5022</v>
      </c>
      <c r="F527" s="1" t="s">
        <v>4723</v>
      </c>
      <c r="G527" s="1" t="s">
        <v>4807</v>
      </c>
      <c r="H527" s="1" t="s">
        <v>4433</v>
      </c>
      <c r="I527" s="1"/>
      <c r="J527" s="1" t="s">
        <v>4439</v>
      </c>
      <c r="K527" s="1"/>
      <c r="L527">
        <v>1</v>
      </c>
      <c r="M527">
        <v>3</v>
      </c>
      <c r="N527" s="1">
        <v>1</v>
      </c>
      <c r="O527" s="1" t="s">
        <v>5320</v>
      </c>
    </row>
    <row r="528" spans="1:15" x14ac:dyDescent="0.25">
      <c r="A528" s="1" t="s">
        <v>859</v>
      </c>
      <c r="B528" t="s">
        <v>860</v>
      </c>
      <c r="C528" t="s">
        <v>5</v>
      </c>
      <c r="D528" t="s">
        <v>85</v>
      </c>
      <c r="E528" s="1" t="s">
        <v>5022</v>
      </c>
      <c r="F528" s="1" t="s">
        <v>4657</v>
      </c>
      <c r="G528" s="1" t="s">
        <v>4807</v>
      </c>
      <c r="H528" s="1"/>
      <c r="I528" s="1"/>
      <c r="J528" s="1"/>
      <c r="K528" s="1"/>
      <c r="L528">
        <v>1</v>
      </c>
      <c r="M528">
        <v>1</v>
      </c>
      <c r="N528" s="1">
        <v>1</v>
      </c>
      <c r="O528" s="1" t="s">
        <v>5320</v>
      </c>
    </row>
    <row r="529" spans="1:15" x14ac:dyDescent="0.25">
      <c r="A529" s="1" t="s">
        <v>861</v>
      </c>
      <c r="B529" t="s">
        <v>862</v>
      </c>
      <c r="C529" t="s">
        <v>5</v>
      </c>
      <c r="D529" t="s">
        <v>85</v>
      </c>
      <c r="E529" s="1" t="s">
        <v>5022</v>
      </c>
      <c r="F529" s="1" t="s">
        <v>5269</v>
      </c>
      <c r="G529" s="1" t="s">
        <v>4807</v>
      </c>
      <c r="H529" s="1"/>
      <c r="I529" s="1"/>
      <c r="J529" s="1"/>
      <c r="K529" s="1"/>
      <c r="L529">
        <v>1</v>
      </c>
      <c r="M529">
        <v>1</v>
      </c>
      <c r="N529" s="1">
        <v>1</v>
      </c>
      <c r="O529" s="1" t="s">
        <v>5320</v>
      </c>
    </row>
    <row r="530" spans="1:15" x14ac:dyDescent="0.25">
      <c r="A530" s="1" t="s">
        <v>863</v>
      </c>
      <c r="B530" t="s">
        <v>864</v>
      </c>
      <c r="C530" t="s">
        <v>5</v>
      </c>
      <c r="D530" t="s">
        <v>85</v>
      </c>
      <c r="E530" s="1" t="s">
        <v>5022</v>
      </c>
      <c r="F530" s="1" t="s">
        <v>5333</v>
      </c>
      <c r="G530" s="1" t="s">
        <v>4807</v>
      </c>
      <c r="H530" s="1"/>
      <c r="I530" s="1"/>
      <c r="J530" s="1"/>
      <c r="K530" s="1"/>
      <c r="L530">
        <v>1</v>
      </c>
      <c r="M530">
        <v>1</v>
      </c>
      <c r="N530" s="1">
        <v>1</v>
      </c>
      <c r="O530" s="1" t="s">
        <v>5320</v>
      </c>
    </row>
    <row r="531" spans="1:15" x14ac:dyDescent="0.25">
      <c r="A531" s="1" t="s">
        <v>2011</v>
      </c>
      <c r="B531" t="s">
        <v>2012</v>
      </c>
      <c r="C531" t="s">
        <v>5</v>
      </c>
      <c r="D531" t="s">
        <v>151</v>
      </c>
      <c r="E531" s="1" t="s">
        <v>5023</v>
      </c>
      <c r="F531" s="1" t="s">
        <v>5331</v>
      </c>
      <c r="G531" s="1" t="s">
        <v>4806</v>
      </c>
      <c r="H531" s="1"/>
      <c r="I531" s="1"/>
      <c r="J531" s="1"/>
      <c r="K531" s="1"/>
      <c r="L531">
        <v>1</v>
      </c>
      <c r="M531">
        <v>1</v>
      </c>
      <c r="N531" s="1">
        <v>1</v>
      </c>
      <c r="O531" s="1" t="s">
        <v>5320</v>
      </c>
    </row>
    <row r="532" spans="1:15" x14ac:dyDescent="0.25">
      <c r="A532" s="1" t="s">
        <v>865</v>
      </c>
      <c r="B532" t="s">
        <v>866</v>
      </c>
      <c r="C532" t="s">
        <v>5</v>
      </c>
      <c r="D532" t="s">
        <v>151</v>
      </c>
      <c r="E532" s="1" t="s">
        <v>5024</v>
      </c>
      <c r="F532" s="1" t="s">
        <v>5163</v>
      </c>
      <c r="G532" s="1" t="s">
        <v>4807</v>
      </c>
      <c r="H532" s="1"/>
      <c r="I532" s="1"/>
      <c r="J532" s="1"/>
      <c r="K532" s="1"/>
      <c r="L532">
        <v>1</v>
      </c>
      <c r="M532">
        <v>1</v>
      </c>
      <c r="N532" s="1">
        <v>1</v>
      </c>
      <c r="O532" s="1" t="s">
        <v>5320</v>
      </c>
    </row>
    <row r="533" spans="1:15" x14ac:dyDescent="0.25">
      <c r="A533" s="1" t="s">
        <v>2013</v>
      </c>
      <c r="B533" t="s">
        <v>2014</v>
      </c>
      <c r="C533" t="s">
        <v>5</v>
      </c>
      <c r="D533" t="s">
        <v>151</v>
      </c>
      <c r="E533" s="1" t="s">
        <v>5022</v>
      </c>
      <c r="F533" s="1" t="s">
        <v>5234</v>
      </c>
      <c r="G533" s="1" t="s">
        <v>4807</v>
      </c>
      <c r="H533" s="1"/>
      <c r="I533" s="1"/>
      <c r="J533" s="1"/>
      <c r="K533" s="1"/>
      <c r="L533">
        <v>1</v>
      </c>
      <c r="M533">
        <v>1</v>
      </c>
      <c r="N533" s="1">
        <v>1</v>
      </c>
      <c r="O533" s="1" t="s">
        <v>5320</v>
      </c>
    </row>
    <row r="534" spans="1:15" x14ac:dyDescent="0.25">
      <c r="A534" s="1" t="s">
        <v>2015</v>
      </c>
      <c r="B534" t="s">
        <v>2016</v>
      </c>
      <c r="C534" t="s">
        <v>5</v>
      </c>
      <c r="D534" t="s">
        <v>151</v>
      </c>
      <c r="E534" s="1" t="s">
        <v>5022</v>
      </c>
      <c r="F534" s="1" t="s">
        <v>5125</v>
      </c>
      <c r="G534" s="1" t="s">
        <v>4807</v>
      </c>
      <c r="H534" s="1"/>
      <c r="I534" s="1"/>
      <c r="J534" s="1"/>
      <c r="K534" s="1"/>
      <c r="L534">
        <v>1</v>
      </c>
      <c r="M534">
        <v>1</v>
      </c>
      <c r="N534" s="1">
        <v>1</v>
      </c>
      <c r="O534" s="1" t="s">
        <v>5320</v>
      </c>
    </row>
    <row r="535" spans="1:15" x14ac:dyDescent="0.25">
      <c r="A535" s="1" t="s">
        <v>867</v>
      </c>
      <c r="B535" t="s">
        <v>868</v>
      </c>
      <c r="C535" t="s">
        <v>5</v>
      </c>
      <c r="D535" t="s">
        <v>151</v>
      </c>
      <c r="E535" s="1" t="s">
        <v>5022</v>
      </c>
      <c r="F535" s="1" t="s">
        <v>4599</v>
      </c>
      <c r="G535" s="1" t="s">
        <v>4807</v>
      </c>
      <c r="H535" s="1"/>
      <c r="I535" s="1"/>
      <c r="J535" s="1"/>
      <c r="K535" s="1"/>
      <c r="L535">
        <v>1</v>
      </c>
      <c r="M535">
        <v>1</v>
      </c>
      <c r="N535" s="1">
        <v>1</v>
      </c>
      <c r="O535" s="1" t="s">
        <v>5320</v>
      </c>
    </row>
    <row r="536" spans="1:15" x14ac:dyDescent="0.25">
      <c r="A536" s="1" t="s">
        <v>2017</v>
      </c>
      <c r="B536" t="s">
        <v>2018</v>
      </c>
      <c r="C536" t="s">
        <v>5</v>
      </c>
      <c r="D536" t="s">
        <v>151</v>
      </c>
      <c r="E536" s="1" t="s">
        <v>5023</v>
      </c>
      <c r="F536" s="1"/>
      <c r="G536" s="1"/>
      <c r="H536" s="1"/>
      <c r="I536" s="1"/>
      <c r="J536" s="1"/>
      <c r="K536" s="1"/>
      <c r="L536">
        <v>0</v>
      </c>
      <c r="M536">
        <v>0</v>
      </c>
      <c r="N536" s="1">
        <v>1</v>
      </c>
      <c r="O536" s="1" t="s">
        <v>4807</v>
      </c>
    </row>
    <row r="537" spans="1:15" x14ac:dyDescent="0.25">
      <c r="A537" s="1" t="s">
        <v>869</v>
      </c>
      <c r="B537" t="s">
        <v>870</v>
      </c>
      <c r="C537" t="s">
        <v>5</v>
      </c>
      <c r="D537" t="s">
        <v>353</v>
      </c>
      <c r="E537" s="1" t="s">
        <v>5024</v>
      </c>
      <c r="F537" s="1" t="s">
        <v>4678</v>
      </c>
      <c r="G537" s="1" t="s">
        <v>4808</v>
      </c>
      <c r="H537" s="1" t="s">
        <v>4423</v>
      </c>
      <c r="I537" s="1"/>
      <c r="J537" s="1"/>
      <c r="K537" s="1" t="s">
        <v>5711</v>
      </c>
      <c r="L537">
        <v>1</v>
      </c>
      <c r="M537">
        <v>3</v>
      </c>
      <c r="N537" s="1">
        <v>1</v>
      </c>
      <c r="O537" s="1" t="s">
        <v>5320</v>
      </c>
    </row>
    <row r="538" spans="1:15" x14ac:dyDescent="0.25">
      <c r="A538" s="1" t="s">
        <v>2019</v>
      </c>
      <c r="B538" t="s">
        <v>2020</v>
      </c>
      <c r="C538" t="s">
        <v>5</v>
      </c>
      <c r="D538" t="s">
        <v>353</v>
      </c>
      <c r="E538" s="1" t="s">
        <v>5023</v>
      </c>
      <c r="F538" s="1" t="s">
        <v>5375</v>
      </c>
      <c r="G538" s="1" t="s">
        <v>4807</v>
      </c>
      <c r="H538" s="1"/>
      <c r="I538" s="1"/>
      <c r="J538" s="1"/>
      <c r="K538" s="1"/>
      <c r="L538">
        <v>1</v>
      </c>
      <c r="M538">
        <v>1</v>
      </c>
      <c r="N538" s="1">
        <v>1</v>
      </c>
      <c r="O538" s="1" t="s">
        <v>5320</v>
      </c>
    </row>
    <row r="539" spans="1:15" x14ac:dyDescent="0.25">
      <c r="A539" s="1" t="s">
        <v>2021</v>
      </c>
      <c r="B539" t="s">
        <v>2022</v>
      </c>
      <c r="C539" t="s">
        <v>5</v>
      </c>
      <c r="D539" t="s">
        <v>353</v>
      </c>
      <c r="E539" s="1" t="s">
        <v>5022</v>
      </c>
      <c r="F539" s="1" t="s">
        <v>5420</v>
      </c>
      <c r="G539" s="1" t="s">
        <v>4809</v>
      </c>
      <c r="H539" s="1"/>
      <c r="I539" s="1"/>
      <c r="J539" s="1"/>
      <c r="K539" s="1"/>
      <c r="L539">
        <v>1</v>
      </c>
      <c r="M539">
        <v>1</v>
      </c>
      <c r="N539" s="1">
        <v>1</v>
      </c>
      <c r="O539" s="1" t="s">
        <v>5320</v>
      </c>
    </row>
    <row r="540" spans="1:15" x14ac:dyDescent="0.25">
      <c r="A540" s="1" t="s">
        <v>871</v>
      </c>
      <c r="B540" t="s">
        <v>872</v>
      </c>
      <c r="C540" t="s">
        <v>5</v>
      </c>
      <c r="D540" t="s">
        <v>168</v>
      </c>
      <c r="E540" s="1" t="s">
        <v>5024</v>
      </c>
      <c r="F540" s="1" t="s">
        <v>4669</v>
      </c>
      <c r="G540" s="1" t="s">
        <v>4807</v>
      </c>
      <c r="H540" s="1" t="s">
        <v>4457</v>
      </c>
      <c r="I540" s="1"/>
      <c r="J540" s="1"/>
      <c r="K540" s="1" t="s">
        <v>5386</v>
      </c>
      <c r="L540">
        <v>1</v>
      </c>
      <c r="M540">
        <v>3</v>
      </c>
      <c r="N540" s="1">
        <v>1</v>
      </c>
      <c r="O540" s="1" t="s">
        <v>5320</v>
      </c>
    </row>
    <row r="541" spans="1:15" x14ac:dyDescent="0.25">
      <c r="A541" s="1" t="s">
        <v>873</v>
      </c>
      <c r="B541" t="s">
        <v>874</v>
      </c>
      <c r="C541" t="s">
        <v>5</v>
      </c>
      <c r="D541" t="s">
        <v>168</v>
      </c>
      <c r="E541" s="1" t="s">
        <v>5022</v>
      </c>
      <c r="F541" s="1" t="s">
        <v>4662</v>
      </c>
      <c r="G541" s="1" t="s">
        <v>4818</v>
      </c>
      <c r="H541" s="1"/>
      <c r="I541" s="1"/>
      <c r="J541" s="1"/>
      <c r="K541" s="1"/>
      <c r="L541">
        <v>1</v>
      </c>
      <c r="M541">
        <v>1</v>
      </c>
      <c r="N541" s="1">
        <v>1</v>
      </c>
      <c r="O541" s="1" t="s">
        <v>5320</v>
      </c>
    </row>
    <row r="542" spans="1:15" x14ac:dyDescent="0.25">
      <c r="A542" s="1" t="s">
        <v>875</v>
      </c>
      <c r="B542" t="s">
        <v>876</v>
      </c>
      <c r="C542" t="s">
        <v>5</v>
      </c>
      <c r="D542" t="s">
        <v>168</v>
      </c>
      <c r="E542" s="1" t="s">
        <v>5022</v>
      </c>
      <c r="F542" s="1" t="s">
        <v>5164</v>
      </c>
      <c r="G542" s="1" t="s">
        <v>4811</v>
      </c>
      <c r="H542" s="1"/>
      <c r="I542" s="1"/>
      <c r="J542" s="1"/>
      <c r="K542" s="1" t="s">
        <v>4832</v>
      </c>
      <c r="L542">
        <v>1</v>
      </c>
      <c r="M542">
        <v>2</v>
      </c>
      <c r="N542" s="1">
        <v>1</v>
      </c>
      <c r="O542" s="1" t="s">
        <v>5320</v>
      </c>
    </row>
    <row r="543" spans="1:15" x14ac:dyDescent="0.25">
      <c r="A543" s="1" t="s">
        <v>877</v>
      </c>
      <c r="B543" t="s">
        <v>878</v>
      </c>
      <c r="C543" t="s">
        <v>5</v>
      </c>
      <c r="D543" t="s">
        <v>168</v>
      </c>
      <c r="E543" s="1" t="s">
        <v>5022</v>
      </c>
      <c r="F543" s="1" t="s">
        <v>5165</v>
      </c>
      <c r="G543" s="1" t="s">
        <v>4807</v>
      </c>
      <c r="H543" s="1"/>
      <c r="I543" s="1"/>
      <c r="J543" s="1"/>
      <c r="K543" s="1" t="s">
        <v>5712</v>
      </c>
      <c r="L543">
        <v>1</v>
      </c>
      <c r="M543">
        <v>2</v>
      </c>
      <c r="N543" s="1">
        <v>1</v>
      </c>
      <c r="O543" s="1" t="s">
        <v>5320</v>
      </c>
    </row>
    <row r="544" spans="1:15" x14ac:dyDescent="0.25">
      <c r="A544" s="1" t="s">
        <v>879</v>
      </c>
      <c r="B544" t="s">
        <v>880</v>
      </c>
      <c r="C544" t="s">
        <v>5</v>
      </c>
      <c r="D544" t="s">
        <v>168</v>
      </c>
      <c r="E544" s="1" t="s">
        <v>5022</v>
      </c>
      <c r="F544" s="1" t="s">
        <v>4587</v>
      </c>
      <c r="G544" s="1" t="s">
        <v>4807</v>
      </c>
      <c r="H544" s="1"/>
      <c r="I544" s="1"/>
      <c r="J544" s="1"/>
      <c r="K544" s="1" t="s">
        <v>5713</v>
      </c>
      <c r="L544">
        <v>1</v>
      </c>
      <c r="M544">
        <v>2</v>
      </c>
      <c r="N544" s="1">
        <v>1</v>
      </c>
      <c r="O544" s="1" t="s">
        <v>5320</v>
      </c>
    </row>
    <row r="545" spans="1:15" x14ac:dyDescent="0.25">
      <c r="A545" s="1" t="s">
        <v>2023</v>
      </c>
      <c r="B545" t="s">
        <v>2024</v>
      </c>
      <c r="C545" t="s">
        <v>5</v>
      </c>
      <c r="D545" t="s">
        <v>168</v>
      </c>
      <c r="E545" s="1" t="s">
        <v>5022</v>
      </c>
      <c r="F545" s="1" t="s">
        <v>4999</v>
      </c>
      <c r="G545" s="1" t="s">
        <v>4807</v>
      </c>
      <c r="H545" s="1"/>
      <c r="I545" s="1"/>
      <c r="J545" s="1"/>
      <c r="K545" s="1"/>
      <c r="L545">
        <v>1</v>
      </c>
      <c r="M545">
        <v>1</v>
      </c>
      <c r="N545" s="1">
        <v>1</v>
      </c>
      <c r="O545" s="1" t="s">
        <v>5320</v>
      </c>
    </row>
    <row r="546" spans="1:15" x14ac:dyDescent="0.25">
      <c r="A546" s="1" t="s">
        <v>881</v>
      </c>
      <c r="B546" t="s">
        <v>882</v>
      </c>
      <c r="C546" t="s">
        <v>5</v>
      </c>
      <c r="D546" t="s">
        <v>168</v>
      </c>
      <c r="E546" s="1" t="s">
        <v>5022</v>
      </c>
      <c r="F546" s="1" t="s">
        <v>4702</v>
      </c>
      <c r="G546" s="1" t="s">
        <v>4807</v>
      </c>
      <c r="H546" s="1"/>
      <c r="I546" s="1"/>
      <c r="J546" s="1"/>
      <c r="K546" s="1" t="s">
        <v>5387</v>
      </c>
      <c r="L546">
        <v>1</v>
      </c>
      <c r="M546">
        <v>2</v>
      </c>
      <c r="N546" s="1">
        <v>1</v>
      </c>
      <c r="O546" s="1" t="s">
        <v>5320</v>
      </c>
    </row>
    <row r="547" spans="1:15" x14ac:dyDescent="0.25">
      <c r="A547" s="1" t="s">
        <v>883</v>
      </c>
      <c r="B547" t="s">
        <v>884</v>
      </c>
      <c r="C547" t="s">
        <v>5</v>
      </c>
      <c r="D547" t="s">
        <v>59</v>
      </c>
      <c r="E547" s="1" t="s">
        <v>5034</v>
      </c>
      <c r="F547" s="1" t="s">
        <v>5576</v>
      </c>
      <c r="G547" s="1" t="s">
        <v>4807</v>
      </c>
      <c r="H547" s="1"/>
      <c r="I547" s="1"/>
      <c r="J547" s="1"/>
      <c r="K547" s="1" t="s">
        <v>5270</v>
      </c>
      <c r="L547">
        <v>1</v>
      </c>
      <c r="M547">
        <v>2</v>
      </c>
      <c r="N547" s="1">
        <v>1</v>
      </c>
      <c r="O547" s="1" t="s">
        <v>5320</v>
      </c>
    </row>
    <row r="548" spans="1:15" x14ac:dyDescent="0.25">
      <c r="A548" s="1" t="s">
        <v>885</v>
      </c>
      <c r="B548" t="s">
        <v>886</v>
      </c>
      <c r="C548" t="s">
        <v>5</v>
      </c>
      <c r="D548" t="s">
        <v>59</v>
      </c>
      <c r="E548" s="1" t="s">
        <v>5023</v>
      </c>
      <c r="F548" s="1" t="s">
        <v>4669</v>
      </c>
      <c r="G548" s="1" t="s">
        <v>4807</v>
      </c>
      <c r="H548" s="1"/>
      <c r="I548" s="1"/>
      <c r="J548" s="1"/>
      <c r="K548" s="1"/>
      <c r="L548">
        <v>1</v>
      </c>
      <c r="M548">
        <v>1</v>
      </c>
      <c r="N548" s="1">
        <v>1</v>
      </c>
      <c r="O548" s="1" t="s">
        <v>5320</v>
      </c>
    </row>
    <row r="549" spans="1:15" x14ac:dyDescent="0.25">
      <c r="A549" s="1" t="s">
        <v>2025</v>
      </c>
      <c r="B549" t="s">
        <v>2026</v>
      </c>
      <c r="C549" t="s">
        <v>5</v>
      </c>
      <c r="D549" t="s">
        <v>59</v>
      </c>
      <c r="E549" s="1" t="s">
        <v>5022</v>
      </c>
      <c r="F549" s="1" t="s">
        <v>5127</v>
      </c>
      <c r="G549" s="1" t="s">
        <v>4807</v>
      </c>
      <c r="H549" s="1"/>
      <c r="I549" s="1"/>
      <c r="J549" s="1"/>
      <c r="K549" s="1"/>
      <c r="L549">
        <v>1</v>
      </c>
      <c r="M549">
        <v>1</v>
      </c>
      <c r="N549" s="1">
        <v>1</v>
      </c>
      <c r="O549" s="1" t="s">
        <v>5320</v>
      </c>
    </row>
    <row r="550" spans="1:15" x14ac:dyDescent="0.25">
      <c r="A550" s="1" t="s">
        <v>2027</v>
      </c>
      <c r="B550" t="s">
        <v>2028</v>
      </c>
      <c r="C550" t="s">
        <v>5</v>
      </c>
      <c r="D550" t="s">
        <v>59</v>
      </c>
      <c r="E550" s="1" t="s">
        <v>5022</v>
      </c>
      <c r="F550" s="1" t="s">
        <v>4999</v>
      </c>
      <c r="G550" s="1" t="s">
        <v>4807</v>
      </c>
      <c r="H550" s="1"/>
      <c r="I550" s="1"/>
      <c r="J550" s="1"/>
      <c r="K550" s="1"/>
      <c r="L550">
        <v>1</v>
      </c>
      <c r="M550">
        <v>1</v>
      </c>
      <c r="N550" s="1">
        <v>1</v>
      </c>
      <c r="O550" s="1" t="s">
        <v>5320</v>
      </c>
    </row>
    <row r="551" spans="1:15" x14ac:dyDescent="0.25">
      <c r="A551" s="1" t="s">
        <v>2029</v>
      </c>
      <c r="B551" t="s">
        <v>2030</v>
      </c>
      <c r="C551" t="s">
        <v>5</v>
      </c>
      <c r="D551" t="s">
        <v>59</v>
      </c>
      <c r="E551" s="1" t="s">
        <v>5023</v>
      </c>
      <c r="F551" s="1" t="s">
        <v>5234</v>
      </c>
      <c r="G551" s="1" t="s">
        <v>4807</v>
      </c>
      <c r="H551" s="1"/>
      <c r="I551" s="1"/>
      <c r="J551" s="1"/>
      <c r="K551" s="1" t="s">
        <v>4833</v>
      </c>
      <c r="L551">
        <v>1</v>
      </c>
      <c r="M551">
        <v>2</v>
      </c>
      <c r="N551" s="1">
        <v>1</v>
      </c>
      <c r="O551" s="1" t="s">
        <v>5320</v>
      </c>
    </row>
    <row r="552" spans="1:15" x14ac:dyDescent="0.25">
      <c r="A552" s="1" t="s">
        <v>887</v>
      </c>
      <c r="B552" t="s">
        <v>888</v>
      </c>
      <c r="C552" t="s">
        <v>5</v>
      </c>
      <c r="D552" t="s">
        <v>22</v>
      </c>
      <c r="E552" s="1" t="s">
        <v>5022</v>
      </c>
      <c r="F552" s="1" t="s">
        <v>5000</v>
      </c>
      <c r="G552" s="1" t="s">
        <v>4808</v>
      </c>
      <c r="H552" s="1" t="s">
        <v>4440</v>
      </c>
      <c r="I552" s="1"/>
      <c r="J552" s="1"/>
      <c r="K552" s="1"/>
      <c r="L552">
        <v>1</v>
      </c>
      <c r="M552">
        <v>2</v>
      </c>
      <c r="N552" s="1">
        <v>1</v>
      </c>
      <c r="O552" s="1" t="s">
        <v>5320</v>
      </c>
    </row>
    <row r="553" spans="1:15" x14ac:dyDescent="0.25">
      <c r="A553" s="1" t="s">
        <v>889</v>
      </c>
      <c r="B553" t="s">
        <v>890</v>
      </c>
      <c r="C553" t="s">
        <v>5</v>
      </c>
      <c r="D553" t="s">
        <v>22</v>
      </c>
      <c r="E553" s="1" t="s">
        <v>5022</v>
      </c>
      <c r="F553" s="1" t="s">
        <v>4625</v>
      </c>
      <c r="G553" s="1" t="s">
        <v>4807</v>
      </c>
      <c r="H553" s="1"/>
      <c r="I553" s="1"/>
      <c r="J553" s="1"/>
      <c r="K553" s="1"/>
      <c r="L553">
        <v>1</v>
      </c>
      <c r="M553">
        <v>1</v>
      </c>
      <c r="N553" s="1">
        <v>1</v>
      </c>
      <c r="O553" s="1" t="s">
        <v>5320</v>
      </c>
    </row>
    <row r="554" spans="1:15" x14ac:dyDescent="0.25">
      <c r="A554" s="1" t="s">
        <v>891</v>
      </c>
      <c r="B554" t="s">
        <v>892</v>
      </c>
      <c r="C554" t="s">
        <v>5</v>
      </c>
      <c r="D554" t="s">
        <v>22</v>
      </c>
      <c r="E554" s="1" t="s">
        <v>5022</v>
      </c>
      <c r="F554" s="1" t="s">
        <v>4638</v>
      </c>
      <c r="G554" s="1" t="s">
        <v>4807</v>
      </c>
      <c r="H554" s="1" t="s">
        <v>4416</v>
      </c>
      <c r="I554" s="1"/>
      <c r="J554" s="1"/>
      <c r="K554" s="1"/>
      <c r="L554">
        <v>1</v>
      </c>
      <c r="M554">
        <v>2</v>
      </c>
      <c r="N554" s="1">
        <v>1</v>
      </c>
      <c r="O554" s="1" t="s">
        <v>5320</v>
      </c>
    </row>
    <row r="555" spans="1:15" x14ac:dyDescent="0.25">
      <c r="A555" s="1" t="s">
        <v>2031</v>
      </c>
      <c r="B555" t="s">
        <v>2032</v>
      </c>
      <c r="C555" t="s">
        <v>5</v>
      </c>
      <c r="D555" t="s">
        <v>510</v>
      </c>
      <c r="E555" s="1" t="s">
        <v>5022</v>
      </c>
      <c r="F555" s="1"/>
      <c r="G555" s="1"/>
      <c r="H555" s="1"/>
      <c r="I555" s="1"/>
      <c r="J555" s="1"/>
      <c r="K555" s="1"/>
      <c r="L555">
        <v>0</v>
      </c>
      <c r="M555">
        <v>0</v>
      </c>
      <c r="N555" s="1">
        <v>1</v>
      </c>
      <c r="O555" s="1" t="s">
        <v>4807</v>
      </c>
    </row>
    <row r="556" spans="1:15" x14ac:dyDescent="0.25">
      <c r="A556" s="1" t="s">
        <v>893</v>
      </c>
      <c r="B556" t="s">
        <v>894</v>
      </c>
      <c r="C556" t="s">
        <v>5</v>
      </c>
      <c r="D556" t="s">
        <v>510</v>
      </c>
      <c r="E556" s="1" t="s">
        <v>5022</v>
      </c>
      <c r="F556" s="1" t="s">
        <v>5166</v>
      </c>
      <c r="G556" s="1" t="s">
        <v>4818</v>
      </c>
      <c r="H556" s="1"/>
      <c r="I556" s="1"/>
      <c r="J556" s="1"/>
      <c r="K556" s="1" t="s">
        <v>5714</v>
      </c>
      <c r="L556">
        <v>1</v>
      </c>
      <c r="M556">
        <v>2</v>
      </c>
      <c r="N556" s="1">
        <v>1</v>
      </c>
      <c r="O556" s="1" t="s">
        <v>5320</v>
      </c>
    </row>
    <row r="557" spans="1:15" x14ac:dyDescent="0.25">
      <c r="A557" s="1" t="s">
        <v>895</v>
      </c>
      <c r="B557" t="s">
        <v>896</v>
      </c>
      <c r="C557" t="s">
        <v>5</v>
      </c>
      <c r="D557" t="s">
        <v>510</v>
      </c>
      <c r="E557" s="1" t="s">
        <v>5024</v>
      </c>
      <c r="F557" s="1" t="s">
        <v>4565</v>
      </c>
      <c r="G557" s="1" t="s">
        <v>4811</v>
      </c>
      <c r="H557" s="1"/>
      <c r="I557" s="1"/>
      <c r="J557" s="1"/>
      <c r="K557" s="1"/>
      <c r="L557">
        <v>1</v>
      </c>
      <c r="M557">
        <v>1</v>
      </c>
      <c r="N557" s="1">
        <v>1</v>
      </c>
      <c r="O557" s="1" t="s">
        <v>5320</v>
      </c>
    </row>
    <row r="558" spans="1:15" x14ac:dyDescent="0.25">
      <c r="A558" s="1" t="s">
        <v>897</v>
      </c>
      <c r="B558" t="s">
        <v>898</v>
      </c>
      <c r="C558" t="s">
        <v>5</v>
      </c>
      <c r="D558" t="s">
        <v>310</v>
      </c>
      <c r="E558" s="1" t="s">
        <v>5022</v>
      </c>
      <c r="F558" s="1" t="s">
        <v>4608</v>
      </c>
      <c r="G558" s="1" t="s">
        <v>4807</v>
      </c>
      <c r="H558" s="1"/>
      <c r="I558" s="1"/>
      <c r="J558" s="1"/>
      <c r="K558" s="1"/>
      <c r="L558">
        <v>1</v>
      </c>
      <c r="M558">
        <v>1</v>
      </c>
      <c r="N558" s="1">
        <v>1</v>
      </c>
      <c r="O558" s="1" t="s">
        <v>5320</v>
      </c>
    </row>
    <row r="559" spans="1:15" x14ac:dyDescent="0.25">
      <c r="A559" s="1" t="s">
        <v>899</v>
      </c>
      <c r="B559" t="s">
        <v>900</v>
      </c>
      <c r="C559" t="s">
        <v>5</v>
      </c>
      <c r="D559" t="s">
        <v>310</v>
      </c>
      <c r="E559" s="1" t="s">
        <v>5022</v>
      </c>
      <c r="F559" s="1" t="s">
        <v>4662</v>
      </c>
      <c r="G559" s="1" t="s">
        <v>4807</v>
      </c>
      <c r="H559" s="1"/>
      <c r="I559" s="1"/>
      <c r="J559" s="1"/>
      <c r="K559" s="1"/>
      <c r="L559">
        <v>1</v>
      </c>
      <c r="M559">
        <v>1</v>
      </c>
      <c r="N559" s="1">
        <v>1</v>
      </c>
      <c r="O559" s="1" t="s">
        <v>5320</v>
      </c>
    </row>
    <row r="560" spans="1:15" x14ac:dyDescent="0.25">
      <c r="A560" s="1" t="s">
        <v>901</v>
      </c>
      <c r="B560" t="s">
        <v>902</v>
      </c>
      <c r="C560" t="s">
        <v>5</v>
      </c>
      <c r="D560" t="s">
        <v>310</v>
      </c>
      <c r="E560" s="1" t="s">
        <v>5024</v>
      </c>
      <c r="F560" s="1" t="s">
        <v>4754</v>
      </c>
      <c r="G560" s="1" t="s">
        <v>4807</v>
      </c>
      <c r="H560" s="1"/>
      <c r="I560" s="1"/>
      <c r="J560" s="1"/>
      <c r="K560" s="1"/>
      <c r="L560">
        <v>1</v>
      </c>
      <c r="M560">
        <v>1</v>
      </c>
      <c r="N560" s="1">
        <v>1</v>
      </c>
      <c r="O560" s="1" t="s">
        <v>5320</v>
      </c>
    </row>
    <row r="561" spans="1:15" x14ac:dyDescent="0.25">
      <c r="A561" s="1" t="s">
        <v>903</v>
      </c>
      <c r="B561" t="s">
        <v>904</v>
      </c>
      <c r="C561" t="s">
        <v>5</v>
      </c>
      <c r="D561" t="s">
        <v>310</v>
      </c>
      <c r="E561" s="1" t="s">
        <v>5022</v>
      </c>
      <c r="F561" s="1" t="s">
        <v>4668</v>
      </c>
      <c r="G561" s="1" t="s">
        <v>4806</v>
      </c>
      <c r="H561" s="1"/>
      <c r="I561" s="1"/>
      <c r="J561" s="1"/>
      <c r="K561" s="1"/>
      <c r="L561">
        <v>1</v>
      </c>
      <c r="M561">
        <v>1</v>
      </c>
      <c r="N561" s="1">
        <v>1</v>
      </c>
      <c r="O561" s="1" t="s">
        <v>5320</v>
      </c>
    </row>
    <row r="562" spans="1:15" x14ac:dyDescent="0.25">
      <c r="A562" s="1" t="s">
        <v>905</v>
      </c>
      <c r="B562" t="s">
        <v>906</v>
      </c>
      <c r="C562" t="s">
        <v>5</v>
      </c>
      <c r="D562" t="s">
        <v>310</v>
      </c>
      <c r="E562" s="1" t="s">
        <v>5022</v>
      </c>
      <c r="F562" s="1"/>
      <c r="G562" s="1"/>
      <c r="H562" s="1"/>
      <c r="I562" s="1"/>
      <c r="J562" s="1"/>
      <c r="K562" s="1"/>
      <c r="L562">
        <v>0</v>
      </c>
      <c r="M562">
        <v>0</v>
      </c>
      <c r="N562" s="1">
        <v>1</v>
      </c>
      <c r="O562" s="1" t="s">
        <v>4807</v>
      </c>
    </row>
    <row r="563" spans="1:15" x14ac:dyDescent="0.25">
      <c r="A563" s="1" t="s">
        <v>907</v>
      </c>
      <c r="B563" t="s">
        <v>908</v>
      </c>
      <c r="C563" t="s">
        <v>5</v>
      </c>
      <c r="D563" t="s">
        <v>310</v>
      </c>
      <c r="E563" s="1" t="s">
        <v>5024</v>
      </c>
      <c r="F563" s="1" t="s">
        <v>4635</v>
      </c>
      <c r="G563" s="1" t="s">
        <v>4807</v>
      </c>
      <c r="H563" s="1" t="s">
        <v>4454</v>
      </c>
      <c r="I563" s="1"/>
      <c r="J563" s="1"/>
      <c r="K563" s="1"/>
      <c r="L563">
        <v>1</v>
      </c>
      <c r="M563">
        <v>2</v>
      </c>
      <c r="N563" s="1">
        <v>1</v>
      </c>
      <c r="O563" s="1" t="s">
        <v>5320</v>
      </c>
    </row>
    <row r="564" spans="1:15" x14ac:dyDescent="0.25">
      <c r="A564" s="1" t="s">
        <v>909</v>
      </c>
      <c r="B564" t="s">
        <v>910</v>
      </c>
      <c r="C564" t="s">
        <v>5</v>
      </c>
      <c r="D564" t="s">
        <v>310</v>
      </c>
      <c r="E564" s="1" t="s">
        <v>5022</v>
      </c>
      <c r="F564" s="1" t="s">
        <v>4744</v>
      </c>
      <c r="G564" s="1" t="s">
        <v>4810</v>
      </c>
      <c r="H564" s="1"/>
      <c r="I564" s="1"/>
      <c r="J564" s="1"/>
      <c r="K564" s="1"/>
      <c r="L564">
        <v>1</v>
      </c>
      <c r="M564">
        <v>1</v>
      </c>
      <c r="N564" s="1">
        <v>1</v>
      </c>
      <c r="O564" s="1" t="s">
        <v>5320</v>
      </c>
    </row>
    <row r="565" spans="1:15" x14ac:dyDescent="0.25">
      <c r="A565" s="1" t="s">
        <v>911</v>
      </c>
      <c r="B565" t="s">
        <v>912</v>
      </c>
      <c r="C565" t="s">
        <v>5</v>
      </c>
      <c r="D565" t="s">
        <v>310</v>
      </c>
      <c r="E565" s="1" t="s">
        <v>5022</v>
      </c>
      <c r="F565" s="1" t="s">
        <v>4671</v>
      </c>
      <c r="G565" s="1" t="s">
        <v>4819</v>
      </c>
      <c r="H565" s="1"/>
      <c r="I565" s="1"/>
      <c r="J565" s="1"/>
      <c r="K565" s="1"/>
      <c r="L565">
        <v>1</v>
      </c>
      <c r="M565">
        <v>1</v>
      </c>
      <c r="N565" s="1">
        <v>1</v>
      </c>
      <c r="O565" s="1" t="s">
        <v>5320</v>
      </c>
    </row>
    <row r="566" spans="1:15" x14ac:dyDescent="0.25">
      <c r="A566" s="1" t="s">
        <v>913</v>
      </c>
      <c r="B566" t="s">
        <v>914</v>
      </c>
      <c r="C566" t="s">
        <v>5</v>
      </c>
      <c r="D566" t="s">
        <v>310</v>
      </c>
      <c r="E566" s="1" t="s">
        <v>5022</v>
      </c>
      <c r="F566" s="1" t="s">
        <v>4662</v>
      </c>
      <c r="G566" s="1" t="s">
        <v>4834</v>
      </c>
      <c r="H566" s="1"/>
      <c r="I566" s="1"/>
      <c r="J566" s="1"/>
      <c r="K566" s="1"/>
      <c r="L566">
        <v>1</v>
      </c>
      <c r="M566">
        <v>1</v>
      </c>
      <c r="N566" s="1">
        <v>1</v>
      </c>
      <c r="O566" s="1" t="s">
        <v>5320</v>
      </c>
    </row>
    <row r="567" spans="1:15" x14ac:dyDescent="0.25">
      <c r="A567" s="1" t="s">
        <v>915</v>
      </c>
      <c r="B567" t="s">
        <v>916</v>
      </c>
      <c r="C567" t="s">
        <v>5</v>
      </c>
      <c r="D567" t="s">
        <v>310</v>
      </c>
      <c r="E567" s="1" t="s">
        <v>5022</v>
      </c>
      <c r="F567" s="1" t="s">
        <v>4635</v>
      </c>
      <c r="G567" s="1" t="s">
        <v>4807</v>
      </c>
      <c r="H567" s="1"/>
      <c r="I567" s="1"/>
      <c r="J567" s="1"/>
      <c r="K567" s="1"/>
      <c r="L567">
        <v>1</v>
      </c>
      <c r="M567">
        <v>1</v>
      </c>
      <c r="N567" s="1">
        <v>1</v>
      </c>
      <c r="O567" s="1" t="s">
        <v>5320</v>
      </c>
    </row>
    <row r="568" spans="1:15" x14ac:dyDescent="0.25">
      <c r="A568" s="1" t="s">
        <v>917</v>
      </c>
      <c r="B568" t="s">
        <v>918</v>
      </c>
      <c r="C568" t="s">
        <v>5</v>
      </c>
      <c r="D568" t="s">
        <v>205</v>
      </c>
      <c r="E568" s="1" t="s">
        <v>5022</v>
      </c>
      <c r="F568" s="1" t="s">
        <v>4999</v>
      </c>
      <c r="G568" s="1" t="s">
        <v>4807</v>
      </c>
      <c r="H568" s="1" t="s">
        <v>4476</v>
      </c>
      <c r="I568" s="1"/>
      <c r="J568" s="1"/>
      <c r="K568" s="1"/>
      <c r="L568">
        <v>1</v>
      </c>
      <c r="M568">
        <v>2</v>
      </c>
      <c r="N568" s="1">
        <v>1</v>
      </c>
      <c r="O568" s="1" t="s">
        <v>5320</v>
      </c>
    </row>
    <row r="569" spans="1:15" x14ac:dyDescent="0.25">
      <c r="A569" s="1" t="s">
        <v>919</v>
      </c>
      <c r="B569" t="s">
        <v>920</v>
      </c>
      <c r="C569" t="s">
        <v>5</v>
      </c>
      <c r="D569" t="s">
        <v>205</v>
      </c>
      <c r="E569" s="1" t="s">
        <v>5022</v>
      </c>
      <c r="F569" s="1" t="s">
        <v>4650</v>
      </c>
      <c r="G569" s="1" t="s">
        <v>4818</v>
      </c>
      <c r="H569" s="1"/>
      <c r="I569" s="1"/>
      <c r="J569" s="1"/>
      <c r="K569" s="1" t="s">
        <v>5530</v>
      </c>
      <c r="L569">
        <v>1</v>
      </c>
      <c r="M569">
        <v>2</v>
      </c>
      <c r="N569" s="1">
        <v>1</v>
      </c>
      <c r="O569" s="1" t="s">
        <v>5320</v>
      </c>
    </row>
    <row r="570" spans="1:15" x14ac:dyDescent="0.25">
      <c r="A570" s="1" t="s">
        <v>921</v>
      </c>
      <c r="B570" t="s">
        <v>922</v>
      </c>
      <c r="C570" t="s">
        <v>5</v>
      </c>
      <c r="D570" t="s">
        <v>205</v>
      </c>
      <c r="E570" s="1" t="s">
        <v>5022</v>
      </c>
      <c r="F570" s="1" t="s">
        <v>5126</v>
      </c>
      <c r="G570" s="1" t="s">
        <v>4807</v>
      </c>
      <c r="H570" s="1"/>
      <c r="I570" s="1"/>
      <c r="J570" s="1"/>
      <c r="K570" s="1"/>
      <c r="L570">
        <v>1</v>
      </c>
      <c r="M570">
        <v>1</v>
      </c>
      <c r="N570" s="1">
        <v>1</v>
      </c>
      <c r="O570" s="1" t="s">
        <v>5320</v>
      </c>
    </row>
    <row r="571" spans="1:15" x14ac:dyDescent="0.25">
      <c r="A571" s="1" t="s">
        <v>2033</v>
      </c>
      <c r="B571" t="s">
        <v>2034</v>
      </c>
      <c r="C571" t="s">
        <v>5</v>
      </c>
      <c r="D571" t="s">
        <v>210</v>
      </c>
      <c r="E571" s="1" t="s">
        <v>5022</v>
      </c>
      <c r="F571" s="1" t="s">
        <v>5167</v>
      </c>
      <c r="G571" s="1" t="s">
        <v>4807</v>
      </c>
      <c r="H571" s="1"/>
      <c r="I571" s="1"/>
      <c r="J571" s="1"/>
      <c r="K571" s="1"/>
      <c r="L571">
        <v>1</v>
      </c>
      <c r="M571">
        <v>1</v>
      </c>
      <c r="N571" s="1">
        <v>1</v>
      </c>
      <c r="O571" s="1" t="s">
        <v>5320</v>
      </c>
    </row>
    <row r="572" spans="1:15" x14ac:dyDescent="0.25">
      <c r="A572" s="1" t="s">
        <v>923</v>
      </c>
      <c r="B572" t="s">
        <v>924</v>
      </c>
      <c r="C572" t="s">
        <v>5</v>
      </c>
      <c r="D572" t="s">
        <v>42</v>
      </c>
      <c r="E572" s="1" t="s">
        <v>5022</v>
      </c>
      <c r="F572" s="1" t="s">
        <v>4635</v>
      </c>
      <c r="G572" s="1" t="s">
        <v>4807</v>
      </c>
      <c r="H572" s="1"/>
      <c r="I572" s="1"/>
      <c r="J572" s="1"/>
      <c r="K572" s="1"/>
      <c r="L572">
        <v>1</v>
      </c>
      <c r="M572">
        <v>1</v>
      </c>
      <c r="N572" s="1">
        <v>1</v>
      </c>
      <c r="O572" s="1" t="s">
        <v>5320</v>
      </c>
    </row>
    <row r="573" spans="1:15" x14ac:dyDescent="0.25">
      <c r="A573" s="1" t="s">
        <v>925</v>
      </c>
      <c r="B573" t="s">
        <v>926</v>
      </c>
      <c r="C573" t="s">
        <v>5</v>
      </c>
      <c r="D573" t="s">
        <v>42</v>
      </c>
      <c r="E573" s="1" t="s">
        <v>5022</v>
      </c>
      <c r="F573" s="1" t="s">
        <v>4694</v>
      </c>
      <c r="G573" s="1" t="s">
        <v>4807</v>
      </c>
      <c r="H573" s="1"/>
      <c r="I573" s="1"/>
      <c r="J573" s="1"/>
      <c r="K573" s="1"/>
      <c r="L573">
        <v>1</v>
      </c>
      <c r="M573">
        <v>1</v>
      </c>
      <c r="N573" s="1">
        <v>1</v>
      </c>
      <c r="O573" s="1" t="s">
        <v>5320</v>
      </c>
    </row>
    <row r="574" spans="1:15" x14ac:dyDescent="0.25">
      <c r="A574" s="1" t="s">
        <v>927</v>
      </c>
      <c r="B574" t="s">
        <v>928</v>
      </c>
      <c r="C574" t="s">
        <v>5</v>
      </c>
      <c r="D574" t="s">
        <v>42</v>
      </c>
      <c r="E574" s="1" t="s">
        <v>5022</v>
      </c>
      <c r="F574" s="1" t="s">
        <v>4634</v>
      </c>
      <c r="G574" s="1" t="s">
        <v>4807</v>
      </c>
      <c r="H574" s="1"/>
      <c r="I574" s="1"/>
      <c r="J574" s="1"/>
      <c r="K574" s="1"/>
      <c r="L574">
        <v>1</v>
      </c>
      <c r="M574">
        <v>1</v>
      </c>
      <c r="N574" s="1">
        <v>1</v>
      </c>
      <c r="O574" s="1" t="s">
        <v>5320</v>
      </c>
    </row>
    <row r="575" spans="1:15" x14ac:dyDescent="0.25">
      <c r="A575" s="1" t="s">
        <v>929</v>
      </c>
      <c r="B575" t="s">
        <v>930</v>
      </c>
      <c r="C575" t="s">
        <v>5</v>
      </c>
      <c r="D575" t="s">
        <v>26</v>
      </c>
      <c r="E575" s="1" t="s">
        <v>5022</v>
      </c>
      <c r="F575" s="1" t="s">
        <v>5471</v>
      </c>
      <c r="G575" s="1" t="s">
        <v>4807</v>
      </c>
      <c r="H575" s="1"/>
      <c r="I575" s="1"/>
      <c r="J575" s="1"/>
      <c r="K575" s="1" t="s">
        <v>5472</v>
      </c>
      <c r="L575">
        <v>1</v>
      </c>
      <c r="M575">
        <v>2</v>
      </c>
      <c r="N575" s="1">
        <v>1</v>
      </c>
      <c r="O575" s="1" t="s">
        <v>5320</v>
      </c>
    </row>
    <row r="576" spans="1:15" x14ac:dyDescent="0.25">
      <c r="A576" s="1" t="s">
        <v>2035</v>
      </c>
      <c r="B576" t="s">
        <v>2036</v>
      </c>
      <c r="C576" t="s">
        <v>5</v>
      </c>
      <c r="D576" t="s">
        <v>26</v>
      </c>
      <c r="E576" s="1" t="s">
        <v>5022</v>
      </c>
      <c r="F576" s="1" t="s">
        <v>4629</v>
      </c>
      <c r="G576" s="1" t="s">
        <v>4807</v>
      </c>
      <c r="H576" s="1" t="s">
        <v>4517</v>
      </c>
      <c r="I576" s="1"/>
      <c r="J576" s="1"/>
      <c r="K576" s="1"/>
      <c r="L576">
        <v>1</v>
      </c>
      <c r="M576">
        <v>2</v>
      </c>
      <c r="N576" s="1">
        <v>1</v>
      </c>
      <c r="O576" s="1" t="s">
        <v>5320</v>
      </c>
    </row>
    <row r="577" spans="1:15" x14ac:dyDescent="0.25">
      <c r="A577" s="1" t="s">
        <v>2037</v>
      </c>
      <c r="B577" t="s">
        <v>2038</v>
      </c>
      <c r="C577" t="s">
        <v>5</v>
      </c>
      <c r="D577" t="s">
        <v>26</v>
      </c>
      <c r="E577" s="1" t="s">
        <v>5022</v>
      </c>
      <c r="F577" s="1" t="s">
        <v>4685</v>
      </c>
      <c r="G577" s="1" t="s">
        <v>4807</v>
      </c>
      <c r="H577" s="1"/>
      <c r="I577" s="1"/>
      <c r="J577" s="1"/>
      <c r="K577" s="1"/>
      <c r="L577">
        <v>1</v>
      </c>
      <c r="M577">
        <v>1</v>
      </c>
      <c r="N577" s="1">
        <v>1</v>
      </c>
      <c r="O577" s="1" t="s">
        <v>5320</v>
      </c>
    </row>
    <row r="578" spans="1:15" x14ac:dyDescent="0.25">
      <c r="A578" s="1" t="s">
        <v>2039</v>
      </c>
      <c r="B578" t="s">
        <v>2040</v>
      </c>
      <c r="C578" t="s">
        <v>5</v>
      </c>
      <c r="D578" t="s">
        <v>39</v>
      </c>
      <c r="E578" s="1" t="s">
        <v>5022</v>
      </c>
      <c r="F578" s="1" t="s">
        <v>5531</v>
      </c>
      <c r="G578" s="1" t="s">
        <v>4807</v>
      </c>
      <c r="H578" s="1"/>
      <c r="I578" s="1"/>
      <c r="J578" s="1"/>
      <c r="K578" s="1"/>
      <c r="L578">
        <v>1</v>
      </c>
      <c r="M578">
        <v>1</v>
      </c>
      <c r="N578" s="1">
        <v>1</v>
      </c>
      <c r="O578" s="1" t="s">
        <v>5320</v>
      </c>
    </row>
    <row r="579" spans="1:15" x14ac:dyDescent="0.25">
      <c r="A579" s="1" t="s">
        <v>931</v>
      </c>
      <c r="B579" t="s">
        <v>932</v>
      </c>
      <c r="C579" t="s">
        <v>5</v>
      </c>
      <c r="D579" t="s">
        <v>39</v>
      </c>
      <c r="E579" s="1" t="s">
        <v>5022</v>
      </c>
      <c r="F579" s="1" t="s">
        <v>4663</v>
      </c>
      <c r="G579" s="1" t="s">
        <v>4807</v>
      </c>
      <c r="H579" s="1"/>
      <c r="I579" s="1"/>
      <c r="J579" s="1"/>
      <c r="K579" s="1"/>
      <c r="L579">
        <v>1</v>
      </c>
      <c r="M579">
        <v>1</v>
      </c>
      <c r="N579" s="1">
        <v>1</v>
      </c>
      <c r="O579" s="1" t="s">
        <v>5320</v>
      </c>
    </row>
    <row r="580" spans="1:15" x14ac:dyDescent="0.25">
      <c r="A580" s="1" t="s">
        <v>933</v>
      </c>
      <c r="B580" t="s">
        <v>934</v>
      </c>
      <c r="C580" t="s">
        <v>5</v>
      </c>
      <c r="D580" t="s">
        <v>39</v>
      </c>
      <c r="E580" s="1" t="s">
        <v>5022</v>
      </c>
      <c r="F580" s="1" t="s">
        <v>4614</v>
      </c>
      <c r="G580" s="1" t="s">
        <v>4814</v>
      </c>
      <c r="H580" s="1"/>
      <c r="I580" s="1"/>
      <c r="J580" s="1"/>
      <c r="K580" s="1" t="s">
        <v>5715</v>
      </c>
      <c r="L580">
        <v>1</v>
      </c>
      <c r="M580">
        <v>2</v>
      </c>
      <c r="N580" s="1">
        <v>1</v>
      </c>
      <c r="O580" s="1" t="s">
        <v>5320</v>
      </c>
    </row>
    <row r="581" spans="1:15" x14ac:dyDescent="0.25">
      <c r="A581" s="1" t="s">
        <v>935</v>
      </c>
      <c r="B581" t="s">
        <v>936</v>
      </c>
      <c r="C581" t="s">
        <v>5</v>
      </c>
      <c r="D581" t="s">
        <v>39</v>
      </c>
      <c r="E581" s="1" t="s">
        <v>5022</v>
      </c>
      <c r="F581" s="1" t="s">
        <v>4613</v>
      </c>
      <c r="G581" s="1" t="s">
        <v>4807</v>
      </c>
      <c r="H581" s="1"/>
      <c r="I581" s="1"/>
      <c r="J581" s="1"/>
      <c r="K581" s="1"/>
      <c r="L581">
        <v>1</v>
      </c>
      <c r="M581">
        <v>1</v>
      </c>
      <c r="N581" s="1">
        <v>1</v>
      </c>
      <c r="O581" s="1" t="s">
        <v>5320</v>
      </c>
    </row>
    <row r="582" spans="1:15" x14ac:dyDescent="0.25">
      <c r="A582" s="1" t="s">
        <v>937</v>
      </c>
      <c r="B582" t="s">
        <v>938</v>
      </c>
      <c r="C582" t="s">
        <v>5</v>
      </c>
      <c r="D582" t="s">
        <v>39</v>
      </c>
      <c r="E582" s="1" t="s">
        <v>5022</v>
      </c>
      <c r="F582" s="1" t="s">
        <v>4618</v>
      </c>
      <c r="G582" s="1" t="s">
        <v>4807</v>
      </c>
      <c r="H582" s="1"/>
      <c r="I582" s="1"/>
      <c r="J582" s="1"/>
      <c r="K582" s="1"/>
      <c r="L582">
        <v>1</v>
      </c>
      <c r="M582">
        <v>1</v>
      </c>
      <c r="N582" s="1">
        <v>1</v>
      </c>
      <c r="O582" s="1" t="s">
        <v>5320</v>
      </c>
    </row>
    <row r="583" spans="1:15" x14ac:dyDescent="0.25">
      <c r="A583" s="1" t="s">
        <v>939</v>
      </c>
      <c r="B583" t="s">
        <v>940</v>
      </c>
      <c r="C583" t="s">
        <v>5</v>
      </c>
      <c r="D583" t="s">
        <v>22</v>
      </c>
      <c r="E583" s="1" t="s">
        <v>5022</v>
      </c>
      <c r="F583" s="1" t="s">
        <v>5223</v>
      </c>
      <c r="G583" s="1" t="s">
        <v>4807</v>
      </c>
      <c r="H583" s="1"/>
      <c r="I583" s="1"/>
      <c r="J583" s="1"/>
      <c r="K583" s="1"/>
      <c r="L583">
        <v>1</v>
      </c>
      <c r="M583">
        <v>1</v>
      </c>
      <c r="N583" s="1">
        <v>1</v>
      </c>
      <c r="O583" s="1" t="s">
        <v>5320</v>
      </c>
    </row>
    <row r="584" spans="1:15" x14ac:dyDescent="0.25">
      <c r="A584" s="1" t="s">
        <v>2043</v>
      </c>
      <c r="B584" t="s">
        <v>2044</v>
      </c>
      <c r="C584" t="s">
        <v>5</v>
      </c>
      <c r="D584" t="s">
        <v>39</v>
      </c>
      <c r="E584" s="1" t="s">
        <v>5023</v>
      </c>
      <c r="F584" s="1" t="s">
        <v>4648</v>
      </c>
      <c r="G584" s="1" t="s">
        <v>4807</v>
      </c>
      <c r="H584" s="1"/>
      <c r="I584" s="1"/>
      <c r="J584" s="1"/>
      <c r="K584" s="1"/>
      <c r="L584">
        <v>1</v>
      </c>
      <c r="M584">
        <v>1</v>
      </c>
      <c r="N584" s="1">
        <v>1</v>
      </c>
      <c r="O584" s="1" t="s">
        <v>5320</v>
      </c>
    </row>
    <row r="585" spans="1:15" x14ac:dyDescent="0.25">
      <c r="A585" s="1" t="s">
        <v>941</v>
      </c>
      <c r="B585" t="s">
        <v>942</v>
      </c>
      <c r="C585" t="s">
        <v>5</v>
      </c>
      <c r="D585" t="s">
        <v>39</v>
      </c>
      <c r="E585" s="1" t="s">
        <v>5022</v>
      </c>
      <c r="F585" s="1" t="s">
        <v>4595</v>
      </c>
      <c r="G585" s="1" t="s">
        <v>4812</v>
      </c>
      <c r="H585" s="1" t="s">
        <v>4518</v>
      </c>
      <c r="I585" s="1"/>
      <c r="J585" s="1"/>
      <c r="K585" s="1" t="s">
        <v>5473</v>
      </c>
      <c r="L585">
        <v>1</v>
      </c>
      <c r="M585">
        <v>3</v>
      </c>
      <c r="N585" s="1">
        <v>1</v>
      </c>
      <c r="O585" s="1" t="s">
        <v>5320</v>
      </c>
    </row>
    <row r="586" spans="1:15" x14ac:dyDescent="0.25">
      <c r="A586" s="1" t="s">
        <v>943</v>
      </c>
      <c r="B586" t="s">
        <v>944</v>
      </c>
      <c r="C586" t="s">
        <v>5</v>
      </c>
      <c r="D586" t="s">
        <v>39</v>
      </c>
      <c r="E586" s="1" t="s">
        <v>5022</v>
      </c>
      <c r="F586" s="1" t="s">
        <v>4662</v>
      </c>
      <c r="G586" s="1" t="s">
        <v>4820</v>
      </c>
      <c r="H586" s="1"/>
      <c r="I586" s="1"/>
      <c r="J586" s="1"/>
      <c r="K586" s="1"/>
      <c r="L586">
        <v>1</v>
      </c>
      <c r="M586">
        <v>1</v>
      </c>
      <c r="N586" s="1">
        <v>1</v>
      </c>
      <c r="O586" s="1" t="s">
        <v>5320</v>
      </c>
    </row>
    <row r="587" spans="1:15" x14ac:dyDescent="0.25">
      <c r="A587" s="1" t="s">
        <v>945</v>
      </c>
      <c r="B587" t="s">
        <v>946</v>
      </c>
      <c r="C587" t="s">
        <v>5</v>
      </c>
      <c r="D587" t="s">
        <v>39</v>
      </c>
      <c r="E587" s="1" t="s">
        <v>5022</v>
      </c>
      <c r="F587" s="1" t="s">
        <v>4575</v>
      </c>
      <c r="G587" s="1" t="s">
        <v>4807</v>
      </c>
      <c r="H587" s="1"/>
      <c r="I587" s="1"/>
      <c r="J587" s="1"/>
      <c r="K587" s="1"/>
      <c r="L587">
        <v>1</v>
      </c>
      <c r="M587">
        <v>1</v>
      </c>
      <c r="N587" s="1">
        <v>1</v>
      </c>
      <c r="O587" s="1" t="s">
        <v>5320</v>
      </c>
    </row>
    <row r="588" spans="1:15" x14ac:dyDescent="0.25">
      <c r="A588" s="1" t="s">
        <v>2045</v>
      </c>
      <c r="B588" t="s">
        <v>2046</v>
      </c>
      <c r="C588" t="s">
        <v>5</v>
      </c>
      <c r="D588" t="s">
        <v>39</v>
      </c>
      <c r="E588" s="1" t="s">
        <v>5034</v>
      </c>
      <c r="F588" s="1" t="s">
        <v>4795</v>
      </c>
      <c r="G588" s="1" t="s">
        <v>4806</v>
      </c>
      <c r="H588" s="1"/>
      <c r="I588" s="1"/>
      <c r="J588" s="1"/>
      <c r="K588" s="1"/>
      <c r="L588">
        <v>1</v>
      </c>
      <c r="M588">
        <v>1</v>
      </c>
      <c r="N588" s="1">
        <v>1</v>
      </c>
      <c r="O588" s="1" t="s">
        <v>5320</v>
      </c>
    </row>
    <row r="589" spans="1:15" x14ac:dyDescent="0.25">
      <c r="A589" s="1" t="s">
        <v>947</v>
      </c>
      <c r="B589" t="s">
        <v>948</v>
      </c>
      <c r="C589" t="s">
        <v>5</v>
      </c>
      <c r="D589" t="s">
        <v>39</v>
      </c>
      <c r="E589" s="1" t="s">
        <v>5022</v>
      </c>
      <c r="F589" s="1" t="s">
        <v>4579</v>
      </c>
      <c r="G589" s="1" t="s">
        <v>4807</v>
      </c>
      <c r="H589" s="1"/>
      <c r="I589" s="1"/>
      <c r="J589" s="1"/>
      <c r="K589" s="1"/>
      <c r="L589">
        <v>1</v>
      </c>
      <c r="M589">
        <v>1</v>
      </c>
      <c r="N589" s="1">
        <v>1</v>
      </c>
      <c r="O589" s="1" t="s">
        <v>5320</v>
      </c>
    </row>
    <row r="590" spans="1:15" x14ac:dyDescent="0.25">
      <c r="A590" s="1" t="s">
        <v>949</v>
      </c>
      <c r="B590" t="s">
        <v>950</v>
      </c>
      <c r="C590" t="s">
        <v>5</v>
      </c>
      <c r="D590" t="s">
        <v>39</v>
      </c>
      <c r="E590" s="1" t="s">
        <v>5022</v>
      </c>
      <c r="F590" s="1" t="s">
        <v>4630</v>
      </c>
      <c r="G590" s="1" t="s">
        <v>4807</v>
      </c>
      <c r="H590" s="1"/>
      <c r="I590" s="1"/>
      <c r="J590" s="1"/>
      <c r="K590" s="1" t="s">
        <v>5442</v>
      </c>
      <c r="L590">
        <v>1</v>
      </c>
      <c r="M590">
        <v>2</v>
      </c>
      <c r="N590" s="1">
        <v>1</v>
      </c>
      <c r="O590" s="1" t="s">
        <v>5320</v>
      </c>
    </row>
    <row r="591" spans="1:15" x14ac:dyDescent="0.25">
      <c r="A591" s="1" t="s">
        <v>951</v>
      </c>
      <c r="B591" t="s">
        <v>952</v>
      </c>
      <c r="C591" t="s">
        <v>5</v>
      </c>
      <c r="D591" t="s">
        <v>23</v>
      </c>
      <c r="E591" s="1" t="s">
        <v>5022</v>
      </c>
      <c r="F591" s="1" t="s">
        <v>5127</v>
      </c>
      <c r="G591" s="1" t="s">
        <v>4807</v>
      </c>
      <c r="H591" s="1"/>
      <c r="I591" s="1"/>
      <c r="J591" s="1"/>
      <c r="K591" s="1"/>
      <c r="L591">
        <v>1</v>
      </c>
      <c r="M591">
        <v>1</v>
      </c>
      <c r="N591" s="1">
        <v>1</v>
      </c>
      <c r="O591" s="1" t="s">
        <v>5320</v>
      </c>
    </row>
    <row r="592" spans="1:15" x14ac:dyDescent="0.25">
      <c r="A592" s="1" t="s">
        <v>953</v>
      </c>
      <c r="B592" t="s">
        <v>954</v>
      </c>
      <c r="C592" t="s">
        <v>5</v>
      </c>
      <c r="D592" t="s">
        <v>7</v>
      </c>
      <c r="E592" s="1" t="s">
        <v>5024</v>
      </c>
      <c r="F592" s="1" t="s">
        <v>5119</v>
      </c>
      <c r="G592" s="1" t="s">
        <v>4814</v>
      </c>
      <c r="H592" s="1" t="s">
        <v>4457</v>
      </c>
      <c r="I592" s="1"/>
      <c r="J592" s="1"/>
      <c r="K592" s="1"/>
      <c r="L592">
        <v>1</v>
      </c>
      <c r="M592">
        <v>2</v>
      </c>
      <c r="N592" s="1">
        <v>1</v>
      </c>
      <c r="O592" s="1" t="s">
        <v>5320</v>
      </c>
    </row>
    <row r="593" spans="1:15" x14ac:dyDescent="0.25">
      <c r="A593" s="1" t="s">
        <v>955</v>
      </c>
      <c r="B593" t="s">
        <v>956</v>
      </c>
      <c r="C593" t="s">
        <v>5</v>
      </c>
      <c r="D593" t="s">
        <v>7</v>
      </c>
      <c r="E593" s="1" t="s">
        <v>5022</v>
      </c>
      <c r="F593" s="1" t="s">
        <v>4608</v>
      </c>
      <c r="G593" s="1" t="s">
        <v>4807</v>
      </c>
      <c r="H593" s="1"/>
      <c r="I593" s="1"/>
      <c r="J593" s="1"/>
      <c r="K593" s="1"/>
      <c r="L593">
        <v>1</v>
      </c>
      <c r="M593">
        <v>1</v>
      </c>
      <c r="N593" s="1">
        <v>1</v>
      </c>
      <c r="O593" s="1" t="s">
        <v>5320</v>
      </c>
    </row>
    <row r="594" spans="1:15" x14ac:dyDescent="0.25">
      <c r="A594" s="1" t="s">
        <v>957</v>
      </c>
      <c r="B594" t="s">
        <v>958</v>
      </c>
      <c r="C594" t="s">
        <v>5</v>
      </c>
      <c r="D594" t="s">
        <v>7</v>
      </c>
      <c r="E594" s="1" t="s">
        <v>5024</v>
      </c>
      <c r="F594" s="1" t="s">
        <v>5168</v>
      </c>
      <c r="G594" s="1" t="s">
        <v>4820</v>
      </c>
      <c r="H594" s="1" t="s">
        <v>4457</v>
      </c>
      <c r="I594" s="1"/>
      <c r="J594" s="1"/>
      <c r="K594" s="1"/>
      <c r="L594">
        <v>1</v>
      </c>
      <c r="M594">
        <v>2</v>
      </c>
      <c r="N594" s="1">
        <v>1</v>
      </c>
      <c r="O594" s="1" t="s">
        <v>5320</v>
      </c>
    </row>
    <row r="595" spans="1:15" x14ac:dyDescent="0.25">
      <c r="A595" s="1" t="s">
        <v>959</v>
      </c>
      <c r="B595" t="s">
        <v>960</v>
      </c>
      <c r="C595" t="s">
        <v>5</v>
      </c>
      <c r="D595" t="s">
        <v>7</v>
      </c>
      <c r="E595" s="1" t="s">
        <v>5024</v>
      </c>
      <c r="F595" s="1" t="s">
        <v>5388</v>
      </c>
      <c r="G595" s="1" t="s">
        <v>4806</v>
      </c>
      <c r="H595" s="1"/>
      <c r="I595" s="1"/>
      <c r="J595" s="1"/>
      <c r="K595" s="1" t="s">
        <v>5716</v>
      </c>
      <c r="L595">
        <v>1</v>
      </c>
      <c r="M595">
        <v>2</v>
      </c>
      <c r="N595" s="1">
        <v>1</v>
      </c>
      <c r="O595" s="1" t="s">
        <v>5320</v>
      </c>
    </row>
    <row r="596" spans="1:15" x14ac:dyDescent="0.25">
      <c r="A596" s="1" t="s">
        <v>961</v>
      </c>
      <c r="B596" t="s">
        <v>962</v>
      </c>
      <c r="C596" t="s">
        <v>5</v>
      </c>
      <c r="D596" t="s">
        <v>7</v>
      </c>
      <c r="E596" s="1" t="s">
        <v>5022</v>
      </c>
      <c r="F596" s="1"/>
      <c r="G596" s="1"/>
      <c r="H596" s="1"/>
      <c r="I596" s="1"/>
      <c r="J596" s="1"/>
      <c r="K596" s="1"/>
      <c r="L596">
        <v>0</v>
      </c>
      <c r="M596">
        <v>0</v>
      </c>
      <c r="N596" s="1">
        <v>1</v>
      </c>
      <c r="O596" s="1" t="s">
        <v>4807</v>
      </c>
    </row>
    <row r="597" spans="1:15" x14ac:dyDescent="0.25">
      <c r="A597" s="1" t="s">
        <v>963</v>
      </c>
      <c r="B597" t="s">
        <v>964</v>
      </c>
      <c r="C597" t="s">
        <v>5</v>
      </c>
      <c r="D597" t="s">
        <v>353</v>
      </c>
      <c r="E597" s="1" t="s">
        <v>5022</v>
      </c>
      <c r="F597" s="1" t="s">
        <v>5169</v>
      </c>
      <c r="G597" s="1" t="s">
        <v>4814</v>
      </c>
      <c r="H597" s="1" t="s">
        <v>4423</v>
      </c>
      <c r="I597" s="1"/>
      <c r="J597" s="1"/>
      <c r="K597" s="1" t="s">
        <v>5717</v>
      </c>
      <c r="L597">
        <v>1</v>
      </c>
      <c r="M597">
        <v>3</v>
      </c>
      <c r="N597" s="1">
        <v>1</v>
      </c>
      <c r="O597" s="1" t="s">
        <v>5320</v>
      </c>
    </row>
    <row r="598" spans="1:15" x14ac:dyDescent="0.25">
      <c r="A598" s="1" t="s">
        <v>965</v>
      </c>
      <c r="B598" t="s">
        <v>966</v>
      </c>
      <c r="C598" t="s">
        <v>5</v>
      </c>
      <c r="D598" t="s">
        <v>353</v>
      </c>
      <c r="E598" s="1" t="s">
        <v>5022</v>
      </c>
      <c r="F598" s="1" t="s">
        <v>4584</v>
      </c>
      <c r="G598" s="1" t="s">
        <v>4807</v>
      </c>
      <c r="H598" s="1"/>
      <c r="I598" s="1"/>
      <c r="J598" s="1"/>
      <c r="K598" s="1"/>
      <c r="L598">
        <v>1</v>
      </c>
      <c r="M598">
        <v>1</v>
      </c>
      <c r="N598" s="1">
        <v>1</v>
      </c>
      <c r="O598" s="1" t="s">
        <v>5320</v>
      </c>
    </row>
    <row r="599" spans="1:15" x14ac:dyDescent="0.25">
      <c r="A599" s="1" t="s">
        <v>967</v>
      </c>
      <c r="B599" t="s">
        <v>968</v>
      </c>
      <c r="C599" t="s">
        <v>5</v>
      </c>
      <c r="D599" t="s">
        <v>353</v>
      </c>
      <c r="E599" s="1" t="s">
        <v>5022</v>
      </c>
      <c r="F599" s="1" t="s">
        <v>5577</v>
      </c>
      <c r="G599" s="1" t="s">
        <v>4807</v>
      </c>
      <c r="H599" s="1"/>
      <c r="I599" s="1"/>
      <c r="J599" s="1"/>
      <c r="K599" s="1"/>
      <c r="L599">
        <v>1</v>
      </c>
      <c r="M599">
        <v>1</v>
      </c>
      <c r="N599" s="1">
        <v>1</v>
      </c>
      <c r="O599" s="1" t="s">
        <v>5320</v>
      </c>
    </row>
    <row r="600" spans="1:15" x14ac:dyDescent="0.25">
      <c r="A600" s="1" t="s">
        <v>2047</v>
      </c>
      <c r="B600" t="s">
        <v>2048</v>
      </c>
      <c r="C600" t="s">
        <v>5</v>
      </c>
      <c r="D600" t="s">
        <v>353</v>
      </c>
      <c r="E600" s="1" t="s">
        <v>5022</v>
      </c>
      <c r="F600" s="1" t="s">
        <v>5118</v>
      </c>
      <c r="G600" s="1" t="s">
        <v>4807</v>
      </c>
      <c r="H600" s="1"/>
      <c r="I600" s="1"/>
      <c r="J600" s="1"/>
      <c r="K600" s="1"/>
      <c r="L600">
        <v>1</v>
      </c>
      <c r="M600">
        <v>1</v>
      </c>
      <c r="N600" s="1">
        <v>1</v>
      </c>
      <c r="O600" s="1" t="s">
        <v>5320</v>
      </c>
    </row>
    <row r="601" spans="1:15" x14ac:dyDescent="0.25">
      <c r="A601" s="1" t="s">
        <v>969</v>
      </c>
      <c r="B601" t="s">
        <v>970</v>
      </c>
      <c r="C601" t="s">
        <v>5</v>
      </c>
      <c r="D601" t="s">
        <v>353</v>
      </c>
      <c r="E601" s="1" t="s">
        <v>5022</v>
      </c>
      <c r="F601" s="1" t="s">
        <v>5002</v>
      </c>
      <c r="G601" s="1" t="s">
        <v>4807</v>
      </c>
      <c r="H601" s="1"/>
      <c r="I601" s="1"/>
      <c r="J601" s="1"/>
      <c r="K601" s="1"/>
      <c r="L601">
        <v>1</v>
      </c>
      <c r="M601">
        <v>1</v>
      </c>
      <c r="N601" s="1">
        <v>1</v>
      </c>
      <c r="O601" s="1" t="s">
        <v>5320</v>
      </c>
    </row>
    <row r="602" spans="1:15" x14ac:dyDescent="0.25">
      <c r="A602" s="1" t="s">
        <v>971</v>
      </c>
      <c r="B602" t="s">
        <v>972</v>
      </c>
      <c r="C602" t="s">
        <v>5</v>
      </c>
      <c r="D602" t="s">
        <v>353</v>
      </c>
      <c r="E602" s="1" t="s">
        <v>5022</v>
      </c>
      <c r="F602" s="1" t="s">
        <v>4986</v>
      </c>
      <c r="G602" s="1" t="s">
        <v>4807</v>
      </c>
      <c r="H602" s="1" t="s">
        <v>4460</v>
      </c>
      <c r="I602" s="1"/>
      <c r="J602" s="1"/>
      <c r="K602" s="1" t="s">
        <v>5171</v>
      </c>
      <c r="L602">
        <v>1</v>
      </c>
      <c r="M602">
        <v>3</v>
      </c>
      <c r="N602" s="1">
        <v>1</v>
      </c>
      <c r="O602" s="1" t="s">
        <v>5320</v>
      </c>
    </row>
    <row r="603" spans="1:15" x14ac:dyDescent="0.25">
      <c r="A603" s="1" t="s">
        <v>973</v>
      </c>
      <c r="B603" t="s">
        <v>974</v>
      </c>
      <c r="C603" t="s">
        <v>5</v>
      </c>
      <c r="D603" t="s">
        <v>353</v>
      </c>
      <c r="E603" s="1" t="s">
        <v>5022</v>
      </c>
      <c r="F603" s="1" t="s">
        <v>5718</v>
      </c>
      <c r="G603" s="1" t="s">
        <v>4807</v>
      </c>
      <c r="H603" s="1"/>
      <c r="I603" s="1"/>
      <c r="J603" s="1"/>
      <c r="K603" s="1"/>
      <c r="L603">
        <v>1</v>
      </c>
      <c r="M603">
        <v>1</v>
      </c>
      <c r="N603" s="1">
        <v>1</v>
      </c>
      <c r="O603" s="1" t="s">
        <v>5320</v>
      </c>
    </row>
    <row r="604" spans="1:15" x14ac:dyDescent="0.25">
      <c r="A604" s="1" t="s">
        <v>975</v>
      </c>
      <c r="B604" t="s">
        <v>976</v>
      </c>
      <c r="C604" t="s">
        <v>5</v>
      </c>
      <c r="D604" t="s">
        <v>353</v>
      </c>
      <c r="E604" s="1" t="s">
        <v>5022</v>
      </c>
      <c r="F604" s="1" t="s">
        <v>5341</v>
      </c>
      <c r="G604" s="1" t="s">
        <v>4807</v>
      </c>
      <c r="H604" s="1" t="s">
        <v>4519</v>
      </c>
      <c r="I604" s="1"/>
      <c r="J604" s="1"/>
      <c r="K604" s="1"/>
      <c r="L604">
        <v>1</v>
      </c>
      <c r="M604">
        <v>2</v>
      </c>
      <c r="N604" s="1">
        <v>1</v>
      </c>
      <c r="O604" s="1" t="s">
        <v>5320</v>
      </c>
    </row>
    <row r="605" spans="1:15" x14ac:dyDescent="0.25">
      <c r="A605" s="1" t="s">
        <v>977</v>
      </c>
      <c r="B605" t="s">
        <v>978</v>
      </c>
      <c r="C605" t="s">
        <v>5</v>
      </c>
      <c r="D605" t="s">
        <v>353</v>
      </c>
      <c r="E605" s="1" t="s">
        <v>5022</v>
      </c>
      <c r="F605" s="1" t="s">
        <v>4657</v>
      </c>
      <c r="G605" s="1" t="s">
        <v>4807</v>
      </c>
      <c r="H605" s="1" t="s">
        <v>4462</v>
      </c>
      <c r="I605" s="1"/>
      <c r="J605" s="1"/>
      <c r="K605" s="1"/>
      <c r="L605">
        <v>1</v>
      </c>
      <c r="M605">
        <v>2</v>
      </c>
      <c r="N605" s="1">
        <v>1</v>
      </c>
      <c r="O605" s="1" t="s">
        <v>5320</v>
      </c>
    </row>
    <row r="606" spans="1:15" x14ac:dyDescent="0.25">
      <c r="A606" s="1" t="s">
        <v>979</v>
      </c>
      <c r="B606" t="s">
        <v>980</v>
      </c>
      <c r="C606" t="s">
        <v>5</v>
      </c>
      <c r="D606" t="s">
        <v>233</v>
      </c>
      <c r="E606" s="1" t="s">
        <v>5022</v>
      </c>
      <c r="F606" s="1" t="s">
        <v>5003</v>
      </c>
      <c r="G606" s="1" t="s">
        <v>4819</v>
      </c>
      <c r="H606" s="1"/>
      <c r="I606" s="1"/>
      <c r="J606" s="1"/>
      <c r="K606" s="1"/>
      <c r="L606">
        <v>1</v>
      </c>
      <c r="M606">
        <v>1</v>
      </c>
      <c r="N606" s="1">
        <v>1</v>
      </c>
      <c r="O606" s="1" t="s">
        <v>5320</v>
      </c>
    </row>
    <row r="607" spans="1:15" x14ac:dyDescent="0.25">
      <c r="A607" s="1" t="s">
        <v>981</v>
      </c>
      <c r="B607" t="s">
        <v>982</v>
      </c>
      <c r="C607" t="s">
        <v>5</v>
      </c>
      <c r="D607" t="s">
        <v>233</v>
      </c>
      <c r="E607" s="1" t="s">
        <v>5022</v>
      </c>
      <c r="F607" s="1" t="s">
        <v>4988</v>
      </c>
      <c r="G607" s="1" t="s">
        <v>4807</v>
      </c>
      <c r="H607" s="1"/>
      <c r="I607" s="1"/>
      <c r="J607" s="1"/>
      <c r="K607" s="1"/>
      <c r="L607">
        <v>1</v>
      </c>
      <c r="M607">
        <v>1</v>
      </c>
      <c r="N607" s="1">
        <v>1</v>
      </c>
      <c r="O607" s="1" t="s">
        <v>5320</v>
      </c>
    </row>
    <row r="608" spans="1:15" x14ac:dyDescent="0.25">
      <c r="A608" s="1" t="s">
        <v>983</v>
      </c>
      <c r="B608" t="s">
        <v>984</v>
      </c>
      <c r="C608" t="s">
        <v>5</v>
      </c>
      <c r="D608" t="s">
        <v>233</v>
      </c>
      <c r="E608" s="1" t="s">
        <v>5022</v>
      </c>
      <c r="F608" s="1" t="s">
        <v>4670</v>
      </c>
      <c r="G608" s="1" t="s">
        <v>4807</v>
      </c>
      <c r="H608" s="1"/>
      <c r="I608" s="1"/>
      <c r="J608" s="1"/>
      <c r="K608" s="1"/>
      <c r="L608">
        <v>1</v>
      </c>
      <c r="M608">
        <v>1</v>
      </c>
      <c r="N608" s="1">
        <v>1</v>
      </c>
      <c r="O608" s="1" t="s">
        <v>5320</v>
      </c>
    </row>
    <row r="609" spans="1:15" x14ac:dyDescent="0.25">
      <c r="A609" s="1" t="s">
        <v>2049</v>
      </c>
      <c r="B609" t="s">
        <v>2050</v>
      </c>
      <c r="C609" t="s">
        <v>5</v>
      </c>
      <c r="D609" t="s">
        <v>233</v>
      </c>
      <c r="E609" s="1" t="s">
        <v>5022</v>
      </c>
      <c r="F609" s="1" t="s">
        <v>5118</v>
      </c>
      <c r="G609" s="1" t="s">
        <v>4807</v>
      </c>
      <c r="H609" s="1"/>
      <c r="I609" s="1"/>
      <c r="J609" s="1"/>
      <c r="K609" s="1"/>
      <c r="L609">
        <v>1</v>
      </c>
      <c r="M609">
        <v>1</v>
      </c>
      <c r="N609" s="1">
        <v>1</v>
      </c>
      <c r="O609" s="1" t="s">
        <v>5320</v>
      </c>
    </row>
    <row r="610" spans="1:15" x14ac:dyDescent="0.25">
      <c r="A610" s="1" t="s">
        <v>985</v>
      </c>
      <c r="B610" t="s">
        <v>986</v>
      </c>
      <c r="C610" t="s">
        <v>5</v>
      </c>
      <c r="D610" t="s">
        <v>233</v>
      </c>
      <c r="E610" s="1" t="s">
        <v>5022</v>
      </c>
      <c r="F610" s="1" t="s">
        <v>4986</v>
      </c>
      <c r="G610" s="1" t="s">
        <v>4807</v>
      </c>
      <c r="H610" s="1"/>
      <c r="I610" s="1"/>
      <c r="J610" s="1"/>
      <c r="K610" s="1"/>
      <c r="L610">
        <v>1</v>
      </c>
      <c r="M610">
        <v>1</v>
      </c>
      <c r="N610" s="1">
        <v>1</v>
      </c>
      <c r="O610" s="1" t="s">
        <v>5320</v>
      </c>
    </row>
    <row r="611" spans="1:15" x14ac:dyDescent="0.25">
      <c r="A611" s="1" t="s">
        <v>987</v>
      </c>
      <c r="B611" t="s">
        <v>988</v>
      </c>
      <c r="C611" t="s">
        <v>5</v>
      </c>
      <c r="D611" t="s">
        <v>49</v>
      </c>
      <c r="E611" s="1" t="s">
        <v>5022</v>
      </c>
      <c r="F611" s="1" t="s">
        <v>5045</v>
      </c>
      <c r="G611" s="1" t="s">
        <v>4814</v>
      </c>
      <c r="H611" s="1"/>
      <c r="I611" s="1"/>
      <c r="J611" s="1"/>
      <c r="K611" s="1"/>
      <c r="L611">
        <v>1</v>
      </c>
      <c r="M611">
        <v>1</v>
      </c>
      <c r="N611" s="1">
        <v>1</v>
      </c>
      <c r="O611" s="1" t="s">
        <v>5320</v>
      </c>
    </row>
    <row r="612" spans="1:15" x14ac:dyDescent="0.25">
      <c r="A612" s="1" t="s">
        <v>989</v>
      </c>
      <c r="B612" t="s">
        <v>990</v>
      </c>
      <c r="C612" t="s">
        <v>5</v>
      </c>
      <c r="D612" t="s">
        <v>26</v>
      </c>
      <c r="E612" s="1" t="s">
        <v>5022</v>
      </c>
      <c r="F612" s="1" t="s">
        <v>5134</v>
      </c>
      <c r="G612" s="1" t="s">
        <v>4811</v>
      </c>
      <c r="H612" s="1" t="s">
        <v>4520</v>
      </c>
      <c r="I612" s="1"/>
      <c r="J612" s="1"/>
      <c r="K612" s="1"/>
      <c r="L612">
        <v>1</v>
      </c>
      <c r="M612">
        <v>2</v>
      </c>
      <c r="N612" s="1">
        <v>1</v>
      </c>
      <c r="O612" s="1" t="s">
        <v>5320</v>
      </c>
    </row>
    <row r="613" spans="1:15" x14ac:dyDescent="0.25">
      <c r="A613" s="1" t="s">
        <v>991</v>
      </c>
      <c r="B613" t="s">
        <v>992</v>
      </c>
      <c r="C613" t="s">
        <v>5</v>
      </c>
      <c r="D613" t="s">
        <v>26</v>
      </c>
      <c r="E613" s="1" t="s">
        <v>5023</v>
      </c>
      <c r="F613" s="1" t="s">
        <v>5172</v>
      </c>
      <c r="G613" s="1" t="s">
        <v>4807</v>
      </c>
      <c r="H613" s="1"/>
      <c r="I613" s="1"/>
      <c r="J613" s="1"/>
      <c r="K613" s="1"/>
      <c r="L613">
        <v>1</v>
      </c>
      <c r="M613">
        <v>1</v>
      </c>
      <c r="N613" s="1">
        <v>1</v>
      </c>
      <c r="O613" s="1" t="s">
        <v>5320</v>
      </c>
    </row>
    <row r="614" spans="1:15" x14ac:dyDescent="0.25">
      <c r="A614" s="1" t="s">
        <v>993</v>
      </c>
      <c r="B614" t="s">
        <v>994</v>
      </c>
      <c r="C614" t="s">
        <v>5</v>
      </c>
      <c r="D614" t="s">
        <v>49</v>
      </c>
      <c r="E614" s="1" t="s">
        <v>5022</v>
      </c>
      <c r="F614" s="1" t="s">
        <v>4634</v>
      </c>
      <c r="G614" s="1" t="s">
        <v>4807</v>
      </c>
      <c r="H614" s="1"/>
      <c r="I614" s="1"/>
      <c r="J614" s="1"/>
      <c r="K614" s="1"/>
      <c r="L614">
        <v>1</v>
      </c>
      <c r="M614">
        <v>1</v>
      </c>
      <c r="N614" s="1">
        <v>1</v>
      </c>
      <c r="O614" s="1" t="s">
        <v>5320</v>
      </c>
    </row>
    <row r="615" spans="1:15" x14ac:dyDescent="0.25">
      <c r="A615" s="1" t="s">
        <v>995</v>
      </c>
      <c r="B615" t="s">
        <v>996</v>
      </c>
      <c r="C615" t="s">
        <v>5</v>
      </c>
      <c r="D615" t="s">
        <v>310</v>
      </c>
      <c r="E615" s="1" t="s">
        <v>5022</v>
      </c>
      <c r="F615" s="1" t="s">
        <v>4671</v>
      </c>
      <c r="G615" s="1" t="s">
        <v>4808</v>
      </c>
      <c r="H615" s="1"/>
      <c r="I615" s="1"/>
      <c r="J615" s="1"/>
      <c r="K615" s="1"/>
      <c r="L615">
        <v>1</v>
      </c>
      <c r="M615">
        <v>1</v>
      </c>
      <c r="N615" s="1">
        <v>1</v>
      </c>
      <c r="O615" s="1" t="s">
        <v>5320</v>
      </c>
    </row>
    <row r="616" spans="1:15" x14ac:dyDescent="0.25">
      <c r="A616" s="1" t="s">
        <v>997</v>
      </c>
      <c r="B616" t="s">
        <v>998</v>
      </c>
      <c r="C616" t="s">
        <v>5</v>
      </c>
      <c r="D616" t="s">
        <v>310</v>
      </c>
      <c r="E616" s="1" t="s">
        <v>5022</v>
      </c>
      <c r="F616" s="1"/>
      <c r="G616" s="1"/>
      <c r="H616" s="1"/>
      <c r="I616" s="1"/>
      <c r="J616" s="1"/>
      <c r="K616" s="1"/>
      <c r="L616">
        <v>0</v>
      </c>
      <c r="M616">
        <v>0</v>
      </c>
      <c r="N616" s="1">
        <v>1</v>
      </c>
      <c r="O616" s="1" t="s">
        <v>4807</v>
      </c>
    </row>
    <row r="617" spans="1:15" x14ac:dyDescent="0.25">
      <c r="A617" s="1" t="s">
        <v>999</v>
      </c>
      <c r="B617" t="s">
        <v>1000</v>
      </c>
      <c r="C617" t="s">
        <v>5</v>
      </c>
      <c r="D617" t="s">
        <v>310</v>
      </c>
      <c r="E617" s="1" t="s">
        <v>5022</v>
      </c>
      <c r="F617" s="1" t="s">
        <v>4659</v>
      </c>
      <c r="G617" s="1" t="s">
        <v>4807</v>
      </c>
      <c r="H617" s="1" t="s">
        <v>4521</v>
      </c>
      <c r="I617" s="1"/>
      <c r="J617" s="1"/>
      <c r="K617" s="1"/>
      <c r="L617">
        <v>1</v>
      </c>
      <c r="M617">
        <v>2</v>
      </c>
      <c r="N617" s="1">
        <v>1</v>
      </c>
      <c r="O617" s="1" t="s">
        <v>5320</v>
      </c>
    </row>
    <row r="618" spans="1:15" x14ac:dyDescent="0.25">
      <c r="A618" s="1" t="s">
        <v>1001</v>
      </c>
      <c r="B618" t="s">
        <v>1002</v>
      </c>
      <c r="C618" t="s">
        <v>5</v>
      </c>
      <c r="D618" t="s">
        <v>310</v>
      </c>
      <c r="E618" s="1" t="s">
        <v>5022</v>
      </c>
      <c r="F618" s="1"/>
      <c r="G618" s="1"/>
      <c r="H618" s="1" t="s">
        <v>4452</v>
      </c>
      <c r="I618" s="1"/>
      <c r="J618" s="1"/>
      <c r="K618" s="1"/>
      <c r="L618">
        <v>0</v>
      </c>
      <c r="M618">
        <v>1</v>
      </c>
      <c r="N618" s="1">
        <v>1</v>
      </c>
      <c r="O618" s="1" t="s">
        <v>4807</v>
      </c>
    </row>
    <row r="619" spans="1:15" x14ac:dyDescent="0.25">
      <c r="A619" s="1" t="s">
        <v>1003</v>
      </c>
      <c r="B619" t="s">
        <v>1004</v>
      </c>
      <c r="C619" t="s">
        <v>5</v>
      </c>
      <c r="D619" t="s">
        <v>310</v>
      </c>
      <c r="E619" s="1" t="s">
        <v>5022</v>
      </c>
      <c r="F619" s="1" t="s">
        <v>4607</v>
      </c>
      <c r="G619" s="1" t="s">
        <v>4811</v>
      </c>
      <c r="H619" s="1"/>
      <c r="I619" s="1"/>
      <c r="J619" s="1"/>
      <c r="K619" s="1"/>
      <c r="L619">
        <v>1</v>
      </c>
      <c r="M619">
        <v>1</v>
      </c>
      <c r="N619" s="1">
        <v>1</v>
      </c>
      <c r="O619" s="1" t="s">
        <v>5320</v>
      </c>
    </row>
    <row r="620" spans="1:15" x14ac:dyDescent="0.25">
      <c r="A620" s="1" t="s">
        <v>2051</v>
      </c>
      <c r="B620" t="s">
        <v>2052</v>
      </c>
      <c r="C620" t="s">
        <v>5</v>
      </c>
      <c r="D620" t="s">
        <v>310</v>
      </c>
      <c r="E620" s="1" t="s">
        <v>5024</v>
      </c>
      <c r="F620" s="1" t="s">
        <v>4755</v>
      </c>
      <c r="G620" s="1" t="s">
        <v>4807</v>
      </c>
      <c r="H620" s="1"/>
      <c r="I620" s="1"/>
      <c r="J620" s="1"/>
      <c r="K620" s="1"/>
      <c r="L620">
        <v>1</v>
      </c>
      <c r="M620">
        <v>1</v>
      </c>
      <c r="N620" s="1">
        <v>1</v>
      </c>
      <c r="O620" s="1" t="s">
        <v>5320</v>
      </c>
    </row>
    <row r="621" spans="1:15" x14ac:dyDescent="0.25">
      <c r="A621" s="1" t="s">
        <v>2053</v>
      </c>
      <c r="B621" t="s">
        <v>2054</v>
      </c>
      <c r="C621" t="s">
        <v>5</v>
      </c>
      <c r="D621" t="s">
        <v>310</v>
      </c>
      <c r="E621" s="1" t="s">
        <v>5022</v>
      </c>
      <c r="F621" s="1" t="s">
        <v>5173</v>
      </c>
      <c r="G621" s="1" t="s">
        <v>4807</v>
      </c>
      <c r="H621" s="1"/>
      <c r="I621" s="1"/>
      <c r="J621" s="1"/>
      <c r="K621" s="1"/>
      <c r="L621">
        <v>1</v>
      </c>
      <c r="M621">
        <v>1</v>
      </c>
      <c r="N621" s="1">
        <v>1</v>
      </c>
      <c r="O621" s="1" t="s">
        <v>5320</v>
      </c>
    </row>
    <row r="622" spans="1:15" x14ac:dyDescent="0.25">
      <c r="A622" s="1" t="s">
        <v>2055</v>
      </c>
      <c r="B622" t="s">
        <v>2056</v>
      </c>
      <c r="C622" t="s">
        <v>5</v>
      </c>
      <c r="D622" t="s">
        <v>49</v>
      </c>
      <c r="E622" s="1" t="s">
        <v>5022</v>
      </c>
      <c r="F622" s="1" t="s">
        <v>5273</v>
      </c>
      <c r="G622" s="1" t="s">
        <v>4809</v>
      </c>
      <c r="H622" s="1"/>
      <c r="I622" s="1"/>
      <c r="J622" s="1"/>
      <c r="K622" s="1" t="s">
        <v>5342</v>
      </c>
      <c r="L622">
        <v>1</v>
      </c>
      <c r="M622">
        <v>2</v>
      </c>
      <c r="N622" s="1">
        <v>1</v>
      </c>
      <c r="O622" s="1" t="s">
        <v>5320</v>
      </c>
    </row>
    <row r="623" spans="1:15" x14ac:dyDescent="0.25">
      <c r="A623" s="1" t="s">
        <v>2057</v>
      </c>
      <c r="B623" t="s">
        <v>2058</v>
      </c>
      <c r="C623" t="s">
        <v>5</v>
      </c>
      <c r="D623" t="s">
        <v>68</v>
      </c>
      <c r="E623" s="1" t="s">
        <v>5022</v>
      </c>
      <c r="F623" s="1" t="s">
        <v>5343</v>
      </c>
      <c r="G623" s="1" t="s">
        <v>4806</v>
      </c>
      <c r="H623" s="1"/>
      <c r="I623" s="1"/>
      <c r="J623" s="1"/>
      <c r="K623" s="1"/>
      <c r="L623">
        <v>1</v>
      </c>
      <c r="M623">
        <v>1</v>
      </c>
      <c r="N623" s="1">
        <v>1</v>
      </c>
      <c r="O623" s="1" t="s">
        <v>5320</v>
      </c>
    </row>
    <row r="624" spans="1:15" x14ac:dyDescent="0.25">
      <c r="A624" s="1" t="s">
        <v>2059</v>
      </c>
      <c r="B624" t="s">
        <v>2060</v>
      </c>
      <c r="C624" t="s">
        <v>5</v>
      </c>
      <c r="D624" t="s">
        <v>151</v>
      </c>
      <c r="E624" s="1" t="s">
        <v>5022</v>
      </c>
      <c r="F624" s="1" t="s">
        <v>4611</v>
      </c>
      <c r="G624" s="1" t="s">
        <v>4810</v>
      </c>
      <c r="H624" s="1"/>
      <c r="I624" s="1"/>
      <c r="J624" s="1"/>
      <c r="K624" s="1"/>
      <c r="L624">
        <v>1</v>
      </c>
      <c r="M624">
        <v>1</v>
      </c>
      <c r="N624" s="1">
        <v>1</v>
      </c>
      <c r="O624" s="1" t="s">
        <v>5320</v>
      </c>
    </row>
    <row r="625" spans="1:15" x14ac:dyDescent="0.25">
      <c r="A625" s="1" t="s">
        <v>2061</v>
      </c>
      <c r="B625" t="s">
        <v>2062</v>
      </c>
      <c r="C625" t="s">
        <v>5</v>
      </c>
      <c r="D625" t="s">
        <v>49</v>
      </c>
      <c r="E625" s="1" t="s">
        <v>5022</v>
      </c>
      <c r="F625" s="1" t="s">
        <v>4572</v>
      </c>
      <c r="G625" s="1" t="s">
        <v>4807</v>
      </c>
      <c r="H625" s="1"/>
      <c r="I625" s="1"/>
      <c r="J625" s="1"/>
      <c r="K625" s="1"/>
      <c r="L625">
        <v>1</v>
      </c>
      <c r="M625">
        <v>1</v>
      </c>
      <c r="N625" s="1">
        <v>1</v>
      </c>
      <c r="O625" s="1" t="s">
        <v>5320</v>
      </c>
    </row>
    <row r="626" spans="1:15" x14ac:dyDescent="0.25">
      <c r="A626" s="1" t="s">
        <v>2063</v>
      </c>
      <c r="B626" t="s">
        <v>2064</v>
      </c>
      <c r="C626" t="s">
        <v>5</v>
      </c>
      <c r="D626" t="s">
        <v>49</v>
      </c>
      <c r="E626" s="1" t="s">
        <v>5022</v>
      </c>
      <c r="F626" s="1" t="s">
        <v>5333</v>
      </c>
      <c r="G626" s="1" t="s">
        <v>4807</v>
      </c>
      <c r="H626" s="1"/>
      <c r="I626" s="1"/>
      <c r="J626" s="1"/>
      <c r="K626" s="1"/>
      <c r="L626">
        <v>1</v>
      </c>
      <c r="M626">
        <v>1</v>
      </c>
      <c r="N626" s="1">
        <v>1</v>
      </c>
      <c r="O626" s="1" t="s">
        <v>5320</v>
      </c>
    </row>
    <row r="627" spans="1:15" x14ac:dyDescent="0.25">
      <c r="A627" s="1" t="s">
        <v>1005</v>
      </c>
      <c r="B627" t="s">
        <v>1006</v>
      </c>
      <c r="C627" t="s">
        <v>5</v>
      </c>
      <c r="D627" t="s">
        <v>49</v>
      </c>
      <c r="E627" s="1" t="s">
        <v>5024</v>
      </c>
      <c r="F627" s="1" t="s">
        <v>5234</v>
      </c>
      <c r="G627" s="1" t="s">
        <v>4807</v>
      </c>
      <c r="H627" s="1"/>
      <c r="I627" s="1"/>
      <c r="J627" s="1"/>
      <c r="K627" s="1"/>
      <c r="L627">
        <v>1</v>
      </c>
      <c r="M627">
        <v>1</v>
      </c>
      <c r="N627" s="1">
        <v>1</v>
      </c>
      <c r="O627" s="1" t="s">
        <v>5320</v>
      </c>
    </row>
    <row r="628" spans="1:15" x14ac:dyDescent="0.25">
      <c r="A628" s="1" t="s">
        <v>1007</v>
      </c>
      <c r="B628" t="s">
        <v>1008</v>
      </c>
      <c r="C628" t="s">
        <v>5</v>
      </c>
      <c r="D628" t="s">
        <v>49</v>
      </c>
      <c r="E628" s="1" t="s">
        <v>5022</v>
      </c>
      <c r="F628" s="1" t="s">
        <v>4643</v>
      </c>
      <c r="G628" s="1" t="s">
        <v>4819</v>
      </c>
      <c r="H628" s="1"/>
      <c r="I628" s="1"/>
      <c r="J628" s="1"/>
      <c r="K628" s="1"/>
      <c r="L628">
        <v>1</v>
      </c>
      <c r="M628">
        <v>1</v>
      </c>
      <c r="N628" s="1">
        <v>1</v>
      </c>
      <c r="O628" s="1" t="s">
        <v>5320</v>
      </c>
    </row>
    <row r="629" spans="1:15" x14ac:dyDescent="0.25">
      <c r="A629" s="1" t="s">
        <v>2065</v>
      </c>
      <c r="B629" t="s">
        <v>2066</v>
      </c>
      <c r="C629" t="s">
        <v>5</v>
      </c>
      <c r="D629" t="s">
        <v>210</v>
      </c>
      <c r="E629" s="1" t="s">
        <v>5022</v>
      </c>
      <c r="F629" s="1" t="s">
        <v>5619</v>
      </c>
      <c r="G629" s="1" t="s">
        <v>4807</v>
      </c>
      <c r="H629" s="1"/>
      <c r="I629" s="1"/>
      <c r="J629" s="1"/>
      <c r="K629" s="1"/>
      <c r="L629">
        <v>1</v>
      </c>
      <c r="M629">
        <v>1</v>
      </c>
      <c r="N629" s="1">
        <v>1</v>
      </c>
      <c r="O629" s="1" t="s">
        <v>5320</v>
      </c>
    </row>
    <row r="630" spans="1:15" x14ac:dyDescent="0.25">
      <c r="A630" s="1" t="s">
        <v>2067</v>
      </c>
      <c r="B630" t="s">
        <v>2068</v>
      </c>
      <c r="C630" t="s">
        <v>5</v>
      </c>
      <c r="D630" t="s">
        <v>49</v>
      </c>
      <c r="E630" s="1" t="s">
        <v>5022</v>
      </c>
      <c r="F630" s="1" t="s">
        <v>5421</v>
      </c>
      <c r="G630" s="1" t="s">
        <v>4835</v>
      </c>
      <c r="H630" s="1"/>
      <c r="I630" s="1"/>
      <c r="J630" s="1"/>
      <c r="K630" s="1"/>
      <c r="L630">
        <v>1</v>
      </c>
      <c r="M630">
        <v>1</v>
      </c>
      <c r="N630" s="1">
        <v>1</v>
      </c>
      <c r="O630" s="1" t="s">
        <v>5320</v>
      </c>
    </row>
    <row r="631" spans="1:15" x14ac:dyDescent="0.25">
      <c r="A631" s="1" t="s">
        <v>1009</v>
      </c>
      <c r="B631" t="s">
        <v>1010</v>
      </c>
      <c r="C631" t="s">
        <v>5</v>
      </c>
      <c r="D631" t="s">
        <v>7</v>
      </c>
      <c r="E631" s="1" t="s">
        <v>5024</v>
      </c>
      <c r="F631" s="1" t="s">
        <v>5164</v>
      </c>
      <c r="G631" s="1" t="s">
        <v>4807</v>
      </c>
      <c r="H631" s="1" t="s">
        <v>4522</v>
      </c>
      <c r="I631" s="1"/>
      <c r="J631" s="1"/>
      <c r="K631" s="1"/>
      <c r="L631">
        <v>1</v>
      </c>
      <c r="M631">
        <v>2</v>
      </c>
      <c r="N631" s="1">
        <v>1</v>
      </c>
      <c r="O631" s="1" t="s">
        <v>5320</v>
      </c>
    </row>
    <row r="632" spans="1:15" x14ac:dyDescent="0.25">
      <c r="A632" s="1" t="s">
        <v>1011</v>
      </c>
      <c r="B632" t="s">
        <v>1012</v>
      </c>
      <c r="C632" t="s">
        <v>5</v>
      </c>
      <c r="D632" t="s">
        <v>7</v>
      </c>
      <c r="E632" s="1" t="s">
        <v>5022</v>
      </c>
      <c r="F632" s="1" t="s">
        <v>5046</v>
      </c>
      <c r="G632" s="1" t="s">
        <v>4809</v>
      </c>
      <c r="H632" s="1"/>
      <c r="I632" s="1"/>
      <c r="J632" s="1"/>
      <c r="K632" s="1"/>
      <c r="L632">
        <v>1</v>
      </c>
      <c r="M632">
        <v>1</v>
      </c>
      <c r="N632" s="1">
        <v>1</v>
      </c>
      <c r="O632" s="1" t="s">
        <v>5320</v>
      </c>
    </row>
    <row r="633" spans="1:15" x14ac:dyDescent="0.25">
      <c r="A633" s="1" t="s">
        <v>1013</v>
      </c>
      <c r="B633" t="s">
        <v>1014</v>
      </c>
      <c r="C633" t="s">
        <v>5</v>
      </c>
      <c r="D633" t="s">
        <v>7</v>
      </c>
      <c r="E633" s="1" t="s">
        <v>5022</v>
      </c>
      <c r="F633" s="1" t="s">
        <v>5043</v>
      </c>
      <c r="G633" s="1" t="s">
        <v>4814</v>
      </c>
      <c r="H633" s="1"/>
      <c r="I633" s="1"/>
      <c r="J633" s="1"/>
      <c r="K633" s="1"/>
      <c r="L633">
        <v>1</v>
      </c>
      <c r="M633">
        <v>1</v>
      </c>
      <c r="N633" s="1">
        <v>1</v>
      </c>
      <c r="O633" s="1" t="s">
        <v>5320</v>
      </c>
    </row>
    <row r="634" spans="1:15" x14ac:dyDescent="0.25">
      <c r="A634" s="1" t="s">
        <v>2069</v>
      </c>
      <c r="B634" t="s">
        <v>2070</v>
      </c>
      <c r="C634" t="s">
        <v>5</v>
      </c>
      <c r="D634" t="s">
        <v>7</v>
      </c>
      <c r="E634" s="1" t="s">
        <v>5022</v>
      </c>
      <c r="F634" s="1" t="s">
        <v>5344</v>
      </c>
      <c r="G634" s="1" t="s">
        <v>4807</v>
      </c>
      <c r="H634" s="1"/>
      <c r="I634" s="1"/>
      <c r="J634" s="1"/>
      <c r="K634" s="1"/>
      <c r="L634">
        <v>1</v>
      </c>
      <c r="M634">
        <v>1</v>
      </c>
      <c r="N634" s="1">
        <v>1</v>
      </c>
      <c r="O634" s="1" t="s">
        <v>5320</v>
      </c>
    </row>
    <row r="635" spans="1:15" x14ac:dyDescent="0.25">
      <c r="A635" s="1" t="s">
        <v>1015</v>
      </c>
      <c r="B635" t="s">
        <v>1016</v>
      </c>
      <c r="C635" t="s">
        <v>5</v>
      </c>
      <c r="D635" t="s">
        <v>42</v>
      </c>
      <c r="E635" s="1" t="s">
        <v>5022</v>
      </c>
      <c r="F635" s="1" t="s">
        <v>4634</v>
      </c>
      <c r="G635" s="1" t="s">
        <v>4807</v>
      </c>
      <c r="H635" s="1"/>
      <c r="I635" s="1"/>
      <c r="J635" s="1"/>
      <c r="K635" s="1"/>
      <c r="L635">
        <v>1</v>
      </c>
      <c r="M635">
        <v>1</v>
      </c>
      <c r="N635" s="1">
        <v>1</v>
      </c>
      <c r="O635" s="1" t="s">
        <v>5320</v>
      </c>
    </row>
    <row r="636" spans="1:15" x14ac:dyDescent="0.25">
      <c r="A636" s="1" t="s">
        <v>1017</v>
      </c>
      <c r="B636" t="s">
        <v>1018</v>
      </c>
      <c r="C636" t="s">
        <v>5</v>
      </c>
      <c r="D636" t="s">
        <v>42</v>
      </c>
      <c r="E636" s="1" t="s">
        <v>5022</v>
      </c>
      <c r="F636" s="1" t="s">
        <v>4613</v>
      </c>
      <c r="G636" s="1" t="s">
        <v>4807</v>
      </c>
      <c r="H636" s="1"/>
      <c r="I636" s="1"/>
      <c r="J636" s="1"/>
      <c r="K636" s="1"/>
      <c r="L636">
        <v>1</v>
      </c>
      <c r="M636">
        <v>1</v>
      </c>
      <c r="N636" s="1">
        <v>1</v>
      </c>
      <c r="O636" s="1" t="s">
        <v>5320</v>
      </c>
    </row>
    <row r="637" spans="1:15" x14ac:dyDescent="0.25">
      <c r="A637" s="1" t="s">
        <v>1019</v>
      </c>
      <c r="B637" t="s">
        <v>1020</v>
      </c>
      <c r="C637" t="s">
        <v>5</v>
      </c>
      <c r="D637" t="s">
        <v>42</v>
      </c>
      <c r="E637" s="1" t="s">
        <v>5022</v>
      </c>
      <c r="F637" s="1" t="s">
        <v>4776</v>
      </c>
      <c r="G637" s="1" t="s">
        <v>4807</v>
      </c>
      <c r="H637" s="1"/>
      <c r="I637" s="1"/>
      <c r="J637" s="1"/>
      <c r="K637" s="1"/>
      <c r="L637">
        <v>1</v>
      </c>
      <c r="M637">
        <v>1</v>
      </c>
      <c r="N637" s="1">
        <v>1</v>
      </c>
      <c r="O637" s="1" t="s">
        <v>5320</v>
      </c>
    </row>
    <row r="638" spans="1:15" x14ac:dyDescent="0.25">
      <c r="A638" s="1" t="s">
        <v>1021</v>
      </c>
      <c r="B638" t="s">
        <v>1022</v>
      </c>
      <c r="C638" t="s">
        <v>5</v>
      </c>
      <c r="D638" t="s">
        <v>168</v>
      </c>
      <c r="E638" s="1" t="s">
        <v>5022</v>
      </c>
      <c r="F638" s="1" t="s">
        <v>4668</v>
      </c>
      <c r="G638" s="1" t="s">
        <v>4814</v>
      </c>
      <c r="H638" s="1"/>
      <c r="I638" s="1"/>
      <c r="J638" s="1"/>
      <c r="K638" s="1" t="s">
        <v>4836</v>
      </c>
      <c r="L638">
        <v>1</v>
      </c>
      <c r="M638">
        <v>2</v>
      </c>
      <c r="N638" s="1">
        <v>1</v>
      </c>
      <c r="O638" s="1" t="s">
        <v>5320</v>
      </c>
    </row>
    <row r="639" spans="1:15" x14ac:dyDescent="0.25">
      <c r="A639" s="1" t="s">
        <v>1023</v>
      </c>
      <c r="B639" t="s">
        <v>1024</v>
      </c>
      <c r="C639" t="s">
        <v>5</v>
      </c>
      <c r="D639" t="s">
        <v>168</v>
      </c>
      <c r="E639" s="1" t="s">
        <v>5022</v>
      </c>
      <c r="F639" s="1" t="s">
        <v>4671</v>
      </c>
      <c r="G639" s="1" t="s">
        <v>4817</v>
      </c>
      <c r="H639" s="1" t="s">
        <v>4482</v>
      </c>
      <c r="I639" s="1"/>
      <c r="J639" s="1"/>
      <c r="K639" s="1"/>
      <c r="L639">
        <v>1</v>
      </c>
      <c r="M639">
        <v>2</v>
      </c>
      <c r="N639" s="1">
        <v>1</v>
      </c>
      <c r="O639" s="1" t="s">
        <v>5320</v>
      </c>
    </row>
    <row r="640" spans="1:15" x14ac:dyDescent="0.25">
      <c r="A640" s="1" t="s">
        <v>1025</v>
      </c>
      <c r="B640" t="s">
        <v>1026</v>
      </c>
      <c r="C640" t="s">
        <v>5</v>
      </c>
      <c r="D640" t="s">
        <v>168</v>
      </c>
      <c r="E640" s="1" t="s">
        <v>5022</v>
      </c>
      <c r="F640" s="1" t="s">
        <v>4715</v>
      </c>
      <c r="G640" s="1" t="s">
        <v>4814</v>
      </c>
      <c r="H640" s="1"/>
      <c r="I640" s="1"/>
      <c r="J640" s="1"/>
      <c r="K640" s="1" t="s">
        <v>5345</v>
      </c>
      <c r="L640">
        <v>1</v>
      </c>
      <c r="M640">
        <v>2</v>
      </c>
      <c r="N640" s="1">
        <v>1</v>
      </c>
      <c r="O640" s="1" t="s">
        <v>5320</v>
      </c>
    </row>
    <row r="641" spans="1:15" x14ac:dyDescent="0.25">
      <c r="A641" s="1" t="s">
        <v>1027</v>
      </c>
      <c r="B641" t="s">
        <v>1028</v>
      </c>
      <c r="C641" t="s">
        <v>5</v>
      </c>
      <c r="D641" t="s">
        <v>168</v>
      </c>
      <c r="E641" s="1" t="s">
        <v>5022</v>
      </c>
      <c r="F641" s="1" t="s">
        <v>4686</v>
      </c>
      <c r="G641" s="1" t="s">
        <v>4820</v>
      </c>
      <c r="H641" s="1" t="s">
        <v>4471</v>
      </c>
      <c r="I641" s="1"/>
      <c r="J641" s="1"/>
      <c r="K641" s="1" t="s">
        <v>5346</v>
      </c>
      <c r="L641">
        <v>1</v>
      </c>
      <c r="M641">
        <v>3</v>
      </c>
      <c r="N641" s="1">
        <v>1</v>
      </c>
      <c r="O641" s="1" t="s">
        <v>5320</v>
      </c>
    </row>
    <row r="642" spans="1:15" x14ac:dyDescent="0.25">
      <c r="A642" s="1" t="s">
        <v>2071</v>
      </c>
      <c r="B642" t="s">
        <v>2072</v>
      </c>
      <c r="C642" t="s">
        <v>5</v>
      </c>
      <c r="D642" t="s">
        <v>151</v>
      </c>
      <c r="E642" s="1" t="s">
        <v>5022</v>
      </c>
      <c r="F642" s="1" t="s">
        <v>4628</v>
      </c>
      <c r="G642" s="1" t="s">
        <v>4807</v>
      </c>
      <c r="H642" s="1"/>
      <c r="I642" s="1"/>
      <c r="J642" s="1"/>
      <c r="K642" s="1"/>
      <c r="L642">
        <v>1</v>
      </c>
      <c r="M642">
        <v>1</v>
      </c>
      <c r="N642" s="1">
        <v>1</v>
      </c>
      <c r="O642" s="1" t="s">
        <v>5320</v>
      </c>
    </row>
    <row r="643" spans="1:15" x14ac:dyDescent="0.25">
      <c r="A643" s="1" t="s">
        <v>2073</v>
      </c>
      <c r="B643" t="s">
        <v>2074</v>
      </c>
      <c r="C643" t="s">
        <v>5</v>
      </c>
      <c r="D643" t="s">
        <v>151</v>
      </c>
      <c r="E643" s="1" t="s">
        <v>5022</v>
      </c>
      <c r="F643" s="1" t="s">
        <v>5028</v>
      </c>
      <c r="G643" s="1" t="s">
        <v>4807</v>
      </c>
      <c r="H643" s="1"/>
      <c r="I643" s="1"/>
      <c r="J643" s="1"/>
      <c r="K643" s="1"/>
      <c r="L643">
        <v>1</v>
      </c>
      <c r="M643">
        <v>1</v>
      </c>
      <c r="N643" s="1">
        <v>1</v>
      </c>
      <c r="O643" s="1" t="s">
        <v>5320</v>
      </c>
    </row>
    <row r="644" spans="1:15" x14ac:dyDescent="0.25">
      <c r="A644" s="1" t="s">
        <v>2075</v>
      </c>
      <c r="B644" t="s">
        <v>2076</v>
      </c>
      <c r="C644" t="s">
        <v>5</v>
      </c>
      <c r="D644" t="s">
        <v>151</v>
      </c>
      <c r="E644" s="1" t="s">
        <v>5022</v>
      </c>
      <c r="F644" s="1" t="s">
        <v>5275</v>
      </c>
      <c r="G644" s="1" t="s">
        <v>4812</v>
      </c>
      <c r="H644" s="1"/>
      <c r="I644" s="1"/>
      <c r="J644" s="1"/>
      <c r="K644" s="1"/>
      <c r="L644">
        <v>1</v>
      </c>
      <c r="M644">
        <v>1</v>
      </c>
      <c r="N644" s="1">
        <v>1</v>
      </c>
      <c r="O644" s="1" t="s">
        <v>5320</v>
      </c>
    </row>
    <row r="645" spans="1:15" x14ac:dyDescent="0.25">
      <c r="A645" s="1" t="s">
        <v>2077</v>
      </c>
      <c r="B645" t="s">
        <v>2078</v>
      </c>
      <c r="C645" t="s">
        <v>5</v>
      </c>
      <c r="D645" t="s">
        <v>151</v>
      </c>
      <c r="E645" s="1" t="s">
        <v>5022</v>
      </c>
      <c r="F645" s="1" t="s">
        <v>5173</v>
      </c>
      <c r="G645" s="1" t="s">
        <v>4809</v>
      </c>
      <c r="H645" s="1"/>
      <c r="I645" s="1"/>
      <c r="J645" s="1"/>
      <c r="K645" s="1"/>
      <c r="L645">
        <v>1</v>
      </c>
      <c r="M645">
        <v>1</v>
      </c>
      <c r="N645" s="1">
        <v>1</v>
      </c>
      <c r="O645" s="1" t="s">
        <v>5320</v>
      </c>
    </row>
    <row r="646" spans="1:15" x14ac:dyDescent="0.25">
      <c r="A646" s="1" t="s">
        <v>2079</v>
      </c>
      <c r="B646" t="s">
        <v>2080</v>
      </c>
      <c r="C646" t="s">
        <v>5</v>
      </c>
      <c r="D646" t="s">
        <v>151</v>
      </c>
      <c r="E646" s="1" t="s">
        <v>5022</v>
      </c>
      <c r="F646" s="1" t="s">
        <v>5047</v>
      </c>
      <c r="G646" s="1" t="s">
        <v>4807</v>
      </c>
      <c r="H646" s="1"/>
      <c r="I646" s="1"/>
      <c r="J646" s="1"/>
      <c r="K646" s="1"/>
      <c r="L646">
        <v>1</v>
      </c>
      <c r="M646">
        <v>1</v>
      </c>
      <c r="N646" s="1">
        <v>1</v>
      </c>
      <c r="O646" s="1" t="s">
        <v>5320</v>
      </c>
    </row>
    <row r="647" spans="1:15" x14ac:dyDescent="0.25">
      <c r="A647" s="1" t="s">
        <v>1029</v>
      </c>
      <c r="B647" t="s">
        <v>1030</v>
      </c>
      <c r="C647" t="s">
        <v>5</v>
      </c>
      <c r="D647" t="s">
        <v>85</v>
      </c>
      <c r="E647" s="1" t="s">
        <v>5022</v>
      </c>
      <c r="F647" s="1" t="s">
        <v>4735</v>
      </c>
      <c r="G647" s="1" t="s">
        <v>4807</v>
      </c>
      <c r="H647" s="1"/>
      <c r="I647" s="1"/>
      <c r="J647" s="1"/>
      <c r="K647" s="1"/>
      <c r="L647">
        <v>1</v>
      </c>
      <c r="M647">
        <v>1</v>
      </c>
      <c r="N647" s="1">
        <v>1</v>
      </c>
      <c r="O647" s="1" t="s">
        <v>5320</v>
      </c>
    </row>
    <row r="648" spans="1:15" x14ac:dyDescent="0.25">
      <c r="A648" s="1" t="s">
        <v>1031</v>
      </c>
      <c r="B648" t="s">
        <v>1032</v>
      </c>
      <c r="C648" t="s">
        <v>5</v>
      </c>
      <c r="D648" t="s">
        <v>85</v>
      </c>
      <c r="E648" s="1" t="s">
        <v>5022</v>
      </c>
      <c r="F648" s="1" t="s">
        <v>5474</v>
      </c>
      <c r="G648" s="1" t="s">
        <v>4807</v>
      </c>
      <c r="H648" s="1"/>
      <c r="I648" s="1"/>
      <c r="J648" s="1"/>
      <c r="K648" s="1"/>
      <c r="L648">
        <v>1</v>
      </c>
      <c r="M648">
        <v>1</v>
      </c>
      <c r="N648" s="1">
        <v>1</v>
      </c>
      <c r="O648" s="1" t="s">
        <v>5320</v>
      </c>
    </row>
    <row r="649" spans="1:15" x14ac:dyDescent="0.25">
      <c r="A649" s="1" t="s">
        <v>1033</v>
      </c>
      <c r="B649" t="s">
        <v>1034</v>
      </c>
      <c r="C649" t="s">
        <v>5</v>
      </c>
      <c r="D649" t="s">
        <v>49</v>
      </c>
      <c r="E649" s="1" t="s">
        <v>5022</v>
      </c>
      <c r="F649" s="1" t="s">
        <v>4640</v>
      </c>
      <c r="G649" s="1" t="s">
        <v>4814</v>
      </c>
      <c r="H649" s="1"/>
      <c r="I649" s="1"/>
      <c r="J649" s="1"/>
      <c r="K649" s="1"/>
      <c r="L649">
        <v>1</v>
      </c>
      <c r="M649">
        <v>1</v>
      </c>
      <c r="N649" s="1">
        <v>1</v>
      </c>
      <c r="O649" s="1" t="s">
        <v>5320</v>
      </c>
    </row>
    <row r="650" spans="1:15" x14ac:dyDescent="0.25">
      <c r="A650" s="1" t="s">
        <v>1035</v>
      </c>
      <c r="B650" t="s">
        <v>1036</v>
      </c>
      <c r="C650" t="s">
        <v>5</v>
      </c>
      <c r="D650" t="s">
        <v>26</v>
      </c>
      <c r="E650" s="1" t="s">
        <v>5022</v>
      </c>
      <c r="F650" s="1" t="s">
        <v>4679</v>
      </c>
      <c r="G650" s="1" t="s">
        <v>4807</v>
      </c>
      <c r="H650" s="1"/>
      <c r="I650" s="1"/>
      <c r="J650" s="1"/>
      <c r="K650" s="1"/>
      <c r="L650">
        <v>1</v>
      </c>
      <c r="M650">
        <v>1</v>
      </c>
      <c r="N650" s="1">
        <v>1</v>
      </c>
      <c r="O650" s="1" t="s">
        <v>5320</v>
      </c>
    </row>
    <row r="651" spans="1:15" x14ac:dyDescent="0.25">
      <c r="A651" s="1" t="s">
        <v>1037</v>
      </c>
      <c r="B651" t="s">
        <v>1038</v>
      </c>
      <c r="C651" t="s">
        <v>5</v>
      </c>
      <c r="D651" t="s">
        <v>26</v>
      </c>
      <c r="E651" s="1" t="s">
        <v>5022</v>
      </c>
      <c r="F651" s="1" t="s">
        <v>4658</v>
      </c>
      <c r="G651" s="1" t="s">
        <v>4808</v>
      </c>
      <c r="H651" s="1"/>
      <c r="I651" s="1"/>
      <c r="J651" s="1"/>
      <c r="K651" s="1"/>
      <c r="L651">
        <v>1</v>
      </c>
      <c r="M651">
        <v>1</v>
      </c>
      <c r="N651" s="1">
        <v>1</v>
      </c>
      <c r="O651" s="1" t="s">
        <v>5320</v>
      </c>
    </row>
    <row r="652" spans="1:15" x14ac:dyDescent="0.25">
      <c r="A652" s="1" t="s">
        <v>1039</v>
      </c>
      <c r="B652" t="s">
        <v>1040</v>
      </c>
      <c r="C652" t="s">
        <v>5</v>
      </c>
      <c r="D652" t="s">
        <v>26</v>
      </c>
      <c r="E652" s="1" t="s">
        <v>5022</v>
      </c>
      <c r="F652" s="1" t="s">
        <v>4577</v>
      </c>
      <c r="G652" s="1" t="s">
        <v>4807</v>
      </c>
      <c r="H652" s="1"/>
      <c r="I652" s="1"/>
      <c r="J652" s="1"/>
      <c r="K652" s="1"/>
      <c r="L652">
        <v>1</v>
      </c>
      <c r="M652">
        <v>1</v>
      </c>
      <c r="N652" s="1">
        <v>1</v>
      </c>
      <c r="O652" s="1" t="s">
        <v>5320</v>
      </c>
    </row>
    <row r="653" spans="1:15" x14ac:dyDescent="0.25">
      <c r="A653" s="1" t="s">
        <v>2081</v>
      </c>
      <c r="B653" t="s">
        <v>2082</v>
      </c>
      <c r="C653" t="s">
        <v>5</v>
      </c>
      <c r="D653" t="s">
        <v>26</v>
      </c>
      <c r="E653" s="1" t="s">
        <v>5022</v>
      </c>
      <c r="F653" s="1" t="s">
        <v>4571</v>
      </c>
      <c r="G653" s="1" t="s">
        <v>4807</v>
      </c>
      <c r="H653" s="1"/>
      <c r="I653" s="1"/>
      <c r="J653" s="1"/>
      <c r="K653" s="1"/>
      <c r="L653">
        <v>1</v>
      </c>
      <c r="M653">
        <v>1</v>
      </c>
      <c r="N653" s="1">
        <v>1</v>
      </c>
      <c r="O653" s="1" t="s">
        <v>5320</v>
      </c>
    </row>
    <row r="654" spans="1:15" x14ac:dyDescent="0.25">
      <c r="A654" s="1" t="s">
        <v>1041</v>
      </c>
      <c r="B654" t="s">
        <v>1042</v>
      </c>
      <c r="C654" t="s">
        <v>5</v>
      </c>
      <c r="D654" t="s">
        <v>26</v>
      </c>
      <c r="E654" s="1" t="s">
        <v>5022</v>
      </c>
      <c r="F654" s="1" t="s">
        <v>4627</v>
      </c>
      <c r="G654" s="1" t="s">
        <v>4807</v>
      </c>
      <c r="H654" s="1"/>
      <c r="I654" s="1"/>
      <c r="J654" s="1"/>
      <c r="K654" s="1"/>
      <c r="L654">
        <v>1</v>
      </c>
      <c r="M654">
        <v>1</v>
      </c>
      <c r="N654" s="1">
        <v>1</v>
      </c>
      <c r="O654" s="1" t="s">
        <v>5320</v>
      </c>
    </row>
    <row r="655" spans="1:15" x14ac:dyDescent="0.25">
      <c r="A655" s="1" t="s">
        <v>1043</v>
      </c>
      <c r="B655" t="s">
        <v>1044</v>
      </c>
      <c r="C655" t="s">
        <v>5</v>
      </c>
      <c r="D655" t="s">
        <v>26</v>
      </c>
      <c r="E655" s="1" t="s">
        <v>5022</v>
      </c>
      <c r="F655" s="1" t="s">
        <v>5130</v>
      </c>
      <c r="G655" s="1" t="s">
        <v>4807</v>
      </c>
      <c r="H655" s="1"/>
      <c r="I655" s="1"/>
      <c r="J655" s="1"/>
      <c r="K655" s="1"/>
      <c r="L655">
        <v>1</v>
      </c>
      <c r="M655">
        <v>1</v>
      </c>
      <c r="N655" s="1">
        <v>1</v>
      </c>
      <c r="O655" s="1" t="s">
        <v>5320</v>
      </c>
    </row>
    <row r="656" spans="1:15" x14ac:dyDescent="0.25">
      <c r="A656" s="1" t="s">
        <v>1045</v>
      </c>
      <c r="B656" t="s">
        <v>1046</v>
      </c>
      <c r="C656" t="s">
        <v>5</v>
      </c>
      <c r="D656" t="s">
        <v>68</v>
      </c>
      <c r="E656" s="1" t="s">
        <v>5022</v>
      </c>
      <c r="F656" s="1" t="s">
        <v>5532</v>
      </c>
      <c r="G656" s="1" t="s">
        <v>4806</v>
      </c>
      <c r="H656" s="1" t="s">
        <v>4423</v>
      </c>
      <c r="I656" s="1"/>
      <c r="J656" s="1"/>
      <c r="K656" s="1" t="s">
        <v>5533</v>
      </c>
      <c r="L656">
        <v>1</v>
      </c>
      <c r="M656">
        <v>3</v>
      </c>
      <c r="N656" s="1">
        <v>1</v>
      </c>
      <c r="O656" s="1" t="s">
        <v>5320</v>
      </c>
    </row>
    <row r="657" spans="1:15" x14ac:dyDescent="0.25">
      <c r="A657" s="1" t="s">
        <v>1047</v>
      </c>
      <c r="B657" t="s">
        <v>1048</v>
      </c>
      <c r="C657" t="s">
        <v>5</v>
      </c>
      <c r="D657" t="s">
        <v>68</v>
      </c>
      <c r="E657" s="1" t="s">
        <v>5022</v>
      </c>
      <c r="F657" s="1" t="s">
        <v>4593</v>
      </c>
      <c r="G657" s="1" t="s">
        <v>4807</v>
      </c>
      <c r="H657" s="1"/>
      <c r="I657" s="1"/>
      <c r="J657" s="1"/>
      <c r="K657" s="1"/>
      <c r="L657">
        <v>1</v>
      </c>
      <c r="M657">
        <v>1</v>
      </c>
      <c r="N657" s="1">
        <v>1</v>
      </c>
      <c r="O657" s="1" t="s">
        <v>5320</v>
      </c>
    </row>
    <row r="658" spans="1:15" x14ac:dyDescent="0.25">
      <c r="A658" s="1" t="s">
        <v>1049</v>
      </c>
      <c r="B658" t="s">
        <v>1050</v>
      </c>
      <c r="C658" t="s">
        <v>5</v>
      </c>
      <c r="D658" t="s">
        <v>68</v>
      </c>
      <c r="E658" s="1" t="s">
        <v>5022</v>
      </c>
      <c r="F658" s="1" t="s">
        <v>5276</v>
      </c>
      <c r="G658" s="1" t="s">
        <v>4806</v>
      </c>
      <c r="H658" s="1"/>
      <c r="I658" s="1"/>
      <c r="J658" s="1"/>
      <c r="K658" s="1"/>
      <c r="L658">
        <v>1</v>
      </c>
      <c r="M658">
        <v>1</v>
      </c>
      <c r="N658" s="1">
        <v>1</v>
      </c>
      <c r="O658" s="1" t="s">
        <v>5320</v>
      </c>
    </row>
    <row r="659" spans="1:15" x14ac:dyDescent="0.25">
      <c r="A659" s="1" t="s">
        <v>2083</v>
      </c>
      <c r="B659" t="s">
        <v>2084</v>
      </c>
      <c r="C659" t="s">
        <v>5</v>
      </c>
      <c r="D659" t="s">
        <v>59</v>
      </c>
      <c r="E659" s="1" t="s">
        <v>5022</v>
      </c>
      <c r="F659" s="1" t="s">
        <v>5277</v>
      </c>
      <c r="G659" s="1" t="s">
        <v>4807</v>
      </c>
      <c r="H659" s="1"/>
      <c r="I659" s="1"/>
      <c r="J659" s="1"/>
      <c r="K659" s="1"/>
      <c r="L659">
        <v>1</v>
      </c>
      <c r="M659">
        <v>1</v>
      </c>
      <c r="N659" s="1">
        <v>1</v>
      </c>
      <c r="O659" s="1" t="s">
        <v>5320</v>
      </c>
    </row>
    <row r="660" spans="1:15" x14ac:dyDescent="0.25">
      <c r="A660" s="1" t="s">
        <v>1051</v>
      </c>
      <c r="B660" t="s">
        <v>1052</v>
      </c>
      <c r="C660" t="s">
        <v>5</v>
      </c>
      <c r="D660" t="s">
        <v>59</v>
      </c>
      <c r="E660" s="1" t="s">
        <v>5022</v>
      </c>
      <c r="F660" s="1" t="s">
        <v>4624</v>
      </c>
      <c r="G660" s="1" t="s">
        <v>4811</v>
      </c>
      <c r="H660" s="1"/>
      <c r="I660" s="1"/>
      <c r="J660" s="1"/>
      <c r="K660" s="1"/>
      <c r="L660">
        <v>1</v>
      </c>
      <c r="M660">
        <v>1</v>
      </c>
      <c r="N660" s="1">
        <v>1</v>
      </c>
      <c r="O660" s="1" t="s">
        <v>5320</v>
      </c>
    </row>
    <row r="661" spans="1:15" x14ac:dyDescent="0.25">
      <c r="A661" s="1" t="s">
        <v>2085</v>
      </c>
      <c r="B661" t="s">
        <v>2086</v>
      </c>
      <c r="C661" t="s">
        <v>5</v>
      </c>
      <c r="D661" t="s">
        <v>59</v>
      </c>
      <c r="E661" s="1" t="s">
        <v>5022</v>
      </c>
      <c r="F661" s="1" t="s">
        <v>5004</v>
      </c>
      <c r="G661" s="1" t="s">
        <v>4807</v>
      </c>
      <c r="H661" s="1"/>
      <c r="I661" s="1"/>
      <c r="J661" s="1"/>
      <c r="K661" s="1" t="s">
        <v>5475</v>
      </c>
      <c r="L661">
        <v>1</v>
      </c>
      <c r="M661">
        <v>2</v>
      </c>
      <c r="N661" s="1">
        <v>1</v>
      </c>
      <c r="O661" s="1" t="s">
        <v>5320</v>
      </c>
    </row>
    <row r="662" spans="1:15" x14ac:dyDescent="0.25">
      <c r="A662" s="1" t="s">
        <v>1053</v>
      </c>
      <c r="B662" t="s">
        <v>1054</v>
      </c>
      <c r="C662" t="s">
        <v>5</v>
      </c>
      <c r="D662" t="s">
        <v>59</v>
      </c>
      <c r="E662" s="1" t="s">
        <v>5022</v>
      </c>
      <c r="F662" s="1" t="s">
        <v>4772</v>
      </c>
      <c r="G662" s="1" t="s">
        <v>4809</v>
      </c>
      <c r="H662" s="1"/>
      <c r="I662" s="1"/>
      <c r="J662" s="1"/>
      <c r="K662" s="1"/>
      <c r="L662">
        <v>1</v>
      </c>
      <c r="M662">
        <v>1</v>
      </c>
      <c r="N662" s="1">
        <v>1</v>
      </c>
      <c r="O662" s="1" t="s">
        <v>5320</v>
      </c>
    </row>
    <row r="663" spans="1:15" x14ac:dyDescent="0.25">
      <c r="A663" s="1" t="s">
        <v>1055</v>
      </c>
      <c r="B663" t="s">
        <v>1056</v>
      </c>
      <c r="C663" t="s">
        <v>5</v>
      </c>
      <c r="D663" t="s">
        <v>59</v>
      </c>
      <c r="E663" s="1" t="s">
        <v>5022</v>
      </c>
      <c r="F663" s="1" t="s">
        <v>4647</v>
      </c>
      <c r="G663" s="1" t="s">
        <v>4807</v>
      </c>
      <c r="H663" s="1"/>
      <c r="I663" s="1"/>
      <c r="J663" s="1"/>
      <c r="K663" s="1"/>
      <c r="L663">
        <v>1</v>
      </c>
      <c r="M663">
        <v>1</v>
      </c>
      <c r="N663" s="1">
        <v>1</v>
      </c>
      <c r="O663" s="1" t="s">
        <v>5320</v>
      </c>
    </row>
    <row r="664" spans="1:15" x14ac:dyDescent="0.25">
      <c r="A664" s="1" t="s">
        <v>1057</v>
      </c>
      <c r="B664" t="s">
        <v>1058</v>
      </c>
      <c r="C664" t="s">
        <v>5</v>
      </c>
      <c r="D664" t="s">
        <v>50</v>
      </c>
      <c r="E664" s="1" t="s">
        <v>5022</v>
      </c>
      <c r="F664" s="1" t="s">
        <v>4583</v>
      </c>
      <c r="G664" s="1" t="s">
        <v>4810</v>
      </c>
      <c r="H664" s="1"/>
      <c r="I664" s="1"/>
      <c r="J664" s="1"/>
      <c r="K664" s="1"/>
      <c r="L664">
        <v>1</v>
      </c>
      <c r="M664">
        <v>1</v>
      </c>
      <c r="N664" s="1">
        <v>1</v>
      </c>
      <c r="O664" s="1" t="s">
        <v>5320</v>
      </c>
    </row>
    <row r="665" spans="1:15" x14ac:dyDescent="0.25">
      <c r="A665" s="1" t="s">
        <v>1059</v>
      </c>
      <c r="B665" t="s">
        <v>1060</v>
      </c>
      <c r="C665" t="s">
        <v>5</v>
      </c>
      <c r="D665" t="s">
        <v>50</v>
      </c>
      <c r="E665" s="1" t="s">
        <v>5022</v>
      </c>
      <c r="F665" s="1" t="s">
        <v>4650</v>
      </c>
      <c r="G665" s="1" t="s">
        <v>4810</v>
      </c>
      <c r="H665" s="1"/>
      <c r="I665" s="1"/>
      <c r="J665" s="1"/>
      <c r="K665" s="1"/>
      <c r="L665">
        <v>1</v>
      </c>
      <c r="M665">
        <v>1</v>
      </c>
      <c r="N665" s="1">
        <v>1</v>
      </c>
      <c r="O665" s="1" t="s">
        <v>5320</v>
      </c>
    </row>
    <row r="666" spans="1:15" x14ac:dyDescent="0.25">
      <c r="A666" s="1" t="s">
        <v>1061</v>
      </c>
      <c r="B666" t="s">
        <v>1062</v>
      </c>
      <c r="C666" t="s">
        <v>5</v>
      </c>
      <c r="D666" t="s">
        <v>50</v>
      </c>
      <c r="E666" s="1" t="s">
        <v>5022</v>
      </c>
      <c r="F666" s="1" t="s">
        <v>5466</v>
      </c>
      <c r="G666" s="1" t="s">
        <v>4807</v>
      </c>
      <c r="H666" s="1"/>
      <c r="I666" s="1"/>
      <c r="J666" s="1"/>
      <c r="K666" s="1"/>
      <c r="L666">
        <v>1</v>
      </c>
      <c r="M666">
        <v>1</v>
      </c>
      <c r="N666" s="1">
        <v>1</v>
      </c>
      <c r="O666" s="1" t="s">
        <v>5320</v>
      </c>
    </row>
    <row r="667" spans="1:15" x14ac:dyDescent="0.25">
      <c r="A667" s="1" t="s">
        <v>2087</v>
      </c>
      <c r="B667" t="s">
        <v>2088</v>
      </c>
      <c r="C667" t="s">
        <v>5</v>
      </c>
      <c r="D667" t="s">
        <v>39</v>
      </c>
      <c r="E667" s="1" t="s">
        <v>5022</v>
      </c>
      <c r="F667" s="1" t="s">
        <v>4657</v>
      </c>
      <c r="G667" s="1" t="s">
        <v>4807</v>
      </c>
      <c r="H667" s="1"/>
      <c r="I667" s="1"/>
      <c r="J667" s="1"/>
      <c r="K667" s="1"/>
      <c r="L667">
        <v>1</v>
      </c>
      <c r="M667">
        <v>1</v>
      </c>
      <c r="N667" s="1">
        <v>1</v>
      </c>
      <c r="O667" s="1" t="s">
        <v>5320</v>
      </c>
    </row>
    <row r="668" spans="1:15" x14ac:dyDescent="0.25">
      <c r="A668" s="1" t="s">
        <v>1063</v>
      </c>
      <c r="B668" t="s">
        <v>1064</v>
      </c>
      <c r="C668" t="s">
        <v>5</v>
      </c>
      <c r="D668" t="s">
        <v>39</v>
      </c>
      <c r="E668" s="1" t="s">
        <v>5022</v>
      </c>
      <c r="F668" s="1" t="s">
        <v>4586</v>
      </c>
      <c r="G668" s="1" t="s">
        <v>4806</v>
      </c>
      <c r="H668" s="1" t="s">
        <v>4421</v>
      </c>
      <c r="I668" s="1"/>
      <c r="J668" s="1"/>
      <c r="K668" s="1"/>
      <c r="L668">
        <v>1</v>
      </c>
      <c r="M668">
        <v>2</v>
      </c>
      <c r="N668" s="1">
        <v>1</v>
      </c>
      <c r="O668" s="1" t="s">
        <v>5320</v>
      </c>
    </row>
    <row r="669" spans="1:15" x14ac:dyDescent="0.25">
      <c r="A669" s="1" t="s">
        <v>1065</v>
      </c>
      <c r="B669" t="s">
        <v>1066</v>
      </c>
      <c r="C669" t="s">
        <v>5</v>
      </c>
      <c r="D669" t="s">
        <v>39</v>
      </c>
      <c r="E669" s="1" t="s">
        <v>5022</v>
      </c>
      <c r="F669" s="1" t="s">
        <v>5005</v>
      </c>
      <c r="G669" s="1" t="s">
        <v>4808</v>
      </c>
      <c r="H669" s="1"/>
      <c r="I669" s="1"/>
      <c r="J669" s="1"/>
      <c r="K669" s="1"/>
      <c r="L669">
        <v>1</v>
      </c>
      <c r="M669">
        <v>1</v>
      </c>
      <c r="N669" s="1">
        <v>1</v>
      </c>
      <c r="O669" s="1" t="s">
        <v>5320</v>
      </c>
    </row>
    <row r="670" spans="1:15" x14ac:dyDescent="0.25">
      <c r="A670" s="1" t="s">
        <v>1067</v>
      </c>
      <c r="B670" t="s">
        <v>1068</v>
      </c>
      <c r="C670" t="s">
        <v>5</v>
      </c>
      <c r="D670" t="s">
        <v>50</v>
      </c>
      <c r="E670" s="1" t="s">
        <v>5022</v>
      </c>
      <c r="F670" s="1" t="s">
        <v>4575</v>
      </c>
      <c r="G670" s="1" t="s">
        <v>4807</v>
      </c>
      <c r="H670" s="1"/>
      <c r="I670" s="1"/>
      <c r="J670" s="1"/>
      <c r="K670" s="1"/>
      <c r="L670">
        <v>1</v>
      </c>
      <c r="M670">
        <v>1</v>
      </c>
      <c r="N670" s="1">
        <v>1</v>
      </c>
      <c r="O670" s="1" t="s">
        <v>5320</v>
      </c>
    </row>
    <row r="671" spans="1:15" x14ac:dyDescent="0.25">
      <c r="A671" s="1" t="s">
        <v>2089</v>
      </c>
      <c r="B671" t="s">
        <v>2090</v>
      </c>
      <c r="C671" t="s">
        <v>5</v>
      </c>
      <c r="D671" t="s">
        <v>85</v>
      </c>
      <c r="E671" s="1" t="s">
        <v>5023</v>
      </c>
      <c r="F671" s="1" t="s">
        <v>4575</v>
      </c>
      <c r="G671" s="1" t="s">
        <v>4807</v>
      </c>
      <c r="H671" s="1"/>
      <c r="I671" s="1"/>
      <c r="J671" s="1"/>
      <c r="K671" s="1"/>
      <c r="L671">
        <v>1</v>
      </c>
      <c r="M671">
        <v>1</v>
      </c>
      <c r="N671" s="1">
        <v>1</v>
      </c>
      <c r="O671" s="1" t="s">
        <v>5320</v>
      </c>
    </row>
    <row r="672" spans="1:15" x14ac:dyDescent="0.25">
      <c r="A672" s="1" t="s">
        <v>1069</v>
      </c>
      <c r="B672" t="s">
        <v>1070</v>
      </c>
      <c r="C672" t="s">
        <v>5</v>
      </c>
      <c r="D672" t="s">
        <v>85</v>
      </c>
      <c r="E672" s="1" t="s">
        <v>5024</v>
      </c>
      <c r="F672" s="1" t="s">
        <v>5028</v>
      </c>
      <c r="G672" s="1" t="s">
        <v>4807</v>
      </c>
      <c r="H672" s="1"/>
      <c r="I672" s="1"/>
      <c r="J672" s="1"/>
      <c r="K672" s="1"/>
      <c r="L672">
        <v>1</v>
      </c>
      <c r="M672">
        <v>1</v>
      </c>
      <c r="N672" s="1">
        <v>1</v>
      </c>
      <c r="O672" s="1" t="s">
        <v>5320</v>
      </c>
    </row>
    <row r="673" spans="1:15" x14ac:dyDescent="0.25">
      <c r="A673" s="1" t="s">
        <v>1071</v>
      </c>
      <c r="B673" t="s">
        <v>1072</v>
      </c>
      <c r="C673" t="s">
        <v>5</v>
      </c>
      <c r="D673" t="s">
        <v>85</v>
      </c>
      <c r="E673" s="1" t="s">
        <v>5024</v>
      </c>
      <c r="F673" s="1" t="s">
        <v>5719</v>
      </c>
      <c r="G673" s="1" t="s">
        <v>4809</v>
      </c>
      <c r="H673" s="1"/>
      <c r="I673" s="1"/>
      <c r="J673" s="1"/>
      <c r="K673" s="1"/>
      <c r="L673">
        <v>1</v>
      </c>
      <c r="M673">
        <v>1</v>
      </c>
      <c r="N673" s="1">
        <v>1</v>
      </c>
      <c r="O673" s="1" t="s">
        <v>5320</v>
      </c>
    </row>
    <row r="674" spans="1:15" x14ac:dyDescent="0.25">
      <c r="A674" s="1" t="s">
        <v>2091</v>
      </c>
      <c r="B674" t="s">
        <v>2092</v>
      </c>
      <c r="C674" t="s">
        <v>5</v>
      </c>
      <c r="D674" t="s">
        <v>205</v>
      </c>
      <c r="E674" s="1" t="s">
        <v>5022</v>
      </c>
      <c r="F674" s="1" t="s">
        <v>5389</v>
      </c>
      <c r="G674" s="1" t="s">
        <v>4812</v>
      </c>
      <c r="H674" s="1"/>
      <c r="I674" s="1"/>
      <c r="J674" s="1"/>
      <c r="K674" s="1"/>
      <c r="L674">
        <v>1</v>
      </c>
      <c r="M674">
        <v>1</v>
      </c>
      <c r="N674" s="1">
        <v>1</v>
      </c>
      <c r="O674" s="1" t="s">
        <v>5320</v>
      </c>
    </row>
    <row r="675" spans="1:15" x14ac:dyDescent="0.25">
      <c r="A675" s="1" t="s">
        <v>1073</v>
      </c>
      <c r="B675" t="s">
        <v>1074</v>
      </c>
      <c r="C675" t="s">
        <v>5</v>
      </c>
      <c r="D675" t="s">
        <v>205</v>
      </c>
      <c r="E675" s="1" t="s">
        <v>5022</v>
      </c>
      <c r="F675" s="1" t="s">
        <v>4653</v>
      </c>
      <c r="G675" s="1" t="s">
        <v>4819</v>
      </c>
      <c r="H675" s="1"/>
      <c r="I675" s="1"/>
      <c r="J675" s="1"/>
      <c r="K675" s="1"/>
      <c r="L675">
        <v>1</v>
      </c>
      <c r="M675">
        <v>1</v>
      </c>
      <c r="N675" s="1">
        <v>1</v>
      </c>
      <c r="O675" s="1" t="s">
        <v>5320</v>
      </c>
    </row>
    <row r="676" spans="1:15" x14ac:dyDescent="0.25">
      <c r="A676" s="1" t="s">
        <v>2093</v>
      </c>
      <c r="B676" t="s">
        <v>2094</v>
      </c>
      <c r="C676" t="s">
        <v>5</v>
      </c>
      <c r="D676" t="s">
        <v>205</v>
      </c>
      <c r="E676" s="1" t="s">
        <v>5022</v>
      </c>
      <c r="F676" s="1" t="s">
        <v>5278</v>
      </c>
      <c r="G676" s="1" t="s">
        <v>4837</v>
      </c>
      <c r="H676" s="1"/>
      <c r="I676" s="1"/>
      <c r="J676" s="1"/>
      <c r="K676" s="1"/>
      <c r="L676">
        <v>1</v>
      </c>
      <c r="M676">
        <v>1</v>
      </c>
      <c r="N676" s="1">
        <v>1</v>
      </c>
      <c r="O676" s="1" t="s">
        <v>5320</v>
      </c>
    </row>
    <row r="677" spans="1:15" x14ac:dyDescent="0.25">
      <c r="A677" s="1" t="s">
        <v>1075</v>
      </c>
      <c r="B677" t="s">
        <v>1076</v>
      </c>
      <c r="C677" t="s">
        <v>5</v>
      </c>
      <c r="D677" t="s">
        <v>7</v>
      </c>
      <c r="E677" s="1" t="s">
        <v>5022</v>
      </c>
      <c r="F677" s="1"/>
      <c r="G677" s="1"/>
      <c r="H677" s="1" t="s">
        <v>4424</v>
      </c>
      <c r="I677" s="1"/>
      <c r="J677" s="1"/>
      <c r="K677" s="1"/>
      <c r="L677">
        <v>0</v>
      </c>
      <c r="M677">
        <v>1</v>
      </c>
      <c r="N677" s="1">
        <v>1</v>
      </c>
      <c r="O677" s="1" t="s">
        <v>4807</v>
      </c>
    </row>
    <row r="678" spans="1:15" x14ac:dyDescent="0.25">
      <c r="A678" s="1" t="s">
        <v>1077</v>
      </c>
      <c r="B678" t="s">
        <v>1078</v>
      </c>
      <c r="C678" t="s">
        <v>5</v>
      </c>
      <c r="D678" t="s">
        <v>7</v>
      </c>
      <c r="E678" s="1" t="s">
        <v>5022</v>
      </c>
      <c r="F678" s="1" t="s">
        <v>5118</v>
      </c>
      <c r="G678" s="1" t="s">
        <v>4807</v>
      </c>
      <c r="H678" s="1" t="s">
        <v>4425</v>
      </c>
      <c r="I678" s="1"/>
      <c r="J678" s="1"/>
      <c r="K678" s="1"/>
      <c r="L678">
        <v>1</v>
      </c>
      <c r="M678">
        <v>2</v>
      </c>
      <c r="N678" s="1">
        <v>1</v>
      </c>
      <c r="O678" s="1" t="s">
        <v>5320</v>
      </c>
    </row>
    <row r="679" spans="1:15" x14ac:dyDescent="0.25">
      <c r="A679" s="1" t="s">
        <v>1079</v>
      </c>
      <c r="B679" t="s">
        <v>1080</v>
      </c>
      <c r="C679" t="s">
        <v>5</v>
      </c>
      <c r="D679" t="s">
        <v>68</v>
      </c>
      <c r="E679" s="1" t="s">
        <v>5022</v>
      </c>
      <c r="F679" s="1" t="s">
        <v>4668</v>
      </c>
      <c r="G679" s="1" t="s">
        <v>4806</v>
      </c>
      <c r="H679" s="1" t="s">
        <v>4421</v>
      </c>
      <c r="I679" s="1"/>
      <c r="J679" s="1"/>
      <c r="K679" s="1"/>
      <c r="L679">
        <v>1</v>
      </c>
      <c r="M679">
        <v>2</v>
      </c>
      <c r="N679" s="1">
        <v>1</v>
      </c>
      <c r="O679" s="1" t="s">
        <v>5320</v>
      </c>
    </row>
    <row r="680" spans="1:15" x14ac:dyDescent="0.25">
      <c r="A680" s="1" t="s">
        <v>1081</v>
      </c>
      <c r="B680" t="s">
        <v>1082</v>
      </c>
      <c r="C680" t="s">
        <v>5</v>
      </c>
      <c r="D680" t="s">
        <v>151</v>
      </c>
      <c r="E680" s="1" t="s">
        <v>5024</v>
      </c>
      <c r="F680" s="1" t="s">
        <v>4653</v>
      </c>
      <c r="G680" s="1" t="s">
        <v>4812</v>
      </c>
      <c r="H680" s="1" t="s">
        <v>4417</v>
      </c>
      <c r="I680" s="1"/>
      <c r="J680" s="1"/>
      <c r="K680" s="1"/>
      <c r="L680">
        <v>1</v>
      </c>
      <c r="M680">
        <v>2</v>
      </c>
      <c r="N680" s="1">
        <v>1</v>
      </c>
      <c r="O680" s="1" t="s">
        <v>5320</v>
      </c>
    </row>
    <row r="681" spans="1:15" x14ac:dyDescent="0.25">
      <c r="A681" s="1" t="s">
        <v>1083</v>
      </c>
      <c r="B681" t="s">
        <v>1084</v>
      </c>
      <c r="C681" t="s">
        <v>5</v>
      </c>
      <c r="D681" t="s">
        <v>151</v>
      </c>
      <c r="E681" s="1" t="s">
        <v>5022</v>
      </c>
      <c r="F681" s="1" t="s">
        <v>4582</v>
      </c>
      <c r="G681" s="1" t="s">
        <v>4807</v>
      </c>
      <c r="H681" s="1"/>
      <c r="I681" s="1"/>
      <c r="J681" s="1"/>
      <c r="K681" s="1"/>
      <c r="L681">
        <v>1</v>
      </c>
      <c r="M681">
        <v>1</v>
      </c>
      <c r="N681" s="1">
        <v>1</v>
      </c>
      <c r="O681" s="1" t="s">
        <v>5320</v>
      </c>
    </row>
    <row r="682" spans="1:15" x14ac:dyDescent="0.25">
      <c r="A682" s="1" t="s">
        <v>1085</v>
      </c>
      <c r="B682" t="s">
        <v>1086</v>
      </c>
      <c r="C682" t="s">
        <v>5</v>
      </c>
      <c r="D682" t="s">
        <v>151</v>
      </c>
      <c r="E682" s="1" t="s">
        <v>5022</v>
      </c>
      <c r="F682" s="1" t="s">
        <v>4656</v>
      </c>
      <c r="G682" s="1" t="s">
        <v>4806</v>
      </c>
      <c r="H682" s="1"/>
      <c r="I682" s="1"/>
      <c r="J682" s="1"/>
      <c r="K682" s="1"/>
      <c r="L682">
        <v>1</v>
      </c>
      <c r="M682">
        <v>1</v>
      </c>
      <c r="N682" s="1">
        <v>1</v>
      </c>
      <c r="O682" s="1" t="s">
        <v>5320</v>
      </c>
    </row>
    <row r="683" spans="1:15" x14ac:dyDescent="0.25">
      <c r="A683" s="1" t="s">
        <v>1087</v>
      </c>
      <c r="B683" t="s">
        <v>1088</v>
      </c>
      <c r="C683" t="s">
        <v>5</v>
      </c>
      <c r="D683" t="s">
        <v>151</v>
      </c>
      <c r="E683" s="1" t="s">
        <v>5022</v>
      </c>
      <c r="F683" s="1" t="s">
        <v>5620</v>
      </c>
      <c r="G683" s="1" t="s">
        <v>4820</v>
      </c>
      <c r="H683" s="1"/>
      <c r="I683" s="1"/>
      <c r="J683" s="1"/>
      <c r="K683" s="1" t="s">
        <v>5720</v>
      </c>
      <c r="L683">
        <v>1</v>
      </c>
      <c r="M683">
        <v>2</v>
      </c>
      <c r="N683" s="1">
        <v>1</v>
      </c>
      <c r="O683" s="1" t="s">
        <v>5320</v>
      </c>
    </row>
    <row r="684" spans="1:15" x14ac:dyDescent="0.25">
      <c r="A684" s="1" t="s">
        <v>1089</v>
      </c>
      <c r="B684" t="s">
        <v>1090</v>
      </c>
      <c r="C684" t="s">
        <v>5</v>
      </c>
      <c r="D684" t="s">
        <v>151</v>
      </c>
      <c r="E684" s="1" t="s">
        <v>5022</v>
      </c>
      <c r="F684" s="1" t="s">
        <v>5721</v>
      </c>
      <c r="G684" s="1" t="s">
        <v>4807</v>
      </c>
      <c r="H684" s="1"/>
      <c r="I684" s="1"/>
      <c r="J684" s="1"/>
      <c r="K684" s="1"/>
      <c r="L684">
        <v>1</v>
      </c>
      <c r="M684">
        <v>1</v>
      </c>
      <c r="N684" s="1">
        <v>1</v>
      </c>
      <c r="O684" s="1" t="s">
        <v>5320</v>
      </c>
    </row>
    <row r="685" spans="1:15" x14ac:dyDescent="0.25">
      <c r="A685" s="1" t="s">
        <v>2095</v>
      </c>
      <c r="B685" t="s">
        <v>2096</v>
      </c>
      <c r="C685" t="s">
        <v>5</v>
      </c>
      <c r="D685" t="s">
        <v>151</v>
      </c>
      <c r="E685" s="1" t="s">
        <v>5022</v>
      </c>
      <c r="F685" s="1" t="s">
        <v>4656</v>
      </c>
      <c r="G685" s="1" t="s">
        <v>4809</v>
      </c>
      <c r="H685" s="1"/>
      <c r="I685" s="1"/>
      <c r="J685" s="1"/>
      <c r="K685" s="1" t="s">
        <v>5722</v>
      </c>
      <c r="L685">
        <v>1</v>
      </c>
      <c r="M685">
        <v>2</v>
      </c>
      <c r="N685" s="1">
        <v>1</v>
      </c>
      <c r="O685" s="1" t="s">
        <v>5320</v>
      </c>
    </row>
    <row r="686" spans="1:15" x14ac:dyDescent="0.25">
      <c r="A686" s="1" t="s">
        <v>2097</v>
      </c>
      <c r="B686" t="s">
        <v>2098</v>
      </c>
      <c r="C686" t="s">
        <v>5</v>
      </c>
      <c r="D686" t="s">
        <v>151</v>
      </c>
      <c r="E686" s="1" t="s">
        <v>5022</v>
      </c>
      <c r="F686" s="1" t="s">
        <v>5347</v>
      </c>
      <c r="G686" s="1" t="s">
        <v>4807</v>
      </c>
      <c r="H686" s="1"/>
      <c r="I686" s="1"/>
      <c r="J686" s="1"/>
      <c r="K686" s="1"/>
      <c r="L686">
        <v>1</v>
      </c>
      <c r="M686">
        <v>1</v>
      </c>
      <c r="N686" s="1">
        <v>1</v>
      </c>
      <c r="O686" s="1" t="s">
        <v>5320</v>
      </c>
    </row>
    <row r="687" spans="1:15" x14ac:dyDescent="0.25">
      <c r="A687" s="1" t="s">
        <v>2099</v>
      </c>
      <c r="B687" t="s">
        <v>2100</v>
      </c>
      <c r="C687" t="s">
        <v>5</v>
      </c>
      <c r="D687" t="s">
        <v>151</v>
      </c>
      <c r="E687" s="1" t="s">
        <v>5023</v>
      </c>
      <c r="F687" s="1" t="s">
        <v>5119</v>
      </c>
      <c r="G687" s="1" t="s">
        <v>4807</v>
      </c>
      <c r="H687" s="1"/>
      <c r="I687" s="1"/>
      <c r="J687" s="1"/>
      <c r="K687" s="1"/>
      <c r="L687">
        <v>1</v>
      </c>
      <c r="M687">
        <v>1</v>
      </c>
      <c r="N687" s="1">
        <v>1</v>
      </c>
      <c r="O687" s="1" t="s">
        <v>5320</v>
      </c>
    </row>
    <row r="688" spans="1:15" x14ac:dyDescent="0.25">
      <c r="A688" s="1" t="s">
        <v>1091</v>
      </c>
      <c r="B688" t="s">
        <v>1092</v>
      </c>
      <c r="C688" t="s">
        <v>5</v>
      </c>
      <c r="D688" t="s">
        <v>151</v>
      </c>
      <c r="E688" s="1" t="s">
        <v>5022</v>
      </c>
      <c r="F688" s="1" t="s">
        <v>4599</v>
      </c>
      <c r="G688" s="1" t="s">
        <v>4807</v>
      </c>
      <c r="H688" s="1"/>
      <c r="I688" s="1"/>
      <c r="J688" s="1"/>
      <c r="K688" s="1"/>
      <c r="L688">
        <v>1</v>
      </c>
      <c r="M688">
        <v>1</v>
      </c>
      <c r="N688" s="1">
        <v>1</v>
      </c>
      <c r="O688" s="1" t="s">
        <v>5320</v>
      </c>
    </row>
    <row r="689" spans="1:15" x14ac:dyDescent="0.25">
      <c r="A689" s="1" t="s">
        <v>1093</v>
      </c>
      <c r="B689" t="s">
        <v>1094</v>
      </c>
      <c r="C689" t="s">
        <v>5</v>
      </c>
      <c r="D689" t="s">
        <v>151</v>
      </c>
      <c r="E689" s="1" t="s">
        <v>5022</v>
      </c>
      <c r="F689" s="1" t="s">
        <v>5253</v>
      </c>
      <c r="G689" s="1" t="s">
        <v>4807</v>
      </c>
      <c r="H689" s="1"/>
      <c r="I689" s="1"/>
      <c r="J689" s="1"/>
      <c r="K689" s="1"/>
      <c r="L689">
        <v>1</v>
      </c>
      <c r="M689">
        <v>1</v>
      </c>
      <c r="N689" s="1">
        <v>1</v>
      </c>
      <c r="O689" s="1" t="s">
        <v>5320</v>
      </c>
    </row>
    <row r="690" spans="1:15" x14ac:dyDescent="0.25">
      <c r="A690" s="1" t="s">
        <v>2101</v>
      </c>
      <c r="B690" t="s">
        <v>2102</v>
      </c>
      <c r="C690" t="s">
        <v>5</v>
      </c>
      <c r="D690" t="s">
        <v>151</v>
      </c>
      <c r="E690" s="1" t="s">
        <v>5022</v>
      </c>
      <c r="F690" s="1"/>
      <c r="G690" s="1"/>
      <c r="H690" s="1"/>
      <c r="I690" s="1"/>
      <c r="J690" s="1"/>
      <c r="K690" s="1"/>
      <c r="L690">
        <v>0</v>
      </c>
      <c r="M690">
        <v>0</v>
      </c>
      <c r="N690" s="1">
        <v>1</v>
      </c>
      <c r="O690" s="1" t="s">
        <v>4807</v>
      </c>
    </row>
    <row r="691" spans="1:15" x14ac:dyDescent="0.25">
      <c r="A691" s="1" t="s">
        <v>1095</v>
      </c>
      <c r="B691" t="s">
        <v>1096</v>
      </c>
      <c r="C691" t="s">
        <v>5</v>
      </c>
      <c r="D691" t="s">
        <v>151</v>
      </c>
      <c r="E691" s="1" t="s">
        <v>5022</v>
      </c>
      <c r="F691" s="1" t="s">
        <v>4621</v>
      </c>
      <c r="G691" s="1" t="s">
        <v>4806</v>
      </c>
      <c r="H691" s="1"/>
      <c r="I691" s="1"/>
      <c r="J691" s="1" t="s">
        <v>4523</v>
      </c>
      <c r="K691" s="1"/>
      <c r="L691">
        <v>1</v>
      </c>
      <c r="M691">
        <v>2</v>
      </c>
      <c r="N691" s="1">
        <v>1</v>
      </c>
      <c r="O691" s="1" t="s">
        <v>5320</v>
      </c>
    </row>
    <row r="692" spans="1:15" x14ac:dyDescent="0.25">
      <c r="A692" s="1" t="s">
        <v>1097</v>
      </c>
      <c r="B692" t="s">
        <v>1098</v>
      </c>
      <c r="C692" t="s">
        <v>5</v>
      </c>
      <c r="D692" t="s">
        <v>59</v>
      </c>
      <c r="E692" s="1" t="s">
        <v>5022</v>
      </c>
      <c r="F692" s="1" t="s">
        <v>4658</v>
      </c>
      <c r="G692" s="1" t="s">
        <v>4825</v>
      </c>
      <c r="H692" s="1" t="s">
        <v>4426</v>
      </c>
      <c r="I692" s="1"/>
      <c r="J692" s="1"/>
      <c r="K692" s="1"/>
      <c r="L692">
        <v>1</v>
      </c>
      <c r="M692">
        <v>2</v>
      </c>
      <c r="N692" s="1">
        <v>1</v>
      </c>
      <c r="O692" s="1" t="s">
        <v>5320</v>
      </c>
    </row>
    <row r="693" spans="1:15" x14ac:dyDescent="0.25">
      <c r="A693" s="1" t="s">
        <v>1099</v>
      </c>
      <c r="B693" t="s">
        <v>1100</v>
      </c>
      <c r="C693" t="s">
        <v>5</v>
      </c>
      <c r="D693" t="s">
        <v>59</v>
      </c>
      <c r="E693" s="1" t="s">
        <v>5022</v>
      </c>
      <c r="F693" s="1" t="s">
        <v>5458</v>
      </c>
      <c r="G693" s="1" t="s">
        <v>4807</v>
      </c>
      <c r="H693" s="1"/>
      <c r="I693" s="1"/>
      <c r="J693" s="1"/>
      <c r="K693" s="1"/>
      <c r="L693">
        <v>1</v>
      </c>
      <c r="M693">
        <v>1</v>
      </c>
      <c r="N693" s="1">
        <v>1</v>
      </c>
      <c r="O693" s="1" t="s">
        <v>5320</v>
      </c>
    </row>
    <row r="694" spans="1:15" x14ac:dyDescent="0.25">
      <c r="A694" s="1" t="s">
        <v>1101</v>
      </c>
      <c r="B694" t="s">
        <v>1102</v>
      </c>
      <c r="C694" t="s">
        <v>5</v>
      </c>
      <c r="D694" t="s">
        <v>168</v>
      </c>
      <c r="E694" s="1" t="s">
        <v>5024</v>
      </c>
      <c r="F694" s="1" t="s">
        <v>5534</v>
      </c>
      <c r="G694" s="1" t="s">
        <v>4837</v>
      </c>
      <c r="H694" s="1"/>
      <c r="I694" s="1"/>
      <c r="J694" s="1"/>
      <c r="K694" s="1"/>
      <c r="L694">
        <v>1</v>
      </c>
      <c r="M694">
        <v>1</v>
      </c>
      <c r="N694" s="1">
        <v>1</v>
      </c>
      <c r="O694" s="1" t="s">
        <v>5320</v>
      </c>
    </row>
    <row r="695" spans="1:15" x14ac:dyDescent="0.25">
      <c r="A695" s="1" t="s">
        <v>1103</v>
      </c>
      <c r="B695" t="s">
        <v>1104</v>
      </c>
      <c r="C695" t="s">
        <v>5</v>
      </c>
      <c r="D695" t="s">
        <v>22</v>
      </c>
      <c r="E695" s="1" t="s">
        <v>5022</v>
      </c>
      <c r="F695" s="1" t="s">
        <v>4777</v>
      </c>
      <c r="G695" s="1" t="s">
        <v>4807</v>
      </c>
      <c r="H695" s="1" t="s">
        <v>4491</v>
      </c>
      <c r="I695" s="1"/>
      <c r="J695" s="1"/>
      <c r="K695" s="1"/>
      <c r="L695">
        <v>1</v>
      </c>
      <c r="M695">
        <v>2</v>
      </c>
      <c r="N695" s="1">
        <v>1</v>
      </c>
      <c r="O695" s="1" t="s">
        <v>5320</v>
      </c>
    </row>
    <row r="696" spans="1:15" x14ac:dyDescent="0.25">
      <c r="A696" s="1" t="s">
        <v>1105</v>
      </c>
      <c r="B696" t="s">
        <v>1106</v>
      </c>
      <c r="C696" t="s">
        <v>5</v>
      </c>
      <c r="D696" t="s">
        <v>22</v>
      </c>
      <c r="E696" s="1" t="s">
        <v>5022</v>
      </c>
      <c r="F696" s="1" t="s">
        <v>4623</v>
      </c>
      <c r="G696" s="1" t="s">
        <v>4807</v>
      </c>
      <c r="H696" s="1"/>
      <c r="I696" s="1"/>
      <c r="J696" s="1"/>
      <c r="K696" s="1"/>
      <c r="L696">
        <v>1</v>
      </c>
      <c r="M696">
        <v>1</v>
      </c>
      <c r="N696" s="1">
        <v>1</v>
      </c>
      <c r="O696" s="1" t="s">
        <v>5320</v>
      </c>
    </row>
    <row r="697" spans="1:15" x14ac:dyDescent="0.25">
      <c r="A697" s="1" t="s">
        <v>1107</v>
      </c>
      <c r="B697" t="s">
        <v>1108</v>
      </c>
      <c r="C697" t="s">
        <v>5</v>
      </c>
      <c r="D697" t="s">
        <v>210</v>
      </c>
      <c r="E697" s="1" t="s">
        <v>5022</v>
      </c>
      <c r="F697" s="1" t="s">
        <v>4670</v>
      </c>
      <c r="G697" s="1" t="s">
        <v>4807</v>
      </c>
      <c r="H697" s="1" t="s">
        <v>4457</v>
      </c>
      <c r="I697" s="1"/>
      <c r="J697" s="1"/>
      <c r="K697" s="1"/>
      <c r="L697">
        <v>1</v>
      </c>
      <c r="M697">
        <v>2</v>
      </c>
      <c r="N697" s="1">
        <v>1</v>
      </c>
      <c r="O697" s="1" t="s">
        <v>5320</v>
      </c>
    </row>
    <row r="698" spans="1:15" x14ac:dyDescent="0.25">
      <c r="A698" s="1" t="s">
        <v>2103</v>
      </c>
      <c r="B698" t="s">
        <v>2104</v>
      </c>
      <c r="C698" t="s">
        <v>5</v>
      </c>
      <c r="D698" t="s">
        <v>26</v>
      </c>
      <c r="E698" s="1" t="s">
        <v>5022</v>
      </c>
      <c r="F698" s="1" t="s">
        <v>5132</v>
      </c>
      <c r="G698" s="1" t="s">
        <v>4809</v>
      </c>
      <c r="H698" s="1"/>
      <c r="I698" s="1"/>
      <c r="J698" s="1"/>
      <c r="K698" s="1"/>
      <c r="L698">
        <v>1</v>
      </c>
      <c r="M698">
        <v>1</v>
      </c>
      <c r="N698" s="1">
        <v>1</v>
      </c>
      <c r="O698" s="1" t="s">
        <v>5320</v>
      </c>
    </row>
    <row r="699" spans="1:15" x14ac:dyDescent="0.25">
      <c r="A699" s="1" t="s">
        <v>1109</v>
      </c>
      <c r="B699" t="s">
        <v>1110</v>
      </c>
      <c r="C699" t="s">
        <v>5</v>
      </c>
      <c r="D699" t="s">
        <v>26</v>
      </c>
      <c r="E699" s="1" t="s">
        <v>5022</v>
      </c>
      <c r="F699" s="1" t="s">
        <v>4671</v>
      </c>
      <c r="G699" s="1" t="s">
        <v>4814</v>
      </c>
      <c r="H699" s="1" t="s">
        <v>4418</v>
      </c>
      <c r="I699" s="1"/>
      <c r="J699" s="1"/>
      <c r="K699" s="1"/>
      <c r="L699">
        <v>1</v>
      </c>
      <c r="M699">
        <v>2</v>
      </c>
      <c r="N699" s="1">
        <v>1</v>
      </c>
      <c r="O699" s="1" t="s">
        <v>5320</v>
      </c>
    </row>
    <row r="700" spans="1:15" x14ac:dyDescent="0.25">
      <c r="A700" s="1" t="s">
        <v>2105</v>
      </c>
      <c r="B700" t="s">
        <v>2106</v>
      </c>
      <c r="C700" t="s">
        <v>5</v>
      </c>
      <c r="D700" t="s">
        <v>26</v>
      </c>
      <c r="E700" s="1" t="s">
        <v>5022</v>
      </c>
      <c r="F700" s="1" t="s">
        <v>5118</v>
      </c>
      <c r="G700" s="1" t="s">
        <v>4807</v>
      </c>
      <c r="H700" s="1"/>
      <c r="I700" s="1"/>
      <c r="J700" s="1"/>
      <c r="K700" s="1"/>
      <c r="L700">
        <v>1</v>
      </c>
      <c r="M700">
        <v>1</v>
      </c>
      <c r="N700" s="1">
        <v>1</v>
      </c>
      <c r="O700" s="1" t="s">
        <v>5320</v>
      </c>
    </row>
    <row r="701" spans="1:15" x14ac:dyDescent="0.25">
      <c r="A701" s="1" t="s">
        <v>2107</v>
      </c>
      <c r="B701" t="s">
        <v>2108</v>
      </c>
      <c r="C701" t="s">
        <v>5</v>
      </c>
      <c r="D701" t="s">
        <v>26</v>
      </c>
      <c r="E701" s="1" t="s">
        <v>5023</v>
      </c>
      <c r="F701" s="1" t="s">
        <v>5280</v>
      </c>
      <c r="G701" s="1" t="s">
        <v>4810</v>
      </c>
      <c r="H701" s="1"/>
      <c r="I701" s="1"/>
      <c r="J701" s="1"/>
      <c r="K701" s="1"/>
      <c r="L701">
        <v>1</v>
      </c>
      <c r="M701">
        <v>1</v>
      </c>
      <c r="N701" s="1">
        <v>1</v>
      </c>
      <c r="O701" s="1" t="s">
        <v>5320</v>
      </c>
    </row>
    <row r="702" spans="1:15" x14ac:dyDescent="0.25">
      <c r="A702" s="1" t="s">
        <v>1111</v>
      </c>
      <c r="B702" t="s">
        <v>1112</v>
      </c>
      <c r="C702" t="s">
        <v>5</v>
      </c>
      <c r="D702" t="s">
        <v>26</v>
      </c>
      <c r="E702" s="1" t="s">
        <v>5022</v>
      </c>
      <c r="F702" s="1" t="s">
        <v>5118</v>
      </c>
      <c r="G702" s="1" t="s">
        <v>4814</v>
      </c>
      <c r="H702" s="1" t="s">
        <v>4525</v>
      </c>
      <c r="I702" s="1"/>
      <c r="J702" s="1"/>
      <c r="K702" s="1"/>
      <c r="L702">
        <v>1</v>
      </c>
      <c r="M702">
        <v>2</v>
      </c>
      <c r="N702" s="1">
        <v>1</v>
      </c>
      <c r="O702" s="1" t="s">
        <v>5320</v>
      </c>
    </row>
    <row r="703" spans="1:15" x14ac:dyDescent="0.25">
      <c r="A703" s="1" t="s">
        <v>1113</v>
      </c>
      <c r="B703" t="s">
        <v>1114</v>
      </c>
      <c r="C703" t="s">
        <v>5</v>
      </c>
      <c r="D703" t="s">
        <v>49</v>
      </c>
      <c r="E703" s="1" t="s">
        <v>5022</v>
      </c>
      <c r="F703" s="1" t="s">
        <v>4722</v>
      </c>
      <c r="G703" s="1" t="s">
        <v>4806</v>
      </c>
      <c r="H703" s="1"/>
      <c r="I703" s="1"/>
      <c r="J703" s="1"/>
      <c r="K703" s="1"/>
      <c r="L703">
        <v>1</v>
      </c>
      <c r="M703">
        <v>1</v>
      </c>
      <c r="N703" s="1">
        <v>1</v>
      </c>
      <c r="O703" s="1" t="s">
        <v>5320</v>
      </c>
    </row>
    <row r="704" spans="1:15" x14ac:dyDescent="0.25">
      <c r="A704" s="1" t="s">
        <v>1115</v>
      </c>
      <c r="B704" t="s">
        <v>1116</v>
      </c>
      <c r="C704" t="s">
        <v>5</v>
      </c>
      <c r="D704" t="s">
        <v>210</v>
      </c>
      <c r="E704" s="1" t="s">
        <v>5022</v>
      </c>
      <c r="F704" s="1" t="s">
        <v>5174</v>
      </c>
      <c r="G704" s="1" t="s">
        <v>4810</v>
      </c>
      <c r="H704" s="1"/>
      <c r="I704" s="1"/>
      <c r="J704" s="1"/>
      <c r="K704" s="1"/>
      <c r="L704">
        <v>1</v>
      </c>
      <c r="M704">
        <v>1</v>
      </c>
      <c r="N704" s="1">
        <v>1</v>
      </c>
      <c r="O704" s="1" t="s">
        <v>5320</v>
      </c>
    </row>
    <row r="705" spans="1:15" x14ac:dyDescent="0.25">
      <c r="A705" s="1" t="s">
        <v>2109</v>
      </c>
      <c r="B705" t="s">
        <v>2110</v>
      </c>
      <c r="C705" t="s">
        <v>5</v>
      </c>
      <c r="D705" t="s">
        <v>210</v>
      </c>
      <c r="E705" s="1" t="s">
        <v>5022</v>
      </c>
      <c r="F705" s="1" t="s">
        <v>5175</v>
      </c>
      <c r="G705" s="1" t="s">
        <v>4807</v>
      </c>
      <c r="H705" s="1"/>
      <c r="I705" s="1"/>
      <c r="J705" s="1"/>
      <c r="K705" s="1"/>
      <c r="L705">
        <v>1</v>
      </c>
      <c r="M705">
        <v>1</v>
      </c>
      <c r="N705" s="1">
        <v>1</v>
      </c>
      <c r="O705" s="1" t="s">
        <v>5320</v>
      </c>
    </row>
    <row r="706" spans="1:15" x14ac:dyDescent="0.25">
      <c r="A706" s="1" t="s">
        <v>2111</v>
      </c>
      <c r="B706" t="s">
        <v>2112</v>
      </c>
      <c r="C706" t="s">
        <v>5</v>
      </c>
      <c r="D706" t="s">
        <v>210</v>
      </c>
      <c r="E706" s="1" t="s">
        <v>5022</v>
      </c>
      <c r="F706" s="1" t="s">
        <v>5253</v>
      </c>
      <c r="G706" s="1" t="s">
        <v>4807</v>
      </c>
      <c r="H706" s="1"/>
      <c r="I706" s="1"/>
      <c r="J706" s="1"/>
      <c r="K706" s="1"/>
      <c r="L706">
        <v>1</v>
      </c>
      <c r="M706">
        <v>1</v>
      </c>
      <c r="N706" s="1">
        <v>1</v>
      </c>
      <c r="O706" s="1" t="s">
        <v>5320</v>
      </c>
    </row>
    <row r="707" spans="1:15" x14ac:dyDescent="0.25">
      <c r="A707" s="1" t="s">
        <v>1117</v>
      </c>
      <c r="B707" t="s">
        <v>1118</v>
      </c>
      <c r="C707" t="s">
        <v>5</v>
      </c>
      <c r="D707" t="s">
        <v>85</v>
      </c>
      <c r="E707" s="1" t="s">
        <v>5034</v>
      </c>
      <c r="F707" s="1" t="s">
        <v>4610</v>
      </c>
      <c r="G707" s="1" t="s">
        <v>4807</v>
      </c>
      <c r="H707" s="1"/>
      <c r="I707" s="1"/>
      <c r="J707" s="1"/>
      <c r="K707" s="1"/>
      <c r="L707">
        <v>1</v>
      </c>
      <c r="M707">
        <v>1</v>
      </c>
      <c r="N707" s="1">
        <v>1</v>
      </c>
      <c r="O707" s="1" t="s">
        <v>5320</v>
      </c>
    </row>
    <row r="708" spans="1:15" x14ac:dyDescent="0.25">
      <c r="A708" s="1" t="s">
        <v>1119</v>
      </c>
      <c r="B708" t="s">
        <v>1120</v>
      </c>
      <c r="C708" t="s">
        <v>5</v>
      </c>
      <c r="D708" t="s">
        <v>85</v>
      </c>
      <c r="E708" s="1" t="s">
        <v>5022</v>
      </c>
      <c r="F708" s="1" t="s">
        <v>5719</v>
      </c>
      <c r="G708" s="1" t="s">
        <v>4807</v>
      </c>
      <c r="H708" s="1"/>
      <c r="I708" s="1"/>
      <c r="J708" s="1"/>
      <c r="K708" s="1"/>
      <c r="L708">
        <v>1</v>
      </c>
      <c r="M708">
        <v>1</v>
      </c>
      <c r="N708" s="1">
        <v>1</v>
      </c>
      <c r="O708" s="1" t="s">
        <v>5320</v>
      </c>
    </row>
    <row r="709" spans="1:15" x14ac:dyDescent="0.25">
      <c r="A709" s="1" t="s">
        <v>1121</v>
      </c>
      <c r="B709" t="s">
        <v>115</v>
      </c>
      <c r="C709" t="s">
        <v>5</v>
      </c>
      <c r="D709" t="s">
        <v>85</v>
      </c>
      <c r="E709" s="1" t="s">
        <v>5022</v>
      </c>
      <c r="F709" s="1" t="s">
        <v>5498</v>
      </c>
      <c r="G709" s="1" t="s">
        <v>4806</v>
      </c>
      <c r="H709" s="1" t="s">
        <v>4443</v>
      </c>
      <c r="I709" s="1"/>
      <c r="J709" s="1"/>
      <c r="K709" s="1" t="s">
        <v>5443</v>
      </c>
      <c r="L709">
        <v>1</v>
      </c>
      <c r="M709">
        <v>3</v>
      </c>
      <c r="N709" s="1">
        <v>1</v>
      </c>
      <c r="O709" s="1" t="s">
        <v>5320</v>
      </c>
    </row>
    <row r="710" spans="1:15" x14ac:dyDescent="0.25">
      <c r="A710" s="1" t="s">
        <v>2113</v>
      </c>
      <c r="B710" t="s">
        <v>2114</v>
      </c>
      <c r="C710" t="s">
        <v>5</v>
      </c>
      <c r="D710" t="s">
        <v>85</v>
      </c>
      <c r="E710" s="1" t="s">
        <v>5022</v>
      </c>
      <c r="F710" s="1" t="s">
        <v>4582</v>
      </c>
      <c r="G710" s="1" t="s">
        <v>4807</v>
      </c>
      <c r="H710" s="1"/>
      <c r="I710" s="1"/>
      <c r="J710" s="1"/>
      <c r="K710" s="1"/>
      <c r="L710">
        <v>1</v>
      </c>
      <c r="M710">
        <v>1</v>
      </c>
      <c r="N710" s="1">
        <v>1</v>
      </c>
      <c r="O710" s="1" t="s">
        <v>5320</v>
      </c>
    </row>
    <row r="711" spans="1:15" x14ac:dyDescent="0.25">
      <c r="A711" s="1" t="s">
        <v>1122</v>
      </c>
      <c r="B711" t="s">
        <v>1123</v>
      </c>
      <c r="C711" t="s">
        <v>5</v>
      </c>
      <c r="D711" t="s">
        <v>85</v>
      </c>
      <c r="E711" s="1" t="s">
        <v>5022</v>
      </c>
      <c r="F711" s="1" t="s">
        <v>5723</v>
      </c>
      <c r="G711" s="1" t="s">
        <v>4808</v>
      </c>
      <c r="H711" s="1"/>
      <c r="I711" s="1"/>
      <c r="J711" s="1" t="s">
        <v>5724</v>
      </c>
      <c r="K711" s="1" t="s">
        <v>5348</v>
      </c>
      <c r="L711">
        <v>1</v>
      </c>
      <c r="M711">
        <v>3</v>
      </c>
      <c r="N711" s="1">
        <v>1</v>
      </c>
      <c r="O711" s="1" t="s">
        <v>5320</v>
      </c>
    </row>
    <row r="712" spans="1:15" x14ac:dyDescent="0.25">
      <c r="A712" s="1" t="s">
        <v>1124</v>
      </c>
      <c r="B712" t="s">
        <v>1125</v>
      </c>
      <c r="C712" t="s">
        <v>5</v>
      </c>
      <c r="D712" t="s">
        <v>85</v>
      </c>
      <c r="E712" s="1" t="s">
        <v>5024</v>
      </c>
      <c r="F712" s="1" t="s">
        <v>4650</v>
      </c>
      <c r="G712" s="1" t="s">
        <v>4814</v>
      </c>
      <c r="H712" s="1"/>
      <c r="I712" s="1"/>
      <c r="J712" s="1"/>
      <c r="K712" s="1"/>
      <c r="L712">
        <v>1</v>
      </c>
      <c r="M712">
        <v>1</v>
      </c>
      <c r="N712" s="1">
        <v>1</v>
      </c>
      <c r="O712" s="1" t="s">
        <v>5320</v>
      </c>
    </row>
    <row r="713" spans="1:15" x14ac:dyDescent="0.25">
      <c r="A713" s="1" t="s">
        <v>1126</v>
      </c>
      <c r="B713" t="s">
        <v>1127</v>
      </c>
      <c r="C713" t="s">
        <v>5</v>
      </c>
      <c r="D713" t="s">
        <v>85</v>
      </c>
      <c r="E713" s="1" t="s">
        <v>5022</v>
      </c>
      <c r="F713" s="1" t="s">
        <v>4625</v>
      </c>
      <c r="G713" s="1" t="s">
        <v>4807</v>
      </c>
      <c r="H713" s="1"/>
      <c r="I713" s="1"/>
      <c r="J713" s="1"/>
      <c r="K713" s="1"/>
      <c r="L713">
        <v>1</v>
      </c>
      <c r="M713">
        <v>1</v>
      </c>
      <c r="N713" s="1">
        <v>1</v>
      </c>
      <c r="O713" s="1" t="s">
        <v>5320</v>
      </c>
    </row>
    <row r="714" spans="1:15" x14ac:dyDescent="0.25">
      <c r="A714" s="1" t="s">
        <v>1128</v>
      </c>
      <c r="B714" t="s">
        <v>1129</v>
      </c>
      <c r="C714" t="s">
        <v>5</v>
      </c>
      <c r="D714" t="s">
        <v>85</v>
      </c>
      <c r="E714" s="1" t="s">
        <v>5022</v>
      </c>
      <c r="F714" s="1" t="s">
        <v>5006</v>
      </c>
      <c r="G714" s="1" t="s">
        <v>4807</v>
      </c>
      <c r="H714" s="1"/>
      <c r="I714" s="1"/>
      <c r="J714" s="1"/>
      <c r="K714" s="1"/>
      <c r="L714">
        <v>1</v>
      </c>
      <c r="M714">
        <v>1</v>
      </c>
      <c r="N714" s="1">
        <v>1</v>
      </c>
      <c r="O714" s="1" t="s">
        <v>5320</v>
      </c>
    </row>
    <row r="715" spans="1:15" x14ac:dyDescent="0.25">
      <c r="A715" s="1" t="s">
        <v>1130</v>
      </c>
      <c r="B715" t="s">
        <v>1131</v>
      </c>
      <c r="C715" t="s">
        <v>5</v>
      </c>
      <c r="D715" t="s">
        <v>85</v>
      </c>
      <c r="E715" s="1" t="s">
        <v>5022</v>
      </c>
      <c r="F715" s="1" t="s">
        <v>5007</v>
      </c>
      <c r="G715" s="1" t="s">
        <v>4808</v>
      </c>
      <c r="H715" s="1" t="s">
        <v>4527</v>
      </c>
      <c r="I715" s="1"/>
      <c r="J715" s="1"/>
      <c r="K715" s="1"/>
      <c r="L715">
        <v>1</v>
      </c>
      <c r="M715">
        <v>2</v>
      </c>
      <c r="N715" s="1">
        <v>1</v>
      </c>
      <c r="O715" s="1" t="s">
        <v>5320</v>
      </c>
    </row>
    <row r="716" spans="1:15" x14ac:dyDescent="0.25">
      <c r="A716" s="1" t="s">
        <v>1132</v>
      </c>
      <c r="B716" t="s">
        <v>1133</v>
      </c>
      <c r="C716" t="s">
        <v>5</v>
      </c>
      <c r="D716" t="s">
        <v>85</v>
      </c>
      <c r="E716" s="1" t="s">
        <v>5022</v>
      </c>
      <c r="F716" s="1" t="s">
        <v>5002</v>
      </c>
      <c r="G716" s="1" t="s">
        <v>4807</v>
      </c>
      <c r="H716" s="1" t="s">
        <v>4425</v>
      </c>
      <c r="I716" s="1"/>
      <c r="J716" s="1"/>
      <c r="K716" s="1"/>
      <c r="L716">
        <v>1</v>
      </c>
      <c r="M716">
        <v>2</v>
      </c>
      <c r="N716" s="1">
        <v>1</v>
      </c>
      <c r="O716" s="1" t="s">
        <v>5320</v>
      </c>
    </row>
    <row r="717" spans="1:15" x14ac:dyDescent="0.25">
      <c r="A717" s="1" t="s">
        <v>1134</v>
      </c>
      <c r="B717" t="s">
        <v>1135</v>
      </c>
      <c r="C717" t="s">
        <v>5</v>
      </c>
      <c r="D717" t="s">
        <v>85</v>
      </c>
      <c r="E717" s="1" t="s">
        <v>5022</v>
      </c>
      <c r="F717" s="1" t="s">
        <v>5127</v>
      </c>
      <c r="G717" s="1" t="s">
        <v>4807</v>
      </c>
      <c r="H717" s="1"/>
      <c r="I717" s="1"/>
      <c r="J717" s="1"/>
      <c r="K717" s="1"/>
      <c r="L717">
        <v>1</v>
      </c>
      <c r="M717">
        <v>1</v>
      </c>
      <c r="N717" s="1">
        <v>1</v>
      </c>
      <c r="O717" s="1" t="s">
        <v>5320</v>
      </c>
    </row>
    <row r="718" spans="1:15" x14ac:dyDescent="0.25">
      <c r="A718" s="1" t="s">
        <v>2115</v>
      </c>
      <c r="B718" t="s">
        <v>2116</v>
      </c>
      <c r="C718" t="s">
        <v>5</v>
      </c>
      <c r="D718" t="s">
        <v>85</v>
      </c>
      <c r="E718" s="1" t="s">
        <v>5024</v>
      </c>
      <c r="F718" s="1" t="s">
        <v>4614</v>
      </c>
      <c r="G718" s="1" t="s">
        <v>4813</v>
      </c>
      <c r="H718" s="1"/>
      <c r="I718" s="1"/>
      <c r="J718" s="1"/>
      <c r="K718" s="1" t="s">
        <v>4838</v>
      </c>
      <c r="L718">
        <v>1</v>
      </c>
      <c r="M718">
        <v>2</v>
      </c>
      <c r="N718" s="1">
        <v>1</v>
      </c>
      <c r="O718" s="1" t="s">
        <v>5320</v>
      </c>
    </row>
    <row r="719" spans="1:15" x14ac:dyDescent="0.25">
      <c r="A719" s="1" t="s">
        <v>1136</v>
      </c>
      <c r="B719" t="s">
        <v>1137</v>
      </c>
      <c r="C719" t="s">
        <v>5</v>
      </c>
      <c r="D719" t="s">
        <v>85</v>
      </c>
      <c r="E719" s="1" t="s">
        <v>5022</v>
      </c>
      <c r="F719" s="1" t="s">
        <v>4597</v>
      </c>
      <c r="G719" s="1" t="s">
        <v>4807</v>
      </c>
      <c r="H719" s="1"/>
      <c r="I719" s="1"/>
      <c r="J719" s="1"/>
      <c r="K719" s="1"/>
      <c r="L719">
        <v>1</v>
      </c>
      <c r="M719">
        <v>1</v>
      </c>
      <c r="N719" s="1">
        <v>1</v>
      </c>
      <c r="O719" s="1" t="s">
        <v>5320</v>
      </c>
    </row>
    <row r="720" spans="1:15" x14ac:dyDescent="0.25">
      <c r="A720" s="1" t="s">
        <v>1138</v>
      </c>
      <c r="B720" t="s">
        <v>1139</v>
      </c>
      <c r="C720" t="s">
        <v>5</v>
      </c>
      <c r="D720" t="s">
        <v>85</v>
      </c>
      <c r="E720" s="1" t="s">
        <v>5022</v>
      </c>
      <c r="F720" s="1" t="s">
        <v>5250</v>
      </c>
      <c r="G720" s="1" t="s">
        <v>4807</v>
      </c>
      <c r="H720" s="1" t="s">
        <v>4438</v>
      </c>
      <c r="I720" s="1"/>
      <c r="J720" s="1"/>
      <c r="K720" s="1"/>
      <c r="L720">
        <v>1</v>
      </c>
      <c r="M720">
        <v>2</v>
      </c>
      <c r="N720" s="1">
        <v>1</v>
      </c>
      <c r="O720" s="1" t="s">
        <v>5320</v>
      </c>
    </row>
    <row r="721" spans="1:15" x14ac:dyDescent="0.25">
      <c r="A721" s="1" t="s">
        <v>1140</v>
      </c>
      <c r="B721" t="s">
        <v>1141</v>
      </c>
      <c r="C721" t="s">
        <v>5</v>
      </c>
      <c r="D721" t="s">
        <v>85</v>
      </c>
      <c r="E721" s="1" t="s">
        <v>5022</v>
      </c>
      <c r="F721" s="1" t="s">
        <v>4788</v>
      </c>
      <c r="G721" s="1" t="s">
        <v>4811</v>
      </c>
      <c r="H721" s="1"/>
      <c r="I721" s="1"/>
      <c r="J721" s="1"/>
      <c r="K721" s="1"/>
      <c r="L721">
        <v>1</v>
      </c>
      <c r="M721">
        <v>1</v>
      </c>
      <c r="N721" s="1">
        <v>1</v>
      </c>
      <c r="O721" s="1" t="s">
        <v>5320</v>
      </c>
    </row>
    <row r="722" spans="1:15" x14ac:dyDescent="0.25">
      <c r="A722" s="1" t="s">
        <v>2117</v>
      </c>
      <c r="B722" t="s">
        <v>2118</v>
      </c>
      <c r="C722" t="s">
        <v>5</v>
      </c>
      <c r="D722" t="s">
        <v>85</v>
      </c>
      <c r="E722" s="1" t="s">
        <v>5022</v>
      </c>
      <c r="F722" s="1" t="s">
        <v>5621</v>
      </c>
      <c r="G722" s="1" t="s">
        <v>4807</v>
      </c>
      <c r="H722" s="1"/>
      <c r="I722" s="1"/>
      <c r="J722" s="1"/>
      <c r="K722" s="1"/>
      <c r="L722">
        <v>1</v>
      </c>
      <c r="M722">
        <v>1</v>
      </c>
      <c r="N722" s="1">
        <v>1</v>
      </c>
      <c r="O722" s="1" t="s">
        <v>5320</v>
      </c>
    </row>
    <row r="723" spans="1:15" x14ac:dyDescent="0.25">
      <c r="A723" s="1" t="s">
        <v>1142</v>
      </c>
      <c r="B723" t="s">
        <v>1143</v>
      </c>
      <c r="C723" t="s">
        <v>5</v>
      </c>
      <c r="D723" t="s">
        <v>85</v>
      </c>
      <c r="E723" s="1" t="s">
        <v>5024</v>
      </c>
      <c r="F723" s="1" t="s">
        <v>4629</v>
      </c>
      <c r="G723" s="1" t="s">
        <v>4813</v>
      </c>
      <c r="H723" s="1"/>
      <c r="I723" s="1"/>
      <c r="J723" s="1"/>
      <c r="K723" s="1"/>
      <c r="L723">
        <v>1</v>
      </c>
      <c r="M723">
        <v>1</v>
      </c>
      <c r="N723" s="1">
        <v>1</v>
      </c>
      <c r="O723" s="1" t="s">
        <v>5320</v>
      </c>
    </row>
    <row r="724" spans="1:15" x14ac:dyDescent="0.25">
      <c r="A724" s="1" t="s">
        <v>1144</v>
      </c>
      <c r="B724" t="s">
        <v>1145</v>
      </c>
      <c r="C724" t="s">
        <v>5</v>
      </c>
      <c r="D724" t="s">
        <v>85</v>
      </c>
      <c r="E724" s="1" t="s">
        <v>5022</v>
      </c>
      <c r="F724" s="1" t="s">
        <v>4623</v>
      </c>
      <c r="G724" s="1" t="s">
        <v>4807</v>
      </c>
      <c r="H724" s="1"/>
      <c r="I724" s="1"/>
      <c r="J724" s="1"/>
      <c r="K724" s="1"/>
      <c r="L724">
        <v>1</v>
      </c>
      <c r="M724">
        <v>1</v>
      </c>
      <c r="N724" s="1">
        <v>1</v>
      </c>
      <c r="O724" s="1" t="s">
        <v>5320</v>
      </c>
    </row>
    <row r="725" spans="1:15" x14ac:dyDescent="0.25">
      <c r="A725" s="1" t="s">
        <v>1146</v>
      </c>
      <c r="B725" t="s">
        <v>1147</v>
      </c>
      <c r="C725" t="s">
        <v>5</v>
      </c>
      <c r="D725" t="s">
        <v>85</v>
      </c>
      <c r="E725" s="1" t="s">
        <v>5022</v>
      </c>
      <c r="F725" s="1" t="s">
        <v>5281</v>
      </c>
      <c r="G725" s="1" t="s">
        <v>4807</v>
      </c>
      <c r="H725" s="1"/>
      <c r="I725" s="1"/>
      <c r="J725" s="1"/>
      <c r="K725" s="1"/>
      <c r="L725">
        <v>1</v>
      </c>
      <c r="M725">
        <v>1</v>
      </c>
      <c r="N725" s="1">
        <v>1</v>
      </c>
      <c r="O725" s="1" t="s">
        <v>5320</v>
      </c>
    </row>
    <row r="726" spans="1:15" x14ac:dyDescent="0.25">
      <c r="A726" s="1" t="s">
        <v>1148</v>
      </c>
      <c r="B726" t="s">
        <v>1149</v>
      </c>
      <c r="C726" t="s">
        <v>5</v>
      </c>
      <c r="D726" t="s">
        <v>85</v>
      </c>
      <c r="E726" s="1" t="s">
        <v>5022</v>
      </c>
      <c r="F726" s="1" t="s">
        <v>5234</v>
      </c>
      <c r="G726" s="1" t="s">
        <v>4807</v>
      </c>
      <c r="H726" s="1"/>
      <c r="I726" s="1"/>
      <c r="J726" s="1"/>
      <c r="K726" s="1"/>
      <c r="L726">
        <v>1</v>
      </c>
      <c r="M726">
        <v>1</v>
      </c>
      <c r="N726" s="1">
        <v>1</v>
      </c>
      <c r="O726" s="1" t="s">
        <v>5320</v>
      </c>
    </row>
    <row r="727" spans="1:15" x14ac:dyDescent="0.25">
      <c r="A727" s="1" t="s">
        <v>1150</v>
      </c>
      <c r="B727" t="s">
        <v>1151</v>
      </c>
      <c r="C727" t="s">
        <v>5</v>
      </c>
      <c r="D727" t="s">
        <v>85</v>
      </c>
      <c r="E727" s="1" t="s">
        <v>5022</v>
      </c>
      <c r="F727" s="1" t="s">
        <v>4610</v>
      </c>
      <c r="G727" s="1" t="s">
        <v>4807</v>
      </c>
      <c r="H727" s="1"/>
      <c r="I727" s="1"/>
      <c r="J727" s="1"/>
      <c r="K727" s="1"/>
      <c r="L727">
        <v>1</v>
      </c>
      <c r="M727">
        <v>1</v>
      </c>
      <c r="N727" s="1">
        <v>1</v>
      </c>
      <c r="O727" s="1" t="s">
        <v>5320</v>
      </c>
    </row>
    <row r="728" spans="1:15" x14ac:dyDescent="0.25">
      <c r="A728" s="1" t="s">
        <v>1152</v>
      </c>
      <c r="B728" t="s">
        <v>1153</v>
      </c>
      <c r="C728" t="s">
        <v>5</v>
      </c>
      <c r="D728" t="s">
        <v>49</v>
      </c>
      <c r="E728" s="1" t="s">
        <v>5022</v>
      </c>
      <c r="F728" s="1" t="s">
        <v>5578</v>
      </c>
      <c r="G728" s="1" t="s">
        <v>4806</v>
      </c>
      <c r="H728" s="1"/>
      <c r="I728" s="1"/>
      <c r="J728" s="1" t="s">
        <v>4528</v>
      </c>
      <c r="K728" s="1" t="s">
        <v>5725</v>
      </c>
      <c r="L728">
        <v>1</v>
      </c>
      <c r="M728">
        <v>3</v>
      </c>
      <c r="N728" s="1">
        <v>1</v>
      </c>
      <c r="O728" s="1" t="s">
        <v>5320</v>
      </c>
    </row>
    <row r="729" spans="1:15" x14ac:dyDescent="0.25">
      <c r="A729" s="1" t="s">
        <v>2119</v>
      </c>
      <c r="B729" t="s">
        <v>2120</v>
      </c>
      <c r="C729" t="s">
        <v>5</v>
      </c>
      <c r="D729" t="s">
        <v>49</v>
      </c>
      <c r="E729" s="1" t="s">
        <v>5022</v>
      </c>
      <c r="F729" s="1" t="s">
        <v>5234</v>
      </c>
      <c r="G729" s="1" t="s">
        <v>4811</v>
      </c>
      <c r="H729" s="1"/>
      <c r="I729" s="1"/>
      <c r="J729" s="1"/>
      <c r="K729" s="1"/>
      <c r="L729">
        <v>1</v>
      </c>
      <c r="M729">
        <v>1</v>
      </c>
      <c r="N729" s="1">
        <v>1</v>
      </c>
      <c r="O729" s="1" t="s">
        <v>5320</v>
      </c>
    </row>
    <row r="730" spans="1:15" x14ac:dyDescent="0.25">
      <c r="A730" s="1" t="s">
        <v>1154</v>
      </c>
      <c r="B730" t="s">
        <v>1155</v>
      </c>
      <c r="C730" t="s">
        <v>5</v>
      </c>
      <c r="D730" t="s">
        <v>49</v>
      </c>
      <c r="E730" s="1" t="s">
        <v>5022</v>
      </c>
      <c r="F730" s="1" t="s">
        <v>4676</v>
      </c>
      <c r="G730" s="1" t="s">
        <v>4825</v>
      </c>
      <c r="H730" s="1"/>
      <c r="I730" s="1"/>
      <c r="J730" s="1"/>
      <c r="K730" s="1"/>
      <c r="L730">
        <v>1</v>
      </c>
      <c r="M730">
        <v>1</v>
      </c>
      <c r="N730" s="1">
        <v>1</v>
      </c>
      <c r="O730" s="1" t="s">
        <v>5320</v>
      </c>
    </row>
    <row r="731" spans="1:15" x14ac:dyDescent="0.25">
      <c r="A731" s="1" t="s">
        <v>1156</v>
      </c>
      <c r="B731" t="s">
        <v>1157</v>
      </c>
      <c r="C731" t="s">
        <v>5</v>
      </c>
      <c r="D731" t="s">
        <v>49</v>
      </c>
      <c r="E731" s="1" t="s">
        <v>5022</v>
      </c>
      <c r="F731" s="1" t="s">
        <v>4731</v>
      </c>
      <c r="G731" s="1" t="s">
        <v>4820</v>
      </c>
      <c r="H731" s="1"/>
      <c r="I731" s="1"/>
      <c r="J731" s="1"/>
      <c r="K731" s="1"/>
      <c r="L731">
        <v>1</v>
      </c>
      <c r="M731">
        <v>1</v>
      </c>
      <c r="N731" s="1">
        <v>1</v>
      </c>
      <c r="O731" s="1" t="s">
        <v>5320</v>
      </c>
    </row>
    <row r="732" spans="1:15" x14ac:dyDescent="0.25">
      <c r="A732" s="1" t="s">
        <v>1158</v>
      </c>
      <c r="B732" t="s">
        <v>1159</v>
      </c>
      <c r="C732" t="s">
        <v>5</v>
      </c>
      <c r="D732" t="s">
        <v>49</v>
      </c>
      <c r="E732" s="1" t="s">
        <v>5022</v>
      </c>
      <c r="F732" s="1" t="s">
        <v>4602</v>
      </c>
      <c r="G732" s="1" t="s">
        <v>4807</v>
      </c>
      <c r="H732" s="1"/>
      <c r="I732" s="1"/>
      <c r="J732" s="1"/>
      <c r="K732" s="1"/>
      <c r="L732">
        <v>1</v>
      </c>
      <c r="M732">
        <v>1</v>
      </c>
      <c r="N732" s="1">
        <v>1</v>
      </c>
      <c r="O732" s="1" t="s">
        <v>5320</v>
      </c>
    </row>
    <row r="733" spans="1:15" x14ac:dyDescent="0.25">
      <c r="A733" s="1" t="s">
        <v>1160</v>
      </c>
      <c r="B733" t="s">
        <v>1161</v>
      </c>
      <c r="C733" t="s">
        <v>5</v>
      </c>
      <c r="D733" t="s">
        <v>210</v>
      </c>
      <c r="E733" s="1" t="s">
        <v>5022</v>
      </c>
      <c r="F733" s="1" t="s">
        <v>4670</v>
      </c>
      <c r="G733" s="1" t="s">
        <v>4807</v>
      </c>
      <c r="H733" s="1"/>
      <c r="I733" s="1"/>
      <c r="J733" s="1"/>
      <c r="K733" s="1"/>
      <c r="L733">
        <v>1</v>
      </c>
      <c r="M733">
        <v>1</v>
      </c>
      <c r="N733" s="1">
        <v>1</v>
      </c>
      <c r="O733" s="1" t="s">
        <v>5320</v>
      </c>
    </row>
    <row r="734" spans="1:15" x14ac:dyDescent="0.25">
      <c r="A734" s="1" t="s">
        <v>1162</v>
      </c>
      <c r="B734" t="s">
        <v>1163</v>
      </c>
      <c r="C734" t="s">
        <v>5</v>
      </c>
      <c r="D734" t="s">
        <v>22</v>
      </c>
      <c r="E734" s="1" t="s">
        <v>5022</v>
      </c>
      <c r="F734" s="1" t="s">
        <v>4613</v>
      </c>
      <c r="G734" s="1" t="s">
        <v>4807</v>
      </c>
      <c r="H734" s="1"/>
      <c r="I734" s="1"/>
      <c r="J734" s="1"/>
      <c r="K734" s="1"/>
      <c r="L734">
        <v>1</v>
      </c>
      <c r="M734">
        <v>1</v>
      </c>
      <c r="N734" s="1">
        <v>1</v>
      </c>
      <c r="O734" s="1" t="s">
        <v>5320</v>
      </c>
    </row>
    <row r="735" spans="1:15" x14ac:dyDescent="0.25">
      <c r="A735" s="1" t="s">
        <v>1164</v>
      </c>
      <c r="B735" t="s">
        <v>1165</v>
      </c>
      <c r="C735" t="s">
        <v>5</v>
      </c>
      <c r="D735" t="s">
        <v>22</v>
      </c>
      <c r="E735" s="1" t="s">
        <v>5024</v>
      </c>
      <c r="F735" s="1" t="s">
        <v>4709</v>
      </c>
      <c r="G735" s="1" t="s">
        <v>4807</v>
      </c>
      <c r="H735" s="1"/>
      <c r="I735" s="1"/>
      <c r="J735" s="1"/>
      <c r="K735" s="1" t="s">
        <v>5726</v>
      </c>
      <c r="L735">
        <v>1</v>
      </c>
      <c r="M735">
        <v>2</v>
      </c>
      <c r="N735" s="1">
        <v>1</v>
      </c>
      <c r="O735" s="1" t="s">
        <v>5320</v>
      </c>
    </row>
    <row r="736" spans="1:15" x14ac:dyDescent="0.25">
      <c r="A736" s="1" t="s">
        <v>1166</v>
      </c>
      <c r="B736" t="s">
        <v>1167</v>
      </c>
      <c r="C736" t="s">
        <v>5</v>
      </c>
      <c r="D736" t="s">
        <v>22</v>
      </c>
      <c r="E736" s="1" t="s">
        <v>5022</v>
      </c>
      <c r="F736" s="1" t="s">
        <v>5349</v>
      </c>
      <c r="G736" s="1" t="s">
        <v>4810</v>
      </c>
      <c r="H736" s="1" t="s">
        <v>4491</v>
      </c>
      <c r="I736" s="1"/>
      <c r="J736" s="1"/>
      <c r="K736" s="1"/>
      <c r="L736">
        <v>1</v>
      </c>
      <c r="M736">
        <v>2</v>
      </c>
      <c r="N736" s="1">
        <v>1</v>
      </c>
      <c r="O736" s="1" t="s">
        <v>5320</v>
      </c>
    </row>
    <row r="737" spans="1:15" x14ac:dyDescent="0.25">
      <c r="A737" s="1" t="s">
        <v>1168</v>
      </c>
      <c r="B737" t="s">
        <v>1169</v>
      </c>
      <c r="C737" t="s">
        <v>5</v>
      </c>
      <c r="D737" t="s">
        <v>59</v>
      </c>
      <c r="E737" s="1" t="s">
        <v>5023</v>
      </c>
      <c r="F737" s="1" t="s">
        <v>4753</v>
      </c>
      <c r="G737" s="1" t="s">
        <v>4807</v>
      </c>
      <c r="H737" s="1" t="s">
        <v>4414</v>
      </c>
      <c r="I737" s="1"/>
      <c r="J737" s="1"/>
      <c r="K737" s="1"/>
      <c r="L737">
        <v>1</v>
      </c>
      <c r="M737">
        <v>2</v>
      </c>
      <c r="N737" s="1">
        <v>1</v>
      </c>
      <c r="O737" s="1" t="s">
        <v>5320</v>
      </c>
    </row>
    <row r="738" spans="1:15" x14ac:dyDescent="0.25">
      <c r="A738" s="1" t="s">
        <v>2121</v>
      </c>
      <c r="B738" t="s">
        <v>2122</v>
      </c>
      <c r="C738" t="s">
        <v>5</v>
      </c>
      <c r="D738" t="s">
        <v>59</v>
      </c>
      <c r="E738" s="1" t="s">
        <v>5022</v>
      </c>
      <c r="F738" s="1" t="s">
        <v>5234</v>
      </c>
      <c r="G738" s="1" t="s">
        <v>4807</v>
      </c>
      <c r="H738" s="1"/>
      <c r="I738" s="1"/>
      <c r="J738" s="1"/>
      <c r="K738" s="1"/>
      <c r="L738">
        <v>1</v>
      </c>
      <c r="M738">
        <v>1</v>
      </c>
      <c r="N738" s="1">
        <v>1</v>
      </c>
      <c r="O738" s="1" t="s">
        <v>5320</v>
      </c>
    </row>
    <row r="739" spans="1:15" x14ac:dyDescent="0.25">
      <c r="A739" s="1" t="s">
        <v>1170</v>
      </c>
      <c r="B739" t="s">
        <v>1171</v>
      </c>
      <c r="C739" t="s">
        <v>5</v>
      </c>
      <c r="D739" t="s">
        <v>59</v>
      </c>
      <c r="E739" s="1" t="s">
        <v>5022</v>
      </c>
      <c r="F739" s="1" t="s">
        <v>4576</v>
      </c>
      <c r="G739" s="1" t="s">
        <v>4807</v>
      </c>
      <c r="H739" s="1"/>
      <c r="I739" s="1"/>
      <c r="J739" s="1"/>
      <c r="K739" s="1"/>
      <c r="L739">
        <v>1</v>
      </c>
      <c r="M739">
        <v>1</v>
      </c>
      <c r="N739" s="1">
        <v>1</v>
      </c>
      <c r="O739" s="1" t="s">
        <v>5320</v>
      </c>
    </row>
    <row r="740" spans="1:15" x14ac:dyDescent="0.25">
      <c r="A740" s="1" t="s">
        <v>1172</v>
      </c>
      <c r="B740" t="s">
        <v>1173</v>
      </c>
      <c r="C740" t="s">
        <v>5</v>
      </c>
      <c r="D740" t="s">
        <v>59</v>
      </c>
      <c r="E740" s="1" t="s">
        <v>5024</v>
      </c>
      <c r="F740" s="1" t="s">
        <v>4657</v>
      </c>
      <c r="G740" s="1" t="s">
        <v>4807</v>
      </c>
      <c r="H740" s="1" t="s">
        <v>4516</v>
      </c>
      <c r="I740" s="1"/>
      <c r="J740" s="1"/>
      <c r="K740" s="1"/>
      <c r="L740">
        <v>1</v>
      </c>
      <c r="M740">
        <v>2</v>
      </c>
      <c r="N740" s="1">
        <v>1</v>
      </c>
      <c r="O740" s="1" t="s">
        <v>5320</v>
      </c>
    </row>
    <row r="741" spans="1:15" x14ac:dyDescent="0.25">
      <c r="A741" s="1" t="s">
        <v>1174</v>
      </c>
      <c r="B741" t="s">
        <v>1175</v>
      </c>
      <c r="C741" t="s">
        <v>5</v>
      </c>
      <c r="D741" t="s">
        <v>68</v>
      </c>
      <c r="E741" s="1" t="s">
        <v>5022</v>
      </c>
      <c r="F741" s="1" t="s">
        <v>5258</v>
      </c>
      <c r="G741" s="1" t="s">
        <v>4814</v>
      </c>
      <c r="H741" s="1" t="s">
        <v>4529</v>
      </c>
      <c r="I741" s="1"/>
      <c r="J741" s="1"/>
      <c r="K741" s="1"/>
      <c r="L741">
        <v>1</v>
      </c>
      <c r="M741">
        <v>2</v>
      </c>
      <c r="N741" s="1">
        <v>1</v>
      </c>
      <c r="O741" s="1" t="s">
        <v>5320</v>
      </c>
    </row>
    <row r="742" spans="1:15" x14ac:dyDescent="0.25">
      <c r="A742" s="1" t="s">
        <v>1176</v>
      </c>
      <c r="B742" t="s">
        <v>1177</v>
      </c>
      <c r="C742" t="s">
        <v>5</v>
      </c>
      <c r="D742" t="s">
        <v>85</v>
      </c>
      <c r="E742" s="1" t="s">
        <v>5022</v>
      </c>
      <c r="F742" s="1" t="s">
        <v>4610</v>
      </c>
      <c r="G742" s="1" t="s">
        <v>4807</v>
      </c>
      <c r="H742" s="1"/>
      <c r="I742" s="1"/>
      <c r="J742" s="1"/>
      <c r="K742" s="1"/>
      <c r="L742">
        <v>1</v>
      </c>
      <c r="M742">
        <v>1</v>
      </c>
      <c r="N742" s="1">
        <v>1</v>
      </c>
      <c r="O742" s="1" t="s">
        <v>5320</v>
      </c>
    </row>
    <row r="743" spans="1:15" x14ac:dyDescent="0.25">
      <c r="A743" s="1" t="s">
        <v>1178</v>
      </c>
      <c r="B743" t="s">
        <v>1179</v>
      </c>
      <c r="C743" t="s">
        <v>5</v>
      </c>
      <c r="D743" t="s">
        <v>85</v>
      </c>
      <c r="E743" s="1" t="s">
        <v>5022</v>
      </c>
      <c r="F743" s="1" t="s">
        <v>5125</v>
      </c>
      <c r="G743" s="1" t="s">
        <v>4807</v>
      </c>
      <c r="H743" s="1" t="s">
        <v>4427</v>
      </c>
      <c r="I743" s="1"/>
      <c r="J743" s="1"/>
      <c r="K743" s="1"/>
      <c r="L743">
        <v>1</v>
      </c>
      <c r="M743">
        <v>2</v>
      </c>
      <c r="N743" s="1">
        <v>1</v>
      </c>
      <c r="O743" s="1" t="s">
        <v>5320</v>
      </c>
    </row>
    <row r="744" spans="1:15" x14ac:dyDescent="0.25">
      <c r="A744" s="1" t="s">
        <v>1180</v>
      </c>
      <c r="B744" t="s">
        <v>1181</v>
      </c>
      <c r="C744" t="s">
        <v>5</v>
      </c>
      <c r="D744" t="s">
        <v>85</v>
      </c>
      <c r="E744" s="1" t="s">
        <v>5022</v>
      </c>
      <c r="F744" s="1" t="s">
        <v>4590</v>
      </c>
      <c r="G744" s="1" t="s">
        <v>4807</v>
      </c>
      <c r="H744" s="1"/>
      <c r="I744" s="1"/>
      <c r="J744" s="1"/>
      <c r="K744" s="1"/>
      <c r="L744">
        <v>1</v>
      </c>
      <c r="M744">
        <v>1</v>
      </c>
      <c r="N744" s="1">
        <v>1</v>
      </c>
      <c r="O744" s="1" t="s">
        <v>5320</v>
      </c>
    </row>
    <row r="745" spans="1:15" x14ac:dyDescent="0.25">
      <c r="A745" s="1" t="s">
        <v>1182</v>
      </c>
      <c r="B745" t="s">
        <v>1183</v>
      </c>
      <c r="C745" t="s">
        <v>5</v>
      </c>
      <c r="D745" t="s">
        <v>85</v>
      </c>
      <c r="E745" s="1" t="s">
        <v>5022</v>
      </c>
      <c r="F745" s="1" t="s">
        <v>5045</v>
      </c>
      <c r="G745" s="1" t="s">
        <v>4807</v>
      </c>
      <c r="H745" s="1"/>
      <c r="I745" s="1"/>
      <c r="J745" s="1"/>
      <c r="K745" s="1"/>
      <c r="L745">
        <v>1</v>
      </c>
      <c r="M745">
        <v>1</v>
      </c>
      <c r="N745" s="1">
        <v>1</v>
      </c>
      <c r="O745" s="1" t="s">
        <v>5320</v>
      </c>
    </row>
    <row r="746" spans="1:15" x14ac:dyDescent="0.25">
      <c r="A746" s="1" t="s">
        <v>1184</v>
      </c>
      <c r="B746" t="s">
        <v>1185</v>
      </c>
      <c r="C746" t="s">
        <v>5</v>
      </c>
      <c r="D746" t="s">
        <v>233</v>
      </c>
      <c r="E746" s="1" t="s">
        <v>5022</v>
      </c>
      <c r="F746" s="1" t="s">
        <v>5328</v>
      </c>
      <c r="G746" s="1" t="s">
        <v>4807</v>
      </c>
      <c r="H746" s="1" t="s">
        <v>4455</v>
      </c>
      <c r="I746" s="1"/>
      <c r="J746" s="1"/>
      <c r="K746" s="1"/>
      <c r="L746">
        <v>1</v>
      </c>
      <c r="M746">
        <v>2</v>
      </c>
      <c r="N746" s="1">
        <v>1</v>
      </c>
      <c r="O746" s="1" t="s">
        <v>5320</v>
      </c>
    </row>
    <row r="747" spans="1:15" x14ac:dyDescent="0.25">
      <c r="A747" s="1" t="s">
        <v>1186</v>
      </c>
      <c r="B747" t="s">
        <v>1187</v>
      </c>
      <c r="C747" t="s">
        <v>5</v>
      </c>
      <c r="D747" t="s">
        <v>233</v>
      </c>
      <c r="E747" s="1" t="s">
        <v>5022</v>
      </c>
      <c r="F747" s="1" t="s">
        <v>5118</v>
      </c>
      <c r="G747" s="1" t="s">
        <v>4807</v>
      </c>
      <c r="H747" s="1"/>
      <c r="I747" s="1"/>
      <c r="J747" s="1"/>
      <c r="K747" s="1"/>
      <c r="L747">
        <v>1</v>
      </c>
      <c r="M747">
        <v>1</v>
      </c>
      <c r="N747" s="1">
        <v>1</v>
      </c>
      <c r="O747" s="1" t="s">
        <v>5320</v>
      </c>
    </row>
    <row r="748" spans="1:15" x14ac:dyDescent="0.25">
      <c r="A748" s="1" t="s">
        <v>1188</v>
      </c>
      <c r="B748" t="s">
        <v>1189</v>
      </c>
      <c r="C748" t="s">
        <v>5</v>
      </c>
      <c r="D748" t="s">
        <v>42</v>
      </c>
      <c r="E748" s="1" t="s">
        <v>5022</v>
      </c>
      <c r="F748" s="1" t="s">
        <v>4645</v>
      </c>
      <c r="G748" s="1" t="s">
        <v>4809</v>
      </c>
      <c r="H748" s="1"/>
      <c r="I748" s="1"/>
      <c r="J748" s="1"/>
      <c r="K748" s="1"/>
      <c r="L748">
        <v>1</v>
      </c>
      <c r="M748">
        <v>1</v>
      </c>
      <c r="N748" s="1">
        <v>1</v>
      </c>
      <c r="O748" s="1" t="s">
        <v>5320</v>
      </c>
    </row>
    <row r="749" spans="1:15" x14ac:dyDescent="0.25">
      <c r="A749" s="1" t="s">
        <v>1190</v>
      </c>
      <c r="B749" t="s">
        <v>1191</v>
      </c>
      <c r="C749" t="s">
        <v>5</v>
      </c>
      <c r="D749" t="s">
        <v>42</v>
      </c>
      <c r="E749" s="1" t="s">
        <v>5022</v>
      </c>
      <c r="F749" s="1" t="s">
        <v>4790</v>
      </c>
      <c r="G749" s="1" t="s">
        <v>4813</v>
      </c>
      <c r="H749" s="1" t="s">
        <v>4461</v>
      </c>
      <c r="I749" s="1"/>
      <c r="J749" s="1"/>
      <c r="K749" s="1"/>
      <c r="L749">
        <v>1</v>
      </c>
      <c r="M749">
        <v>2</v>
      </c>
      <c r="N749" s="1">
        <v>1</v>
      </c>
      <c r="O749" s="1" t="s">
        <v>5320</v>
      </c>
    </row>
    <row r="750" spans="1:15" x14ac:dyDescent="0.25">
      <c r="A750" s="1" t="s">
        <v>2123</v>
      </c>
      <c r="B750" t="s">
        <v>2124</v>
      </c>
      <c r="C750" t="s">
        <v>5</v>
      </c>
      <c r="D750" t="s">
        <v>42</v>
      </c>
      <c r="E750" s="1" t="s">
        <v>5022</v>
      </c>
      <c r="F750" s="1" t="s">
        <v>5374</v>
      </c>
      <c r="G750" s="1" t="s">
        <v>4807</v>
      </c>
      <c r="H750" s="1" t="s">
        <v>4524</v>
      </c>
      <c r="I750" s="1"/>
      <c r="J750" s="1"/>
      <c r="K750" s="1"/>
      <c r="L750">
        <v>1</v>
      </c>
      <c r="M750">
        <v>2</v>
      </c>
      <c r="N750" s="1">
        <v>1</v>
      </c>
      <c r="O750" s="1" t="s">
        <v>5320</v>
      </c>
    </row>
    <row r="751" spans="1:15" x14ac:dyDescent="0.25">
      <c r="A751" s="1" t="s">
        <v>1192</v>
      </c>
      <c r="B751" t="s">
        <v>1193</v>
      </c>
      <c r="C751" t="s">
        <v>5</v>
      </c>
      <c r="D751" t="s">
        <v>42</v>
      </c>
      <c r="E751" s="1" t="s">
        <v>5022</v>
      </c>
      <c r="F751" s="1" t="s">
        <v>4630</v>
      </c>
      <c r="G751" s="1" t="s">
        <v>4807</v>
      </c>
      <c r="H751" s="1"/>
      <c r="I751" s="1"/>
      <c r="J751" s="1"/>
      <c r="K751" s="1"/>
      <c r="L751">
        <v>1</v>
      </c>
      <c r="M751">
        <v>1</v>
      </c>
      <c r="N751" s="1">
        <v>1</v>
      </c>
      <c r="O751" s="1" t="s">
        <v>5320</v>
      </c>
    </row>
    <row r="752" spans="1:15" x14ac:dyDescent="0.25">
      <c r="A752" s="1" t="s">
        <v>1194</v>
      </c>
      <c r="B752" t="s">
        <v>1195</v>
      </c>
      <c r="C752" t="s">
        <v>5</v>
      </c>
      <c r="D752" t="s">
        <v>42</v>
      </c>
      <c r="E752" s="1" t="s">
        <v>5022</v>
      </c>
      <c r="F752" s="1" t="s">
        <v>5008</v>
      </c>
      <c r="G752" s="1" t="s">
        <v>4807</v>
      </c>
      <c r="H752" s="1"/>
      <c r="I752" s="1"/>
      <c r="J752" s="1"/>
      <c r="K752" s="1"/>
      <c r="L752">
        <v>1</v>
      </c>
      <c r="M752">
        <v>1</v>
      </c>
      <c r="N752" s="1">
        <v>1</v>
      </c>
      <c r="O752" s="1" t="s">
        <v>5320</v>
      </c>
    </row>
    <row r="753" spans="1:15" x14ac:dyDescent="0.25">
      <c r="A753" s="1" t="s">
        <v>1196</v>
      </c>
      <c r="B753" t="s">
        <v>1197</v>
      </c>
      <c r="C753" t="s">
        <v>5</v>
      </c>
      <c r="D753" t="s">
        <v>42</v>
      </c>
      <c r="E753" s="1" t="s">
        <v>5022</v>
      </c>
      <c r="F753" s="1" t="s">
        <v>4647</v>
      </c>
      <c r="G753" s="1" t="s">
        <v>4807</v>
      </c>
      <c r="H753" s="1"/>
      <c r="I753" s="1"/>
      <c r="J753" s="1"/>
      <c r="K753" s="1"/>
      <c r="L753">
        <v>1</v>
      </c>
      <c r="M753">
        <v>1</v>
      </c>
      <c r="N753" s="1">
        <v>1</v>
      </c>
      <c r="O753" s="1" t="s">
        <v>5320</v>
      </c>
    </row>
    <row r="754" spans="1:15" x14ac:dyDescent="0.25">
      <c r="A754" s="1" t="s">
        <v>1198</v>
      </c>
      <c r="B754" t="s">
        <v>1199</v>
      </c>
      <c r="C754" t="s">
        <v>5</v>
      </c>
      <c r="D754" t="s">
        <v>42</v>
      </c>
      <c r="E754" s="1" t="s">
        <v>5022</v>
      </c>
      <c r="F754" s="1" t="s">
        <v>5118</v>
      </c>
      <c r="G754" s="1" t="s">
        <v>4807</v>
      </c>
      <c r="H754" s="1"/>
      <c r="I754" s="1"/>
      <c r="J754" s="1"/>
      <c r="K754" s="1"/>
      <c r="L754">
        <v>1</v>
      </c>
      <c r="M754">
        <v>1</v>
      </c>
      <c r="N754" s="1">
        <v>1</v>
      </c>
      <c r="O754" s="1" t="s">
        <v>5320</v>
      </c>
    </row>
    <row r="755" spans="1:15" x14ac:dyDescent="0.25">
      <c r="A755" s="1" t="s">
        <v>1200</v>
      </c>
      <c r="B755" t="s">
        <v>1201</v>
      </c>
      <c r="C755" t="s">
        <v>5</v>
      </c>
      <c r="D755" t="s">
        <v>50</v>
      </c>
      <c r="E755" s="1" t="s">
        <v>5022</v>
      </c>
      <c r="F755" s="1" t="s">
        <v>5350</v>
      </c>
      <c r="G755" s="1" t="s">
        <v>4807</v>
      </c>
      <c r="H755" s="1"/>
      <c r="I755" s="1"/>
      <c r="J755" s="1"/>
      <c r="K755" s="1"/>
      <c r="L755">
        <v>1</v>
      </c>
      <c r="M755">
        <v>1</v>
      </c>
      <c r="N755" s="1">
        <v>1</v>
      </c>
      <c r="O755" s="1" t="s">
        <v>5320</v>
      </c>
    </row>
    <row r="756" spans="1:15" x14ac:dyDescent="0.25">
      <c r="A756" s="1" t="s">
        <v>1202</v>
      </c>
      <c r="B756" t="s">
        <v>1203</v>
      </c>
      <c r="C756" t="s">
        <v>5</v>
      </c>
      <c r="D756" t="s">
        <v>59</v>
      </c>
      <c r="E756" s="1" t="s">
        <v>5022</v>
      </c>
      <c r="F756" s="1" t="s">
        <v>5422</v>
      </c>
      <c r="G756" s="1" t="s">
        <v>4807</v>
      </c>
      <c r="H756" s="1"/>
      <c r="I756" s="1"/>
      <c r="J756" s="1"/>
      <c r="K756" s="1"/>
      <c r="L756">
        <v>1</v>
      </c>
      <c r="M756">
        <v>1</v>
      </c>
      <c r="N756" s="1">
        <v>1</v>
      </c>
      <c r="O756" s="1" t="s">
        <v>5320</v>
      </c>
    </row>
    <row r="757" spans="1:15" x14ac:dyDescent="0.25">
      <c r="A757" s="1" t="s">
        <v>1204</v>
      </c>
      <c r="B757" t="s">
        <v>1205</v>
      </c>
      <c r="C757" t="s">
        <v>5</v>
      </c>
      <c r="D757" t="s">
        <v>59</v>
      </c>
      <c r="E757" s="1" t="s">
        <v>5022</v>
      </c>
      <c r="F757" s="1" t="s">
        <v>4648</v>
      </c>
      <c r="G757" s="1" t="s">
        <v>4807</v>
      </c>
      <c r="H757" s="1"/>
      <c r="I757" s="1"/>
      <c r="J757" s="1"/>
      <c r="K757" s="1"/>
      <c r="L757">
        <v>1</v>
      </c>
      <c r="M757">
        <v>1</v>
      </c>
      <c r="N757" s="1">
        <v>1</v>
      </c>
      <c r="O757" s="1" t="s">
        <v>5320</v>
      </c>
    </row>
    <row r="758" spans="1:15" x14ac:dyDescent="0.25">
      <c r="A758" s="1" t="s">
        <v>1206</v>
      </c>
      <c r="B758" t="s">
        <v>1207</v>
      </c>
      <c r="C758" t="s">
        <v>5</v>
      </c>
      <c r="D758" t="s">
        <v>59</v>
      </c>
      <c r="E758" s="1" t="s">
        <v>5022</v>
      </c>
      <c r="F758" s="1" t="s">
        <v>5535</v>
      </c>
      <c r="G758" s="1" t="s">
        <v>4807</v>
      </c>
      <c r="H758" s="1"/>
      <c r="I758" s="1"/>
      <c r="J758" s="1"/>
      <c r="K758" s="1" t="s">
        <v>5727</v>
      </c>
      <c r="L758">
        <v>1</v>
      </c>
      <c r="M758">
        <v>2</v>
      </c>
      <c r="N758" s="1">
        <v>1</v>
      </c>
      <c r="O758" s="1" t="s">
        <v>5320</v>
      </c>
    </row>
    <row r="759" spans="1:15" x14ac:dyDescent="0.25">
      <c r="A759" s="1" t="s">
        <v>1208</v>
      </c>
      <c r="B759" t="s">
        <v>1209</v>
      </c>
      <c r="C759" t="s">
        <v>5</v>
      </c>
      <c r="D759" t="s">
        <v>59</v>
      </c>
      <c r="E759" s="1" t="s">
        <v>5022</v>
      </c>
      <c r="F759" s="1" t="s">
        <v>5351</v>
      </c>
      <c r="G759" s="1" t="s">
        <v>4806</v>
      </c>
      <c r="H759" s="1"/>
      <c r="I759" s="1" t="s">
        <v>4469</v>
      </c>
      <c r="J759" s="1"/>
      <c r="K759" s="1" t="s">
        <v>5536</v>
      </c>
      <c r="L759">
        <v>1</v>
      </c>
      <c r="M759">
        <v>3</v>
      </c>
      <c r="N759" s="1">
        <v>1</v>
      </c>
      <c r="O759" s="1" t="s">
        <v>5320</v>
      </c>
    </row>
    <row r="760" spans="1:15" x14ac:dyDescent="0.25">
      <c r="A760" s="1" t="s">
        <v>1210</v>
      </c>
      <c r="B760" t="s">
        <v>1211</v>
      </c>
      <c r="C760" t="s">
        <v>5</v>
      </c>
      <c r="D760" t="s">
        <v>59</v>
      </c>
      <c r="E760" s="1" t="s">
        <v>5024</v>
      </c>
      <c r="F760" s="1" t="s">
        <v>5466</v>
      </c>
      <c r="G760" s="1" t="s">
        <v>4809</v>
      </c>
      <c r="H760" s="1" t="s">
        <v>4425</v>
      </c>
      <c r="I760" s="1"/>
      <c r="J760" s="1"/>
      <c r="K760" s="1"/>
      <c r="L760">
        <v>1</v>
      </c>
      <c r="M760">
        <v>2</v>
      </c>
      <c r="N760" s="1">
        <v>1</v>
      </c>
      <c r="O760" s="1" t="s">
        <v>5320</v>
      </c>
    </row>
    <row r="761" spans="1:15" x14ac:dyDescent="0.25">
      <c r="A761" s="1" t="s">
        <v>1212</v>
      </c>
      <c r="B761" t="s">
        <v>1213</v>
      </c>
      <c r="C761" t="s">
        <v>5</v>
      </c>
      <c r="D761" t="s">
        <v>59</v>
      </c>
      <c r="E761" s="1" t="s">
        <v>5022</v>
      </c>
      <c r="F761" s="1" t="s">
        <v>5009</v>
      </c>
      <c r="G761" s="1" t="s">
        <v>4807</v>
      </c>
      <c r="H761" s="1"/>
      <c r="I761" s="1"/>
      <c r="J761" s="1"/>
      <c r="K761" s="1" t="s">
        <v>5010</v>
      </c>
      <c r="L761">
        <v>1</v>
      </c>
      <c r="M761">
        <v>2</v>
      </c>
      <c r="N761" s="1">
        <v>1</v>
      </c>
      <c r="O761" s="1" t="s">
        <v>5320</v>
      </c>
    </row>
    <row r="762" spans="1:15" x14ac:dyDescent="0.25">
      <c r="A762" s="1" t="s">
        <v>1214</v>
      </c>
      <c r="B762" t="s">
        <v>1215</v>
      </c>
      <c r="C762" t="s">
        <v>5</v>
      </c>
      <c r="D762" t="s">
        <v>205</v>
      </c>
      <c r="E762" s="1" t="s">
        <v>5022</v>
      </c>
      <c r="F762" s="1" t="s">
        <v>4576</v>
      </c>
      <c r="G762" s="1" t="s">
        <v>4807</v>
      </c>
      <c r="H762" s="1"/>
      <c r="I762" s="1"/>
      <c r="J762" s="1"/>
      <c r="K762" s="1"/>
      <c r="L762">
        <v>1</v>
      </c>
      <c r="M762">
        <v>1</v>
      </c>
      <c r="N762" s="1">
        <v>1</v>
      </c>
      <c r="O762" s="1" t="s">
        <v>5320</v>
      </c>
    </row>
    <row r="763" spans="1:15" x14ac:dyDescent="0.25">
      <c r="A763" s="1" t="s">
        <v>1216</v>
      </c>
      <c r="B763" t="s">
        <v>1217</v>
      </c>
      <c r="C763" t="s">
        <v>5</v>
      </c>
      <c r="D763" t="s">
        <v>205</v>
      </c>
      <c r="E763" s="1" t="s">
        <v>5022</v>
      </c>
      <c r="F763" s="1" t="s">
        <v>5126</v>
      </c>
      <c r="G763" s="1" t="s">
        <v>4837</v>
      </c>
      <c r="H763" s="1"/>
      <c r="I763" s="1"/>
      <c r="J763" s="1"/>
      <c r="K763" s="1"/>
      <c r="L763">
        <v>1</v>
      </c>
      <c r="M763">
        <v>1</v>
      </c>
      <c r="N763" s="1">
        <v>1</v>
      </c>
      <c r="O763" s="1" t="s">
        <v>5320</v>
      </c>
    </row>
    <row r="764" spans="1:15" x14ac:dyDescent="0.25">
      <c r="A764" s="1" t="s">
        <v>1218</v>
      </c>
      <c r="B764" t="s">
        <v>1219</v>
      </c>
      <c r="C764" t="s">
        <v>5</v>
      </c>
      <c r="D764" t="s">
        <v>168</v>
      </c>
      <c r="E764" s="1" t="s">
        <v>5024</v>
      </c>
      <c r="F764" s="1" t="s">
        <v>5234</v>
      </c>
      <c r="G764" s="1" t="s">
        <v>4807</v>
      </c>
      <c r="H764" s="1"/>
      <c r="I764" s="1"/>
      <c r="J764" s="1"/>
      <c r="K764" s="1"/>
      <c r="L764">
        <v>1</v>
      </c>
      <c r="M764">
        <v>1</v>
      </c>
      <c r="N764" s="1">
        <v>1</v>
      </c>
      <c r="O764" s="1" t="s">
        <v>5320</v>
      </c>
    </row>
    <row r="765" spans="1:15" x14ac:dyDescent="0.25">
      <c r="A765" s="1" t="s">
        <v>1220</v>
      </c>
      <c r="B765" t="s">
        <v>1221</v>
      </c>
      <c r="C765" t="s">
        <v>5</v>
      </c>
      <c r="D765" t="s">
        <v>168</v>
      </c>
      <c r="E765" s="1" t="s">
        <v>5024</v>
      </c>
      <c r="F765" s="1" t="s">
        <v>4636</v>
      </c>
      <c r="G765" s="1" t="s">
        <v>4837</v>
      </c>
      <c r="H765" s="1"/>
      <c r="I765" s="1"/>
      <c r="J765" s="1"/>
      <c r="K765" s="1"/>
      <c r="L765">
        <v>1</v>
      </c>
      <c r="M765">
        <v>1</v>
      </c>
      <c r="N765" s="1">
        <v>1</v>
      </c>
      <c r="O765" s="1" t="s">
        <v>5320</v>
      </c>
    </row>
    <row r="766" spans="1:15" x14ac:dyDescent="0.25">
      <c r="A766" s="1" t="s">
        <v>2125</v>
      </c>
      <c r="B766" t="s">
        <v>2126</v>
      </c>
      <c r="C766" t="s">
        <v>5</v>
      </c>
      <c r="D766" t="s">
        <v>151</v>
      </c>
      <c r="E766" s="1" t="s">
        <v>5022</v>
      </c>
      <c r="F766" s="1" t="s">
        <v>5031</v>
      </c>
      <c r="G766" s="1" t="s">
        <v>4807</v>
      </c>
      <c r="H766" s="1"/>
      <c r="I766" s="1"/>
      <c r="J766" s="1"/>
      <c r="K766" s="1"/>
      <c r="L766">
        <v>1</v>
      </c>
      <c r="M766">
        <v>1</v>
      </c>
      <c r="N766" s="1">
        <v>1</v>
      </c>
      <c r="O766" s="1" t="s">
        <v>5320</v>
      </c>
    </row>
    <row r="767" spans="1:15" x14ac:dyDescent="0.25">
      <c r="A767" s="1" t="s">
        <v>1222</v>
      </c>
      <c r="B767" t="s">
        <v>1223</v>
      </c>
      <c r="C767" t="s">
        <v>5</v>
      </c>
      <c r="D767" t="s">
        <v>6</v>
      </c>
      <c r="E767" s="1" t="s">
        <v>5022</v>
      </c>
      <c r="F767" s="1" t="s">
        <v>5118</v>
      </c>
      <c r="G767" s="1" t="s">
        <v>4807</v>
      </c>
      <c r="H767" s="1" t="s">
        <v>4530</v>
      </c>
      <c r="I767" s="1"/>
      <c r="J767" s="1"/>
      <c r="K767" s="1"/>
      <c r="L767">
        <v>1</v>
      </c>
      <c r="M767">
        <v>2</v>
      </c>
      <c r="N767" s="1">
        <v>1</v>
      </c>
      <c r="O767" s="1" t="s">
        <v>5320</v>
      </c>
    </row>
    <row r="768" spans="1:15" x14ac:dyDescent="0.25">
      <c r="A768" s="1" t="s">
        <v>1224</v>
      </c>
      <c r="B768" t="s">
        <v>1225</v>
      </c>
      <c r="C768" t="s">
        <v>5</v>
      </c>
      <c r="D768" t="s">
        <v>6</v>
      </c>
      <c r="E768" s="1" t="s">
        <v>5022</v>
      </c>
      <c r="F768" s="1" t="s">
        <v>5223</v>
      </c>
      <c r="G768" s="1" t="s">
        <v>4807</v>
      </c>
      <c r="H768" s="1"/>
      <c r="I768" s="1"/>
      <c r="J768" s="1"/>
      <c r="K768" s="1"/>
      <c r="L768">
        <v>1</v>
      </c>
      <c r="M768">
        <v>1</v>
      </c>
      <c r="N768" s="1">
        <v>1</v>
      </c>
      <c r="O768" s="1" t="s">
        <v>5320</v>
      </c>
    </row>
    <row r="769" spans="1:15" x14ac:dyDescent="0.25">
      <c r="A769" s="1" t="s">
        <v>1226</v>
      </c>
      <c r="B769" t="s">
        <v>1227</v>
      </c>
      <c r="C769" t="s">
        <v>5</v>
      </c>
      <c r="D769" t="s">
        <v>6</v>
      </c>
      <c r="E769" s="1" t="s">
        <v>5022</v>
      </c>
      <c r="F769" s="1" t="s">
        <v>5458</v>
      </c>
      <c r="G769" s="1" t="s">
        <v>4807</v>
      </c>
      <c r="H769" s="1" t="s">
        <v>4434</v>
      </c>
      <c r="I769" s="1"/>
      <c r="J769" s="1"/>
      <c r="K769" s="1"/>
      <c r="L769">
        <v>1</v>
      </c>
      <c r="M769">
        <v>2</v>
      </c>
      <c r="N769" s="1">
        <v>1</v>
      </c>
      <c r="O769" s="1" t="s">
        <v>5320</v>
      </c>
    </row>
    <row r="770" spans="1:15" x14ac:dyDescent="0.25">
      <c r="A770" s="1" t="s">
        <v>1228</v>
      </c>
      <c r="B770" t="s">
        <v>1229</v>
      </c>
      <c r="C770" t="s">
        <v>5</v>
      </c>
      <c r="D770" t="s">
        <v>6</v>
      </c>
      <c r="E770" s="1" t="s">
        <v>5022</v>
      </c>
      <c r="F770" s="1" t="s">
        <v>5728</v>
      </c>
      <c r="G770" s="1" t="s">
        <v>4812</v>
      </c>
      <c r="H770" s="1"/>
      <c r="I770" s="1"/>
      <c r="J770" s="1"/>
      <c r="K770" s="1"/>
      <c r="L770">
        <v>1</v>
      </c>
      <c r="M770">
        <v>1</v>
      </c>
      <c r="N770" s="1">
        <v>1</v>
      </c>
      <c r="O770" s="1" t="s">
        <v>5320</v>
      </c>
    </row>
    <row r="771" spans="1:15" x14ac:dyDescent="0.25">
      <c r="A771" s="1" t="s">
        <v>1230</v>
      </c>
      <c r="B771" t="s">
        <v>1231</v>
      </c>
      <c r="C771" t="s">
        <v>5</v>
      </c>
      <c r="D771" t="s">
        <v>6</v>
      </c>
      <c r="E771" s="1" t="s">
        <v>5022</v>
      </c>
      <c r="F771" s="1" t="s">
        <v>5011</v>
      </c>
      <c r="G771" s="1" t="s">
        <v>4807</v>
      </c>
      <c r="H771" s="1"/>
      <c r="I771" s="1"/>
      <c r="J771" s="1"/>
      <c r="K771" s="1" t="s">
        <v>5729</v>
      </c>
      <c r="L771">
        <v>1</v>
      </c>
      <c r="M771">
        <v>2</v>
      </c>
      <c r="N771" s="1">
        <v>1</v>
      </c>
      <c r="O771" s="1" t="s">
        <v>5320</v>
      </c>
    </row>
    <row r="772" spans="1:15" x14ac:dyDescent="0.25">
      <c r="A772" s="1" t="s">
        <v>1232</v>
      </c>
      <c r="B772" t="s">
        <v>1233</v>
      </c>
      <c r="C772" t="s">
        <v>5</v>
      </c>
      <c r="D772" t="s">
        <v>6</v>
      </c>
      <c r="E772" s="1" t="s">
        <v>5022</v>
      </c>
      <c r="F772" s="1" t="s">
        <v>5119</v>
      </c>
      <c r="G772" s="1" t="s">
        <v>4807</v>
      </c>
      <c r="H772" s="1"/>
      <c r="I772" s="1"/>
      <c r="J772" s="1"/>
      <c r="K772" s="1"/>
      <c r="L772">
        <v>1</v>
      </c>
      <c r="M772">
        <v>1</v>
      </c>
      <c r="N772" s="1">
        <v>1</v>
      </c>
      <c r="O772" s="1" t="s">
        <v>5320</v>
      </c>
    </row>
    <row r="773" spans="1:15" x14ac:dyDescent="0.25">
      <c r="A773" s="1" t="s">
        <v>1234</v>
      </c>
      <c r="B773" t="s">
        <v>1235</v>
      </c>
      <c r="C773" t="s">
        <v>5</v>
      </c>
      <c r="D773" t="s">
        <v>6</v>
      </c>
      <c r="E773" s="1" t="s">
        <v>5022</v>
      </c>
      <c r="F773" s="1" t="s">
        <v>5127</v>
      </c>
      <c r="G773" s="1" t="s">
        <v>4807</v>
      </c>
      <c r="H773" s="1"/>
      <c r="I773" s="1"/>
      <c r="J773" s="1"/>
      <c r="K773" s="1"/>
      <c r="L773">
        <v>1</v>
      </c>
      <c r="M773">
        <v>1</v>
      </c>
      <c r="N773" s="1">
        <v>1</v>
      </c>
      <c r="O773" s="1" t="s">
        <v>5320</v>
      </c>
    </row>
    <row r="774" spans="1:15" x14ac:dyDescent="0.25">
      <c r="A774" s="1" t="s">
        <v>1236</v>
      </c>
      <c r="B774" t="s">
        <v>1237</v>
      </c>
      <c r="C774" t="s">
        <v>5</v>
      </c>
      <c r="D774" t="s">
        <v>6</v>
      </c>
      <c r="E774" s="1" t="s">
        <v>5022</v>
      </c>
      <c r="F774" s="1" t="s">
        <v>4654</v>
      </c>
      <c r="G774" s="1" t="s">
        <v>4807</v>
      </c>
      <c r="H774" s="1"/>
      <c r="I774" s="1"/>
      <c r="J774" s="1"/>
      <c r="K774" s="1"/>
      <c r="L774">
        <v>1</v>
      </c>
      <c r="M774">
        <v>1</v>
      </c>
      <c r="N774" s="1">
        <v>1</v>
      </c>
      <c r="O774" s="1" t="s">
        <v>5320</v>
      </c>
    </row>
    <row r="775" spans="1:15" x14ac:dyDescent="0.25">
      <c r="A775" s="1" t="s">
        <v>1238</v>
      </c>
      <c r="B775" t="s">
        <v>1239</v>
      </c>
      <c r="C775" t="s">
        <v>5</v>
      </c>
      <c r="D775" t="s">
        <v>6</v>
      </c>
      <c r="E775" s="1" t="s">
        <v>5022</v>
      </c>
      <c r="F775" s="1" t="s">
        <v>5119</v>
      </c>
      <c r="G775" s="1" t="s">
        <v>4807</v>
      </c>
      <c r="H775" s="1"/>
      <c r="I775" s="1"/>
      <c r="J775" s="1"/>
      <c r="K775" s="1"/>
      <c r="L775">
        <v>1</v>
      </c>
      <c r="M775">
        <v>1</v>
      </c>
      <c r="N775" s="1">
        <v>1</v>
      </c>
      <c r="O775" s="1" t="s">
        <v>5320</v>
      </c>
    </row>
    <row r="776" spans="1:15" x14ac:dyDescent="0.25">
      <c r="A776" s="1" t="s">
        <v>1240</v>
      </c>
      <c r="B776" t="s">
        <v>1241</v>
      </c>
      <c r="C776" t="s">
        <v>5</v>
      </c>
      <c r="D776" t="s">
        <v>85</v>
      </c>
      <c r="E776" s="1" t="s">
        <v>5022</v>
      </c>
      <c r="F776" s="1" t="s">
        <v>4659</v>
      </c>
      <c r="G776" s="1" t="s">
        <v>4807</v>
      </c>
      <c r="H776" s="1"/>
      <c r="I776" s="1"/>
      <c r="J776" s="1"/>
      <c r="K776" s="1" t="s">
        <v>5352</v>
      </c>
      <c r="L776">
        <v>1</v>
      </c>
      <c r="M776">
        <v>2</v>
      </c>
      <c r="N776" s="1">
        <v>1</v>
      </c>
      <c r="O776" s="1" t="s">
        <v>5320</v>
      </c>
    </row>
    <row r="777" spans="1:15" x14ac:dyDescent="0.25">
      <c r="A777" s="1" t="s">
        <v>1242</v>
      </c>
      <c r="B777" t="s">
        <v>1243</v>
      </c>
      <c r="C777" t="s">
        <v>5</v>
      </c>
      <c r="D777" t="s">
        <v>85</v>
      </c>
      <c r="E777" s="1" t="s">
        <v>5022</v>
      </c>
      <c r="F777" s="1" t="s">
        <v>5622</v>
      </c>
      <c r="G777" s="1" t="s">
        <v>4806</v>
      </c>
      <c r="H777" s="1"/>
      <c r="I777" s="1"/>
      <c r="J777" s="1"/>
      <c r="K777" s="1"/>
      <c r="L777">
        <v>1</v>
      </c>
      <c r="M777">
        <v>1</v>
      </c>
      <c r="N777" s="1">
        <v>1</v>
      </c>
      <c r="O777" s="1" t="s">
        <v>5320</v>
      </c>
    </row>
    <row r="778" spans="1:15" x14ac:dyDescent="0.25">
      <c r="A778" s="1" t="s">
        <v>1244</v>
      </c>
      <c r="B778" t="s">
        <v>1245</v>
      </c>
      <c r="C778" t="s">
        <v>5</v>
      </c>
      <c r="D778" t="s">
        <v>85</v>
      </c>
      <c r="E778" s="1" t="s">
        <v>5034</v>
      </c>
      <c r="F778" s="1" t="s">
        <v>4781</v>
      </c>
      <c r="G778" s="1" t="s">
        <v>4807</v>
      </c>
      <c r="H778" s="1"/>
      <c r="I778" s="1"/>
      <c r="J778" s="1"/>
      <c r="K778" s="1"/>
      <c r="L778">
        <v>1</v>
      </c>
      <c r="M778">
        <v>1</v>
      </c>
      <c r="N778" s="1">
        <v>1</v>
      </c>
      <c r="O778" s="1" t="s">
        <v>5320</v>
      </c>
    </row>
    <row r="779" spans="1:15" x14ac:dyDescent="0.25">
      <c r="A779" s="1" t="s">
        <v>1246</v>
      </c>
      <c r="B779" t="s">
        <v>1247</v>
      </c>
      <c r="C779" t="s">
        <v>5</v>
      </c>
      <c r="D779" t="s">
        <v>85</v>
      </c>
      <c r="E779" s="1" t="s">
        <v>5022</v>
      </c>
      <c r="F779" s="1" t="s">
        <v>4635</v>
      </c>
      <c r="G779" s="1" t="s">
        <v>4807</v>
      </c>
      <c r="H779" s="1"/>
      <c r="I779" s="1"/>
      <c r="J779" s="1"/>
      <c r="K779" s="1"/>
      <c r="L779">
        <v>1</v>
      </c>
      <c r="M779">
        <v>1</v>
      </c>
      <c r="N779" s="1">
        <v>1</v>
      </c>
      <c r="O779" s="1" t="s">
        <v>5320</v>
      </c>
    </row>
    <row r="780" spans="1:15" x14ac:dyDescent="0.25">
      <c r="A780" s="1" t="s">
        <v>1248</v>
      </c>
      <c r="B780" t="s">
        <v>1249</v>
      </c>
      <c r="C780" t="s">
        <v>5</v>
      </c>
      <c r="D780" t="s">
        <v>85</v>
      </c>
      <c r="E780" s="1" t="s">
        <v>5022</v>
      </c>
      <c r="F780" s="1" t="s">
        <v>4663</v>
      </c>
      <c r="G780" s="1" t="s">
        <v>4807</v>
      </c>
      <c r="H780" s="1"/>
      <c r="I780" s="1"/>
      <c r="J780" s="1"/>
      <c r="K780" s="1"/>
      <c r="L780">
        <v>1</v>
      </c>
      <c r="M780">
        <v>1</v>
      </c>
      <c r="N780" s="1">
        <v>1</v>
      </c>
      <c r="O780" s="1" t="s">
        <v>5320</v>
      </c>
    </row>
    <row r="781" spans="1:15" x14ac:dyDescent="0.25">
      <c r="A781" s="1" t="s">
        <v>1250</v>
      </c>
      <c r="B781" t="s">
        <v>1251</v>
      </c>
      <c r="C781" t="s">
        <v>5</v>
      </c>
      <c r="D781" t="s">
        <v>85</v>
      </c>
      <c r="E781" s="1" t="s">
        <v>5022</v>
      </c>
      <c r="F781" s="1" t="s">
        <v>4659</v>
      </c>
      <c r="G781" s="1" t="s">
        <v>4807</v>
      </c>
      <c r="H781" s="1"/>
      <c r="I781" s="1"/>
      <c r="J781" s="1"/>
      <c r="K781" s="1"/>
      <c r="L781">
        <v>1</v>
      </c>
      <c r="M781">
        <v>1</v>
      </c>
      <c r="N781" s="1">
        <v>1</v>
      </c>
      <c r="O781" s="1" t="s">
        <v>5320</v>
      </c>
    </row>
    <row r="782" spans="1:15" x14ac:dyDescent="0.25">
      <c r="A782" s="1" t="s">
        <v>1252</v>
      </c>
      <c r="B782" t="s">
        <v>1253</v>
      </c>
      <c r="C782" t="s">
        <v>5</v>
      </c>
      <c r="D782" t="s">
        <v>85</v>
      </c>
      <c r="E782" s="1" t="s">
        <v>5022</v>
      </c>
      <c r="F782" s="1" t="s">
        <v>4657</v>
      </c>
      <c r="G782" s="1" t="s">
        <v>4807</v>
      </c>
      <c r="H782" s="1"/>
      <c r="I782" s="1"/>
      <c r="J782" s="1"/>
      <c r="K782" s="1"/>
      <c r="L782">
        <v>1</v>
      </c>
      <c r="M782">
        <v>1</v>
      </c>
      <c r="N782" s="1">
        <v>1</v>
      </c>
      <c r="O782" s="1" t="s">
        <v>5320</v>
      </c>
    </row>
    <row r="783" spans="1:15" x14ac:dyDescent="0.25">
      <c r="A783" s="1" t="s">
        <v>1254</v>
      </c>
      <c r="B783" t="s">
        <v>1255</v>
      </c>
      <c r="C783" t="s">
        <v>5</v>
      </c>
      <c r="D783" t="s">
        <v>39</v>
      </c>
      <c r="E783" s="1" t="s">
        <v>5022</v>
      </c>
      <c r="F783" s="1" t="s">
        <v>5537</v>
      </c>
      <c r="G783" s="1" t="s">
        <v>4807</v>
      </c>
      <c r="H783" s="1" t="s">
        <v>4500</v>
      </c>
      <c r="I783" s="1"/>
      <c r="J783" s="1"/>
      <c r="K783" s="1"/>
      <c r="L783">
        <v>1</v>
      </c>
      <c r="M783">
        <v>2</v>
      </c>
      <c r="N783" s="1">
        <v>1</v>
      </c>
      <c r="O783" s="1" t="s">
        <v>5320</v>
      </c>
    </row>
    <row r="784" spans="1:15" x14ac:dyDescent="0.25">
      <c r="A784" s="1" t="s">
        <v>2127</v>
      </c>
      <c r="B784" t="s">
        <v>2128</v>
      </c>
      <c r="C784" t="s">
        <v>5</v>
      </c>
      <c r="D784" t="s">
        <v>39</v>
      </c>
      <c r="E784" s="1" t="s">
        <v>5022</v>
      </c>
      <c r="F784" s="1" t="s">
        <v>5391</v>
      </c>
      <c r="G784" s="1" t="s">
        <v>4807</v>
      </c>
      <c r="H784" s="1"/>
      <c r="I784" s="1"/>
      <c r="J784" s="1"/>
      <c r="K784" s="1"/>
      <c r="L784">
        <v>1</v>
      </c>
      <c r="M784">
        <v>1</v>
      </c>
      <c r="N784" s="1">
        <v>1</v>
      </c>
      <c r="O784" s="1" t="s">
        <v>5320</v>
      </c>
    </row>
    <row r="785" spans="1:15" x14ac:dyDescent="0.25">
      <c r="A785" s="1" t="s">
        <v>2129</v>
      </c>
      <c r="B785" t="s">
        <v>2130</v>
      </c>
      <c r="C785" t="s">
        <v>5</v>
      </c>
      <c r="D785" t="s">
        <v>39</v>
      </c>
      <c r="E785" s="1" t="s">
        <v>5022</v>
      </c>
      <c r="F785" s="1" t="s">
        <v>4590</v>
      </c>
      <c r="G785" s="1" t="s">
        <v>4807</v>
      </c>
      <c r="H785" s="1"/>
      <c r="I785" s="1"/>
      <c r="J785" s="1"/>
      <c r="K785" s="1"/>
      <c r="L785">
        <v>1</v>
      </c>
      <c r="M785">
        <v>1</v>
      </c>
      <c r="N785" s="1">
        <v>1</v>
      </c>
      <c r="O785" s="1" t="s">
        <v>5320</v>
      </c>
    </row>
    <row r="786" spans="1:15" x14ac:dyDescent="0.25">
      <c r="A786" s="1" t="s">
        <v>2131</v>
      </c>
      <c r="B786" t="s">
        <v>2132</v>
      </c>
      <c r="C786" t="s">
        <v>5</v>
      </c>
      <c r="D786" t="s">
        <v>233</v>
      </c>
      <c r="E786" s="1" t="s">
        <v>5022</v>
      </c>
      <c r="F786" s="1" t="s">
        <v>4682</v>
      </c>
      <c r="G786" s="1" t="s">
        <v>4811</v>
      </c>
      <c r="H786" s="1"/>
      <c r="I786" s="1"/>
      <c r="J786" s="1"/>
      <c r="K786" s="1"/>
      <c r="L786">
        <v>1</v>
      </c>
      <c r="M786">
        <v>1</v>
      </c>
      <c r="N786" s="1">
        <v>1</v>
      </c>
      <c r="O786" s="1" t="s">
        <v>5320</v>
      </c>
    </row>
    <row r="787" spans="1:15" x14ac:dyDescent="0.25">
      <c r="A787" s="1" t="s">
        <v>1256</v>
      </c>
      <c r="B787" t="s">
        <v>1257</v>
      </c>
      <c r="C787" t="s">
        <v>5</v>
      </c>
      <c r="D787" t="s">
        <v>233</v>
      </c>
      <c r="E787" s="1" t="s">
        <v>5022</v>
      </c>
      <c r="F787" s="1" t="s">
        <v>5353</v>
      </c>
      <c r="G787" s="1" t="s">
        <v>4807</v>
      </c>
      <c r="H787" s="1" t="s">
        <v>4447</v>
      </c>
      <c r="I787" s="1"/>
      <c r="J787" s="1"/>
      <c r="K787" s="1"/>
      <c r="L787">
        <v>1</v>
      </c>
      <c r="M787">
        <v>2</v>
      </c>
      <c r="N787" s="1">
        <v>1</v>
      </c>
      <c r="O787" s="1" t="s">
        <v>5320</v>
      </c>
    </row>
    <row r="788" spans="1:15" x14ac:dyDescent="0.25">
      <c r="A788" s="1" t="s">
        <v>2133</v>
      </c>
      <c r="B788" t="s">
        <v>2134</v>
      </c>
      <c r="C788" t="s">
        <v>5</v>
      </c>
      <c r="D788" t="s">
        <v>233</v>
      </c>
      <c r="E788" s="1" t="s">
        <v>5022</v>
      </c>
      <c r="F788" s="1" t="s">
        <v>5234</v>
      </c>
      <c r="G788" s="1" t="s">
        <v>4807</v>
      </c>
      <c r="H788" s="1"/>
      <c r="I788" s="1"/>
      <c r="J788" s="1"/>
      <c r="K788" s="1"/>
      <c r="L788">
        <v>1</v>
      </c>
      <c r="M788">
        <v>1</v>
      </c>
      <c r="N788" s="1">
        <v>1</v>
      </c>
      <c r="O788" s="1" t="s">
        <v>5320</v>
      </c>
    </row>
    <row r="789" spans="1:15" x14ac:dyDescent="0.25">
      <c r="A789" s="1" t="s">
        <v>1258</v>
      </c>
      <c r="B789" t="s">
        <v>1259</v>
      </c>
      <c r="C789" t="s">
        <v>5</v>
      </c>
      <c r="D789" t="s">
        <v>7</v>
      </c>
      <c r="E789" s="1" t="s">
        <v>5022</v>
      </c>
      <c r="F789" s="1" t="s">
        <v>4620</v>
      </c>
      <c r="G789" s="1" t="s">
        <v>4807</v>
      </c>
      <c r="H789" s="1"/>
      <c r="I789" s="1"/>
      <c r="J789" s="1"/>
      <c r="K789" s="1"/>
      <c r="L789">
        <v>1</v>
      </c>
      <c r="M789">
        <v>1</v>
      </c>
      <c r="N789" s="1">
        <v>1</v>
      </c>
      <c r="O789" s="1" t="s">
        <v>5320</v>
      </c>
    </row>
    <row r="790" spans="1:15" x14ac:dyDescent="0.25">
      <c r="A790" s="1" t="s">
        <v>1260</v>
      </c>
      <c r="B790" t="s">
        <v>1261</v>
      </c>
      <c r="C790" t="s">
        <v>5</v>
      </c>
      <c r="D790" t="s">
        <v>7</v>
      </c>
      <c r="E790" s="1" t="s">
        <v>5022</v>
      </c>
      <c r="F790" s="1" t="s">
        <v>5354</v>
      </c>
      <c r="G790" s="1" t="s">
        <v>4814</v>
      </c>
      <c r="H790" s="1" t="s">
        <v>4464</v>
      </c>
      <c r="I790" s="1"/>
      <c r="J790" s="1"/>
      <c r="K790" s="1"/>
      <c r="L790">
        <v>1</v>
      </c>
      <c r="M790">
        <v>2</v>
      </c>
      <c r="N790" s="1">
        <v>1</v>
      </c>
      <c r="O790" s="1" t="s">
        <v>5320</v>
      </c>
    </row>
    <row r="791" spans="1:15" x14ac:dyDescent="0.25">
      <c r="A791" s="1" t="s">
        <v>1262</v>
      </c>
      <c r="B791" t="s">
        <v>1263</v>
      </c>
      <c r="C791" t="s">
        <v>5</v>
      </c>
      <c r="D791" t="s">
        <v>7</v>
      </c>
      <c r="E791" s="1" t="s">
        <v>5024</v>
      </c>
      <c r="F791" s="1" t="s">
        <v>5120</v>
      </c>
      <c r="G791" s="1" t="s">
        <v>4811</v>
      </c>
      <c r="H791" s="1"/>
      <c r="I791" s="1"/>
      <c r="J791" s="1"/>
      <c r="K791" s="1"/>
      <c r="L791">
        <v>1</v>
      </c>
      <c r="M791">
        <v>1</v>
      </c>
      <c r="N791" s="1">
        <v>1</v>
      </c>
      <c r="O791" s="1" t="s">
        <v>5320</v>
      </c>
    </row>
    <row r="792" spans="1:15" x14ac:dyDescent="0.25">
      <c r="A792" s="1" t="s">
        <v>1264</v>
      </c>
      <c r="B792" t="s">
        <v>1265</v>
      </c>
      <c r="C792" t="s">
        <v>5</v>
      </c>
      <c r="D792" t="s">
        <v>7</v>
      </c>
      <c r="E792" s="1" t="s">
        <v>5022</v>
      </c>
      <c r="F792" s="1" t="s">
        <v>4624</v>
      </c>
      <c r="G792" s="1" t="s">
        <v>4812</v>
      </c>
      <c r="H792" s="1"/>
      <c r="I792" s="1"/>
      <c r="J792" s="1"/>
      <c r="K792" s="1"/>
      <c r="L792">
        <v>1</v>
      </c>
      <c r="M792">
        <v>1</v>
      </c>
      <c r="N792" s="1">
        <v>1</v>
      </c>
      <c r="O792" s="1" t="s">
        <v>5320</v>
      </c>
    </row>
    <row r="793" spans="1:15" x14ac:dyDescent="0.25">
      <c r="A793" s="1" t="s">
        <v>1266</v>
      </c>
      <c r="B793" t="s">
        <v>1267</v>
      </c>
      <c r="C793" t="s">
        <v>5</v>
      </c>
      <c r="D793" t="s">
        <v>7</v>
      </c>
      <c r="E793" s="1" t="s">
        <v>5024</v>
      </c>
      <c r="F793" s="1" t="s">
        <v>5423</v>
      </c>
      <c r="G793" s="1" t="s">
        <v>4807</v>
      </c>
      <c r="H793" s="1" t="s">
        <v>4418</v>
      </c>
      <c r="I793" s="1"/>
      <c r="J793" s="1"/>
      <c r="K793" s="1" t="s">
        <v>5730</v>
      </c>
      <c r="L793">
        <v>1</v>
      </c>
      <c r="M793">
        <v>3</v>
      </c>
      <c r="N793" s="1">
        <v>1</v>
      </c>
      <c r="O793" s="1" t="s">
        <v>5320</v>
      </c>
    </row>
    <row r="794" spans="1:15" x14ac:dyDescent="0.25">
      <c r="A794" s="1" t="s">
        <v>1268</v>
      </c>
      <c r="B794" t="s">
        <v>1269</v>
      </c>
      <c r="C794" t="s">
        <v>5</v>
      </c>
      <c r="D794" t="s">
        <v>7</v>
      </c>
      <c r="E794" s="1" t="s">
        <v>5022</v>
      </c>
      <c r="F794" s="1" t="s">
        <v>4653</v>
      </c>
      <c r="G794" s="1" t="s">
        <v>4808</v>
      </c>
      <c r="H794" s="1"/>
      <c r="I794" s="1"/>
      <c r="J794" s="1"/>
      <c r="K794" s="1"/>
      <c r="L794">
        <v>1</v>
      </c>
      <c r="M794">
        <v>1</v>
      </c>
      <c r="N794" s="1">
        <v>1</v>
      </c>
      <c r="O794" s="1" t="s">
        <v>5320</v>
      </c>
    </row>
    <row r="795" spans="1:15" x14ac:dyDescent="0.25">
      <c r="A795" s="1" t="s">
        <v>1270</v>
      </c>
      <c r="B795" t="s">
        <v>1271</v>
      </c>
      <c r="C795" t="s">
        <v>5</v>
      </c>
      <c r="D795" t="s">
        <v>7</v>
      </c>
      <c r="E795" s="1" t="s">
        <v>5022</v>
      </c>
      <c r="F795" s="1" t="s">
        <v>4663</v>
      </c>
      <c r="G795" s="1" t="s">
        <v>4807</v>
      </c>
      <c r="H795" s="1"/>
      <c r="I795" s="1"/>
      <c r="J795" s="1"/>
      <c r="K795" s="1" t="s">
        <v>5731</v>
      </c>
      <c r="L795">
        <v>1</v>
      </c>
      <c r="M795">
        <v>2</v>
      </c>
      <c r="N795" s="1">
        <v>1</v>
      </c>
      <c r="O795" s="1" t="s">
        <v>5320</v>
      </c>
    </row>
    <row r="796" spans="1:15" x14ac:dyDescent="0.25">
      <c r="A796" s="1" t="s">
        <v>1272</v>
      </c>
      <c r="B796" t="s">
        <v>1273</v>
      </c>
      <c r="C796" t="s">
        <v>5</v>
      </c>
      <c r="D796" t="s">
        <v>7</v>
      </c>
      <c r="E796" s="1" t="s">
        <v>5022</v>
      </c>
      <c r="F796" s="1" t="s">
        <v>4657</v>
      </c>
      <c r="G796" s="1" t="s">
        <v>4807</v>
      </c>
      <c r="H796" s="1"/>
      <c r="I796" s="1"/>
      <c r="J796" s="1"/>
      <c r="K796" s="1"/>
      <c r="L796">
        <v>1</v>
      </c>
      <c r="M796">
        <v>1</v>
      </c>
      <c r="N796" s="1">
        <v>1</v>
      </c>
      <c r="O796" s="1" t="s">
        <v>5320</v>
      </c>
    </row>
    <row r="797" spans="1:15" x14ac:dyDescent="0.25">
      <c r="A797" s="1" t="s">
        <v>2135</v>
      </c>
      <c r="B797" t="s">
        <v>2136</v>
      </c>
      <c r="C797" t="s">
        <v>5</v>
      </c>
      <c r="D797" t="s">
        <v>7</v>
      </c>
      <c r="E797" s="1" t="s">
        <v>5024</v>
      </c>
      <c r="F797" s="1" t="s">
        <v>5025</v>
      </c>
      <c r="G797" s="1" t="s">
        <v>4806</v>
      </c>
      <c r="H797" s="1"/>
      <c r="I797" s="1"/>
      <c r="J797" s="1"/>
      <c r="K797" s="1" t="s">
        <v>5444</v>
      </c>
      <c r="L797">
        <v>1</v>
      </c>
      <c r="M797">
        <v>2</v>
      </c>
      <c r="N797" s="1">
        <v>1</v>
      </c>
      <c r="O797" s="1" t="s">
        <v>5320</v>
      </c>
    </row>
    <row r="798" spans="1:15" x14ac:dyDescent="0.25">
      <c r="A798" s="1" t="s">
        <v>1274</v>
      </c>
      <c r="B798" t="s">
        <v>1275</v>
      </c>
      <c r="C798" t="s">
        <v>5</v>
      </c>
      <c r="D798" t="s">
        <v>7</v>
      </c>
      <c r="E798" s="1" t="s">
        <v>5024</v>
      </c>
      <c r="F798" s="1" t="s">
        <v>5538</v>
      </c>
      <c r="G798" s="1" t="s">
        <v>4814</v>
      </c>
      <c r="H798" s="1" t="s">
        <v>4414</v>
      </c>
      <c r="I798" s="1"/>
      <c r="J798" s="1"/>
      <c r="K798" s="1"/>
      <c r="L798">
        <v>1</v>
      </c>
      <c r="M798">
        <v>2</v>
      </c>
      <c r="N798" s="1">
        <v>1</v>
      </c>
      <c r="O798" s="1" t="s">
        <v>5320</v>
      </c>
    </row>
    <row r="799" spans="1:15" x14ac:dyDescent="0.25">
      <c r="A799" s="1" t="s">
        <v>2137</v>
      </c>
      <c r="B799" t="s">
        <v>2138</v>
      </c>
      <c r="C799" t="s">
        <v>5</v>
      </c>
      <c r="D799" t="s">
        <v>7</v>
      </c>
      <c r="E799" s="1" t="s">
        <v>5022</v>
      </c>
      <c r="F799" s="1" t="s">
        <v>5119</v>
      </c>
      <c r="G799" s="1" t="s">
        <v>4807</v>
      </c>
      <c r="H799" s="1" t="s">
        <v>4531</v>
      </c>
      <c r="I799" s="1"/>
      <c r="J799" s="1"/>
      <c r="K799" s="1"/>
      <c r="L799">
        <v>1</v>
      </c>
      <c r="M799">
        <v>2</v>
      </c>
      <c r="N799" s="1">
        <v>1</v>
      </c>
      <c r="O799" s="1" t="s">
        <v>5320</v>
      </c>
    </row>
    <row r="800" spans="1:15" x14ac:dyDescent="0.25">
      <c r="A800" s="1" t="s">
        <v>2139</v>
      </c>
      <c r="B800" t="s">
        <v>2140</v>
      </c>
      <c r="C800" t="s">
        <v>5</v>
      </c>
      <c r="D800" t="s">
        <v>7</v>
      </c>
      <c r="E800" s="1" t="s">
        <v>5024</v>
      </c>
      <c r="F800" s="1" t="s">
        <v>5732</v>
      </c>
      <c r="G800" s="1" t="s">
        <v>4814</v>
      </c>
      <c r="H800" s="1"/>
      <c r="I800" s="1"/>
      <c r="J800" s="1" t="s">
        <v>5733</v>
      </c>
      <c r="K800" s="1"/>
      <c r="L800">
        <v>1</v>
      </c>
      <c r="M800">
        <v>2</v>
      </c>
      <c r="N800" s="1">
        <v>1</v>
      </c>
      <c r="O800" s="1" t="s">
        <v>5320</v>
      </c>
    </row>
    <row r="801" spans="1:15" x14ac:dyDescent="0.25">
      <c r="A801" s="1" t="s">
        <v>1276</v>
      </c>
      <c r="B801" t="s">
        <v>1277</v>
      </c>
      <c r="C801" t="s">
        <v>5</v>
      </c>
      <c r="D801" t="s">
        <v>7</v>
      </c>
      <c r="E801" s="1" t="s">
        <v>5024</v>
      </c>
      <c r="F801" s="1" t="s">
        <v>5381</v>
      </c>
      <c r="G801" s="1" t="s">
        <v>4807</v>
      </c>
      <c r="H801" s="1"/>
      <c r="I801" s="1"/>
      <c r="J801" s="1"/>
      <c r="K801" s="1"/>
      <c r="L801">
        <v>1</v>
      </c>
      <c r="M801">
        <v>1</v>
      </c>
      <c r="N801" s="1">
        <v>1</v>
      </c>
      <c r="O801" s="1" t="s">
        <v>5320</v>
      </c>
    </row>
    <row r="802" spans="1:15" x14ac:dyDescent="0.25">
      <c r="A802" s="1" t="s">
        <v>1278</v>
      </c>
      <c r="B802" t="s">
        <v>1279</v>
      </c>
      <c r="C802" t="s">
        <v>5</v>
      </c>
      <c r="D802" t="s">
        <v>205</v>
      </c>
      <c r="E802" s="1" t="s">
        <v>5022</v>
      </c>
      <c r="F802" s="1" t="s">
        <v>4794</v>
      </c>
      <c r="G802" s="1" t="s">
        <v>4806</v>
      </c>
      <c r="H802" s="1"/>
      <c r="I802" s="1"/>
      <c r="J802" s="1"/>
      <c r="K802" s="1"/>
      <c r="L802">
        <v>1</v>
      </c>
      <c r="M802">
        <v>1</v>
      </c>
      <c r="N802" s="1">
        <v>1</v>
      </c>
      <c r="O802" s="1" t="s">
        <v>5320</v>
      </c>
    </row>
    <row r="803" spans="1:15" x14ac:dyDescent="0.25">
      <c r="A803" s="1" t="s">
        <v>1280</v>
      </c>
      <c r="B803" t="s">
        <v>1281</v>
      </c>
      <c r="C803" t="s">
        <v>5</v>
      </c>
      <c r="D803" t="s">
        <v>205</v>
      </c>
      <c r="E803" s="1" t="s">
        <v>5022</v>
      </c>
      <c r="F803" s="1" t="s">
        <v>4575</v>
      </c>
      <c r="G803" s="1" t="s">
        <v>4807</v>
      </c>
      <c r="H803" s="1"/>
      <c r="I803" s="1"/>
      <c r="J803" s="1"/>
      <c r="K803" s="1"/>
      <c r="L803">
        <v>1</v>
      </c>
      <c r="M803">
        <v>1</v>
      </c>
      <c r="N803" s="1">
        <v>1</v>
      </c>
      <c r="O803" s="1" t="s">
        <v>5320</v>
      </c>
    </row>
    <row r="804" spans="1:15" x14ac:dyDescent="0.25">
      <c r="A804" s="1" t="s">
        <v>1282</v>
      </c>
      <c r="B804" t="s">
        <v>1283</v>
      </c>
      <c r="C804" t="s">
        <v>5</v>
      </c>
      <c r="D804" t="s">
        <v>205</v>
      </c>
      <c r="E804" s="1" t="s">
        <v>5022</v>
      </c>
      <c r="F804" s="1" t="s">
        <v>5049</v>
      </c>
      <c r="G804" s="1" t="s">
        <v>4807</v>
      </c>
      <c r="H804" s="1"/>
      <c r="I804" s="1"/>
      <c r="J804" s="1"/>
      <c r="K804" s="1"/>
      <c r="L804">
        <v>1</v>
      </c>
      <c r="M804">
        <v>1</v>
      </c>
      <c r="N804" s="1">
        <v>1</v>
      </c>
      <c r="O804" s="1" t="s">
        <v>5320</v>
      </c>
    </row>
    <row r="805" spans="1:15" x14ac:dyDescent="0.25">
      <c r="A805" s="1" t="s">
        <v>2141</v>
      </c>
      <c r="B805" t="s">
        <v>2142</v>
      </c>
      <c r="C805" t="s">
        <v>5</v>
      </c>
      <c r="D805" t="s">
        <v>205</v>
      </c>
      <c r="E805" s="1" t="s">
        <v>5022</v>
      </c>
      <c r="F805" s="1" t="s">
        <v>5031</v>
      </c>
      <c r="G805" s="1" t="s">
        <v>4807</v>
      </c>
      <c r="H805" s="1"/>
      <c r="I805" s="1"/>
      <c r="J805" s="1"/>
      <c r="K805" s="1"/>
      <c r="L805">
        <v>1</v>
      </c>
      <c r="M805">
        <v>1</v>
      </c>
      <c r="N805" s="1">
        <v>1</v>
      </c>
      <c r="O805" s="1" t="s">
        <v>5320</v>
      </c>
    </row>
    <row r="806" spans="1:15" x14ac:dyDescent="0.25">
      <c r="A806" s="1" t="s">
        <v>1284</v>
      </c>
      <c r="B806" t="s">
        <v>1285</v>
      </c>
      <c r="C806" t="s">
        <v>5</v>
      </c>
      <c r="D806" t="s">
        <v>39</v>
      </c>
      <c r="E806" s="1" t="s">
        <v>5022</v>
      </c>
      <c r="F806" s="1" t="s">
        <v>4663</v>
      </c>
      <c r="G806" s="1" t="s">
        <v>4807</v>
      </c>
      <c r="H806" s="1" t="s">
        <v>4427</v>
      </c>
      <c r="I806" s="1"/>
      <c r="J806" s="1"/>
      <c r="K806" s="1"/>
      <c r="L806">
        <v>1</v>
      </c>
      <c r="M806">
        <v>2</v>
      </c>
      <c r="N806" s="1">
        <v>1</v>
      </c>
      <c r="O806" s="1" t="s">
        <v>5320</v>
      </c>
    </row>
    <row r="807" spans="1:15" x14ac:dyDescent="0.25">
      <c r="A807" s="1" t="s">
        <v>1286</v>
      </c>
      <c r="B807" t="s">
        <v>1287</v>
      </c>
      <c r="C807" t="s">
        <v>5</v>
      </c>
      <c r="D807" t="s">
        <v>39</v>
      </c>
      <c r="E807" s="1" t="s">
        <v>5022</v>
      </c>
      <c r="F807" s="1" t="s">
        <v>4582</v>
      </c>
      <c r="G807" s="1" t="s">
        <v>4807</v>
      </c>
      <c r="H807" s="1"/>
      <c r="I807" s="1"/>
      <c r="J807" s="1"/>
      <c r="K807" s="1"/>
      <c r="L807">
        <v>1</v>
      </c>
      <c r="M807">
        <v>1</v>
      </c>
      <c r="N807" s="1">
        <v>1</v>
      </c>
      <c r="O807" s="1" t="s">
        <v>5320</v>
      </c>
    </row>
    <row r="808" spans="1:15" x14ac:dyDescent="0.25">
      <c r="A808" s="1" t="s">
        <v>1288</v>
      </c>
      <c r="B808" t="s">
        <v>1289</v>
      </c>
      <c r="C808" t="s">
        <v>5</v>
      </c>
      <c r="D808" t="s">
        <v>39</v>
      </c>
      <c r="E808" s="1" t="s">
        <v>5024</v>
      </c>
      <c r="F808" s="1" t="s">
        <v>5134</v>
      </c>
      <c r="G808" s="1" t="s">
        <v>4808</v>
      </c>
      <c r="H808" s="1"/>
      <c r="I808" s="1"/>
      <c r="J808" s="1"/>
      <c r="K808" s="1"/>
      <c r="L808">
        <v>1</v>
      </c>
      <c r="M808">
        <v>1</v>
      </c>
      <c r="N808" s="1">
        <v>1</v>
      </c>
      <c r="O808" s="1" t="s">
        <v>5320</v>
      </c>
    </row>
    <row r="809" spans="1:15" x14ac:dyDescent="0.25">
      <c r="A809" s="1" t="s">
        <v>1290</v>
      </c>
      <c r="B809" t="s">
        <v>1291</v>
      </c>
      <c r="C809" t="s">
        <v>5</v>
      </c>
      <c r="D809" t="s">
        <v>39</v>
      </c>
      <c r="E809" s="1" t="s">
        <v>5022</v>
      </c>
      <c r="F809" s="1" t="s">
        <v>5539</v>
      </c>
      <c r="G809" s="1" t="s">
        <v>4812</v>
      </c>
      <c r="H809" s="1" t="s">
        <v>4500</v>
      </c>
      <c r="I809" s="1"/>
      <c r="J809" s="1"/>
      <c r="K809" s="1"/>
      <c r="L809">
        <v>1</v>
      </c>
      <c r="M809">
        <v>2</v>
      </c>
      <c r="N809" s="1">
        <v>1</v>
      </c>
      <c r="O809" s="1" t="s">
        <v>5320</v>
      </c>
    </row>
    <row r="810" spans="1:15" x14ac:dyDescent="0.25">
      <c r="A810" s="1" t="s">
        <v>1292</v>
      </c>
      <c r="B810" t="s">
        <v>1293</v>
      </c>
      <c r="C810" t="s">
        <v>5</v>
      </c>
      <c r="D810" t="s">
        <v>39</v>
      </c>
      <c r="E810" s="1" t="s">
        <v>5022</v>
      </c>
      <c r="F810" s="1" t="s">
        <v>4629</v>
      </c>
      <c r="G810" s="1" t="s">
        <v>4813</v>
      </c>
      <c r="H810" s="1"/>
      <c r="I810" s="1"/>
      <c r="J810" s="1"/>
      <c r="K810" s="1" t="s">
        <v>5445</v>
      </c>
      <c r="L810">
        <v>1</v>
      </c>
      <c r="M810">
        <v>2</v>
      </c>
      <c r="N810" s="1">
        <v>1</v>
      </c>
      <c r="O810" s="1" t="s">
        <v>5320</v>
      </c>
    </row>
    <row r="811" spans="1:15" x14ac:dyDescent="0.25">
      <c r="A811" s="1" t="s">
        <v>1294</v>
      </c>
      <c r="B811" t="s">
        <v>1295</v>
      </c>
      <c r="C811" t="s">
        <v>5</v>
      </c>
      <c r="D811" t="s">
        <v>353</v>
      </c>
      <c r="E811" s="1" t="s">
        <v>5022</v>
      </c>
      <c r="F811" s="1" t="s">
        <v>5176</v>
      </c>
      <c r="G811" s="1" t="s">
        <v>4809</v>
      </c>
      <c r="H811" s="1"/>
      <c r="I811" s="1"/>
      <c r="J811" s="1"/>
      <c r="K811" s="1"/>
      <c r="L811">
        <v>1</v>
      </c>
      <c r="M811">
        <v>1</v>
      </c>
      <c r="N811" s="1">
        <v>1</v>
      </c>
      <c r="O811" s="1" t="s">
        <v>5320</v>
      </c>
    </row>
    <row r="812" spans="1:15" x14ac:dyDescent="0.25">
      <c r="A812" s="1" t="s">
        <v>1296</v>
      </c>
      <c r="B812" t="s">
        <v>1297</v>
      </c>
      <c r="C812" t="s">
        <v>5</v>
      </c>
      <c r="D812" t="s">
        <v>353</v>
      </c>
      <c r="E812" s="1" t="s">
        <v>5022</v>
      </c>
      <c r="F812" s="1" t="s">
        <v>5411</v>
      </c>
      <c r="G812" s="1" t="s">
        <v>4814</v>
      </c>
      <c r="H812" s="1"/>
      <c r="I812" s="1"/>
      <c r="J812" s="1"/>
      <c r="K812" s="1"/>
      <c r="L812">
        <v>1</v>
      </c>
      <c r="M812">
        <v>1</v>
      </c>
      <c r="N812" s="1">
        <v>1</v>
      </c>
      <c r="O812" s="1" t="s">
        <v>5320</v>
      </c>
    </row>
    <row r="813" spans="1:15" x14ac:dyDescent="0.25">
      <c r="A813" s="1" t="s">
        <v>1298</v>
      </c>
      <c r="B813" t="s">
        <v>1299</v>
      </c>
      <c r="C813" t="s">
        <v>5</v>
      </c>
      <c r="D813" t="s">
        <v>353</v>
      </c>
      <c r="E813" s="1" t="s">
        <v>5022</v>
      </c>
      <c r="F813" s="1" t="s">
        <v>4610</v>
      </c>
      <c r="G813" s="1" t="s">
        <v>4807</v>
      </c>
      <c r="H813" s="1"/>
      <c r="I813" s="1"/>
      <c r="J813" s="1"/>
      <c r="K813" s="1"/>
      <c r="L813">
        <v>1</v>
      </c>
      <c r="M813">
        <v>1</v>
      </c>
      <c r="N813" s="1">
        <v>1</v>
      </c>
      <c r="O813" s="1" t="s">
        <v>5320</v>
      </c>
    </row>
    <row r="814" spans="1:15" x14ac:dyDescent="0.25">
      <c r="A814" s="1" t="s">
        <v>1300</v>
      </c>
      <c r="B814" t="s">
        <v>1301</v>
      </c>
      <c r="C814" t="s">
        <v>5</v>
      </c>
      <c r="D814" t="s">
        <v>353</v>
      </c>
      <c r="E814" s="1" t="s">
        <v>5022</v>
      </c>
      <c r="F814" s="1" t="s">
        <v>4620</v>
      </c>
      <c r="G814" s="1" t="s">
        <v>4807</v>
      </c>
      <c r="H814" s="1"/>
      <c r="I814" s="1"/>
      <c r="J814" s="1"/>
      <c r="K814" s="1"/>
      <c r="L814">
        <v>1</v>
      </c>
      <c r="M814">
        <v>1</v>
      </c>
      <c r="N814" s="1">
        <v>1</v>
      </c>
      <c r="O814" s="1" t="s">
        <v>5320</v>
      </c>
    </row>
    <row r="815" spans="1:15" x14ac:dyDescent="0.25">
      <c r="A815" s="1" t="s">
        <v>1302</v>
      </c>
      <c r="B815" t="s">
        <v>1303</v>
      </c>
      <c r="C815" t="s">
        <v>5</v>
      </c>
      <c r="D815" t="s">
        <v>353</v>
      </c>
      <c r="E815" s="1" t="s">
        <v>5022</v>
      </c>
      <c r="F815" s="1"/>
      <c r="G815" s="1"/>
      <c r="H815" s="1"/>
      <c r="I815" s="1"/>
      <c r="J815" s="1"/>
      <c r="K815" s="1"/>
      <c r="L815">
        <v>0</v>
      </c>
      <c r="M815">
        <v>0</v>
      </c>
      <c r="N815" s="1">
        <v>1</v>
      </c>
      <c r="O815" s="1" t="s">
        <v>4807</v>
      </c>
    </row>
    <row r="816" spans="1:15" x14ac:dyDescent="0.25">
      <c r="A816" s="1" t="s">
        <v>1304</v>
      </c>
      <c r="B816" t="s">
        <v>1305</v>
      </c>
      <c r="C816" t="s">
        <v>5</v>
      </c>
      <c r="D816" t="s">
        <v>353</v>
      </c>
      <c r="E816" s="1" t="s">
        <v>5023</v>
      </c>
      <c r="F816" s="1" t="s">
        <v>4644</v>
      </c>
      <c r="G816" s="1" t="s">
        <v>4807</v>
      </c>
      <c r="H816" s="1"/>
      <c r="I816" s="1"/>
      <c r="J816" s="1"/>
      <c r="K816" s="1"/>
      <c r="L816">
        <v>1</v>
      </c>
      <c r="M816">
        <v>1</v>
      </c>
      <c r="N816" s="1">
        <v>1</v>
      </c>
      <c r="O816" s="1" t="s">
        <v>5320</v>
      </c>
    </row>
    <row r="817" spans="1:15" x14ac:dyDescent="0.25">
      <c r="A817" s="1" t="s">
        <v>1306</v>
      </c>
      <c r="B817" t="s">
        <v>1307</v>
      </c>
      <c r="C817" t="s">
        <v>5</v>
      </c>
      <c r="D817" t="s">
        <v>6</v>
      </c>
      <c r="E817" s="1" t="s">
        <v>5022</v>
      </c>
      <c r="F817" s="1" t="s">
        <v>4636</v>
      </c>
      <c r="G817" s="1" t="s">
        <v>4813</v>
      </c>
      <c r="H817" s="1" t="s">
        <v>4419</v>
      </c>
      <c r="I817" s="1"/>
      <c r="J817" s="1"/>
      <c r="K817" s="1"/>
      <c r="L817">
        <v>1</v>
      </c>
      <c r="M817">
        <v>2</v>
      </c>
      <c r="N817" s="1">
        <v>1</v>
      </c>
      <c r="O817" s="1" t="s">
        <v>5320</v>
      </c>
    </row>
    <row r="818" spans="1:15" x14ac:dyDescent="0.25">
      <c r="A818" s="1" t="s">
        <v>1308</v>
      </c>
      <c r="B818" t="s">
        <v>1309</v>
      </c>
      <c r="C818" t="s">
        <v>5</v>
      </c>
      <c r="D818" t="s">
        <v>6</v>
      </c>
      <c r="E818" s="1" t="s">
        <v>5022</v>
      </c>
      <c r="F818" s="1" t="s">
        <v>5390</v>
      </c>
      <c r="G818" s="1" t="s">
        <v>4808</v>
      </c>
      <c r="H818" s="1" t="s">
        <v>4419</v>
      </c>
      <c r="I818" s="1"/>
      <c r="J818" s="1"/>
      <c r="K818" s="1"/>
      <c r="L818">
        <v>1</v>
      </c>
      <c r="M818">
        <v>2</v>
      </c>
      <c r="N818" s="1">
        <v>1</v>
      </c>
      <c r="O818" s="1" t="s">
        <v>5320</v>
      </c>
    </row>
    <row r="819" spans="1:15" x14ac:dyDescent="0.25">
      <c r="A819" s="1" t="s">
        <v>1310</v>
      </c>
      <c r="B819" t="s">
        <v>1311</v>
      </c>
      <c r="C819" t="s">
        <v>5</v>
      </c>
      <c r="D819" t="s">
        <v>6</v>
      </c>
      <c r="E819" s="1" t="s">
        <v>5022</v>
      </c>
      <c r="F819" s="1" t="s">
        <v>5118</v>
      </c>
      <c r="G819" s="1" t="s">
        <v>4807</v>
      </c>
      <c r="H819" s="1"/>
      <c r="I819" s="1"/>
      <c r="J819" s="1"/>
      <c r="K819" s="1"/>
      <c r="L819">
        <v>1</v>
      </c>
      <c r="M819">
        <v>1</v>
      </c>
      <c r="N819" s="1">
        <v>1</v>
      </c>
      <c r="O819" s="1" t="s">
        <v>5320</v>
      </c>
    </row>
    <row r="820" spans="1:15" x14ac:dyDescent="0.25">
      <c r="A820" s="1" t="s">
        <v>1312</v>
      </c>
      <c r="B820" t="s">
        <v>1313</v>
      </c>
      <c r="C820" t="s">
        <v>5</v>
      </c>
      <c r="D820" t="s">
        <v>353</v>
      </c>
      <c r="E820" s="1" t="s">
        <v>5022</v>
      </c>
      <c r="F820" s="1" t="s">
        <v>5476</v>
      </c>
      <c r="G820" s="1" t="s">
        <v>4807</v>
      </c>
      <c r="H820" s="1"/>
      <c r="I820" s="1"/>
      <c r="J820" s="1"/>
      <c r="K820" s="1"/>
      <c r="L820">
        <v>1</v>
      </c>
      <c r="M820">
        <v>1</v>
      </c>
      <c r="N820" s="1">
        <v>1</v>
      </c>
      <c r="O820" s="1" t="s">
        <v>5320</v>
      </c>
    </row>
    <row r="821" spans="1:15" x14ac:dyDescent="0.25">
      <c r="A821" s="1" t="s">
        <v>1314</v>
      </c>
      <c r="B821" t="s">
        <v>1315</v>
      </c>
      <c r="C821" t="s">
        <v>5</v>
      </c>
      <c r="D821" t="s">
        <v>353</v>
      </c>
      <c r="E821" s="1" t="s">
        <v>5022</v>
      </c>
      <c r="F821" s="1" t="s">
        <v>4986</v>
      </c>
      <c r="G821" s="1" t="s">
        <v>4807</v>
      </c>
      <c r="H821" s="1" t="s">
        <v>4532</v>
      </c>
      <c r="I821" s="1"/>
      <c r="J821" s="1"/>
      <c r="K821" s="1"/>
      <c r="L821">
        <v>1</v>
      </c>
      <c r="M821">
        <v>2</v>
      </c>
      <c r="N821" s="1">
        <v>1</v>
      </c>
      <c r="O821" s="1" t="s">
        <v>5320</v>
      </c>
    </row>
    <row r="822" spans="1:15" x14ac:dyDescent="0.25">
      <c r="A822" s="1" t="s">
        <v>1316</v>
      </c>
      <c r="B822" t="s">
        <v>1317</v>
      </c>
      <c r="C822" t="s">
        <v>5</v>
      </c>
      <c r="D822" t="s">
        <v>353</v>
      </c>
      <c r="E822" s="1" t="s">
        <v>5022</v>
      </c>
      <c r="F822" s="1" t="s">
        <v>4629</v>
      </c>
      <c r="G822" s="1" t="s">
        <v>4813</v>
      </c>
      <c r="H822" s="1"/>
      <c r="I822" s="1"/>
      <c r="J822" s="1"/>
      <c r="K822" s="1"/>
      <c r="L822">
        <v>1</v>
      </c>
      <c r="M822">
        <v>1</v>
      </c>
      <c r="N822" s="1">
        <v>1</v>
      </c>
      <c r="O822" s="1" t="s">
        <v>5320</v>
      </c>
    </row>
    <row r="823" spans="1:15" x14ac:dyDescent="0.25">
      <c r="A823" s="1" t="s">
        <v>1318</v>
      </c>
      <c r="B823" t="s">
        <v>1319</v>
      </c>
      <c r="C823" t="s">
        <v>5</v>
      </c>
      <c r="D823" t="s">
        <v>353</v>
      </c>
      <c r="E823" s="1" t="s">
        <v>5022</v>
      </c>
      <c r="F823" s="1" t="s">
        <v>4614</v>
      </c>
      <c r="G823" s="1" t="s">
        <v>4808</v>
      </c>
      <c r="H823" s="1"/>
      <c r="I823" s="1"/>
      <c r="J823" s="1"/>
      <c r="K823" s="1"/>
      <c r="L823">
        <v>1</v>
      </c>
      <c r="M823">
        <v>1</v>
      </c>
      <c r="N823" s="1">
        <v>1</v>
      </c>
      <c r="O823" s="1" t="s">
        <v>5320</v>
      </c>
    </row>
    <row r="824" spans="1:15" x14ac:dyDescent="0.25">
      <c r="A824" s="1" t="s">
        <v>1320</v>
      </c>
      <c r="B824" t="s">
        <v>1321</v>
      </c>
      <c r="C824" t="s">
        <v>5</v>
      </c>
      <c r="D824" t="s">
        <v>353</v>
      </c>
      <c r="E824" s="1" t="s">
        <v>5022</v>
      </c>
      <c r="F824" s="1" t="s">
        <v>4575</v>
      </c>
      <c r="G824" s="1" t="s">
        <v>4807</v>
      </c>
      <c r="H824" s="1"/>
      <c r="I824" s="1"/>
      <c r="J824" s="1"/>
      <c r="K824" s="1"/>
      <c r="L824">
        <v>1</v>
      </c>
      <c r="M824">
        <v>1</v>
      </c>
      <c r="N824" s="1">
        <v>1</v>
      </c>
      <c r="O824" s="1" t="s">
        <v>5320</v>
      </c>
    </row>
    <row r="825" spans="1:15" x14ac:dyDescent="0.25">
      <c r="A825" s="1" t="s">
        <v>1322</v>
      </c>
      <c r="B825" t="s">
        <v>1323</v>
      </c>
      <c r="C825" t="s">
        <v>5</v>
      </c>
      <c r="D825" t="s">
        <v>353</v>
      </c>
      <c r="E825" s="1" t="s">
        <v>5022</v>
      </c>
      <c r="F825" s="1" t="s">
        <v>4575</v>
      </c>
      <c r="G825" s="1" t="s">
        <v>4807</v>
      </c>
      <c r="H825" s="1"/>
      <c r="I825" s="1"/>
      <c r="J825" s="1"/>
      <c r="K825" s="1"/>
      <c r="L825">
        <v>1</v>
      </c>
      <c r="M825">
        <v>1</v>
      </c>
      <c r="N825" s="1">
        <v>1</v>
      </c>
      <c r="O825" s="1" t="s">
        <v>5320</v>
      </c>
    </row>
    <row r="826" spans="1:15" x14ac:dyDescent="0.25">
      <c r="A826" s="1" t="s">
        <v>2143</v>
      </c>
      <c r="B826" t="s">
        <v>2144</v>
      </c>
      <c r="C826" t="s">
        <v>5</v>
      </c>
      <c r="D826" t="s">
        <v>353</v>
      </c>
      <c r="E826" s="1" t="s">
        <v>5022</v>
      </c>
      <c r="F826" s="1" t="s">
        <v>5134</v>
      </c>
      <c r="G826" s="1" t="s">
        <v>4807</v>
      </c>
      <c r="H826" s="1"/>
      <c r="I826" s="1"/>
      <c r="J826" s="1"/>
      <c r="K826" s="1"/>
      <c r="L826">
        <v>1</v>
      </c>
      <c r="M826">
        <v>1</v>
      </c>
      <c r="N826" s="1">
        <v>1</v>
      </c>
      <c r="O826" s="1" t="s">
        <v>5320</v>
      </c>
    </row>
    <row r="827" spans="1:15" x14ac:dyDescent="0.25">
      <c r="A827" s="1" t="s">
        <v>1324</v>
      </c>
      <c r="B827" t="s">
        <v>1325</v>
      </c>
      <c r="C827" t="s">
        <v>5</v>
      </c>
      <c r="D827" t="s">
        <v>353</v>
      </c>
      <c r="E827" s="1" t="s">
        <v>5022</v>
      </c>
      <c r="F827" s="1" t="s">
        <v>4611</v>
      </c>
      <c r="G827" s="1" t="s">
        <v>4808</v>
      </c>
      <c r="H827" s="1"/>
      <c r="I827" s="1"/>
      <c r="J827" s="1"/>
      <c r="K827" s="1" t="s">
        <v>5282</v>
      </c>
      <c r="L827">
        <v>1</v>
      </c>
      <c r="M827">
        <v>2</v>
      </c>
      <c r="N827" s="1">
        <v>1</v>
      </c>
      <c r="O827" s="1" t="s">
        <v>5320</v>
      </c>
    </row>
    <row r="828" spans="1:15" x14ac:dyDescent="0.25">
      <c r="A828" s="1" t="s">
        <v>1326</v>
      </c>
      <c r="B828" t="s">
        <v>1327</v>
      </c>
      <c r="C828" t="s">
        <v>5</v>
      </c>
      <c r="D828" t="s">
        <v>205</v>
      </c>
      <c r="E828" s="1" t="s">
        <v>5022</v>
      </c>
      <c r="F828" s="1" t="s">
        <v>5177</v>
      </c>
      <c r="G828" s="1" t="s">
        <v>4807</v>
      </c>
      <c r="H828" s="1"/>
      <c r="I828" s="1"/>
      <c r="J828" s="1"/>
      <c r="K828" s="1"/>
      <c r="L828">
        <v>1</v>
      </c>
      <c r="M828">
        <v>1</v>
      </c>
      <c r="N828" s="1">
        <v>1</v>
      </c>
      <c r="O828" s="1" t="s">
        <v>5320</v>
      </c>
    </row>
    <row r="829" spans="1:15" x14ac:dyDescent="0.25">
      <c r="A829" s="1" t="s">
        <v>1328</v>
      </c>
      <c r="B829" t="s">
        <v>1329</v>
      </c>
      <c r="C829" t="s">
        <v>5</v>
      </c>
      <c r="D829" t="s">
        <v>205</v>
      </c>
      <c r="E829" s="1" t="s">
        <v>5022</v>
      </c>
      <c r="F829" s="1" t="s">
        <v>5579</v>
      </c>
      <c r="G829" s="1" t="s">
        <v>4807</v>
      </c>
      <c r="H829" s="1"/>
      <c r="I829" s="1"/>
      <c r="J829" s="1"/>
      <c r="K829" s="1"/>
      <c r="L829">
        <v>1</v>
      </c>
      <c r="M829">
        <v>1</v>
      </c>
      <c r="N829" s="1">
        <v>1</v>
      </c>
      <c r="O829" s="1" t="s">
        <v>5320</v>
      </c>
    </row>
    <row r="830" spans="1:15" x14ac:dyDescent="0.25">
      <c r="A830" s="1" t="s">
        <v>1330</v>
      </c>
      <c r="B830" t="s">
        <v>1331</v>
      </c>
      <c r="C830" t="s">
        <v>5</v>
      </c>
      <c r="D830" t="s">
        <v>205</v>
      </c>
      <c r="E830" s="1" t="s">
        <v>5022</v>
      </c>
      <c r="F830" s="1" t="s">
        <v>4624</v>
      </c>
      <c r="G830" s="1" t="s">
        <v>4806</v>
      </c>
      <c r="H830" s="1"/>
      <c r="I830" s="1"/>
      <c r="J830" s="1"/>
      <c r="K830" s="1"/>
      <c r="L830">
        <v>1</v>
      </c>
      <c r="M830">
        <v>1</v>
      </c>
      <c r="N830" s="1">
        <v>1</v>
      </c>
      <c r="O830" s="1" t="s">
        <v>5320</v>
      </c>
    </row>
    <row r="831" spans="1:15" x14ac:dyDescent="0.25">
      <c r="A831" s="1" t="s">
        <v>1332</v>
      </c>
      <c r="B831" t="s">
        <v>1333</v>
      </c>
      <c r="C831" t="s">
        <v>5</v>
      </c>
      <c r="D831" t="s">
        <v>205</v>
      </c>
      <c r="E831" s="1" t="s">
        <v>5022</v>
      </c>
      <c r="F831" s="1" t="s">
        <v>4645</v>
      </c>
      <c r="G831" s="1" t="s">
        <v>4819</v>
      </c>
      <c r="H831" s="1"/>
      <c r="I831" s="1"/>
      <c r="J831" s="1"/>
      <c r="K831" s="1"/>
      <c r="L831">
        <v>1</v>
      </c>
      <c r="M831">
        <v>1</v>
      </c>
      <c r="N831" s="1">
        <v>1</v>
      </c>
      <c r="O831" s="1" t="s">
        <v>5320</v>
      </c>
    </row>
    <row r="832" spans="1:15" x14ac:dyDescent="0.25">
      <c r="A832" s="1" t="s">
        <v>1334</v>
      </c>
      <c r="B832" t="s">
        <v>1335</v>
      </c>
      <c r="C832" t="s">
        <v>5</v>
      </c>
      <c r="D832" t="s">
        <v>22</v>
      </c>
      <c r="E832" s="1" t="s">
        <v>5022</v>
      </c>
      <c r="F832" s="1" t="s">
        <v>4628</v>
      </c>
      <c r="G832" s="1" t="s">
        <v>4807</v>
      </c>
      <c r="H832" s="1" t="s">
        <v>4491</v>
      </c>
      <c r="I832" s="1"/>
      <c r="J832" s="1"/>
      <c r="K832" s="1"/>
      <c r="L832">
        <v>1</v>
      </c>
      <c r="M832">
        <v>2</v>
      </c>
      <c r="N832" s="1">
        <v>1</v>
      </c>
      <c r="O832" s="1" t="s">
        <v>5320</v>
      </c>
    </row>
    <row r="833" spans="1:15" x14ac:dyDescent="0.25">
      <c r="A833" s="1" t="s">
        <v>1336</v>
      </c>
      <c r="B833" t="s">
        <v>1337</v>
      </c>
      <c r="C833" t="s">
        <v>5</v>
      </c>
      <c r="D833" t="s">
        <v>22</v>
      </c>
      <c r="E833" s="1" t="s">
        <v>5022</v>
      </c>
      <c r="F833" s="1" t="s">
        <v>5178</v>
      </c>
      <c r="G833" s="1" t="s">
        <v>4810</v>
      </c>
      <c r="H833" s="1" t="s">
        <v>4533</v>
      </c>
      <c r="I833" s="1"/>
      <c r="J833" s="1"/>
      <c r="K833" s="1"/>
      <c r="L833">
        <v>1</v>
      </c>
      <c r="M833">
        <v>2</v>
      </c>
      <c r="N833" s="1">
        <v>1</v>
      </c>
      <c r="O833" s="1" t="s">
        <v>5320</v>
      </c>
    </row>
    <row r="834" spans="1:15" x14ac:dyDescent="0.25">
      <c r="A834" s="1" t="s">
        <v>1338</v>
      </c>
      <c r="B834" t="s">
        <v>1339</v>
      </c>
      <c r="C834" t="s">
        <v>5</v>
      </c>
      <c r="D834" t="s">
        <v>22</v>
      </c>
      <c r="E834" s="1" t="s">
        <v>5022</v>
      </c>
      <c r="F834" s="1" t="s">
        <v>4635</v>
      </c>
      <c r="G834" s="1" t="s">
        <v>4807</v>
      </c>
      <c r="H834" s="1" t="s">
        <v>4438</v>
      </c>
      <c r="I834" s="1"/>
      <c r="J834" s="1"/>
      <c r="K834" s="1"/>
      <c r="L834">
        <v>1</v>
      </c>
      <c r="M834">
        <v>2</v>
      </c>
      <c r="N834" s="1">
        <v>1</v>
      </c>
      <c r="O834" s="1" t="s">
        <v>5320</v>
      </c>
    </row>
    <row r="835" spans="1:15" x14ac:dyDescent="0.25">
      <c r="A835" s="1" t="s">
        <v>2145</v>
      </c>
      <c r="B835" t="s">
        <v>2146</v>
      </c>
      <c r="C835" t="s">
        <v>5</v>
      </c>
      <c r="D835" t="s">
        <v>59</v>
      </c>
      <c r="E835" s="1" t="s">
        <v>5022</v>
      </c>
      <c r="F835" s="1" t="s">
        <v>5127</v>
      </c>
      <c r="G835" s="1" t="s">
        <v>4807</v>
      </c>
      <c r="H835" s="1"/>
      <c r="I835" s="1"/>
      <c r="J835" s="1"/>
      <c r="K835" s="1"/>
      <c r="L835">
        <v>1</v>
      </c>
      <c r="M835">
        <v>1</v>
      </c>
      <c r="N835" s="1">
        <v>1</v>
      </c>
      <c r="O835" s="1" t="s">
        <v>5320</v>
      </c>
    </row>
    <row r="836" spans="1:15" x14ac:dyDescent="0.25">
      <c r="A836" s="1" t="s">
        <v>2147</v>
      </c>
      <c r="B836" t="s">
        <v>2148</v>
      </c>
      <c r="C836" t="s">
        <v>5</v>
      </c>
      <c r="D836" t="s">
        <v>59</v>
      </c>
      <c r="E836" s="1" t="s">
        <v>5023</v>
      </c>
      <c r="F836" s="1" t="s">
        <v>5223</v>
      </c>
      <c r="G836" s="1" t="s">
        <v>4807</v>
      </c>
      <c r="H836" s="1"/>
      <c r="I836" s="1"/>
      <c r="J836" s="1"/>
      <c r="K836" s="1"/>
      <c r="L836">
        <v>1</v>
      </c>
      <c r="M836">
        <v>1</v>
      </c>
      <c r="N836" s="1">
        <v>1</v>
      </c>
      <c r="O836" s="1" t="s">
        <v>5320</v>
      </c>
    </row>
    <row r="837" spans="1:15" x14ac:dyDescent="0.25">
      <c r="A837" s="1" t="s">
        <v>1340</v>
      </c>
      <c r="B837" t="s">
        <v>1341</v>
      </c>
      <c r="C837" t="s">
        <v>5</v>
      </c>
      <c r="D837" t="s">
        <v>59</v>
      </c>
      <c r="E837" s="1" t="s">
        <v>5024</v>
      </c>
      <c r="F837" s="1" t="s">
        <v>4999</v>
      </c>
      <c r="G837" s="1" t="s">
        <v>4807</v>
      </c>
      <c r="H837" s="1"/>
      <c r="I837" s="1"/>
      <c r="J837" s="1"/>
      <c r="K837" s="1" t="s">
        <v>5477</v>
      </c>
      <c r="L837">
        <v>1</v>
      </c>
      <c r="M837">
        <v>2</v>
      </c>
      <c r="N837" s="1">
        <v>1</v>
      </c>
      <c r="O837" s="1" t="s">
        <v>5320</v>
      </c>
    </row>
    <row r="838" spans="1:15" x14ac:dyDescent="0.25">
      <c r="A838" s="1" t="s">
        <v>1342</v>
      </c>
      <c r="B838" t="s">
        <v>1343</v>
      </c>
      <c r="C838" t="s">
        <v>5</v>
      </c>
      <c r="D838" t="s">
        <v>59</v>
      </c>
      <c r="E838" s="1" t="s">
        <v>5022</v>
      </c>
      <c r="F838" s="1" t="s">
        <v>4663</v>
      </c>
      <c r="G838" s="1" t="s">
        <v>4807</v>
      </c>
      <c r="H838" s="1"/>
      <c r="I838" s="1"/>
      <c r="J838" s="1"/>
      <c r="K838" s="1"/>
      <c r="L838">
        <v>1</v>
      </c>
      <c r="M838">
        <v>1</v>
      </c>
      <c r="N838" s="1">
        <v>1</v>
      </c>
      <c r="O838" s="1" t="s">
        <v>5320</v>
      </c>
    </row>
    <row r="839" spans="1:15" x14ac:dyDescent="0.25">
      <c r="A839" s="1" t="s">
        <v>1344</v>
      </c>
      <c r="B839" t="s">
        <v>1345</v>
      </c>
      <c r="C839" t="s">
        <v>5</v>
      </c>
      <c r="D839" t="s">
        <v>59</v>
      </c>
      <c r="E839" s="1" t="s">
        <v>5034</v>
      </c>
      <c r="F839" s="1" t="s">
        <v>4577</v>
      </c>
      <c r="G839" s="1" t="s">
        <v>4808</v>
      </c>
      <c r="H839" s="1"/>
      <c r="I839" s="1"/>
      <c r="J839" s="1"/>
      <c r="K839" s="1"/>
      <c r="L839">
        <v>1</v>
      </c>
      <c r="M839">
        <v>1</v>
      </c>
      <c r="N839" s="1">
        <v>1</v>
      </c>
      <c r="O839" s="1" t="s">
        <v>5320</v>
      </c>
    </row>
    <row r="840" spans="1:15" x14ac:dyDescent="0.25">
      <c r="A840" s="1" t="s">
        <v>1346</v>
      </c>
      <c r="B840" t="s">
        <v>1347</v>
      </c>
      <c r="C840" t="s">
        <v>5</v>
      </c>
      <c r="D840" t="s">
        <v>59</v>
      </c>
      <c r="E840" s="1" t="s">
        <v>5022</v>
      </c>
      <c r="F840" s="1" t="s">
        <v>5284</v>
      </c>
      <c r="G840" s="1" t="s">
        <v>4807</v>
      </c>
      <c r="H840" s="1"/>
      <c r="I840" s="1"/>
      <c r="J840" s="1"/>
      <c r="K840" s="1"/>
      <c r="L840">
        <v>1</v>
      </c>
      <c r="M840">
        <v>1</v>
      </c>
      <c r="N840" s="1">
        <v>1</v>
      </c>
      <c r="O840" s="1" t="s">
        <v>5320</v>
      </c>
    </row>
    <row r="841" spans="1:15" x14ac:dyDescent="0.25">
      <c r="A841" s="1" t="s">
        <v>1348</v>
      </c>
      <c r="B841" t="s">
        <v>1349</v>
      </c>
      <c r="C841" t="s">
        <v>5</v>
      </c>
      <c r="D841" t="s">
        <v>205</v>
      </c>
      <c r="E841" s="1" t="s">
        <v>5022</v>
      </c>
      <c r="F841" s="1" t="s">
        <v>4732</v>
      </c>
      <c r="G841" s="1" t="s">
        <v>4808</v>
      </c>
      <c r="H841" s="1"/>
      <c r="I841" s="1"/>
      <c r="J841" s="1"/>
      <c r="K841" s="1"/>
      <c r="L841">
        <v>1</v>
      </c>
      <c r="M841">
        <v>1</v>
      </c>
      <c r="N841" s="1">
        <v>1</v>
      </c>
      <c r="O841" s="1" t="s">
        <v>5320</v>
      </c>
    </row>
    <row r="842" spans="1:15" x14ac:dyDescent="0.25">
      <c r="A842" s="1" t="s">
        <v>1350</v>
      </c>
      <c r="B842" t="s">
        <v>1351</v>
      </c>
      <c r="C842" t="s">
        <v>5</v>
      </c>
      <c r="D842" t="s">
        <v>205</v>
      </c>
      <c r="E842" s="1" t="s">
        <v>5022</v>
      </c>
      <c r="F842" s="1" t="s">
        <v>4673</v>
      </c>
      <c r="G842" s="1" t="s">
        <v>4812</v>
      </c>
      <c r="H842" s="1"/>
      <c r="I842" s="1"/>
      <c r="J842" s="1"/>
      <c r="K842" s="1"/>
      <c r="L842">
        <v>1</v>
      </c>
      <c r="M842">
        <v>1</v>
      </c>
      <c r="N842" s="1">
        <v>1</v>
      </c>
      <c r="O842" s="1" t="s">
        <v>5320</v>
      </c>
    </row>
    <row r="843" spans="1:15" x14ac:dyDescent="0.25">
      <c r="A843" s="1" t="s">
        <v>1352</v>
      </c>
      <c r="B843" t="s">
        <v>1353</v>
      </c>
      <c r="C843" t="s">
        <v>5</v>
      </c>
      <c r="D843" t="s">
        <v>205</v>
      </c>
      <c r="E843" s="1" t="s">
        <v>5022</v>
      </c>
      <c r="F843" s="1" t="s">
        <v>5370</v>
      </c>
      <c r="G843" s="1" t="s">
        <v>4806</v>
      </c>
      <c r="H843" s="1"/>
      <c r="I843" s="1"/>
      <c r="J843" s="1"/>
      <c r="K843" s="1"/>
      <c r="L843">
        <v>1</v>
      </c>
      <c r="M843">
        <v>1</v>
      </c>
      <c r="N843" s="1">
        <v>1</v>
      </c>
      <c r="O843" s="1" t="s">
        <v>5320</v>
      </c>
    </row>
    <row r="844" spans="1:15" x14ac:dyDescent="0.25">
      <c r="A844" s="1" t="s">
        <v>2149</v>
      </c>
      <c r="B844" t="s">
        <v>2150</v>
      </c>
      <c r="C844" t="s">
        <v>5</v>
      </c>
      <c r="D844" t="s">
        <v>205</v>
      </c>
      <c r="E844" s="1" t="s">
        <v>5022</v>
      </c>
      <c r="F844" s="1" t="s">
        <v>5025</v>
      </c>
      <c r="G844" s="1" t="s">
        <v>4837</v>
      </c>
      <c r="H844" s="1"/>
      <c r="I844" s="1"/>
      <c r="J844" s="1"/>
      <c r="K844" s="1"/>
      <c r="L844">
        <v>1</v>
      </c>
      <c r="M844">
        <v>1</v>
      </c>
      <c r="N844" s="1">
        <v>1</v>
      </c>
      <c r="O844" s="1" t="s">
        <v>5320</v>
      </c>
    </row>
    <row r="845" spans="1:15" x14ac:dyDescent="0.25">
      <c r="A845" s="1" t="s">
        <v>1354</v>
      </c>
      <c r="B845" t="s">
        <v>1355</v>
      </c>
      <c r="C845" t="s">
        <v>5</v>
      </c>
      <c r="D845" t="s">
        <v>22</v>
      </c>
      <c r="E845" s="1" t="s">
        <v>5022</v>
      </c>
      <c r="F845" s="1" t="s">
        <v>4642</v>
      </c>
      <c r="G845" s="1" t="s">
        <v>4807</v>
      </c>
      <c r="H845" s="1" t="s">
        <v>4443</v>
      </c>
      <c r="I845" s="1"/>
      <c r="J845" s="1"/>
      <c r="K845" s="1"/>
      <c r="L845">
        <v>1</v>
      </c>
      <c r="M845">
        <v>2</v>
      </c>
      <c r="N845" s="1">
        <v>1</v>
      </c>
      <c r="O845" s="1" t="s">
        <v>5320</v>
      </c>
    </row>
    <row r="846" spans="1:15" x14ac:dyDescent="0.25">
      <c r="A846" s="1" t="s">
        <v>1356</v>
      </c>
      <c r="B846" t="s">
        <v>1357</v>
      </c>
      <c r="C846" t="s">
        <v>5</v>
      </c>
      <c r="D846" t="s">
        <v>22</v>
      </c>
      <c r="E846" s="1" t="s">
        <v>5022</v>
      </c>
      <c r="F846" s="1" t="s">
        <v>4770</v>
      </c>
      <c r="G846" s="1" t="s">
        <v>4809</v>
      </c>
      <c r="H846" s="1" t="s">
        <v>4427</v>
      </c>
      <c r="I846" s="1"/>
      <c r="J846" s="1"/>
      <c r="K846" s="1"/>
      <c r="L846">
        <v>1</v>
      </c>
      <c r="M846">
        <v>2</v>
      </c>
      <c r="N846" s="1">
        <v>1</v>
      </c>
      <c r="O846" s="1" t="s">
        <v>5320</v>
      </c>
    </row>
    <row r="847" spans="1:15" x14ac:dyDescent="0.25">
      <c r="A847" s="1" t="s">
        <v>1358</v>
      </c>
      <c r="B847" t="s">
        <v>1359</v>
      </c>
      <c r="C847" t="s">
        <v>5</v>
      </c>
      <c r="D847" t="s">
        <v>6</v>
      </c>
      <c r="E847" s="1" t="s">
        <v>5022</v>
      </c>
      <c r="F847" s="1" t="s">
        <v>4658</v>
      </c>
      <c r="G847" s="1" t="s">
        <v>4807</v>
      </c>
      <c r="H847" s="1"/>
      <c r="I847" s="1"/>
      <c r="J847" s="1"/>
      <c r="K847" s="1"/>
      <c r="L847">
        <v>1</v>
      </c>
      <c r="M847">
        <v>1</v>
      </c>
      <c r="N847" s="1">
        <v>1</v>
      </c>
      <c r="O847" s="1" t="s">
        <v>5320</v>
      </c>
    </row>
    <row r="848" spans="1:15" x14ac:dyDescent="0.25">
      <c r="A848" s="1" t="s">
        <v>1360</v>
      </c>
      <c r="B848" t="s">
        <v>1361</v>
      </c>
      <c r="C848" t="s">
        <v>5</v>
      </c>
      <c r="D848" t="s">
        <v>205</v>
      </c>
      <c r="E848" s="1" t="s">
        <v>5022</v>
      </c>
      <c r="F848" s="1" t="s">
        <v>4643</v>
      </c>
      <c r="G848" s="1" t="s">
        <v>4825</v>
      </c>
      <c r="H848" s="1"/>
      <c r="I848" s="1"/>
      <c r="J848" s="1"/>
      <c r="K848" s="1" t="s">
        <v>5734</v>
      </c>
      <c r="L848">
        <v>1</v>
      </c>
      <c r="M848">
        <v>2</v>
      </c>
      <c r="N848" s="1">
        <v>1</v>
      </c>
      <c r="O848" s="1" t="s">
        <v>5320</v>
      </c>
    </row>
    <row r="849" spans="1:15" x14ac:dyDescent="0.25">
      <c r="A849" s="1" t="s">
        <v>1362</v>
      </c>
      <c r="B849" t="s">
        <v>1363</v>
      </c>
      <c r="C849" t="s">
        <v>5</v>
      </c>
      <c r="D849" t="s">
        <v>22</v>
      </c>
      <c r="E849" s="1" t="s">
        <v>5022</v>
      </c>
      <c r="F849" s="1" t="s">
        <v>5179</v>
      </c>
      <c r="G849" s="1" t="s">
        <v>4808</v>
      </c>
      <c r="H849" s="1" t="s">
        <v>4479</v>
      </c>
      <c r="I849" s="1"/>
      <c r="J849" s="1"/>
      <c r="K849" s="1"/>
      <c r="L849">
        <v>1</v>
      </c>
      <c r="M849">
        <v>2</v>
      </c>
      <c r="N849" s="1">
        <v>1</v>
      </c>
      <c r="O849" s="1" t="s">
        <v>5320</v>
      </c>
    </row>
    <row r="850" spans="1:15" x14ac:dyDescent="0.25">
      <c r="A850" s="1" t="s">
        <v>1364</v>
      </c>
      <c r="B850" t="s">
        <v>1365</v>
      </c>
      <c r="C850" t="s">
        <v>5</v>
      </c>
      <c r="D850" t="s">
        <v>49</v>
      </c>
      <c r="E850" s="1" t="s">
        <v>5023</v>
      </c>
      <c r="F850" s="1" t="s">
        <v>5500</v>
      </c>
      <c r="G850" s="1" t="s">
        <v>4807</v>
      </c>
      <c r="H850" s="1"/>
      <c r="I850" s="1"/>
      <c r="J850" s="1"/>
      <c r="K850" s="1"/>
      <c r="L850">
        <v>1</v>
      </c>
      <c r="M850">
        <v>1</v>
      </c>
      <c r="N850" s="1">
        <v>1</v>
      </c>
      <c r="O850" s="1" t="s">
        <v>5320</v>
      </c>
    </row>
    <row r="851" spans="1:15" x14ac:dyDescent="0.25">
      <c r="A851" s="1" t="s">
        <v>1366</v>
      </c>
      <c r="B851" t="s">
        <v>1367</v>
      </c>
      <c r="C851" t="s">
        <v>5</v>
      </c>
      <c r="D851" t="s">
        <v>49</v>
      </c>
      <c r="E851" s="1" t="s">
        <v>5022</v>
      </c>
      <c r="F851" s="1" t="s">
        <v>4993</v>
      </c>
      <c r="G851" s="1" t="s">
        <v>4816</v>
      </c>
      <c r="H851" s="1"/>
      <c r="I851" s="1"/>
      <c r="J851" s="1"/>
      <c r="K851" s="1"/>
      <c r="L851">
        <v>1</v>
      </c>
      <c r="M851">
        <v>1</v>
      </c>
      <c r="N851" s="1">
        <v>1</v>
      </c>
      <c r="O851" s="1" t="s">
        <v>5320</v>
      </c>
    </row>
    <row r="852" spans="1:15" x14ac:dyDescent="0.25">
      <c r="A852" s="1" t="s">
        <v>2151</v>
      </c>
      <c r="B852" t="s">
        <v>2152</v>
      </c>
      <c r="C852" t="s">
        <v>5</v>
      </c>
      <c r="D852" t="s">
        <v>168</v>
      </c>
      <c r="E852" s="1" t="s">
        <v>5022</v>
      </c>
      <c r="F852" s="1" t="s">
        <v>4572</v>
      </c>
      <c r="G852" s="1" t="s">
        <v>4807</v>
      </c>
      <c r="H852" s="1"/>
      <c r="I852" s="1"/>
      <c r="J852" s="1"/>
      <c r="K852" s="1" t="s">
        <v>5735</v>
      </c>
      <c r="L852">
        <v>1</v>
      </c>
      <c r="M852">
        <v>2</v>
      </c>
      <c r="N852" s="1">
        <v>1</v>
      </c>
      <c r="O852" s="1" t="s">
        <v>5320</v>
      </c>
    </row>
    <row r="853" spans="1:15" x14ac:dyDescent="0.25">
      <c r="A853" s="1" t="s">
        <v>2153</v>
      </c>
      <c r="B853" t="s">
        <v>2154</v>
      </c>
      <c r="C853" t="s">
        <v>5</v>
      </c>
      <c r="D853" t="s">
        <v>168</v>
      </c>
      <c r="E853" s="1" t="s">
        <v>5022</v>
      </c>
      <c r="F853" s="1" t="s">
        <v>5423</v>
      </c>
      <c r="G853" s="1" t="s">
        <v>4807</v>
      </c>
      <c r="H853" s="1"/>
      <c r="I853" s="1"/>
      <c r="J853" s="1"/>
      <c r="K853" s="1" t="s">
        <v>5446</v>
      </c>
      <c r="L853">
        <v>1</v>
      </c>
      <c r="M853">
        <v>2</v>
      </c>
      <c r="N853" s="1">
        <v>1</v>
      </c>
      <c r="O853" s="1" t="s">
        <v>5320</v>
      </c>
    </row>
    <row r="854" spans="1:15" x14ac:dyDescent="0.25">
      <c r="A854" s="1" t="s">
        <v>1368</v>
      </c>
      <c r="B854" t="s">
        <v>1369</v>
      </c>
      <c r="C854" t="s">
        <v>5</v>
      </c>
      <c r="D854" t="s">
        <v>168</v>
      </c>
      <c r="E854" s="1" t="s">
        <v>5022</v>
      </c>
      <c r="F854" s="1" t="s">
        <v>4659</v>
      </c>
      <c r="G854" s="1" t="s">
        <v>4807</v>
      </c>
      <c r="H854" s="1"/>
      <c r="I854" s="1"/>
      <c r="J854" s="1"/>
      <c r="K854" s="1"/>
      <c r="L854">
        <v>1</v>
      </c>
      <c r="M854">
        <v>1</v>
      </c>
      <c r="N854" s="1">
        <v>1</v>
      </c>
      <c r="O854" s="1" t="s">
        <v>5320</v>
      </c>
    </row>
    <row r="855" spans="1:15" x14ac:dyDescent="0.25">
      <c r="A855" s="1" t="s">
        <v>1370</v>
      </c>
      <c r="B855" t="s">
        <v>1371</v>
      </c>
      <c r="C855" t="s">
        <v>5</v>
      </c>
      <c r="D855" t="s">
        <v>168</v>
      </c>
      <c r="E855" s="1" t="s">
        <v>5024</v>
      </c>
      <c r="F855" s="1" t="s">
        <v>4608</v>
      </c>
      <c r="G855" s="1" t="s">
        <v>4807</v>
      </c>
      <c r="H855" s="1" t="s">
        <v>4492</v>
      </c>
      <c r="I855" s="1"/>
      <c r="J855" s="1"/>
      <c r="K855" s="1"/>
      <c r="L855">
        <v>1</v>
      </c>
      <c r="M855">
        <v>2</v>
      </c>
      <c r="N855" s="1">
        <v>1</v>
      </c>
      <c r="O855" s="1" t="s">
        <v>5320</v>
      </c>
    </row>
    <row r="856" spans="1:15" x14ac:dyDescent="0.25">
      <c r="A856" s="1" t="s">
        <v>1372</v>
      </c>
      <c r="B856" t="s">
        <v>1373</v>
      </c>
      <c r="C856" t="s">
        <v>5</v>
      </c>
      <c r="D856" t="s">
        <v>22</v>
      </c>
      <c r="E856" s="1" t="s">
        <v>5024</v>
      </c>
      <c r="F856" s="1" t="s">
        <v>5736</v>
      </c>
      <c r="G856" s="1" t="s">
        <v>4807</v>
      </c>
      <c r="H856" s="1"/>
      <c r="I856" s="1"/>
      <c r="J856" s="1"/>
      <c r="K856" s="1"/>
      <c r="L856">
        <v>1</v>
      </c>
      <c r="M856">
        <v>1</v>
      </c>
      <c r="N856" s="1">
        <v>1</v>
      </c>
      <c r="O856" s="1" t="s">
        <v>5320</v>
      </c>
    </row>
    <row r="857" spans="1:15" x14ac:dyDescent="0.25">
      <c r="A857" s="1" t="s">
        <v>1374</v>
      </c>
      <c r="B857" t="s">
        <v>1375</v>
      </c>
      <c r="C857" t="s">
        <v>5</v>
      </c>
      <c r="D857" t="s">
        <v>22</v>
      </c>
      <c r="E857" s="1" t="s">
        <v>5022</v>
      </c>
      <c r="F857" s="1" t="s">
        <v>4760</v>
      </c>
      <c r="G857" s="1" t="s">
        <v>4810</v>
      </c>
      <c r="H857" s="1" t="s">
        <v>4438</v>
      </c>
      <c r="I857" s="1"/>
      <c r="J857" s="1"/>
      <c r="K857" s="1"/>
      <c r="L857">
        <v>1</v>
      </c>
      <c r="M857">
        <v>2</v>
      </c>
      <c r="N857" s="1">
        <v>1</v>
      </c>
      <c r="O857" s="1" t="s">
        <v>5320</v>
      </c>
    </row>
    <row r="858" spans="1:15" x14ac:dyDescent="0.25">
      <c r="A858" s="1" t="s">
        <v>1376</v>
      </c>
      <c r="B858" t="s">
        <v>1377</v>
      </c>
      <c r="C858" t="s">
        <v>5</v>
      </c>
      <c r="D858" t="s">
        <v>26</v>
      </c>
      <c r="E858" s="1" t="s">
        <v>5022</v>
      </c>
      <c r="F858" s="1" t="s">
        <v>5463</v>
      </c>
      <c r="G858" s="1" t="s">
        <v>4813</v>
      </c>
      <c r="H858" s="1"/>
      <c r="I858" s="1"/>
      <c r="J858" s="1"/>
      <c r="K858" s="1"/>
      <c r="L858">
        <v>1</v>
      </c>
      <c r="M858">
        <v>1</v>
      </c>
      <c r="N858" s="1">
        <v>1</v>
      </c>
      <c r="O858" s="1" t="s">
        <v>5320</v>
      </c>
    </row>
    <row r="859" spans="1:15" x14ac:dyDescent="0.25">
      <c r="A859" s="1" t="s">
        <v>2155</v>
      </c>
      <c r="B859" t="s">
        <v>2156</v>
      </c>
      <c r="C859" t="s">
        <v>5</v>
      </c>
      <c r="D859" t="s">
        <v>26</v>
      </c>
      <c r="E859" s="1" t="s">
        <v>5022</v>
      </c>
      <c r="F859" s="1" t="s">
        <v>5028</v>
      </c>
      <c r="G859" s="1" t="s">
        <v>4807</v>
      </c>
      <c r="H859" s="1"/>
      <c r="I859" s="1"/>
      <c r="J859" s="1"/>
      <c r="K859" s="1"/>
      <c r="L859">
        <v>1</v>
      </c>
      <c r="M859">
        <v>1</v>
      </c>
      <c r="N859" s="1">
        <v>1</v>
      </c>
      <c r="O859" s="1" t="s">
        <v>5320</v>
      </c>
    </row>
    <row r="860" spans="1:15" x14ac:dyDescent="0.25">
      <c r="A860" s="1" t="s">
        <v>1378</v>
      </c>
      <c r="B860" t="s">
        <v>1379</v>
      </c>
      <c r="C860" t="s">
        <v>5</v>
      </c>
      <c r="D860" t="s">
        <v>26</v>
      </c>
      <c r="E860" s="1" t="s">
        <v>5022</v>
      </c>
      <c r="F860" s="1" t="s">
        <v>4662</v>
      </c>
      <c r="G860" s="1" t="s">
        <v>4820</v>
      </c>
      <c r="H860" s="1"/>
      <c r="I860" s="1"/>
      <c r="J860" s="1"/>
      <c r="K860" s="1"/>
      <c r="L860">
        <v>1</v>
      </c>
      <c r="M860">
        <v>1</v>
      </c>
      <c r="N860" s="1">
        <v>1</v>
      </c>
      <c r="O860" s="1" t="s">
        <v>5320</v>
      </c>
    </row>
    <row r="861" spans="1:15" x14ac:dyDescent="0.25">
      <c r="A861" s="1" t="s">
        <v>2157</v>
      </c>
      <c r="B861" t="s">
        <v>2158</v>
      </c>
      <c r="C861" t="s">
        <v>5</v>
      </c>
      <c r="D861" t="s">
        <v>205</v>
      </c>
      <c r="E861" s="1" t="s">
        <v>5022</v>
      </c>
      <c r="F861" s="1" t="s">
        <v>5459</v>
      </c>
      <c r="G861" s="1" t="s">
        <v>4837</v>
      </c>
      <c r="H861" s="1"/>
      <c r="I861" s="1"/>
      <c r="J861" s="1"/>
      <c r="K861" s="1"/>
      <c r="L861">
        <v>1</v>
      </c>
      <c r="M861">
        <v>1</v>
      </c>
      <c r="N861" s="1">
        <v>1</v>
      </c>
      <c r="O861" s="1" t="s">
        <v>5320</v>
      </c>
    </row>
    <row r="862" spans="1:15" x14ac:dyDescent="0.25">
      <c r="A862" s="1" t="s">
        <v>1380</v>
      </c>
      <c r="B862" t="s">
        <v>1381</v>
      </c>
      <c r="C862" t="s">
        <v>5</v>
      </c>
      <c r="D862" t="s">
        <v>59</v>
      </c>
      <c r="E862" s="1" t="s">
        <v>5022</v>
      </c>
      <c r="F862" s="1" t="s">
        <v>4701</v>
      </c>
      <c r="G862" s="1" t="s">
        <v>4807</v>
      </c>
      <c r="H862" s="1"/>
      <c r="I862" s="1"/>
      <c r="J862" s="1"/>
      <c r="K862" s="1"/>
      <c r="L862">
        <v>1</v>
      </c>
      <c r="M862">
        <v>1</v>
      </c>
      <c r="N862" s="1">
        <v>1</v>
      </c>
      <c r="O862" s="1" t="s">
        <v>5320</v>
      </c>
    </row>
    <row r="863" spans="1:15" x14ac:dyDescent="0.25">
      <c r="A863" s="1" t="s">
        <v>2159</v>
      </c>
      <c r="B863" t="s">
        <v>2160</v>
      </c>
      <c r="C863" t="s">
        <v>5</v>
      </c>
      <c r="D863" t="s">
        <v>59</v>
      </c>
      <c r="E863" s="1" t="s">
        <v>5023</v>
      </c>
      <c r="F863" s="1" t="s">
        <v>5331</v>
      </c>
      <c r="G863" s="1" t="s">
        <v>4822</v>
      </c>
      <c r="H863" s="1"/>
      <c r="I863" s="1"/>
      <c r="J863" s="1"/>
      <c r="K863" s="1"/>
      <c r="L863">
        <v>1</v>
      </c>
      <c r="M863">
        <v>1</v>
      </c>
      <c r="N863" s="1">
        <v>1</v>
      </c>
      <c r="O863" s="1" t="s">
        <v>5320</v>
      </c>
    </row>
    <row r="864" spans="1:15" x14ac:dyDescent="0.25">
      <c r="A864" s="1" t="s">
        <v>1382</v>
      </c>
      <c r="B864" t="s">
        <v>1383</v>
      </c>
      <c r="C864" t="s">
        <v>5</v>
      </c>
      <c r="D864" t="s">
        <v>59</v>
      </c>
      <c r="E864" s="1" t="s">
        <v>5022</v>
      </c>
      <c r="F864" s="1" t="s">
        <v>5478</v>
      </c>
      <c r="G864" s="1" t="s">
        <v>4807</v>
      </c>
      <c r="H864" s="1"/>
      <c r="I864" s="1"/>
      <c r="J864" s="1"/>
      <c r="K864" s="1"/>
      <c r="L864">
        <v>1</v>
      </c>
      <c r="M864">
        <v>1</v>
      </c>
      <c r="N864" s="1">
        <v>1</v>
      </c>
      <c r="O864" s="1" t="s">
        <v>5320</v>
      </c>
    </row>
    <row r="865" spans="1:15" x14ac:dyDescent="0.25">
      <c r="A865" s="1" t="s">
        <v>1384</v>
      </c>
      <c r="B865" t="s">
        <v>1385</v>
      </c>
      <c r="C865" t="s">
        <v>5</v>
      </c>
      <c r="D865" t="s">
        <v>68</v>
      </c>
      <c r="E865" s="1" t="s">
        <v>5022</v>
      </c>
      <c r="F865" s="1" t="s">
        <v>4619</v>
      </c>
      <c r="G865" s="1" t="s">
        <v>4813</v>
      </c>
      <c r="H865" s="1"/>
      <c r="I865" s="1"/>
      <c r="J865" s="1"/>
      <c r="K865" s="1"/>
      <c r="L865">
        <v>1</v>
      </c>
      <c r="M865">
        <v>1</v>
      </c>
      <c r="N865" s="1">
        <v>1</v>
      </c>
      <c r="O865" s="1" t="s">
        <v>5320</v>
      </c>
    </row>
    <row r="866" spans="1:15" x14ac:dyDescent="0.25">
      <c r="A866" s="1" t="s">
        <v>1386</v>
      </c>
      <c r="B866" t="s">
        <v>1387</v>
      </c>
      <c r="C866" t="s">
        <v>5</v>
      </c>
      <c r="D866" t="s">
        <v>59</v>
      </c>
      <c r="E866" s="1" t="s">
        <v>5022</v>
      </c>
      <c r="F866" s="1" t="s">
        <v>4662</v>
      </c>
      <c r="G866" s="1" t="s">
        <v>4809</v>
      </c>
      <c r="H866" s="1"/>
      <c r="I866" s="1"/>
      <c r="J866" s="1"/>
      <c r="K866" s="1"/>
      <c r="L866">
        <v>1</v>
      </c>
      <c r="M866">
        <v>1</v>
      </c>
      <c r="N866" s="1">
        <v>1</v>
      </c>
      <c r="O866" s="1" t="s">
        <v>5320</v>
      </c>
    </row>
    <row r="867" spans="1:15" x14ac:dyDescent="0.25">
      <c r="A867" s="1" t="s">
        <v>1388</v>
      </c>
      <c r="B867" t="s">
        <v>1389</v>
      </c>
      <c r="C867" t="s">
        <v>5</v>
      </c>
      <c r="D867" t="s">
        <v>310</v>
      </c>
      <c r="E867" s="1" t="s">
        <v>5022</v>
      </c>
      <c r="F867" s="1" t="s">
        <v>5285</v>
      </c>
      <c r="G867" s="1" t="s">
        <v>4806</v>
      </c>
      <c r="H867" s="1" t="s">
        <v>4418</v>
      </c>
      <c r="I867" s="1"/>
      <c r="J867" s="1"/>
      <c r="K867" s="1" t="s">
        <v>5737</v>
      </c>
      <c r="L867">
        <v>1</v>
      </c>
      <c r="M867">
        <v>3</v>
      </c>
      <c r="N867" s="1">
        <v>1</v>
      </c>
      <c r="O867" s="1" t="s">
        <v>5320</v>
      </c>
    </row>
    <row r="868" spans="1:15" x14ac:dyDescent="0.25">
      <c r="A868" s="1" t="s">
        <v>2161</v>
      </c>
      <c r="B868" t="s">
        <v>2162</v>
      </c>
      <c r="C868" t="s">
        <v>5</v>
      </c>
      <c r="D868" t="s">
        <v>310</v>
      </c>
      <c r="E868" s="1" t="s">
        <v>5022</v>
      </c>
      <c r="F868" s="1" t="s">
        <v>5479</v>
      </c>
      <c r="G868" s="1" t="s">
        <v>4807</v>
      </c>
      <c r="H868" s="1"/>
      <c r="I868" s="1"/>
      <c r="J868" s="1"/>
      <c r="K868" s="1"/>
      <c r="L868">
        <v>1</v>
      </c>
      <c r="M868">
        <v>1</v>
      </c>
      <c r="N868" s="1">
        <v>1</v>
      </c>
      <c r="O868" s="1" t="s">
        <v>5320</v>
      </c>
    </row>
    <row r="869" spans="1:15" x14ac:dyDescent="0.25">
      <c r="A869" s="1" t="s">
        <v>1390</v>
      </c>
      <c r="B869" t="s">
        <v>1391</v>
      </c>
      <c r="C869" t="s">
        <v>5</v>
      </c>
      <c r="D869" t="s">
        <v>210</v>
      </c>
      <c r="E869" s="1" t="s">
        <v>5022</v>
      </c>
      <c r="F869" s="1" t="s">
        <v>5180</v>
      </c>
      <c r="G869" s="1" t="s">
        <v>4809</v>
      </c>
      <c r="H869" s="1"/>
      <c r="I869" s="1"/>
      <c r="J869" s="1"/>
      <c r="K869" s="1" t="s">
        <v>5738</v>
      </c>
      <c r="L869">
        <v>1</v>
      </c>
      <c r="M869">
        <v>2</v>
      </c>
      <c r="N869" s="1">
        <v>1</v>
      </c>
      <c r="O869" s="1" t="s">
        <v>5320</v>
      </c>
    </row>
    <row r="870" spans="1:15" x14ac:dyDescent="0.25">
      <c r="A870" s="1" t="s">
        <v>1392</v>
      </c>
      <c r="B870" t="s">
        <v>1393</v>
      </c>
      <c r="C870" t="s">
        <v>5</v>
      </c>
      <c r="D870" t="s">
        <v>210</v>
      </c>
      <c r="E870" s="1" t="s">
        <v>5022</v>
      </c>
      <c r="F870" s="1" t="s">
        <v>4670</v>
      </c>
      <c r="G870" s="1" t="s">
        <v>4807</v>
      </c>
      <c r="H870" s="1"/>
      <c r="I870" s="1"/>
      <c r="J870" s="1"/>
      <c r="K870" s="1"/>
      <c r="L870">
        <v>1</v>
      </c>
      <c r="M870">
        <v>1</v>
      </c>
      <c r="N870" s="1">
        <v>1</v>
      </c>
      <c r="O870" s="1" t="s">
        <v>5320</v>
      </c>
    </row>
    <row r="871" spans="1:15" x14ac:dyDescent="0.25">
      <c r="A871" s="1" t="s">
        <v>1394</v>
      </c>
      <c r="B871" t="s">
        <v>1395</v>
      </c>
      <c r="C871" t="s">
        <v>5</v>
      </c>
      <c r="D871" t="s">
        <v>210</v>
      </c>
      <c r="E871" s="1" t="s">
        <v>5022</v>
      </c>
      <c r="F871" s="1" t="s">
        <v>5223</v>
      </c>
      <c r="G871" s="1" t="s">
        <v>4807</v>
      </c>
      <c r="H871" s="1"/>
      <c r="I871" s="1"/>
      <c r="J871" s="1"/>
      <c r="K871" s="1"/>
      <c r="L871">
        <v>1</v>
      </c>
      <c r="M871">
        <v>1</v>
      </c>
      <c r="N871" s="1">
        <v>1</v>
      </c>
      <c r="O871" s="1" t="s">
        <v>5320</v>
      </c>
    </row>
    <row r="872" spans="1:15" x14ac:dyDescent="0.25">
      <c r="A872" s="1" t="s">
        <v>2163</v>
      </c>
      <c r="B872" t="s">
        <v>2164</v>
      </c>
      <c r="C872" t="s">
        <v>5</v>
      </c>
      <c r="D872" t="s">
        <v>210</v>
      </c>
      <c r="E872" s="1" t="s">
        <v>5023</v>
      </c>
      <c r="F872" s="1" t="s">
        <v>5250</v>
      </c>
      <c r="G872" s="1" t="s">
        <v>4807</v>
      </c>
      <c r="H872" s="1"/>
      <c r="I872" s="1"/>
      <c r="J872" s="1"/>
      <c r="K872" s="1"/>
      <c r="L872">
        <v>1</v>
      </c>
      <c r="M872">
        <v>1</v>
      </c>
      <c r="N872" s="1">
        <v>1</v>
      </c>
      <c r="O872" s="1" t="s">
        <v>5320</v>
      </c>
    </row>
    <row r="873" spans="1:15" x14ac:dyDescent="0.25">
      <c r="A873" s="1" t="s">
        <v>1396</v>
      </c>
      <c r="B873" t="s">
        <v>1397</v>
      </c>
      <c r="C873" t="s">
        <v>5</v>
      </c>
      <c r="D873" t="s">
        <v>6</v>
      </c>
      <c r="E873" s="1" t="s">
        <v>5022</v>
      </c>
      <c r="F873" s="1" t="s">
        <v>4656</v>
      </c>
      <c r="G873" s="1" t="s">
        <v>4813</v>
      </c>
      <c r="H873" s="1" t="s">
        <v>4455</v>
      </c>
      <c r="I873" s="1"/>
      <c r="J873" s="1"/>
      <c r="K873" s="1" t="s">
        <v>5392</v>
      </c>
      <c r="L873">
        <v>1</v>
      </c>
      <c r="M873">
        <v>3</v>
      </c>
      <c r="N873" s="1">
        <v>1</v>
      </c>
      <c r="O873" s="1" t="s">
        <v>5320</v>
      </c>
    </row>
    <row r="874" spans="1:15" x14ac:dyDescent="0.25">
      <c r="A874" s="1" t="s">
        <v>2165</v>
      </c>
      <c r="B874" t="s">
        <v>2166</v>
      </c>
      <c r="C874" t="s">
        <v>5</v>
      </c>
      <c r="D874" t="s">
        <v>6</v>
      </c>
      <c r="E874" s="1" t="s">
        <v>5022</v>
      </c>
      <c r="F874" s="1" t="s">
        <v>4988</v>
      </c>
      <c r="G874" s="1" t="s">
        <v>4807</v>
      </c>
      <c r="H874" s="1"/>
      <c r="I874" s="1"/>
      <c r="J874" s="1"/>
      <c r="K874" s="1"/>
      <c r="L874">
        <v>1</v>
      </c>
      <c r="M874">
        <v>1</v>
      </c>
      <c r="N874" s="1">
        <v>1</v>
      </c>
      <c r="O874" s="1" t="s">
        <v>5320</v>
      </c>
    </row>
    <row r="875" spans="1:15" x14ac:dyDescent="0.25">
      <c r="A875" s="1" t="s">
        <v>1398</v>
      </c>
      <c r="B875" t="s">
        <v>1399</v>
      </c>
      <c r="C875" t="s">
        <v>5</v>
      </c>
      <c r="D875" t="s">
        <v>6</v>
      </c>
      <c r="E875" s="1" t="s">
        <v>5022</v>
      </c>
      <c r="F875" s="1" t="s">
        <v>4633</v>
      </c>
      <c r="G875" s="1" t="s">
        <v>4807</v>
      </c>
      <c r="H875" s="1"/>
      <c r="I875" s="1"/>
      <c r="J875" s="1"/>
      <c r="K875" s="1"/>
      <c r="L875">
        <v>1</v>
      </c>
      <c r="M875">
        <v>1</v>
      </c>
      <c r="N875" s="1">
        <v>1</v>
      </c>
      <c r="O875" s="1" t="s">
        <v>5320</v>
      </c>
    </row>
    <row r="876" spans="1:15" x14ac:dyDescent="0.25">
      <c r="A876" s="1" t="s">
        <v>1400</v>
      </c>
      <c r="B876" t="s">
        <v>1401</v>
      </c>
      <c r="C876" t="s">
        <v>5</v>
      </c>
      <c r="D876" t="s">
        <v>6</v>
      </c>
      <c r="E876" s="1" t="s">
        <v>5022</v>
      </c>
      <c r="F876" s="1" t="s">
        <v>5181</v>
      </c>
      <c r="G876" s="1" t="s">
        <v>4821</v>
      </c>
      <c r="H876" s="1"/>
      <c r="I876" s="1"/>
      <c r="J876" s="1"/>
      <c r="K876" s="1"/>
      <c r="L876">
        <v>1</v>
      </c>
      <c r="M876">
        <v>1</v>
      </c>
      <c r="N876" s="1">
        <v>1</v>
      </c>
      <c r="O876" s="1" t="s">
        <v>5320</v>
      </c>
    </row>
    <row r="877" spans="1:15" x14ac:dyDescent="0.25">
      <c r="A877" s="1" t="s">
        <v>1402</v>
      </c>
      <c r="B877" t="s">
        <v>1403</v>
      </c>
      <c r="C877" t="s">
        <v>5</v>
      </c>
      <c r="D877" t="s">
        <v>6</v>
      </c>
      <c r="E877" s="1" t="s">
        <v>5022</v>
      </c>
      <c r="F877" s="1" t="s">
        <v>5458</v>
      </c>
      <c r="G877" s="1" t="s">
        <v>4807</v>
      </c>
      <c r="H877" s="1"/>
      <c r="I877" s="1"/>
      <c r="J877" s="1"/>
      <c r="K877" s="1" t="s">
        <v>5464</v>
      </c>
      <c r="L877">
        <v>1</v>
      </c>
      <c r="M877">
        <v>2</v>
      </c>
      <c r="N877" s="1">
        <v>1</v>
      </c>
      <c r="O877" s="1" t="s">
        <v>5320</v>
      </c>
    </row>
    <row r="878" spans="1:15" x14ac:dyDescent="0.25">
      <c r="A878" s="1" t="s">
        <v>1404</v>
      </c>
      <c r="B878" t="s">
        <v>1405</v>
      </c>
      <c r="C878" t="s">
        <v>5</v>
      </c>
      <c r="D878" t="s">
        <v>6</v>
      </c>
      <c r="E878" s="1" t="s">
        <v>5022</v>
      </c>
      <c r="F878" s="1" t="s">
        <v>4662</v>
      </c>
      <c r="G878" s="1" t="s">
        <v>4808</v>
      </c>
      <c r="H878" s="1" t="s">
        <v>4425</v>
      </c>
      <c r="I878" s="1"/>
      <c r="J878" s="1"/>
      <c r="K878" s="1"/>
      <c r="L878">
        <v>1</v>
      </c>
      <c r="M878">
        <v>2</v>
      </c>
      <c r="N878" s="1">
        <v>1</v>
      </c>
      <c r="O878" s="1" t="s">
        <v>5320</v>
      </c>
    </row>
    <row r="879" spans="1:15" x14ac:dyDescent="0.25">
      <c r="A879" s="1" t="s">
        <v>1406</v>
      </c>
      <c r="B879" t="s">
        <v>1407</v>
      </c>
      <c r="C879" t="s">
        <v>5</v>
      </c>
      <c r="D879" t="s">
        <v>6</v>
      </c>
      <c r="E879" s="1" t="s">
        <v>5022</v>
      </c>
      <c r="F879" s="1" t="s">
        <v>4611</v>
      </c>
      <c r="G879" s="1" t="s">
        <v>4825</v>
      </c>
      <c r="H879" s="1"/>
      <c r="I879" s="1"/>
      <c r="J879" s="1"/>
      <c r="K879" s="1" t="s">
        <v>5739</v>
      </c>
      <c r="L879">
        <v>1</v>
      </c>
      <c r="M879">
        <v>2</v>
      </c>
      <c r="N879" s="1">
        <v>1</v>
      </c>
      <c r="O879" s="1" t="s">
        <v>5320</v>
      </c>
    </row>
    <row r="880" spans="1:15" x14ac:dyDescent="0.25">
      <c r="A880" s="1" t="s">
        <v>1408</v>
      </c>
      <c r="B880" t="s">
        <v>1409</v>
      </c>
      <c r="C880" t="s">
        <v>5</v>
      </c>
      <c r="D880" t="s">
        <v>6</v>
      </c>
      <c r="E880" s="1" t="s">
        <v>5022</v>
      </c>
      <c r="F880" s="1" t="s">
        <v>5463</v>
      </c>
      <c r="G880" s="1" t="s">
        <v>4811</v>
      </c>
      <c r="H880" s="1"/>
      <c r="I880" s="1"/>
      <c r="J880" s="1"/>
      <c r="K880" s="1"/>
      <c r="L880">
        <v>1</v>
      </c>
      <c r="M880">
        <v>1</v>
      </c>
      <c r="N880" s="1">
        <v>1</v>
      </c>
      <c r="O880" s="1" t="s">
        <v>5320</v>
      </c>
    </row>
    <row r="881" spans="1:15" x14ac:dyDescent="0.25">
      <c r="A881" s="1" t="s">
        <v>1410</v>
      </c>
      <c r="B881" t="s">
        <v>1411</v>
      </c>
      <c r="C881" t="s">
        <v>5</v>
      </c>
      <c r="D881" t="s">
        <v>6</v>
      </c>
      <c r="E881" s="1" t="s">
        <v>5022</v>
      </c>
      <c r="F881" s="1" t="s">
        <v>4668</v>
      </c>
      <c r="G881" s="1" t="s">
        <v>4808</v>
      </c>
      <c r="H881" s="1"/>
      <c r="I881" s="1"/>
      <c r="J881" s="1"/>
      <c r="K881" s="1"/>
      <c r="L881">
        <v>1</v>
      </c>
      <c r="M881">
        <v>1</v>
      </c>
      <c r="N881" s="1">
        <v>1</v>
      </c>
      <c r="O881" s="1" t="s">
        <v>5320</v>
      </c>
    </row>
    <row r="882" spans="1:15" x14ac:dyDescent="0.25">
      <c r="A882" s="1" t="s">
        <v>1412</v>
      </c>
      <c r="B882" t="s">
        <v>1413</v>
      </c>
      <c r="C882" t="s">
        <v>5</v>
      </c>
      <c r="D882" t="s">
        <v>6</v>
      </c>
      <c r="E882" s="1" t="s">
        <v>5022</v>
      </c>
      <c r="F882" s="1" t="s">
        <v>5182</v>
      </c>
      <c r="G882" s="1" t="s">
        <v>4807</v>
      </c>
      <c r="H882" s="1" t="s">
        <v>4534</v>
      </c>
      <c r="I882" s="1"/>
      <c r="J882" s="1"/>
      <c r="K882" s="1" t="s">
        <v>5740</v>
      </c>
      <c r="L882">
        <v>1</v>
      </c>
      <c r="M882">
        <v>3</v>
      </c>
      <c r="N882" s="1">
        <v>1</v>
      </c>
      <c r="O882" s="1" t="s">
        <v>5320</v>
      </c>
    </row>
    <row r="883" spans="1:15" x14ac:dyDescent="0.25">
      <c r="A883" s="1" t="s">
        <v>1414</v>
      </c>
      <c r="B883" t="s">
        <v>1415</v>
      </c>
      <c r="C883" t="s">
        <v>5</v>
      </c>
      <c r="D883" t="s">
        <v>6</v>
      </c>
      <c r="E883" s="1" t="s">
        <v>5022</v>
      </c>
      <c r="F883" s="1" t="s">
        <v>4698</v>
      </c>
      <c r="G883" s="1" t="s">
        <v>4807</v>
      </c>
      <c r="H883" s="1"/>
      <c r="I883" s="1"/>
      <c r="J883" s="1"/>
      <c r="K883" s="1"/>
      <c r="L883">
        <v>1</v>
      </c>
      <c r="M883">
        <v>1</v>
      </c>
      <c r="N883" s="1">
        <v>1</v>
      </c>
      <c r="O883" s="1" t="s">
        <v>5320</v>
      </c>
    </row>
    <row r="884" spans="1:15" x14ac:dyDescent="0.25">
      <c r="A884" s="1" t="s">
        <v>1416</v>
      </c>
      <c r="B884" t="s">
        <v>1417</v>
      </c>
      <c r="C884" t="s">
        <v>5</v>
      </c>
      <c r="D884" t="s">
        <v>6</v>
      </c>
      <c r="E884" s="1" t="s">
        <v>5022</v>
      </c>
      <c r="F884" s="1" t="s">
        <v>4669</v>
      </c>
      <c r="G884" s="1" t="s">
        <v>4807</v>
      </c>
      <c r="H884" s="1"/>
      <c r="I884" s="1"/>
      <c r="J884" s="1"/>
      <c r="K884" s="1"/>
      <c r="L884">
        <v>1</v>
      </c>
      <c r="M884">
        <v>1</v>
      </c>
      <c r="N884" s="1">
        <v>1</v>
      </c>
      <c r="O884" s="1" t="s">
        <v>5320</v>
      </c>
    </row>
    <row r="885" spans="1:15" x14ac:dyDescent="0.25">
      <c r="A885" s="1" t="s">
        <v>1418</v>
      </c>
      <c r="B885" t="s">
        <v>1419</v>
      </c>
      <c r="C885" t="s">
        <v>5</v>
      </c>
      <c r="D885" t="s">
        <v>59</v>
      </c>
      <c r="E885" s="1" t="s">
        <v>5024</v>
      </c>
      <c r="F885" s="1" t="s">
        <v>5540</v>
      </c>
      <c r="G885" s="1" t="s">
        <v>4817</v>
      </c>
      <c r="H885" s="1"/>
      <c r="I885" s="1"/>
      <c r="J885" s="1"/>
      <c r="K885" s="1"/>
      <c r="L885">
        <v>1</v>
      </c>
      <c r="M885">
        <v>1</v>
      </c>
      <c r="N885" s="1">
        <v>1</v>
      </c>
      <c r="O885" s="1" t="s">
        <v>5320</v>
      </c>
    </row>
    <row r="886" spans="1:15" x14ac:dyDescent="0.25">
      <c r="A886" s="1" t="s">
        <v>1420</v>
      </c>
      <c r="B886" t="s">
        <v>1421</v>
      </c>
      <c r="C886" t="s">
        <v>5</v>
      </c>
      <c r="D886" t="s">
        <v>59</v>
      </c>
      <c r="E886" s="1" t="s">
        <v>5022</v>
      </c>
      <c r="F886" s="1" t="s">
        <v>4585</v>
      </c>
      <c r="G886" s="1" t="s">
        <v>4814</v>
      </c>
      <c r="H886" s="1"/>
      <c r="I886" s="1"/>
      <c r="J886" s="1"/>
      <c r="K886" s="1"/>
      <c r="L886">
        <v>1</v>
      </c>
      <c r="M886">
        <v>1</v>
      </c>
      <c r="N886" s="1">
        <v>1</v>
      </c>
      <c r="O886" s="1" t="s">
        <v>5320</v>
      </c>
    </row>
    <row r="887" spans="1:15" x14ac:dyDescent="0.25">
      <c r="A887" s="1" t="s">
        <v>1422</v>
      </c>
      <c r="B887" t="s">
        <v>1423</v>
      </c>
      <c r="C887" t="s">
        <v>5</v>
      </c>
      <c r="D887" t="s">
        <v>7</v>
      </c>
      <c r="E887" s="1" t="s">
        <v>5022</v>
      </c>
      <c r="F887" s="1" t="s">
        <v>5184</v>
      </c>
      <c r="G887" s="1" t="s">
        <v>4820</v>
      </c>
      <c r="H887" s="1" t="s">
        <v>4419</v>
      </c>
      <c r="I887" s="1"/>
      <c r="J887" s="1"/>
      <c r="K887" s="1"/>
      <c r="L887">
        <v>1</v>
      </c>
      <c r="M887">
        <v>2</v>
      </c>
      <c r="N887" s="1">
        <v>1</v>
      </c>
      <c r="O887" s="1" t="s">
        <v>5320</v>
      </c>
    </row>
    <row r="888" spans="1:15" x14ac:dyDescent="0.25">
      <c r="A888" s="1" t="s">
        <v>1424</v>
      </c>
      <c r="B888" t="s">
        <v>1425</v>
      </c>
      <c r="C888" t="s">
        <v>5</v>
      </c>
      <c r="D888" t="s">
        <v>7</v>
      </c>
      <c r="E888" s="1" t="s">
        <v>5022</v>
      </c>
      <c r="F888" s="1" t="s">
        <v>5623</v>
      </c>
      <c r="G888" s="1" t="s">
        <v>4808</v>
      </c>
      <c r="H888" s="1"/>
      <c r="I888" s="1"/>
      <c r="J888" s="1"/>
      <c r="K888" s="1"/>
      <c r="L888">
        <v>1</v>
      </c>
      <c r="M888">
        <v>1</v>
      </c>
      <c r="N888" s="1">
        <v>1</v>
      </c>
      <c r="O888" s="1" t="s">
        <v>5320</v>
      </c>
    </row>
    <row r="889" spans="1:15" x14ac:dyDescent="0.25">
      <c r="A889" s="1" t="s">
        <v>1426</v>
      </c>
      <c r="B889" t="s">
        <v>1427</v>
      </c>
      <c r="C889" t="s">
        <v>5</v>
      </c>
      <c r="D889" t="s">
        <v>7</v>
      </c>
      <c r="E889" s="1" t="s">
        <v>5022</v>
      </c>
      <c r="F889" s="1" t="s">
        <v>4983</v>
      </c>
      <c r="G889" s="1" t="s">
        <v>4810</v>
      </c>
      <c r="H889" s="1" t="s">
        <v>4418</v>
      </c>
      <c r="I889" s="1"/>
      <c r="J889" s="1"/>
      <c r="K889" s="1"/>
      <c r="L889">
        <v>1</v>
      </c>
      <c r="M889">
        <v>2</v>
      </c>
      <c r="N889" s="1">
        <v>1</v>
      </c>
      <c r="O889" s="1" t="s">
        <v>5320</v>
      </c>
    </row>
    <row r="890" spans="1:15" x14ac:dyDescent="0.25">
      <c r="A890" s="1" t="s">
        <v>1428</v>
      </c>
      <c r="B890" t="s">
        <v>1429</v>
      </c>
      <c r="C890" t="s">
        <v>5</v>
      </c>
      <c r="D890" t="s">
        <v>7</v>
      </c>
      <c r="E890" s="1" t="s">
        <v>5024</v>
      </c>
      <c r="F890" s="1" t="s">
        <v>5411</v>
      </c>
      <c r="G890" s="1" t="s">
        <v>4807</v>
      </c>
      <c r="H890" s="1"/>
      <c r="I890" s="1"/>
      <c r="J890" s="1"/>
      <c r="K890" s="1" t="s">
        <v>5050</v>
      </c>
      <c r="L890">
        <v>1</v>
      </c>
      <c r="M890">
        <v>2</v>
      </c>
      <c r="N890" s="1">
        <v>1</v>
      </c>
      <c r="O890" s="1" t="s">
        <v>5320</v>
      </c>
    </row>
    <row r="891" spans="1:15" x14ac:dyDescent="0.25">
      <c r="A891" s="1" t="s">
        <v>1430</v>
      </c>
      <c r="B891" t="s">
        <v>1431</v>
      </c>
      <c r="C891" t="s">
        <v>5</v>
      </c>
      <c r="D891" t="s">
        <v>7</v>
      </c>
      <c r="E891" s="1" t="s">
        <v>5024</v>
      </c>
      <c r="F891" s="1" t="s">
        <v>5355</v>
      </c>
      <c r="G891" s="1" t="s">
        <v>4814</v>
      </c>
      <c r="H891" s="1"/>
      <c r="I891" s="1"/>
      <c r="J891" s="1"/>
      <c r="K891" s="1"/>
      <c r="L891">
        <v>1</v>
      </c>
      <c r="M891">
        <v>1</v>
      </c>
      <c r="N891" s="1">
        <v>1</v>
      </c>
      <c r="O891" s="1" t="s">
        <v>5320</v>
      </c>
    </row>
    <row r="892" spans="1:15" x14ac:dyDescent="0.25">
      <c r="A892" s="1" t="s">
        <v>2167</v>
      </c>
      <c r="B892" t="s">
        <v>2168</v>
      </c>
      <c r="C892" t="s">
        <v>5</v>
      </c>
      <c r="D892" t="s">
        <v>7</v>
      </c>
      <c r="E892" s="1" t="s">
        <v>5024</v>
      </c>
      <c r="F892" s="1" t="s">
        <v>5624</v>
      </c>
      <c r="G892" s="1" t="s">
        <v>4812</v>
      </c>
      <c r="H892" s="1" t="s">
        <v>4428</v>
      </c>
      <c r="I892" s="1"/>
      <c r="J892" s="1" t="s">
        <v>4535</v>
      </c>
      <c r="K892" s="1" t="s">
        <v>5741</v>
      </c>
      <c r="L892">
        <v>1</v>
      </c>
      <c r="M892">
        <v>4</v>
      </c>
      <c r="N892" s="1">
        <v>1</v>
      </c>
      <c r="O892" s="1" t="s">
        <v>5320</v>
      </c>
    </row>
    <row r="893" spans="1:15" x14ac:dyDescent="0.25">
      <c r="A893" s="1" t="s">
        <v>1432</v>
      </c>
      <c r="B893" t="s">
        <v>1433</v>
      </c>
      <c r="C893" t="s">
        <v>5</v>
      </c>
      <c r="D893" t="s">
        <v>7</v>
      </c>
      <c r="E893" s="1" t="s">
        <v>5024</v>
      </c>
      <c r="F893" s="1" t="s">
        <v>5393</v>
      </c>
      <c r="G893" s="1" t="s">
        <v>4806</v>
      </c>
      <c r="H893" s="1" t="s">
        <v>4534</v>
      </c>
      <c r="I893" s="1"/>
      <c r="J893" s="1"/>
      <c r="K893" s="1"/>
      <c r="L893">
        <v>1</v>
      </c>
      <c r="M893">
        <v>2</v>
      </c>
      <c r="N893" s="1">
        <v>1</v>
      </c>
      <c r="O893" s="1" t="s">
        <v>5320</v>
      </c>
    </row>
    <row r="894" spans="1:15" x14ac:dyDescent="0.25">
      <c r="A894" s="1" t="s">
        <v>1434</v>
      </c>
      <c r="B894" t="s">
        <v>1435</v>
      </c>
      <c r="C894" t="s">
        <v>5</v>
      </c>
      <c r="D894" t="s">
        <v>210</v>
      </c>
      <c r="E894" s="1" t="s">
        <v>5022</v>
      </c>
      <c r="F894" s="1" t="s">
        <v>4613</v>
      </c>
      <c r="G894" s="1" t="s">
        <v>4807</v>
      </c>
      <c r="H894" s="1"/>
      <c r="I894" s="1"/>
      <c r="J894" s="1"/>
      <c r="K894" s="1"/>
      <c r="L894">
        <v>1</v>
      </c>
      <c r="M894">
        <v>1</v>
      </c>
      <c r="N894" s="1">
        <v>1</v>
      </c>
      <c r="O894" s="1" t="s">
        <v>5320</v>
      </c>
    </row>
    <row r="895" spans="1:15" x14ac:dyDescent="0.25">
      <c r="A895" s="1" t="s">
        <v>2169</v>
      </c>
      <c r="B895" t="s">
        <v>2170</v>
      </c>
      <c r="C895" t="s">
        <v>5</v>
      </c>
      <c r="D895" t="s">
        <v>210</v>
      </c>
      <c r="E895" s="1" t="s">
        <v>5022</v>
      </c>
      <c r="F895" s="1" t="s">
        <v>5287</v>
      </c>
      <c r="G895" s="1" t="s">
        <v>4807</v>
      </c>
      <c r="H895" s="1"/>
      <c r="I895" s="1"/>
      <c r="J895" s="1"/>
      <c r="K895" s="1"/>
      <c r="L895">
        <v>1</v>
      </c>
      <c r="M895">
        <v>1</v>
      </c>
      <c r="N895" s="1">
        <v>1</v>
      </c>
      <c r="O895" s="1" t="s">
        <v>5320</v>
      </c>
    </row>
    <row r="896" spans="1:15" x14ac:dyDescent="0.25">
      <c r="A896" s="1" t="s">
        <v>1436</v>
      </c>
      <c r="B896" t="s">
        <v>1437</v>
      </c>
      <c r="C896" t="s">
        <v>5</v>
      </c>
      <c r="D896" t="s">
        <v>210</v>
      </c>
      <c r="E896" s="1" t="s">
        <v>5022</v>
      </c>
      <c r="F896" s="1" t="s">
        <v>4642</v>
      </c>
      <c r="G896" s="1" t="s">
        <v>4807</v>
      </c>
      <c r="H896" s="1"/>
      <c r="I896" s="1"/>
      <c r="J896" s="1"/>
      <c r="K896" s="1"/>
      <c r="L896">
        <v>1</v>
      </c>
      <c r="M896">
        <v>1</v>
      </c>
      <c r="N896" s="1">
        <v>1</v>
      </c>
      <c r="O896" s="1" t="s">
        <v>5320</v>
      </c>
    </row>
    <row r="897" spans="1:15" x14ac:dyDescent="0.25">
      <c r="A897" s="1" t="s">
        <v>2171</v>
      </c>
      <c r="B897" t="s">
        <v>2172</v>
      </c>
      <c r="C897" t="s">
        <v>5</v>
      </c>
      <c r="D897" t="s">
        <v>210</v>
      </c>
      <c r="E897" s="1" t="s">
        <v>5022</v>
      </c>
      <c r="F897" s="1" t="s">
        <v>5141</v>
      </c>
      <c r="G897" s="1" t="s">
        <v>4811</v>
      </c>
      <c r="H897" s="1"/>
      <c r="I897" s="1"/>
      <c r="J897" s="1"/>
      <c r="K897" s="1"/>
      <c r="L897">
        <v>1</v>
      </c>
      <c r="M897">
        <v>1</v>
      </c>
      <c r="N897" s="1">
        <v>1</v>
      </c>
      <c r="O897" s="1" t="s">
        <v>5320</v>
      </c>
    </row>
    <row r="898" spans="1:15" x14ac:dyDescent="0.25">
      <c r="A898" s="1" t="s">
        <v>1438</v>
      </c>
      <c r="B898" t="s">
        <v>1439</v>
      </c>
      <c r="C898" t="s">
        <v>5</v>
      </c>
      <c r="D898" t="s">
        <v>233</v>
      </c>
      <c r="E898" s="1" t="s">
        <v>5022</v>
      </c>
      <c r="F898" s="1" t="s">
        <v>4594</v>
      </c>
      <c r="G898" s="1" t="s">
        <v>4807</v>
      </c>
      <c r="H898" s="1"/>
      <c r="I898" s="1"/>
      <c r="J898" s="1"/>
      <c r="K898" s="1"/>
      <c r="L898">
        <v>1</v>
      </c>
      <c r="M898">
        <v>1</v>
      </c>
      <c r="N898" s="1">
        <v>1</v>
      </c>
      <c r="O898" s="1" t="s">
        <v>5320</v>
      </c>
    </row>
    <row r="899" spans="1:15" x14ac:dyDescent="0.25">
      <c r="A899" s="1" t="s">
        <v>1440</v>
      </c>
      <c r="B899" t="s">
        <v>1441</v>
      </c>
      <c r="C899" t="s">
        <v>5</v>
      </c>
      <c r="D899" t="s">
        <v>233</v>
      </c>
      <c r="E899" s="1" t="s">
        <v>5022</v>
      </c>
      <c r="F899" s="1" t="s">
        <v>5463</v>
      </c>
      <c r="G899" s="1" t="s">
        <v>4806</v>
      </c>
      <c r="H899" s="1"/>
      <c r="I899" s="1"/>
      <c r="J899" s="1"/>
      <c r="K899" s="1"/>
      <c r="L899">
        <v>1</v>
      </c>
      <c r="M899">
        <v>1</v>
      </c>
      <c r="N899" s="1">
        <v>1</v>
      </c>
      <c r="O899" s="1" t="s">
        <v>5320</v>
      </c>
    </row>
    <row r="900" spans="1:15" x14ac:dyDescent="0.25">
      <c r="A900" s="1" t="s">
        <v>2173</v>
      </c>
      <c r="B900" t="s">
        <v>2174</v>
      </c>
      <c r="C900" t="s">
        <v>5</v>
      </c>
      <c r="D900" t="s">
        <v>233</v>
      </c>
      <c r="E900" s="1" t="s">
        <v>5022</v>
      </c>
      <c r="F900" s="1" t="s">
        <v>5125</v>
      </c>
      <c r="G900" s="1" t="s">
        <v>4807</v>
      </c>
      <c r="H900" s="1"/>
      <c r="I900" s="1"/>
      <c r="J900" s="1"/>
      <c r="K900" s="1"/>
      <c r="L900">
        <v>1</v>
      </c>
      <c r="M900">
        <v>1</v>
      </c>
      <c r="N900" s="1">
        <v>1</v>
      </c>
      <c r="O900" s="1" t="s">
        <v>5320</v>
      </c>
    </row>
    <row r="901" spans="1:15" x14ac:dyDescent="0.25">
      <c r="A901" s="1" t="s">
        <v>2175</v>
      </c>
      <c r="B901" t="s">
        <v>2176</v>
      </c>
      <c r="C901" t="s">
        <v>5</v>
      </c>
      <c r="D901" t="s">
        <v>233</v>
      </c>
      <c r="E901" s="1" t="s">
        <v>5022</v>
      </c>
      <c r="F901" s="1" t="s">
        <v>4577</v>
      </c>
      <c r="G901" s="1" t="s">
        <v>4809</v>
      </c>
      <c r="H901" s="1"/>
      <c r="I901" s="1"/>
      <c r="J901" s="1"/>
      <c r="K901" s="1"/>
      <c r="L901">
        <v>1</v>
      </c>
      <c r="M901">
        <v>1</v>
      </c>
      <c r="N901" s="1">
        <v>1</v>
      </c>
      <c r="O901" s="1" t="s">
        <v>5320</v>
      </c>
    </row>
    <row r="902" spans="1:15" x14ac:dyDescent="0.25">
      <c r="A902" s="1" t="s">
        <v>2177</v>
      </c>
      <c r="B902" t="s">
        <v>2178</v>
      </c>
      <c r="C902" t="s">
        <v>5</v>
      </c>
      <c r="D902" t="s">
        <v>233</v>
      </c>
      <c r="E902" s="1" t="s">
        <v>5022</v>
      </c>
      <c r="F902" s="1" t="s">
        <v>4999</v>
      </c>
      <c r="G902" s="1" t="s">
        <v>4807</v>
      </c>
      <c r="H902" s="1"/>
      <c r="I902" s="1"/>
      <c r="J902" s="1"/>
      <c r="K902" s="1"/>
      <c r="L902">
        <v>1</v>
      </c>
      <c r="M902">
        <v>1</v>
      </c>
      <c r="N902" s="1">
        <v>1</v>
      </c>
      <c r="O902" s="1" t="s">
        <v>5320</v>
      </c>
    </row>
    <row r="903" spans="1:15" x14ac:dyDescent="0.25">
      <c r="A903" s="1" t="s">
        <v>1442</v>
      </c>
      <c r="B903" t="s">
        <v>1443</v>
      </c>
      <c r="C903" t="s">
        <v>5</v>
      </c>
      <c r="D903" t="s">
        <v>6</v>
      </c>
      <c r="E903" s="1" t="s">
        <v>5022</v>
      </c>
      <c r="F903" s="1" t="s">
        <v>5051</v>
      </c>
      <c r="G903" s="1" t="s">
        <v>4807</v>
      </c>
      <c r="H903" s="1"/>
      <c r="I903" s="1"/>
      <c r="J903" s="1"/>
      <c r="K903" s="1" t="s">
        <v>5742</v>
      </c>
      <c r="L903">
        <v>1</v>
      </c>
      <c r="M903">
        <v>2</v>
      </c>
      <c r="N903" s="1">
        <v>1</v>
      </c>
      <c r="O903" s="1" t="s">
        <v>5320</v>
      </c>
    </row>
    <row r="904" spans="1:15" x14ac:dyDescent="0.25">
      <c r="A904" s="1" t="s">
        <v>1444</v>
      </c>
      <c r="B904" t="s">
        <v>1445</v>
      </c>
      <c r="C904" t="s">
        <v>5</v>
      </c>
      <c r="D904" t="s">
        <v>6</v>
      </c>
      <c r="E904" s="1" t="s">
        <v>5022</v>
      </c>
      <c r="F904" s="1" t="s">
        <v>4653</v>
      </c>
      <c r="G904" s="1" t="s">
        <v>4807</v>
      </c>
      <c r="H904" s="1"/>
      <c r="I904" s="1"/>
      <c r="J904" s="1"/>
      <c r="K904" s="1"/>
      <c r="L904">
        <v>1</v>
      </c>
      <c r="M904">
        <v>1</v>
      </c>
      <c r="N904" s="1">
        <v>1</v>
      </c>
      <c r="O904" s="1" t="s">
        <v>5320</v>
      </c>
    </row>
    <row r="905" spans="1:15" x14ac:dyDescent="0.25">
      <c r="A905" s="1" t="s">
        <v>1446</v>
      </c>
      <c r="B905" t="s">
        <v>1447</v>
      </c>
      <c r="C905" t="s">
        <v>5</v>
      </c>
      <c r="D905" t="s">
        <v>6</v>
      </c>
      <c r="E905" s="1" t="s">
        <v>5022</v>
      </c>
      <c r="F905" s="1" t="s">
        <v>4988</v>
      </c>
      <c r="G905" s="1" t="s">
        <v>4807</v>
      </c>
      <c r="H905" s="1"/>
      <c r="I905" s="1"/>
      <c r="J905" s="1"/>
      <c r="K905" s="1"/>
      <c r="L905">
        <v>1</v>
      </c>
      <c r="M905">
        <v>1</v>
      </c>
      <c r="N905" s="1">
        <v>1</v>
      </c>
      <c r="O905" s="1" t="s">
        <v>5320</v>
      </c>
    </row>
    <row r="906" spans="1:15" x14ac:dyDescent="0.25">
      <c r="A906" s="1" t="s">
        <v>2179</v>
      </c>
      <c r="B906" t="s">
        <v>2180</v>
      </c>
      <c r="C906" t="s">
        <v>5</v>
      </c>
      <c r="D906" t="s">
        <v>6</v>
      </c>
      <c r="E906" s="1" t="s">
        <v>5022</v>
      </c>
      <c r="F906" s="1" t="s">
        <v>5466</v>
      </c>
      <c r="G906" s="1" t="s">
        <v>4807</v>
      </c>
      <c r="H906" s="1"/>
      <c r="I906" s="1"/>
      <c r="J906" s="1"/>
      <c r="K906" s="1"/>
      <c r="L906">
        <v>1</v>
      </c>
      <c r="M906">
        <v>1</v>
      </c>
      <c r="N906" s="1">
        <v>1</v>
      </c>
      <c r="O906" s="1" t="s">
        <v>5320</v>
      </c>
    </row>
    <row r="907" spans="1:15" x14ac:dyDescent="0.25">
      <c r="A907" s="1" t="s">
        <v>1448</v>
      </c>
      <c r="B907" t="s">
        <v>1449</v>
      </c>
      <c r="C907" t="s">
        <v>5</v>
      </c>
      <c r="D907" t="s">
        <v>6</v>
      </c>
      <c r="E907" s="1" t="s">
        <v>5022</v>
      </c>
      <c r="F907" s="1" t="s">
        <v>4575</v>
      </c>
      <c r="G907" s="1" t="s">
        <v>4807</v>
      </c>
      <c r="H907" s="1" t="s">
        <v>4536</v>
      </c>
      <c r="I907" s="1"/>
      <c r="J907" s="1"/>
      <c r="K907" s="1"/>
      <c r="L907">
        <v>1</v>
      </c>
      <c r="M907">
        <v>2</v>
      </c>
      <c r="N907" s="1">
        <v>1</v>
      </c>
      <c r="O907" s="1" t="s">
        <v>5320</v>
      </c>
    </row>
    <row r="908" spans="1:15" x14ac:dyDescent="0.25">
      <c r="A908" s="1" t="s">
        <v>1450</v>
      </c>
      <c r="B908" t="s">
        <v>1451</v>
      </c>
      <c r="C908" t="s">
        <v>5</v>
      </c>
      <c r="D908" t="s">
        <v>6</v>
      </c>
      <c r="E908" s="1" t="s">
        <v>5022</v>
      </c>
      <c r="F908" s="1" t="s">
        <v>5127</v>
      </c>
      <c r="G908" s="1" t="s">
        <v>4807</v>
      </c>
      <c r="H908" s="1"/>
      <c r="I908" s="1"/>
      <c r="J908" s="1"/>
      <c r="K908" s="1"/>
      <c r="L908">
        <v>1</v>
      </c>
      <c r="M908">
        <v>1</v>
      </c>
      <c r="N908" s="1">
        <v>1</v>
      </c>
      <c r="O908" s="1" t="s">
        <v>5320</v>
      </c>
    </row>
    <row r="909" spans="1:15" x14ac:dyDescent="0.25">
      <c r="A909" s="1" t="s">
        <v>1452</v>
      </c>
      <c r="B909" t="s">
        <v>1453</v>
      </c>
      <c r="C909" t="s">
        <v>5</v>
      </c>
      <c r="D909" t="s">
        <v>205</v>
      </c>
      <c r="E909" s="1" t="s">
        <v>5022</v>
      </c>
      <c r="F909" s="1" t="s">
        <v>5185</v>
      </c>
      <c r="G909" s="1" t="s">
        <v>4807</v>
      </c>
      <c r="H909" s="1"/>
      <c r="I909" s="1"/>
      <c r="J909" s="1"/>
      <c r="K909" s="1" t="s">
        <v>5480</v>
      </c>
      <c r="L909">
        <v>1</v>
      </c>
      <c r="M909">
        <v>2</v>
      </c>
      <c r="N909" s="1">
        <v>1</v>
      </c>
      <c r="O909" s="1" t="s">
        <v>5320</v>
      </c>
    </row>
    <row r="910" spans="1:15" x14ac:dyDescent="0.25">
      <c r="A910" s="1" t="s">
        <v>1454</v>
      </c>
      <c r="B910" t="s">
        <v>1455</v>
      </c>
      <c r="C910" t="s">
        <v>5</v>
      </c>
      <c r="D910" t="s">
        <v>205</v>
      </c>
      <c r="E910" s="1" t="s">
        <v>5022</v>
      </c>
      <c r="F910" s="1" t="s">
        <v>4748</v>
      </c>
      <c r="G910" s="1" t="s">
        <v>4807</v>
      </c>
      <c r="H910" s="1"/>
      <c r="I910" s="1"/>
      <c r="J910" s="1"/>
      <c r="K910" s="1"/>
      <c r="L910">
        <v>1</v>
      </c>
      <c r="M910">
        <v>1</v>
      </c>
      <c r="N910" s="1">
        <v>1</v>
      </c>
      <c r="O910" s="1" t="s">
        <v>5320</v>
      </c>
    </row>
    <row r="911" spans="1:15" x14ac:dyDescent="0.25">
      <c r="A911" s="1" t="s">
        <v>1456</v>
      </c>
      <c r="B911" t="s">
        <v>1457</v>
      </c>
      <c r="C911" t="s">
        <v>5</v>
      </c>
      <c r="D911" t="s">
        <v>6</v>
      </c>
      <c r="E911" s="1" t="s">
        <v>5022</v>
      </c>
      <c r="F911" s="1" t="s">
        <v>5125</v>
      </c>
      <c r="G911" s="1" t="s">
        <v>4807</v>
      </c>
      <c r="H911" s="1"/>
      <c r="I911" s="1"/>
      <c r="J911" s="1"/>
      <c r="K911" s="1"/>
      <c r="L911">
        <v>1</v>
      </c>
      <c r="M911">
        <v>1</v>
      </c>
      <c r="N911" s="1">
        <v>1</v>
      </c>
      <c r="O911" s="1" t="s">
        <v>5320</v>
      </c>
    </row>
    <row r="912" spans="1:15" x14ac:dyDescent="0.25">
      <c r="A912" s="1" t="s">
        <v>1458</v>
      </c>
      <c r="B912" t="s">
        <v>1459</v>
      </c>
      <c r="C912" t="s">
        <v>5</v>
      </c>
      <c r="D912" t="s">
        <v>6</v>
      </c>
      <c r="E912" s="1" t="s">
        <v>5022</v>
      </c>
      <c r="F912" s="1" t="s">
        <v>5562</v>
      </c>
      <c r="G912" s="1" t="s">
        <v>4807</v>
      </c>
      <c r="H912" s="1"/>
      <c r="I912" s="1"/>
      <c r="J912" s="1"/>
      <c r="K912" s="1"/>
      <c r="L912">
        <v>1</v>
      </c>
      <c r="M912">
        <v>1</v>
      </c>
      <c r="N912" s="1">
        <v>1</v>
      </c>
      <c r="O912" s="1" t="s">
        <v>5320</v>
      </c>
    </row>
    <row r="913" spans="1:15" x14ac:dyDescent="0.25">
      <c r="A913" s="1" t="s">
        <v>2181</v>
      </c>
      <c r="B913" t="s">
        <v>2182</v>
      </c>
      <c r="C913" t="s">
        <v>5</v>
      </c>
      <c r="D913" t="s">
        <v>6</v>
      </c>
      <c r="E913" s="1" t="s">
        <v>5022</v>
      </c>
      <c r="F913" s="1" t="s">
        <v>5119</v>
      </c>
      <c r="G913" s="1" t="s">
        <v>4807</v>
      </c>
      <c r="H913" s="1"/>
      <c r="I913" s="1"/>
      <c r="J913" s="1"/>
      <c r="K913" s="1" t="s">
        <v>5541</v>
      </c>
      <c r="L913">
        <v>1</v>
      </c>
      <c r="M913">
        <v>2</v>
      </c>
      <c r="N913" s="1">
        <v>1</v>
      </c>
      <c r="O913" s="1" t="s">
        <v>5320</v>
      </c>
    </row>
    <row r="914" spans="1:15" x14ac:dyDescent="0.25">
      <c r="A914" s="1" t="s">
        <v>1460</v>
      </c>
      <c r="B914" t="s">
        <v>1461</v>
      </c>
      <c r="C914" t="s">
        <v>5</v>
      </c>
      <c r="D914" t="s">
        <v>6</v>
      </c>
      <c r="E914" s="1" t="s">
        <v>5022</v>
      </c>
      <c r="F914" s="1" t="s">
        <v>4670</v>
      </c>
      <c r="G914" s="1" t="s">
        <v>4807</v>
      </c>
      <c r="H914" s="1" t="s">
        <v>4425</v>
      </c>
      <c r="I914" s="1"/>
      <c r="J914" s="1"/>
      <c r="K914" s="1"/>
      <c r="L914">
        <v>1</v>
      </c>
      <c r="M914">
        <v>2</v>
      </c>
      <c r="N914" s="1">
        <v>1</v>
      </c>
      <c r="O914" s="1" t="s">
        <v>5320</v>
      </c>
    </row>
    <row r="915" spans="1:15" x14ac:dyDescent="0.25">
      <c r="A915" s="1" t="s">
        <v>1462</v>
      </c>
      <c r="B915" t="s">
        <v>1463</v>
      </c>
      <c r="C915" t="s">
        <v>5</v>
      </c>
      <c r="D915" t="s">
        <v>6</v>
      </c>
      <c r="E915" s="1" t="s">
        <v>5022</v>
      </c>
      <c r="F915" s="1" t="s">
        <v>4568</v>
      </c>
      <c r="G915" s="1" t="s">
        <v>4807</v>
      </c>
      <c r="H915" s="1"/>
      <c r="I915" s="1"/>
      <c r="J915" s="1"/>
      <c r="K915" s="1"/>
      <c r="L915">
        <v>1</v>
      </c>
      <c r="M915">
        <v>1</v>
      </c>
      <c r="N915" s="1">
        <v>1</v>
      </c>
      <c r="O915" s="1" t="s">
        <v>5320</v>
      </c>
    </row>
    <row r="916" spans="1:15" x14ac:dyDescent="0.25">
      <c r="A916" s="1" t="s">
        <v>1464</v>
      </c>
      <c r="B916" t="s">
        <v>1465</v>
      </c>
      <c r="C916" t="s">
        <v>5</v>
      </c>
      <c r="D916" t="s">
        <v>6</v>
      </c>
      <c r="E916" s="1" t="s">
        <v>5022</v>
      </c>
      <c r="F916" s="1" t="s">
        <v>4582</v>
      </c>
      <c r="G916" s="1" t="s">
        <v>4807</v>
      </c>
      <c r="H916" s="1" t="s">
        <v>4534</v>
      </c>
      <c r="I916" s="1"/>
      <c r="J916" s="1"/>
      <c r="K916" s="1"/>
      <c r="L916">
        <v>1</v>
      </c>
      <c r="M916">
        <v>2</v>
      </c>
      <c r="N916" s="1">
        <v>1</v>
      </c>
      <c r="O916" s="1" t="s">
        <v>5320</v>
      </c>
    </row>
    <row r="917" spans="1:15" x14ac:dyDescent="0.25">
      <c r="A917" s="1" t="s">
        <v>1466</v>
      </c>
      <c r="B917" t="s">
        <v>1467</v>
      </c>
      <c r="C917" t="s">
        <v>5</v>
      </c>
      <c r="D917" t="s">
        <v>6</v>
      </c>
      <c r="E917" s="1" t="s">
        <v>5022</v>
      </c>
      <c r="F917" s="1" t="s">
        <v>5052</v>
      </c>
      <c r="G917" s="1" t="s">
        <v>4807</v>
      </c>
      <c r="H917" s="1" t="s">
        <v>4438</v>
      </c>
      <c r="I917" s="1"/>
      <c r="J917" s="1"/>
      <c r="K917" s="1" t="s">
        <v>5542</v>
      </c>
      <c r="L917">
        <v>1</v>
      </c>
      <c r="M917">
        <v>3</v>
      </c>
      <c r="N917" s="1">
        <v>1</v>
      </c>
      <c r="O917" s="1" t="s">
        <v>5320</v>
      </c>
    </row>
    <row r="918" spans="1:15" x14ac:dyDescent="0.25">
      <c r="A918" s="1" t="s">
        <v>1468</v>
      </c>
      <c r="B918" t="s">
        <v>1469</v>
      </c>
      <c r="C918" t="s">
        <v>5</v>
      </c>
      <c r="D918" t="s">
        <v>6</v>
      </c>
      <c r="E918" s="1" t="s">
        <v>5022</v>
      </c>
      <c r="F918" s="1" t="s">
        <v>4615</v>
      </c>
      <c r="G918" s="1" t="s">
        <v>4807</v>
      </c>
      <c r="H918" s="1"/>
      <c r="I918" s="1"/>
      <c r="J918" s="1"/>
      <c r="K918" s="1" t="s">
        <v>5743</v>
      </c>
      <c r="L918">
        <v>1</v>
      </c>
      <c r="M918">
        <v>2</v>
      </c>
      <c r="N918" s="1">
        <v>1</v>
      </c>
      <c r="O918" s="1" t="s">
        <v>5320</v>
      </c>
    </row>
    <row r="919" spans="1:15" x14ac:dyDescent="0.25">
      <c r="A919" s="1" t="s">
        <v>1470</v>
      </c>
      <c r="B919" t="s">
        <v>1471</v>
      </c>
      <c r="C919" t="s">
        <v>5</v>
      </c>
      <c r="D919" t="s">
        <v>6</v>
      </c>
      <c r="E919" s="1" t="s">
        <v>5022</v>
      </c>
      <c r="F919" s="1" t="s">
        <v>5151</v>
      </c>
      <c r="G919" s="1" t="s">
        <v>4820</v>
      </c>
      <c r="H919" s="1"/>
      <c r="I919" s="1"/>
      <c r="J919" s="1"/>
      <c r="K919" s="1"/>
      <c r="L919">
        <v>1</v>
      </c>
      <c r="M919">
        <v>1</v>
      </c>
      <c r="N919" s="1">
        <v>1</v>
      </c>
      <c r="O919" s="1" t="s">
        <v>5320</v>
      </c>
    </row>
    <row r="920" spans="1:15" x14ac:dyDescent="0.25">
      <c r="A920" s="1" t="s">
        <v>1472</v>
      </c>
      <c r="B920" t="s">
        <v>1473</v>
      </c>
      <c r="C920" t="s">
        <v>5</v>
      </c>
      <c r="D920" t="s">
        <v>353</v>
      </c>
      <c r="E920" s="1" t="s">
        <v>5022</v>
      </c>
      <c r="F920" s="1" t="s">
        <v>4662</v>
      </c>
      <c r="G920" s="1" t="s">
        <v>4812</v>
      </c>
      <c r="H920" s="1" t="s">
        <v>4425</v>
      </c>
      <c r="I920" s="1"/>
      <c r="J920" s="1"/>
      <c r="K920" s="1"/>
      <c r="L920">
        <v>1</v>
      </c>
      <c r="M920">
        <v>2</v>
      </c>
      <c r="N920" s="1">
        <v>1</v>
      </c>
      <c r="O920" s="1" t="s">
        <v>5320</v>
      </c>
    </row>
    <row r="921" spans="1:15" x14ac:dyDescent="0.25">
      <c r="A921" s="1" t="s">
        <v>1474</v>
      </c>
      <c r="B921" t="s">
        <v>1475</v>
      </c>
      <c r="C921" t="s">
        <v>5</v>
      </c>
      <c r="D921" t="s">
        <v>23</v>
      </c>
      <c r="E921" s="1" t="s">
        <v>5024</v>
      </c>
      <c r="F921" s="1" t="s">
        <v>4720</v>
      </c>
      <c r="G921" s="1" t="s">
        <v>4806</v>
      </c>
      <c r="H921" s="1" t="s">
        <v>4537</v>
      </c>
      <c r="I921" s="1"/>
      <c r="J921" s="1" t="s">
        <v>4470</v>
      </c>
      <c r="K921" s="1"/>
      <c r="L921">
        <v>1</v>
      </c>
      <c r="M921">
        <v>3</v>
      </c>
      <c r="N921" s="1">
        <v>1</v>
      </c>
      <c r="O921" s="1" t="s">
        <v>5320</v>
      </c>
    </row>
    <row r="922" spans="1:15" x14ac:dyDescent="0.25">
      <c r="A922" s="1" t="s">
        <v>2183</v>
      </c>
      <c r="B922" t="s">
        <v>2184</v>
      </c>
      <c r="C922" t="s">
        <v>5</v>
      </c>
      <c r="D922" t="s">
        <v>23</v>
      </c>
      <c r="E922" s="1" t="s">
        <v>5022</v>
      </c>
      <c r="F922" s="1" t="s">
        <v>5259</v>
      </c>
      <c r="G922" s="1" t="s">
        <v>4810</v>
      </c>
      <c r="H922" s="1" t="s">
        <v>4538</v>
      </c>
      <c r="I922" s="1"/>
      <c r="J922" s="1"/>
      <c r="K922" s="1"/>
      <c r="L922">
        <v>1</v>
      </c>
      <c r="M922">
        <v>2</v>
      </c>
      <c r="N922" s="1">
        <v>1</v>
      </c>
      <c r="O922" s="1" t="s">
        <v>5320</v>
      </c>
    </row>
    <row r="923" spans="1:15" x14ac:dyDescent="0.25">
      <c r="A923" s="1" t="s">
        <v>1476</v>
      </c>
      <c r="B923" t="s">
        <v>1477</v>
      </c>
      <c r="C923" t="s">
        <v>5</v>
      </c>
      <c r="D923" t="s">
        <v>23</v>
      </c>
      <c r="E923" s="1" t="s">
        <v>5024</v>
      </c>
      <c r="F923" s="1" t="s">
        <v>4589</v>
      </c>
      <c r="G923" s="1" t="s">
        <v>4840</v>
      </c>
      <c r="H923" s="1" t="s">
        <v>4519</v>
      </c>
      <c r="I923" s="1"/>
      <c r="J923" s="1" t="s">
        <v>4539</v>
      </c>
      <c r="K923" s="1" t="s">
        <v>5289</v>
      </c>
      <c r="L923">
        <v>1</v>
      </c>
      <c r="M923">
        <v>4</v>
      </c>
      <c r="N923" s="1">
        <v>1</v>
      </c>
      <c r="O923" s="1" t="s">
        <v>5320</v>
      </c>
    </row>
    <row r="924" spans="1:15" x14ac:dyDescent="0.25">
      <c r="A924" s="1" t="s">
        <v>1478</v>
      </c>
      <c r="B924" t="s">
        <v>1479</v>
      </c>
      <c r="C924" t="s">
        <v>5</v>
      </c>
      <c r="D924" t="s">
        <v>233</v>
      </c>
      <c r="E924" s="1" t="s">
        <v>5022</v>
      </c>
      <c r="F924" s="1" t="s">
        <v>5381</v>
      </c>
      <c r="G924" s="1" t="s">
        <v>4807</v>
      </c>
      <c r="H924" s="1" t="s">
        <v>4460</v>
      </c>
      <c r="I924" s="1"/>
      <c r="J924" s="1"/>
      <c r="K924" s="1"/>
      <c r="L924">
        <v>1</v>
      </c>
      <c r="M924">
        <v>2</v>
      </c>
      <c r="N924" s="1">
        <v>1</v>
      </c>
      <c r="O924" s="1" t="s">
        <v>5320</v>
      </c>
    </row>
    <row r="925" spans="1:15" x14ac:dyDescent="0.25">
      <c r="A925" s="1" t="s">
        <v>2185</v>
      </c>
      <c r="B925" t="s">
        <v>2186</v>
      </c>
      <c r="C925" t="s">
        <v>5</v>
      </c>
      <c r="D925" t="s">
        <v>210</v>
      </c>
      <c r="E925" s="1" t="s">
        <v>5023</v>
      </c>
      <c r="F925" s="1" t="s">
        <v>5186</v>
      </c>
      <c r="G925" s="1" t="s">
        <v>4807</v>
      </c>
      <c r="H925" s="1"/>
      <c r="I925" s="1"/>
      <c r="J925" s="1"/>
      <c r="K925" s="1"/>
      <c r="L925">
        <v>1</v>
      </c>
      <c r="M925">
        <v>1</v>
      </c>
      <c r="N925" s="1">
        <v>1</v>
      </c>
      <c r="O925" s="1" t="s">
        <v>5320</v>
      </c>
    </row>
    <row r="926" spans="1:15" x14ac:dyDescent="0.25">
      <c r="A926" s="1" t="s">
        <v>2187</v>
      </c>
      <c r="B926" t="s">
        <v>2188</v>
      </c>
      <c r="C926" t="s">
        <v>5</v>
      </c>
      <c r="D926" t="s">
        <v>233</v>
      </c>
      <c r="E926" s="1" t="s">
        <v>5022</v>
      </c>
      <c r="F926" s="1" t="s">
        <v>5118</v>
      </c>
      <c r="G926" s="1" t="s">
        <v>4807</v>
      </c>
      <c r="H926" s="1"/>
      <c r="I926" s="1"/>
      <c r="J926" s="1"/>
      <c r="K926" s="1"/>
      <c r="L926">
        <v>1</v>
      </c>
      <c r="M926">
        <v>1</v>
      </c>
      <c r="N926" s="1">
        <v>1</v>
      </c>
      <c r="O926" s="1" t="s">
        <v>5320</v>
      </c>
    </row>
    <row r="927" spans="1:15" x14ac:dyDescent="0.25">
      <c r="A927" s="1" t="s">
        <v>1480</v>
      </c>
      <c r="B927" t="s">
        <v>1481</v>
      </c>
      <c r="C927" t="s">
        <v>5</v>
      </c>
      <c r="D927" t="s">
        <v>210</v>
      </c>
      <c r="E927" s="1" t="s">
        <v>5022</v>
      </c>
      <c r="F927" s="1" t="s">
        <v>4659</v>
      </c>
      <c r="G927" s="1" t="s">
        <v>4807</v>
      </c>
      <c r="H927" s="1"/>
      <c r="I927" s="1"/>
      <c r="J927" s="1"/>
      <c r="K927" s="1"/>
      <c r="L927">
        <v>1</v>
      </c>
      <c r="M927">
        <v>1</v>
      </c>
      <c r="N927" s="1">
        <v>1</v>
      </c>
      <c r="O927" s="1" t="s">
        <v>5320</v>
      </c>
    </row>
    <row r="928" spans="1:15" x14ac:dyDescent="0.25">
      <c r="A928" s="1" t="s">
        <v>2189</v>
      </c>
      <c r="B928" t="s">
        <v>2190</v>
      </c>
      <c r="C928" t="s">
        <v>5</v>
      </c>
      <c r="D928" t="s">
        <v>205</v>
      </c>
      <c r="E928" s="1" t="s">
        <v>5022</v>
      </c>
      <c r="F928" s="1" t="s">
        <v>5187</v>
      </c>
      <c r="G928" s="1" t="s">
        <v>4807</v>
      </c>
      <c r="H928" s="1"/>
      <c r="I928" s="1"/>
      <c r="J928" s="1"/>
      <c r="K928" s="1"/>
      <c r="L928">
        <v>1</v>
      </c>
      <c r="M928">
        <v>1</v>
      </c>
      <c r="N928" s="1">
        <v>1</v>
      </c>
      <c r="O928" s="1" t="s">
        <v>5320</v>
      </c>
    </row>
    <row r="929" spans="1:15" x14ac:dyDescent="0.25">
      <c r="A929" s="1" t="s">
        <v>2191</v>
      </c>
      <c r="B929" t="s">
        <v>2192</v>
      </c>
      <c r="C929" t="s">
        <v>5</v>
      </c>
      <c r="D929" t="s">
        <v>205</v>
      </c>
      <c r="E929" s="1" t="s">
        <v>5022</v>
      </c>
      <c r="F929" s="1" t="s">
        <v>4705</v>
      </c>
      <c r="G929" s="1" t="s">
        <v>4807</v>
      </c>
      <c r="H929" s="1"/>
      <c r="I929" s="1"/>
      <c r="J929" s="1"/>
      <c r="K929" s="1"/>
      <c r="L929">
        <v>1</v>
      </c>
      <c r="M929">
        <v>1</v>
      </c>
      <c r="N929" s="1">
        <v>1</v>
      </c>
      <c r="O929" s="1" t="s">
        <v>5320</v>
      </c>
    </row>
    <row r="930" spans="1:15" x14ac:dyDescent="0.25">
      <c r="A930" s="1" t="s">
        <v>1482</v>
      </c>
      <c r="B930" t="s">
        <v>1483</v>
      </c>
      <c r="C930" t="s">
        <v>5</v>
      </c>
      <c r="D930" t="s">
        <v>205</v>
      </c>
      <c r="E930" s="1" t="s">
        <v>5022</v>
      </c>
      <c r="F930" s="1" t="s">
        <v>4706</v>
      </c>
      <c r="G930" s="1" t="s">
        <v>4807</v>
      </c>
      <c r="H930" s="1"/>
      <c r="I930" s="1"/>
      <c r="J930" s="1"/>
      <c r="K930" s="1"/>
      <c r="L930">
        <v>1</v>
      </c>
      <c r="M930">
        <v>1</v>
      </c>
      <c r="N930" s="1">
        <v>1</v>
      </c>
      <c r="O930" s="1" t="s">
        <v>5320</v>
      </c>
    </row>
    <row r="931" spans="1:15" x14ac:dyDescent="0.25">
      <c r="A931" s="1" t="s">
        <v>1484</v>
      </c>
      <c r="B931" t="s">
        <v>1485</v>
      </c>
      <c r="C931" t="s">
        <v>5</v>
      </c>
      <c r="D931" t="s">
        <v>353</v>
      </c>
      <c r="E931" s="1" t="s">
        <v>5022</v>
      </c>
      <c r="F931" s="1" t="s">
        <v>5744</v>
      </c>
      <c r="G931" s="1" t="s">
        <v>4807</v>
      </c>
      <c r="H931" s="1"/>
      <c r="I931" s="1"/>
      <c r="J931" s="1"/>
      <c r="K931" s="1" t="s">
        <v>5745</v>
      </c>
      <c r="L931">
        <v>1</v>
      </c>
      <c r="M931">
        <v>2</v>
      </c>
      <c r="N931" s="1">
        <v>1</v>
      </c>
      <c r="O931" s="1" t="s">
        <v>5320</v>
      </c>
    </row>
    <row r="932" spans="1:15" x14ac:dyDescent="0.25">
      <c r="A932" s="1" t="s">
        <v>1486</v>
      </c>
      <c r="B932" t="s">
        <v>1487</v>
      </c>
      <c r="C932" t="s">
        <v>5</v>
      </c>
      <c r="D932" t="s">
        <v>353</v>
      </c>
      <c r="E932" s="1" t="s">
        <v>5022</v>
      </c>
      <c r="F932" s="1" t="s">
        <v>5031</v>
      </c>
      <c r="G932" s="1" t="s">
        <v>4807</v>
      </c>
      <c r="H932" s="1"/>
      <c r="I932" s="1"/>
      <c r="J932" s="1"/>
      <c r="K932" s="1" t="s">
        <v>5053</v>
      </c>
      <c r="L932">
        <v>1</v>
      </c>
      <c r="M932">
        <v>2</v>
      </c>
      <c r="N932" s="1">
        <v>1</v>
      </c>
      <c r="O932" s="1" t="s">
        <v>5320</v>
      </c>
    </row>
    <row r="933" spans="1:15" x14ac:dyDescent="0.25">
      <c r="A933" s="1" t="s">
        <v>2193</v>
      </c>
      <c r="B933" t="s">
        <v>2194</v>
      </c>
      <c r="C933" t="s">
        <v>5</v>
      </c>
      <c r="D933" t="s">
        <v>353</v>
      </c>
      <c r="E933" s="1" t="s">
        <v>5024</v>
      </c>
      <c r="F933" s="1" t="s">
        <v>4656</v>
      </c>
      <c r="G933" s="1" t="s">
        <v>4806</v>
      </c>
      <c r="H933" s="1"/>
      <c r="I933" s="1"/>
      <c r="J933" s="1" t="s">
        <v>4540</v>
      </c>
      <c r="K933" s="1" t="s">
        <v>5746</v>
      </c>
      <c r="L933">
        <v>1</v>
      </c>
      <c r="M933">
        <v>3</v>
      </c>
      <c r="N933" s="1">
        <v>1</v>
      </c>
      <c r="O933" s="1" t="s">
        <v>5320</v>
      </c>
    </row>
    <row r="934" spans="1:15" x14ac:dyDescent="0.25">
      <c r="A934" s="1" t="s">
        <v>1488</v>
      </c>
      <c r="B934" t="s">
        <v>1489</v>
      </c>
      <c r="C934" t="s">
        <v>5</v>
      </c>
      <c r="D934" t="s">
        <v>353</v>
      </c>
      <c r="E934" s="1" t="s">
        <v>5022</v>
      </c>
      <c r="F934" s="1" t="s">
        <v>4736</v>
      </c>
      <c r="G934" s="1" t="s">
        <v>4806</v>
      </c>
      <c r="H934" s="1" t="s">
        <v>4431</v>
      </c>
      <c r="I934" s="1"/>
      <c r="J934" s="1"/>
      <c r="K934" s="1"/>
      <c r="L934">
        <v>1</v>
      </c>
      <c r="M934">
        <v>2</v>
      </c>
      <c r="N934" s="1">
        <v>1</v>
      </c>
      <c r="O934" s="1" t="s">
        <v>5320</v>
      </c>
    </row>
    <row r="935" spans="1:15" x14ac:dyDescent="0.25">
      <c r="A935" s="1" t="s">
        <v>1490</v>
      </c>
      <c r="B935" t="s">
        <v>1491</v>
      </c>
      <c r="C935" t="s">
        <v>5</v>
      </c>
      <c r="D935" t="s">
        <v>353</v>
      </c>
      <c r="E935" s="1" t="s">
        <v>5022</v>
      </c>
      <c r="F935" s="1" t="s">
        <v>5026</v>
      </c>
      <c r="G935" s="1" t="s">
        <v>4814</v>
      </c>
      <c r="H935" s="1" t="s">
        <v>4519</v>
      </c>
      <c r="I935" s="1"/>
      <c r="J935" s="1"/>
      <c r="K935" s="1"/>
      <c r="L935">
        <v>1</v>
      </c>
      <c r="M935">
        <v>2</v>
      </c>
      <c r="N935" s="1">
        <v>1</v>
      </c>
      <c r="O935" s="1" t="s">
        <v>5320</v>
      </c>
    </row>
    <row r="936" spans="1:15" x14ac:dyDescent="0.25">
      <c r="A936" s="1" t="s">
        <v>1492</v>
      </c>
      <c r="B936" t="s">
        <v>1493</v>
      </c>
      <c r="C936" t="s">
        <v>5</v>
      </c>
      <c r="D936" t="s">
        <v>353</v>
      </c>
      <c r="E936" s="1" t="s">
        <v>5022</v>
      </c>
      <c r="F936" s="1" t="s">
        <v>4636</v>
      </c>
      <c r="G936" s="1" t="s">
        <v>4808</v>
      </c>
      <c r="H936" s="1" t="s">
        <v>4434</v>
      </c>
      <c r="I936" s="1"/>
      <c r="J936" s="1"/>
      <c r="K936" s="1" t="s">
        <v>5747</v>
      </c>
      <c r="L936">
        <v>1</v>
      </c>
      <c r="M936">
        <v>3</v>
      </c>
      <c r="N936" s="1">
        <v>1</v>
      </c>
      <c r="O936" s="1" t="s">
        <v>5320</v>
      </c>
    </row>
    <row r="937" spans="1:15" x14ac:dyDescent="0.25">
      <c r="A937" s="1" t="s">
        <v>1494</v>
      </c>
      <c r="B937" t="s">
        <v>1495</v>
      </c>
      <c r="C937" t="s">
        <v>5</v>
      </c>
      <c r="D937" t="s">
        <v>353</v>
      </c>
      <c r="E937" s="1" t="s">
        <v>5022</v>
      </c>
      <c r="F937" s="1" t="s">
        <v>4751</v>
      </c>
      <c r="G937" s="1" t="s">
        <v>4807</v>
      </c>
      <c r="H937" s="1" t="s">
        <v>4433</v>
      </c>
      <c r="I937" s="1"/>
      <c r="J937" s="1" t="s">
        <v>4541</v>
      </c>
      <c r="K937" s="1" t="s">
        <v>5394</v>
      </c>
      <c r="L937">
        <v>1</v>
      </c>
      <c r="M937">
        <v>4</v>
      </c>
      <c r="N937" s="1">
        <v>1</v>
      </c>
      <c r="O937" s="1" t="s">
        <v>5320</v>
      </c>
    </row>
    <row r="938" spans="1:15" x14ac:dyDescent="0.25">
      <c r="A938" s="1" t="s">
        <v>1496</v>
      </c>
      <c r="B938" t="s">
        <v>1497</v>
      </c>
      <c r="C938" t="s">
        <v>5</v>
      </c>
      <c r="D938" t="s">
        <v>353</v>
      </c>
      <c r="E938" s="1" t="s">
        <v>5022</v>
      </c>
      <c r="F938" s="1" t="s">
        <v>5189</v>
      </c>
      <c r="G938" s="1" t="s">
        <v>4806</v>
      </c>
      <c r="H938" s="1" t="s">
        <v>4510</v>
      </c>
      <c r="I938" s="1"/>
      <c r="J938" s="1" t="s">
        <v>4542</v>
      </c>
      <c r="K938" s="1"/>
      <c r="L938">
        <v>1</v>
      </c>
      <c r="M938">
        <v>3</v>
      </c>
      <c r="N938" s="1">
        <v>1</v>
      </c>
      <c r="O938" s="1" t="s">
        <v>5320</v>
      </c>
    </row>
    <row r="939" spans="1:15" x14ac:dyDescent="0.25">
      <c r="A939" s="1" t="s">
        <v>1498</v>
      </c>
      <c r="B939" t="s">
        <v>1499</v>
      </c>
      <c r="C939" t="s">
        <v>5</v>
      </c>
      <c r="D939" t="s">
        <v>353</v>
      </c>
      <c r="E939" s="1" t="s">
        <v>5024</v>
      </c>
      <c r="F939" s="1" t="s">
        <v>5748</v>
      </c>
      <c r="G939" s="1" t="s">
        <v>4814</v>
      </c>
      <c r="H939" s="1"/>
      <c r="I939" s="1" t="s">
        <v>4543</v>
      </c>
      <c r="J939" s="1" t="s">
        <v>4470</v>
      </c>
      <c r="K939" s="1" t="s">
        <v>5749</v>
      </c>
      <c r="L939">
        <v>1</v>
      </c>
      <c r="M939">
        <v>4</v>
      </c>
      <c r="N939" s="1">
        <v>1</v>
      </c>
      <c r="O939" s="1" t="s">
        <v>5320</v>
      </c>
    </row>
    <row r="940" spans="1:15" x14ac:dyDescent="0.25">
      <c r="A940" s="1" t="s">
        <v>2195</v>
      </c>
      <c r="B940" t="s">
        <v>2196</v>
      </c>
      <c r="C940" t="s">
        <v>5</v>
      </c>
      <c r="D940" t="s">
        <v>353</v>
      </c>
      <c r="E940" s="1" t="s">
        <v>5022</v>
      </c>
      <c r="F940" s="1" t="s">
        <v>4756</v>
      </c>
      <c r="G940" s="1" t="s">
        <v>4807</v>
      </c>
      <c r="H940" s="1"/>
      <c r="I940" s="1"/>
      <c r="J940" s="1"/>
      <c r="K940" s="1"/>
      <c r="L940">
        <v>1</v>
      </c>
      <c r="M940">
        <v>1</v>
      </c>
      <c r="N940" s="1">
        <v>1</v>
      </c>
      <c r="O940" s="1" t="s">
        <v>5320</v>
      </c>
    </row>
    <row r="941" spans="1:15" x14ac:dyDescent="0.25">
      <c r="A941" s="1" t="s">
        <v>1500</v>
      </c>
      <c r="B941" t="s">
        <v>1501</v>
      </c>
      <c r="C941" t="s">
        <v>5</v>
      </c>
      <c r="D941" t="s">
        <v>353</v>
      </c>
      <c r="E941" s="1" t="s">
        <v>5024</v>
      </c>
      <c r="F941" s="1" t="s">
        <v>4598</v>
      </c>
      <c r="G941" s="1" t="s">
        <v>4817</v>
      </c>
      <c r="H941" s="1" t="s">
        <v>5054</v>
      </c>
      <c r="I941" s="1"/>
      <c r="J941" s="1"/>
      <c r="K941" s="1" t="s">
        <v>5481</v>
      </c>
      <c r="L941">
        <v>1</v>
      </c>
      <c r="M941">
        <v>3</v>
      </c>
      <c r="N941" s="1">
        <v>1</v>
      </c>
      <c r="O941" s="1" t="s">
        <v>5320</v>
      </c>
    </row>
    <row r="942" spans="1:15" x14ac:dyDescent="0.25">
      <c r="A942" s="1" t="s">
        <v>1502</v>
      </c>
      <c r="B942" t="s">
        <v>1503</v>
      </c>
      <c r="C942" t="s">
        <v>5</v>
      </c>
      <c r="D942" t="s">
        <v>353</v>
      </c>
      <c r="E942" s="1" t="s">
        <v>5022</v>
      </c>
      <c r="F942" s="1" t="s">
        <v>5190</v>
      </c>
      <c r="G942" s="1" t="s">
        <v>4807</v>
      </c>
      <c r="H942" s="1" t="s">
        <v>4544</v>
      </c>
      <c r="I942" s="1"/>
      <c r="J942" s="1"/>
      <c r="K942" s="1"/>
      <c r="L942">
        <v>1</v>
      </c>
      <c r="M942">
        <v>2</v>
      </c>
      <c r="N942" s="1">
        <v>1</v>
      </c>
      <c r="O942" s="1" t="s">
        <v>5320</v>
      </c>
    </row>
    <row r="943" spans="1:15" x14ac:dyDescent="0.25">
      <c r="A943" s="1" t="s">
        <v>1504</v>
      </c>
      <c r="B943" t="s">
        <v>1505</v>
      </c>
      <c r="C943" t="s">
        <v>5</v>
      </c>
      <c r="D943" t="s">
        <v>353</v>
      </c>
      <c r="E943" s="1" t="s">
        <v>5022</v>
      </c>
      <c r="F943" s="1" t="s">
        <v>4611</v>
      </c>
      <c r="G943" s="1" t="s">
        <v>4810</v>
      </c>
      <c r="H943" s="1" t="s">
        <v>4440</v>
      </c>
      <c r="I943" s="1"/>
      <c r="J943" s="1"/>
      <c r="K943" s="1" t="s">
        <v>5750</v>
      </c>
      <c r="L943">
        <v>1</v>
      </c>
      <c r="M943">
        <v>3</v>
      </c>
      <c r="N943" s="1">
        <v>1</v>
      </c>
      <c r="O943" s="1" t="s">
        <v>5320</v>
      </c>
    </row>
    <row r="944" spans="1:15" x14ac:dyDescent="0.25">
      <c r="A944" s="1" t="s">
        <v>1506</v>
      </c>
      <c r="B944" t="s">
        <v>1507</v>
      </c>
      <c r="C944" t="s">
        <v>5</v>
      </c>
      <c r="D944" t="s">
        <v>353</v>
      </c>
      <c r="E944" s="1" t="s">
        <v>5022</v>
      </c>
      <c r="F944" s="1" t="s">
        <v>4601</v>
      </c>
      <c r="G944" s="1" t="s">
        <v>4813</v>
      </c>
      <c r="H944" s="1"/>
      <c r="I944" s="1"/>
      <c r="J944" s="1"/>
      <c r="K944" s="1"/>
      <c r="L944">
        <v>1</v>
      </c>
      <c r="M944">
        <v>1</v>
      </c>
      <c r="N944" s="1">
        <v>1</v>
      </c>
      <c r="O944" s="1" t="s">
        <v>5320</v>
      </c>
    </row>
    <row r="945" spans="1:15" x14ac:dyDescent="0.25">
      <c r="A945" s="1" t="s">
        <v>1508</v>
      </c>
      <c r="B945" t="s">
        <v>1509</v>
      </c>
      <c r="C945" t="s">
        <v>5</v>
      </c>
      <c r="D945" t="s">
        <v>353</v>
      </c>
      <c r="E945" s="1" t="s">
        <v>5024</v>
      </c>
      <c r="F945" s="1" t="s">
        <v>4629</v>
      </c>
      <c r="G945" s="1" t="s">
        <v>4809</v>
      </c>
      <c r="H945" s="1"/>
      <c r="I945" s="1"/>
      <c r="J945" s="1"/>
      <c r="K945" s="1"/>
      <c r="L945">
        <v>1</v>
      </c>
      <c r="M945">
        <v>1</v>
      </c>
      <c r="N945" s="1">
        <v>1</v>
      </c>
      <c r="O945" s="1" t="s">
        <v>5320</v>
      </c>
    </row>
    <row r="946" spans="1:15" x14ac:dyDescent="0.25">
      <c r="A946" s="1" t="s">
        <v>1510</v>
      </c>
      <c r="B946" t="s">
        <v>1511</v>
      </c>
      <c r="C946" t="s">
        <v>5</v>
      </c>
      <c r="D946" t="s">
        <v>353</v>
      </c>
      <c r="E946" s="1" t="s">
        <v>5022</v>
      </c>
      <c r="F946" s="1" t="s">
        <v>4663</v>
      </c>
      <c r="G946" s="1" t="s">
        <v>4807</v>
      </c>
      <c r="H946" s="1" t="s">
        <v>4545</v>
      </c>
      <c r="I946" s="1"/>
      <c r="J946" s="1"/>
      <c r="K946" s="1"/>
      <c r="L946">
        <v>1</v>
      </c>
      <c r="M946">
        <v>2</v>
      </c>
      <c r="N946" s="1">
        <v>1</v>
      </c>
      <c r="O946" s="1" t="s">
        <v>5320</v>
      </c>
    </row>
    <row r="947" spans="1:15" x14ac:dyDescent="0.25">
      <c r="A947" s="1" t="s">
        <v>1512</v>
      </c>
      <c r="B947" t="s">
        <v>1513</v>
      </c>
      <c r="C947" t="s">
        <v>5</v>
      </c>
      <c r="D947" t="s">
        <v>353</v>
      </c>
      <c r="E947" s="1" t="s">
        <v>5024</v>
      </c>
      <c r="F947" s="1" t="s">
        <v>4764</v>
      </c>
      <c r="G947" s="1" t="s">
        <v>4812</v>
      </c>
      <c r="H947" s="1"/>
      <c r="I947" s="1"/>
      <c r="J947" s="1"/>
      <c r="K947" s="1"/>
      <c r="L947">
        <v>1</v>
      </c>
      <c r="M947">
        <v>1</v>
      </c>
      <c r="N947" s="1">
        <v>1</v>
      </c>
      <c r="O947" s="1" t="s">
        <v>5320</v>
      </c>
    </row>
    <row r="948" spans="1:15" x14ac:dyDescent="0.25">
      <c r="A948" s="1" t="s">
        <v>1514</v>
      </c>
      <c r="B948" t="s">
        <v>1515</v>
      </c>
      <c r="C948" t="s">
        <v>5</v>
      </c>
      <c r="D948" t="s">
        <v>233</v>
      </c>
      <c r="E948" s="1" t="s">
        <v>5022</v>
      </c>
      <c r="F948" s="1" t="s">
        <v>4632</v>
      </c>
      <c r="G948" s="1" t="s">
        <v>4808</v>
      </c>
      <c r="H948" s="1"/>
      <c r="I948" s="1"/>
      <c r="J948" s="1"/>
      <c r="K948" s="1"/>
      <c r="L948">
        <v>1</v>
      </c>
      <c r="M948">
        <v>1</v>
      </c>
      <c r="N948" s="1">
        <v>1</v>
      </c>
      <c r="O948" s="1" t="s">
        <v>5320</v>
      </c>
    </row>
    <row r="949" spans="1:15" x14ac:dyDescent="0.25">
      <c r="A949" s="1" t="s">
        <v>1516</v>
      </c>
      <c r="B949" t="s">
        <v>1517</v>
      </c>
      <c r="C949" t="s">
        <v>5</v>
      </c>
      <c r="D949" t="s">
        <v>233</v>
      </c>
      <c r="E949" s="1" t="s">
        <v>5022</v>
      </c>
      <c r="F949" s="1" t="s">
        <v>5191</v>
      </c>
      <c r="G949" s="1" t="s">
        <v>4816</v>
      </c>
      <c r="H949" s="1"/>
      <c r="I949" s="1"/>
      <c r="J949" s="1"/>
      <c r="K949" s="1" t="s">
        <v>5543</v>
      </c>
      <c r="L949">
        <v>1</v>
      </c>
      <c r="M949">
        <v>2</v>
      </c>
      <c r="N949" s="1">
        <v>1</v>
      </c>
      <c r="O949" s="1" t="s">
        <v>5320</v>
      </c>
    </row>
    <row r="950" spans="1:15" x14ac:dyDescent="0.25">
      <c r="A950" s="1" t="s">
        <v>1518</v>
      </c>
      <c r="B950" t="s">
        <v>1519</v>
      </c>
      <c r="C950" t="s">
        <v>5</v>
      </c>
      <c r="D950" t="s">
        <v>233</v>
      </c>
      <c r="E950" s="1" t="s">
        <v>5022</v>
      </c>
      <c r="F950" s="1" t="s">
        <v>4633</v>
      </c>
      <c r="G950" s="1" t="s">
        <v>4819</v>
      </c>
      <c r="H950" s="1"/>
      <c r="I950" s="1"/>
      <c r="J950" s="1"/>
      <c r="K950" s="1"/>
      <c r="L950">
        <v>1</v>
      </c>
      <c r="M950">
        <v>1</v>
      </c>
      <c r="N950" s="1">
        <v>1</v>
      </c>
      <c r="O950" s="1" t="s">
        <v>5320</v>
      </c>
    </row>
    <row r="951" spans="1:15" x14ac:dyDescent="0.25">
      <c r="A951" s="1" t="s">
        <v>2197</v>
      </c>
      <c r="B951" t="s">
        <v>2198</v>
      </c>
      <c r="C951" t="s">
        <v>5</v>
      </c>
      <c r="D951" t="s">
        <v>233</v>
      </c>
      <c r="E951" s="1" t="s">
        <v>5022</v>
      </c>
      <c r="F951" s="1" t="s">
        <v>4986</v>
      </c>
      <c r="G951" s="1" t="s">
        <v>4807</v>
      </c>
      <c r="H951" s="1"/>
      <c r="I951" s="1"/>
      <c r="J951" s="1"/>
      <c r="K951" s="1"/>
      <c r="L951">
        <v>1</v>
      </c>
      <c r="M951">
        <v>1</v>
      </c>
      <c r="N951" s="1">
        <v>1</v>
      </c>
      <c r="O951" s="1" t="s">
        <v>5320</v>
      </c>
    </row>
    <row r="952" spans="1:15" x14ac:dyDescent="0.25">
      <c r="A952" s="1" t="s">
        <v>2199</v>
      </c>
      <c r="B952" t="s">
        <v>2200</v>
      </c>
      <c r="C952" t="s">
        <v>5</v>
      </c>
      <c r="D952" t="s">
        <v>233</v>
      </c>
      <c r="E952" s="1" t="s">
        <v>5022</v>
      </c>
      <c r="F952" s="1" t="s">
        <v>4999</v>
      </c>
      <c r="G952" s="1" t="s">
        <v>4807</v>
      </c>
      <c r="H952" s="1"/>
      <c r="I952" s="1"/>
      <c r="J952" s="1"/>
      <c r="K952" s="1"/>
      <c r="L952">
        <v>1</v>
      </c>
      <c r="M952">
        <v>1</v>
      </c>
      <c r="N952" s="1">
        <v>1</v>
      </c>
      <c r="O952" s="1" t="s">
        <v>5320</v>
      </c>
    </row>
    <row r="953" spans="1:15" x14ac:dyDescent="0.25">
      <c r="A953" s="1" t="s">
        <v>1520</v>
      </c>
      <c r="B953" t="s">
        <v>1521</v>
      </c>
      <c r="C953" t="s">
        <v>5</v>
      </c>
      <c r="D953" t="s">
        <v>233</v>
      </c>
      <c r="E953" s="1" t="s">
        <v>5022</v>
      </c>
      <c r="F953" s="1" t="s">
        <v>5290</v>
      </c>
      <c r="G953" s="1" t="s">
        <v>4807</v>
      </c>
      <c r="H953" s="1"/>
      <c r="I953" s="1"/>
      <c r="J953" s="1"/>
      <c r="K953" s="1"/>
      <c r="L953">
        <v>1</v>
      </c>
      <c r="M953">
        <v>1</v>
      </c>
      <c r="N953" s="1">
        <v>1</v>
      </c>
      <c r="O953" s="1" t="s">
        <v>5320</v>
      </c>
    </row>
    <row r="954" spans="1:15" x14ac:dyDescent="0.25">
      <c r="A954" s="1" t="s">
        <v>1522</v>
      </c>
      <c r="B954" t="s">
        <v>1523</v>
      </c>
      <c r="C954" t="s">
        <v>5</v>
      </c>
      <c r="D954" t="s">
        <v>22</v>
      </c>
      <c r="E954" s="1" t="s">
        <v>5022</v>
      </c>
      <c r="F954" s="1" t="s">
        <v>4775</v>
      </c>
      <c r="G954" s="1" t="s">
        <v>4807</v>
      </c>
      <c r="H954" s="1"/>
      <c r="I954" s="1"/>
      <c r="J954" s="1"/>
      <c r="K954" s="1"/>
      <c r="L954">
        <v>1</v>
      </c>
      <c r="M954">
        <v>1</v>
      </c>
      <c r="N954" s="1">
        <v>1</v>
      </c>
      <c r="O954" s="1" t="s">
        <v>5320</v>
      </c>
    </row>
    <row r="955" spans="1:15" x14ac:dyDescent="0.25">
      <c r="A955" s="1" t="s">
        <v>2201</v>
      </c>
      <c r="B955" t="s">
        <v>2202</v>
      </c>
      <c r="C955" t="s">
        <v>5</v>
      </c>
      <c r="D955" t="s">
        <v>151</v>
      </c>
      <c r="E955" s="1" t="s">
        <v>5023</v>
      </c>
      <c r="F955" s="1" t="s">
        <v>4656</v>
      </c>
      <c r="G955" s="1" t="s">
        <v>4808</v>
      </c>
      <c r="H955" s="1"/>
      <c r="I955" s="1"/>
      <c r="J955" s="1"/>
      <c r="K955" s="1"/>
      <c r="L955">
        <v>1</v>
      </c>
      <c r="M955">
        <v>1</v>
      </c>
      <c r="N955" s="1">
        <v>1</v>
      </c>
      <c r="O955" s="1" t="s">
        <v>5320</v>
      </c>
    </row>
    <row r="956" spans="1:15" x14ac:dyDescent="0.25">
      <c r="A956" s="1" t="s">
        <v>2203</v>
      </c>
      <c r="B956" t="s">
        <v>2204</v>
      </c>
      <c r="C956" t="s">
        <v>5</v>
      </c>
      <c r="D956" t="s">
        <v>151</v>
      </c>
      <c r="E956" s="1" t="s">
        <v>5024</v>
      </c>
      <c r="F956" s="1" t="s">
        <v>5153</v>
      </c>
      <c r="G956" s="1" t="s">
        <v>4807</v>
      </c>
      <c r="H956" s="1"/>
      <c r="I956" s="1"/>
      <c r="J956" s="1"/>
      <c r="K956" s="1"/>
      <c r="L956">
        <v>1</v>
      </c>
      <c r="M956">
        <v>1</v>
      </c>
      <c r="N956" s="1">
        <v>1</v>
      </c>
      <c r="O956" s="1" t="s">
        <v>5320</v>
      </c>
    </row>
    <row r="957" spans="1:15" x14ac:dyDescent="0.25">
      <c r="A957" s="1" t="s">
        <v>2205</v>
      </c>
      <c r="B957" t="s">
        <v>2206</v>
      </c>
      <c r="C957" t="s">
        <v>5</v>
      </c>
      <c r="D957" t="s">
        <v>151</v>
      </c>
      <c r="E957" s="1" t="s">
        <v>5023</v>
      </c>
      <c r="F957" s="1"/>
      <c r="G957" s="1"/>
      <c r="H957" s="1"/>
      <c r="I957" s="1"/>
      <c r="J957" s="1"/>
      <c r="K957" s="1"/>
      <c r="L957">
        <v>0</v>
      </c>
      <c r="M957">
        <v>0</v>
      </c>
      <c r="N957" s="1">
        <v>1</v>
      </c>
      <c r="O957" s="1" t="s">
        <v>4807</v>
      </c>
    </row>
    <row r="958" spans="1:15" x14ac:dyDescent="0.25">
      <c r="A958" s="1" t="s">
        <v>1524</v>
      </c>
      <c r="B958" t="s">
        <v>1525</v>
      </c>
      <c r="C958" t="s">
        <v>5</v>
      </c>
      <c r="D958" t="s">
        <v>42</v>
      </c>
      <c r="E958" s="1" t="s">
        <v>5022</v>
      </c>
      <c r="F958" s="1" t="s">
        <v>5356</v>
      </c>
      <c r="G958" s="1" t="s">
        <v>4807</v>
      </c>
      <c r="H958" s="1"/>
      <c r="I958" s="1"/>
      <c r="J958" s="1"/>
      <c r="K958" s="1"/>
      <c r="L958">
        <v>1</v>
      </c>
      <c r="M958">
        <v>1</v>
      </c>
      <c r="N958" s="1">
        <v>1</v>
      </c>
      <c r="O958" s="1" t="s">
        <v>5320</v>
      </c>
    </row>
    <row r="959" spans="1:15" x14ac:dyDescent="0.25">
      <c r="A959" s="1" t="s">
        <v>1526</v>
      </c>
      <c r="B959" t="s">
        <v>1527</v>
      </c>
      <c r="C959" t="s">
        <v>5</v>
      </c>
      <c r="D959" t="s">
        <v>42</v>
      </c>
      <c r="E959" s="1" t="s">
        <v>5022</v>
      </c>
      <c r="F959" s="1" t="s">
        <v>5014</v>
      </c>
      <c r="G959" s="1" t="s">
        <v>4807</v>
      </c>
      <c r="H959" s="1"/>
      <c r="I959" s="1"/>
      <c r="J959" s="1"/>
      <c r="K959" s="1"/>
      <c r="L959">
        <v>1</v>
      </c>
      <c r="M959">
        <v>1</v>
      </c>
      <c r="N959" s="1">
        <v>1</v>
      </c>
      <c r="O959" s="1" t="s">
        <v>5320</v>
      </c>
    </row>
    <row r="960" spans="1:15" x14ac:dyDescent="0.25">
      <c r="A960" s="1" t="s">
        <v>1528</v>
      </c>
      <c r="B960" t="s">
        <v>1529</v>
      </c>
      <c r="C960" t="s">
        <v>5</v>
      </c>
      <c r="D960" t="s">
        <v>168</v>
      </c>
      <c r="E960" s="1" t="s">
        <v>5024</v>
      </c>
      <c r="F960" s="1" t="s">
        <v>4643</v>
      </c>
      <c r="G960" s="1" t="s">
        <v>4807</v>
      </c>
      <c r="H960" s="1" t="s">
        <v>4462</v>
      </c>
      <c r="I960" s="1"/>
      <c r="J960" s="1"/>
      <c r="K960" s="1"/>
      <c r="L960">
        <v>1</v>
      </c>
      <c r="M960">
        <v>2</v>
      </c>
      <c r="N960" s="1">
        <v>1</v>
      </c>
      <c r="O960" s="1" t="s">
        <v>5320</v>
      </c>
    </row>
    <row r="961" spans="1:15" x14ac:dyDescent="0.25">
      <c r="A961" s="1" t="s">
        <v>1530</v>
      </c>
      <c r="B961" t="s">
        <v>1531</v>
      </c>
      <c r="C961" t="s">
        <v>5</v>
      </c>
      <c r="D961" t="s">
        <v>168</v>
      </c>
      <c r="E961" s="1" t="s">
        <v>5022</v>
      </c>
      <c r="F961" s="1" t="s">
        <v>4565</v>
      </c>
      <c r="G961" s="1" t="s">
        <v>4807</v>
      </c>
      <c r="H961" s="1"/>
      <c r="I961" s="1"/>
      <c r="J961" s="1"/>
      <c r="K961" s="1"/>
      <c r="L961">
        <v>1</v>
      </c>
      <c r="M961">
        <v>1</v>
      </c>
      <c r="N961" s="1">
        <v>1</v>
      </c>
      <c r="O961" s="1" t="s">
        <v>5320</v>
      </c>
    </row>
    <row r="962" spans="1:15" x14ac:dyDescent="0.25">
      <c r="A962" s="1" t="s">
        <v>1532</v>
      </c>
      <c r="B962" t="s">
        <v>1533</v>
      </c>
      <c r="C962" t="s">
        <v>5</v>
      </c>
      <c r="D962" t="s">
        <v>168</v>
      </c>
      <c r="E962" s="1" t="s">
        <v>5022</v>
      </c>
      <c r="F962" s="1" t="s">
        <v>5192</v>
      </c>
      <c r="G962" s="1" t="s">
        <v>4810</v>
      </c>
      <c r="H962" s="1"/>
      <c r="I962" s="1"/>
      <c r="J962" s="1"/>
      <c r="K962" s="1"/>
      <c r="L962">
        <v>1</v>
      </c>
      <c r="M962">
        <v>1</v>
      </c>
      <c r="N962" s="1">
        <v>1</v>
      </c>
      <c r="O962" s="1" t="s">
        <v>5320</v>
      </c>
    </row>
    <row r="963" spans="1:15" x14ac:dyDescent="0.25">
      <c r="A963" s="1" t="s">
        <v>1534</v>
      </c>
      <c r="B963" t="s">
        <v>1535</v>
      </c>
      <c r="C963" t="s">
        <v>5</v>
      </c>
      <c r="D963" t="s">
        <v>210</v>
      </c>
      <c r="E963" s="1" t="s">
        <v>5022</v>
      </c>
      <c r="F963" s="1" t="s">
        <v>4693</v>
      </c>
      <c r="G963" s="1" t="s">
        <v>4807</v>
      </c>
      <c r="H963" s="1"/>
      <c r="I963" s="1"/>
      <c r="J963" s="1"/>
      <c r="K963" s="1"/>
      <c r="L963">
        <v>1</v>
      </c>
      <c r="M963">
        <v>1</v>
      </c>
      <c r="N963" s="1">
        <v>1</v>
      </c>
      <c r="O963" s="1" t="s">
        <v>5320</v>
      </c>
    </row>
    <row r="964" spans="1:15" x14ac:dyDescent="0.25">
      <c r="A964" s="1" t="s">
        <v>2207</v>
      </c>
      <c r="B964" t="s">
        <v>2208</v>
      </c>
      <c r="C964" t="s">
        <v>5</v>
      </c>
      <c r="D964" t="s">
        <v>210</v>
      </c>
      <c r="E964" s="1" t="s">
        <v>5022</v>
      </c>
      <c r="F964" s="1" t="s">
        <v>5132</v>
      </c>
      <c r="G964" s="1" t="s">
        <v>4812</v>
      </c>
      <c r="H964" s="1"/>
      <c r="I964" s="1"/>
      <c r="J964" s="1"/>
      <c r="K964" s="1"/>
      <c r="L964">
        <v>1</v>
      </c>
      <c r="M964">
        <v>1</v>
      </c>
      <c r="N964" s="1">
        <v>1</v>
      </c>
      <c r="O964" s="1" t="s">
        <v>5320</v>
      </c>
    </row>
    <row r="965" spans="1:15" x14ac:dyDescent="0.25">
      <c r="A965" s="1" t="s">
        <v>1536</v>
      </c>
      <c r="B965" t="s">
        <v>1537</v>
      </c>
      <c r="C965" t="s">
        <v>5</v>
      </c>
      <c r="D965" t="s">
        <v>210</v>
      </c>
      <c r="E965" s="1" t="s">
        <v>5022</v>
      </c>
      <c r="F965" s="1" t="s">
        <v>4641</v>
      </c>
      <c r="G965" s="1" t="s">
        <v>4807</v>
      </c>
      <c r="H965" s="1"/>
      <c r="I965" s="1"/>
      <c r="J965" s="1"/>
      <c r="K965" s="1" t="s">
        <v>5751</v>
      </c>
      <c r="L965">
        <v>1</v>
      </c>
      <c r="M965">
        <v>2</v>
      </c>
      <c r="N965" s="1">
        <v>1</v>
      </c>
      <c r="O965" s="1" t="s">
        <v>5320</v>
      </c>
    </row>
    <row r="966" spans="1:15" x14ac:dyDescent="0.25">
      <c r="A966" s="1" t="s">
        <v>1538</v>
      </c>
      <c r="B966" t="s">
        <v>1539</v>
      </c>
      <c r="C966" t="s">
        <v>5</v>
      </c>
      <c r="D966" t="s">
        <v>210</v>
      </c>
      <c r="E966" s="1" t="s">
        <v>5022</v>
      </c>
      <c r="F966" s="1" t="s">
        <v>4663</v>
      </c>
      <c r="G966" s="1" t="s">
        <v>4807</v>
      </c>
      <c r="H966" s="1"/>
      <c r="I966" s="1"/>
      <c r="J966" s="1"/>
      <c r="K966" s="1"/>
      <c r="L966">
        <v>1</v>
      </c>
      <c r="M966">
        <v>1</v>
      </c>
      <c r="N966" s="1">
        <v>1</v>
      </c>
      <c r="O966" s="1" t="s">
        <v>5320</v>
      </c>
    </row>
    <row r="967" spans="1:15" x14ac:dyDescent="0.25">
      <c r="A967" s="1" t="s">
        <v>2209</v>
      </c>
      <c r="B967" t="s">
        <v>2210</v>
      </c>
      <c r="C967" t="s">
        <v>5</v>
      </c>
      <c r="D967" t="s">
        <v>210</v>
      </c>
      <c r="E967" s="1" t="s">
        <v>5022</v>
      </c>
      <c r="F967" s="1" t="s">
        <v>4647</v>
      </c>
      <c r="G967" s="1" t="s">
        <v>4807</v>
      </c>
      <c r="H967" s="1"/>
      <c r="I967" s="1"/>
      <c r="J967" s="1"/>
      <c r="K967" s="1" t="s">
        <v>5482</v>
      </c>
      <c r="L967">
        <v>1</v>
      </c>
      <c r="M967">
        <v>2</v>
      </c>
      <c r="N967" s="1">
        <v>1</v>
      </c>
      <c r="O967" s="1" t="s">
        <v>5320</v>
      </c>
    </row>
    <row r="968" spans="1:15" x14ac:dyDescent="0.25">
      <c r="A968" s="1" t="s">
        <v>2211</v>
      </c>
      <c r="B968" t="s">
        <v>2212</v>
      </c>
      <c r="C968" t="s">
        <v>5</v>
      </c>
      <c r="D968" t="s">
        <v>210</v>
      </c>
      <c r="E968" s="1" t="s">
        <v>5022</v>
      </c>
      <c r="F968" s="1" t="s">
        <v>5193</v>
      </c>
      <c r="G968" s="1" t="s">
        <v>4807</v>
      </c>
      <c r="H968" s="1"/>
      <c r="I968" s="1"/>
      <c r="J968" s="1"/>
      <c r="K968" s="1"/>
      <c r="L968">
        <v>1</v>
      </c>
      <c r="M968">
        <v>1</v>
      </c>
      <c r="N968" s="1">
        <v>1</v>
      </c>
      <c r="O968" s="1" t="s">
        <v>5320</v>
      </c>
    </row>
    <row r="969" spans="1:15" x14ac:dyDescent="0.25">
      <c r="A969" s="1" t="s">
        <v>1540</v>
      </c>
      <c r="B969" t="s">
        <v>1541</v>
      </c>
      <c r="C969" t="s">
        <v>5</v>
      </c>
      <c r="D969" t="s">
        <v>210</v>
      </c>
      <c r="E969" s="1" t="s">
        <v>5022</v>
      </c>
      <c r="F969" s="1" t="s">
        <v>4645</v>
      </c>
      <c r="G969" s="1" t="s">
        <v>4811</v>
      </c>
      <c r="H969" s="1"/>
      <c r="I969" s="1"/>
      <c r="J969" s="1"/>
      <c r="K969" s="1"/>
      <c r="L969">
        <v>1</v>
      </c>
      <c r="M969">
        <v>1</v>
      </c>
      <c r="N969" s="1">
        <v>1</v>
      </c>
      <c r="O969" s="1" t="s">
        <v>5320</v>
      </c>
    </row>
    <row r="970" spans="1:15" x14ac:dyDescent="0.25">
      <c r="A970" s="1" t="s">
        <v>2213</v>
      </c>
      <c r="B970" t="s">
        <v>2214</v>
      </c>
      <c r="C970" t="s">
        <v>5</v>
      </c>
      <c r="D970" t="s">
        <v>68</v>
      </c>
      <c r="E970" s="1" t="s">
        <v>5023</v>
      </c>
      <c r="F970" s="1" t="s">
        <v>5458</v>
      </c>
      <c r="G970" s="1" t="s">
        <v>4807</v>
      </c>
      <c r="H970" s="1"/>
      <c r="I970" s="1"/>
      <c r="J970" s="1"/>
      <c r="K970" s="1"/>
      <c r="L970">
        <v>1</v>
      </c>
      <c r="M970">
        <v>1</v>
      </c>
      <c r="N970" s="1">
        <v>1</v>
      </c>
      <c r="O970" s="1" t="s">
        <v>5320</v>
      </c>
    </row>
    <row r="971" spans="1:15" x14ac:dyDescent="0.25">
      <c r="A971" s="1" t="s">
        <v>2215</v>
      </c>
      <c r="B971" t="s">
        <v>2216</v>
      </c>
      <c r="C971" t="s">
        <v>5</v>
      </c>
      <c r="D971" t="s">
        <v>68</v>
      </c>
      <c r="E971" s="1" t="s">
        <v>5023</v>
      </c>
      <c r="F971" s="1" t="s">
        <v>5134</v>
      </c>
      <c r="G971" s="1" t="s">
        <v>4835</v>
      </c>
      <c r="H971" s="1"/>
      <c r="I971" s="1"/>
      <c r="J971" s="1"/>
      <c r="K971" s="1"/>
      <c r="L971">
        <v>1</v>
      </c>
      <c r="M971">
        <v>1</v>
      </c>
      <c r="N971" s="1">
        <v>1</v>
      </c>
      <c r="O971" s="1" t="s">
        <v>5320</v>
      </c>
    </row>
    <row r="972" spans="1:15" x14ac:dyDescent="0.25">
      <c r="A972" s="1" t="s">
        <v>1542</v>
      </c>
      <c r="B972" t="s">
        <v>1543</v>
      </c>
      <c r="C972" t="s">
        <v>5</v>
      </c>
      <c r="D972" t="s">
        <v>68</v>
      </c>
      <c r="E972" s="1" t="s">
        <v>5022</v>
      </c>
      <c r="F972" s="1" t="s">
        <v>5134</v>
      </c>
      <c r="G972" s="1" t="s">
        <v>4810</v>
      </c>
      <c r="H972" s="1" t="s">
        <v>4499</v>
      </c>
      <c r="I972" s="1"/>
      <c r="J972" s="1"/>
      <c r="K972" s="1"/>
      <c r="L972">
        <v>1</v>
      </c>
      <c r="M972">
        <v>2</v>
      </c>
      <c r="N972" s="1">
        <v>1</v>
      </c>
      <c r="O972" s="1" t="s">
        <v>5320</v>
      </c>
    </row>
    <row r="973" spans="1:15" x14ac:dyDescent="0.25">
      <c r="A973" s="1" t="s">
        <v>1544</v>
      </c>
      <c r="B973" t="s">
        <v>115</v>
      </c>
      <c r="C973" t="s">
        <v>5</v>
      </c>
      <c r="D973" t="s">
        <v>68</v>
      </c>
      <c r="E973" s="1" t="s">
        <v>5022</v>
      </c>
      <c r="F973" s="1" t="s">
        <v>4583</v>
      </c>
      <c r="G973" s="1" t="s">
        <v>4806</v>
      </c>
      <c r="H973" s="1"/>
      <c r="I973" s="1"/>
      <c r="J973" s="1"/>
      <c r="K973" s="1"/>
      <c r="L973">
        <v>1</v>
      </c>
      <c r="M973">
        <v>1</v>
      </c>
      <c r="N973" s="1">
        <v>1</v>
      </c>
      <c r="O973" s="1" t="s">
        <v>5320</v>
      </c>
    </row>
    <row r="974" spans="1:15" x14ac:dyDescent="0.25">
      <c r="A974" s="1" t="s">
        <v>1545</v>
      </c>
      <c r="B974" t="s">
        <v>1546</v>
      </c>
      <c r="C974" t="s">
        <v>5</v>
      </c>
      <c r="D974" t="s">
        <v>68</v>
      </c>
      <c r="E974" s="1" t="s">
        <v>5022</v>
      </c>
      <c r="F974" s="1" t="s">
        <v>4673</v>
      </c>
      <c r="G974" s="1" t="s">
        <v>4814</v>
      </c>
      <c r="H974" s="1"/>
      <c r="I974" s="1"/>
      <c r="J974" s="1"/>
      <c r="K974" s="1"/>
      <c r="L974">
        <v>1</v>
      </c>
      <c r="M974">
        <v>1</v>
      </c>
      <c r="N974" s="1">
        <v>1</v>
      </c>
      <c r="O974" s="1" t="s">
        <v>5320</v>
      </c>
    </row>
    <row r="975" spans="1:15" x14ac:dyDescent="0.25">
      <c r="A975" s="1" t="s">
        <v>2217</v>
      </c>
      <c r="B975" t="s">
        <v>2218</v>
      </c>
      <c r="C975" t="s">
        <v>5</v>
      </c>
      <c r="D975" t="s">
        <v>68</v>
      </c>
      <c r="E975" s="1" t="s">
        <v>5022</v>
      </c>
      <c r="F975" s="1" t="s">
        <v>5038</v>
      </c>
      <c r="G975" s="1" t="s">
        <v>4808</v>
      </c>
      <c r="H975" s="1"/>
      <c r="I975" s="1"/>
      <c r="J975" s="1"/>
      <c r="K975" s="1"/>
      <c r="L975">
        <v>1</v>
      </c>
      <c r="M975">
        <v>1</v>
      </c>
      <c r="N975" s="1">
        <v>1</v>
      </c>
      <c r="O975" s="1" t="s">
        <v>5320</v>
      </c>
    </row>
    <row r="976" spans="1:15" x14ac:dyDescent="0.25">
      <c r="A976" s="1" t="s">
        <v>1547</v>
      </c>
      <c r="B976" t="s">
        <v>1548</v>
      </c>
      <c r="C976" t="s">
        <v>5</v>
      </c>
      <c r="D976" t="s">
        <v>68</v>
      </c>
      <c r="E976" s="1" t="s">
        <v>5024</v>
      </c>
      <c r="F976" s="1" t="s">
        <v>4724</v>
      </c>
      <c r="G976" s="1" t="s">
        <v>4806</v>
      </c>
      <c r="H976" s="1" t="s">
        <v>4418</v>
      </c>
      <c r="I976" s="1"/>
      <c r="J976" s="1"/>
      <c r="K976" s="1"/>
      <c r="L976">
        <v>1</v>
      </c>
      <c r="M976">
        <v>2</v>
      </c>
      <c r="N976" s="1">
        <v>1</v>
      </c>
      <c r="O976" s="1" t="s">
        <v>5320</v>
      </c>
    </row>
    <row r="977" spans="1:15" x14ac:dyDescent="0.25">
      <c r="A977" s="1" t="s">
        <v>1549</v>
      </c>
      <c r="B977" t="s">
        <v>1550</v>
      </c>
      <c r="C977" t="s">
        <v>5</v>
      </c>
      <c r="D977" t="s">
        <v>68</v>
      </c>
      <c r="E977" s="1" t="s">
        <v>5022</v>
      </c>
      <c r="F977" s="1" t="s">
        <v>5118</v>
      </c>
      <c r="G977" s="1" t="s">
        <v>4807</v>
      </c>
      <c r="H977" s="1"/>
      <c r="I977" s="1"/>
      <c r="J977" s="1"/>
      <c r="K977" s="1"/>
      <c r="L977">
        <v>1</v>
      </c>
      <c r="M977">
        <v>1</v>
      </c>
      <c r="N977" s="1">
        <v>1</v>
      </c>
      <c r="O977" s="1" t="s">
        <v>5320</v>
      </c>
    </row>
    <row r="978" spans="1:15" x14ac:dyDescent="0.25">
      <c r="A978" s="1" t="s">
        <v>1551</v>
      </c>
      <c r="B978" t="s">
        <v>1552</v>
      </c>
      <c r="C978" t="s">
        <v>5</v>
      </c>
      <c r="D978" t="s">
        <v>68</v>
      </c>
      <c r="E978" s="1" t="s">
        <v>5024</v>
      </c>
      <c r="F978" s="1" t="s">
        <v>5291</v>
      </c>
      <c r="G978" s="1" t="s">
        <v>4806</v>
      </c>
      <c r="H978" s="1" t="s">
        <v>4490</v>
      </c>
      <c r="I978" s="1"/>
      <c r="J978" s="1" t="s">
        <v>5292</v>
      </c>
      <c r="K978" s="1" t="s">
        <v>5752</v>
      </c>
      <c r="L978">
        <v>1</v>
      </c>
      <c r="M978">
        <v>4</v>
      </c>
      <c r="N978" s="1">
        <v>1</v>
      </c>
      <c r="O978" s="1" t="s">
        <v>5320</v>
      </c>
    </row>
    <row r="979" spans="1:15" x14ac:dyDescent="0.25">
      <c r="A979" s="1" t="s">
        <v>1553</v>
      </c>
      <c r="B979" t="s">
        <v>1554</v>
      </c>
      <c r="C979" t="s">
        <v>5</v>
      </c>
      <c r="D979" t="s">
        <v>68</v>
      </c>
      <c r="E979" s="1" t="s">
        <v>5024</v>
      </c>
      <c r="F979" s="1" t="s">
        <v>4738</v>
      </c>
      <c r="G979" s="1" t="s">
        <v>4808</v>
      </c>
      <c r="H979" s="1" t="s">
        <v>4514</v>
      </c>
      <c r="I979" s="1"/>
      <c r="J979" s="1"/>
      <c r="K979" s="1"/>
      <c r="L979">
        <v>1</v>
      </c>
      <c r="M979">
        <v>2</v>
      </c>
      <c r="N979" s="1">
        <v>1</v>
      </c>
      <c r="O979" s="1" t="s">
        <v>5320</v>
      </c>
    </row>
    <row r="980" spans="1:15" x14ac:dyDescent="0.25">
      <c r="A980" s="1" t="s">
        <v>1555</v>
      </c>
      <c r="B980" t="s">
        <v>1556</v>
      </c>
      <c r="C980" t="s">
        <v>5</v>
      </c>
      <c r="D980" t="s">
        <v>68</v>
      </c>
      <c r="E980" s="1" t="s">
        <v>5024</v>
      </c>
      <c r="F980" s="1" t="s">
        <v>4671</v>
      </c>
      <c r="G980" s="1" t="s">
        <v>4806</v>
      </c>
      <c r="H980" s="1"/>
      <c r="I980" s="1"/>
      <c r="J980" s="1"/>
      <c r="K980" s="1"/>
      <c r="L980">
        <v>1</v>
      </c>
      <c r="M980">
        <v>1</v>
      </c>
      <c r="N980" s="1">
        <v>1</v>
      </c>
      <c r="O980" s="1" t="s">
        <v>5320</v>
      </c>
    </row>
    <row r="981" spans="1:15" x14ac:dyDescent="0.25">
      <c r="A981" s="1" t="s">
        <v>1557</v>
      </c>
      <c r="B981" t="s">
        <v>1558</v>
      </c>
      <c r="C981" t="s">
        <v>5</v>
      </c>
      <c r="D981" t="s">
        <v>68</v>
      </c>
      <c r="E981" s="1" t="s">
        <v>5022</v>
      </c>
      <c r="F981" s="1" t="s">
        <v>4604</v>
      </c>
      <c r="G981" s="1" t="s">
        <v>4807</v>
      </c>
      <c r="H981" s="1"/>
      <c r="I981" s="1"/>
      <c r="J981" s="1"/>
      <c r="K981" s="1"/>
      <c r="L981">
        <v>1</v>
      </c>
      <c r="M981">
        <v>1</v>
      </c>
      <c r="N981" s="1">
        <v>1</v>
      </c>
      <c r="O981" s="1" t="s">
        <v>5320</v>
      </c>
    </row>
    <row r="982" spans="1:15" x14ac:dyDescent="0.25">
      <c r="A982" s="1" t="s">
        <v>1559</v>
      </c>
      <c r="B982" t="s">
        <v>1560</v>
      </c>
      <c r="C982" t="s">
        <v>5</v>
      </c>
      <c r="D982" t="s">
        <v>68</v>
      </c>
      <c r="E982" s="1" t="s">
        <v>5024</v>
      </c>
      <c r="F982" s="1" t="s">
        <v>5357</v>
      </c>
      <c r="G982" s="1" t="s">
        <v>4806</v>
      </c>
      <c r="H982" s="1" t="s">
        <v>4482</v>
      </c>
      <c r="I982" s="1"/>
      <c r="J982" s="1"/>
      <c r="K982" s="1"/>
      <c r="L982">
        <v>1</v>
      </c>
      <c r="M982">
        <v>2</v>
      </c>
      <c r="N982" s="1">
        <v>1</v>
      </c>
      <c r="O982" s="1" t="s">
        <v>5320</v>
      </c>
    </row>
    <row r="983" spans="1:15" x14ac:dyDescent="0.25">
      <c r="A983" s="1" t="s">
        <v>2219</v>
      </c>
      <c r="B983" t="s">
        <v>2220</v>
      </c>
      <c r="C983" t="s">
        <v>5</v>
      </c>
      <c r="D983" t="s">
        <v>68</v>
      </c>
      <c r="E983" s="1" t="s">
        <v>5022</v>
      </c>
      <c r="F983" s="1" t="s">
        <v>5483</v>
      </c>
      <c r="G983" s="1" t="s">
        <v>4812</v>
      </c>
      <c r="H983" s="1"/>
      <c r="I983" s="1"/>
      <c r="J983" s="1"/>
      <c r="K983" s="1"/>
      <c r="L983">
        <v>1</v>
      </c>
      <c r="M983">
        <v>1</v>
      </c>
      <c r="N983" s="1">
        <v>1</v>
      </c>
      <c r="O983" s="1" t="s">
        <v>5320</v>
      </c>
    </row>
    <row r="984" spans="1:15" x14ac:dyDescent="0.25">
      <c r="A984" s="1" t="s">
        <v>2221</v>
      </c>
      <c r="B984" t="s">
        <v>2222</v>
      </c>
      <c r="C984" t="s">
        <v>5</v>
      </c>
      <c r="D984" t="s">
        <v>68</v>
      </c>
      <c r="E984" s="1" t="s">
        <v>5022</v>
      </c>
      <c r="F984" s="1" t="s">
        <v>4576</v>
      </c>
      <c r="G984" s="1" t="s">
        <v>4807</v>
      </c>
      <c r="H984" s="1"/>
      <c r="I984" s="1"/>
      <c r="J984" s="1"/>
      <c r="K984" s="1"/>
      <c r="L984">
        <v>1</v>
      </c>
      <c r="M984">
        <v>1</v>
      </c>
      <c r="N984" s="1">
        <v>1</v>
      </c>
      <c r="O984" s="1" t="s">
        <v>5320</v>
      </c>
    </row>
    <row r="985" spans="1:15" x14ac:dyDescent="0.25">
      <c r="A985" s="1" t="s">
        <v>1561</v>
      </c>
      <c r="B985" t="s">
        <v>1562</v>
      </c>
      <c r="C985" t="s">
        <v>5</v>
      </c>
      <c r="D985" t="s">
        <v>59</v>
      </c>
      <c r="E985" s="1" t="s">
        <v>5022</v>
      </c>
      <c r="F985" s="1" t="s">
        <v>4786</v>
      </c>
      <c r="G985" s="1" t="s">
        <v>4807</v>
      </c>
      <c r="H985" s="1" t="s">
        <v>4459</v>
      </c>
      <c r="I985" s="1"/>
      <c r="J985" s="1"/>
      <c r="K985" s="1"/>
      <c r="L985">
        <v>1</v>
      </c>
      <c r="M985">
        <v>2</v>
      </c>
      <c r="N985" s="1">
        <v>1</v>
      </c>
      <c r="O985" s="1" t="s">
        <v>5320</v>
      </c>
    </row>
    <row r="986" spans="1:15" x14ac:dyDescent="0.25">
      <c r="A986" s="1" t="s">
        <v>1563</v>
      </c>
      <c r="B986" t="s">
        <v>1564</v>
      </c>
      <c r="C986" t="s">
        <v>5</v>
      </c>
      <c r="D986" t="s">
        <v>59</v>
      </c>
      <c r="E986" s="1" t="s">
        <v>5034</v>
      </c>
      <c r="F986" s="1" t="s">
        <v>5474</v>
      </c>
      <c r="G986" s="1" t="s">
        <v>4807</v>
      </c>
      <c r="H986" s="1"/>
      <c r="I986" s="1"/>
      <c r="J986" s="1"/>
      <c r="K986" s="1"/>
      <c r="L986">
        <v>1</v>
      </c>
      <c r="M986">
        <v>1</v>
      </c>
      <c r="N986" s="1">
        <v>1</v>
      </c>
      <c r="O986" s="1" t="s">
        <v>5320</v>
      </c>
    </row>
    <row r="987" spans="1:15" x14ac:dyDescent="0.25">
      <c r="A987" s="1" t="s">
        <v>2223</v>
      </c>
      <c r="B987" t="s">
        <v>2224</v>
      </c>
      <c r="C987" t="s">
        <v>5</v>
      </c>
      <c r="D987" t="s">
        <v>59</v>
      </c>
      <c r="E987" s="1" t="s">
        <v>5022</v>
      </c>
      <c r="F987" s="1" t="s">
        <v>4992</v>
      </c>
      <c r="G987" s="1" t="s">
        <v>4807</v>
      </c>
      <c r="H987" s="1"/>
      <c r="I987" s="1"/>
      <c r="J987" s="1"/>
      <c r="K987" s="1"/>
      <c r="L987">
        <v>1</v>
      </c>
      <c r="M987">
        <v>1</v>
      </c>
      <c r="N987" s="1">
        <v>1</v>
      </c>
      <c r="O987" s="1" t="s">
        <v>5320</v>
      </c>
    </row>
    <row r="988" spans="1:15" x14ac:dyDescent="0.25">
      <c r="A988" s="1" t="s">
        <v>2225</v>
      </c>
      <c r="B988" t="s">
        <v>2226</v>
      </c>
      <c r="C988" t="s">
        <v>5</v>
      </c>
      <c r="D988" t="s">
        <v>59</v>
      </c>
      <c r="E988" s="1" t="s">
        <v>5022</v>
      </c>
      <c r="F988" s="1" t="s">
        <v>5424</v>
      </c>
      <c r="G988" s="1" t="s">
        <v>4807</v>
      </c>
      <c r="H988" s="1"/>
      <c r="I988" s="1"/>
      <c r="J988" s="1"/>
      <c r="K988" s="1"/>
      <c r="L988">
        <v>1</v>
      </c>
      <c r="M988">
        <v>1</v>
      </c>
      <c r="N988" s="1">
        <v>1</v>
      </c>
      <c r="O988" s="1" t="s">
        <v>5320</v>
      </c>
    </row>
    <row r="989" spans="1:15" x14ac:dyDescent="0.25">
      <c r="A989" s="1" t="s">
        <v>2227</v>
      </c>
      <c r="B989" t="s">
        <v>2228</v>
      </c>
      <c r="C989" t="s">
        <v>5</v>
      </c>
      <c r="D989" t="s">
        <v>39</v>
      </c>
      <c r="E989" s="1" t="s">
        <v>5022</v>
      </c>
      <c r="F989" s="1"/>
      <c r="G989" s="1"/>
      <c r="H989" s="1"/>
      <c r="I989" s="1"/>
      <c r="J989" s="1"/>
      <c r="K989" s="1"/>
      <c r="L989">
        <v>0</v>
      </c>
      <c r="M989">
        <v>0</v>
      </c>
      <c r="N989" s="1">
        <v>1</v>
      </c>
      <c r="O989" s="1" t="s">
        <v>4807</v>
      </c>
    </row>
    <row r="990" spans="1:15" x14ac:dyDescent="0.25">
      <c r="A990" s="1" t="s">
        <v>1565</v>
      </c>
      <c r="B990" t="s">
        <v>1566</v>
      </c>
      <c r="C990" t="s">
        <v>5</v>
      </c>
      <c r="D990" t="s">
        <v>39</v>
      </c>
      <c r="E990" s="1" t="s">
        <v>5022</v>
      </c>
      <c r="F990" s="1" t="s">
        <v>4774</v>
      </c>
      <c r="G990" s="1" t="s">
        <v>4807</v>
      </c>
      <c r="H990" s="1" t="s">
        <v>4462</v>
      </c>
      <c r="I990" s="1"/>
      <c r="J990" s="1"/>
      <c r="K990" s="1"/>
      <c r="L990">
        <v>1</v>
      </c>
      <c r="M990">
        <v>2</v>
      </c>
      <c r="N990" s="1">
        <v>1</v>
      </c>
      <c r="O990" s="1" t="s">
        <v>5320</v>
      </c>
    </row>
    <row r="991" spans="1:15" x14ac:dyDescent="0.25">
      <c r="A991" s="1" t="s">
        <v>1567</v>
      </c>
      <c r="B991" t="s">
        <v>1568</v>
      </c>
      <c r="C991" t="s">
        <v>5</v>
      </c>
      <c r="D991" t="s">
        <v>39</v>
      </c>
      <c r="E991" s="1" t="s">
        <v>5022</v>
      </c>
      <c r="F991" s="1" t="s">
        <v>4779</v>
      </c>
      <c r="G991" s="1" t="s">
        <v>4811</v>
      </c>
      <c r="H991" s="1"/>
      <c r="I991" s="1"/>
      <c r="J991" s="1"/>
      <c r="K991" s="1"/>
      <c r="L991">
        <v>1</v>
      </c>
      <c r="M991">
        <v>1</v>
      </c>
      <c r="N991" s="1">
        <v>1</v>
      </c>
      <c r="O991" s="1" t="s">
        <v>5320</v>
      </c>
    </row>
    <row r="992" spans="1:15" x14ac:dyDescent="0.25">
      <c r="A992" s="1" t="s">
        <v>1569</v>
      </c>
      <c r="B992" t="s">
        <v>1570</v>
      </c>
      <c r="C992" t="s">
        <v>5</v>
      </c>
      <c r="D992" t="s">
        <v>39</v>
      </c>
      <c r="E992" s="1" t="s">
        <v>5022</v>
      </c>
      <c r="F992" s="1" t="s">
        <v>5194</v>
      </c>
      <c r="G992" s="1" t="s">
        <v>4807</v>
      </c>
      <c r="H992" s="1"/>
      <c r="I992" s="1"/>
      <c r="J992" s="1"/>
      <c r="K992" s="1"/>
      <c r="L992">
        <v>1</v>
      </c>
      <c r="M992">
        <v>1</v>
      </c>
      <c r="N992" s="1">
        <v>1</v>
      </c>
      <c r="O992" s="1" t="s">
        <v>5320</v>
      </c>
    </row>
    <row r="993" spans="1:15" x14ac:dyDescent="0.25">
      <c r="A993" s="1" t="s">
        <v>1571</v>
      </c>
      <c r="B993" t="s">
        <v>1572</v>
      </c>
      <c r="C993" t="s">
        <v>5</v>
      </c>
      <c r="D993" t="s">
        <v>39</v>
      </c>
      <c r="E993" s="1" t="s">
        <v>5022</v>
      </c>
      <c r="F993" s="1" t="s">
        <v>4627</v>
      </c>
      <c r="G993" s="1" t="s">
        <v>4807</v>
      </c>
      <c r="H993" s="1"/>
      <c r="I993" s="1"/>
      <c r="J993" s="1"/>
      <c r="K993" s="1"/>
      <c r="L993">
        <v>1</v>
      </c>
      <c r="M993">
        <v>1</v>
      </c>
      <c r="N993" s="1">
        <v>1</v>
      </c>
      <c r="O993" s="1" t="s">
        <v>5320</v>
      </c>
    </row>
    <row r="994" spans="1:15" x14ac:dyDescent="0.25">
      <c r="A994" s="1" t="s">
        <v>1573</v>
      </c>
      <c r="B994" t="s">
        <v>1574</v>
      </c>
      <c r="C994" t="s">
        <v>5</v>
      </c>
      <c r="D994" t="s">
        <v>6</v>
      </c>
      <c r="E994" s="1" t="s">
        <v>5022</v>
      </c>
      <c r="F994" s="1" t="s">
        <v>4631</v>
      </c>
      <c r="G994" s="1" t="s">
        <v>4807</v>
      </c>
      <c r="H994" s="1"/>
      <c r="I994" s="1"/>
      <c r="J994" s="1"/>
      <c r="K994" s="1"/>
      <c r="L994">
        <v>1</v>
      </c>
      <c r="M994">
        <v>1</v>
      </c>
      <c r="N994" s="1">
        <v>1</v>
      </c>
      <c r="O994" s="1" t="s">
        <v>5320</v>
      </c>
    </row>
    <row r="995" spans="1:15" x14ac:dyDescent="0.25">
      <c r="A995" s="1" t="s">
        <v>1575</v>
      </c>
      <c r="B995" t="s">
        <v>1576</v>
      </c>
      <c r="C995" t="s">
        <v>5</v>
      </c>
      <c r="D995" t="s">
        <v>6</v>
      </c>
      <c r="E995" s="1" t="s">
        <v>5022</v>
      </c>
      <c r="F995" s="1" t="s">
        <v>4669</v>
      </c>
      <c r="G995" s="1" t="s">
        <v>4807</v>
      </c>
      <c r="H995" s="1"/>
      <c r="I995" s="1"/>
      <c r="J995" s="1"/>
      <c r="K995" s="1" t="s">
        <v>5395</v>
      </c>
      <c r="L995">
        <v>1</v>
      </c>
      <c r="M995">
        <v>2</v>
      </c>
      <c r="N995" s="1">
        <v>1</v>
      </c>
      <c r="O995" s="1" t="s">
        <v>5320</v>
      </c>
    </row>
    <row r="996" spans="1:15" x14ac:dyDescent="0.25">
      <c r="A996" s="1" t="s">
        <v>1577</v>
      </c>
      <c r="B996" t="s">
        <v>1578</v>
      </c>
      <c r="C996" t="s">
        <v>5</v>
      </c>
      <c r="D996" t="s">
        <v>6</v>
      </c>
      <c r="E996" s="1" t="s">
        <v>5022</v>
      </c>
      <c r="F996" s="1" t="s">
        <v>5459</v>
      </c>
      <c r="G996" s="1" t="s">
        <v>4808</v>
      </c>
      <c r="H996" s="1"/>
      <c r="I996" s="1"/>
      <c r="J996" s="1"/>
      <c r="K996" s="1"/>
      <c r="L996">
        <v>1</v>
      </c>
      <c r="M996">
        <v>1</v>
      </c>
      <c r="N996" s="1">
        <v>1</v>
      </c>
      <c r="O996" s="1" t="s">
        <v>5320</v>
      </c>
    </row>
    <row r="997" spans="1:15" x14ac:dyDescent="0.25">
      <c r="A997" s="1" t="s">
        <v>1579</v>
      </c>
      <c r="B997" t="s">
        <v>1580</v>
      </c>
      <c r="C997" t="s">
        <v>5</v>
      </c>
      <c r="D997" t="s">
        <v>6</v>
      </c>
      <c r="E997" s="1" t="s">
        <v>5022</v>
      </c>
      <c r="F997" s="1" t="s">
        <v>4656</v>
      </c>
      <c r="G997" s="1" t="s">
        <v>4807</v>
      </c>
      <c r="H997" s="1"/>
      <c r="I997" s="1"/>
      <c r="J997" s="1"/>
      <c r="K997" s="1"/>
      <c r="L997">
        <v>1</v>
      </c>
      <c r="M997">
        <v>1</v>
      </c>
      <c r="N997" s="1">
        <v>1</v>
      </c>
      <c r="O997" s="1" t="s">
        <v>5320</v>
      </c>
    </row>
    <row r="998" spans="1:15" x14ac:dyDescent="0.25">
      <c r="A998" s="1" t="s">
        <v>1581</v>
      </c>
      <c r="B998" t="s">
        <v>1582</v>
      </c>
      <c r="C998" t="s">
        <v>5</v>
      </c>
      <c r="D998" t="s">
        <v>6</v>
      </c>
      <c r="E998" s="1" t="s">
        <v>5022</v>
      </c>
      <c r="F998" s="1" t="s">
        <v>4618</v>
      </c>
      <c r="G998" s="1" t="s">
        <v>4807</v>
      </c>
      <c r="H998" s="1"/>
      <c r="I998" s="1"/>
      <c r="J998" s="1"/>
      <c r="K998" s="1" t="s">
        <v>5358</v>
      </c>
      <c r="L998">
        <v>1</v>
      </c>
      <c r="M998">
        <v>2</v>
      </c>
      <c r="N998" s="1">
        <v>1</v>
      </c>
      <c r="O998" s="1" t="s">
        <v>5320</v>
      </c>
    </row>
    <row r="999" spans="1:15" x14ac:dyDescent="0.25">
      <c r="A999" s="1" t="s">
        <v>1583</v>
      </c>
      <c r="B999" t="s">
        <v>1584</v>
      </c>
      <c r="C999" t="s">
        <v>5</v>
      </c>
      <c r="D999" t="s">
        <v>6</v>
      </c>
      <c r="E999" s="1" t="s">
        <v>5022</v>
      </c>
      <c r="F999" s="1" t="s">
        <v>5466</v>
      </c>
      <c r="G999" s="1" t="s">
        <v>4807</v>
      </c>
      <c r="H999" s="1"/>
      <c r="I999" s="1"/>
      <c r="J999" s="1"/>
      <c r="K999" s="1"/>
      <c r="L999">
        <v>1</v>
      </c>
      <c r="M999">
        <v>1</v>
      </c>
      <c r="N999" s="1">
        <v>1</v>
      </c>
      <c r="O999" s="1" t="s">
        <v>5320</v>
      </c>
    </row>
    <row r="1000" spans="1:15" x14ac:dyDescent="0.25">
      <c r="A1000" s="1" t="s">
        <v>1585</v>
      </c>
      <c r="B1000" t="s">
        <v>1586</v>
      </c>
      <c r="C1000" t="s">
        <v>5</v>
      </c>
      <c r="D1000" t="s">
        <v>6</v>
      </c>
      <c r="E1000" s="1" t="s">
        <v>5022</v>
      </c>
      <c r="F1000" s="1" t="s">
        <v>5195</v>
      </c>
      <c r="G1000" s="1" t="s">
        <v>4807</v>
      </c>
      <c r="H1000" s="1"/>
      <c r="I1000" s="1"/>
      <c r="J1000" s="1"/>
      <c r="K1000" s="1"/>
      <c r="L1000">
        <v>1</v>
      </c>
      <c r="M1000">
        <v>1</v>
      </c>
      <c r="N1000" s="1">
        <v>1</v>
      </c>
      <c r="O1000" s="1" t="s">
        <v>5320</v>
      </c>
    </row>
    <row r="1001" spans="1:15" x14ac:dyDescent="0.25">
      <c r="A1001" s="1" t="s">
        <v>1587</v>
      </c>
      <c r="B1001" t="s">
        <v>1588</v>
      </c>
      <c r="C1001" t="s">
        <v>5</v>
      </c>
      <c r="D1001" t="s">
        <v>22</v>
      </c>
      <c r="E1001" s="1" t="s">
        <v>5022</v>
      </c>
      <c r="F1001" s="1" t="s">
        <v>4641</v>
      </c>
      <c r="G1001" s="1" t="s">
        <v>4807</v>
      </c>
      <c r="H1001" s="1"/>
      <c r="I1001" s="1"/>
      <c r="J1001" s="1"/>
      <c r="K1001" s="1"/>
      <c r="L1001">
        <v>1</v>
      </c>
      <c r="M1001">
        <v>1</v>
      </c>
      <c r="N1001" s="1">
        <v>1</v>
      </c>
      <c r="O1001" s="1" t="s">
        <v>5320</v>
      </c>
    </row>
    <row r="1002" spans="1:15" x14ac:dyDescent="0.25">
      <c r="A1002" s="1" t="s">
        <v>1589</v>
      </c>
      <c r="B1002" t="s">
        <v>1590</v>
      </c>
      <c r="C1002" t="s">
        <v>5</v>
      </c>
      <c r="D1002" t="s">
        <v>22</v>
      </c>
      <c r="E1002" s="1" t="s">
        <v>5022</v>
      </c>
      <c r="F1002" s="1" t="s">
        <v>4663</v>
      </c>
      <c r="G1002" s="1" t="s">
        <v>4807</v>
      </c>
      <c r="H1002" s="1" t="s">
        <v>4546</v>
      </c>
      <c r="I1002" s="1"/>
      <c r="J1002" s="1"/>
      <c r="K1002" s="1"/>
      <c r="L1002">
        <v>1</v>
      </c>
      <c r="M1002">
        <v>2</v>
      </c>
      <c r="N1002" s="1">
        <v>1</v>
      </c>
      <c r="O1002" s="1" t="s">
        <v>5320</v>
      </c>
    </row>
    <row r="1003" spans="1:15" x14ac:dyDescent="0.25">
      <c r="A1003" s="1" t="s">
        <v>1591</v>
      </c>
      <c r="B1003" t="s">
        <v>1592</v>
      </c>
      <c r="C1003" t="s">
        <v>5</v>
      </c>
      <c r="D1003" t="s">
        <v>49</v>
      </c>
      <c r="E1003" s="1" t="s">
        <v>5022</v>
      </c>
      <c r="F1003" s="1" t="s">
        <v>5132</v>
      </c>
      <c r="G1003" s="1" t="s">
        <v>4819</v>
      </c>
      <c r="H1003" s="1"/>
      <c r="I1003" s="1"/>
      <c r="J1003" s="1"/>
      <c r="K1003" s="1"/>
      <c r="L1003">
        <v>1</v>
      </c>
      <c r="M1003">
        <v>1</v>
      </c>
      <c r="N1003" s="1">
        <v>1</v>
      </c>
      <c r="O1003" s="1" t="s">
        <v>5320</v>
      </c>
    </row>
    <row r="1004" spans="1:15" x14ac:dyDescent="0.25">
      <c r="A1004" s="1" t="s">
        <v>1593</v>
      </c>
      <c r="B1004" t="s">
        <v>1594</v>
      </c>
      <c r="C1004" t="s">
        <v>5</v>
      </c>
      <c r="D1004" t="s">
        <v>49</v>
      </c>
      <c r="E1004" s="1" t="s">
        <v>5022</v>
      </c>
      <c r="F1004" s="1" t="s">
        <v>5015</v>
      </c>
      <c r="G1004" s="1" t="s">
        <v>4807</v>
      </c>
      <c r="H1004" s="1"/>
      <c r="I1004" s="1"/>
      <c r="J1004" s="1"/>
      <c r="K1004" s="1"/>
      <c r="L1004">
        <v>1</v>
      </c>
      <c r="M1004">
        <v>1</v>
      </c>
      <c r="N1004" s="1">
        <v>1</v>
      </c>
      <c r="O1004" s="1" t="s">
        <v>5320</v>
      </c>
    </row>
    <row r="1005" spans="1:15" x14ac:dyDescent="0.25">
      <c r="A1005" s="1" t="s">
        <v>1595</v>
      </c>
      <c r="B1005" t="s">
        <v>1596</v>
      </c>
      <c r="C1005" t="s">
        <v>5</v>
      </c>
      <c r="D1005" t="s">
        <v>49</v>
      </c>
      <c r="E1005" s="1" t="s">
        <v>5024</v>
      </c>
      <c r="F1005" s="1" t="s">
        <v>4985</v>
      </c>
      <c r="G1005" s="1" t="s">
        <v>4806</v>
      </c>
      <c r="H1005" s="1" t="s">
        <v>4989</v>
      </c>
      <c r="I1005" s="1"/>
      <c r="J1005" s="1"/>
      <c r="K1005" s="1" t="s">
        <v>5544</v>
      </c>
      <c r="L1005">
        <v>1</v>
      </c>
      <c r="M1005">
        <v>3</v>
      </c>
      <c r="N1005" s="1">
        <v>1</v>
      </c>
      <c r="O1005" s="1" t="s">
        <v>5320</v>
      </c>
    </row>
    <row r="1006" spans="1:15" x14ac:dyDescent="0.25">
      <c r="A1006" s="1" t="s">
        <v>1597</v>
      </c>
      <c r="B1006" t="s">
        <v>1598</v>
      </c>
      <c r="C1006" t="s">
        <v>5</v>
      </c>
      <c r="D1006" t="s">
        <v>49</v>
      </c>
      <c r="E1006" s="1" t="s">
        <v>5022</v>
      </c>
      <c r="F1006" s="1" t="s">
        <v>4618</v>
      </c>
      <c r="G1006" s="1" t="s">
        <v>4807</v>
      </c>
      <c r="H1006" s="1"/>
      <c r="I1006" s="1"/>
      <c r="J1006" s="1"/>
      <c r="K1006" s="1"/>
      <c r="L1006">
        <v>1</v>
      </c>
      <c r="M1006">
        <v>1</v>
      </c>
      <c r="N1006" s="1">
        <v>1</v>
      </c>
      <c r="O1006" s="1" t="s">
        <v>5320</v>
      </c>
    </row>
    <row r="1007" spans="1:15" x14ac:dyDescent="0.25">
      <c r="A1007" s="1" t="s">
        <v>1599</v>
      </c>
      <c r="B1007" t="s">
        <v>1600</v>
      </c>
      <c r="C1007" t="s">
        <v>5</v>
      </c>
      <c r="D1007" t="s">
        <v>210</v>
      </c>
      <c r="E1007" s="1" t="s">
        <v>5024</v>
      </c>
      <c r="F1007" s="1" t="s">
        <v>5025</v>
      </c>
      <c r="G1007" s="1" t="s">
        <v>4814</v>
      </c>
      <c r="H1007" s="1" t="s">
        <v>4427</v>
      </c>
      <c r="I1007" s="1"/>
      <c r="J1007" s="1" t="s">
        <v>4557</v>
      </c>
      <c r="K1007" s="1" t="s">
        <v>5753</v>
      </c>
      <c r="L1007">
        <v>1</v>
      </c>
      <c r="M1007">
        <v>4</v>
      </c>
      <c r="N1007" s="1">
        <v>1</v>
      </c>
      <c r="O1007" s="1" t="s">
        <v>5320</v>
      </c>
    </row>
    <row r="1008" spans="1:15" x14ac:dyDescent="0.25">
      <c r="A1008" s="1" t="s">
        <v>1601</v>
      </c>
      <c r="B1008" t="s">
        <v>1602</v>
      </c>
      <c r="C1008" t="s">
        <v>5</v>
      </c>
      <c r="D1008" t="s">
        <v>210</v>
      </c>
      <c r="E1008" s="1" t="s">
        <v>5022</v>
      </c>
      <c r="F1008" s="1" t="s">
        <v>4620</v>
      </c>
      <c r="G1008" s="1" t="s">
        <v>4807</v>
      </c>
      <c r="H1008" s="1"/>
      <c r="I1008" s="1"/>
      <c r="J1008" s="1"/>
      <c r="K1008" s="1"/>
      <c r="L1008">
        <v>1</v>
      </c>
      <c r="M1008">
        <v>1</v>
      </c>
      <c r="N1008" s="1">
        <v>1</v>
      </c>
      <c r="O1008" s="1" t="s">
        <v>5320</v>
      </c>
    </row>
    <row r="1009" spans="1:15" x14ac:dyDescent="0.25">
      <c r="A1009" s="1" t="s">
        <v>1603</v>
      </c>
      <c r="B1009" t="s">
        <v>1604</v>
      </c>
      <c r="C1009" t="s">
        <v>5</v>
      </c>
      <c r="D1009" t="s">
        <v>310</v>
      </c>
      <c r="E1009" s="1" t="s">
        <v>5022</v>
      </c>
      <c r="F1009" s="1" t="s">
        <v>4657</v>
      </c>
      <c r="G1009" s="1" t="s">
        <v>4807</v>
      </c>
      <c r="H1009" s="1"/>
      <c r="I1009" s="1"/>
      <c r="J1009" s="1"/>
      <c r="K1009" s="1" t="s">
        <v>5754</v>
      </c>
      <c r="L1009">
        <v>1</v>
      </c>
      <c r="M1009">
        <v>2</v>
      </c>
      <c r="N1009" s="1">
        <v>1</v>
      </c>
      <c r="O1009" s="1" t="s">
        <v>5320</v>
      </c>
    </row>
    <row r="1010" spans="1:15" x14ac:dyDescent="0.25">
      <c r="A1010" s="1" t="s">
        <v>1605</v>
      </c>
      <c r="B1010" t="s">
        <v>1606</v>
      </c>
      <c r="C1010" t="s">
        <v>5</v>
      </c>
      <c r="D1010" t="s">
        <v>6</v>
      </c>
      <c r="E1010" s="1" t="s">
        <v>5022</v>
      </c>
      <c r="F1010" s="1" t="s">
        <v>4649</v>
      </c>
      <c r="G1010" s="1" t="s">
        <v>4807</v>
      </c>
      <c r="H1010" s="1"/>
      <c r="I1010" s="1"/>
      <c r="J1010" s="1"/>
      <c r="K1010" s="1"/>
      <c r="L1010">
        <v>1</v>
      </c>
      <c r="M1010">
        <v>1</v>
      </c>
      <c r="N1010" s="1">
        <v>1</v>
      </c>
      <c r="O1010" s="1" t="s">
        <v>5320</v>
      </c>
    </row>
    <row r="1011" spans="1:15" x14ac:dyDescent="0.25">
      <c r="A1011" s="1" t="s">
        <v>1607</v>
      </c>
      <c r="B1011" t="s">
        <v>1608</v>
      </c>
      <c r="C1011" t="s">
        <v>5</v>
      </c>
      <c r="D1011" t="s">
        <v>6</v>
      </c>
      <c r="E1011" s="1" t="s">
        <v>5022</v>
      </c>
      <c r="F1011" s="1" t="s">
        <v>4658</v>
      </c>
      <c r="G1011" s="1" t="s">
        <v>4814</v>
      </c>
      <c r="H1011" s="1" t="s">
        <v>4456</v>
      </c>
      <c r="I1011" s="1"/>
      <c r="J1011" s="1" t="s">
        <v>4505</v>
      </c>
      <c r="K1011" s="1"/>
      <c r="L1011">
        <v>1</v>
      </c>
      <c r="M1011">
        <v>3</v>
      </c>
      <c r="N1011" s="1">
        <v>1</v>
      </c>
      <c r="O1011" s="1" t="s">
        <v>5320</v>
      </c>
    </row>
    <row r="1012" spans="1:15" x14ac:dyDescent="0.25">
      <c r="A1012" s="1" t="s">
        <v>1609</v>
      </c>
      <c r="B1012" t="s">
        <v>1610</v>
      </c>
      <c r="C1012" t="s">
        <v>5</v>
      </c>
      <c r="D1012" t="s">
        <v>6</v>
      </c>
      <c r="E1012" s="1" t="s">
        <v>5022</v>
      </c>
      <c r="F1012" s="1" t="s">
        <v>5119</v>
      </c>
      <c r="G1012" s="1" t="s">
        <v>4807</v>
      </c>
      <c r="H1012" s="1"/>
      <c r="I1012" s="1"/>
      <c r="J1012" s="1"/>
      <c r="K1012" s="1"/>
      <c r="L1012">
        <v>1</v>
      </c>
      <c r="M1012">
        <v>1</v>
      </c>
      <c r="N1012" s="1">
        <v>1</v>
      </c>
      <c r="O1012" s="1" t="s">
        <v>5320</v>
      </c>
    </row>
    <row r="1013" spans="1:15" x14ac:dyDescent="0.25">
      <c r="A1013" s="1" t="s">
        <v>1611</v>
      </c>
      <c r="B1013" t="s">
        <v>1612</v>
      </c>
      <c r="C1013" t="s">
        <v>5</v>
      </c>
      <c r="D1013" t="s">
        <v>6</v>
      </c>
      <c r="E1013" s="1" t="s">
        <v>5022</v>
      </c>
      <c r="F1013" s="1" t="s">
        <v>5055</v>
      </c>
      <c r="G1013" s="1" t="s">
        <v>4813</v>
      </c>
      <c r="H1013" s="1" t="s">
        <v>4457</v>
      </c>
      <c r="I1013" s="1"/>
      <c r="J1013" s="1"/>
      <c r="K1013" s="1" t="s">
        <v>5755</v>
      </c>
      <c r="L1013">
        <v>1</v>
      </c>
      <c r="M1013">
        <v>3</v>
      </c>
      <c r="N1013" s="1">
        <v>1</v>
      </c>
      <c r="O1013" s="1" t="s">
        <v>5320</v>
      </c>
    </row>
    <row r="1014" spans="1:15" x14ac:dyDescent="0.25">
      <c r="A1014" s="1" t="s">
        <v>1613</v>
      </c>
      <c r="B1014" t="s">
        <v>1614</v>
      </c>
      <c r="C1014" t="s">
        <v>5</v>
      </c>
      <c r="D1014" t="s">
        <v>310</v>
      </c>
      <c r="E1014" s="1" t="s">
        <v>5022</v>
      </c>
      <c r="F1014" s="1" t="s">
        <v>5017</v>
      </c>
      <c r="G1014" s="1" t="s">
        <v>4807</v>
      </c>
      <c r="H1014" s="1"/>
      <c r="I1014" s="1"/>
      <c r="J1014" s="1"/>
      <c r="K1014" s="1"/>
      <c r="L1014">
        <v>1</v>
      </c>
      <c r="M1014">
        <v>1</v>
      </c>
      <c r="N1014" s="1">
        <v>1</v>
      </c>
      <c r="O1014" s="1" t="s">
        <v>5320</v>
      </c>
    </row>
    <row r="1015" spans="1:15" x14ac:dyDescent="0.25">
      <c r="A1015" s="1" t="s">
        <v>1615</v>
      </c>
      <c r="B1015" t="s">
        <v>1616</v>
      </c>
      <c r="C1015" t="s">
        <v>5</v>
      </c>
      <c r="D1015" t="s">
        <v>6</v>
      </c>
      <c r="E1015" s="1" t="s">
        <v>5022</v>
      </c>
      <c r="F1015" s="1" t="s">
        <v>5562</v>
      </c>
      <c r="G1015" s="1" t="s">
        <v>4807</v>
      </c>
      <c r="H1015" s="1"/>
      <c r="I1015" s="1"/>
      <c r="J1015" s="1"/>
      <c r="K1015" s="1"/>
      <c r="L1015">
        <v>1</v>
      </c>
      <c r="M1015">
        <v>1</v>
      </c>
      <c r="N1015" s="1">
        <v>1</v>
      </c>
      <c r="O1015" s="1" t="s">
        <v>5320</v>
      </c>
    </row>
    <row r="1016" spans="1:15" x14ac:dyDescent="0.25">
      <c r="A1016" s="1" t="s">
        <v>1617</v>
      </c>
      <c r="B1016" t="s">
        <v>1618</v>
      </c>
      <c r="C1016" t="s">
        <v>5</v>
      </c>
      <c r="D1016" t="s">
        <v>26</v>
      </c>
      <c r="E1016" s="1" t="s">
        <v>5022</v>
      </c>
      <c r="F1016" s="1" t="s">
        <v>5141</v>
      </c>
      <c r="G1016" s="1" t="s">
        <v>4818</v>
      </c>
      <c r="H1016" s="1"/>
      <c r="I1016" s="1"/>
      <c r="J1016" s="1"/>
      <c r="K1016" s="1"/>
      <c r="L1016">
        <v>1</v>
      </c>
      <c r="M1016">
        <v>1</v>
      </c>
      <c r="N1016" s="1">
        <v>1</v>
      </c>
      <c r="O1016" s="1" t="s">
        <v>5320</v>
      </c>
    </row>
    <row r="1017" spans="1:15" x14ac:dyDescent="0.25">
      <c r="A1017" s="1" t="s">
        <v>1619</v>
      </c>
      <c r="B1017" t="s">
        <v>1620</v>
      </c>
      <c r="C1017" t="s">
        <v>5</v>
      </c>
      <c r="D1017" t="s">
        <v>26</v>
      </c>
      <c r="E1017" s="1" t="s">
        <v>5024</v>
      </c>
      <c r="F1017" s="1" t="s">
        <v>4631</v>
      </c>
      <c r="G1017" s="1" t="s">
        <v>4812</v>
      </c>
      <c r="H1017" s="1"/>
      <c r="I1017" s="1"/>
      <c r="J1017" s="1"/>
      <c r="K1017" s="1" t="s">
        <v>5756</v>
      </c>
      <c r="L1017">
        <v>1</v>
      </c>
      <c r="M1017">
        <v>2</v>
      </c>
      <c r="N1017" s="1">
        <v>1</v>
      </c>
      <c r="O1017" s="1" t="s">
        <v>5320</v>
      </c>
    </row>
    <row r="1018" spans="1:15" x14ac:dyDescent="0.25">
      <c r="A1018" s="1" t="s">
        <v>1621</v>
      </c>
      <c r="B1018" t="s">
        <v>1622</v>
      </c>
      <c r="C1018" t="s">
        <v>5</v>
      </c>
      <c r="D1018" t="s">
        <v>26</v>
      </c>
      <c r="E1018" s="1" t="s">
        <v>5022</v>
      </c>
      <c r="F1018" s="1"/>
      <c r="G1018" s="1"/>
      <c r="H1018" s="1"/>
      <c r="I1018" s="1"/>
      <c r="J1018" s="1"/>
      <c r="K1018" s="1"/>
      <c r="L1018">
        <v>0</v>
      </c>
      <c r="M1018">
        <v>0</v>
      </c>
      <c r="N1018" s="1">
        <v>1</v>
      </c>
      <c r="O1018" s="1" t="s">
        <v>4807</v>
      </c>
    </row>
    <row r="1019" spans="1:15" x14ac:dyDescent="0.25">
      <c r="A1019" s="1" t="s">
        <v>1623</v>
      </c>
      <c r="B1019" t="s">
        <v>1624</v>
      </c>
      <c r="C1019" t="s">
        <v>5</v>
      </c>
      <c r="D1019" t="s">
        <v>59</v>
      </c>
      <c r="E1019" s="1" t="s">
        <v>5022</v>
      </c>
      <c r="F1019" s="1" t="s">
        <v>5545</v>
      </c>
      <c r="G1019" s="1" t="s">
        <v>4810</v>
      </c>
      <c r="H1019" s="1"/>
      <c r="I1019" s="1"/>
      <c r="J1019" s="1"/>
      <c r="K1019" s="1"/>
      <c r="L1019">
        <v>1</v>
      </c>
      <c r="M1019">
        <v>1</v>
      </c>
      <c r="N1019" s="1">
        <v>1</v>
      </c>
      <c r="O1019" s="1" t="s">
        <v>5320</v>
      </c>
    </row>
    <row r="1020" spans="1:15" x14ac:dyDescent="0.25">
      <c r="A1020" s="1" t="s">
        <v>1625</v>
      </c>
      <c r="B1020" t="s">
        <v>1626</v>
      </c>
      <c r="C1020" t="s">
        <v>5</v>
      </c>
      <c r="D1020" t="s">
        <v>59</v>
      </c>
      <c r="E1020" s="1" t="s">
        <v>5024</v>
      </c>
      <c r="F1020" s="1" t="s">
        <v>5196</v>
      </c>
      <c r="G1020" s="1" t="s">
        <v>4806</v>
      </c>
      <c r="H1020" s="1"/>
      <c r="I1020" s="1"/>
      <c r="J1020" s="1"/>
      <c r="K1020" s="1"/>
      <c r="L1020">
        <v>1</v>
      </c>
      <c r="M1020">
        <v>1</v>
      </c>
      <c r="N1020" s="1">
        <v>1</v>
      </c>
      <c r="O1020" s="1" t="s">
        <v>5320</v>
      </c>
    </row>
    <row r="1021" spans="1:15" x14ac:dyDescent="0.25">
      <c r="A1021" s="1" t="s">
        <v>1627</v>
      </c>
      <c r="B1021" t="s">
        <v>1628</v>
      </c>
      <c r="C1021" t="s">
        <v>5</v>
      </c>
      <c r="D1021" t="s">
        <v>50</v>
      </c>
      <c r="E1021" s="1" t="s">
        <v>5034</v>
      </c>
      <c r="F1021" s="1" t="s">
        <v>5359</v>
      </c>
      <c r="G1021" s="1" t="s">
        <v>4812</v>
      </c>
      <c r="H1021" s="1" t="s">
        <v>4547</v>
      </c>
      <c r="I1021" s="1"/>
      <c r="J1021" s="1"/>
      <c r="K1021" s="1"/>
      <c r="L1021">
        <v>1</v>
      </c>
      <c r="M1021">
        <v>2</v>
      </c>
      <c r="N1021" s="1">
        <v>1</v>
      </c>
      <c r="O1021" s="1" t="s">
        <v>5320</v>
      </c>
    </row>
    <row r="1022" spans="1:15" x14ac:dyDescent="0.25">
      <c r="A1022" s="1" t="s">
        <v>1629</v>
      </c>
      <c r="B1022" t="s">
        <v>1630</v>
      </c>
      <c r="C1022" t="s">
        <v>5</v>
      </c>
      <c r="D1022" t="s">
        <v>50</v>
      </c>
      <c r="E1022" s="1" t="s">
        <v>5024</v>
      </c>
      <c r="F1022" s="1" t="s">
        <v>5120</v>
      </c>
      <c r="G1022" s="1" t="s">
        <v>4807</v>
      </c>
      <c r="H1022" s="1"/>
      <c r="I1022" s="1"/>
      <c r="J1022" s="1"/>
      <c r="K1022" s="1"/>
      <c r="L1022">
        <v>1</v>
      </c>
      <c r="M1022">
        <v>1</v>
      </c>
      <c r="N1022" s="1">
        <v>1</v>
      </c>
      <c r="O1022" s="1" t="s">
        <v>5320</v>
      </c>
    </row>
    <row r="1023" spans="1:15" x14ac:dyDescent="0.25">
      <c r="A1023" s="1" t="s">
        <v>1631</v>
      </c>
      <c r="B1023" t="s">
        <v>1632</v>
      </c>
      <c r="C1023" t="s">
        <v>5</v>
      </c>
      <c r="D1023" t="s">
        <v>50</v>
      </c>
      <c r="E1023" s="1" t="s">
        <v>5022</v>
      </c>
      <c r="F1023" s="1" t="s">
        <v>5018</v>
      </c>
      <c r="G1023" s="1" t="s">
        <v>4820</v>
      </c>
      <c r="H1023" s="1"/>
      <c r="I1023" s="1"/>
      <c r="J1023" s="1"/>
      <c r="K1023" s="1" t="s">
        <v>5546</v>
      </c>
      <c r="L1023">
        <v>1</v>
      </c>
      <c r="M1023">
        <v>2</v>
      </c>
      <c r="N1023" s="1">
        <v>1</v>
      </c>
      <c r="O1023" s="1" t="s">
        <v>5320</v>
      </c>
    </row>
    <row r="1024" spans="1:15" x14ac:dyDescent="0.25">
      <c r="A1024" s="1" t="s">
        <v>1633</v>
      </c>
      <c r="B1024" t="s">
        <v>1634</v>
      </c>
      <c r="C1024" t="s">
        <v>5</v>
      </c>
      <c r="D1024" t="s">
        <v>22</v>
      </c>
      <c r="E1024" s="1" t="s">
        <v>5022</v>
      </c>
      <c r="F1024" s="1" t="s">
        <v>5197</v>
      </c>
      <c r="G1024" s="1" t="s">
        <v>4810</v>
      </c>
      <c r="H1024" s="1" t="s">
        <v>4504</v>
      </c>
      <c r="I1024" s="1"/>
      <c r="J1024" s="1"/>
      <c r="K1024" s="1"/>
      <c r="L1024">
        <v>1</v>
      </c>
      <c r="M1024">
        <v>2</v>
      </c>
      <c r="N1024" s="1">
        <v>1</v>
      </c>
      <c r="O1024" s="1" t="s">
        <v>5320</v>
      </c>
    </row>
    <row r="1025" spans="1:15" x14ac:dyDescent="0.25">
      <c r="A1025" s="1" t="s">
        <v>1635</v>
      </c>
      <c r="B1025" t="s">
        <v>1636</v>
      </c>
      <c r="C1025" t="s">
        <v>5</v>
      </c>
      <c r="D1025" t="s">
        <v>22</v>
      </c>
      <c r="E1025" s="1" t="s">
        <v>5022</v>
      </c>
      <c r="F1025" s="1" t="s">
        <v>4608</v>
      </c>
      <c r="G1025" s="1" t="s">
        <v>4807</v>
      </c>
      <c r="H1025" s="1" t="s">
        <v>4548</v>
      </c>
      <c r="I1025" s="1"/>
      <c r="J1025" s="1"/>
      <c r="K1025" s="1"/>
      <c r="L1025">
        <v>1</v>
      </c>
      <c r="M1025">
        <v>2</v>
      </c>
      <c r="N1025" s="1">
        <v>1</v>
      </c>
      <c r="O1025" s="1" t="s">
        <v>5320</v>
      </c>
    </row>
    <row r="1026" spans="1:15" x14ac:dyDescent="0.25">
      <c r="A1026" s="1" t="s">
        <v>1637</v>
      </c>
      <c r="B1026" t="s">
        <v>1638</v>
      </c>
      <c r="C1026" t="s">
        <v>5</v>
      </c>
      <c r="D1026" t="s">
        <v>59</v>
      </c>
      <c r="E1026" s="1" t="s">
        <v>5022</v>
      </c>
      <c r="F1026" s="1" t="s">
        <v>4673</v>
      </c>
      <c r="G1026" s="1" t="s">
        <v>4808</v>
      </c>
      <c r="H1026" s="1" t="s">
        <v>4461</v>
      </c>
      <c r="I1026" s="1"/>
      <c r="J1026" s="1"/>
      <c r="K1026" s="1"/>
      <c r="L1026">
        <v>1</v>
      </c>
      <c r="M1026">
        <v>2</v>
      </c>
      <c r="N1026" s="1">
        <v>1</v>
      </c>
      <c r="O1026" s="1" t="s">
        <v>5320</v>
      </c>
    </row>
    <row r="1027" spans="1:15" x14ac:dyDescent="0.25">
      <c r="A1027" s="1" t="s">
        <v>1639</v>
      </c>
      <c r="B1027" t="s">
        <v>1640</v>
      </c>
      <c r="C1027" t="s">
        <v>5</v>
      </c>
      <c r="D1027" t="s">
        <v>59</v>
      </c>
      <c r="E1027" s="1" t="s">
        <v>5022</v>
      </c>
      <c r="F1027" s="1" t="s">
        <v>4630</v>
      </c>
      <c r="G1027" s="1" t="s">
        <v>4807</v>
      </c>
      <c r="H1027" s="1" t="s">
        <v>4549</v>
      </c>
      <c r="I1027" s="1"/>
      <c r="J1027" s="1"/>
      <c r="K1027" s="1"/>
      <c r="L1027">
        <v>1</v>
      </c>
      <c r="M1027">
        <v>2</v>
      </c>
      <c r="N1027" s="1">
        <v>1</v>
      </c>
      <c r="O1027" s="1" t="s">
        <v>5320</v>
      </c>
    </row>
    <row r="1028" spans="1:15" x14ac:dyDescent="0.25">
      <c r="A1028" s="1" t="s">
        <v>1641</v>
      </c>
      <c r="B1028" t="s">
        <v>1642</v>
      </c>
      <c r="C1028" t="s">
        <v>5</v>
      </c>
      <c r="D1028" t="s">
        <v>23</v>
      </c>
      <c r="E1028" s="1" t="s">
        <v>5024</v>
      </c>
      <c r="F1028" s="1" t="s">
        <v>5757</v>
      </c>
      <c r="G1028" s="1" t="s">
        <v>4812</v>
      </c>
      <c r="H1028" s="1"/>
      <c r="I1028" s="1"/>
      <c r="J1028" s="1" t="s">
        <v>4451</v>
      </c>
      <c r="K1028" s="1" t="s">
        <v>5758</v>
      </c>
      <c r="L1028">
        <v>1</v>
      </c>
      <c r="M1028">
        <v>3</v>
      </c>
      <c r="N1028" s="1">
        <v>1</v>
      </c>
      <c r="O1028" s="1" t="s">
        <v>5320</v>
      </c>
    </row>
    <row r="1029" spans="1:15" x14ac:dyDescent="0.25">
      <c r="A1029" s="1" t="s">
        <v>2229</v>
      </c>
      <c r="B1029" t="s">
        <v>2230</v>
      </c>
      <c r="C1029" t="s">
        <v>5</v>
      </c>
      <c r="D1029" t="s">
        <v>23</v>
      </c>
      <c r="E1029" s="1" t="s">
        <v>5022</v>
      </c>
      <c r="F1029" s="1" t="s">
        <v>5759</v>
      </c>
      <c r="G1029" s="1" t="s">
        <v>4812</v>
      </c>
      <c r="H1029" s="1"/>
      <c r="I1029" s="1"/>
      <c r="J1029" s="1"/>
      <c r="K1029" s="1" t="s">
        <v>5760</v>
      </c>
      <c r="L1029">
        <v>1</v>
      </c>
      <c r="N1029" s="1">
        <v>1</v>
      </c>
      <c r="O1029" s="1" t="s">
        <v>5320</v>
      </c>
    </row>
    <row r="1030" spans="1:15" x14ac:dyDescent="0.25">
      <c r="A1030" s="1" t="s">
        <v>2231</v>
      </c>
      <c r="B1030" t="s">
        <v>2232</v>
      </c>
      <c r="C1030" t="s">
        <v>5</v>
      </c>
      <c r="D1030" t="s">
        <v>23</v>
      </c>
      <c r="E1030" s="1" t="s">
        <v>5022</v>
      </c>
      <c r="F1030" s="1" t="s">
        <v>5132</v>
      </c>
      <c r="G1030" s="1" t="s">
        <v>4810</v>
      </c>
      <c r="H1030" s="1"/>
      <c r="I1030" s="1"/>
      <c r="J1030" s="1"/>
      <c r="K1030" s="1"/>
      <c r="L1030">
        <v>1</v>
      </c>
      <c r="M1030">
        <v>1</v>
      </c>
      <c r="N1030" s="1">
        <v>1</v>
      </c>
      <c r="O1030" s="1" t="s">
        <v>5320</v>
      </c>
    </row>
    <row r="1031" spans="1:15" x14ac:dyDescent="0.25">
      <c r="A1031" s="1" t="s">
        <v>1643</v>
      </c>
      <c r="B1031" t="s">
        <v>1644</v>
      </c>
      <c r="C1031" t="s">
        <v>5</v>
      </c>
      <c r="D1031" t="s">
        <v>26</v>
      </c>
      <c r="E1031" s="1" t="s">
        <v>5022</v>
      </c>
      <c r="F1031" s="1" t="s">
        <v>5200</v>
      </c>
      <c r="G1031" s="1" t="s">
        <v>4810</v>
      </c>
      <c r="H1031" s="1"/>
      <c r="I1031" s="1"/>
      <c r="J1031" s="1"/>
      <c r="K1031" s="1"/>
      <c r="L1031">
        <v>1</v>
      </c>
      <c r="M1031">
        <v>1</v>
      </c>
      <c r="N1031" s="1">
        <v>1</v>
      </c>
      <c r="O1031" s="1" t="s">
        <v>5320</v>
      </c>
    </row>
    <row r="1032" spans="1:15" x14ac:dyDescent="0.25">
      <c r="A1032" s="1" t="s">
        <v>2233</v>
      </c>
      <c r="B1032" t="s">
        <v>2234</v>
      </c>
      <c r="C1032" t="s">
        <v>5</v>
      </c>
      <c r="D1032" t="s">
        <v>26</v>
      </c>
      <c r="E1032" s="1" t="s">
        <v>5022</v>
      </c>
      <c r="F1032" s="1" t="s">
        <v>4985</v>
      </c>
      <c r="G1032" s="1" t="s">
        <v>4807</v>
      </c>
      <c r="H1032" s="1"/>
      <c r="I1032" s="1"/>
      <c r="J1032" s="1"/>
      <c r="K1032" s="1"/>
      <c r="L1032">
        <v>1</v>
      </c>
      <c r="M1032">
        <v>1</v>
      </c>
      <c r="N1032" s="1">
        <v>1</v>
      </c>
      <c r="O1032" s="1" t="s">
        <v>5320</v>
      </c>
    </row>
    <row r="1033" spans="1:15" x14ac:dyDescent="0.25">
      <c r="A1033" s="1" t="s">
        <v>1645</v>
      </c>
      <c r="B1033" t="s">
        <v>1646</v>
      </c>
      <c r="C1033" t="s">
        <v>5</v>
      </c>
      <c r="D1033" t="s">
        <v>26</v>
      </c>
      <c r="E1033" s="1" t="s">
        <v>5022</v>
      </c>
      <c r="F1033" s="1" t="s">
        <v>4668</v>
      </c>
      <c r="G1033" s="1" t="s">
        <v>4810</v>
      </c>
      <c r="H1033" s="1"/>
      <c r="I1033" s="1"/>
      <c r="J1033" s="1"/>
      <c r="K1033" s="1"/>
      <c r="L1033">
        <v>1</v>
      </c>
      <c r="M1033">
        <v>1</v>
      </c>
      <c r="N1033" s="1">
        <v>1</v>
      </c>
      <c r="O1033" s="1" t="s">
        <v>5320</v>
      </c>
    </row>
    <row r="1034" spans="1:15" x14ac:dyDescent="0.25">
      <c r="A1034" s="1" t="s">
        <v>1647</v>
      </c>
      <c r="B1034" t="s">
        <v>1648</v>
      </c>
      <c r="C1034" t="s">
        <v>5</v>
      </c>
      <c r="D1034" t="s">
        <v>26</v>
      </c>
      <c r="E1034" s="1" t="s">
        <v>5022</v>
      </c>
      <c r="F1034" s="1" t="s">
        <v>5425</v>
      </c>
      <c r="G1034" s="1" t="s">
        <v>4806</v>
      </c>
      <c r="H1034" s="1" t="s">
        <v>4425</v>
      </c>
      <c r="I1034" s="1"/>
      <c r="J1034" s="1"/>
      <c r="K1034" s="1"/>
      <c r="L1034">
        <v>1</v>
      </c>
      <c r="M1034">
        <v>2</v>
      </c>
      <c r="N1034" s="1">
        <v>1</v>
      </c>
      <c r="O1034" s="1" t="s">
        <v>5320</v>
      </c>
    </row>
    <row r="1035" spans="1:15" x14ac:dyDescent="0.25">
      <c r="A1035" s="1" t="s">
        <v>2235</v>
      </c>
      <c r="B1035" t="s">
        <v>2236</v>
      </c>
      <c r="C1035" t="s">
        <v>5</v>
      </c>
      <c r="D1035" t="s">
        <v>26</v>
      </c>
      <c r="E1035" s="1" t="s">
        <v>5022</v>
      </c>
      <c r="F1035" s="1" t="s">
        <v>5253</v>
      </c>
      <c r="G1035" s="1" t="s">
        <v>4807</v>
      </c>
      <c r="H1035" s="1"/>
      <c r="I1035" s="1"/>
      <c r="J1035" s="1"/>
      <c r="K1035" s="1"/>
      <c r="L1035">
        <v>1</v>
      </c>
      <c r="M1035">
        <v>1</v>
      </c>
      <c r="N1035" s="1">
        <v>1</v>
      </c>
      <c r="O1035" s="1" t="s">
        <v>5320</v>
      </c>
    </row>
    <row r="1036" spans="1:15" x14ac:dyDescent="0.25">
      <c r="A1036" s="1" t="s">
        <v>1649</v>
      </c>
      <c r="B1036" t="s">
        <v>1650</v>
      </c>
      <c r="C1036" t="s">
        <v>5</v>
      </c>
      <c r="D1036" t="s">
        <v>205</v>
      </c>
      <c r="E1036" s="1" t="s">
        <v>5022</v>
      </c>
      <c r="F1036" s="1" t="s">
        <v>5295</v>
      </c>
      <c r="G1036" s="1" t="s">
        <v>4819</v>
      </c>
      <c r="H1036" s="1"/>
      <c r="I1036" s="1"/>
      <c r="J1036" s="1"/>
      <c r="K1036" s="1"/>
      <c r="L1036">
        <v>1</v>
      </c>
      <c r="M1036">
        <v>1</v>
      </c>
      <c r="N1036" s="1">
        <v>1</v>
      </c>
      <c r="O1036" s="1" t="s">
        <v>5320</v>
      </c>
    </row>
    <row r="1037" spans="1:15" x14ac:dyDescent="0.25">
      <c r="A1037" s="1" t="s">
        <v>1651</v>
      </c>
      <c r="B1037" t="s">
        <v>1652</v>
      </c>
      <c r="C1037" t="s">
        <v>5</v>
      </c>
      <c r="D1037" t="s">
        <v>205</v>
      </c>
      <c r="E1037" s="1" t="s">
        <v>5022</v>
      </c>
      <c r="F1037" s="1" t="s">
        <v>5257</v>
      </c>
      <c r="G1037" s="1" t="s">
        <v>4837</v>
      </c>
      <c r="H1037" s="1"/>
      <c r="I1037" s="1"/>
      <c r="J1037" s="1"/>
      <c r="K1037" s="1"/>
      <c r="L1037">
        <v>1</v>
      </c>
      <c r="M1037">
        <v>1</v>
      </c>
      <c r="N1037" s="1">
        <v>1</v>
      </c>
      <c r="O1037" s="1" t="s">
        <v>5320</v>
      </c>
    </row>
    <row r="1038" spans="1:15" x14ac:dyDescent="0.25">
      <c r="A1038" s="1" t="s">
        <v>2237</v>
      </c>
      <c r="B1038" t="s">
        <v>2238</v>
      </c>
      <c r="C1038" t="s">
        <v>5</v>
      </c>
      <c r="D1038" t="s">
        <v>205</v>
      </c>
      <c r="E1038" s="1" t="s">
        <v>5022</v>
      </c>
      <c r="F1038" s="1" t="s">
        <v>5333</v>
      </c>
      <c r="G1038" s="1" t="s">
        <v>4807</v>
      </c>
      <c r="H1038" s="1"/>
      <c r="I1038" s="1"/>
      <c r="J1038" s="1"/>
      <c r="K1038" s="1"/>
      <c r="L1038">
        <v>1</v>
      </c>
      <c r="M1038">
        <v>1</v>
      </c>
      <c r="N1038" s="1">
        <v>1</v>
      </c>
      <c r="O1038" s="1" t="s">
        <v>5320</v>
      </c>
    </row>
    <row r="1039" spans="1:15" x14ac:dyDescent="0.25">
      <c r="A1039" s="1" t="s">
        <v>1653</v>
      </c>
      <c r="B1039" t="s">
        <v>1654</v>
      </c>
      <c r="C1039" t="s">
        <v>5</v>
      </c>
      <c r="D1039" t="s">
        <v>42</v>
      </c>
      <c r="E1039" s="1" t="s">
        <v>5022</v>
      </c>
      <c r="F1039" s="1" t="s">
        <v>4648</v>
      </c>
      <c r="G1039" s="1" t="s">
        <v>4807</v>
      </c>
      <c r="H1039" s="1" t="s">
        <v>4486</v>
      </c>
      <c r="I1039" s="1"/>
      <c r="J1039" s="1"/>
      <c r="K1039" s="1"/>
      <c r="L1039">
        <v>1</v>
      </c>
      <c r="M1039">
        <v>2</v>
      </c>
      <c r="N1039" s="1">
        <v>1</v>
      </c>
      <c r="O1039" s="1" t="s">
        <v>5320</v>
      </c>
    </row>
    <row r="1040" spans="1:15" x14ac:dyDescent="0.25">
      <c r="A1040" s="1" t="s">
        <v>1655</v>
      </c>
      <c r="B1040" t="s">
        <v>1656</v>
      </c>
      <c r="C1040" t="s">
        <v>5</v>
      </c>
      <c r="D1040" t="s">
        <v>42</v>
      </c>
      <c r="E1040" s="1" t="s">
        <v>5022</v>
      </c>
      <c r="F1040" s="1" t="s">
        <v>4643</v>
      </c>
      <c r="G1040" s="1" t="s">
        <v>4810</v>
      </c>
      <c r="H1040" s="1" t="s">
        <v>4550</v>
      </c>
      <c r="I1040" s="1"/>
      <c r="J1040" s="1"/>
      <c r="K1040" s="1"/>
      <c r="L1040">
        <v>1</v>
      </c>
      <c r="M1040">
        <v>2</v>
      </c>
      <c r="N1040" s="1">
        <v>1</v>
      </c>
      <c r="O1040" s="1" t="s">
        <v>5320</v>
      </c>
    </row>
    <row r="1041" spans="1:15" x14ac:dyDescent="0.25">
      <c r="A1041" s="1" t="s">
        <v>1657</v>
      </c>
      <c r="B1041" t="s">
        <v>1658</v>
      </c>
      <c r="C1041" t="s">
        <v>5</v>
      </c>
      <c r="D1041" t="s">
        <v>42</v>
      </c>
      <c r="E1041" s="1" t="s">
        <v>5022</v>
      </c>
      <c r="F1041" s="1" t="s">
        <v>4635</v>
      </c>
      <c r="G1041" s="1" t="s">
        <v>4807</v>
      </c>
      <c r="H1041" s="1"/>
      <c r="I1041" s="1"/>
      <c r="J1041" s="1"/>
      <c r="K1041" s="1"/>
      <c r="L1041">
        <v>1</v>
      </c>
      <c r="M1041">
        <v>1</v>
      </c>
      <c r="N1041" s="1">
        <v>1</v>
      </c>
      <c r="O1041" s="1" t="s">
        <v>5320</v>
      </c>
    </row>
    <row r="1042" spans="1:15" x14ac:dyDescent="0.25">
      <c r="A1042" s="1" t="s">
        <v>1659</v>
      </c>
      <c r="B1042" t="s">
        <v>1660</v>
      </c>
      <c r="C1042" t="s">
        <v>5</v>
      </c>
      <c r="D1042" t="s">
        <v>42</v>
      </c>
      <c r="E1042" s="1" t="s">
        <v>5024</v>
      </c>
      <c r="F1042" s="1" t="s">
        <v>5055</v>
      </c>
      <c r="G1042" s="1" t="s">
        <v>4809</v>
      </c>
      <c r="H1042" s="1" t="s">
        <v>4450</v>
      </c>
      <c r="I1042" s="1"/>
      <c r="J1042" s="1"/>
      <c r="K1042" s="1"/>
      <c r="L1042">
        <v>1</v>
      </c>
      <c r="M1042">
        <v>2</v>
      </c>
      <c r="N1042" s="1">
        <v>1</v>
      </c>
      <c r="O1042" s="1" t="s">
        <v>5320</v>
      </c>
    </row>
    <row r="1043" spans="1:15" x14ac:dyDescent="0.25">
      <c r="A1043" s="1" t="s">
        <v>1661</v>
      </c>
      <c r="B1043" t="s">
        <v>1662</v>
      </c>
      <c r="C1043" t="s">
        <v>5</v>
      </c>
      <c r="D1043" t="s">
        <v>42</v>
      </c>
      <c r="E1043" s="1" t="s">
        <v>5022</v>
      </c>
      <c r="F1043" s="1" t="s">
        <v>4628</v>
      </c>
      <c r="G1043" s="1" t="s">
        <v>4807</v>
      </c>
      <c r="H1043" s="1" t="s">
        <v>4438</v>
      </c>
      <c r="I1043" s="1"/>
      <c r="J1043" s="1"/>
      <c r="K1043" s="1"/>
      <c r="L1043">
        <v>1</v>
      </c>
      <c r="M1043">
        <v>2</v>
      </c>
      <c r="N1043" s="1">
        <v>1</v>
      </c>
      <c r="O1043" s="1" t="s">
        <v>5320</v>
      </c>
    </row>
    <row r="1044" spans="1:15" x14ac:dyDescent="0.25">
      <c r="A1044" s="1" t="s">
        <v>1663</v>
      </c>
      <c r="B1044" t="s">
        <v>1664</v>
      </c>
      <c r="C1044" t="s">
        <v>5</v>
      </c>
      <c r="D1044" t="s">
        <v>42</v>
      </c>
      <c r="E1044" s="1" t="s">
        <v>5022</v>
      </c>
      <c r="F1044" s="1"/>
      <c r="G1044" s="1"/>
      <c r="H1044" s="1"/>
      <c r="I1044" s="1"/>
      <c r="J1044" s="1"/>
      <c r="K1044" s="1"/>
      <c r="L1044">
        <v>0</v>
      </c>
      <c r="M1044">
        <v>0</v>
      </c>
      <c r="N1044" s="1">
        <v>1</v>
      </c>
      <c r="O1044" s="1" t="s">
        <v>4807</v>
      </c>
    </row>
    <row r="1045" spans="1:15" x14ac:dyDescent="0.25">
      <c r="A1045" s="1" t="s">
        <v>1665</v>
      </c>
      <c r="B1045" t="s">
        <v>1666</v>
      </c>
      <c r="C1045" t="s">
        <v>5</v>
      </c>
      <c r="D1045" t="s">
        <v>42</v>
      </c>
      <c r="E1045" s="1" t="s">
        <v>5022</v>
      </c>
      <c r="F1045" s="1" t="s">
        <v>4659</v>
      </c>
      <c r="G1045" s="1" t="s">
        <v>4807</v>
      </c>
      <c r="H1045" s="1" t="s">
        <v>4461</v>
      </c>
      <c r="I1045" s="1"/>
      <c r="J1045" s="1"/>
      <c r="K1045" s="1"/>
      <c r="L1045">
        <v>1</v>
      </c>
      <c r="M1045">
        <v>2</v>
      </c>
      <c r="N1045" s="1">
        <v>1</v>
      </c>
      <c r="O1045" s="1" t="s">
        <v>5320</v>
      </c>
    </row>
    <row r="1046" spans="1:15" x14ac:dyDescent="0.25">
      <c r="A1046" s="1" t="s">
        <v>1667</v>
      </c>
      <c r="B1046" t="s">
        <v>1668</v>
      </c>
      <c r="C1046" t="s">
        <v>5</v>
      </c>
      <c r="D1046" t="s">
        <v>42</v>
      </c>
      <c r="E1046" s="1" t="s">
        <v>5022</v>
      </c>
      <c r="F1046" s="1" t="s">
        <v>4628</v>
      </c>
      <c r="G1046" s="1" t="s">
        <v>4807</v>
      </c>
      <c r="H1046" s="1"/>
      <c r="I1046" s="1"/>
      <c r="J1046" s="1"/>
      <c r="K1046" s="1"/>
      <c r="L1046">
        <v>1</v>
      </c>
      <c r="M1046">
        <v>1</v>
      </c>
      <c r="N1046" s="1">
        <v>1</v>
      </c>
      <c r="O1046" s="1" t="s">
        <v>5320</v>
      </c>
    </row>
    <row r="1047" spans="1:15" x14ac:dyDescent="0.25">
      <c r="A1047" s="1" t="s">
        <v>1669</v>
      </c>
      <c r="B1047" t="s">
        <v>1670</v>
      </c>
      <c r="C1047" t="s">
        <v>5</v>
      </c>
      <c r="D1047" t="s">
        <v>23</v>
      </c>
      <c r="E1047" s="1" t="s">
        <v>5022</v>
      </c>
      <c r="F1047" s="1" t="s">
        <v>4653</v>
      </c>
      <c r="G1047" s="1" t="s">
        <v>4814</v>
      </c>
      <c r="H1047" s="1" t="s">
        <v>4551</v>
      </c>
      <c r="I1047" s="1"/>
      <c r="J1047" s="1"/>
      <c r="K1047" s="1"/>
      <c r="L1047">
        <v>1</v>
      </c>
      <c r="M1047">
        <v>2</v>
      </c>
      <c r="N1047" s="1">
        <v>1</v>
      </c>
      <c r="O1047" s="1" t="s">
        <v>5320</v>
      </c>
    </row>
    <row r="1048" spans="1:15" x14ac:dyDescent="0.25">
      <c r="A1048" s="1" t="s">
        <v>1671</v>
      </c>
      <c r="B1048" t="s">
        <v>1672</v>
      </c>
      <c r="C1048" t="s">
        <v>5</v>
      </c>
      <c r="D1048" t="s">
        <v>23</v>
      </c>
      <c r="E1048" s="1" t="s">
        <v>5024</v>
      </c>
      <c r="F1048" s="1" t="s">
        <v>4643</v>
      </c>
      <c r="G1048" s="1" t="s">
        <v>4806</v>
      </c>
      <c r="H1048" s="1" t="s">
        <v>4444</v>
      </c>
      <c r="I1048" s="1"/>
      <c r="J1048" s="1" t="s">
        <v>4552</v>
      </c>
      <c r="K1048" s="1"/>
      <c r="L1048">
        <v>1</v>
      </c>
      <c r="M1048">
        <v>3</v>
      </c>
      <c r="N1048" s="1">
        <v>1</v>
      </c>
      <c r="O1048" s="1" t="s">
        <v>5320</v>
      </c>
    </row>
    <row r="1049" spans="1:15" x14ac:dyDescent="0.25">
      <c r="A1049" s="1" t="s">
        <v>1673</v>
      </c>
      <c r="B1049" t="s">
        <v>1674</v>
      </c>
      <c r="C1049" t="s">
        <v>5</v>
      </c>
      <c r="D1049" t="s">
        <v>23</v>
      </c>
      <c r="E1049" s="1" t="s">
        <v>5024</v>
      </c>
      <c r="F1049" s="1" t="s">
        <v>4668</v>
      </c>
      <c r="G1049" s="1" t="s">
        <v>4806</v>
      </c>
      <c r="H1049" s="1" t="s">
        <v>4553</v>
      </c>
      <c r="I1049" s="1"/>
      <c r="J1049" s="1"/>
      <c r="K1049" s="1"/>
      <c r="L1049">
        <v>1</v>
      </c>
      <c r="M1049">
        <v>2</v>
      </c>
      <c r="N1049" s="1">
        <v>1</v>
      </c>
      <c r="O1049" s="1" t="s">
        <v>5320</v>
      </c>
    </row>
    <row r="1050" spans="1:15" x14ac:dyDescent="0.25">
      <c r="A1050" s="1" t="s">
        <v>1675</v>
      </c>
      <c r="B1050" t="s">
        <v>1676</v>
      </c>
      <c r="C1050" t="s">
        <v>5</v>
      </c>
      <c r="D1050" t="s">
        <v>23</v>
      </c>
      <c r="E1050" s="1" t="s">
        <v>5023</v>
      </c>
      <c r="F1050" s="1" t="s">
        <v>5141</v>
      </c>
      <c r="G1050" s="1" t="s">
        <v>4806</v>
      </c>
      <c r="H1050" s="1"/>
      <c r="I1050" s="1"/>
      <c r="J1050" s="1"/>
      <c r="K1050" s="1"/>
      <c r="L1050">
        <v>1</v>
      </c>
      <c r="M1050">
        <v>1</v>
      </c>
      <c r="N1050" s="1">
        <v>1</v>
      </c>
      <c r="O1050" s="1" t="s">
        <v>5320</v>
      </c>
    </row>
    <row r="1051" spans="1:15" x14ac:dyDescent="0.25">
      <c r="A1051" s="1" t="s">
        <v>1677</v>
      </c>
      <c r="B1051" t="s">
        <v>1678</v>
      </c>
      <c r="C1051" t="s">
        <v>5</v>
      </c>
      <c r="D1051" t="s">
        <v>68</v>
      </c>
      <c r="E1051" s="1" t="s">
        <v>5022</v>
      </c>
      <c r="F1051" s="1" t="s">
        <v>4622</v>
      </c>
      <c r="G1051" s="1" t="s">
        <v>4807</v>
      </c>
      <c r="H1051" s="1"/>
      <c r="I1051" s="1"/>
      <c r="J1051" s="1"/>
      <c r="K1051" s="1"/>
      <c r="L1051">
        <v>1</v>
      </c>
      <c r="M1051">
        <v>1</v>
      </c>
      <c r="N1051" s="1">
        <v>1</v>
      </c>
      <c r="O1051" s="1" t="s">
        <v>5320</v>
      </c>
    </row>
    <row r="1052" spans="1:15" x14ac:dyDescent="0.25">
      <c r="A1052" s="1" t="s">
        <v>1679</v>
      </c>
      <c r="B1052" t="s">
        <v>1680</v>
      </c>
      <c r="C1052" t="s">
        <v>5</v>
      </c>
      <c r="D1052" t="s">
        <v>68</v>
      </c>
      <c r="E1052" s="1" t="s">
        <v>5022</v>
      </c>
      <c r="F1052" s="1" t="s">
        <v>4643</v>
      </c>
      <c r="G1052" s="1" t="s">
        <v>4806</v>
      </c>
      <c r="H1052" s="1"/>
      <c r="I1052" s="1"/>
      <c r="J1052" s="1"/>
      <c r="K1052" s="1" t="s">
        <v>5761</v>
      </c>
      <c r="L1052">
        <v>1</v>
      </c>
      <c r="M1052">
        <v>2</v>
      </c>
      <c r="N1052" s="1">
        <v>1</v>
      </c>
      <c r="O1052" s="1" t="s">
        <v>5320</v>
      </c>
    </row>
    <row r="1053" spans="1:15" x14ac:dyDescent="0.25">
      <c r="A1053" s="1" t="s">
        <v>2239</v>
      </c>
      <c r="B1053" t="s">
        <v>2240</v>
      </c>
      <c r="C1053" t="s">
        <v>5</v>
      </c>
      <c r="D1053" t="s">
        <v>68</v>
      </c>
      <c r="E1053" s="1" t="s">
        <v>5022</v>
      </c>
      <c r="F1053" s="1" t="s">
        <v>5547</v>
      </c>
      <c r="G1053" s="1" t="s">
        <v>4807</v>
      </c>
      <c r="H1053" s="1"/>
      <c r="I1053" s="1"/>
      <c r="J1053" s="1"/>
      <c r="K1053" s="1"/>
      <c r="L1053">
        <v>1</v>
      </c>
      <c r="M1053">
        <v>1</v>
      </c>
      <c r="N1053" s="1">
        <v>1</v>
      </c>
      <c r="O1053" s="1" t="s">
        <v>5320</v>
      </c>
    </row>
    <row r="1054" spans="1:15" x14ac:dyDescent="0.25">
      <c r="A1054" s="1" t="s">
        <v>1681</v>
      </c>
      <c r="B1054" t="s">
        <v>1682</v>
      </c>
      <c r="C1054" t="s">
        <v>5</v>
      </c>
      <c r="D1054" t="s">
        <v>68</v>
      </c>
      <c r="E1054" s="1" t="s">
        <v>5022</v>
      </c>
      <c r="F1054" s="1" t="s">
        <v>5045</v>
      </c>
      <c r="G1054" s="1" t="s">
        <v>4809</v>
      </c>
      <c r="H1054" s="1"/>
      <c r="I1054" s="1"/>
      <c r="J1054" s="1"/>
      <c r="K1054" s="1" t="s">
        <v>5762</v>
      </c>
      <c r="L1054">
        <v>1</v>
      </c>
      <c r="M1054">
        <v>2</v>
      </c>
      <c r="N1054" s="1">
        <v>1</v>
      </c>
      <c r="O1054" s="1" t="s">
        <v>5320</v>
      </c>
    </row>
    <row r="1055" spans="1:15" x14ac:dyDescent="0.25">
      <c r="A1055" s="1" t="s">
        <v>1683</v>
      </c>
      <c r="B1055" t="s">
        <v>1684</v>
      </c>
      <c r="C1055" t="s">
        <v>5</v>
      </c>
      <c r="D1055" t="s">
        <v>68</v>
      </c>
      <c r="E1055" s="1" t="s">
        <v>5022</v>
      </c>
      <c r="F1055" s="1" t="s">
        <v>4608</v>
      </c>
      <c r="G1055" s="1" t="s">
        <v>4807</v>
      </c>
      <c r="H1055" s="1"/>
      <c r="I1055" s="1"/>
      <c r="J1055" s="1"/>
      <c r="K1055" s="1"/>
      <c r="L1055">
        <v>1</v>
      </c>
      <c r="M1055">
        <v>1</v>
      </c>
      <c r="N1055" s="1">
        <v>1</v>
      </c>
      <c r="O1055" s="1" t="s">
        <v>5320</v>
      </c>
    </row>
    <row r="1056" spans="1:15" x14ac:dyDescent="0.25">
      <c r="A1056" s="1" t="s">
        <v>2241</v>
      </c>
      <c r="B1056" t="s">
        <v>2242</v>
      </c>
      <c r="C1056" t="s">
        <v>5</v>
      </c>
      <c r="D1056" t="s">
        <v>68</v>
      </c>
      <c r="E1056" s="1" t="s">
        <v>5022</v>
      </c>
      <c r="F1056" s="1" t="s">
        <v>5625</v>
      </c>
      <c r="G1056" s="1" t="s">
        <v>4807</v>
      </c>
      <c r="H1056" s="1"/>
      <c r="I1056" s="1"/>
      <c r="J1056" s="1" t="s">
        <v>5626</v>
      </c>
      <c r="K1056" s="1" t="s">
        <v>5763</v>
      </c>
      <c r="L1056">
        <v>1</v>
      </c>
      <c r="M1056">
        <v>3</v>
      </c>
      <c r="N1056" s="1">
        <v>1</v>
      </c>
      <c r="O1056" s="1" t="s">
        <v>5320</v>
      </c>
    </row>
    <row r="1057" spans="1:15" x14ac:dyDescent="0.25">
      <c r="A1057" s="1" t="s">
        <v>1685</v>
      </c>
      <c r="B1057" t="s">
        <v>1686</v>
      </c>
      <c r="C1057" t="s">
        <v>5</v>
      </c>
      <c r="D1057" t="s">
        <v>68</v>
      </c>
      <c r="E1057" s="1" t="s">
        <v>5024</v>
      </c>
      <c r="F1057" s="1" t="s">
        <v>5484</v>
      </c>
      <c r="G1057" s="1" t="s">
        <v>4806</v>
      </c>
      <c r="H1057" s="1"/>
      <c r="I1057" s="1"/>
      <c r="J1057" s="1" t="s">
        <v>5297</v>
      </c>
      <c r="K1057" s="1" t="s">
        <v>5396</v>
      </c>
      <c r="L1057">
        <v>1</v>
      </c>
      <c r="M1057">
        <v>3</v>
      </c>
      <c r="N1057" s="1">
        <v>1</v>
      </c>
      <c r="O1057" s="1" t="s">
        <v>5320</v>
      </c>
    </row>
    <row r="1058" spans="1:15" x14ac:dyDescent="0.25">
      <c r="A1058" s="1" t="s">
        <v>1687</v>
      </c>
      <c r="B1058" t="s">
        <v>1688</v>
      </c>
      <c r="C1058" t="s">
        <v>5</v>
      </c>
      <c r="D1058" t="s">
        <v>68</v>
      </c>
      <c r="E1058" s="1" t="s">
        <v>5024</v>
      </c>
      <c r="F1058" s="1" t="s">
        <v>5201</v>
      </c>
      <c r="G1058" s="1" t="s">
        <v>4814</v>
      </c>
      <c r="H1058" s="1"/>
      <c r="I1058" s="1"/>
      <c r="J1058" s="1"/>
      <c r="K1058" s="1"/>
      <c r="L1058">
        <v>1</v>
      </c>
      <c r="M1058">
        <v>1</v>
      </c>
      <c r="N1058" s="1">
        <v>1</v>
      </c>
      <c r="O1058" s="1" t="s">
        <v>5320</v>
      </c>
    </row>
    <row r="1059" spans="1:15" x14ac:dyDescent="0.25">
      <c r="A1059" s="1" t="s">
        <v>1689</v>
      </c>
      <c r="B1059" t="s">
        <v>1690</v>
      </c>
      <c r="C1059" t="s">
        <v>5</v>
      </c>
      <c r="D1059" t="s">
        <v>68</v>
      </c>
      <c r="E1059" s="1" t="s">
        <v>5022</v>
      </c>
      <c r="F1059" s="1" t="s">
        <v>5298</v>
      </c>
      <c r="G1059" s="1" t="s">
        <v>4814</v>
      </c>
      <c r="H1059" s="1" t="s">
        <v>4529</v>
      </c>
      <c r="I1059" s="1"/>
      <c r="J1059" s="1"/>
      <c r="K1059" s="1"/>
      <c r="L1059">
        <v>1</v>
      </c>
      <c r="M1059">
        <v>2</v>
      </c>
      <c r="N1059" s="1">
        <v>1</v>
      </c>
      <c r="O1059" s="1" t="s">
        <v>5320</v>
      </c>
    </row>
    <row r="1060" spans="1:15" x14ac:dyDescent="0.25">
      <c r="A1060" s="1" t="s">
        <v>1691</v>
      </c>
      <c r="B1060" t="s">
        <v>1692</v>
      </c>
      <c r="C1060" t="s">
        <v>5</v>
      </c>
      <c r="D1060" t="s">
        <v>68</v>
      </c>
      <c r="E1060" s="1" t="s">
        <v>5022</v>
      </c>
      <c r="F1060" s="1" t="s">
        <v>4656</v>
      </c>
      <c r="G1060" s="1" t="s">
        <v>4806</v>
      </c>
      <c r="H1060" s="1"/>
      <c r="I1060" s="1"/>
      <c r="J1060" s="1"/>
      <c r="K1060" s="1" t="s">
        <v>5764</v>
      </c>
      <c r="L1060">
        <v>1</v>
      </c>
      <c r="M1060">
        <v>2</v>
      </c>
      <c r="N1060" s="1">
        <v>1</v>
      </c>
      <c r="O1060" s="1" t="s">
        <v>5320</v>
      </c>
    </row>
    <row r="1061" spans="1:15" x14ac:dyDescent="0.25">
      <c r="A1061" s="1" t="s">
        <v>2243</v>
      </c>
      <c r="B1061" t="s">
        <v>2244</v>
      </c>
      <c r="C1061" t="s">
        <v>5</v>
      </c>
      <c r="D1061" t="s">
        <v>68</v>
      </c>
      <c r="E1061" s="1" t="s">
        <v>5023</v>
      </c>
      <c r="F1061" s="1" t="s">
        <v>5031</v>
      </c>
      <c r="G1061" s="1" t="s">
        <v>4807</v>
      </c>
      <c r="H1061" s="1"/>
      <c r="I1061" s="1"/>
      <c r="J1061" s="1"/>
      <c r="K1061" s="1"/>
      <c r="L1061">
        <v>1</v>
      </c>
      <c r="M1061">
        <v>1</v>
      </c>
      <c r="N1061" s="1">
        <v>1</v>
      </c>
      <c r="O1061" s="1" t="s">
        <v>5320</v>
      </c>
    </row>
    <row r="1062" spans="1:15" x14ac:dyDescent="0.25">
      <c r="A1062" s="1" t="s">
        <v>1693</v>
      </c>
      <c r="B1062" t="s">
        <v>1694</v>
      </c>
      <c r="C1062" t="s">
        <v>5</v>
      </c>
      <c r="D1062" t="s">
        <v>49</v>
      </c>
      <c r="E1062" s="1" t="s">
        <v>5024</v>
      </c>
      <c r="F1062" s="1" t="s">
        <v>4704</v>
      </c>
      <c r="G1062" s="1" t="s">
        <v>4806</v>
      </c>
      <c r="H1062" s="1"/>
      <c r="I1062" s="1"/>
      <c r="J1062" s="1"/>
      <c r="K1062" s="1"/>
      <c r="L1062">
        <v>1</v>
      </c>
      <c r="M1062">
        <v>1</v>
      </c>
      <c r="N1062" s="1">
        <v>1</v>
      </c>
      <c r="O1062" s="1" t="s">
        <v>5320</v>
      </c>
    </row>
    <row r="1063" spans="1:15" x14ac:dyDescent="0.25">
      <c r="A1063" s="1" t="s">
        <v>2245</v>
      </c>
      <c r="B1063" t="s">
        <v>2246</v>
      </c>
      <c r="C1063" t="s">
        <v>5</v>
      </c>
      <c r="D1063" t="s">
        <v>49</v>
      </c>
      <c r="E1063" s="1" t="s">
        <v>5022</v>
      </c>
      <c r="F1063" s="1" t="s">
        <v>5119</v>
      </c>
      <c r="G1063" s="1" t="s">
        <v>4807</v>
      </c>
      <c r="H1063" s="1"/>
      <c r="I1063" s="1"/>
      <c r="J1063" s="1"/>
      <c r="K1063" s="1"/>
      <c r="L1063">
        <v>1</v>
      </c>
      <c r="M1063">
        <v>1</v>
      </c>
      <c r="N1063" s="1">
        <v>1</v>
      </c>
      <c r="O1063" s="1" t="s">
        <v>5320</v>
      </c>
    </row>
    <row r="1064" spans="1:15" x14ac:dyDescent="0.25">
      <c r="A1064" s="1" t="s">
        <v>1695</v>
      </c>
      <c r="B1064" t="s">
        <v>1696</v>
      </c>
      <c r="C1064" t="s">
        <v>5</v>
      </c>
      <c r="D1064" t="s">
        <v>49</v>
      </c>
      <c r="E1064" s="1" t="s">
        <v>5022</v>
      </c>
      <c r="F1064" s="1" t="s">
        <v>4593</v>
      </c>
      <c r="G1064" s="1" t="s">
        <v>4807</v>
      </c>
      <c r="H1064" s="1"/>
      <c r="I1064" s="1"/>
      <c r="J1064" s="1"/>
      <c r="K1064" s="1" t="s">
        <v>5056</v>
      </c>
      <c r="L1064">
        <v>1</v>
      </c>
      <c r="M1064">
        <v>2</v>
      </c>
      <c r="N1064" s="1">
        <v>1</v>
      </c>
      <c r="O1064" s="1" t="s">
        <v>5320</v>
      </c>
    </row>
    <row r="1065" spans="1:15" x14ac:dyDescent="0.25">
      <c r="A1065" s="1" t="s">
        <v>1697</v>
      </c>
      <c r="B1065" t="s">
        <v>1698</v>
      </c>
      <c r="C1065" t="s">
        <v>5</v>
      </c>
      <c r="D1065" t="s">
        <v>49</v>
      </c>
      <c r="E1065" s="1" t="s">
        <v>5024</v>
      </c>
      <c r="F1065" s="1" t="s">
        <v>4985</v>
      </c>
      <c r="G1065" s="1" t="s">
        <v>4814</v>
      </c>
      <c r="H1065" s="1" t="s">
        <v>4514</v>
      </c>
      <c r="I1065" s="1"/>
      <c r="J1065" s="1"/>
      <c r="K1065" s="1"/>
      <c r="L1065">
        <v>1</v>
      </c>
      <c r="M1065">
        <v>2</v>
      </c>
      <c r="N1065" s="1">
        <v>1</v>
      </c>
      <c r="O1065" s="1" t="s">
        <v>5320</v>
      </c>
    </row>
    <row r="1066" spans="1:15" x14ac:dyDescent="0.25">
      <c r="A1066" s="1" t="s">
        <v>1699</v>
      </c>
      <c r="B1066" t="s">
        <v>1700</v>
      </c>
      <c r="C1066" t="s">
        <v>5</v>
      </c>
      <c r="D1066" t="s">
        <v>22</v>
      </c>
      <c r="E1066" s="1" t="s">
        <v>5022</v>
      </c>
      <c r="F1066" s="1" t="s">
        <v>4742</v>
      </c>
      <c r="G1066" s="1" t="s">
        <v>4807</v>
      </c>
      <c r="H1066" s="1"/>
      <c r="I1066" s="1"/>
      <c r="J1066" s="1"/>
      <c r="K1066" s="1"/>
      <c r="L1066">
        <v>1</v>
      </c>
      <c r="M1066">
        <v>1</v>
      </c>
      <c r="N1066" s="1">
        <v>1</v>
      </c>
      <c r="O1066" s="1" t="s">
        <v>5320</v>
      </c>
    </row>
    <row r="1067" spans="1:15" x14ac:dyDescent="0.25">
      <c r="A1067" s="1" t="s">
        <v>1701</v>
      </c>
      <c r="B1067" t="s">
        <v>1702</v>
      </c>
      <c r="C1067" t="s">
        <v>5</v>
      </c>
      <c r="D1067" t="s">
        <v>22</v>
      </c>
      <c r="E1067" s="1" t="s">
        <v>5022</v>
      </c>
      <c r="F1067" s="1" t="s">
        <v>4641</v>
      </c>
      <c r="G1067" s="1" t="s">
        <v>4807</v>
      </c>
      <c r="H1067" s="1" t="s">
        <v>4554</v>
      </c>
      <c r="I1067" s="1"/>
      <c r="J1067" s="1"/>
      <c r="K1067" s="1"/>
      <c r="L1067">
        <v>1</v>
      </c>
      <c r="M1067">
        <v>2</v>
      </c>
      <c r="N1067" s="1">
        <v>1</v>
      </c>
      <c r="O1067" s="1" t="s">
        <v>5320</v>
      </c>
    </row>
    <row r="1068" spans="1:15" x14ac:dyDescent="0.25">
      <c r="A1068" s="1" t="s">
        <v>1703</v>
      </c>
      <c r="B1068" t="s">
        <v>1704</v>
      </c>
      <c r="C1068" t="s">
        <v>5</v>
      </c>
      <c r="D1068" t="s">
        <v>353</v>
      </c>
      <c r="E1068" s="1" t="s">
        <v>5022</v>
      </c>
      <c r="F1068" s="1" t="s">
        <v>4618</v>
      </c>
      <c r="G1068" s="1" t="s">
        <v>4807</v>
      </c>
      <c r="H1068" s="1"/>
      <c r="I1068" s="1"/>
      <c r="J1068" s="1"/>
      <c r="K1068" s="1"/>
      <c r="L1068">
        <v>1</v>
      </c>
      <c r="M1068">
        <v>1</v>
      </c>
      <c r="N1068" s="1">
        <v>1</v>
      </c>
      <c r="O1068" s="1" t="s">
        <v>5320</v>
      </c>
    </row>
    <row r="1069" spans="1:15" x14ac:dyDescent="0.25">
      <c r="A1069" s="1" t="s">
        <v>1705</v>
      </c>
      <c r="B1069" t="s">
        <v>1706</v>
      </c>
      <c r="C1069" t="s">
        <v>5</v>
      </c>
      <c r="D1069" t="s">
        <v>353</v>
      </c>
      <c r="E1069" s="1" t="s">
        <v>5022</v>
      </c>
      <c r="F1069" s="1" t="s">
        <v>4763</v>
      </c>
      <c r="G1069" s="1" t="s">
        <v>4807</v>
      </c>
      <c r="H1069" s="1"/>
      <c r="I1069" s="1"/>
      <c r="J1069" s="1"/>
      <c r="K1069" s="1"/>
      <c r="L1069">
        <v>1</v>
      </c>
      <c r="M1069">
        <v>1</v>
      </c>
      <c r="N1069" s="1">
        <v>1</v>
      </c>
      <c r="O1069" s="1" t="s">
        <v>5320</v>
      </c>
    </row>
    <row r="1070" spans="1:15" x14ac:dyDescent="0.25">
      <c r="A1070" s="1" t="s">
        <v>1707</v>
      </c>
      <c r="B1070" t="s">
        <v>1708</v>
      </c>
      <c r="C1070" t="s">
        <v>5</v>
      </c>
      <c r="D1070" t="s">
        <v>353</v>
      </c>
      <c r="E1070" s="1" t="s">
        <v>5022</v>
      </c>
      <c r="F1070" s="1" t="s">
        <v>4763</v>
      </c>
      <c r="G1070" s="1" t="s">
        <v>4807</v>
      </c>
      <c r="H1070" s="1"/>
      <c r="I1070" s="1"/>
      <c r="J1070" s="1"/>
      <c r="K1070" s="1"/>
      <c r="L1070">
        <v>1</v>
      </c>
      <c r="M1070">
        <v>1</v>
      </c>
      <c r="N1070" s="1">
        <v>1</v>
      </c>
      <c r="O1070" s="1" t="s">
        <v>5320</v>
      </c>
    </row>
    <row r="1071" spans="1:15" x14ac:dyDescent="0.25">
      <c r="A1071" s="1" t="s">
        <v>1709</v>
      </c>
      <c r="B1071" t="s">
        <v>1710</v>
      </c>
      <c r="C1071" t="s">
        <v>5</v>
      </c>
      <c r="D1071" t="s">
        <v>353</v>
      </c>
      <c r="E1071" s="1" t="s">
        <v>5022</v>
      </c>
      <c r="F1071" s="1" t="s">
        <v>4618</v>
      </c>
      <c r="G1071" s="1" t="s">
        <v>4807</v>
      </c>
      <c r="H1071" s="1"/>
      <c r="I1071" s="1"/>
      <c r="J1071" s="1"/>
      <c r="K1071" s="1"/>
      <c r="L1071">
        <v>1</v>
      </c>
      <c r="M1071">
        <v>1</v>
      </c>
      <c r="N1071" s="1">
        <v>1</v>
      </c>
      <c r="O1071" s="1" t="s">
        <v>5320</v>
      </c>
    </row>
    <row r="1072" spans="1:15" x14ac:dyDescent="0.25">
      <c r="A1072" s="1" t="s">
        <v>1711</v>
      </c>
      <c r="B1072" t="s">
        <v>1712</v>
      </c>
      <c r="C1072" t="s">
        <v>5</v>
      </c>
      <c r="D1072" t="s">
        <v>353</v>
      </c>
      <c r="E1072" s="1" t="s">
        <v>5022</v>
      </c>
      <c r="F1072" s="1" t="s">
        <v>4763</v>
      </c>
      <c r="G1072" s="1" t="s">
        <v>4807</v>
      </c>
      <c r="H1072" s="1"/>
      <c r="I1072" s="1"/>
      <c r="J1072" s="1"/>
      <c r="K1072" s="1"/>
      <c r="L1072">
        <v>1</v>
      </c>
      <c r="M1072">
        <v>1</v>
      </c>
      <c r="N1072" s="1">
        <v>1</v>
      </c>
      <c r="O1072" s="1" t="s">
        <v>5320</v>
      </c>
    </row>
    <row r="1073" spans="1:15" x14ac:dyDescent="0.25">
      <c r="A1073" s="1" t="s">
        <v>1713</v>
      </c>
      <c r="B1073" t="s">
        <v>1714</v>
      </c>
      <c r="C1073" t="s">
        <v>5</v>
      </c>
      <c r="D1073" t="s">
        <v>353</v>
      </c>
      <c r="E1073" s="1" t="s">
        <v>5022</v>
      </c>
      <c r="F1073" s="1" t="s">
        <v>4618</v>
      </c>
      <c r="G1073" s="1" t="s">
        <v>4807</v>
      </c>
      <c r="H1073" s="1"/>
      <c r="I1073" s="1"/>
      <c r="J1073" s="1"/>
      <c r="K1073" s="1"/>
      <c r="L1073">
        <v>1</v>
      </c>
      <c r="M1073">
        <v>1</v>
      </c>
      <c r="N1073" s="1">
        <v>1</v>
      </c>
      <c r="O1073" s="1" t="s">
        <v>5320</v>
      </c>
    </row>
    <row r="1074" spans="1:15" x14ac:dyDescent="0.25">
      <c r="A1074" s="1" t="s">
        <v>1715</v>
      </c>
      <c r="B1074" t="s">
        <v>1716</v>
      </c>
      <c r="C1074" t="s">
        <v>5</v>
      </c>
      <c r="D1074" t="s">
        <v>353</v>
      </c>
      <c r="E1074" s="1" t="s">
        <v>5022</v>
      </c>
      <c r="F1074" s="1" t="s">
        <v>4669</v>
      </c>
      <c r="G1074" s="1" t="s">
        <v>4807</v>
      </c>
      <c r="H1074" s="1"/>
      <c r="I1074" s="1"/>
      <c r="J1074" s="1"/>
      <c r="K1074" s="1"/>
      <c r="L1074">
        <v>1</v>
      </c>
      <c r="M1074">
        <v>1</v>
      </c>
      <c r="N1074" s="1">
        <v>1</v>
      </c>
      <c r="O1074" s="1" t="s">
        <v>5320</v>
      </c>
    </row>
    <row r="1075" spans="1:15" x14ac:dyDescent="0.25">
      <c r="A1075" s="1" t="s">
        <v>1717</v>
      </c>
      <c r="B1075" t="s">
        <v>1718</v>
      </c>
      <c r="C1075" t="s">
        <v>5</v>
      </c>
      <c r="D1075" t="s">
        <v>6</v>
      </c>
      <c r="E1075" s="1" t="s">
        <v>5024</v>
      </c>
      <c r="F1075" s="1" t="s">
        <v>4641</v>
      </c>
      <c r="G1075" s="1" t="s">
        <v>4807</v>
      </c>
      <c r="H1075" s="1"/>
      <c r="I1075" s="1"/>
      <c r="J1075" s="1"/>
      <c r="K1075" s="1"/>
      <c r="L1075">
        <v>1</v>
      </c>
      <c r="M1075">
        <v>1</v>
      </c>
      <c r="N1075" s="1">
        <v>1</v>
      </c>
      <c r="O1075" s="1" t="s">
        <v>5320</v>
      </c>
    </row>
    <row r="1076" spans="1:15" x14ac:dyDescent="0.25">
      <c r="A1076" s="1" t="s">
        <v>1719</v>
      </c>
      <c r="B1076" t="s">
        <v>1720</v>
      </c>
      <c r="C1076" t="s">
        <v>5</v>
      </c>
      <c r="D1076" t="s">
        <v>6</v>
      </c>
      <c r="E1076" s="1" t="s">
        <v>5022</v>
      </c>
      <c r="F1076" s="1" t="s">
        <v>4623</v>
      </c>
      <c r="G1076" s="1" t="s">
        <v>4807</v>
      </c>
      <c r="H1076" s="1"/>
      <c r="I1076" s="1"/>
      <c r="J1076" s="1"/>
      <c r="K1076" s="1"/>
      <c r="L1076">
        <v>1</v>
      </c>
      <c r="M1076">
        <v>1</v>
      </c>
      <c r="N1076" s="1">
        <v>1</v>
      </c>
      <c r="O1076" s="1" t="s">
        <v>5320</v>
      </c>
    </row>
    <row r="1077" spans="1:15" x14ac:dyDescent="0.25">
      <c r="A1077" s="1" t="s">
        <v>1721</v>
      </c>
      <c r="B1077" t="s">
        <v>1722</v>
      </c>
      <c r="C1077" t="s">
        <v>5</v>
      </c>
      <c r="D1077" t="s">
        <v>6</v>
      </c>
      <c r="E1077" s="1" t="s">
        <v>5022</v>
      </c>
      <c r="F1077" s="1" t="s">
        <v>4668</v>
      </c>
      <c r="G1077" s="1" t="s">
        <v>4811</v>
      </c>
      <c r="H1077" s="1"/>
      <c r="I1077" s="1"/>
      <c r="J1077" s="1"/>
      <c r="K1077" s="1"/>
      <c r="L1077">
        <v>1</v>
      </c>
      <c r="M1077">
        <v>1</v>
      </c>
      <c r="N1077" s="1">
        <v>1</v>
      </c>
      <c r="O1077" s="1" t="s">
        <v>5320</v>
      </c>
    </row>
    <row r="1078" spans="1:15" x14ac:dyDescent="0.25">
      <c r="A1078" s="1" t="s">
        <v>2247</v>
      </c>
      <c r="B1078" t="s">
        <v>2248</v>
      </c>
      <c r="C1078" t="s">
        <v>5</v>
      </c>
      <c r="D1078" t="s">
        <v>6</v>
      </c>
      <c r="E1078" s="1" t="s">
        <v>5022</v>
      </c>
      <c r="F1078" s="1" t="s">
        <v>5580</v>
      </c>
      <c r="G1078" s="1" t="s">
        <v>4807</v>
      </c>
      <c r="H1078" s="1"/>
      <c r="I1078" s="1"/>
      <c r="J1078" s="1"/>
      <c r="K1078" s="1"/>
      <c r="L1078">
        <v>1</v>
      </c>
      <c r="M1078">
        <v>1</v>
      </c>
      <c r="N1078" s="1">
        <v>1</v>
      </c>
      <c r="O1078" s="1" t="s">
        <v>5320</v>
      </c>
    </row>
    <row r="1079" spans="1:15" x14ac:dyDescent="0.25">
      <c r="A1079" s="1" t="s">
        <v>1723</v>
      </c>
      <c r="B1079" t="s">
        <v>1724</v>
      </c>
      <c r="C1079" t="s">
        <v>5</v>
      </c>
      <c r="D1079" t="s">
        <v>6</v>
      </c>
      <c r="E1079" s="1" t="s">
        <v>5022</v>
      </c>
      <c r="F1079" s="1" t="s">
        <v>4575</v>
      </c>
      <c r="G1079" s="1" t="s">
        <v>4807</v>
      </c>
      <c r="H1079" s="1"/>
      <c r="I1079" s="1"/>
      <c r="J1079" s="1"/>
      <c r="K1079" s="1"/>
      <c r="L1079">
        <v>1</v>
      </c>
      <c r="M1079">
        <v>1</v>
      </c>
      <c r="N1079" s="1">
        <v>1</v>
      </c>
      <c r="O1079" s="1" t="s">
        <v>5320</v>
      </c>
    </row>
    <row r="1080" spans="1:15" x14ac:dyDescent="0.25">
      <c r="A1080" s="1" t="s">
        <v>1725</v>
      </c>
      <c r="B1080" t="s">
        <v>1726</v>
      </c>
      <c r="C1080" t="s">
        <v>5</v>
      </c>
      <c r="D1080" t="s">
        <v>6</v>
      </c>
      <c r="E1080" s="1" t="s">
        <v>5022</v>
      </c>
      <c r="F1080" s="1" t="s">
        <v>4985</v>
      </c>
      <c r="G1080" s="1" t="s">
        <v>4806</v>
      </c>
      <c r="H1080" s="1"/>
      <c r="I1080" s="1"/>
      <c r="J1080" s="1"/>
      <c r="K1080" s="1" t="s">
        <v>5548</v>
      </c>
      <c r="L1080">
        <v>1</v>
      </c>
      <c r="M1080">
        <v>2</v>
      </c>
      <c r="N1080" s="1">
        <v>1</v>
      </c>
      <c r="O1080" s="1" t="s">
        <v>5320</v>
      </c>
    </row>
    <row r="1081" spans="1:15" x14ac:dyDescent="0.25">
      <c r="A1081" s="1" t="s">
        <v>2249</v>
      </c>
      <c r="B1081" t="s">
        <v>2250</v>
      </c>
      <c r="C1081" t="s">
        <v>5</v>
      </c>
      <c r="D1081" t="s">
        <v>151</v>
      </c>
      <c r="E1081" s="1" t="s">
        <v>5023</v>
      </c>
      <c r="F1081" s="1" t="s">
        <v>5360</v>
      </c>
      <c r="G1081" s="1" t="s">
        <v>4807</v>
      </c>
      <c r="H1081" s="1"/>
      <c r="I1081" s="1"/>
      <c r="J1081" s="1"/>
      <c r="K1081" s="1"/>
      <c r="L1081">
        <v>1</v>
      </c>
      <c r="M1081">
        <v>1</v>
      </c>
      <c r="N1081" s="1">
        <v>1</v>
      </c>
      <c r="O1081" s="1" t="s">
        <v>5320</v>
      </c>
    </row>
    <row r="1082" spans="1:15" x14ac:dyDescent="0.25">
      <c r="A1082" s="1" t="s">
        <v>1727</v>
      </c>
      <c r="B1082" t="s">
        <v>1728</v>
      </c>
      <c r="C1082" t="s">
        <v>5</v>
      </c>
      <c r="D1082" t="s">
        <v>151</v>
      </c>
      <c r="E1082" s="1" t="s">
        <v>5022</v>
      </c>
      <c r="F1082" s="1" t="s">
        <v>5162</v>
      </c>
      <c r="G1082" s="1" t="s">
        <v>4808</v>
      </c>
      <c r="H1082" s="1"/>
      <c r="I1082" s="1"/>
      <c r="J1082" s="1"/>
      <c r="K1082" s="1"/>
      <c r="L1082">
        <v>1</v>
      </c>
      <c r="M1082">
        <v>1</v>
      </c>
      <c r="N1082" s="1">
        <v>1</v>
      </c>
      <c r="O1082" s="1" t="s">
        <v>5320</v>
      </c>
    </row>
    <row r="1083" spans="1:15" x14ac:dyDescent="0.25">
      <c r="A1083" s="1" t="s">
        <v>1729</v>
      </c>
      <c r="B1083" t="s">
        <v>1730</v>
      </c>
      <c r="C1083" t="s">
        <v>5</v>
      </c>
      <c r="D1083" t="s">
        <v>42</v>
      </c>
      <c r="E1083" s="1" t="s">
        <v>5022</v>
      </c>
      <c r="F1083" s="1" t="s">
        <v>4671</v>
      </c>
      <c r="G1083" s="1" t="s">
        <v>4827</v>
      </c>
      <c r="H1083" s="1" t="s">
        <v>4438</v>
      </c>
      <c r="I1083" s="1"/>
      <c r="J1083" s="1"/>
      <c r="K1083" s="1" t="s">
        <v>5741</v>
      </c>
      <c r="L1083">
        <v>1</v>
      </c>
      <c r="M1083">
        <v>3</v>
      </c>
      <c r="N1083" s="1">
        <v>1</v>
      </c>
      <c r="O1083" s="1" t="s">
        <v>5320</v>
      </c>
    </row>
    <row r="1084" spans="1:15" x14ac:dyDescent="0.25">
      <c r="A1084" s="1" t="s">
        <v>1731</v>
      </c>
      <c r="B1084" t="s">
        <v>1732</v>
      </c>
      <c r="C1084" t="s">
        <v>5</v>
      </c>
      <c r="D1084" t="s">
        <v>42</v>
      </c>
      <c r="E1084" s="1" t="s">
        <v>5022</v>
      </c>
      <c r="F1084" s="1" t="s">
        <v>4623</v>
      </c>
      <c r="G1084" s="1" t="s">
        <v>4807</v>
      </c>
      <c r="H1084" s="1"/>
      <c r="I1084" s="1"/>
      <c r="J1084" s="1"/>
      <c r="K1084" s="1"/>
      <c r="L1084">
        <v>1</v>
      </c>
      <c r="M1084">
        <v>1</v>
      </c>
      <c r="N1084" s="1">
        <v>1</v>
      </c>
      <c r="O1084" s="1" t="s">
        <v>5320</v>
      </c>
    </row>
    <row r="1085" spans="1:15" x14ac:dyDescent="0.25">
      <c r="A1085" s="1" t="s">
        <v>1733</v>
      </c>
      <c r="B1085" t="s">
        <v>1734</v>
      </c>
      <c r="C1085" t="s">
        <v>5</v>
      </c>
      <c r="D1085" t="s">
        <v>42</v>
      </c>
      <c r="E1085" s="1" t="s">
        <v>5022</v>
      </c>
      <c r="F1085" s="1" t="s">
        <v>4630</v>
      </c>
      <c r="G1085" s="1" t="s">
        <v>4807</v>
      </c>
      <c r="H1085" s="1"/>
      <c r="I1085" s="1"/>
      <c r="J1085" s="1"/>
      <c r="K1085" s="1"/>
      <c r="L1085">
        <v>1</v>
      </c>
      <c r="M1085">
        <v>1</v>
      </c>
      <c r="N1085" s="1">
        <v>1</v>
      </c>
      <c r="O1085" s="1" t="s">
        <v>5320</v>
      </c>
    </row>
    <row r="1086" spans="1:15" x14ac:dyDescent="0.25">
      <c r="A1086" s="1" t="s">
        <v>1735</v>
      </c>
      <c r="B1086" t="s">
        <v>1736</v>
      </c>
      <c r="C1086" t="s">
        <v>5</v>
      </c>
      <c r="D1086" t="s">
        <v>23</v>
      </c>
      <c r="E1086" s="1" t="s">
        <v>5022</v>
      </c>
      <c r="F1086" s="1" t="s">
        <v>5057</v>
      </c>
      <c r="G1086" s="1" t="s">
        <v>4810</v>
      </c>
      <c r="H1086" s="1" t="s">
        <v>4425</v>
      </c>
      <c r="I1086" s="1"/>
      <c r="J1086" s="1"/>
      <c r="K1086" s="1"/>
      <c r="L1086">
        <v>1</v>
      </c>
      <c r="M1086">
        <v>2</v>
      </c>
      <c r="N1086" s="1">
        <v>1</v>
      </c>
      <c r="O1086" s="1" t="s">
        <v>5320</v>
      </c>
    </row>
    <row r="1087" spans="1:15" x14ac:dyDescent="0.25">
      <c r="A1087" s="1" t="s">
        <v>2251</v>
      </c>
      <c r="B1087" t="s">
        <v>2252</v>
      </c>
      <c r="C1087" t="s">
        <v>5</v>
      </c>
      <c r="D1087" t="s">
        <v>49</v>
      </c>
      <c r="E1087" s="1" t="s">
        <v>5034</v>
      </c>
      <c r="F1087" s="1" t="s">
        <v>4650</v>
      </c>
      <c r="G1087" s="1" t="s">
        <v>4814</v>
      </c>
      <c r="H1087" s="1"/>
      <c r="I1087" s="1"/>
      <c r="J1087" s="1" t="s">
        <v>4555</v>
      </c>
      <c r="K1087" s="1"/>
      <c r="L1087">
        <v>1</v>
      </c>
      <c r="N1087" s="1">
        <v>1</v>
      </c>
      <c r="O1087" s="1" t="s">
        <v>5320</v>
      </c>
    </row>
    <row r="1088" spans="1:15" x14ac:dyDescent="0.25">
      <c r="A1088" s="1" t="s">
        <v>2253</v>
      </c>
      <c r="B1088" t="s">
        <v>2254</v>
      </c>
      <c r="C1088" t="s">
        <v>5</v>
      </c>
      <c r="D1088" t="s">
        <v>49</v>
      </c>
      <c r="E1088" s="1" t="s">
        <v>5024</v>
      </c>
      <c r="F1088" s="1" t="s">
        <v>4608</v>
      </c>
      <c r="G1088" s="1" t="s">
        <v>4807</v>
      </c>
      <c r="H1088" s="1"/>
      <c r="I1088" s="1"/>
      <c r="J1088" s="1"/>
      <c r="K1088" s="1"/>
      <c r="L1088">
        <v>1</v>
      </c>
      <c r="M1088">
        <v>1</v>
      </c>
      <c r="N1088" s="1">
        <v>1</v>
      </c>
      <c r="O1088" s="1" t="s">
        <v>5320</v>
      </c>
    </row>
    <row r="1089" spans="1:15" x14ac:dyDescent="0.25">
      <c r="A1089" s="1" t="s">
        <v>1737</v>
      </c>
      <c r="B1089" t="s">
        <v>1738</v>
      </c>
      <c r="C1089" t="s">
        <v>5</v>
      </c>
      <c r="D1089" t="s">
        <v>510</v>
      </c>
      <c r="E1089" s="1" t="s">
        <v>5022</v>
      </c>
      <c r="F1089" s="1"/>
      <c r="G1089" s="1"/>
      <c r="H1089" s="1"/>
      <c r="I1089" s="1"/>
      <c r="J1089" s="1"/>
      <c r="K1089" s="1"/>
      <c r="L1089">
        <v>0</v>
      </c>
      <c r="M1089">
        <v>0</v>
      </c>
      <c r="N1089" s="1">
        <v>1</v>
      </c>
      <c r="O1089" s="1" t="s">
        <v>4807</v>
      </c>
    </row>
    <row r="1090" spans="1:15" x14ac:dyDescent="0.25">
      <c r="A1090" s="1" t="s">
        <v>2255</v>
      </c>
      <c r="B1090" t="s">
        <v>2256</v>
      </c>
      <c r="C1090" t="s">
        <v>5</v>
      </c>
      <c r="D1090" t="s">
        <v>39</v>
      </c>
      <c r="E1090" s="1" t="s">
        <v>5022</v>
      </c>
      <c r="F1090" s="1" t="s">
        <v>4620</v>
      </c>
      <c r="G1090" s="1" t="s">
        <v>4807</v>
      </c>
      <c r="H1090" s="1"/>
      <c r="I1090" s="1"/>
      <c r="J1090" s="1"/>
      <c r="K1090" s="1"/>
      <c r="L1090">
        <v>1</v>
      </c>
      <c r="M1090">
        <v>1</v>
      </c>
      <c r="N1090" s="1">
        <v>1</v>
      </c>
      <c r="O1090" s="1" t="s">
        <v>5320</v>
      </c>
    </row>
    <row r="1091" spans="1:15" x14ac:dyDescent="0.25">
      <c r="A1091" s="1" t="s">
        <v>2257</v>
      </c>
      <c r="B1091" t="s">
        <v>2258</v>
      </c>
      <c r="C1091" t="s">
        <v>1741</v>
      </c>
      <c r="D1091" t="s">
        <v>85</v>
      </c>
      <c r="E1091" s="1" t="s">
        <v>5023</v>
      </c>
      <c r="F1091" s="1" t="s">
        <v>5523</v>
      </c>
      <c r="G1091" s="1" t="s">
        <v>4807</v>
      </c>
      <c r="H1091" s="1"/>
      <c r="I1091" s="1"/>
      <c r="J1091" s="1"/>
      <c r="K1091" s="1"/>
      <c r="L1091">
        <v>1</v>
      </c>
      <c r="N1091" s="1">
        <v>1</v>
      </c>
      <c r="O1091" s="1" t="s">
        <v>5320</v>
      </c>
    </row>
    <row r="1092" spans="1:15" x14ac:dyDescent="0.25">
      <c r="A1092" s="1" t="s">
        <v>2259</v>
      </c>
      <c r="B1092" t="s">
        <v>2260</v>
      </c>
      <c r="C1092" t="s">
        <v>1741</v>
      </c>
      <c r="D1092" t="s">
        <v>510</v>
      </c>
      <c r="E1092" s="1" t="s">
        <v>5023</v>
      </c>
      <c r="F1092" s="1" t="s">
        <v>5479</v>
      </c>
      <c r="G1092" s="1" t="s">
        <v>4807</v>
      </c>
      <c r="H1092" s="1"/>
      <c r="I1092" s="1"/>
      <c r="J1092" s="1"/>
      <c r="K1092" s="1"/>
      <c r="L1092">
        <v>1</v>
      </c>
      <c r="M1092">
        <v>1</v>
      </c>
      <c r="N1092" s="1">
        <v>1</v>
      </c>
      <c r="O1092" s="1" t="s">
        <v>5320</v>
      </c>
    </row>
    <row r="1093" spans="1:15" x14ac:dyDescent="0.25">
      <c r="A1093" s="1" t="s">
        <v>2261</v>
      </c>
      <c r="B1093" t="s">
        <v>2262</v>
      </c>
      <c r="C1093" t="s">
        <v>1746</v>
      </c>
      <c r="D1093" t="s">
        <v>210</v>
      </c>
      <c r="E1093" s="1" t="s">
        <v>5023</v>
      </c>
      <c r="F1093" s="1" t="s">
        <v>5125</v>
      </c>
      <c r="G1093" s="1" t="s">
        <v>4807</v>
      </c>
      <c r="H1093" s="1"/>
      <c r="I1093" s="1"/>
      <c r="J1093" s="1"/>
      <c r="K1093" s="1"/>
      <c r="L1093">
        <v>1</v>
      </c>
      <c r="M1093">
        <v>1</v>
      </c>
      <c r="N1093" s="1">
        <v>1</v>
      </c>
      <c r="O1093" s="1" t="s">
        <v>5320</v>
      </c>
    </row>
    <row r="1094" spans="1:15" x14ac:dyDescent="0.25">
      <c r="A1094" s="1" t="s">
        <v>2263</v>
      </c>
      <c r="B1094" t="s">
        <v>2264</v>
      </c>
      <c r="C1094" t="s">
        <v>1746</v>
      </c>
      <c r="D1094" t="s">
        <v>510</v>
      </c>
      <c r="E1094" s="1" t="s">
        <v>5023</v>
      </c>
      <c r="F1094" s="1"/>
      <c r="G1094" s="1"/>
      <c r="H1094" s="1"/>
      <c r="I1094" s="1"/>
      <c r="J1094" s="1"/>
      <c r="K1094" s="1"/>
      <c r="L1094">
        <v>0</v>
      </c>
      <c r="M1094">
        <v>0</v>
      </c>
      <c r="N1094" s="1">
        <v>1</v>
      </c>
      <c r="O1094" s="1" t="s">
        <v>4807</v>
      </c>
    </row>
    <row r="1095" spans="1:15" x14ac:dyDescent="0.25">
      <c r="A1095" s="1" t="s">
        <v>2265</v>
      </c>
      <c r="B1095" t="s">
        <v>2266</v>
      </c>
      <c r="C1095" t="s">
        <v>1741</v>
      </c>
      <c r="D1095" t="s">
        <v>23</v>
      </c>
      <c r="E1095" s="1" t="s">
        <v>5022</v>
      </c>
      <c r="F1095" s="1" t="s">
        <v>5765</v>
      </c>
      <c r="G1095" s="1" t="s">
        <v>4807</v>
      </c>
      <c r="H1095" s="1"/>
      <c r="I1095" s="1"/>
      <c r="J1095" s="1"/>
      <c r="K1095" s="1" t="s">
        <v>5766</v>
      </c>
      <c r="L1095">
        <v>1</v>
      </c>
      <c r="M1095">
        <v>2</v>
      </c>
      <c r="N1095" s="1">
        <v>1</v>
      </c>
      <c r="O1095" s="1" t="s">
        <v>5320</v>
      </c>
    </row>
    <row r="1096" spans="1:15" x14ac:dyDescent="0.25">
      <c r="A1096" s="1" t="s">
        <v>2267</v>
      </c>
      <c r="B1096" t="s">
        <v>2268</v>
      </c>
      <c r="C1096" t="s">
        <v>1741</v>
      </c>
      <c r="D1096" t="s">
        <v>510</v>
      </c>
      <c r="E1096" s="1" t="s">
        <v>5022</v>
      </c>
      <c r="F1096" s="1"/>
      <c r="G1096" s="1"/>
      <c r="H1096" s="1"/>
      <c r="I1096" s="1"/>
      <c r="J1096" s="1"/>
      <c r="K1096" s="1"/>
      <c r="L1096">
        <v>0</v>
      </c>
      <c r="M1096">
        <v>0</v>
      </c>
      <c r="N1096" s="1">
        <v>1</v>
      </c>
      <c r="O1096" s="1" t="s">
        <v>4807</v>
      </c>
    </row>
    <row r="1097" spans="1:15" x14ac:dyDescent="0.25">
      <c r="A1097" s="1" t="s">
        <v>1739</v>
      </c>
      <c r="B1097" t="s">
        <v>1740</v>
      </c>
      <c r="C1097" t="s">
        <v>1741</v>
      </c>
      <c r="D1097" t="s">
        <v>26</v>
      </c>
      <c r="E1097" s="1" t="s">
        <v>5022</v>
      </c>
      <c r="F1097" s="1" t="s">
        <v>5038</v>
      </c>
      <c r="G1097" s="1" t="s">
        <v>4811</v>
      </c>
      <c r="H1097" s="1"/>
      <c r="I1097" s="1"/>
      <c r="J1097" s="1"/>
      <c r="K1097" s="1"/>
      <c r="L1097">
        <v>1</v>
      </c>
      <c r="M1097">
        <v>1</v>
      </c>
      <c r="N1097" s="1">
        <v>1</v>
      </c>
      <c r="O1097" s="1" t="s">
        <v>5320</v>
      </c>
    </row>
    <row r="1098" spans="1:15" x14ac:dyDescent="0.25">
      <c r="A1098" s="1" t="s">
        <v>2271</v>
      </c>
      <c r="B1098" t="s">
        <v>2272</v>
      </c>
      <c r="C1098" t="s">
        <v>1746</v>
      </c>
      <c r="D1098" t="s">
        <v>510</v>
      </c>
      <c r="E1098" s="1" t="s">
        <v>5023</v>
      </c>
      <c r="F1098" s="1"/>
      <c r="G1098" s="1"/>
      <c r="H1098" s="1"/>
      <c r="I1098" s="1"/>
      <c r="J1098" s="1"/>
      <c r="K1098" s="1"/>
      <c r="L1098">
        <v>0</v>
      </c>
      <c r="M1098">
        <v>0</v>
      </c>
      <c r="N1098" s="1">
        <v>1</v>
      </c>
      <c r="O1098" s="1" t="s">
        <v>4807</v>
      </c>
    </row>
    <row r="1099" spans="1:15" x14ac:dyDescent="0.25">
      <c r="A1099" s="1" t="s">
        <v>2273</v>
      </c>
      <c r="B1099" t="s">
        <v>2274</v>
      </c>
      <c r="C1099" t="s">
        <v>1746</v>
      </c>
      <c r="D1099" t="s">
        <v>233</v>
      </c>
      <c r="E1099" s="1" t="s">
        <v>5022</v>
      </c>
      <c r="F1099" s="1" t="s">
        <v>5234</v>
      </c>
      <c r="G1099" s="1" t="s">
        <v>4807</v>
      </c>
      <c r="H1099" s="1"/>
      <c r="I1099" s="1"/>
      <c r="J1099" s="1"/>
      <c r="K1099" s="1"/>
      <c r="L1099">
        <v>1</v>
      </c>
      <c r="M1099">
        <v>1</v>
      </c>
      <c r="N1099" s="1">
        <v>1</v>
      </c>
      <c r="O1099" s="1" t="s">
        <v>5320</v>
      </c>
    </row>
    <row r="1100" spans="1:15" x14ac:dyDescent="0.25">
      <c r="A1100" s="1" t="s">
        <v>2275</v>
      </c>
      <c r="B1100" t="s">
        <v>2276</v>
      </c>
      <c r="C1100" t="s">
        <v>1746</v>
      </c>
      <c r="D1100" t="s">
        <v>205</v>
      </c>
      <c r="E1100" s="1" t="s">
        <v>5023</v>
      </c>
      <c r="F1100" s="1"/>
      <c r="G1100" s="1"/>
      <c r="H1100" s="1"/>
      <c r="I1100" s="1"/>
      <c r="J1100" s="1"/>
      <c r="K1100" s="1"/>
      <c r="L1100">
        <v>0</v>
      </c>
      <c r="M1100">
        <v>0</v>
      </c>
      <c r="N1100" s="1">
        <v>1</v>
      </c>
      <c r="O1100" s="1" t="s">
        <v>4807</v>
      </c>
    </row>
    <row r="1101" spans="1:15" x14ac:dyDescent="0.25">
      <c r="A1101" s="1" t="s">
        <v>2277</v>
      </c>
      <c r="B1101" t="s">
        <v>2278</v>
      </c>
      <c r="C1101" t="s">
        <v>2279</v>
      </c>
      <c r="D1101" t="s">
        <v>7</v>
      </c>
      <c r="E1101" s="1" t="s">
        <v>5023</v>
      </c>
      <c r="F1101" s="1"/>
      <c r="G1101" s="1"/>
      <c r="H1101" s="1"/>
      <c r="I1101" s="1"/>
      <c r="J1101" s="1"/>
      <c r="K1101" s="1"/>
      <c r="L1101">
        <v>0</v>
      </c>
      <c r="M1101">
        <v>0</v>
      </c>
      <c r="N1101" s="1">
        <v>1</v>
      </c>
      <c r="O1101" s="1" t="s">
        <v>4807</v>
      </c>
    </row>
    <row r="1102" spans="1:15" x14ac:dyDescent="0.25">
      <c r="A1102" s="1" t="s">
        <v>2280</v>
      </c>
      <c r="B1102" t="s">
        <v>2281</v>
      </c>
      <c r="C1102" t="s">
        <v>1746</v>
      </c>
      <c r="D1102" t="s">
        <v>310</v>
      </c>
      <c r="E1102" s="1" t="s">
        <v>5023</v>
      </c>
      <c r="F1102" s="1"/>
      <c r="G1102" s="1"/>
      <c r="H1102" s="1"/>
      <c r="I1102" s="1"/>
      <c r="J1102" s="1"/>
      <c r="K1102" s="1"/>
      <c r="L1102">
        <v>0</v>
      </c>
      <c r="M1102">
        <v>0</v>
      </c>
      <c r="N1102" s="1">
        <v>1</v>
      </c>
      <c r="O1102" s="1" t="s">
        <v>4807</v>
      </c>
    </row>
    <row r="1103" spans="1:15" x14ac:dyDescent="0.25">
      <c r="A1103" s="1" t="s">
        <v>2282</v>
      </c>
      <c r="B1103" t="s">
        <v>2283</v>
      </c>
      <c r="C1103" t="s">
        <v>1746</v>
      </c>
      <c r="D1103" t="s">
        <v>310</v>
      </c>
      <c r="E1103" s="1" t="s">
        <v>5022</v>
      </c>
      <c r="F1103" s="1"/>
      <c r="G1103" s="1"/>
      <c r="H1103" s="1"/>
      <c r="I1103" s="1"/>
      <c r="J1103" s="1"/>
      <c r="K1103" s="1"/>
      <c r="L1103">
        <v>0</v>
      </c>
      <c r="M1103">
        <v>0</v>
      </c>
      <c r="N1103" s="1">
        <v>1</v>
      </c>
      <c r="O1103" s="1" t="s">
        <v>4807</v>
      </c>
    </row>
    <row r="1104" spans="1:15" x14ac:dyDescent="0.25">
      <c r="A1104" s="1" t="s">
        <v>2284</v>
      </c>
      <c r="B1104" t="s">
        <v>2285</v>
      </c>
      <c r="C1104" t="s">
        <v>1741</v>
      </c>
      <c r="D1104" t="s">
        <v>50</v>
      </c>
      <c r="E1104" s="1" t="s">
        <v>5022</v>
      </c>
      <c r="F1104" s="1" t="s">
        <v>5767</v>
      </c>
      <c r="G1104" s="1" t="s">
        <v>4807</v>
      </c>
      <c r="H1104" s="1"/>
      <c r="I1104" s="1"/>
      <c r="J1104" s="1"/>
      <c r="K1104" s="1"/>
      <c r="L1104">
        <v>1</v>
      </c>
      <c r="M1104">
        <v>1</v>
      </c>
      <c r="N1104" s="1">
        <v>1</v>
      </c>
      <c r="O1104" s="1" t="s">
        <v>5320</v>
      </c>
    </row>
    <row r="1105" spans="1:15" x14ac:dyDescent="0.25">
      <c r="A1105" s="1" t="s">
        <v>2286</v>
      </c>
      <c r="B1105" t="s">
        <v>2287</v>
      </c>
      <c r="C1105" t="s">
        <v>1741</v>
      </c>
      <c r="D1105" t="s">
        <v>49</v>
      </c>
      <c r="E1105" s="1" t="s">
        <v>5023</v>
      </c>
      <c r="F1105" s="1" t="s">
        <v>5768</v>
      </c>
      <c r="G1105" s="1" t="s">
        <v>4807</v>
      </c>
      <c r="H1105" s="1"/>
      <c r="I1105" s="1"/>
      <c r="J1105" s="1"/>
      <c r="K1105" s="1" t="s">
        <v>5670</v>
      </c>
      <c r="L1105">
        <v>1</v>
      </c>
      <c r="M1105">
        <v>2</v>
      </c>
      <c r="N1105" s="1">
        <v>1</v>
      </c>
      <c r="O1105" s="1" t="s">
        <v>5320</v>
      </c>
    </row>
    <row r="1106" spans="1:15" x14ac:dyDescent="0.25">
      <c r="A1106" s="1" t="s">
        <v>2288</v>
      </c>
      <c r="B1106" t="s">
        <v>2289</v>
      </c>
      <c r="C1106" t="s">
        <v>1741</v>
      </c>
      <c r="D1106" t="s">
        <v>49</v>
      </c>
      <c r="E1106" s="1" t="s">
        <v>5023</v>
      </c>
      <c r="F1106" s="1" t="s">
        <v>5119</v>
      </c>
      <c r="G1106" s="1" t="s">
        <v>4807</v>
      </c>
      <c r="H1106" s="1"/>
      <c r="I1106" s="1"/>
      <c r="J1106" s="1"/>
      <c r="K1106" s="1"/>
      <c r="L1106">
        <v>1</v>
      </c>
      <c r="M1106">
        <v>1</v>
      </c>
      <c r="N1106" s="1">
        <v>1</v>
      </c>
      <c r="O1106" s="1" t="s">
        <v>5320</v>
      </c>
    </row>
    <row r="1107" spans="1:15" x14ac:dyDescent="0.25">
      <c r="A1107" s="1" t="s">
        <v>1744</v>
      </c>
      <c r="B1107" t="s">
        <v>1745</v>
      </c>
      <c r="C1107" t="s">
        <v>1746</v>
      </c>
      <c r="D1107" t="s">
        <v>59</v>
      </c>
      <c r="E1107" s="1" t="s">
        <v>5022</v>
      </c>
      <c r="F1107" s="1" t="s">
        <v>4615</v>
      </c>
      <c r="G1107" s="1" t="s">
        <v>4807</v>
      </c>
      <c r="H1107" s="1"/>
      <c r="I1107" s="1"/>
      <c r="J1107" s="1"/>
      <c r="K1107" s="1"/>
      <c r="L1107">
        <v>1</v>
      </c>
      <c r="M1107">
        <v>1</v>
      </c>
      <c r="N1107" s="1">
        <v>1</v>
      </c>
      <c r="O1107" s="1" t="s">
        <v>5320</v>
      </c>
    </row>
    <row r="1108" spans="1:15" x14ac:dyDescent="0.25">
      <c r="A1108" s="1" t="s">
        <v>2290</v>
      </c>
      <c r="B1108" t="s">
        <v>2291</v>
      </c>
      <c r="C1108" t="s">
        <v>1741</v>
      </c>
      <c r="D1108" t="s">
        <v>68</v>
      </c>
      <c r="E1108" s="1" t="s">
        <v>5034</v>
      </c>
      <c r="F1108" s="1" t="s">
        <v>5485</v>
      </c>
      <c r="G1108" s="1" t="s">
        <v>4827</v>
      </c>
      <c r="H1108" s="1"/>
      <c r="I1108" s="1"/>
      <c r="J1108" s="1"/>
      <c r="K1108" s="1"/>
      <c r="L1108">
        <v>1</v>
      </c>
      <c r="M1108">
        <v>1</v>
      </c>
      <c r="N1108" s="1">
        <v>1</v>
      </c>
      <c r="O1108" s="1" t="s">
        <v>5320</v>
      </c>
    </row>
    <row r="1109" spans="1:15" x14ac:dyDescent="0.25">
      <c r="A1109" s="1" t="s">
        <v>2292</v>
      </c>
      <c r="B1109" t="s">
        <v>2293</v>
      </c>
      <c r="C1109" t="s">
        <v>1746</v>
      </c>
      <c r="D1109" t="s">
        <v>50</v>
      </c>
      <c r="E1109" s="1" t="s">
        <v>5022</v>
      </c>
      <c r="F1109" s="1" t="s">
        <v>5397</v>
      </c>
      <c r="G1109" s="1" t="s">
        <v>4823</v>
      </c>
      <c r="H1109" s="1"/>
      <c r="I1109" s="1"/>
      <c r="J1109" s="1"/>
      <c r="K1109" s="1"/>
      <c r="L1109">
        <v>1</v>
      </c>
      <c r="M1109">
        <v>1</v>
      </c>
      <c r="N1109" s="1">
        <v>1</v>
      </c>
      <c r="O1109" s="1" t="s">
        <v>5320</v>
      </c>
    </row>
    <row r="1110" spans="1:15" x14ac:dyDescent="0.25">
      <c r="A1110" s="1" t="s">
        <v>2294</v>
      </c>
      <c r="B1110" t="s">
        <v>2295</v>
      </c>
      <c r="C1110" t="s">
        <v>1746</v>
      </c>
      <c r="D1110" t="s">
        <v>151</v>
      </c>
      <c r="E1110" s="1" t="s">
        <v>5023</v>
      </c>
      <c r="F1110" s="1"/>
      <c r="G1110" s="1"/>
      <c r="H1110" s="1"/>
      <c r="I1110" s="1"/>
      <c r="J1110" s="1"/>
      <c r="K1110" s="1"/>
      <c r="L1110">
        <v>0</v>
      </c>
      <c r="M1110">
        <v>0</v>
      </c>
      <c r="N1110" s="1">
        <v>1</v>
      </c>
      <c r="O1110" s="1" t="s">
        <v>4807</v>
      </c>
    </row>
    <row r="1111" spans="1:15" x14ac:dyDescent="0.25">
      <c r="A1111" s="1" t="s">
        <v>2296</v>
      </c>
      <c r="B1111" t="s">
        <v>2297</v>
      </c>
      <c r="C1111" t="s">
        <v>1741</v>
      </c>
      <c r="D1111" t="s">
        <v>7</v>
      </c>
      <c r="E1111" s="1" t="s">
        <v>5022</v>
      </c>
      <c r="F1111" s="1" t="s">
        <v>5324</v>
      </c>
      <c r="G1111" s="1" t="s">
        <v>4807</v>
      </c>
      <c r="H1111" s="1"/>
      <c r="I1111" s="1"/>
      <c r="J1111" s="1"/>
      <c r="K1111" s="1"/>
      <c r="L1111">
        <v>1</v>
      </c>
      <c r="M1111">
        <v>1</v>
      </c>
      <c r="N1111" s="1">
        <v>1</v>
      </c>
      <c r="O1111" s="1" t="s">
        <v>5320</v>
      </c>
    </row>
    <row r="1112" spans="1:15" x14ac:dyDescent="0.25">
      <c r="A1112" s="1" t="s">
        <v>2298</v>
      </c>
      <c r="B1112" t="s">
        <v>2299</v>
      </c>
      <c r="C1112" t="s">
        <v>1741</v>
      </c>
      <c r="D1112" t="s">
        <v>49</v>
      </c>
      <c r="E1112" s="1" t="s">
        <v>5023</v>
      </c>
      <c r="F1112" s="1" t="s">
        <v>4568</v>
      </c>
      <c r="G1112" s="1" t="s">
        <v>4807</v>
      </c>
      <c r="H1112" s="1"/>
      <c r="I1112" s="1"/>
      <c r="J1112" s="1"/>
      <c r="K1112" s="1"/>
      <c r="L1112">
        <v>1</v>
      </c>
      <c r="M1112">
        <v>1</v>
      </c>
      <c r="N1112" s="1">
        <v>1</v>
      </c>
      <c r="O1112" s="1" t="s">
        <v>5320</v>
      </c>
    </row>
    <row r="1113" spans="1:15" x14ac:dyDescent="0.25">
      <c r="A1113" s="1" t="s">
        <v>2302</v>
      </c>
      <c r="B1113" t="s">
        <v>2303</v>
      </c>
      <c r="C1113" t="s">
        <v>1741</v>
      </c>
      <c r="D1113" t="s">
        <v>50</v>
      </c>
      <c r="E1113" s="1" t="s">
        <v>5023</v>
      </c>
      <c r="F1113" s="1"/>
      <c r="G1113" s="1"/>
      <c r="H1113" s="1"/>
      <c r="I1113" s="1"/>
      <c r="J1113" s="1"/>
      <c r="K1113" s="1"/>
      <c r="L1113">
        <v>0</v>
      </c>
      <c r="M1113">
        <v>0</v>
      </c>
      <c r="N1113" s="1">
        <v>1</v>
      </c>
      <c r="O1113" s="1" t="s">
        <v>4807</v>
      </c>
    </row>
    <row r="1114" spans="1:15" x14ac:dyDescent="0.25">
      <c r="A1114" s="1" t="s">
        <v>2304</v>
      </c>
      <c r="B1114" t="s">
        <v>2305</v>
      </c>
      <c r="C1114" t="s">
        <v>1741</v>
      </c>
      <c r="D1114" t="s">
        <v>310</v>
      </c>
      <c r="E1114" s="1" t="s">
        <v>5023</v>
      </c>
      <c r="F1114" s="1" t="s">
        <v>5606</v>
      </c>
      <c r="G1114" s="1" t="s">
        <v>4808</v>
      </c>
      <c r="H1114" s="1"/>
      <c r="I1114" s="1"/>
      <c r="J1114" s="1"/>
      <c r="K1114" s="1"/>
      <c r="L1114">
        <v>1</v>
      </c>
      <c r="M1114">
        <v>1</v>
      </c>
      <c r="N1114" s="1">
        <v>1</v>
      </c>
      <c r="O1114" s="1" t="s">
        <v>5320</v>
      </c>
    </row>
    <row r="1115" spans="1:15" x14ac:dyDescent="0.25">
      <c r="A1115" s="1" t="s">
        <v>1747</v>
      </c>
      <c r="B1115" t="s">
        <v>1748</v>
      </c>
      <c r="C1115" t="s">
        <v>1741</v>
      </c>
      <c r="D1115" t="s">
        <v>68</v>
      </c>
      <c r="E1115" s="1" t="s">
        <v>5022</v>
      </c>
      <c r="F1115" s="1" t="s">
        <v>4734</v>
      </c>
      <c r="G1115" s="1" t="s">
        <v>4827</v>
      </c>
      <c r="H1115" s="1"/>
      <c r="I1115" s="1"/>
      <c r="J1115" s="1"/>
      <c r="K1115" s="1"/>
      <c r="L1115">
        <v>1</v>
      </c>
      <c r="M1115">
        <v>1</v>
      </c>
      <c r="N1115" s="1">
        <v>1</v>
      </c>
      <c r="O1115" s="1" t="s">
        <v>5320</v>
      </c>
    </row>
    <row r="1116" spans="1:15" x14ac:dyDescent="0.25">
      <c r="A1116" s="1" t="s">
        <v>2308</v>
      </c>
      <c r="B1116" t="s">
        <v>2309</v>
      </c>
      <c r="C1116" t="s">
        <v>2279</v>
      </c>
      <c r="D1116" t="s">
        <v>26</v>
      </c>
      <c r="E1116" s="1" t="s">
        <v>5023</v>
      </c>
      <c r="F1116" s="1" t="s">
        <v>5125</v>
      </c>
      <c r="G1116" s="1" t="s">
        <v>4807</v>
      </c>
      <c r="H1116" s="1"/>
      <c r="I1116" s="1"/>
      <c r="J1116" s="1"/>
      <c r="K1116" s="1"/>
      <c r="L1116">
        <v>1</v>
      </c>
      <c r="M1116">
        <v>1</v>
      </c>
      <c r="N1116" s="1">
        <v>1</v>
      </c>
      <c r="O1116" s="1" t="s">
        <v>5320</v>
      </c>
    </row>
    <row r="1117" spans="1:15" x14ac:dyDescent="0.25">
      <c r="A1117" s="1" t="s">
        <v>1749</v>
      </c>
      <c r="B1117" t="s">
        <v>1750</v>
      </c>
      <c r="C1117" t="s">
        <v>1746</v>
      </c>
      <c r="D1117" t="s">
        <v>68</v>
      </c>
      <c r="E1117" s="1" t="s">
        <v>5022</v>
      </c>
      <c r="F1117" s="1" t="s">
        <v>4645</v>
      </c>
      <c r="G1117" s="1" t="s">
        <v>4827</v>
      </c>
      <c r="H1117" s="1"/>
      <c r="I1117" s="1"/>
      <c r="J1117" s="1"/>
      <c r="K1117" s="1"/>
      <c r="L1117">
        <v>1</v>
      </c>
      <c r="M1117">
        <v>1</v>
      </c>
      <c r="N1117" s="1">
        <v>1</v>
      </c>
      <c r="O1117" s="1" t="s">
        <v>5320</v>
      </c>
    </row>
    <row r="1118" spans="1:15" x14ac:dyDescent="0.25">
      <c r="A1118" s="1" t="s">
        <v>2310</v>
      </c>
      <c r="B1118" t="s">
        <v>2311</v>
      </c>
      <c r="C1118" t="s">
        <v>1746</v>
      </c>
      <c r="D1118" t="s">
        <v>50</v>
      </c>
      <c r="E1118" s="1" t="s">
        <v>5023</v>
      </c>
      <c r="F1118" s="1" t="s">
        <v>5463</v>
      </c>
      <c r="G1118" s="1" t="s">
        <v>4807</v>
      </c>
      <c r="H1118" s="1"/>
      <c r="I1118" s="1"/>
      <c r="J1118" s="1"/>
      <c r="K1118" s="1"/>
      <c r="L1118">
        <v>1</v>
      </c>
      <c r="M1118">
        <v>1</v>
      </c>
      <c r="N1118" s="1">
        <v>1</v>
      </c>
      <c r="O1118" s="1" t="s">
        <v>5320</v>
      </c>
    </row>
    <row r="1119" spans="1:15" x14ac:dyDescent="0.25">
      <c r="A1119" s="1" t="s">
        <v>1751</v>
      </c>
      <c r="B1119" t="s">
        <v>1752</v>
      </c>
      <c r="C1119" t="s">
        <v>1741</v>
      </c>
      <c r="D1119" t="s">
        <v>26</v>
      </c>
      <c r="E1119" s="1" t="s">
        <v>5022</v>
      </c>
      <c r="F1119" s="1" t="s">
        <v>4583</v>
      </c>
      <c r="G1119" s="1" t="s">
        <v>4807</v>
      </c>
      <c r="H1119" s="1"/>
      <c r="I1119" s="1"/>
      <c r="J1119" s="1"/>
      <c r="K1119" s="1"/>
      <c r="L1119">
        <v>1</v>
      </c>
      <c r="M1119">
        <v>1</v>
      </c>
      <c r="N1119" s="1">
        <v>1</v>
      </c>
      <c r="O1119" s="1" t="s">
        <v>5320</v>
      </c>
    </row>
    <row r="1120" spans="1:15" x14ac:dyDescent="0.25">
      <c r="A1120" s="1" t="s">
        <v>2314</v>
      </c>
      <c r="B1120" t="s">
        <v>2315</v>
      </c>
      <c r="C1120" t="s">
        <v>1741</v>
      </c>
      <c r="D1120" t="s">
        <v>233</v>
      </c>
      <c r="E1120" s="1" t="s">
        <v>5022</v>
      </c>
      <c r="F1120" s="1" t="s">
        <v>5335</v>
      </c>
      <c r="G1120" s="1" t="s">
        <v>4807</v>
      </c>
      <c r="H1120" s="1"/>
      <c r="I1120" s="1"/>
      <c r="J1120" s="1"/>
      <c r="K1120" s="1"/>
      <c r="L1120">
        <v>1</v>
      </c>
      <c r="M1120">
        <v>1</v>
      </c>
      <c r="N1120" s="1">
        <v>1</v>
      </c>
      <c r="O1120" s="1" t="s">
        <v>5320</v>
      </c>
    </row>
    <row r="1121" spans="1:15" x14ac:dyDescent="0.25">
      <c r="A1121" s="1" t="s">
        <v>1753</v>
      </c>
      <c r="B1121" t="s">
        <v>1754</v>
      </c>
      <c r="C1121" t="s">
        <v>1741</v>
      </c>
      <c r="D1121" t="s">
        <v>205</v>
      </c>
      <c r="E1121" s="1" t="s">
        <v>5022</v>
      </c>
      <c r="F1121" s="1" t="s">
        <v>5141</v>
      </c>
      <c r="G1121" s="1" t="s">
        <v>4837</v>
      </c>
      <c r="H1121" s="1"/>
      <c r="I1121" s="1"/>
      <c r="J1121" s="1"/>
      <c r="K1121" s="1"/>
      <c r="L1121">
        <v>1</v>
      </c>
      <c r="M1121">
        <v>1</v>
      </c>
      <c r="N1121" s="1">
        <v>1</v>
      </c>
      <c r="O1121" s="1" t="s">
        <v>5320</v>
      </c>
    </row>
    <row r="1122" spans="1:15" x14ac:dyDescent="0.25">
      <c r="A1122" s="1" t="s">
        <v>2316</v>
      </c>
      <c r="B1122" t="s">
        <v>2317</v>
      </c>
      <c r="C1122" t="s">
        <v>1741</v>
      </c>
      <c r="D1122" t="s">
        <v>49</v>
      </c>
      <c r="E1122" s="1" t="s">
        <v>5024</v>
      </c>
      <c r="F1122" s="1" t="s">
        <v>4587</v>
      </c>
      <c r="G1122" s="1" t="s">
        <v>4807</v>
      </c>
      <c r="H1122" s="1"/>
      <c r="I1122" s="1"/>
      <c r="J1122" s="1"/>
      <c r="K1122" s="1"/>
      <c r="L1122">
        <v>1</v>
      </c>
      <c r="M1122">
        <v>1</v>
      </c>
      <c r="N1122" s="1">
        <v>1</v>
      </c>
      <c r="O1122" s="1" t="s">
        <v>5320</v>
      </c>
    </row>
    <row r="1123" spans="1:15" x14ac:dyDescent="0.25">
      <c r="A1123" s="1" t="s">
        <v>2318</v>
      </c>
      <c r="B1123" t="s">
        <v>2319</v>
      </c>
      <c r="C1123" t="s">
        <v>1741</v>
      </c>
      <c r="D1123" t="s">
        <v>68</v>
      </c>
      <c r="E1123" s="1" t="s">
        <v>5022</v>
      </c>
      <c r="F1123" s="1" t="s">
        <v>5486</v>
      </c>
      <c r="G1123" s="1" t="s">
        <v>4811</v>
      </c>
      <c r="H1123" s="1"/>
      <c r="I1123" s="1"/>
      <c r="J1123" s="1"/>
      <c r="K1123" s="1"/>
      <c r="L1123">
        <v>1</v>
      </c>
      <c r="M1123">
        <v>1</v>
      </c>
      <c r="N1123" s="1">
        <v>1</v>
      </c>
      <c r="O1123" s="1" t="s">
        <v>5320</v>
      </c>
    </row>
    <row r="1124" spans="1:15" x14ac:dyDescent="0.25">
      <c r="A1124" s="1" t="s">
        <v>2322</v>
      </c>
      <c r="B1124" t="s">
        <v>2323</v>
      </c>
      <c r="C1124" t="s">
        <v>1746</v>
      </c>
      <c r="D1124" t="s">
        <v>68</v>
      </c>
      <c r="E1124" s="1" t="s">
        <v>5023</v>
      </c>
      <c r="F1124" s="1"/>
      <c r="G1124" s="1"/>
      <c r="H1124" s="1"/>
      <c r="I1124" s="1"/>
      <c r="J1124" s="1"/>
      <c r="K1124" s="1"/>
      <c r="L1124">
        <v>0</v>
      </c>
      <c r="M1124">
        <v>0</v>
      </c>
      <c r="N1124" s="1">
        <v>1</v>
      </c>
      <c r="O1124" s="1" t="s">
        <v>4807</v>
      </c>
    </row>
    <row r="1125" spans="1:15" x14ac:dyDescent="0.25">
      <c r="A1125" s="1" t="s">
        <v>2324</v>
      </c>
      <c r="B1125" t="s">
        <v>2325</v>
      </c>
      <c r="C1125" t="s">
        <v>1746</v>
      </c>
      <c r="D1125" t="s">
        <v>68</v>
      </c>
      <c r="E1125" s="1" t="s">
        <v>5023</v>
      </c>
      <c r="F1125" s="1" t="s">
        <v>4604</v>
      </c>
      <c r="G1125" s="1" t="s">
        <v>4807</v>
      </c>
      <c r="H1125" s="1"/>
      <c r="I1125" s="1"/>
      <c r="J1125" s="1"/>
      <c r="K1125" s="1"/>
      <c r="L1125">
        <v>1</v>
      </c>
      <c r="M1125">
        <v>1</v>
      </c>
      <c r="N1125" s="1">
        <v>1</v>
      </c>
      <c r="O1125" s="1" t="s">
        <v>5320</v>
      </c>
    </row>
    <row r="1126" spans="1:15" x14ac:dyDescent="0.25">
      <c r="A1126" s="1" t="s">
        <v>2326</v>
      </c>
      <c r="B1126" t="s">
        <v>2327</v>
      </c>
      <c r="C1126" t="s">
        <v>1746</v>
      </c>
      <c r="D1126" t="s">
        <v>68</v>
      </c>
      <c r="E1126" s="1" t="s">
        <v>5022</v>
      </c>
      <c r="F1126" s="1" t="s">
        <v>4640</v>
      </c>
      <c r="G1126" s="1" t="s">
        <v>4807</v>
      </c>
      <c r="H1126" s="1"/>
      <c r="I1126" s="1"/>
      <c r="J1126" s="1"/>
      <c r="K1126" s="1"/>
      <c r="L1126">
        <v>1</v>
      </c>
      <c r="M1126">
        <v>1</v>
      </c>
      <c r="N1126" s="1">
        <v>1</v>
      </c>
      <c r="O1126" s="1" t="s">
        <v>5320</v>
      </c>
    </row>
    <row r="1127" spans="1:15" x14ac:dyDescent="0.25">
      <c r="A1127" s="1" t="s">
        <v>2328</v>
      </c>
      <c r="B1127" t="s">
        <v>2329</v>
      </c>
      <c r="C1127" t="s">
        <v>1741</v>
      </c>
      <c r="D1127" t="s">
        <v>85</v>
      </c>
      <c r="E1127" s="1" t="s">
        <v>5022</v>
      </c>
      <c r="F1127" s="1"/>
      <c r="G1127" s="1"/>
      <c r="H1127" s="1"/>
      <c r="I1127" s="1"/>
      <c r="J1127" s="1"/>
      <c r="K1127" s="1"/>
      <c r="L1127">
        <v>0</v>
      </c>
      <c r="M1127">
        <v>0</v>
      </c>
      <c r="N1127" s="1">
        <v>1</v>
      </c>
      <c r="O1127" s="1" t="s">
        <v>4807</v>
      </c>
    </row>
    <row r="1128" spans="1:15" x14ac:dyDescent="0.25">
      <c r="A1128" s="1" t="s">
        <v>2330</v>
      </c>
      <c r="B1128" t="s">
        <v>2331</v>
      </c>
      <c r="C1128" t="s">
        <v>1741</v>
      </c>
      <c r="D1128" t="s">
        <v>68</v>
      </c>
      <c r="E1128" s="1" t="s">
        <v>5023</v>
      </c>
      <c r="F1128" s="1" t="s">
        <v>4628</v>
      </c>
      <c r="G1128" s="1" t="s">
        <v>4807</v>
      </c>
      <c r="H1128" s="1"/>
      <c r="I1128" s="1"/>
      <c r="J1128" s="1"/>
      <c r="K1128" s="1"/>
      <c r="L1128">
        <v>1</v>
      </c>
      <c r="M1128">
        <v>1</v>
      </c>
      <c r="N1128" s="1">
        <v>1</v>
      </c>
      <c r="O1128" s="1" t="s">
        <v>5320</v>
      </c>
    </row>
    <row r="1129" spans="1:15" x14ac:dyDescent="0.25">
      <c r="A1129" s="1" t="s">
        <v>2332</v>
      </c>
      <c r="B1129" t="s">
        <v>2333</v>
      </c>
      <c r="C1129" t="s">
        <v>1741</v>
      </c>
      <c r="D1129" t="s">
        <v>59</v>
      </c>
      <c r="E1129" s="1" t="s">
        <v>5022</v>
      </c>
      <c r="F1129" s="1" t="s">
        <v>5031</v>
      </c>
      <c r="G1129" s="1" t="s">
        <v>4807</v>
      </c>
      <c r="H1129" s="1"/>
      <c r="I1129" s="1"/>
      <c r="J1129" s="1"/>
      <c r="K1129" s="1"/>
      <c r="L1129">
        <v>1</v>
      </c>
      <c r="M1129">
        <v>1</v>
      </c>
      <c r="N1129" s="1">
        <v>1</v>
      </c>
      <c r="O1129" s="1" t="s">
        <v>5320</v>
      </c>
    </row>
    <row r="1130" spans="1:15" x14ac:dyDescent="0.25">
      <c r="A1130" s="1" t="s">
        <v>2334</v>
      </c>
      <c r="B1130" t="s">
        <v>2335</v>
      </c>
      <c r="C1130" t="s">
        <v>1741</v>
      </c>
      <c r="D1130" t="s">
        <v>68</v>
      </c>
      <c r="E1130" s="1" t="s">
        <v>5023</v>
      </c>
      <c r="F1130" s="1" t="s">
        <v>4647</v>
      </c>
      <c r="G1130" s="1" t="s">
        <v>4807</v>
      </c>
      <c r="H1130" s="1"/>
      <c r="I1130" s="1"/>
      <c r="J1130" s="1"/>
      <c r="K1130" s="1"/>
      <c r="L1130">
        <v>1</v>
      </c>
      <c r="M1130">
        <v>1</v>
      </c>
      <c r="N1130" s="1">
        <v>1</v>
      </c>
      <c r="O1130" s="1" t="s">
        <v>5320</v>
      </c>
    </row>
    <row r="1131" spans="1:15" x14ac:dyDescent="0.25">
      <c r="A1131" s="1" t="s">
        <v>2336</v>
      </c>
      <c r="B1131" t="s">
        <v>2337</v>
      </c>
      <c r="C1131" t="s">
        <v>1741</v>
      </c>
      <c r="D1131" t="s">
        <v>68</v>
      </c>
      <c r="E1131" s="1" t="s">
        <v>5023</v>
      </c>
      <c r="F1131" s="1" t="s">
        <v>5119</v>
      </c>
      <c r="G1131" s="1" t="s">
        <v>4807</v>
      </c>
      <c r="H1131" s="1"/>
      <c r="I1131" s="1"/>
      <c r="J1131" s="1"/>
      <c r="K1131" s="1"/>
      <c r="L1131">
        <v>1</v>
      </c>
      <c r="M1131">
        <v>1</v>
      </c>
      <c r="N1131" s="1">
        <v>1</v>
      </c>
      <c r="O1131" s="1" t="s">
        <v>5320</v>
      </c>
    </row>
    <row r="1132" spans="1:15" x14ac:dyDescent="0.25">
      <c r="A1132" s="1" t="s">
        <v>2338</v>
      </c>
      <c r="B1132" t="s">
        <v>2339</v>
      </c>
      <c r="C1132" t="s">
        <v>1746</v>
      </c>
      <c r="D1132" t="s">
        <v>50</v>
      </c>
      <c r="E1132" s="1" t="s">
        <v>5022</v>
      </c>
      <c r="F1132" s="1" t="s">
        <v>5361</v>
      </c>
      <c r="G1132" s="1" t="s">
        <v>4807</v>
      </c>
      <c r="H1132" s="1"/>
      <c r="I1132" s="1"/>
      <c r="J1132" s="1"/>
      <c r="K1132" s="1" t="s">
        <v>5549</v>
      </c>
      <c r="L1132">
        <v>1</v>
      </c>
      <c r="M1132">
        <v>2</v>
      </c>
      <c r="N1132" s="1">
        <v>1</v>
      </c>
      <c r="O1132" s="1" t="s">
        <v>5320</v>
      </c>
    </row>
    <row r="1133" spans="1:15" x14ac:dyDescent="0.25">
      <c r="A1133" s="1" t="s">
        <v>1755</v>
      </c>
      <c r="B1133" t="s">
        <v>1756</v>
      </c>
      <c r="C1133" t="s">
        <v>1741</v>
      </c>
      <c r="D1133" t="s">
        <v>42</v>
      </c>
      <c r="E1133" s="1" t="s">
        <v>5022</v>
      </c>
      <c r="F1133" s="1" t="s">
        <v>4635</v>
      </c>
      <c r="G1133" s="1" t="s">
        <v>4807</v>
      </c>
      <c r="H1133" s="1"/>
      <c r="I1133" s="1"/>
      <c r="J1133" s="1"/>
      <c r="K1133" s="1"/>
      <c r="L1133">
        <v>1</v>
      </c>
      <c r="M1133">
        <v>1</v>
      </c>
      <c r="N1133" s="1">
        <v>1</v>
      </c>
      <c r="O1133" s="1" t="s">
        <v>5320</v>
      </c>
    </row>
    <row r="1134" spans="1:15" x14ac:dyDescent="0.25">
      <c r="A1134" s="1" t="s">
        <v>2340</v>
      </c>
      <c r="B1134" t="s">
        <v>2341</v>
      </c>
      <c r="C1134" t="s">
        <v>1746</v>
      </c>
      <c r="D1134" t="s">
        <v>151</v>
      </c>
      <c r="E1134" s="1" t="s">
        <v>5023</v>
      </c>
      <c r="F1134" s="1"/>
      <c r="G1134" s="1"/>
      <c r="H1134" s="1"/>
      <c r="I1134" s="1"/>
      <c r="J1134" s="1"/>
      <c r="K1134" s="1"/>
      <c r="L1134">
        <v>0</v>
      </c>
      <c r="M1134">
        <v>0</v>
      </c>
      <c r="N1134" s="1">
        <v>1</v>
      </c>
      <c r="O1134" s="1" t="s">
        <v>4807</v>
      </c>
    </row>
    <row r="1135" spans="1:15" x14ac:dyDescent="0.25">
      <c r="A1135" s="1" t="s">
        <v>2342</v>
      </c>
      <c r="B1135" t="s">
        <v>2343</v>
      </c>
      <c r="C1135" t="s">
        <v>1746</v>
      </c>
      <c r="D1135" t="s">
        <v>49</v>
      </c>
      <c r="E1135" s="1" t="s">
        <v>5022</v>
      </c>
      <c r="F1135" s="1"/>
      <c r="G1135" s="1"/>
      <c r="H1135" s="1"/>
      <c r="I1135" s="1"/>
      <c r="J1135" s="1"/>
      <c r="K1135" s="1"/>
      <c r="L1135">
        <v>0</v>
      </c>
      <c r="M1135">
        <v>0</v>
      </c>
      <c r="N1135" s="1">
        <v>1</v>
      </c>
      <c r="O1135" s="1" t="s">
        <v>4807</v>
      </c>
    </row>
    <row r="1136" spans="1:15" x14ac:dyDescent="0.25">
      <c r="A1136" s="1" t="s">
        <v>2344</v>
      </c>
      <c r="B1136" t="s">
        <v>2345</v>
      </c>
      <c r="C1136" t="s">
        <v>1741</v>
      </c>
      <c r="D1136" t="s">
        <v>49</v>
      </c>
      <c r="E1136" s="1" t="s">
        <v>5023</v>
      </c>
      <c r="F1136" s="1" t="s">
        <v>5119</v>
      </c>
      <c r="G1136" s="1" t="s">
        <v>4807</v>
      </c>
      <c r="H1136" s="1"/>
      <c r="I1136" s="1"/>
      <c r="J1136" s="1"/>
      <c r="K1136" s="1"/>
      <c r="L1136">
        <v>1</v>
      </c>
      <c r="M1136">
        <v>1</v>
      </c>
      <c r="N1136" s="1">
        <v>1</v>
      </c>
      <c r="O1136" s="1" t="s">
        <v>5320</v>
      </c>
    </row>
    <row r="1137" spans="1:15" x14ac:dyDescent="0.25">
      <c r="A1137" s="1" t="s">
        <v>1757</v>
      </c>
      <c r="B1137" t="s">
        <v>1758</v>
      </c>
      <c r="C1137" t="s">
        <v>1741</v>
      </c>
      <c r="D1137" t="s">
        <v>49</v>
      </c>
      <c r="E1137" s="1" t="s">
        <v>5022</v>
      </c>
      <c r="F1137" s="1" t="s">
        <v>5466</v>
      </c>
      <c r="G1137" s="1" t="s">
        <v>4807</v>
      </c>
      <c r="H1137" s="1"/>
      <c r="I1137" s="1"/>
      <c r="J1137" s="1"/>
      <c r="K1137" s="1"/>
      <c r="L1137">
        <v>1</v>
      </c>
      <c r="M1137">
        <v>1</v>
      </c>
      <c r="N1137" s="1">
        <v>1</v>
      </c>
      <c r="O1137" s="1" t="s">
        <v>5320</v>
      </c>
    </row>
    <row r="1138" spans="1:15" x14ac:dyDescent="0.25">
      <c r="A1138" s="1" t="s">
        <v>2346</v>
      </c>
      <c r="B1138" t="s">
        <v>2347</v>
      </c>
      <c r="C1138" t="s">
        <v>1741</v>
      </c>
      <c r="D1138" t="s">
        <v>49</v>
      </c>
      <c r="E1138" s="1" t="s">
        <v>5023</v>
      </c>
      <c r="F1138" s="1" t="s">
        <v>4659</v>
      </c>
      <c r="G1138" s="1" t="s">
        <v>4807</v>
      </c>
      <c r="H1138" s="1"/>
      <c r="I1138" s="1"/>
      <c r="J1138" s="1"/>
      <c r="K1138" s="1"/>
      <c r="L1138">
        <v>1</v>
      </c>
      <c r="M1138">
        <v>1</v>
      </c>
      <c r="N1138" s="1">
        <v>1</v>
      </c>
      <c r="O1138" s="1" t="s">
        <v>5320</v>
      </c>
    </row>
    <row r="1139" spans="1:15" x14ac:dyDescent="0.25">
      <c r="A1139" s="1" t="s">
        <v>2348</v>
      </c>
      <c r="B1139" t="s">
        <v>2349</v>
      </c>
      <c r="C1139" t="s">
        <v>1741</v>
      </c>
      <c r="D1139" t="s">
        <v>49</v>
      </c>
      <c r="E1139" s="1" t="s">
        <v>5023</v>
      </c>
      <c r="F1139" s="1"/>
      <c r="G1139" s="1"/>
      <c r="H1139" s="1"/>
      <c r="I1139" s="1"/>
      <c r="J1139" s="1"/>
      <c r="K1139" s="1"/>
      <c r="L1139">
        <v>0</v>
      </c>
      <c r="M1139">
        <v>0</v>
      </c>
      <c r="N1139" s="1">
        <v>1</v>
      </c>
      <c r="O1139" s="1" t="s">
        <v>4807</v>
      </c>
    </row>
    <row r="1140" spans="1:15" x14ac:dyDescent="0.25">
      <c r="A1140" s="1" t="s">
        <v>2350</v>
      </c>
      <c r="B1140" t="s">
        <v>2351</v>
      </c>
      <c r="C1140" t="s">
        <v>1741</v>
      </c>
      <c r="D1140" t="s">
        <v>49</v>
      </c>
      <c r="E1140" s="1" t="s">
        <v>5022</v>
      </c>
      <c r="F1140" s="1" t="s">
        <v>5581</v>
      </c>
      <c r="G1140" s="1" t="s">
        <v>4818</v>
      </c>
      <c r="H1140" s="1"/>
      <c r="I1140" s="1"/>
      <c r="J1140" s="1"/>
      <c r="K1140" s="1"/>
      <c r="L1140">
        <v>1</v>
      </c>
      <c r="M1140">
        <v>1</v>
      </c>
      <c r="N1140" s="1">
        <v>1</v>
      </c>
      <c r="O1140" s="1" t="s">
        <v>5320</v>
      </c>
    </row>
    <row r="1141" spans="1:15" x14ac:dyDescent="0.25">
      <c r="A1141" s="1" t="s">
        <v>2352</v>
      </c>
      <c r="B1141" t="s">
        <v>2353</v>
      </c>
      <c r="C1141" t="s">
        <v>1741</v>
      </c>
      <c r="D1141" t="s">
        <v>510</v>
      </c>
      <c r="E1141" s="1" t="s">
        <v>5022</v>
      </c>
      <c r="F1141" s="1" t="s">
        <v>5126</v>
      </c>
      <c r="G1141" s="1" t="s">
        <v>4811</v>
      </c>
      <c r="H1141" s="1"/>
      <c r="I1141" s="1"/>
      <c r="J1141" s="1"/>
      <c r="K1141" s="1"/>
      <c r="L1141">
        <v>1</v>
      </c>
      <c r="M1141">
        <v>1</v>
      </c>
      <c r="N1141" s="1">
        <v>1</v>
      </c>
      <c r="O1141" s="1" t="s">
        <v>5320</v>
      </c>
    </row>
    <row r="1142" spans="1:15" x14ac:dyDescent="0.25">
      <c r="A1142" s="1" t="s">
        <v>2354</v>
      </c>
      <c r="B1142" t="s">
        <v>2355</v>
      </c>
      <c r="C1142" t="s">
        <v>1741</v>
      </c>
      <c r="D1142" t="s">
        <v>510</v>
      </c>
      <c r="E1142" s="1" t="s">
        <v>5022</v>
      </c>
      <c r="F1142" s="1" t="s">
        <v>4647</v>
      </c>
      <c r="G1142" s="1" t="s">
        <v>4807</v>
      </c>
      <c r="H1142" s="1"/>
      <c r="I1142" s="1"/>
      <c r="J1142" s="1"/>
      <c r="K1142" s="1"/>
      <c r="L1142">
        <v>1</v>
      </c>
      <c r="M1142">
        <v>1</v>
      </c>
      <c r="N1142" s="1">
        <v>1</v>
      </c>
      <c r="O1142" s="1" t="s">
        <v>5320</v>
      </c>
    </row>
    <row r="1143" spans="1:15" x14ac:dyDescent="0.25">
      <c r="A1143" s="1" t="s">
        <v>2358</v>
      </c>
      <c r="B1143" t="s">
        <v>2359</v>
      </c>
      <c r="C1143" t="s">
        <v>1746</v>
      </c>
      <c r="D1143" t="s">
        <v>59</v>
      </c>
      <c r="E1143" s="1" t="s">
        <v>5023</v>
      </c>
      <c r="F1143" s="1"/>
      <c r="G1143" s="1"/>
      <c r="H1143" s="1" t="s">
        <v>5020</v>
      </c>
      <c r="I1143" s="1"/>
      <c r="J1143" s="1"/>
      <c r="K1143" s="1"/>
      <c r="L1143">
        <v>0</v>
      </c>
      <c r="M1143">
        <v>1</v>
      </c>
      <c r="N1143" s="1">
        <v>1</v>
      </c>
      <c r="O1143" s="1" t="s">
        <v>4807</v>
      </c>
    </row>
    <row r="1144" spans="1:15" x14ac:dyDescent="0.25">
      <c r="A1144" s="1" t="s">
        <v>2360</v>
      </c>
      <c r="B1144" t="s">
        <v>2361</v>
      </c>
      <c r="C1144" t="s">
        <v>1746</v>
      </c>
      <c r="D1144" t="s">
        <v>310</v>
      </c>
      <c r="E1144" s="1" t="s">
        <v>5022</v>
      </c>
      <c r="F1144" s="1"/>
      <c r="G1144" s="1"/>
      <c r="H1144" s="1"/>
      <c r="I1144" s="1"/>
      <c r="J1144" s="1"/>
      <c r="K1144" s="1"/>
      <c r="L1144">
        <v>0</v>
      </c>
      <c r="M1144">
        <v>0</v>
      </c>
      <c r="N1144" s="1">
        <v>1</v>
      </c>
      <c r="O1144" s="1" t="s">
        <v>4807</v>
      </c>
    </row>
    <row r="1145" spans="1:15" x14ac:dyDescent="0.25">
      <c r="A1145" s="1" t="s">
        <v>2362</v>
      </c>
      <c r="B1145" t="s">
        <v>2363</v>
      </c>
      <c r="C1145" t="s">
        <v>1746</v>
      </c>
      <c r="D1145" t="s">
        <v>85</v>
      </c>
      <c r="E1145" s="1" t="s">
        <v>5023</v>
      </c>
      <c r="F1145" s="1"/>
      <c r="G1145" s="1"/>
      <c r="H1145" s="1"/>
      <c r="I1145" s="1"/>
      <c r="J1145" s="1"/>
      <c r="K1145" s="1"/>
      <c r="L1145">
        <v>0</v>
      </c>
      <c r="M1145">
        <v>0</v>
      </c>
      <c r="N1145" s="1">
        <v>1</v>
      </c>
      <c r="O1145" s="1" t="s">
        <v>4807</v>
      </c>
    </row>
    <row r="1146" spans="1:15" x14ac:dyDescent="0.25">
      <c r="A1146" s="1" t="s">
        <v>2366</v>
      </c>
      <c r="B1146" t="s">
        <v>2367</v>
      </c>
      <c r="C1146" t="s">
        <v>1741</v>
      </c>
      <c r="D1146" t="s">
        <v>310</v>
      </c>
      <c r="E1146" s="1" t="s">
        <v>5023</v>
      </c>
      <c r="F1146" s="1" t="s">
        <v>5119</v>
      </c>
      <c r="G1146" s="1" t="s">
        <v>4807</v>
      </c>
      <c r="H1146" s="1"/>
      <c r="I1146" s="1"/>
      <c r="J1146" s="1"/>
      <c r="K1146" s="1"/>
      <c r="L1146">
        <v>1</v>
      </c>
      <c r="M1146">
        <v>1</v>
      </c>
      <c r="N1146" s="1">
        <v>1</v>
      </c>
      <c r="O1146" s="1" t="s">
        <v>5320</v>
      </c>
    </row>
    <row r="1147" spans="1:15" x14ac:dyDescent="0.25">
      <c r="A1147" s="1" t="s">
        <v>2368</v>
      </c>
      <c r="B1147" t="s">
        <v>2369</v>
      </c>
      <c r="C1147" t="s">
        <v>1746</v>
      </c>
      <c r="D1147" t="s">
        <v>6</v>
      </c>
      <c r="E1147" s="1" t="s">
        <v>5022</v>
      </c>
      <c r="F1147" s="1" t="s">
        <v>5582</v>
      </c>
      <c r="G1147" s="1" t="s">
        <v>4811</v>
      </c>
      <c r="H1147" s="1"/>
      <c r="I1147" s="1"/>
      <c r="J1147" s="1"/>
      <c r="K1147" s="1"/>
      <c r="L1147">
        <v>1</v>
      </c>
      <c r="M1147">
        <v>1</v>
      </c>
      <c r="N1147" s="1">
        <v>1</v>
      </c>
      <c r="O1147" s="1" t="s">
        <v>5320</v>
      </c>
    </row>
    <row r="1148" spans="1:15" x14ac:dyDescent="0.25">
      <c r="A1148" s="1" t="s">
        <v>2370</v>
      </c>
      <c r="B1148" t="s">
        <v>2371</v>
      </c>
      <c r="C1148" t="s">
        <v>1746</v>
      </c>
      <c r="D1148" t="s">
        <v>353</v>
      </c>
      <c r="E1148" s="1" t="s">
        <v>5023</v>
      </c>
      <c r="F1148" s="1" t="s">
        <v>4670</v>
      </c>
      <c r="G1148" s="1" t="s">
        <v>4807</v>
      </c>
      <c r="H1148" s="1"/>
      <c r="I1148" s="1"/>
      <c r="J1148" s="1"/>
      <c r="K1148" s="1"/>
      <c r="L1148">
        <v>1</v>
      </c>
      <c r="M1148">
        <v>1</v>
      </c>
      <c r="N1148" s="1">
        <v>1</v>
      </c>
      <c r="O1148" s="1" t="s">
        <v>5320</v>
      </c>
    </row>
    <row r="1149" spans="1:15" x14ac:dyDescent="0.25">
      <c r="A1149" s="1" t="s">
        <v>2372</v>
      </c>
      <c r="B1149" t="s">
        <v>2373</v>
      </c>
      <c r="C1149" t="s">
        <v>1746</v>
      </c>
      <c r="D1149" t="s">
        <v>68</v>
      </c>
      <c r="E1149" s="1" t="s">
        <v>5023</v>
      </c>
      <c r="F1149" s="1" t="s">
        <v>5583</v>
      </c>
      <c r="G1149" s="1" t="s">
        <v>4807</v>
      </c>
      <c r="H1149" s="1"/>
      <c r="I1149" s="1"/>
      <c r="J1149" s="1"/>
      <c r="K1149" s="1"/>
      <c r="L1149">
        <v>1</v>
      </c>
      <c r="M1149">
        <v>1</v>
      </c>
      <c r="N1149" s="1">
        <v>1</v>
      </c>
      <c r="O1149" s="1" t="s">
        <v>5320</v>
      </c>
    </row>
    <row r="1150" spans="1:15" x14ac:dyDescent="0.25">
      <c r="A1150" s="1" t="s">
        <v>2376</v>
      </c>
      <c r="B1150" t="s">
        <v>2377</v>
      </c>
      <c r="C1150" t="s">
        <v>1741</v>
      </c>
      <c r="D1150" t="s">
        <v>310</v>
      </c>
      <c r="E1150" s="1" t="s">
        <v>5022</v>
      </c>
      <c r="F1150" s="1"/>
      <c r="G1150" s="1"/>
      <c r="H1150" s="1"/>
      <c r="I1150" s="1"/>
      <c r="J1150" s="1"/>
      <c r="K1150" s="1"/>
      <c r="L1150">
        <v>0</v>
      </c>
      <c r="M1150">
        <v>0</v>
      </c>
      <c r="N1150" s="1">
        <v>1</v>
      </c>
      <c r="O1150" s="1" t="s">
        <v>4807</v>
      </c>
    </row>
    <row r="1151" spans="1:15" x14ac:dyDescent="0.25">
      <c r="A1151" s="1" t="s">
        <v>2378</v>
      </c>
      <c r="B1151" t="s">
        <v>2379</v>
      </c>
      <c r="C1151" t="s">
        <v>1746</v>
      </c>
      <c r="D1151" t="s">
        <v>6</v>
      </c>
      <c r="E1151" s="1" t="s">
        <v>5022</v>
      </c>
      <c r="F1151" s="1" t="s">
        <v>5584</v>
      </c>
      <c r="G1151" s="1" t="s">
        <v>4811</v>
      </c>
      <c r="H1151" s="1"/>
      <c r="I1151" s="1"/>
      <c r="J1151" s="1"/>
      <c r="K1151" s="1"/>
      <c r="L1151">
        <v>1</v>
      </c>
      <c r="M1151">
        <v>1</v>
      </c>
      <c r="N1151" s="1">
        <v>1</v>
      </c>
      <c r="O1151" s="1" t="s">
        <v>5320</v>
      </c>
    </row>
    <row r="1152" spans="1:15" x14ac:dyDescent="0.25">
      <c r="A1152" s="1" t="s">
        <v>2380</v>
      </c>
      <c r="B1152" t="s">
        <v>2381</v>
      </c>
      <c r="C1152" t="s">
        <v>1741</v>
      </c>
      <c r="D1152" t="s">
        <v>68</v>
      </c>
      <c r="E1152" s="1" t="s">
        <v>5023</v>
      </c>
      <c r="F1152" s="1" t="s">
        <v>5120</v>
      </c>
      <c r="G1152" s="1" t="s">
        <v>4817</v>
      </c>
      <c r="H1152" s="1"/>
      <c r="I1152" s="1"/>
      <c r="J1152" s="1"/>
      <c r="K1152" s="1" t="s">
        <v>5769</v>
      </c>
      <c r="L1152">
        <v>1</v>
      </c>
      <c r="M1152">
        <v>2</v>
      </c>
      <c r="N1152" s="1">
        <v>1</v>
      </c>
      <c r="O1152" s="1" t="s">
        <v>5320</v>
      </c>
    </row>
    <row r="1153" spans="1:15" x14ac:dyDescent="0.25">
      <c r="A1153" s="1" t="s">
        <v>2382</v>
      </c>
      <c r="B1153" t="s">
        <v>2383</v>
      </c>
      <c r="C1153" t="s">
        <v>1741</v>
      </c>
      <c r="D1153" t="s">
        <v>7</v>
      </c>
      <c r="E1153" s="1" t="s">
        <v>5022</v>
      </c>
      <c r="F1153" s="1" t="s">
        <v>5120</v>
      </c>
      <c r="G1153" s="1" t="s">
        <v>4808</v>
      </c>
      <c r="H1153" s="1"/>
      <c r="I1153" s="1"/>
      <c r="J1153" s="1"/>
      <c r="K1153" s="1"/>
      <c r="L1153">
        <v>1</v>
      </c>
      <c r="M1153">
        <v>1</v>
      </c>
      <c r="N1153" s="1">
        <v>1</v>
      </c>
      <c r="O1153" s="1" t="s">
        <v>5320</v>
      </c>
    </row>
    <row r="1154" spans="1:15" x14ac:dyDescent="0.25">
      <c r="A1154" s="1" t="s">
        <v>2384</v>
      </c>
      <c r="B1154" t="s">
        <v>2385</v>
      </c>
      <c r="C1154" t="s">
        <v>1741</v>
      </c>
      <c r="D1154" t="s">
        <v>68</v>
      </c>
      <c r="E1154" s="1" t="s">
        <v>5022</v>
      </c>
      <c r="F1154" s="1" t="s">
        <v>4658</v>
      </c>
      <c r="G1154" s="1" t="s">
        <v>4809</v>
      </c>
      <c r="H1154" s="1"/>
      <c r="I1154" s="1"/>
      <c r="J1154" s="1"/>
      <c r="K1154" s="1"/>
      <c r="L1154">
        <v>1</v>
      </c>
      <c r="M1154">
        <v>1</v>
      </c>
      <c r="N1154" s="1">
        <v>1</v>
      </c>
      <c r="O1154" s="1" t="s">
        <v>5320</v>
      </c>
    </row>
    <row r="1155" spans="1:15" x14ac:dyDescent="0.25">
      <c r="A1155" s="1" t="s">
        <v>2390</v>
      </c>
      <c r="B1155" t="s">
        <v>2391</v>
      </c>
      <c r="C1155" t="s">
        <v>1741</v>
      </c>
      <c r="D1155" t="s">
        <v>310</v>
      </c>
      <c r="E1155" s="1" t="s">
        <v>5023</v>
      </c>
      <c r="F1155" s="1"/>
      <c r="G1155" s="1"/>
      <c r="H1155" s="1"/>
      <c r="I1155" s="1"/>
      <c r="J1155" s="1"/>
      <c r="K1155" s="1"/>
      <c r="L1155">
        <v>0</v>
      </c>
      <c r="M1155">
        <v>0</v>
      </c>
      <c r="N1155" s="1">
        <v>1</v>
      </c>
      <c r="O1155" s="1" t="s">
        <v>4807</v>
      </c>
    </row>
    <row r="1156" spans="1:15" x14ac:dyDescent="0.25">
      <c r="A1156" s="1" t="s">
        <v>2392</v>
      </c>
      <c r="B1156" t="s">
        <v>2393</v>
      </c>
      <c r="C1156" t="s">
        <v>1741</v>
      </c>
      <c r="D1156" t="s">
        <v>50</v>
      </c>
      <c r="E1156" s="1" t="s">
        <v>5023</v>
      </c>
      <c r="F1156" s="1" t="s">
        <v>5398</v>
      </c>
      <c r="G1156" s="1" t="s">
        <v>4807</v>
      </c>
      <c r="H1156" s="1"/>
      <c r="I1156" s="1"/>
      <c r="J1156" s="1"/>
      <c r="K1156" s="1"/>
      <c r="L1156">
        <v>1</v>
      </c>
      <c r="M1156">
        <v>1</v>
      </c>
      <c r="N1156" s="1">
        <v>1</v>
      </c>
      <c r="O1156" s="1" t="s">
        <v>5320</v>
      </c>
    </row>
    <row r="1157" spans="1:15" x14ac:dyDescent="0.25">
      <c r="A1157" s="1" t="s">
        <v>2394</v>
      </c>
      <c r="B1157" t="s">
        <v>2395</v>
      </c>
      <c r="C1157" t="s">
        <v>1741</v>
      </c>
      <c r="D1157" t="s">
        <v>7</v>
      </c>
      <c r="E1157" s="1" t="s">
        <v>5022</v>
      </c>
      <c r="F1157" s="1"/>
      <c r="G1157" s="1"/>
      <c r="H1157" s="1"/>
      <c r="I1157" s="1"/>
      <c r="J1157" s="1"/>
      <c r="K1157" s="1"/>
      <c r="L1157">
        <v>0</v>
      </c>
      <c r="M1157">
        <v>0</v>
      </c>
      <c r="N1157" s="1">
        <v>1</v>
      </c>
      <c r="O1157" s="1" t="s">
        <v>4807</v>
      </c>
    </row>
    <row r="1158" spans="1:15" x14ac:dyDescent="0.25">
      <c r="A1158" s="1" t="s">
        <v>2396</v>
      </c>
      <c r="B1158" t="s">
        <v>2397</v>
      </c>
      <c r="C1158" t="s">
        <v>1746</v>
      </c>
      <c r="D1158" t="s">
        <v>26</v>
      </c>
      <c r="E1158" s="1" t="s">
        <v>5023</v>
      </c>
      <c r="F1158" s="1"/>
      <c r="G1158" s="1"/>
      <c r="H1158" s="1"/>
      <c r="I1158" s="1"/>
      <c r="J1158" s="1"/>
      <c r="K1158" s="1"/>
      <c r="L1158">
        <v>0</v>
      </c>
      <c r="M1158">
        <v>0</v>
      </c>
      <c r="N1158" s="1">
        <v>1</v>
      </c>
      <c r="O1158" s="1" t="s">
        <v>4807</v>
      </c>
    </row>
    <row r="1159" spans="1:15" x14ac:dyDescent="0.25">
      <c r="A1159" s="1" t="s">
        <v>2398</v>
      </c>
      <c r="B1159" t="s">
        <v>2399</v>
      </c>
      <c r="C1159" t="s">
        <v>1741</v>
      </c>
      <c r="D1159" t="s">
        <v>310</v>
      </c>
      <c r="E1159" s="1" t="s">
        <v>5023</v>
      </c>
      <c r="F1159" s="1"/>
      <c r="G1159" s="1"/>
      <c r="H1159" s="1"/>
      <c r="I1159" s="1"/>
      <c r="J1159" s="1"/>
      <c r="K1159" s="1"/>
      <c r="L1159">
        <v>0</v>
      </c>
      <c r="M1159">
        <v>0</v>
      </c>
      <c r="N1159" s="1">
        <v>1</v>
      </c>
      <c r="O1159" s="1" t="s">
        <v>4807</v>
      </c>
    </row>
    <row r="1160" spans="1:15" x14ac:dyDescent="0.25">
      <c r="A1160" s="1" t="s">
        <v>2400</v>
      </c>
      <c r="B1160" t="s">
        <v>2401</v>
      </c>
      <c r="C1160" t="s">
        <v>1741</v>
      </c>
      <c r="D1160" t="s">
        <v>68</v>
      </c>
      <c r="E1160" s="1" t="s">
        <v>5023</v>
      </c>
      <c r="F1160" s="1" t="s">
        <v>5119</v>
      </c>
      <c r="G1160" s="1" t="s">
        <v>4807</v>
      </c>
      <c r="H1160" s="1"/>
      <c r="I1160" s="1"/>
      <c r="J1160" s="1"/>
      <c r="K1160" s="1"/>
      <c r="L1160">
        <v>1</v>
      </c>
      <c r="M1160">
        <v>1</v>
      </c>
      <c r="N1160" s="1">
        <v>1</v>
      </c>
      <c r="O1160" s="1" t="s">
        <v>5320</v>
      </c>
    </row>
    <row r="1161" spans="1:15" x14ac:dyDescent="0.25">
      <c r="A1161" s="1" t="s">
        <v>2850</v>
      </c>
      <c r="B1161" t="s">
        <v>2980</v>
      </c>
      <c r="C1161" t="s">
        <v>1746</v>
      </c>
      <c r="D1161" t="s">
        <v>7</v>
      </c>
      <c r="E1161" s="1" t="s">
        <v>5059</v>
      </c>
      <c r="F1161" s="1"/>
      <c r="G1161" s="1"/>
      <c r="H1161" s="1"/>
      <c r="I1161" s="1"/>
      <c r="J1161" s="1"/>
      <c r="K1161" s="1"/>
      <c r="L1161">
        <v>0</v>
      </c>
      <c r="M1161">
        <v>0</v>
      </c>
      <c r="N1161" s="1"/>
      <c r="O1161" s="1"/>
    </row>
    <row r="1162" spans="1:15" x14ac:dyDescent="0.25">
      <c r="A1162" s="1" t="s">
        <v>2844</v>
      </c>
      <c r="B1162" t="s">
        <v>2981</v>
      </c>
      <c r="C1162" t="s">
        <v>2506</v>
      </c>
      <c r="D1162" t="s">
        <v>59</v>
      </c>
      <c r="E1162" s="1" t="s">
        <v>5059</v>
      </c>
      <c r="F1162" s="1"/>
      <c r="G1162" s="1"/>
      <c r="H1162" s="1"/>
      <c r="I1162" s="1"/>
      <c r="J1162" s="1"/>
      <c r="K1162" s="1"/>
      <c r="L1162">
        <v>0</v>
      </c>
      <c r="M1162">
        <v>0</v>
      </c>
      <c r="N1162" s="1"/>
      <c r="O1162" s="1"/>
    </row>
    <row r="1163" spans="1:15" x14ac:dyDescent="0.25">
      <c r="A1163" s="1" t="s">
        <v>2843</v>
      </c>
      <c r="B1163" t="s">
        <v>2982</v>
      </c>
      <c r="C1163" t="s">
        <v>1741</v>
      </c>
      <c r="D1163" t="s">
        <v>49</v>
      </c>
      <c r="E1163" s="1" t="s">
        <v>5059</v>
      </c>
      <c r="F1163" s="1" t="s">
        <v>5487</v>
      </c>
      <c r="G1163" s="1" t="s">
        <v>4807</v>
      </c>
      <c r="H1163" s="1"/>
      <c r="I1163" s="1"/>
      <c r="J1163" s="1"/>
      <c r="K1163" s="1"/>
      <c r="L1163">
        <v>1</v>
      </c>
      <c r="M1163">
        <v>1</v>
      </c>
      <c r="N1163" s="1"/>
      <c r="O1163" s="1"/>
    </row>
    <row r="1164" spans="1:15" x14ac:dyDescent="0.25">
      <c r="A1164" s="1" t="s">
        <v>2480</v>
      </c>
      <c r="B1164" t="s">
        <v>2481</v>
      </c>
      <c r="C1164" t="s">
        <v>1746</v>
      </c>
      <c r="D1164" t="s">
        <v>50</v>
      </c>
      <c r="E1164" s="1" t="s">
        <v>5059</v>
      </c>
      <c r="F1164" s="1" t="s">
        <v>5257</v>
      </c>
      <c r="G1164" s="1" t="s">
        <v>4817</v>
      </c>
      <c r="H1164" s="1"/>
      <c r="I1164" s="1"/>
      <c r="J1164" s="1"/>
      <c r="K1164" s="1"/>
      <c r="L1164">
        <v>1</v>
      </c>
      <c r="M1164">
        <v>1</v>
      </c>
      <c r="N1164" s="1"/>
      <c r="O1164" s="1"/>
    </row>
    <row r="1165" spans="1:15" x14ac:dyDescent="0.25">
      <c r="A1165" s="1" t="s">
        <v>2482</v>
      </c>
      <c r="B1165" t="s">
        <v>2483</v>
      </c>
      <c r="C1165" t="s">
        <v>1741</v>
      </c>
      <c r="D1165" t="s">
        <v>49</v>
      </c>
      <c r="E1165" s="1" t="s">
        <v>5059</v>
      </c>
      <c r="F1165" s="1" t="s">
        <v>4658</v>
      </c>
      <c r="G1165" s="1" t="s">
        <v>4812</v>
      </c>
      <c r="H1165" s="1"/>
      <c r="I1165" s="1"/>
      <c r="J1165" s="1"/>
      <c r="K1165" s="1" t="s">
        <v>5447</v>
      </c>
      <c r="L1165">
        <v>1</v>
      </c>
      <c r="M1165">
        <v>2</v>
      </c>
      <c r="N1165" s="1"/>
      <c r="O1165" s="1"/>
    </row>
    <row r="1166" spans="1:15" x14ac:dyDescent="0.25">
      <c r="A1166" s="1" t="s">
        <v>2486</v>
      </c>
      <c r="B1166" t="s">
        <v>2487</v>
      </c>
      <c r="C1166" t="s">
        <v>1741</v>
      </c>
      <c r="D1166" t="s">
        <v>50</v>
      </c>
      <c r="E1166" s="1" t="s">
        <v>5059</v>
      </c>
      <c r="F1166" s="1" t="s">
        <v>5203</v>
      </c>
      <c r="G1166" s="1" t="s">
        <v>4812</v>
      </c>
      <c r="H1166" s="1"/>
      <c r="I1166" s="1"/>
      <c r="J1166" s="1" t="s">
        <v>5204</v>
      </c>
      <c r="K1166" s="1"/>
      <c r="L1166">
        <v>1</v>
      </c>
      <c r="M1166">
        <v>2</v>
      </c>
      <c r="N1166" s="1"/>
      <c r="O1166" s="1"/>
    </row>
    <row r="1167" spans="1:15" x14ac:dyDescent="0.25">
      <c r="A1167" s="1" t="s">
        <v>2488</v>
      </c>
      <c r="B1167" t="s">
        <v>2489</v>
      </c>
      <c r="C1167" t="s">
        <v>1741</v>
      </c>
      <c r="D1167" t="s">
        <v>151</v>
      </c>
      <c r="E1167" s="1" t="s">
        <v>5059</v>
      </c>
      <c r="F1167" s="1" t="s">
        <v>5399</v>
      </c>
      <c r="G1167" s="1" t="s">
        <v>4807</v>
      </c>
      <c r="H1167" s="1"/>
      <c r="I1167" s="1"/>
      <c r="J1167" s="1"/>
      <c r="K1167" s="1"/>
      <c r="L1167">
        <v>1</v>
      </c>
      <c r="M1167">
        <v>1</v>
      </c>
      <c r="N1167" s="1"/>
      <c r="O1167" s="1"/>
    </row>
    <row r="1168" spans="1:15" x14ac:dyDescent="0.25">
      <c r="A1168" s="1" t="s">
        <v>2490</v>
      </c>
      <c r="B1168" t="s">
        <v>2491</v>
      </c>
      <c r="C1168" t="s">
        <v>1741</v>
      </c>
      <c r="D1168" t="s">
        <v>510</v>
      </c>
      <c r="E1168" s="1" t="s">
        <v>5059</v>
      </c>
      <c r="F1168" s="1" t="s">
        <v>4606</v>
      </c>
      <c r="G1168" s="1" t="s">
        <v>4808</v>
      </c>
      <c r="H1168" s="1"/>
      <c r="I1168" s="1"/>
      <c r="J1168" s="1"/>
      <c r="K1168" s="1"/>
      <c r="L1168">
        <v>1</v>
      </c>
      <c r="M1168">
        <v>1</v>
      </c>
      <c r="N1168" s="1"/>
      <c r="O1168" s="1"/>
    </row>
    <row r="1169" spans="1:15" x14ac:dyDescent="0.25">
      <c r="A1169" s="1" t="s">
        <v>2492</v>
      </c>
      <c r="B1169" t="s">
        <v>2493</v>
      </c>
      <c r="C1169" t="s">
        <v>1741</v>
      </c>
      <c r="D1169" t="s">
        <v>6</v>
      </c>
      <c r="E1169" s="1" t="s">
        <v>5059</v>
      </c>
      <c r="F1169" s="1" t="s">
        <v>4640</v>
      </c>
      <c r="G1169" s="1" t="s">
        <v>4812</v>
      </c>
      <c r="H1169" s="1"/>
      <c r="I1169" s="1"/>
      <c r="J1169" s="1"/>
      <c r="K1169" s="1"/>
      <c r="L1169">
        <v>1</v>
      </c>
      <c r="M1169">
        <v>1</v>
      </c>
      <c r="N1169" s="1"/>
      <c r="O1169" s="1"/>
    </row>
    <row r="1170" spans="1:15" x14ac:dyDescent="0.25">
      <c r="A1170" s="1" t="s">
        <v>2494</v>
      </c>
      <c r="B1170" t="s">
        <v>2495</v>
      </c>
      <c r="C1170" t="s">
        <v>1741</v>
      </c>
      <c r="D1170" t="s">
        <v>22</v>
      </c>
      <c r="E1170" s="1" t="s">
        <v>5059</v>
      </c>
      <c r="F1170" s="1"/>
      <c r="G1170" s="1"/>
      <c r="H1170" s="1"/>
      <c r="I1170" s="1"/>
      <c r="J1170" s="1"/>
      <c r="K1170" s="1"/>
      <c r="L1170">
        <v>0</v>
      </c>
      <c r="M1170">
        <v>0</v>
      </c>
      <c r="N1170" s="1"/>
      <c r="O1170" s="1"/>
    </row>
    <row r="1171" spans="1:15" x14ac:dyDescent="0.25">
      <c r="A1171" s="1" t="s">
        <v>2851</v>
      </c>
      <c r="B1171" t="s">
        <v>2983</v>
      </c>
      <c r="C1171" t="s">
        <v>1741</v>
      </c>
      <c r="D1171" t="s">
        <v>205</v>
      </c>
      <c r="E1171" s="1" t="s">
        <v>5059</v>
      </c>
      <c r="F1171" s="1" t="s">
        <v>5466</v>
      </c>
      <c r="G1171" s="1" t="s">
        <v>4807</v>
      </c>
      <c r="H1171" s="1"/>
      <c r="I1171" s="1"/>
      <c r="J1171" s="1"/>
      <c r="K1171" s="1"/>
      <c r="L1171">
        <v>1</v>
      </c>
      <c r="M1171">
        <v>1</v>
      </c>
      <c r="N1171" s="1"/>
      <c r="O1171" s="1"/>
    </row>
    <row r="1172" spans="1:15" x14ac:dyDescent="0.25">
      <c r="A1172" s="1" t="s">
        <v>2496</v>
      </c>
      <c r="B1172" t="s">
        <v>2497</v>
      </c>
      <c r="C1172" t="s">
        <v>1741</v>
      </c>
      <c r="D1172" t="s">
        <v>42</v>
      </c>
      <c r="E1172" s="1" t="s">
        <v>5059</v>
      </c>
      <c r="F1172" s="1" t="s">
        <v>5333</v>
      </c>
      <c r="G1172" s="1" t="s">
        <v>4807</v>
      </c>
      <c r="H1172" s="1"/>
      <c r="I1172" s="1"/>
      <c r="J1172" s="1"/>
      <c r="K1172" s="1"/>
      <c r="L1172">
        <v>1</v>
      </c>
      <c r="M1172">
        <v>1</v>
      </c>
      <c r="N1172" s="1"/>
      <c r="O1172" s="1"/>
    </row>
    <row r="1173" spans="1:15" x14ac:dyDescent="0.25">
      <c r="A1173" s="1" t="s">
        <v>2498</v>
      </c>
      <c r="B1173" t="s">
        <v>2499</v>
      </c>
      <c r="C1173" t="s">
        <v>1741</v>
      </c>
      <c r="D1173" t="s">
        <v>310</v>
      </c>
      <c r="E1173" s="1" t="s">
        <v>5059</v>
      </c>
      <c r="F1173" s="1"/>
      <c r="G1173" s="1"/>
      <c r="H1173" s="1"/>
      <c r="I1173" s="1"/>
      <c r="J1173" s="1"/>
      <c r="K1173" s="1"/>
      <c r="L1173">
        <v>0</v>
      </c>
      <c r="M1173">
        <v>0</v>
      </c>
      <c r="N1173" s="1"/>
      <c r="O1173" s="1"/>
    </row>
    <row r="1174" spans="1:15" x14ac:dyDescent="0.25">
      <c r="A1174" s="1" t="s">
        <v>2504</v>
      </c>
      <c r="B1174" t="s">
        <v>2505</v>
      </c>
      <c r="C1174" t="s">
        <v>2506</v>
      </c>
      <c r="D1174" t="s">
        <v>49</v>
      </c>
      <c r="E1174" s="1" t="s">
        <v>5059</v>
      </c>
      <c r="F1174" s="1" t="s">
        <v>5362</v>
      </c>
      <c r="G1174" s="1" t="s">
        <v>4812</v>
      </c>
      <c r="H1174" s="1"/>
      <c r="I1174" s="1"/>
      <c r="J1174" s="1"/>
      <c r="K1174" s="1"/>
      <c r="L1174">
        <v>1</v>
      </c>
      <c r="M1174">
        <v>1</v>
      </c>
      <c r="N1174" s="1"/>
      <c r="O1174" s="1"/>
    </row>
    <row r="1175" spans="1:15" x14ac:dyDescent="0.25">
      <c r="A1175" s="1" t="s">
        <v>2507</v>
      </c>
      <c r="B1175" t="s">
        <v>2508</v>
      </c>
      <c r="C1175" t="s">
        <v>1741</v>
      </c>
      <c r="D1175" t="s">
        <v>23</v>
      </c>
      <c r="E1175" s="1" t="s">
        <v>5059</v>
      </c>
      <c r="F1175" s="1"/>
      <c r="G1175" s="1"/>
      <c r="H1175" s="1"/>
      <c r="I1175" s="1"/>
      <c r="J1175" s="1"/>
      <c r="K1175" s="1"/>
      <c r="L1175">
        <v>0</v>
      </c>
      <c r="M1175">
        <v>0</v>
      </c>
      <c r="N1175" s="1"/>
      <c r="O1175" s="1"/>
    </row>
    <row r="1176" spans="1:15" x14ac:dyDescent="0.25">
      <c r="A1176" s="1" t="s">
        <v>2509</v>
      </c>
      <c r="B1176" t="s">
        <v>2510</v>
      </c>
      <c r="C1176" t="s">
        <v>1741</v>
      </c>
      <c r="D1176" t="s">
        <v>68</v>
      </c>
      <c r="E1176" s="1" t="s">
        <v>5059</v>
      </c>
      <c r="F1176" s="1" t="s">
        <v>5488</v>
      </c>
      <c r="G1176" s="1" t="s">
        <v>4812</v>
      </c>
      <c r="H1176" s="1"/>
      <c r="I1176" s="1"/>
      <c r="J1176" s="1"/>
      <c r="K1176" s="1"/>
      <c r="L1176">
        <v>1</v>
      </c>
      <c r="M1176">
        <v>1</v>
      </c>
      <c r="N1176" s="1"/>
      <c r="O1176" s="1"/>
    </row>
    <row r="1177" spans="1:15" x14ac:dyDescent="0.25">
      <c r="A1177" s="1" t="s">
        <v>2826</v>
      </c>
      <c r="B1177" t="s">
        <v>2984</v>
      </c>
      <c r="C1177" t="s">
        <v>1741</v>
      </c>
      <c r="D1177" t="s">
        <v>310</v>
      </c>
      <c r="E1177" s="1" t="s">
        <v>5059</v>
      </c>
      <c r="F1177" s="1" t="s">
        <v>4658</v>
      </c>
      <c r="G1177" s="1" t="s">
        <v>4823</v>
      </c>
      <c r="H1177" s="1"/>
      <c r="I1177" s="1"/>
      <c r="J1177" s="1"/>
      <c r="K1177" s="1"/>
      <c r="L1177">
        <v>1</v>
      </c>
      <c r="M1177">
        <v>1</v>
      </c>
      <c r="N1177" s="1"/>
      <c r="O1177" s="1"/>
    </row>
    <row r="1178" spans="1:15" x14ac:dyDescent="0.25">
      <c r="A1178" s="1" t="s">
        <v>2513</v>
      </c>
      <c r="B1178" t="s">
        <v>2514</v>
      </c>
      <c r="C1178" t="s">
        <v>1741</v>
      </c>
      <c r="D1178" t="s">
        <v>310</v>
      </c>
      <c r="E1178" s="1" t="s">
        <v>5059</v>
      </c>
      <c r="F1178" s="1" t="s">
        <v>5205</v>
      </c>
      <c r="G1178" s="1" t="s">
        <v>4812</v>
      </c>
      <c r="H1178" s="1"/>
      <c r="I1178" s="1"/>
      <c r="J1178" s="1"/>
      <c r="K1178" s="1"/>
      <c r="L1178">
        <v>1</v>
      </c>
      <c r="M1178">
        <v>1</v>
      </c>
      <c r="N1178" s="1"/>
      <c r="O1178" s="1"/>
    </row>
    <row r="1179" spans="1:15" x14ac:dyDescent="0.25">
      <c r="A1179" s="1" t="s">
        <v>2402</v>
      </c>
      <c r="B1179" t="s">
        <v>2403</v>
      </c>
      <c r="C1179" t="s">
        <v>5</v>
      </c>
      <c r="D1179" t="s">
        <v>353</v>
      </c>
      <c r="E1179" s="1" t="s">
        <v>5022</v>
      </c>
      <c r="F1179" s="1" t="s">
        <v>5458</v>
      </c>
      <c r="G1179" s="1" t="s">
        <v>4807</v>
      </c>
      <c r="H1179" s="1"/>
      <c r="I1179" s="1"/>
      <c r="J1179" s="1"/>
      <c r="K1179" s="1"/>
      <c r="L1179">
        <v>1</v>
      </c>
      <c r="M1179">
        <v>1</v>
      </c>
      <c r="N1179" s="1">
        <v>1</v>
      </c>
      <c r="O1179" s="1" t="s">
        <v>5320</v>
      </c>
    </row>
    <row r="1180" spans="1:15" x14ac:dyDescent="0.25">
      <c r="A1180" s="1" t="s">
        <v>1759</v>
      </c>
      <c r="B1180" t="s">
        <v>1760</v>
      </c>
      <c r="C1180" t="s">
        <v>5</v>
      </c>
      <c r="D1180" t="s">
        <v>310</v>
      </c>
      <c r="E1180" s="1" t="s">
        <v>5022</v>
      </c>
      <c r="F1180" s="1" t="s">
        <v>4611</v>
      </c>
      <c r="G1180" s="1" t="s">
        <v>4806</v>
      </c>
      <c r="H1180" s="1"/>
      <c r="I1180" s="1"/>
      <c r="J1180" s="1"/>
      <c r="K1180" s="1"/>
      <c r="L1180">
        <v>1</v>
      </c>
      <c r="M1180">
        <v>1</v>
      </c>
      <c r="N1180" s="1">
        <v>1</v>
      </c>
      <c r="O1180" s="1" t="s">
        <v>5320</v>
      </c>
    </row>
    <row r="1181" spans="1:15" x14ac:dyDescent="0.25">
      <c r="A1181" s="1" t="s">
        <v>1761</v>
      </c>
      <c r="B1181" t="s">
        <v>1762</v>
      </c>
      <c r="C1181" t="s">
        <v>5</v>
      </c>
      <c r="D1181" t="s">
        <v>59</v>
      </c>
      <c r="E1181" s="1" t="s">
        <v>5022</v>
      </c>
      <c r="F1181" s="1" t="s">
        <v>5060</v>
      </c>
      <c r="G1181" s="1" t="s">
        <v>4808</v>
      </c>
      <c r="H1181" s="1"/>
      <c r="I1181" s="1"/>
      <c r="J1181" s="1" t="s">
        <v>4556</v>
      </c>
      <c r="K1181" s="1"/>
      <c r="L1181">
        <v>1</v>
      </c>
      <c r="M1181">
        <v>2</v>
      </c>
      <c r="N1181" s="1">
        <v>1</v>
      </c>
      <c r="O1181" s="1" t="s">
        <v>5320</v>
      </c>
    </row>
    <row r="1182" spans="1:15" x14ac:dyDescent="0.25">
      <c r="A1182" s="1" t="s">
        <v>2404</v>
      </c>
      <c r="B1182" t="s">
        <v>2405</v>
      </c>
      <c r="C1182" t="s">
        <v>1741</v>
      </c>
      <c r="D1182" t="s">
        <v>50</v>
      </c>
      <c r="E1182" s="1" t="s">
        <v>5022</v>
      </c>
      <c r="F1182" s="1"/>
      <c r="G1182" s="1"/>
      <c r="H1182" s="1"/>
      <c r="I1182" s="1"/>
      <c r="J1182" s="1"/>
      <c r="K1182" s="1"/>
      <c r="L1182">
        <v>0</v>
      </c>
      <c r="M1182">
        <v>0</v>
      </c>
      <c r="N1182" s="1">
        <v>1</v>
      </c>
      <c r="O1182" s="1" t="s">
        <v>4807</v>
      </c>
    </row>
    <row r="1183" spans="1:15" x14ac:dyDescent="0.25">
      <c r="A1183" s="1" t="s">
        <v>2406</v>
      </c>
      <c r="B1183" t="s">
        <v>2407</v>
      </c>
      <c r="C1183" t="s">
        <v>5</v>
      </c>
      <c r="D1183" t="s">
        <v>310</v>
      </c>
      <c r="E1183" s="1" t="s">
        <v>5023</v>
      </c>
      <c r="F1183" s="1" t="s">
        <v>5489</v>
      </c>
      <c r="G1183" s="1" t="s">
        <v>4814</v>
      </c>
      <c r="H1183" s="1"/>
      <c r="I1183" s="1"/>
      <c r="J1183" s="1"/>
      <c r="K1183" s="1"/>
      <c r="L1183">
        <v>1</v>
      </c>
      <c r="M1183">
        <v>1</v>
      </c>
      <c r="N1183" s="1">
        <v>1</v>
      </c>
      <c r="O1183" s="1" t="s">
        <v>5320</v>
      </c>
    </row>
    <row r="1184" spans="1:15" x14ac:dyDescent="0.25">
      <c r="A1184" s="1" t="s">
        <v>2408</v>
      </c>
      <c r="B1184" t="s">
        <v>2409</v>
      </c>
      <c r="C1184" t="s">
        <v>1741</v>
      </c>
      <c r="D1184" t="s">
        <v>7</v>
      </c>
      <c r="E1184" s="1" t="s">
        <v>5022</v>
      </c>
      <c r="F1184" s="1" t="s">
        <v>4576</v>
      </c>
      <c r="G1184" s="1" t="s">
        <v>4807</v>
      </c>
      <c r="H1184" s="1"/>
      <c r="I1184" s="1"/>
      <c r="J1184" s="1"/>
      <c r="K1184" s="1"/>
      <c r="L1184">
        <v>1</v>
      </c>
      <c r="M1184">
        <v>1</v>
      </c>
      <c r="N1184" s="1">
        <v>1</v>
      </c>
      <c r="O1184" s="1" t="s">
        <v>5320</v>
      </c>
    </row>
    <row r="1185" spans="1:15" x14ac:dyDescent="0.25">
      <c r="A1185" s="1" t="s">
        <v>2519</v>
      </c>
      <c r="B1185" t="s">
        <v>2520</v>
      </c>
      <c r="C1185" t="s">
        <v>1741</v>
      </c>
      <c r="D1185" t="s">
        <v>310</v>
      </c>
      <c r="E1185" s="1" t="s">
        <v>5059</v>
      </c>
      <c r="F1185" s="1" t="s">
        <v>5370</v>
      </c>
      <c r="G1185" s="1" t="s">
        <v>4844</v>
      </c>
      <c r="H1185" s="1"/>
      <c r="I1185" s="1"/>
      <c r="J1185" s="1"/>
      <c r="K1185" s="1"/>
      <c r="L1185">
        <v>1</v>
      </c>
      <c r="M1185">
        <v>1</v>
      </c>
      <c r="N1185" s="1"/>
      <c r="O1185" s="1"/>
    </row>
    <row r="1186" spans="1:15" x14ac:dyDescent="0.25">
      <c r="A1186" s="1" t="s">
        <v>1763</v>
      </c>
      <c r="B1186" t="s">
        <v>1764</v>
      </c>
      <c r="C1186" t="s">
        <v>5</v>
      </c>
      <c r="D1186" t="s">
        <v>50</v>
      </c>
      <c r="E1186" s="1" t="s">
        <v>5034</v>
      </c>
      <c r="F1186" s="1" t="s">
        <v>5459</v>
      </c>
      <c r="G1186" s="1" t="s">
        <v>4813</v>
      </c>
      <c r="H1186" s="1"/>
      <c r="I1186" s="1"/>
      <c r="J1186" s="1"/>
      <c r="K1186" s="1"/>
      <c r="L1186">
        <v>1</v>
      </c>
      <c r="M1186">
        <v>1</v>
      </c>
      <c r="N1186" s="1">
        <v>1</v>
      </c>
      <c r="O1186" s="1" t="s">
        <v>5320</v>
      </c>
    </row>
    <row r="1187" spans="1:15" x14ac:dyDescent="0.25">
      <c r="A1187" s="1" t="s">
        <v>2410</v>
      </c>
      <c r="B1187" t="s">
        <v>2411</v>
      </c>
      <c r="C1187" t="s">
        <v>1741</v>
      </c>
      <c r="D1187" t="s">
        <v>50</v>
      </c>
      <c r="E1187" s="1" t="s">
        <v>5022</v>
      </c>
      <c r="F1187" s="1" t="s">
        <v>5455</v>
      </c>
      <c r="G1187" s="1" t="s">
        <v>4807</v>
      </c>
      <c r="H1187" s="1"/>
      <c r="I1187" s="1"/>
      <c r="J1187" s="1"/>
      <c r="K1187" s="1"/>
      <c r="L1187">
        <v>1</v>
      </c>
      <c r="M1187">
        <v>1</v>
      </c>
      <c r="N1187" s="1">
        <v>1</v>
      </c>
      <c r="O1187" s="1" t="s">
        <v>5320</v>
      </c>
    </row>
    <row r="1188" spans="1:15" x14ac:dyDescent="0.25">
      <c r="A1188" s="1" t="s">
        <v>1765</v>
      </c>
      <c r="B1188" t="s">
        <v>1766</v>
      </c>
      <c r="C1188" t="s">
        <v>5</v>
      </c>
      <c r="D1188" t="s">
        <v>68</v>
      </c>
      <c r="E1188" s="1" t="s">
        <v>5022</v>
      </c>
      <c r="F1188" s="1" t="s">
        <v>4582</v>
      </c>
      <c r="G1188" s="1" t="s">
        <v>4807</v>
      </c>
      <c r="H1188" s="1"/>
      <c r="I1188" s="1"/>
      <c r="J1188" s="1"/>
      <c r="K1188" s="1"/>
      <c r="L1188">
        <v>1</v>
      </c>
      <c r="M1188">
        <v>1</v>
      </c>
      <c r="N1188" s="1">
        <v>1</v>
      </c>
      <c r="O1188" s="1" t="s">
        <v>5320</v>
      </c>
    </row>
    <row r="1189" spans="1:15" x14ac:dyDescent="0.25">
      <c r="A1189" s="1" t="s">
        <v>2858</v>
      </c>
      <c r="B1189" t="s">
        <v>2985</v>
      </c>
      <c r="C1189" t="s">
        <v>2986</v>
      </c>
      <c r="D1189" t="s">
        <v>50</v>
      </c>
      <c r="E1189" s="1" t="s">
        <v>5059</v>
      </c>
      <c r="F1189" s="1"/>
      <c r="G1189" s="1"/>
      <c r="H1189" s="1"/>
      <c r="I1189" s="1"/>
      <c r="J1189" s="1"/>
      <c r="K1189" s="1"/>
      <c r="L1189">
        <v>0</v>
      </c>
      <c r="M1189">
        <v>0</v>
      </c>
      <c r="N1189" s="1"/>
      <c r="O1189" s="1"/>
    </row>
    <row r="1190" spans="1:15" x14ac:dyDescent="0.25">
      <c r="A1190" s="1" t="s">
        <v>2987</v>
      </c>
      <c r="B1190" t="s">
        <v>2988</v>
      </c>
      <c r="C1190" t="s">
        <v>2986</v>
      </c>
      <c r="D1190" t="s">
        <v>23</v>
      </c>
      <c r="E1190" s="1" t="s">
        <v>5059</v>
      </c>
      <c r="F1190" s="1"/>
      <c r="G1190" s="1"/>
      <c r="H1190" s="1"/>
      <c r="I1190" s="1"/>
      <c r="J1190" s="1"/>
      <c r="K1190" s="1"/>
      <c r="L1190">
        <v>0</v>
      </c>
      <c r="M1190">
        <v>0</v>
      </c>
      <c r="N1190" s="1"/>
      <c r="O1190" s="1"/>
    </row>
    <row r="1191" spans="1:15" x14ac:dyDescent="0.25">
      <c r="A1191" s="1" t="s">
        <v>2908</v>
      </c>
      <c r="B1191" t="s">
        <v>2989</v>
      </c>
      <c r="C1191" t="s">
        <v>2986</v>
      </c>
      <c r="D1191" t="s">
        <v>23</v>
      </c>
      <c r="E1191" s="1" t="s">
        <v>5059</v>
      </c>
      <c r="F1191" s="1"/>
      <c r="G1191" s="1"/>
      <c r="H1191" s="1"/>
      <c r="I1191" s="1"/>
      <c r="J1191" s="1"/>
      <c r="K1191" s="1"/>
      <c r="L1191">
        <v>0</v>
      </c>
      <c r="M1191">
        <v>0</v>
      </c>
      <c r="N1191" s="1"/>
      <c r="O1191" s="1"/>
    </row>
    <row r="1192" spans="1:15" x14ac:dyDescent="0.25">
      <c r="A1192" s="1" t="s">
        <v>2909</v>
      </c>
      <c r="B1192" t="s">
        <v>2990</v>
      </c>
      <c r="C1192" t="s">
        <v>1741</v>
      </c>
      <c r="D1192" t="s">
        <v>49</v>
      </c>
      <c r="E1192" s="1" t="s">
        <v>5059</v>
      </c>
      <c r="F1192" s="1" t="s">
        <v>4587</v>
      </c>
      <c r="G1192" s="1" t="s">
        <v>4807</v>
      </c>
      <c r="H1192" s="1"/>
      <c r="I1192" s="1"/>
      <c r="J1192" s="1"/>
      <c r="K1192" s="1"/>
      <c r="L1192">
        <v>1</v>
      </c>
      <c r="M1192">
        <v>1</v>
      </c>
      <c r="N1192" s="1"/>
      <c r="O1192" s="1"/>
    </row>
    <row r="1193" spans="1:15" x14ac:dyDescent="0.25">
      <c r="A1193" s="1" t="s">
        <v>2808</v>
      </c>
      <c r="B1193" t="s">
        <v>2991</v>
      </c>
      <c r="C1193" t="s">
        <v>1741</v>
      </c>
      <c r="D1193" t="s">
        <v>310</v>
      </c>
      <c r="E1193" s="1" t="s">
        <v>5059</v>
      </c>
      <c r="F1193" s="1"/>
      <c r="G1193" s="1"/>
      <c r="H1193" s="1"/>
      <c r="I1193" s="1"/>
      <c r="J1193" s="1"/>
      <c r="K1193" s="1"/>
      <c r="L1193">
        <v>0</v>
      </c>
      <c r="M1193">
        <v>0</v>
      </c>
      <c r="N1193" s="1"/>
      <c r="O1193" s="1"/>
    </row>
    <row r="1194" spans="1:15" x14ac:dyDescent="0.25">
      <c r="A1194" s="1" t="s">
        <v>2992</v>
      </c>
      <c r="B1194" t="s">
        <v>2993</v>
      </c>
      <c r="C1194" t="s">
        <v>2986</v>
      </c>
      <c r="D1194" t="s">
        <v>510</v>
      </c>
      <c r="E1194" s="1" t="s">
        <v>5059</v>
      </c>
      <c r="F1194" s="1"/>
      <c r="G1194" s="1"/>
      <c r="H1194" s="1"/>
      <c r="I1194" s="1"/>
      <c r="J1194" s="1"/>
      <c r="K1194" s="1"/>
      <c r="L1194">
        <v>0</v>
      </c>
      <c r="M1194">
        <v>0</v>
      </c>
      <c r="N1194" s="1"/>
      <c r="O1194" s="1"/>
    </row>
    <row r="1195" spans="1:15" x14ac:dyDescent="0.25">
      <c r="A1195" s="1" t="s">
        <v>2911</v>
      </c>
      <c r="B1195" t="s">
        <v>2994</v>
      </c>
      <c r="C1195" t="s">
        <v>2986</v>
      </c>
      <c r="D1195" t="s">
        <v>68</v>
      </c>
      <c r="E1195" s="1" t="s">
        <v>5059</v>
      </c>
      <c r="F1195" s="1" t="s">
        <v>5550</v>
      </c>
      <c r="G1195" s="1" t="s">
        <v>4807</v>
      </c>
      <c r="H1195" s="1"/>
      <c r="I1195" s="1"/>
      <c r="J1195" s="1"/>
      <c r="K1195" s="1"/>
      <c r="L1195">
        <v>1</v>
      </c>
      <c r="M1195">
        <v>1</v>
      </c>
      <c r="N1195" s="1"/>
      <c r="O1195" s="1"/>
    </row>
    <row r="1196" spans="1:15" x14ac:dyDescent="0.25">
      <c r="A1196" s="1" t="s">
        <v>2995</v>
      </c>
      <c r="B1196" t="s">
        <v>2996</v>
      </c>
      <c r="C1196" t="s">
        <v>2986</v>
      </c>
      <c r="D1196" t="s">
        <v>26</v>
      </c>
      <c r="E1196" s="1" t="s">
        <v>5059</v>
      </c>
      <c r="F1196" s="1"/>
      <c r="G1196" s="1"/>
      <c r="H1196" s="1"/>
      <c r="I1196" s="1"/>
      <c r="J1196" s="1"/>
      <c r="K1196" s="1"/>
      <c r="L1196">
        <v>0</v>
      </c>
      <c r="M1196">
        <v>0</v>
      </c>
      <c r="N1196" s="1"/>
      <c r="O1196" s="1"/>
    </row>
    <row r="1197" spans="1:15" x14ac:dyDescent="0.25">
      <c r="A1197" s="1" t="s">
        <v>2673</v>
      </c>
      <c r="B1197" t="s">
        <v>2997</v>
      </c>
      <c r="C1197" t="s">
        <v>2986</v>
      </c>
      <c r="D1197" t="s">
        <v>50</v>
      </c>
      <c r="E1197" s="1" t="s">
        <v>5059</v>
      </c>
      <c r="F1197" s="1"/>
      <c r="G1197" s="1"/>
      <c r="H1197" s="1"/>
      <c r="I1197" s="1"/>
      <c r="J1197" s="1"/>
      <c r="K1197" s="1"/>
      <c r="L1197">
        <v>0</v>
      </c>
      <c r="M1197">
        <v>0</v>
      </c>
      <c r="N1197" s="1"/>
      <c r="O1197" s="1"/>
    </row>
    <row r="1198" spans="1:15" x14ac:dyDescent="0.25">
      <c r="A1198" s="1" t="s">
        <v>2678</v>
      </c>
      <c r="B1198" t="s">
        <v>2998</v>
      </c>
      <c r="C1198" t="s">
        <v>2986</v>
      </c>
      <c r="D1198" t="s">
        <v>26</v>
      </c>
      <c r="E1198" s="1" t="s">
        <v>5059</v>
      </c>
      <c r="F1198" s="1" t="s">
        <v>5458</v>
      </c>
      <c r="G1198" s="1" t="s">
        <v>4807</v>
      </c>
      <c r="H1198" s="1"/>
      <c r="I1198" s="1"/>
      <c r="J1198" s="1"/>
      <c r="K1198" s="1"/>
      <c r="L1198">
        <v>1</v>
      </c>
      <c r="M1198">
        <v>1</v>
      </c>
      <c r="N1198" s="1"/>
      <c r="O1198" s="1"/>
    </row>
    <row r="1199" spans="1:15" x14ac:dyDescent="0.25">
      <c r="A1199" s="1" t="s">
        <v>2999</v>
      </c>
      <c r="B1199" t="s">
        <v>3000</v>
      </c>
      <c r="C1199" t="s">
        <v>2986</v>
      </c>
      <c r="D1199" t="s">
        <v>68</v>
      </c>
      <c r="E1199" s="1" t="s">
        <v>5059</v>
      </c>
      <c r="F1199" s="1" t="s">
        <v>5118</v>
      </c>
      <c r="G1199" s="1" t="s">
        <v>4807</v>
      </c>
      <c r="H1199" s="1"/>
      <c r="I1199" s="1"/>
      <c r="J1199" s="1"/>
      <c r="K1199" s="1"/>
      <c r="L1199">
        <v>1</v>
      </c>
      <c r="M1199">
        <v>1</v>
      </c>
      <c r="N1199" s="1"/>
      <c r="O1199" s="1"/>
    </row>
    <row r="1200" spans="1:15" x14ac:dyDescent="0.25">
      <c r="A1200" s="1" t="s">
        <v>2657</v>
      </c>
      <c r="B1200" t="s">
        <v>3001</v>
      </c>
      <c r="C1200" t="s">
        <v>5</v>
      </c>
      <c r="D1200" t="s">
        <v>233</v>
      </c>
      <c r="E1200" s="1" t="s">
        <v>5059</v>
      </c>
      <c r="F1200" s="1" t="s">
        <v>5125</v>
      </c>
      <c r="G1200" s="1" t="s">
        <v>4807</v>
      </c>
      <c r="H1200" s="1"/>
      <c r="I1200" s="1"/>
      <c r="J1200" s="1"/>
      <c r="K1200" s="1"/>
      <c r="L1200">
        <v>1</v>
      </c>
      <c r="M1200">
        <v>1</v>
      </c>
      <c r="N1200" s="1"/>
      <c r="O1200" s="1"/>
    </row>
    <row r="1201" spans="1:15" x14ac:dyDescent="0.25">
      <c r="A1201" s="1" t="s">
        <v>3002</v>
      </c>
      <c r="B1201" t="s">
        <v>3003</v>
      </c>
      <c r="C1201" t="s">
        <v>2986</v>
      </c>
      <c r="D1201" t="s">
        <v>23</v>
      </c>
      <c r="E1201" s="1" t="s">
        <v>5059</v>
      </c>
      <c r="F1201" s="1"/>
      <c r="G1201" s="1"/>
      <c r="H1201" s="1"/>
      <c r="I1201" s="1"/>
      <c r="J1201" s="1"/>
      <c r="K1201" s="1"/>
      <c r="L1201">
        <v>0</v>
      </c>
      <c r="M1201">
        <v>0</v>
      </c>
      <c r="N1201" s="1"/>
      <c r="O1201" s="1"/>
    </row>
    <row r="1202" spans="1:15" x14ac:dyDescent="0.25">
      <c r="A1202" s="1" t="s">
        <v>3004</v>
      </c>
      <c r="B1202" t="s">
        <v>3005</v>
      </c>
      <c r="C1202" t="s">
        <v>2986</v>
      </c>
      <c r="D1202" t="s">
        <v>50</v>
      </c>
      <c r="E1202" s="1" t="s">
        <v>5059</v>
      </c>
      <c r="F1202" s="1"/>
      <c r="G1202" s="1"/>
      <c r="H1202" s="1"/>
      <c r="I1202" s="1"/>
      <c r="J1202" s="1"/>
      <c r="K1202" s="1"/>
      <c r="L1202">
        <v>0</v>
      </c>
      <c r="M1202">
        <v>0</v>
      </c>
      <c r="N1202" s="1"/>
      <c r="O1202" s="1"/>
    </row>
    <row r="1203" spans="1:15" x14ac:dyDescent="0.25">
      <c r="A1203" s="1" t="s">
        <v>3006</v>
      </c>
      <c r="B1203" t="s">
        <v>3007</v>
      </c>
      <c r="C1203" t="s">
        <v>5</v>
      </c>
      <c r="D1203" t="s">
        <v>49</v>
      </c>
      <c r="E1203" s="1" t="s">
        <v>5059</v>
      </c>
      <c r="F1203" s="1" t="s">
        <v>5458</v>
      </c>
      <c r="G1203" s="1" t="s">
        <v>4807</v>
      </c>
      <c r="H1203" s="1"/>
      <c r="I1203" s="1"/>
      <c r="J1203" s="1"/>
      <c r="K1203" s="1"/>
      <c r="L1203">
        <v>1</v>
      </c>
      <c r="M1203">
        <v>1</v>
      </c>
      <c r="N1203" s="1"/>
      <c r="O1203" s="1"/>
    </row>
    <row r="1204" spans="1:15" x14ac:dyDescent="0.25">
      <c r="A1204" s="1" t="s">
        <v>3008</v>
      </c>
      <c r="B1204" t="s">
        <v>3009</v>
      </c>
      <c r="C1204" t="s">
        <v>2986</v>
      </c>
      <c r="D1204" t="s">
        <v>353</v>
      </c>
      <c r="E1204" s="1" t="s">
        <v>5059</v>
      </c>
      <c r="F1204" s="1"/>
      <c r="G1204" s="1"/>
      <c r="H1204" s="1"/>
      <c r="I1204" s="1"/>
      <c r="J1204" s="1"/>
      <c r="K1204" s="1"/>
      <c r="L1204">
        <v>0</v>
      </c>
      <c r="M1204">
        <v>0</v>
      </c>
      <c r="N1204" s="1"/>
      <c r="O1204" s="1"/>
    </row>
    <row r="1205" spans="1:15" x14ac:dyDescent="0.25">
      <c r="A1205" s="1" t="s">
        <v>2675</v>
      </c>
      <c r="B1205" t="s">
        <v>3012</v>
      </c>
      <c r="C1205" t="s">
        <v>1741</v>
      </c>
      <c r="D1205" t="s">
        <v>50</v>
      </c>
      <c r="E1205" s="1" t="s">
        <v>5059</v>
      </c>
      <c r="F1205" s="1" t="s">
        <v>4668</v>
      </c>
      <c r="G1205" s="1" t="s">
        <v>4812</v>
      </c>
      <c r="H1205" s="1"/>
      <c r="I1205" s="1"/>
      <c r="J1205" s="1" t="s">
        <v>4557</v>
      </c>
      <c r="K1205" s="1" t="s">
        <v>5770</v>
      </c>
      <c r="L1205">
        <v>1</v>
      </c>
      <c r="M1205">
        <v>3</v>
      </c>
      <c r="N1205" s="1"/>
      <c r="O1205" s="1"/>
    </row>
    <row r="1206" spans="1:15" x14ac:dyDescent="0.25">
      <c r="A1206" s="1" t="s">
        <v>2913</v>
      </c>
      <c r="B1206" t="s">
        <v>3013</v>
      </c>
      <c r="C1206" t="s">
        <v>1741</v>
      </c>
      <c r="D1206" t="s">
        <v>26</v>
      </c>
      <c r="E1206" s="1" t="s">
        <v>5059</v>
      </c>
      <c r="F1206" s="1" t="s">
        <v>5423</v>
      </c>
      <c r="G1206" s="1" t="s">
        <v>4807</v>
      </c>
      <c r="H1206" s="1"/>
      <c r="I1206" s="1"/>
      <c r="J1206" s="1"/>
      <c r="K1206" s="1"/>
      <c r="L1206">
        <v>1</v>
      </c>
      <c r="M1206">
        <v>1</v>
      </c>
      <c r="N1206" s="1"/>
      <c r="O1206" s="1"/>
    </row>
    <row r="1207" spans="1:15" x14ac:dyDescent="0.25">
      <c r="A1207" s="1" t="s">
        <v>3014</v>
      </c>
      <c r="B1207" t="s">
        <v>3015</v>
      </c>
      <c r="C1207" t="s">
        <v>1741</v>
      </c>
      <c r="D1207" t="s">
        <v>50</v>
      </c>
      <c r="E1207" s="1" t="s">
        <v>5059</v>
      </c>
      <c r="F1207" s="1"/>
      <c r="G1207" s="1"/>
      <c r="H1207" s="1"/>
      <c r="I1207" s="1"/>
      <c r="J1207" s="1"/>
      <c r="K1207" s="1"/>
      <c r="L1207">
        <v>0</v>
      </c>
      <c r="M1207">
        <v>0</v>
      </c>
      <c r="N1207" s="1"/>
      <c r="O1207" s="1"/>
    </row>
    <row r="1208" spans="1:15" x14ac:dyDescent="0.25">
      <c r="A1208" s="1" t="s">
        <v>3016</v>
      </c>
      <c r="B1208" t="s">
        <v>3017</v>
      </c>
      <c r="C1208" t="s">
        <v>2986</v>
      </c>
      <c r="D1208" t="s">
        <v>310</v>
      </c>
      <c r="E1208" s="1" t="s">
        <v>5059</v>
      </c>
      <c r="F1208" s="1"/>
      <c r="G1208" s="1"/>
      <c r="H1208" s="1"/>
      <c r="I1208" s="1"/>
      <c r="J1208" s="1"/>
      <c r="K1208" s="1"/>
      <c r="L1208">
        <v>0</v>
      </c>
      <c r="M1208">
        <v>0</v>
      </c>
      <c r="N1208" s="1"/>
      <c r="O1208" s="1"/>
    </row>
    <row r="1209" spans="1:15" x14ac:dyDescent="0.25">
      <c r="A1209" s="1" t="s">
        <v>2642</v>
      </c>
      <c r="B1209" t="s">
        <v>2643</v>
      </c>
      <c r="C1209" t="s">
        <v>1741</v>
      </c>
      <c r="D1209" t="s">
        <v>310</v>
      </c>
      <c r="E1209" s="1" t="s">
        <v>5061</v>
      </c>
      <c r="F1209" s="1" t="s">
        <v>5129</v>
      </c>
      <c r="G1209" s="1" t="s">
        <v>4827</v>
      </c>
      <c r="H1209" s="1"/>
      <c r="I1209" s="1"/>
      <c r="J1209" s="1"/>
      <c r="K1209" s="1"/>
      <c r="L1209">
        <v>1</v>
      </c>
      <c r="M1209">
        <v>1</v>
      </c>
      <c r="N1209" s="1"/>
      <c r="O1209" s="1"/>
    </row>
    <row r="1210" spans="1:15" x14ac:dyDescent="0.25">
      <c r="A1210" s="1" t="s">
        <v>2656</v>
      </c>
      <c r="B1210" t="s">
        <v>3018</v>
      </c>
      <c r="C1210" t="s">
        <v>2986</v>
      </c>
      <c r="D1210" t="s">
        <v>49</v>
      </c>
      <c r="E1210" s="1" t="s">
        <v>5059</v>
      </c>
      <c r="F1210" s="1"/>
      <c r="G1210" s="1"/>
      <c r="H1210" s="1"/>
      <c r="I1210" s="1"/>
      <c r="J1210" s="1"/>
      <c r="K1210" s="1"/>
      <c r="L1210">
        <v>0</v>
      </c>
      <c r="M1210">
        <v>0</v>
      </c>
      <c r="N1210" s="1"/>
      <c r="O1210" s="1"/>
    </row>
    <row r="1211" spans="1:15" x14ac:dyDescent="0.25">
      <c r="A1211" s="1" t="s">
        <v>3019</v>
      </c>
      <c r="B1211" t="s">
        <v>3020</v>
      </c>
      <c r="C1211" t="s">
        <v>2986</v>
      </c>
      <c r="D1211" t="s">
        <v>510</v>
      </c>
      <c r="E1211" s="1" t="s">
        <v>5059</v>
      </c>
      <c r="F1211" s="1"/>
      <c r="G1211" s="1"/>
      <c r="H1211" s="1"/>
      <c r="I1211" s="1"/>
      <c r="J1211" s="1"/>
      <c r="K1211" s="1"/>
      <c r="L1211">
        <v>0</v>
      </c>
      <c r="M1211">
        <v>0</v>
      </c>
      <c r="N1211" s="1"/>
      <c r="O1211" s="1"/>
    </row>
    <row r="1212" spans="1:15" x14ac:dyDescent="0.25">
      <c r="A1212" s="1" t="s">
        <v>2914</v>
      </c>
      <c r="B1212" t="s">
        <v>3021</v>
      </c>
      <c r="C1212" t="s">
        <v>2986</v>
      </c>
      <c r="D1212" t="s">
        <v>50</v>
      </c>
      <c r="E1212" s="1" t="s">
        <v>5059</v>
      </c>
      <c r="F1212" s="1"/>
      <c r="G1212" s="1"/>
      <c r="H1212" s="1"/>
      <c r="I1212" s="1"/>
      <c r="J1212" s="1"/>
      <c r="K1212" s="1"/>
      <c r="L1212">
        <v>0</v>
      </c>
      <c r="M1212">
        <v>0</v>
      </c>
      <c r="N1212" s="1"/>
      <c r="O1212" s="1"/>
    </row>
    <row r="1213" spans="1:15" x14ac:dyDescent="0.25">
      <c r="A1213" s="1" t="s">
        <v>2644</v>
      </c>
      <c r="B1213" t="s">
        <v>2645</v>
      </c>
      <c r="C1213" t="s">
        <v>1741</v>
      </c>
      <c r="D1213" t="s">
        <v>50</v>
      </c>
      <c r="E1213" s="1" t="s">
        <v>5061</v>
      </c>
      <c r="F1213" s="1" t="s">
        <v>5206</v>
      </c>
      <c r="G1213" s="1" t="s">
        <v>4812</v>
      </c>
      <c r="H1213" s="1"/>
      <c r="I1213" s="1"/>
      <c r="J1213" s="1"/>
      <c r="K1213" s="1"/>
      <c r="L1213">
        <v>1</v>
      </c>
      <c r="M1213">
        <v>1</v>
      </c>
      <c r="N1213" s="1"/>
      <c r="O1213" s="1"/>
    </row>
    <row r="1214" spans="1:15" x14ac:dyDescent="0.25">
      <c r="A1214" s="1" t="s">
        <v>2659</v>
      </c>
      <c r="B1214" t="s">
        <v>3022</v>
      </c>
      <c r="C1214" t="s">
        <v>2986</v>
      </c>
      <c r="D1214" t="s">
        <v>353</v>
      </c>
      <c r="E1214" s="1" t="s">
        <v>5059</v>
      </c>
      <c r="F1214" s="1" t="s">
        <v>5455</v>
      </c>
      <c r="G1214" s="1" t="s">
        <v>4807</v>
      </c>
      <c r="H1214" s="1"/>
      <c r="I1214" s="1"/>
      <c r="J1214" s="1"/>
      <c r="K1214" s="1"/>
      <c r="L1214">
        <v>1</v>
      </c>
      <c r="M1214">
        <v>1</v>
      </c>
      <c r="N1214" s="1"/>
      <c r="O1214" s="1"/>
    </row>
    <row r="1215" spans="1:15" x14ac:dyDescent="0.25">
      <c r="A1215" s="1" t="s">
        <v>2654</v>
      </c>
      <c r="B1215" t="s">
        <v>3023</v>
      </c>
      <c r="C1215" t="s">
        <v>2986</v>
      </c>
      <c r="D1215" t="s">
        <v>353</v>
      </c>
      <c r="E1215" s="1" t="s">
        <v>5059</v>
      </c>
      <c r="F1215" s="1" t="s">
        <v>5455</v>
      </c>
      <c r="G1215" s="1" t="s">
        <v>4807</v>
      </c>
      <c r="H1215" s="1"/>
      <c r="I1215" s="1"/>
      <c r="J1215" s="1"/>
      <c r="K1215" s="1"/>
      <c r="L1215">
        <v>1</v>
      </c>
      <c r="M1215">
        <v>1</v>
      </c>
      <c r="N1215" s="1"/>
      <c r="O1215" s="1"/>
    </row>
    <row r="1216" spans="1:15" x14ac:dyDescent="0.25">
      <c r="A1216" s="1" t="s">
        <v>3024</v>
      </c>
      <c r="B1216" t="s">
        <v>3025</v>
      </c>
      <c r="C1216" t="s">
        <v>2986</v>
      </c>
      <c r="D1216" t="s">
        <v>23</v>
      </c>
      <c r="E1216" s="1" t="s">
        <v>5059</v>
      </c>
      <c r="F1216" s="1"/>
      <c r="G1216" s="1"/>
      <c r="H1216" s="1"/>
      <c r="I1216" s="1"/>
      <c r="J1216" s="1"/>
      <c r="K1216" s="1"/>
      <c r="L1216">
        <v>0</v>
      </c>
      <c r="M1216">
        <v>0</v>
      </c>
      <c r="N1216" s="1"/>
      <c r="O1216" s="1"/>
    </row>
    <row r="1217" spans="1:15" x14ac:dyDescent="0.25">
      <c r="A1217" s="1" t="s">
        <v>2661</v>
      </c>
      <c r="B1217" t="s">
        <v>3026</v>
      </c>
      <c r="C1217" t="s">
        <v>2986</v>
      </c>
      <c r="D1217" t="s">
        <v>23</v>
      </c>
      <c r="E1217" s="1" t="s">
        <v>5059</v>
      </c>
      <c r="F1217" s="1"/>
      <c r="G1217" s="1"/>
      <c r="H1217" s="1"/>
      <c r="I1217" s="1"/>
      <c r="J1217" s="1"/>
      <c r="K1217" s="1"/>
      <c r="L1217">
        <v>0</v>
      </c>
      <c r="M1217">
        <v>0</v>
      </c>
      <c r="N1217" s="1"/>
      <c r="O1217" s="1"/>
    </row>
    <row r="1218" spans="1:15" x14ac:dyDescent="0.25">
      <c r="A1218" s="1" t="s">
        <v>3027</v>
      </c>
      <c r="B1218" t="s">
        <v>3028</v>
      </c>
      <c r="C1218" t="s">
        <v>2986</v>
      </c>
      <c r="D1218" t="s">
        <v>168</v>
      </c>
      <c r="E1218" s="1" t="s">
        <v>5059</v>
      </c>
      <c r="F1218" s="1"/>
      <c r="G1218" s="1"/>
      <c r="H1218" s="1"/>
      <c r="I1218" s="1"/>
      <c r="J1218" s="1"/>
      <c r="K1218" s="1"/>
      <c r="L1218">
        <v>0</v>
      </c>
      <c r="M1218">
        <v>0</v>
      </c>
      <c r="N1218" s="1"/>
      <c r="O1218" s="1"/>
    </row>
    <row r="1219" spans="1:15" x14ac:dyDescent="0.25">
      <c r="A1219" s="1" t="s">
        <v>2646</v>
      </c>
      <c r="B1219" t="s">
        <v>2647</v>
      </c>
      <c r="C1219" t="s">
        <v>1741</v>
      </c>
      <c r="D1219" t="s">
        <v>353</v>
      </c>
      <c r="E1219" s="1" t="s">
        <v>4960</v>
      </c>
      <c r="F1219" s="1"/>
      <c r="G1219" s="1"/>
      <c r="H1219" s="1"/>
      <c r="I1219" s="1"/>
      <c r="J1219" s="1"/>
      <c r="K1219" s="1"/>
      <c r="L1219">
        <v>0</v>
      </c>
      <c r="M1219">
        <v>0</v>
      </c>
      <c r="N1219" s="1"/>
      <c r="O1219" s="1"/>
    </row>
    <row r="1220" spans="1:15" x14ac:dyDescent="0.25">
      <c r="A1220" s="1" t="s">
        <v>3029</v>
      </c>
      <c r="B1220" t="s">
        <v>3030</v>
      </c>
      <c r="C1220" t="s">
        <v>2986</v>
      </c>
      <c r="D1220" t="s">
        <v>23</v>
      </c>
      <c r="E1220" s="1" t="s">
        <v>5059</v>
      </c>
      <c r="F1220" s="1"/>
      <c r="G1220" s="1"/>
      <c r="H1220" s="1"/>
      <c r="I1220" s="1"/>
      <c r="J1220" s="1"/>
      <c r="K1220" s="1"/>
      <c r="L1220">
        <v>0</v>
      </c>
      <c r="M1220">
        <v>0</v>
      </c>
      <c r="N1220" s="1"/>
      <c r="O1220" s="1"/>
    </row>
    <row r="1221" spans="1:15" x14ac:dyDescent="0.25">
      <c r="A1221" s="1" t="s">
        <v>2682</v>
      </c>
      <c r="B1221" t="s">
        <v>3031</v>
      </c>
      <c r="C1221" t="s">
        <v>2986</v>
      </c>
      <c r="D1221" t="s">
        <v>23</v>
      </c>
      <c r="E1221" s="1" t="s">
        <v>5059</v>
      </c>
      <c r="F1221" s="1" t="s">
        <v>4730</v>
      </c>
      <c r="G1221" s="1" t="s">
        <v>4809</v>
      </c>
      <c r="H1221" s="1"/>
      <c r="I1221" s="1"/>
      <c r="J1221" s="1"/>
      <c r="K1221" s="1"/>
      <c r="L1221">
        <v>1</v>
      </c>
      <c r="M1221">
        <v>1</v>
      </c>
      <c r="N1221" s="1"/>
      <c r="O1221" s="1"/>
    </row>
    <row r="1222" spans="1:15" x14ac:dyDescent="0.25">
      <c r="A1222" s="1" t="s">
        <v>2679</v>
      </c>
      <c r="B1222" t="s">
        <v>3034</v>
      </c>
      <c r="C1222" t="s">
        <v>2986</v>
      </c>
      <c r="D1222" t="s">
        <v>23</v>
      </c>
      <c r="E1222" s="1" t="s">
        <v>5059</v>
      </c>
      <c r="F1222" s="1"/>
      <c r="G1222" s="1"/>
      <c r="H1222" s="1"/>
      <c r="I1222" s="1"/>
      <c r="J1222" s="1"/>
      <c r="K1222" s="1"/>
      <c r="L1222">
        <v>0</v>
      </c>
      <c r="M1222">
        <v>0</v>
      </c>
      <c r="N1222" s="1"/>
      <c r="O1222" s="1"/>
    </row>
    <row r="1223" spans="1:15" x14ac:dyDescent="0.25">
      <c r="A1223" s="1" t="s">
        <v>2674</v>
      </c>
      <c r="B1223" t="s">
        <v>5592</v>
      </c>
      <c r="C1223" t="s">
        <v>1741</v>
      </c>
      <c r="D1223" t="s">
        <v>210</v>
      </c>
      <c r="E1223" s="1" t="s">
        <v>5059</v>
      </c>
      <c r="F1223" s="1" t="s">
        <v>5119</v>
      </c>
      <c r="G1223" s="1" t="s">
        <v>4807</v>
      </c>
      <c r="H1223" s="1"/>
      <c r="I1223" s="1"/>
      <c r="J1223" s="1"/>
      <c r="K1223" s="1"/>
      <c r="L1223">
        <v>1</v>
      </c>
      <c r="M1223">
        <v>1</v>
      </c>
      <c r="N1223" s="1"/>
      <c r="O1223" s="1"/>
    </row>
    <row r="1224" spans="1:15" x14ac:dyDescent="0.25">
      <c r="A1224" s="1" t="s">
        <v>2666</v>
      </c>
      <c r="B1224" t="s">
        <v>3036</v>
      </c>
      <c r="C1224" t="s">
        <v>1741</v>
      </c>
      <c r="D1224" t="s">
        <v>59</v>
      </c>
      <c r="E1224" s="1" t="s">
        <v>5059</v>
      </c>
      <c r="F1224" s="1" t="s">
        <v>5459</v>
      </c>
      <c r="G1224" s="1" t="s">
        <v>4813</v>
      </c>
      <c r="H1224" s="1"/>
      <c r="I1224" s="1"/>
      <c r="J1224" s="1"/>
      <c r="K1224" s="1"/>
      <c r="L1224">
        <v>1</v>
      </c>
      <c r="M1224">
        <v>1</v>
      </c>
      <c r="N1224" s="1"/>
      <c r="O1224" s="1"/>
    </row>
    <row r="1225" spans="1:15" x14ac:dyDescent="0.25">
      <c r="A1225" s="1" t="s">
        <v>2766</v>
      </c>
      <c r="B1225" t="s">
        <v>3037</v>
      </c>
      <c r="C1225" t="s">
        <v>2986</v>
      </c>
      <c r="D1225" t="s">
        <v>510</v>
      </c>
      <c r="E1225" s="1" t="s">
        <v>5059</v>
      </c>
      <c r="F1225" s="1"/>
      <c r="G1225" s="1"/>
      <c r="H1225" s="1"/>
      <c r="I1225" s="1"/>
      <c r="J1225" s="1"/>
      <c r="K1225" s="1"/>
      <c r="L1225">
        <v>0</v>
      </c>
      <c r="M1225">
        <v>0</v>
      </c>
      <c r="N1225" s="1"/>
      <c r="O1225" s="1"/>
    </row>
    <row r="1226" spans="1:15" x14ac:dyDescent="0.25">
      <c r="A1226" s="1" t="s">
        <v>2669</v>
      </c>
      <c r="B1226" t="s">
        <v>3038</v>
      </c>
      <c r="C1226" t="s">
        <v>2986</v>
      </c>
      <c r="D1226" t="s">
        <v>50</v>
      </c>
      <c r="E1226" s="1" t="s">
        <v>5059</v>
      </c>
      <c r="F1226" s="1"/>
      <c r="G1226" s="1"/>
      <c r="H1226" s="1"/>
      <c r="I1226" s="1"/>
      <c r="J1226" s="1"/>
      <c r="K1226" s="1"/>
      <c r="L1226">
        <v>0</v>
      </c>
      <c r="M1226">
        <v>0</v>
      </c>
      <c r="N1226" s="1"/>
      <c r="O1226" s="1"/>
    </row>
    <row r="1227" spans="1:15" x14ac:dyDescent="0.25">
      <c r="A1227" s="1" t="s">
        <v>2521</v>
      </c>
      <c r="B1227" t="s">
        <v>2522</v>
      </c>
      <c r="C1227" t="s">
        <v>1741</v>
      </c>
      <c r="D1227" t="s">
        <v>510</v>
      </c>
      <c r="E1227" s="1" t="s">
        <v>5059</v>
      </c>
      <c r="F1227" s="1" t="s">
        <v>4671</v>
      </c>
      <c r="G1227" s="1" t="s">
        <v>4808</v>
      </c>
      <c r="H1227" s="1"/>
      <c r="I1227" s="1"/>
      <c r="J1227" s="1"/>
      <c r="K1227" s="1"/>
      <c r="L1227">
        <v>1</v>
      </c>
      <c r="M1227">
        <v>1</v>
      </c>
      <c r="N1227" s="1"/>
      <c r="O1227" s="1"/>
    </row>
    <row r="1228" spans="1:15" x14ac:dyDescent="0.25">
      <c r="A1228" s="1" t="s">
        <v>2660</v>
      </c>
      <c r="B1228" t="s">
        <v>3040</v>
      </c>
      <c r="C1228" t="s">
        <v>2986</v>
      </c>
      <c r="D1228" t="s">
        <v>50</v>
      </c>
      <c r="E1228" s="1" t="s">
        <v>5059</v>
      </c>
      <c r="F1228" s="1" t="s">
        <v>5458</v>
      </c>
      <c r="G1228" s="1" t="s">
        <v>4807</v>
      </c>
      <c r="H1228" s="1"/>
      <c r="I1228" s="1"/>
      <c r="J1228" s="1"/>
      <c r="K1228" s="1"/>
      <c r="L1228">
        <v>1</v>
      </c>
      <c r="M1228">
        <v>1</v>
      </c>
      <c r="N1228" s="1"/>
      <c r="O1228" s="1"/>
    </row>
    <row r="1229" spans="1:15" x14ac:dyDescent="0.25">
      <c r="A1229" s="1" t="s">
        <v>2670</v>
      </c>
      <c r="B1229" t="s">
        <v>3041</v>
      </c>
      <c r="C1229" t="s">
        <v>2986</v>
      </c>
      <c r="D1229" t="s">
        <v>50</v>
      </c>
      <c r="E1229" s="1" t="s">
        <v>5059</v>
      </c>
      <c r="F1229" s="1"/>
      <c r="G1229" s="1"/>
      <c r="H1229" s="1"/>
      <c r="I1229" s="1"/>
      <c r="J1229" s="1"/>
      <c r="K1229" s="1"/>
      <c r="L1229">
        <v>0</v>
      </c>
      <c r="M1229">
        <v>0</v>
      </c>
      <c r="N1229" s="1"/>
      <c r="O1229" s="1"/>
    </row>
    <row r="1230" spans="1:15" x14ac:dyDescent="0.25">
      <c r="A1230" s="1" t="s">
        <v>3042</v>
      </c>
      <c r="B1230" t="s">
        <v>3043</v>
      </c>
      <c r="C1230" t="s">
        <v>1741</v>
      </c>
      <c r="D1230" t="s">
        <v>68</v>
      </c>
      <c r="E1230" s="1" t="s">
        <v>5059</v>
      </c>
      <c r="F1230" s="1" t="s">
        <v>5324</v>
      </c>
      <c r="G1230" s="1" t="s">
        <v>4807</v>
      </c>
      <c r="H1230" s="1"/>
      <c r="I1230" s="1"/>
      <c r="J1230" s="1"/>
      <c r="K1230" s="1"/>
      <c r="L1230">
        <v>1</v>
      </c>
      <c r="M1230">
        <v>1</v>
      </c>
      <c r="N1230" s="1"/>
      <c r="O1230" s="1"/>
    </row>
    <row r="1231" spans="1:15" x14ac:dyDescent="0.25">
      <c r="A1231" s="1" t="s">
        <v>2714</v>
      </c>
      <c r="B1231" t="s">
        <v>3044</v>
      </c>
      <c r="C1231" t="s">
        <v>1741</v>
      </c>
      <c r="D1231" t="s">
        <v>49</v>
      </c>
      <c r="E1231" s="1" t="s">
        <v>5059</v>
      </c>
      <c r="F1231" s="1" t="s">
        <v>4604</v>
      </c>
      <c r="G1231" s="1" t="s">
        <v>4807</v>
      </c>
      <c r="H1231" s="1"/>
      <c r="I1231" s="1"/>
      <c r="J1231" s="1"/>
      <c r="K1231" s="1"/>
      <c r="L1231">
        <v>1</v>
      </c>
      <c r="M1231">
        <v>1</v>
      </c>
      <c r="N1231" s="1"/>
      <c r="O1231" s="1"/>
    </row>
    <row r="1232" spans="1:15" x14ac:dyDescent="0.25">
      <c r="A1232" s="1" t="s">
        <v>2671</v>
      </c>
      <c r="B1232" t="s">
        <v>5505</v>
      </c>
      <c r="C1232" t="s">
        <v>1741</v>
      </c>
      <c r="D1232" t="s">
        <v>50</v>
      </c>
      <c r="E1232" s="1" t="s">
        <v>5059</v>
      </c>
      <c r="F1232" s="1" t="s">
        <v>4584</v>
      </c>
      <c r="G1232" s="1" t="s">
        <v>4807</v>
      </c>
      <c r="H1232" s="1"/>
      <c r="I1232" s="1"/>
      <c r="J1232" s="1"/>
      <c r="K1232" s="1"/>
      <c r="L1232">
        <v>1</v>
      </c>
      <c r="M1232">
        <v>1</v>
      </c>
      <c r="N1232" s="1"/>
      <c r="O1232" s="1"/>
    </row>
    <row r="1233" spans="1:15" x14ac:dyDescent="0.25">
      <c r="A1233" s="1" t="s">
        <v>2663</v>
      </c>
      <c r="B1233" t="s">
        <v>3046</v>
      </c>
      <c r="C1233" t="s">
        <v>2986</v>
      </c>
      <c r="D1233" t="s">
        <v>49</v>
      </c>
      <c r="E1233" s="1" t="s">
        <v>5059</v>
      </c>
      <c r="F1233" s="1" t="s">
        <v>4587</v>
      </c>
      <c r="G1233" s="1" t="s">
        <v>4807</v>
      </c>
      <c r="H1233" s="1"/>
      <c r="I1233" s="1"/>
      <c r="J1233" s="1"/>
      <c r="K1233" s="1"/>
      <c r="L1233">
        <v>1</v>
      </c>
      <c r="M1233">
        <v>1</v>
      </c>
      <c r="N1233" s="1"/>
      <c r="O1233" s="1"/>
    </row>
    <row r="1234" spans="1:15" x14ac:dyDescent="0.25">
      <c r="A1234" s="1" t="s">
        <v>3047</v>
      </c>
      <c r="B1234" t="s">
        <v>3048</v>
      </c>
      <c r="C1234" t="s">
        <v>2986</v>
      </c>
      <c r="D1234" t="s">
        <v>22</v>
      </c>
      <c r="E1234" s="1" t="s">
        <v>5059</v>
      </c>
      <c r="F1234" s="1" t="s">
        <v>5627</v>
      </c>
      <c r="G1234" s="1" t="s">
        <v>4807</v>
      </c>
      <c r="H1234" s="1"/>
      <c r="I1234" s="1"/>
      <c r="J1234" s="1"/>
      <c r="K1234" s="1"/>
      <c r="L1234">
        <v>1</v>
      </c>
      <c r="M1234">
        <v>1</v>
      </c>
      <c r="N1234" s="1"/>
      <c r="O1234" s="1"/>
    </row>
    <row r="1235" spans="1:15" x14ac:dyDescent="0.25">
      <c r="A1235" s="1" t="s">
        <v>2662</v>
      </c>
      <c r="B1235" t="s">
        <v>3049</v>
      </c>
      <c r="C1235" t="s">
        <v>2986</v>
      </c>
      <c r="D1235" t="s">
        <v>7</v>
      </c>
      <c r="E1235" s="1" t="s">
        <v>5059</v>
      </c>
      <c r="F1235" s="1"/>
      <c r="G1235" s="1"/>
      <c r="H1235" s="1"/>
      <c r="I1235" s="1"/>
      <c r="J1235" s="1"/>
      <c r="K1235" s="1"/>
      <c r="L1235">
        <v>0</v>
      </c>
      <c r="M1235">
        <v>0</v>
      </c>
      <c r="N1235" s="1"/>
      <c r="O1235" s="1"/>
    </row>
    <row r="1236" spans="1:15" x14ac:dyDescent="0.25">
      <c r="A1236" s="1" t="s">
        <v>3050</v>
      </c>
      <c r="B1236" t="s">
        <v>3051</v>
      </c>
      <c r="C1236" t="s">
        <v>2986</v>
      </c>
      <c r="D1236" t="s">
        <v>310</v>
      </c>
      <c r="E1236" s="1" t="s">
        <v>5059</v>
      </c>
      <c r="F1236" s="1"/>
      <c r="G1236" s="1"/>
      <c r="H1236" s="1"/>
      <c r="I1236" s="1"/>
      <c r="J1236" s="1"/>
      <c r="K1236" s="1"/>
      <c r="L1236">
        <v>0</v>
      </c>
      <c r="M1236">
        <v>0</v>
      </c>
      <c r="N1236" s="1"/>
      <c r="O1236" s="1"/>
    </row>
    <row r="1237" spans="1:15" x14ac:dyDescent="0.25">
      <c r="A1237" s="1" t="s">
        <v>2715</v>
      </c>
      <c r="B1237" t="s">
        <v>3052</v>
      </c>
      <c r="C1237" t="s">
        <v>2986</v>
      </c>
      <c r="D1237" t="s">
        <v>26</v>
      </c>
      <c r="E1237" s="1" t="s">
        <v>5059</v>
      </c>
      <c r="F1237" s="1" t="s">
        <v>4591</v>
      </c>
      <c r="G1237" s="1" t="s">
        <v>4807</v>
      </c>
      <c r="H1237" s="1"/>
      <c r="I1237" s="1"/>
      <c r="J1237" s="1"/>
      <c r="K1237" s="1"/>
      <c r="L1237">
        <v>1</v>
      </c>
      <c r="M1237">
        <v>1</v>
      </c>
      <c r="N1237" s="1"/>
      <c r="O1237" s="1"/>
    </row>
    <row r="1238" spans="1:15" x14ac:dyDescent="0.25">
      <c r="A1238" s="1" t="s">
        <v>3053</v>
      </c>
      <c r="B1238" t="s">
        <v>3054</v>
      </c>
      <c r="C1238" t="s">
        <v>1741</v>
      </c>
      <c r="D1238" t="s">
        <v>85</v>
      </c>
      <c r="E1238" s="1" t="s">
        <v>5059</v>
      </c>
      <c r="F1238" s="1"/>
      <c r="G1238" s="1"/>
      <c r="H1238" s="1"/>
      <c r="I1238" s="1"/>
      <c r="J1238" s="1"/>
      <c r="K1238" s="1"/>
      <c r="L1238">
        <v>0</v>
      </c>
      <c r="M1238">
        <v>0</v>
      </c>
      <c r="N1238" s="1"/>
      <c r="O1238" s="1"/>
    </row>
    <row r="1239" spans="1:15" x14ac:dyDescent="0.25">
      <c r="A1239" s="1" t="s">
        <v>3055</v>
      </c>
      <c r="B1239" t="s">
        <v>3056</v>
      </c>
      <c r="C1239" t="s">
        <v>2986</v>
      </c>
      <c r="D1239" t="s">
        <v>205</v>
      </c>
      <c r="E1239" s="1" t="s">
        <v>5059</v>
      </c>
      <c r="F1239" s="1" t="s">
        <v>4582</v>
      </c>
      <c r="G1239" s="1" t="s">
        <v>4807</v>
      </c>
      <c r="H1239" s="1"/>
      <c r="I1239" s="1"/>
      <c r="J1239" s="1"/>
      <c r="K1239" s="1"/>
      <c r="L1239">
        <v>1</v>
      </c>
      <c r="M1239">
        <v>1</v>
      </c>
      <c r="N1239" s="1"/>
      <c r="O1239" s="1"/>
    </row>
    <row r="1240" spans="1:15" x14ac:dyDescent="0.25">
      <c r="A1240" s="1" t="s">
        <v>2668</v>
      </c>
      <c r="B1240" t="s">
        <v>3057</v>
      </c>
      <c r="C1240" t="s">
        <v>2986</v>
      </c>
      <c r="D1240" t="s">
        <v>23</v>
      </c>
      <c r="E1240" s="1" t="s">
        <v>5059</v>
      </c>
      <c r="F1240" s="1" t="s">
        <v>5771</v>
      </c>
      <c r="G1240" s="1" t="s">
        <v>4809</v>
      </c>
      <c r="H1240" s="1"/>
      <c r="I1240" s="1"/>
      <c r="J1240" s="1"/>
      <c r="K1240" s="1"/>
      <c r="L1240">
        <v>1</v>
      </c>
      <c r="M1240">
        <v>1</v>
      </c>
      <c r="N1240" s="1"/>
      <c r="O1240" s="1"/>
    </row>
    <row r="1241" spans="1:15" x14ac:dyDescent="0.25">
      <c r="A1241" s="1" t="s">
        <v>3058</v>
      </c>
      <c r="B1241" t="s">
        <v>3059</v>
      </c>
      <c r="C1241" t="s">
        <v>2986</v>
      </c>
      <c r="D1241" t="s">
        <v>50</v>
      </c>
      <c r="E1241" s="1" t="s">
        <v>5059</v>
      </c>
      <c r="F1241" s="1"/>
      <c r="G1241" s="1"/>
      <c r="H1241" s="1"/>
      <c r="I1241" s="1"/>
      <c r="J1241" s="1"/>
      <c r="K1241" s="1"/>
      <c r="L1241">
        <v>0</v>
      </c>
      <c r="M1241">
        <v>0</v>
      </c>
      <c r="N1241" s="1"/>
      <c r="O1241" s="1"/>
    </row>
    <row r="1242" spans="1:15" x14ac:dyDescent="0.25">
      <c r="A1242" s="1" t="s">
        <v>2655</v>
      </c>
      <c r="B1242" t="s">
        <v>3060</v>
      </c>
      <c r="C1242" t="s">
        <v>2986</v>
      </c>
      <c r="D1242" t="s">
        <v>310</v>
      </c>
      <c r="E1242" s="1" t="s">
        <v>5059</v>
      </c>
      <c r="F1242" s="1" t="s">
        <v>5550</v>
      </c>
      <c r="G1242" s="1" t="s">
        <v>4807</v>
      </c>
      <c r="H1242" s="1"/>
      <c r="I1242" s="1"/>
      <c r="J1242" s="1"/>
      <c r="K1242" s="1"/>
      <c r="L1242">
        <v>1</v>
      </c>
      <c r="M1242">
        <v>1</v>
      </c>
      <c r="N1242" s="1"/>
      <c r="O1242" s="1"/>
    </row>
    <row r="1243" spans="1:15" x14ac:dyDescent="0.25">
      <c r="A1243" s="1" t="s">
        <v>2672</v>
      </c>
      <c r="B1243" t="s">
        <v>3061</v>
      </c>
      <c r="C1243" t="s">
        <v>2986</v>
      </c>
      <c r="D1243" t="s">
        <v>23</v>
      </c>
      <c r="E1243" s="1" t="s">
        <v>5059</v>
      </c>
      <c r="F1243" s="1"/>
      <c r="G1243" s="1"/>
      <c r="H1243" s="1"/>
      <c r="I1243" s="1"/>
      <c r="J1243" s="1"/>
      <c r="K1243" s="1"/>
      <c r="L1243">
        <v>0</v>
      </c>
      <c r="M1243">
        <v>0</v>
      </c>
      <c r="N1243" s="1"/>
      <c r="O1243" s="1"/>
    </row>
    <row r="1244" spans="1:15" x14ac:dyDescent="0.25">
      <c r="A1244" s="1" t="s">
        <v>2676</v>
      </c>
      <c r="B1244" t="s">
        <v>3062</v>
      </c>
      <c r="C1244" t="s">
        <v>2986</v>
      </c>
      <c r="D1244" t="s">
        <v>6</v>
      </c>
      <c r="E1244" s="1" t="s">
        <v>5059</v>
      </c>
      <c r="F1244" s="1"/>
      <c r="G1244" s="1"/>
      <c r="H1244" s="1"/>
      <c r="I1244" s="1"/>
      <c r="J1244" s="1"/>
      <c r="K1244" s="1"/>
      <c r="L1244">
        <v>0</v>
      </c>
      <c r="M1244">
        <v>0</v>
      </c>
      <c r="N1244" s="1"/>
      <c r="O1244" s="1"/>
    </row>
    <row r="1245" spans="1:15" x14ac:dyDescent="0.25">
      <c r="A1245" s="1" t="s">
        <v>2762</v>
      </c>
      <c r="B1245" t="s">
        <v>3063</v>
      </c>
      <c r="C1245" t="s">
        <v>1741</v>
      </c>
      <c r="D1245" t="s">
        <v>42</v>
      </c>
      <c r="E1245" s="1" t="s">
        <v>5059</v>
      </c>
      <c r="F1245" s="1" t="s">
        <v>5324</v>
      </c>
      <c r="G1245" s="1" t="s">
        <v>4807</v>
      </c>
      <c r="H1245" s="1"/>
      <c r="I1245" s="1"/>
      <c r="J1245" s="1"/>
      <c r="K1245" s="1"/>
      <c r="L1245">
        <v>1</v>
      </c>
      <c r="M1245">
        <v>1</v>
      </c>
      <c r="N1245" s="1"/>
      <c r="O1245" s="1"/>
    </row>
    <row r="1246" spans="1:15" x14ac:dyDescent="0.25">
      <c r="A1246" s="1" t="s">
        <v>3064</v>
      </c>
      <c r="B1246" t="s">
        <v>3065</v>
      </c>
      <c r="C1246" t="s">
        <v>2986</v>
      </c>
      <c r="D1246" t="s">
        <v>510</v>
      </c>
      <c r="E1246" s="1" t="s">
        <v>5059</v>
      </c>
      <c r="F1246" s="1"/>
      <c r="G1246" s="1"/>
      <c r="H1246" s="1"/>
      <c r="I1246" s="1"/>
      <c r="J1246" s="1"/>
      <c r="K1246" s="1"/>
      <c r="L1246">
        <v>0</v>
      </c>
      <c r="M1246">
        <v>0</v>
      </c>
      <c r="N1246" s="1"/>
      <c r="O1246" s="1"/>
    </row>
    <row r="1247" spans="1:15" x14ac:dyDescent="0.25">
      <c r="A1247" s="1" t="s">
        <v>2680</v>
      </c>
      <c r="B1247" t="s">
        <v>3066</v>
      </c>
      <c r="C1247" t="s">
        <v>2986</v>
      </c>
      <c r="D1247" t="s">
        <v>168</v>
      </c>
      <c r="E1247" s="1" t="s">
        <v>5059</v>
      </c>
      <c r="F1247" s="1"/>
      <c r="G1247" s="1"/>
      <c r="H1247" s="1"/>
      <c r="I1247" s="1"/>
      <c r="J1247" s="1"/>
      <c r="K1247" s="1"/>
      <c r="L1247">
        <v>0</v>
      </c>
      <c r="M1247">
        <v>0</v>
      </c>
      <c r="N1247" s="1"/>
      <c r="O1247" s="1"/>
    </row>
    <row r="1248" spans="1:15" x14ac:dyDescent="0.25">
      <c r="A1248" s="1" t="s">
        <v>2658</v>
      </c>
      <c r="B1248" t="s">
        <v>3067</v>
      </c>
      <c r="C1248" t="s">
        <v>2986</v>
      </c>
      <c r="D1248" t="s">
        <v>310</v>
      </c>
      <c r="E1248" s="1" t="s">
        <v>5059</v>
      </c>
      <c r="F1248" s="1" t="s">
        <v>5550</v>
      </c>
      <c r="G1248" s="1" t="s">
        <v>4807</v>
      </c>
      <c r="H1248" s="1"/>
      <c r="I1248" s="1"/>
      <c r="J1248" s="1"/>
      <c r="K1248" s="1"/>
      <c r="L1248">
        <v>1</v>
      </c>
      <c r="M1248">
        <v>1</v>
      </c>
      <c r="N1248" s="1"/>
      <c r="O1248" s="1"/>
    </row>
    <row r="1249" spans="1:15" x14ac:dyDescent="0.25">
      <c r="A1249" s="1" t="s">
        <v>2677</v>
      </c>
      <c r="B1249" t="s">
        <v>3068</v>
      </c>
      <c r="C1249" t="s">
        <v>2986</v>
      </c>
      <c r="D1249" t="s">
        <v>50</v>
      </c>
      <c r="E1249" s="1" t="s">
        <v>5059</v>
      </c>
      <c r="F1249" s="1"/>
      <c r="G1249" s="1"/>
      <c r="H1249" s="1"/>
      <c r="I1249" s="1"/>
      <c r="J1249" s="1"/>
      <c r="K1249" s="1"/>
      <c r="L1249">
        <v>0</v>
      </c>
      <c r="M1249">
        <v>0</v>
      </c>
      <c r="N1249" s="1"/>
      <c r="O1249" s="1"/>
    </row>
    <row r="1250" spans="1:15" x14ac:dyDescent="0.25">
      <c r="A1250" s="1" t="s">
        <v>3069</v>
      </c>
      <c r="B1250" t="s">
        <v>3070</v>
      </c>
      <c r="C1250" t="s">
        <v>2986</v>
      </c>
      <c r="D1250" t="s">
        <v>50</v>
      </c>
      <c r="E1250" s="1" t="s">
        <v>5059</v>
      </c>
      <c r="F1250" s="1"/>
      <c r="G1250" s="1"/>
      <c r="H1250" s="1"/>
      <c r="I1250" s="1"/>
      <c r="J1250" s="1"/>
      <c r="K1250" s="1"/>
      <c r="L1250">
        <v>0</v>
      </c>
      <c r="M1250">
        <v>0</v>
      </c>
      <c r="N1250" s="1"/>
      <c r="O1250" s="1"/>
    </row>
    <row r="1251" spans="1:15" x14ac:dyDescent="0.25">
      <c r="A1251" s="1" t="s">
        <v>2665</v>
      </c>
      <c r="B1251" t="s">
        <v>3071</v>
      </c>
      <c r="C1251" t="s">
        <v>2986</v>
      </c>
      <c r="D1251" t="s">
        <v>510</v>
      </c>
      <c r="E1251" s="1" t="s">
        <v>5059</v>
      </c>
      <c r="F1251" s="1"/>
      <c r="G1251" s="1"/>
      <c r="H1251" s="1"/>
      <c r="I1251" s="1"/>
      <c r="J1251" s="1"/>
      <c r="K1251" s="1"/>
      <c r="L1251">
        <v>0</v>
      </c>
      <c r="M1251">
        <v>0</v>
      </c>
      <c r="N1251" s="1"/>
      <c r="O1251" s="1"/>
    </row>
    <row r="1252" spans="1:15" x14ac:dyDescent="0.25">
      <c r="A1252" s="1" t="s">
        <v>2740</v>
      </c>
      <c r="B1252" t="s">
        <v>3072</v>
      </c>
      <c r="C1252" t="s">
        <v>2986</v>
      </c>
      <c r="D1252" t="s">
        <v>310</v>
      </c>
      <c r="E1252" s="1" t="s">
        <v>5059</v>
      </c>
      <c r="F1252" s="1"/>
      <c r="G1252" s="1"/>
      <c r="H1252" s="1"/>
      <c r="I1252" s="1"/>
      <c r="J1252" s="1"/>
      <c r="K1252" s="1"/>
      <c r="L1252">
        <v>0</v>
      </c>
      <c r="M1252">
        <v>0</v>
      </c>
      <c r="N1252" s="1"/>
      <c r="O1252" s="1"/>
    </row>
    <row r="1253" spans="1:15" x14ac:dyDescent="0.25">
      <c r="A1253" s="1" t="s">
        <v>3073</v>
      </c>
      <c r="B1253" t="s">
        <v>3074</v>
      </c>
      <c r="C1253" t="s">
        <v>1741</v>
      </c>
      <c r="D1253" t="s">
        <v>49</v>
      </c>
      <c r="E1253" s="1" t="s">
        <v>5059</v>
      </c>
      <c r="F1253" s="1"/>
      <c r="G1253" s="1"/>
      <c r="H1253" s="1"/>
      <c r="I1253" s="1"/>
      <c r="J1253" s="1"/>
      <c r="K1253" s="1"/>
      <c r="L1253">
        <v>0</v>
      </c>
      <c r="M1253">
        <v>0</v>
      </c>
      <c r="N1253" s="1"/>
      <c r="O1253" s="1"/>
    </row>
    <row r="1254" spans="1:15" x14ac:dyDescent="0.25">
      <c r="A1254" s="1" t="s">
        <v>2700</v>
      </c>
      <c r="B1254" t="s">
        <v>3075</v>
      </c>
      <c r="C1254" t="s">
        <v>2986</v>
      </c>
      <c r="D1254" t="s">
        <v>23</v>
      </c>
      <c r="E1254" s="1" t="s">
        <v>5059</v>
      </c>
      <c r="F1254" s="1"/>
      <c r="G1254" s="1"/>
      <c r="H1254" s="1"/>
      <c r="I1254" s="1"/>
      <c r="J1254" s="1"/>
      <c r="K1254" s="1"/>
      <c r="L1254">
        <v>0</v>
      </c>
      <c r="M1254">
        <v>0</v>
      </c>
      <c r="N1254" s="1"/>
      <c r="O1254" s="1"/>
    </row>
    <row r="1255" spans="1:15" x14ac:dyDescent="0.25">
      <c r="A1255" s="1" t="s">
        <v>3076</v>
      </c>
      <c r="B1255" t="s">
        <v>5506</v>
      </c>
      <c r="C1255" t="s">
        <v>2986</v>
      </c>
      <c r="D1255" t="s">
        <v>310</v>
      </c>
      <c r="E1255" s="1" t="s">
        <v>5059</v>
      </c>
      <c r="F1255" s="1" t="s">
        <v>5427</v>
      </c>
      <c r="G1255" s="1" t="s">
        <v>4807</v>
      </c>
      <c r="H1255" s="1"/>
      <c r="I1255" s="1"/>
      <c r="J1255" s="1"/>
      <c r="K1255" s="1"/>
      <c r="L1255">
        <v>1</v>
      </c>
      <c r="M1255">
        <v>1</v>
      </c>
      <c r="N1255" s="1"/>
      <c r="O1255" s="1"/>
    </row>
    <row r="1256" spans="1:15" x14ac:dyDescent="0.25">
      <c r="A1256" s="1" t="s">
        <v>2664</v>
      </c>
      <c r="B1256" t="s">
        <v>3078</v>
      </c>
      <c r="C1256" t="s">
        <v>1741</v>
      </c>
      <c r="D1256" t="s">
        <v>49</v>
      </c>
      <c r="E1256" s="1" t="s">
        <v>5059</v>
      </c>
      <c r="F1256" s="1" t="s">
        <v>5375</v>
      </c>
      <c r="G1256" s="1" t="s">
        <v>4807</v>
      </c>
      <c r="H1256" s="1"/>
      <c r="I1256" s="1"/>
      <c r="J1256" s="1"/>
      <c r="K1256" s="1"/>
      <c r="L1256">
        <v>1</v>
      </c>
      <c r="M1256">
        <v>1</v>
      </c>
      <c r="N1256" s="1"/>
      <c r="O1256" s="1"/>
    </row>
    <row r="1257" spans="1:15" x14ac:dyDescent="0.25">
      <c r="A1257" s="1" t="s">
        <v>2681</v>
      </c>
      <c r="B1257" t="s">
        <v>3079</v>
      </c>
      <c r="C1257" t="s">
        <v>1741</v>
      </c>
      <c r="D1257" t="s">
        <v>6</v>
      </c>
      <c r="E1257" s="1" t="s">
        <v>5059</v>
      </c>
      <c r="F1257" s="1"/>
      <c r="G1257" s="1"/>
      <c r="H1257" s="1"/>
      <c r="I1257" s="1"/>
      <c r="J1257" s="1"/>
      <c r="K1257" s="1"/>
      <c r="L1257">
        <v>0</v>
      </c>
      <c r="M1257">
        <v>0</v>
      </c>
      <c r="N1257" s="1"/>
      <c r="O1257" s="1"/>
    </row>
    <row r="1258" spans="1:15" x14ac:dyDescent="0.25">
      <c r="A1258" s="1" t="s">
        <v>3080</v>
      </c>
      <c r="B1258" t="s">
        <v>3081</v>
      </c>
      <c r="C1258" t="s">
        <v>2986</v>
      </c>
      <c r="D1258" t="s">
        <v>23</v>
      </c>
      <c r="E1258" s="1" t="s">
        <v>5059</v>
      </c>
      <c r="F1258" s="1"/>
      <c r="G1258" s="1"/>
      <c r="H1258" s="1"/>
      <c r="I1258" s="1"/>
      <c r="J1258" s="1"/>
      <c r="K1258" s="1"/>
      <c r="L1258">
        <v>0</v>
      </c>
      <c r="M1258">
        <v>0</v>
      </c>
      <c r="N1258" s="1"/>
      <c r="O1258" s="1"/>
    </row>
    <row r="1259" spans="1:15" x14ac:dyDescent="0.25">
      <c r="A1259" s="1" t="s">
        <v>3082</v>
      </c>
      <c r="B1259" t="s">
        <v>3083</v>
      </c>
      <c r="C1259" t="s">
        <v>1741</v>
      </c>
      <c r="D1259" t="s">
        <v>205</v>
      </c>
      <c r="E1259" s="1" t="s">
        <v>5059</v>
      </c>
      <c r="F1259" s="1" t="s">
        <v>5031</v>
      </c>
      <c r="G1259" s="1" t="s">
        <v>4807</v>
      </c>
      <c r="H1259" s="1"/>
      <c r="I1259" s="1"/>
      <c r="J1259" s="1"/>
      <c r="K1259" s="1"/>
      <c r="L1259">
        <v>1</v>
      </c>
      <c r="M1259">
        <v>1</v>
      </c>
      <c r="N1259" s="1"/>
      <c r="O1259" s="1"/>
    </row>
    <row r="1260" spans="1:15" x14ac:dyDescent="0.25">
      <c r="A1260" s="1" t="s">
        <v>3084</v>
      </c>
      <c r="B1260" t="s">
        <v>3085</v>
      </c>
      <c r="C1260" t="s">
        <v>2986</v>
      </c>
      <c r="D1260" t="s">
        <v>23</v>
      </c>
      <c r="E1260" s="1" t="s">
        <v>5059</v>
      </c>
      <c r="F1260" s="1"/>
      <c r="G1260" s="1"/>
      <c r="H1260" s="1"/>
      <c r="I1260" s="1"/>
      <c r="J1260" s="1"/>
      <c r="K1260" s="1"/>
      <c r="L1260">
        <v>0</v>
      </c>
      <c r="M1260">
        <v>0</v>
      </c>
      <c r="N1260" s="1"/>
      <c r="O1260" s="1"/>
    </row>
    <row r="1261" spans="1:15" x14ac:dyDescent="0.25">
      <c r="A1261" s="1" t="s">
        <v>2716</v>
      </c>
      <c r="B1261" t="s">
        <v>3086</v>
      </c>
      <c r="C1261" t="s">
        <v>2986</v>
      </c>
      <c r="D1261" t="s">
        <v>59</v>
      </c>
      <c r="E1261" s="1" t="s">
        <v>5059</v>
      </c>
      <c r="F1261" s="1" t="s">
        <v>5466</v>
      </c>
      <c r="G1261" s="1" t="s">
        <v>4807</v>
      </c>
      <c r="H1261" s="1"/>
      <c r="I1261" s="1"/>
      <c r="J1261" s="1"/>
      <c r="K1261" s="1"/>
      <c r="L1261">
        <v>1</v>
      </c>
      <c r="M1261">
        <v>1</v>
      </c>
      <c r="N1261" s="1"/>
      <c r="O1261" s="1"/>
    </row>
    <row r="1262" spans="1:15" x14ac:dyDescent="0.25">
      <c r="A1262" s="1" t="s">
        <v>3087</v>
      </c>
      <c r="B1262" t="s">
        <v>3088</v>
      </c>
      <c r="C1262" t="s">
        <v>1746</v>
      </c>
      <c r="D1262" t="s">
        <v>68</v>
      </c>
      <c r="E1262" s="1" t="s">
        <v>5059</v>
      </c>
      <c r="F1262" s="1"/>
      <c r="G1262" s="1"/>
      <c r="H1262" s="1"/>
      <c r="I1262" s="1"/>
      <c r="J1262" s="1"/>
      <c r="K1262" s="1"/>
      <c r="L1262">
        <v>0</v>
      </c>
      <c r="M1262">
        <v>0</v>
      </c>
      <c r="N1262" s="1"/>
      <c r="O1262" s="1"/>
    </row>
    <row r="1263" spans="1:15" x14ac:dyDescent="0.25">
      <c r="A1263" s="1" t="s">
        <v>2769</v>
      </c>
      <c r="B1263" t="s">
        <v>3089</v>
      </c>
      <c r="C1263" t="s">
        <v>2986</v>
      </c>
      <c r="D1263" t="s">
        <v>50</v>
      </c>
      <c r="E1263" s="1" t="s">
        <v>5059</v>
      </c>
      <c r="F1263" s="1"/>
      <c r="G1263" s="1"/>
      <c r="H1263" s="1"/>
      <c r="I1263" s="1"/>
      <c r="J1263" s="1"/>
      <c r="K1263" s="1"/>
      <c r="L1263">
        <v>0</v>
      </c>
      <c r="M1263">
        <v>0</v>
      </c>
      <c r="N1263" s="1"/>
      <c r="O1263" s="1"/>
    </row>
    <row r="1264" spans="1:15" x14ac:dyDescent="0.25">
      <c r="A1264" s="1" t="s">
        <v>2722</v>
      </c>
      <c r="B1264" t="s">
        <v>3090</v>
      </c>
      <c r="C1264" t="s">
        <v>2986</v>
      </c>
      <c r="D1264" t="s">
        <v>49</v>
      </c>
      <c r="E1264" s="1" t="s">
        <v>5059</v>
      </c>
      <c r="F1264" s="1"/>
      <c r="G1264" s="1"/>
      <c r="H1264" s="1"/>
      <c r="I1264" s="1"/>
      <c r="J1264" s="1"/>
      <c r="K1264" s="1"/>
      <c r="L1264">
        <v>0</v>
      </c>
      <c r="M1264">
        <v>0</v>
      </c>
      <c r="N1264" s="1"/>
      <c r="O1264" s="1"/>
    </row>
    <row r="1265" spans="1:15" x14ac:dyDescent="0.25">
      <c r="A1265" s="1" t="s">
        <v>3091</v>
      </c>
      <c r="B1265" t="s">
        <v>3092</v>
      </c>
      <c r="C1265" t="s">
        <v>2986</v>
      </c>
      <c r="D1265" t="s">
        <v>6</v>
      </c>
      <c r="E1265" s="1" t="s">
        <v>5059</v>
      </c>
      <c r="F1265" s="1"/>
      <c r="G1265" s="1"/>
      <c r="H1265" s="1"/>
      <c r="I1265" s="1"/>
      <c r="J1265" s="1"/>
      <c r="K1265" s="1"/>
      <c r="L1265">
        <v>0</v>
      </c>
      <c r="M1265">
        <v>0</v>
      </c>
      <c r="N1265" s="1"/>
      <c r="O1265" s="1"/>
    </row>
    <row r="1266" spans="1:15" x14ac:dyDescent="0.25">
      <c r="A1266" s="1" t="s">
        <v>2922</v>
      </c>
      <c r="B1266" t="s">
        <v>3093</v>
      </c>
      <c r="C1266" t="s">
        <v>2986</v>
      </c>
      <c r="D1266" t="s">
        <v>68</v>
      </c>
      <c r="E1266" s="1" t="s">
        <v>5059</v>
      </c>
      <c r="F1266" s="1" t="s">
        <v>5127</v>
      </c>
      <c r="G1266" s="1" t="s">
        <v>4807</v>
      </c>
      <c r="H1266" s="1"/>
      <c r="I1266" s="1"/>
      <c r="J1266" s="1"/>
      <c r="K1266" s="1"/>
      <c r="L1266">
        <v>1</v>
      </c>
      <c r="M1266">
        <v>1</v>
      </c>
      <c r="N1266" s="1"/>
      <c r="O1266" s="1"/>
    </row>
    <row r="1267" spans="1:15" x14ac:dyDescent="0.25">
      <c r="A1267" s="1" t="s">
        <v>3094</v>
      </c>
      <c r="B1267" t="s">
        <v>3095</v>
      </c>
      <c r="C1267" t="s">
        <v>2986</v>
      </c>
      <c r="D1267" t="s">
        <v>23</v>
      </c>
      <c r="E1267" s="1" t="s">
        <v>5059</v>
      </c>
      <c r="F1267" s="1"/>
      <c r="G1267" s="1"/>
      <c r="H1267" s="1"/>
      <c r="I1267" s="1"/>
      <c r="J1267" s="1"/>
      <c r="K1267" s="1"/>
      <c r="L1267">
        <v>0</v>
      </c>
      <c r="M1267">
        <v>0</v>
      </c>
      <c r="N1267" s="1"/>
      <c r="O1267" s="1"/>
    </row>
    <row r="1268" spans="1:15" x14ac:dyDescent="0.25">
      <c r="A1268" s="1" t="s">
        <v>3096</v>
      </c>
      <c r="B1268" t="s">
        <v>3097</v>
      </c>
      <c r="C1268" t="s">
        <v>2986</v>
      </c>
      <c r="D1268" t="s">
        <v>23</v>
      </c>
      <c r="E1268" s="1" t="s">
        <v>5059</v>
      </c>
      <c r="F1268" s="1"/>
      <c r="G1268" s="1"/>
      <c r="H1268" s="1"/>
      <c r="I1268" s="1"/>
      <c r="J1268" s="1"/>
      <c r="K1268" s="1"/>
      <c r="L1268">
        <v>0</v>
      </c>
      <c r="M1268">
        <v>0</v>
      </c>
      <c r="N1268" s="1"/>
      <c r="O1268" s="1"/>
    </row>
    <row r="1269" spans="1:15" x14ac:dyDescent="0.25">
      <c r="A1269" s="1" t="s">
        <v>2782</v>
      </c>
      <c r="B1269" t="s">
        <v>3098</v>
      </c>
      <c r="C1269" t="s">
        <v>2986</v>
      </c>
      <c r="D1269" t="s">
        <v>6</v>
      </c>
      <c r="E1269" s="1" t="s">
        <v>5059</v>
      </c>
      <c r="F1269" s="1"/>
      <c r="G1269" s="1"/>
      <c r="H1269" s="1"/>
      <c r="I1269" s="1"/>
      <c r="J1269" s="1"/>
      <c r="K1269" s="1"/>
      <c r="L1269">
        <v>0</v>
      </c>
      <c r="M1269">
        <v>0</v>
      </c>
      <c r="N1269" s="1"/>
      <c r="O1269" s="1"/>
    </row>
    <row r="1270" spans="1:15" x14ac:dyDescent="0.25">
      <c r="A1270" s="1" t="s">
        <v>3099</v>
      </c>
      <c r="B1270" t="s">
        <v>3100</v>
      </c>
      <c r="C1270" t="s">
        <v>2986</v>
      </c>
      <c r="D1270" t="s">
        <v>310</v>
      </c>
      <c r="E1270" s="1" t="s">
        <v>5059</v>
      </c>
      <c r="F1270" s="1" t="s">
        <v>5550</v>
      </c>
      <c r="G1270" s="1" t="s">
        <v>4807</v>
      </c>
      <c r="H1270" s="1"/>
      <c r="I1270" s="1"/>
      <c r="J1270" s="1"/>
      <c r="K1270" s="1"/>
      <c r="L1270">
        <v>1</v>
      </c>
      <c r="M1270">
        <v>1</v>
      </c>
      <c r="N1270" s="1"/>
      <c r="O1270" s="1"/>
    </row>
    <row r="1271" spans="1:15" x14ac:dyDescent="0.25">
      <c r="A1271" s="1" t="s">
        <v>3101</v>
      </c>
      <c r="B1271" t="s">
        <v>3102</v>
      </c>
      <c r="C1271" t="s">
        <v>2986</v>
      </c>
      <c r="D1271" t="s">
        <v>510</v>
      </c>
      <c r="E1271" s="1" t="s">
        <v>5059</v>
      </c>
      <c r="F1271" s="1"/>
      <c r="G1271" s="1"/>
      <c r="H1271" s="1"/>
      <c r="I1271" s="1"/>
      <c r="J1271" s="1"/>
      <c r="K1271" s="1"/>
      <c r="L1271">
        <v>0</v>
      </c>
      <c r="M1271">
        <v>0</v>
      </c>
      <c r="N1271" s="1"/>
      <c r="O1271" s="1"/>
    </row>
    <row r="1272" spans="1:15" x14ac:dyDescent="0.25">
      <c r="A1272" s="1" t="s">
        <v>3103</v>
      </c>
      <c r="B1272" t="s">
        <v>3104</v>
      </c>
      <c r="C1272" t="s">
        <v>1741</v>
      </c>
      <c r="D1272" t="s">
        <v>68</v>
      </c>
      <c r="E1272" s="1" t="s">
        <v>5059</v>
      </c>
      <c r="F1272" s="1" t="s">
        <v>5463</v>
      </c>
      <c r="G1272" s="1" t="s">
        <v>4827</v>
      </c>
      <c r="H1272" s="1"/>
      <c r="I1272" s="1"/>
      <c r="J1272" s="1"/>
      <c r="K1272" s="1"/>
      <c r="L1272">
        <v>1</v>
      </c>
      <c r="M1272">
        <v>1</v>
      </c>
      <c r="N1272" s="1"/>
      <c r="O1272" s="1"/>
    </row>
    <row r="1273" spans="1:15" x14ac:dyDescent="0.25">
      <c r="A1273" s="1" t="s">
        <v>2923</v>
      </c>
      <c r="B1273" t="s">
        <v>3105</v>
      </c>
      <c r="C1273" t="s">
        <v>1741</v>
      </c>
      <c r="D1273" t="s">
        <v>510</v>
      </c>
      <c r="E1273" s="1" t="s">
        <v>5059</v>
      </c>
      <c r="F1273" s="1" t="s">
        <v>4668</v>
      </c>
      <c r="G1273" s="1" t="s">
        <v>4813</v>
      </c>
      <c r="H1273" s="1"/>
      <c r="I1273" s="1"/>
      <c r="J1273" s="1"/>
      <c r="K1273" s="1"/>
      <c r="L1273">
        <v>1</v>
      </c>
      <c r="M1273">
        <v>1</v>
      </c>
      <c r="N1273" s="1"/>
      <c r="O1273" s="1"/>
    </row>
    <row r="1274" spans="1:15" x14ac:dyDescent="0.25">
      <c r="A1274" s="1" t="s">
        <v>2924</v>
      </c>
      <c r="B1274" t="s">
        <v>3106</v>
      </c>
      <c r="C1274" t="s">
        <v>1741</v>
      </c>
      <c r="D1274" t="s">
        <v>39</v>
      </c>
      <c r="E1274" s="1" t="s">
        <v>5059</v>
      </c>
      <c r="F1274" s="1" t="s">
        <v>5455</v>
      </c>
      <c r="G1274" s="1" t="s">
        <v>4807</v>
      </c>
      <c r="H1274" s="1"/>
      <c r="I1274" s="1"/>
      <c r="J1274" s="1"/>
      <c r="K1274" s="1"/>
      <c r="L1274">
        <v>1</v>
      </c>
      <c r="M1274">
        <v>1</v>
      </c>
      <c r="N1274" s="1"/>
      <c r="O1274" s="1"/>
    </row>
    <row r="1275" spans="1:15" x14ac:dyDescent="0.25">
      <c r="A1275" s="1" t="s">
        <v>3107</v>
      </c>
      <c r="B1275" t="s">
        <v>3108</v>
      </c>
      <c r="C1275" t="s">
        <v>1741</v>
      </c>
      <c r="D1275" t="s">
        <v>85</v>
      </c>
      <c r="E1275" s="1" t="s">
        <v>5059</v>
      </c>
      <c r="F1275" s="1"/>
      <c r="G1275" s="1"/>
      <c r="H1275" s="1"/>
      <c r="I1275" s="1"/>
      <c r="J1275" s="1"/>
      <c r="K1275" s="1"/>
      <c r="L1275">
        <v>0</v>
      </c>
      <c r="M1275">
        <v>0</v>
      </c>
      <c r="N1275" s="1"/>
      <c r="O1275" s="1"/>
    </row>
    <row r="1276" spans="1:15" x14ac:dyDescent="0.25">
      <c r="A1276" s="1" t="s">
        <v>2748</v>
      </c>
      <c r="B1276" t="s">
        <v>3109</v>
      </c>
      <c r="C1276" t="s">
        <v>1741</v>
      </c>
      <c r="D1276" t="s">
        <v>85</v>
      </c>
      <c r="E1276" s="1" t="s">
        <v>5059</v>
      </c>
      <c r="F1276" s="1"/>
      <c r="G1276" s="1"/>
      <c r="H1276" s="1"/>
      <c r="I1276" s="1"/>
      <c r="J1276" s="1"/>
      <c r="K1276" s="1"/>
      <c r="L1276">
        <v>0</v>
      </c>
      <c r="M1276">
        <v>0</v>
      </c>
      <c r="N1276" s="1"/>
      <c r="O1276" s="1"/>
    </row>
    <row r="1277" spans="1:15" x14ac:dyDescent="0.25">
      <c r="A1277" s="1" t="s">
        <v>3110</v>
      </c>
      <c r="B1277" t="s">
        <v>3111</v>
      </c>
      <c r="C1277" t="s">
        <v>2986</v>
      </c>
      <c r="D1277" t="s">
        <v>85</v>
      </c>
      <c r="E1277" s="1" t="s">
        <v>5059</v>
      </c>
      <c r="F1277" s="1"/>
      <c r="G1277" s="1"/>
      <c r="H1277" s="1"/>
      <c r="I1277" s="1"/>
      <c r="J1277" s="1"/>
      <c r="K1277" s="1"/>
      <c r="L1277">
        <v>0</v>
      </c>
      <c r="M1277">
        <v>0</v>
      </c>
      <c r="N1277" s="1"/>
      <c r="O1277" s="1"/>
    </row>
    <row r="1278" spans="1:15" x14ac:dyDescent="0.25">
      <c r="A1278" s="1" t="s">
        <v>3112</v>
      </c>
      <c r="B1278" t="s">
        <v>3113</v>
      </c>
      <c r="C1278" t="s">
        <v>1741</v>
      </c>
      <c r="D1278" t="s">
        <v>353</v>
      </c>
      <c r="E1278" s="1" t="s">
        <v>5059</v>
      </c>
      <c r="F1278" s="1" t="s">
        <v>4583</v>
      </c>
      <c r="G1278" s="1" t="s">
        <v>4824</v>
      </c>
      <c r="H1278" s="1"/>
      <c r="I1278" s="1"/>
      <c r="J1278" s="1"/>
      <c r="K1278" s="1"/>
      <c r="L1278">
        <v>1</v>
      </c>
      <c r="M1278">
        <v>1</v>
      </c>
      <c r="N1278" s="1"/>
      <c r="O1278" s="1"/>
    </row>
    <row r="1279" spans="1:15" x14ac:dyDescent="0.25">
      <c r="A1279" s="1" t="s">
        <v>3114</v>
      </c>
      <c r="B1279" t="s">
        <v>3115</v>
      </c>
      <c r="C1279" t="s">
        <v>1741</v>
      </c>
      <c r="D1279" t="s">
        <v>50</v>
      </c>
      <c r="E1279" s="1" t="s">
        <v>5059</v>
      </c>
      <c r="F1279" s="1"/>
      <c r="G1279" s="1"/>
      <c r="H1279" s="1"/>
      <c r="I1279" s="1"/>
      <c r="J1279" s="1"/>
      <c r="K1279" s="1"/>
      <c r="L1279">
        <v>0</v>
      </c>
      <c r="M1279">
        <v>0</v>
      </c>
      <c r="N1279" s="1"/>
      <c r="O1279" s="1"/>
    </row>
    <row r="1280" spans="1:15" x14ac:dyDescent="0.25">
      <c r="A1280" s="1" t="s">
        <v>2925</v>
      </c>
      <c r="B1280" t="s">
        <v>3116</v>
      </c>
      <c r="C1280" t="s">
        <v>1741</v>
      </c>
      <c r="D1280" t="s">
        <v>310</v>
      </c>
      <c r="E1280" s="1" t="s">
        <v>5059</v>
      </c>
      <c r="F1280" s="1" t="s">
        <v>4609</v>
      </c>
      <c r="G1280" s="1" t="s">
        <v>4808</v>
      </c>
      <c r="H1280" s="1"/>
      <c r="I1280" s="1"/>
      <c r="J1280" s="1"/>
      <c r="K1280" s="1"/>
      <c r="L1280">
        <v>1</v>
      </c>
      <c r="M1280">
        <v>1</v>
      </c>
      <c r="N1280" s="1"/>
      <c r="O1280" s="1"/>
    </row>
    <row r="1281" spans="1:15" x14ac:dyDescent="0.25">
      <c r="A1281" s="1" t="s">
        <v>3117</v>
      </c>
      <c r="B1281" t="s">
        <v>3118</v>
      </c>
      <c r="C1281" t="s">
        <v>1741</v>
      </c>
      <c r="D1281" t="s">
        <v>59</v>
      </c>
      <c r="E1281" s="1" t="s">
        <v>5059</v>
      </c>
      <c r="F1281" s="1" t="s">
        <v>5459</v>
      </c>
      <c r="G1281" s="1" t="s">
        <v>4808</v>
      </c>
      <c r="H1281" s="1"/>
      <c r="I1281" s="1"/>
      <c r="J1281" s="1"/>
      <c r="K1281" s="1"/>
      <c r="L1281">
        <v>1</v>
      </c>
      <c r="M1281">
        <v>1</v>
      </c>
      <c r="N1281" s="1"/>
      <c r="O1281" s="1"/>
    </row>
    <row r="1282" spans="1:15" x14ac:dyDescent="0.25">
      <c r="A1282" s="1" t="s">
        <v>2709</v>
      </c>
      <c r="B1282" t="s">
        <v>3119</v>
      </c>
      <c r="C1282" t="s">
        <v>1741</v>
      </c>
      <c r="D1282" t="s">
        <v>42</v>
      </c>
      <c r="E1282" s="1" t="s">
        <v>5059</v>
      </c>
      <c r="F1282" s="1" t="s">
        <v>5458</v>
      </c>
      <c r="G1282" s="1" t="s">
        <v>4807</v>
      </c>
      <c r="H1282" s="1"/>
      <c r="I1282" s="1"/>
      <c r="J1282" s="1"/>
      <c r="K1282" s="1"/>
      <c r="L1282">
        <v>1</v>
      </c>
      <c r="M1282">
        <v>1</v>
      </c>
      <c r="N1282" s="1"/>
      <c r="O1282" s="1"/>
    </row>
    <row r="1283" spans="1:15" x14ac:dyDescent="0.25">
      <c r="A1283" s="1" t="s">
        <v>2648</v>
      </c>
      <c r="B1283" t="s">
        <v>5428</v>
      </c>
      <c r="C1283" t="s">
        <v>1741</v>
      </c>
      <c r="D1283" t="s">
        <v>68</v>
      </c>
      <c r="E1283" s="1" t="s">
        <v>4960</v>
      </c>
      <c r="F1283" s="1" t="s">
        <v>5227</v>
      </c>
      <c r="G1283" s="1" t="s">
        <v>4827</v>
      </c>
      <c r="H1283" s="1"/>
      <c r="I1283" s="1"/>
      <c r="J1283" s="1"/>
      <c r="K1283" s="1"/>
      <c r="L1283">
        <v>1</v>
      </c>
      <c r="M1283">
        <v>1</v>
      </c>
      <c r="N1283" s="1"/>
      <c r="O1283" s="1"/>
    </row>
    <row r="1284" spans="1:15" x14ac:dyDescent="0.25">
      <c r="A1284" s="1" t="s">
        <v>3120</v>
      </c>
      <c r="B1284" t="s">
        <v>3121</v>
      </c>
      <c r="C1284" t="s">
        <v>1741</v>
      </c>
      <c r="D1284" t="s">
        <v>50</v>
      </c>
      <c r="E1284" s="1" t="s">
        <v>5059</v>
      </c>
      <c r="F1284" s="1"/>
      <c r="G1284" s="1"/>
      <c r="H1284" s="1"/>
      <c r="I1284" s="1"/>
      <c r="J1284" s="1"/>
      <c r="K1284" s="1"/>
      <c r="L1284">
        <v>0</v>
      </c>
      <c r="M1284">
        <v>0</v>
      </c>
      <c r="N1284" s="1"/>
      <c r="O1284" s="1"/>
    </row>
    <row r="1285" spans="1:15" x14ac:dyDescent="0.25">
      <c r="A1285" s="1" t="s">
        <v>2650</v>
      </c>
      <c r="B1285" t="s">
        <v>2651</v>
      </c>
      <c r="C1285" t="s">
        <v>1741</v>
      </c>
      <c r="D1285" t="s">
        <v>50</v>
      </c>
      <c r="E1285" s="1" t="s">
        <v>4960</v>
      </c>
      <c r="F1285" s="1"/>
      <c r="G1285" s="1"/>
      <c r="H1285" s="1"/>
      <c r="I1285" s="1"/>
      <c r="J1285" s="1"/>
      <c r="K1285" s="1"/>
      <c r="L1285">
        <v>0</v>
      </c>
      <c r="M1285">
        <v>0</v>
      </c>
      <c r="N1285" s="1"/>
      <c r="O1285" s="1"/>
    </row>
    <row r="1286" spans="1:15" x14ac:dyDescent="0.25">
      <c r="A1286" s="1" t="s">
        <v>3122</v>
      </c>
      <c r="B1286" t="s">
        <v>3123</v>
      </c>
      <c r="C1286" t="s">
        <v>2986</v>
      </c>
      <c r="D1286" t="s">
        <v>353</v>
      </c>
      <c r="E1286" s="1" t="s">
        <v>5059</v>
      </c>
      <c r="F1286" s="1" t="s">
        <v>5476</v>
      </c>
      <c r="G1286" s="1" t="s">
        <v>4827</v>
      </c>
      <c r="H1286" s="1"/>
      <c r="I1286" s="1"/>
      <c r="J1286" s="1"/>
      <c r="K1286" s="1"/>
      <c r="L1286">
        <v>1</v>
      </c>
      <c r="M1286">
        <v>1</v>
      </c>
      <c r="N1286" s="1"/>
      <c r="O1286" s="1"/>
    </row>
    <row r="1287" spans="1:15" x14ac:dyDescent="0.25">
      <c r="A1287" s="1" t="s">
        <v>2652</v>
      </c>
      <c r="B1287" t="s">
        <v>2653</v>
      </c>
      <c r="C1287" t="s">
        <v>1741</v>
      </c>
      <c r="D1287" t="s">
        <v>50</v>
      </c>
      <c r="E1287" s="1" t="s">
        <v>5059</v>
      </c>
      <c r="F1287" s="1" t="s">
        <v>5300</v>
      </c>
      <c r="G1287" s="1" t="s">
        <v>4812</v>
      </c>
      <c r="H1287" s="1"/>
      <c r="I1287" s="1"/>
      <c r="J1287" s="1"/>
      <c r="K1287" s="1"/>
      <c r="L1287">
        <v>1</v>
      </c>
      <c r="M1287">
        <v>1</v>
      </c>
      <c r="N1287" s="1"/>
      <c r="O1287" s="1"/>
    </row>
    <row r="1288" spans="1:15" x14ac:dyDescent="0.25">
      <c r="A1288" s="1" t="s">
        <v>3124</v>
      </c>
      <c r="B1288" t="s">
        <v>3125</v>
      </c>
      <c r="C1288" t="s">
        <v>2986</v>
      </c>
      <c r="D1288" t="s">
        <v>7</v>
      </c>
      <c r="E1288" s="1" t="s">
        <v>5059</v>
      </c>
      <c r="F1288" s="1"/>
      <c r="G1288" s="1"/>
      <c r="H1288" s="1"/>
      <c r="I1288" s="1"/>
      <c r="J1288" s="1"/>
      <c r="K1288" s="1"/>
      <c r="L1288">
        <v>0</v>
      </c>
      <c r="M1288">
        <v>0</v>
      </c>
      <c r="N1288" s="1"/>
      <c r="O1288" s="1"/>
    </row>
    <row r="1289" spans="1:15" x14ac:dyDescent="0.25">
      <c r="A1289" s="1" t="s">
        <v>2683</v>
      </c>
      <c r="B1289" t="s">
        <v>2684</v>
      </c>
      <c r="C1289" t="s">
        <v>1741</v>
      </c>
      <c r="D1289" t="s">
        <v>233</v>
      </c>
      <c r="E1289" s="1" t="s">
        <v>4960</v>
      </c>
      <c r="F1289" s="1" t="s">
        <v>4674</v>
      </c>
      <c r="G1289" s="1" t="s">
        <v>4807</v>
      </c>
      <c r="H1289" s="1"/>
      <c r="I1289" s="1"/>
      <c r="J1289" s="1"/>
      <c r="K1289" s="1"/>
      <c r="L1289">
        <v>1</v>
      </c>
      <c r="M1289">
        <v>1</v>
      </c>
      <c r="N1289" s="1"/>
      <c r="O1289" s="1"/>
    </row>
    <row r="1290" spans="1:15" x14ac:dyDescent="0.25">
      <c r="A1290" s="1" t="s">
        <v>2692</v>
      </c>
      <c r="B1290" t="s">
        <v>3126</v>
      </c>
      <c r="C1290" t="s">
        <v>1741</v>
      </c>
      <c r="D1290" t="s">
        <v>68</v>
      </c>
      <c r="E1290" s="1" t="s">
        <v>5059</v>
      </c>
      <c r="F1290" s="1" t="s">
        <v>5363</v>
      </c>
      <c r="G1290" s="1" t="s">
        <v>4807</v>
      </c>
      <c r="H1290" s="1"/>
      <c r="I1290" s="1"/>
      <c r="J1290" s="1"/>
      <c r="K1290" s="1"/>
      <c r="L1290">
        <v>1</v>
      </c>
      <c r="M1290">
        <v>1</v>
      </c>
      <c r="N1290" s="1"/>
      <c r="O1290" s="1"/>
    </row>
    <row r="1291" spans="1:15" x14ac:dyDescent="0.25">
      <c r="A1291" s="1" t="s">
        <v>3127</v>
      </c>
      <c r="B1291" t="s">
        <v>3128</v>
      </c>
      <c r="C1291" t="s">
        <v>1746</v>
      </c>
      <c r="D1291" t="s">
        <v>510</v>
      </c>
      <c r="E1291" s="1" t="s">
        <v>5059</v>
      </c>
      <c r="F1291" s="1"/>
      <c r="G1291" s="1"/>
      <c r="H1291" s="1"/>
      <c r="I1291" s="1"/>
      <c r="J1291" s="1"/>
      <c r="K1291" s="1"/>
      <c r="L1291">
        <v>0</v>
      </c>
      <c r="M1291">
        <v>0</v>
      </c>
      <c r="N1291" s="1"/>
      <c r="O1291" s="1"/>
    </row>
    <row r="1292" spans="1:15" x14ac:dyDescent="0.25">
      <c r="A1292" s="1" t="s">
        <v>3129</v>
      </c>
      <c r="B1292" t="s">
        <v>3130</v>
      </c>
      <c r="C1292" t="s">
        <v>2986</v>
      </c>
      <c r="D1292" t="s">
        <v>42</v>
      </c>
      <c r="E1292" s="1" t="s">
        <v>5059</v>
      </c>
      <c r="F1292" s="1" t="s">
        <v>5333</v>
      </c>
      <c r="G1292" s="1" t="s">
        <v>4807</v>
      </c>
      <c r="H1292" s="1"/>
      <c r="I1292" s="1"/>
      <c r="J1292" s="1"/>
      <c r="K1292" s="1"/>
      <c r="L1292">
        <v>1</v>
      </c>
      <c r="M1292">
        <v>1</v>
      </c>
      <c r="N1292" s="1"/>
      <c r="O1292" s="1"/>
    </row>
    <row r="1293" spans="1:15" x14ac:dyDescent="0.25">
      <c r="A1293" s="1" t="s">
        <v>2685</v>
      </c>
      <c r="B1293" t="s">
        <v>3131</v>
      </c>
      <c r="C1293" t="s">
        <v>2986</v>
      </c>
      <c r="D1293" t="s">
        <v>23</v>
      </c>
      <c r="E1293" s="1" t="s">
        <v>5059</v>
      </c>
      <c r="F1293" s="1"/>
      <c r="G1293" s="1"/>
      <c r="H1293" s="1"/>
      <c r="I1293" s="1"/>
      <c r="J1293" s="1"/>
      <c r="K1293" s="1"/>
      <c r="L1293">
        <v>0</v>
      </c>
      <c r="M1293">
        <v>0</v>
      </c>
      <c r="N1293" s="1"/>
      <c r="O1293" s="1"/>
    </row>
    <row r="1294" spans="1:15" x14ac:dyDescent="0.25">
      <c r="A1294" s="1" t="s">
        <v>2687</v>
      </c>
      <c r="B1294" t="s">
        <v>3132</v>
      </c>
      <c r="C1294" t="s">
        <v>2986</v>
      </c>
      <c r="D1294" t="s">
        <v>7</v>
      </c>
      <c r="E1294" s="1" t="s">
        <v>5059</v>
      </c>
      <c r="F1294" s="1"/>
      <c r="G1294" s="1"/>
      <c r="H1294" s="1"/>
      <c r="I1294" s="1"/>
      <c r="J1294" s="1"/>
      <c r="K1294" s="1"/>
      <c r="L1294">
        <v>0</v>
      </c>
      <c r="M1294">
        <v>0</v>
      </c>
      <c r="N1294" s="1"/>
      <c r="O1294" s="1"/>
    </row>
    <row r="1295" spans="1:15" x14ac:dyDescent="0.25">
      <c r="A1295" s="1" t="s">
        <v>2693</v>
      </c>
      <c r="B1295" t="s">
        <v>3133</v>
      </c>
      <c r="C1295" t="s">
        <v>1741</v>
      </c>
      <c r="D1295" t="s">
        <v>205</v>
      </c>
      <c r="E1295" s="1" t="s">
        <v>5059</v>
      </c>
      <c r="F1295" s="1" t="s">
        <v>5127</v>
      </c>
      <c r="G1295" s="1" t="s">
        <v>4807</v>
      </c>
      <c r="H1295" s="1"/>
      <c r="I1295" s="1"/>
      <c r="J1295" s="1"/>
      <c r="K1295" s="1"/>
      <c r="L1295">
        <v>1</v>
      </c>
      <c r="M1295">
        <v>1</v>
      </c>
      <c r="N1295" s="1"/>
      <c r="O1295" s="1"/>
    </row>
    <row r="1296" spans="1:15" x14ac:dyDescent="0.25">
      <c r="A1296" s="1" t="s">
        <v>2695</v>
      </c>
      <c r="B1296" t="s">
        <v>3135</v>
      </c>
      <c r="C1296" t="s">
        <v>2986</v>
      </c>
      <c r="D1296" t="s">
        <v>168</v>
      </c>
      <c r="E1296" s="1" t="s">
        <v>5059</v>
      </c>
      <c r="F1296" s="1"/>
      <c r="G1296" s="1"/>
      <c r="H1296" s="1"/>
      <c r="I1296" s="1"/>
      <c r="J1296" s="1"/>
      <c r="K1296" s="1"/>
      <c r="L1296">
        <v>0</v>
      </c>
      <c r="M1296">
        <v>0</v>
      </c>
      <c r="N1296" s="1"/>
      <c r="O1296" s="1"/>
    </row>
    <row r="1297" spans="1:15" x14ac:dyDescent="0.25">
      <c r="A1297" s="1" t="s">
        <v>3136</v>
      </c>
      <c r="B1297" t="s">
        <v>3137</v>
      </c>
      <c r="C1297" t="s">
        <v>2986</v>
      </c>
      <c r="D1297" t="s">
        <v>353</v>
      </c>
      <c r="E1297" s="1" t="s">
        <v>5059</v>
      </c>
      <c r="F1297" s="1" t="s">
        <v>5628</v>
      </c>
      <c r="G1297" s="1" t="s">
        <v>4827</v>
      </c>
      <c r="H1297" s="1"/>
      <c r="I1297" s="1"/>
      <c r="J1297" s="1"/>
      <c r="K1297" s="1"/>
      <c r="L1297">
        <v>1</v>
      </c>
      <c r="M1297">
        <v>1</v>
      </c>
      <c r="N1297" s="1"/>
      <c r="O1297" s="1"/>
    </row>
    <row r="1298" spans="1:15" x14ac:dyDescent="0.25">
      <c r="A1298" s="1" t="s">
        <v>2696</v>
      </c>
      <c r="B1298" t="s">
        <v>3138</v>
      </c>
      <c r="C1298" t="s">
        <v>1741</v>
      </c>
      <c r="D1298" t="s">
        <v>50</v>
      </c>
      <c r="E1298" s="1" t="s">
        <v>5059</v>
      </c>
      <c r="F1298" s="1"/>
      <c r="G1298" s="1"/>
      <c r="H1298" s="1"/>
      <c r="I1298" s="1"/>
      <c r="J1298" s="1"/>
      <c r="K1298" s="1"/>
      <c r="L1298">
        <v>0</v>
      </c>
      <c r="M1298">
        <v>0</v>
      </c>
      <c r="N1298" s="1"/>
      <c r="O1298" s="1"/>
    </row>
    <row r="1299" spans="1:15" x14ac:dyDescent="0.25">
      <c r="A1299" s="1" t="s">
        <v>2703</v>
      </c>
      <c r="B1299" t="s">
        <v>3139</v>
      </c>
      <c r="C1299" t="s">
        <v>2986</v>
      </c>
      <c r="D1299" t="s">
        <v>310</v>
      </c>
      <c r="E1299" s="1" t="s">
        <v>5059</v>
      </c>
      <c r="F1299" s="1"/>
      <c r="G1299" s="1"/>
      <c r="H1299" s="1"/>
      <c r="I1299" s="1"/>
      <c r="J1299" s="1"/>
      <c r="K1299" s="1"/>
      <c r="L1299">
        <v>0</v>
      </c>
      <c r="M1299">
        <v>0</v>
      </c>
      <c r="N1299" s="1"/>
      <c r="O1299" s="1"/>
    </row>
    <row r="1300" spans="1:15" x14ac:dyDescent="0.25">
      <c r="A1300" s="1" t="s">
        <v>2704</v>
      </c>
      <c r="B1300" t="s">
        <v>3140</v>
      </c>
      <c r="C1300" t="s">
        <v>2986</v>
      </c>
      <c r="D1300" t="s">
        <v>68</v>
      </c>
      <c r="E1300" s="1" t="s">
        <v>5059</v>
      </c>
      <c r="F1300" s="1" t="s">
        <v>5479</v>
      </c>
      <c r="G1300" s="1" t="s">
        <v>4807</v>
      </c>
      <c r="H1300" s="1"/>
      <c r="I1300" s="1"/>
      <c r="J1300" s="1"/>
      <c r="K1300" s="1"/>
      <c r="L1300">
        <v>1</v>
      </c>
      <c r="M1300">
        <v>1</v>
      </c>
      <c r="N1300" s="1"/>
      <c r="O1300" s="1"/>
    </row>
    <row r="1301" spans="1:15" x14ac:dyDescent="0.25">
      <c r="A1301" s="1" t="s">
        <v>2705</v>
      </c>
      <c r="B1301" t="s">
        <v>3141</v>
      </c>
      <c r="C1301" t="s">
        <v>2986</v>
      </c>
      <c r="D1301" t="s">
        <v>151</v>
      </c>
      <c r="E1301" s="1" t="s">
        <v>5059</v>
      </c>
      <c r="F1301" s="1" t="s">
        <v>5119</v>
      </c>
      <c r="G1301" s="1" t="s">
        <v>4807</v>
      </c>
      <c r="H1301" s="1"/>
      <c r="I1301" s="1"/>
      <c r="J1301" s="1"/>
      <c r="K1301" s="1"/>
      <c r="L1301">
        <v>1</v>
      </c>
      <c r="M1301">
        <v>1</v>
      </c>
      <c r="N1301" s="1"/>
      <c r="O1301" s="1"/>
    </row>
    <row r="1302" spans="1:15" x14ac:dyDescent="0.25">
      <c r="A1302" s="1" t="s">
        <v>2708</v>
      </c>
      <c r="B1302" t="s">
        <v>3142</v>
      </c>
      <c r="C1302" t="s">
        <v>2986</v>
      </c>
      <c r="D1302" t="s">
        <v>23</v>
      </c>
      <c r="E1302" s="1" t="s">
        <v>5059</v>
      </c>
      <c r="F1302" s="1"/>
      <c r="G1302" s="1"/>
      <c r="H1302" s="1"/>
      <c r="I1302" s="1"/>
      <c r="J1302" s="1"/>
      <c r="K1302" s="1"/>
      <c r="L1302">
        <v>0</v>
      </c>
      <c r="M1302">
        <v>0</v>
      </c>
      <c r="N1302" s="1"/>
      <c r="O1302" s="1"/>
    </row>
    <row r="1303" spans="1:15" x14ac:dyDescent="0.25">
      <c r="A1303" s="1" t="s">
        <v>2719</v>
      </c>
      <c r="B1303" t="s">
        <v>3143</v>
      </c>
      <c r="C1303" t="s">
        <v>1741</v>
      </c>
      <c r="D1303" t="s">
        <v>85</v>
      </c>
      <c r="E1303" s="1" t="s">
        <v>5059</v>
      </c>
      <c r="F1303" s="1"/>
      <c r="G1303" s="1"/>
      <c r="H1303" s="1"/>
      <c r="I1303" s="1"/>
      <c r="J1303" s="1"/>
      <c r="K1303" s="1"/>
      <c r="L1303">
        <v>0</v>
      </c>
      <c r="M1303">
        <v>0</v>
      </c>
      <c r="N1303" s="1"/>
      <c r="O1303" s="1"/>
    </row>
    <row r="1304" spans="1:15" x14ac:dyDescent="0.25">
      <c r="A1304" s="1" t="s">
        <v>2928</v>
      </c>
      <c r="B1304" t="s">
        <v>3144</v>
      </c>
      <c r="C1304" t="s">
        <v>1741</v>
      </c>
      <c r="D1304" t="s">
        <v>6</v>
      </c>
      <c r="E1304" s="1" t="s">
        <v>5059</v>
      </c>
      <c r="F1304" s="1"/>
      <c r="G1304" s="1"/>
      <c r="H1304" s="1"/>
      <c r="I1304" s="1"/>
      <c r="J1304" s="1"/>
      <c r="K1304" s="1"/>
      <c r="L1304">
        <v>0</v>
      </c>
      <c r="M1304">
        <v>0</v>
      </c>
      <c r="N1304" s="1"/>
      <c r="O1304" s="1"/>
    </row>
    <row r="1305" spans="1:15" x14ac:dyDescent="0.25">
      <c r="A1305" s="1" t="s">
        <v>2724</v>
      </c>
      <c r="B1305" t="s">
        <v>3145</v>
      </c>
      <c r="C1305" t="s">
        <v>2986</v>
      </c>
      <c r="D1305" t="s">
        <v>49</v>
      </c>
      <c r="E1305" s="1" t="s">
        <v>5059</v>
      </c>
      <c r="F1305" s="1"/>
      <c r="G1305" s="1"/>
      <c r="H1305" s="1"/>
      <c r="I1305" s="1"/>
      <c r="J1305" s="1"/>
      <c r="K1305" s="1"/>
      <c r="L1305">
        <v>0</v>
      </c>
      <c r="M1305">
        <v>0</v>
      </c>
      <c r="N1305" s="1"/>
      <c r="O1305" s="1"/>
    </row>
    <row r="1306" spans="1:15" x14ac:dyDescent="0.25">
      <c r="A1306" s="1" t="s">
        <v>2725</v>
      </c>
      <c r="B1306" t="s">
        <v>3146</v>
      </c>
      <c r="C1306" t="s">
        <v>2986</v>
      </c>
      <c r="D1306" t="s">
        <v>39</v>
      </c>
      <c r="E1306" s="1" t="s">
        <v>5059</v>
      </c>
      <c r="F1306" s="1"/>
      <c r="G1306" s="1"/>
      <c r="H1306" s="1"/>
      <c r="I1306" s="1"/>
      <c r="J1306" s="1"/>
      <c r="K1306" s="1"/>
      <c r="L1306">
        <v>0</v>
      </c>
      <c r="M1306">
        <v>0</v>
      </c>
      <c r="N1306" s="1"/>
      <c r="O1306" s="1"/>
    </row>
    <row r="1307" spans="1:15" x14ac:dyDescent="0.25">
      <c r="A1307" s="1" t="s">
        <v>3147</v>
      </c>
      <c r="B1307" t="s">
        <v>3148</v>
      </c>
      <c r="C1307" t="s">
        <v>2986</v>
      </c>
      <c r="D1307" t="s">
        <v>23</v>
      </c>
      <c r="E1307" s="1" t="s">
        <v>5059</v>
      </c>
      <c r="F1307" s="1"/>
      <c r="G1307" s="1"/>
      <c r="H1307" s="1"/>
      <c r="I1307" s="1"/>
      <c r="J1307" s="1"/>
      <c r="K1307" s="1"/>
      <c r="L1307">
        <v>0</v>
      </c>
      <c r="M1307">
        <v>0</v>
      </c>
      <c r="N1307" s="1"/>
      <c r="O1307" s="1"/>
    </row>
    <row r="1308" spans="1:15" x14ac:dyDescent="0.25">
      <c r="A1308" s="1" t="s">
        <v>3149</v>
      </c>
      <c r="B1308" t="s">
        <v>3150</v>
      </c>
      <c r="C1308" t="s">
        <v>2986</v>
      </c>
      <c r="D1308" t="s">
        <v>23</v>
      </c>
      <c r="E1308" s="1" t="s">
        <v>5059</v>
      </c>
      <c r="F1308" s="1"/>
      <c r="G1308" s="1"/>
      <c r="H1308" s="1"/>
      <c r="I1308" s="1"/>
      <c r="J1308" s="1"/>
      <c r="K1308" s="1"/>
      <c r="L1308">
        <v>0</v>
      </c>
      <c r="M1308">
        <v>0</v>
      </c>
      <c r="N1308" s="1"/>
      <c r="O1308" s="1"/>
    </row>
    <row r="1309" spans="1:15" x14ac:dyDescent="0.25">
      <c r="A1309" s="1" t="s">
        <v>3151</v>
      </c>
      <c r="B1309" t="s">
        <v>3152</v>
      </c>
      <c r="C1309" t="s">
        <v>1741</v>
      </c>
      <c r="D1309" t="s">
        <v>6</v>
      </c>
      <c r="E1309" s="1" t="s">
        <v>5059</v>
      </c>
      <c r="F1309" s="1" t="s">
        <v>4639</v>
      </c>
      <c r="G1309" s="1" t="s">
        <v>4827</v>
      </c>
      <c r="H1309" s="1"/>
      <c r="I1309" s="1"/>
      <c r="J1309" s="1"/>
      <c r="K1309" s="1"/>
      <c r="L1309">
        <v>1</v>
      </c>
      <c r="M1309">
        <v>1</v>
      </c>
      <c r="N1309" s="1"/>
      <c r="O1309" s="1"/>
    </row>
    <row r="1310" spans="1:15" x14ac:dyDescent="0.25">
      <c r="A1310" s="1" t="s">
        <v>2736</v>
      </c>
      <c r="B1310" t="s">
        <v>3153</v>
      </c>
      <c r="C1310" t="s">
        <v>1741</v>
      </c>
      <c r="D1310" t="s">
        <v>7</v>
      </c>
      <c r="E1310" s="1" t="s">
        <v>5059</v>
      </c>
      <c r="F1310" s="1" t="s">
        <v>5385</v>
      </c>
      <c r="G1310" s="1" t="s">
        <v>4807</v>
      </c>
      <c r="H1310" s="1"/>
      <c r="I1310" s="1"/>
      <c r="J1310" s="1"/>
      <c r="K1310" s="1"/>
      <c r="L1310">
        <v>1</v>
      </c>
      <c r="M1310">
        <v>1</v>
      </c>
      <c r="N1310" s="1"/>
      <c r="O1310" s="1"/>
    </row>
    <row r="1311" spans="1:15" x14ac:dyDescent="0.25">
      <c r="A1311" s="1" t="s">
        <v>3154</v>
      </c>
      <c r="B1311" t="s">
        <v>3155</v>
      </c>
      <c r="C1311" t="s">
        <v>1741</v>
      </c>
      <c r="D1311" t="s">
        <v>7</v>
      </c>
      <c r="E1311" s="1" t="s">
        <v>5059</v>
      </c>
      <c r="F1311" s="1" t="s">
        <v>4568</v>
      </c>
      <c r="G1311" s="1" t="s">
        <v>4807</v>
      </c>
      <c r="H1311" s="1"/>
      <c r="I1311" s="1"/>
      <c r="J1311" s="1"/>
      <c r="K1311" s="1"/>
      <c r="L1311">
        <v>1</v>
      </c>
      <c r="M1311">
        <v>1</v>
      </c>
      <c r="N1311" s="1"/>
      <c r="O1311" s="1"/>
    </row>
    <row r="1312" spans="1:15" x14ac:dyDescent="0.25">
      <c r="A1312" s="1" t="s">
        <v>3156</v>
      </c>
      <c r="B1312" t="s">
        <v>5507</v>
      </c>
      <c r="C1312" t="s">
        <v>1741</v>
      </c>
      <c r="D1312" t="s">
        <v>6</v>
      </c>
      <c r="E1312" s="1" t="s">
        <v>5059</v>
      </c>
      <c r="F1312" s="1"/>
      <c r="G1312" s="1"/>
      <c r="H1312" s="1"/>
      <c r="I1312" s="1"/>
      <c r="J1312" s="1"/>
      <c r="K1312" s="1"/>
      <c r="L1312">
        <v>0</v>
      </c>
      <c r="M1312">
        <v>0</v>
      </c>
      <c r="N1312" s="1"/>
      <c r="O1312" s="1"/>
    </row>
    <row r="1313" spans="1:15" x14ac:dyDescent="0.25">
      <c r="A1313" s="1" t="s">
        <v>2738</v>
      </c>
      <c r="B1313" t="s">
        <v>3158</v>
      </c>
      <c r="C1313" t="s">
        <v>1741</v>
      </c>
      <c r="D1313" t="s">
        <v>68</v>
      </c>
      <c r="E1313" s="1" t="s">
        <v>5059</v>
      </c>
      <c r="F1313" s="1" t="s">
        <v>5400</v>
      </c>
      <c r="G1313" s="1" t="s">
        <v>4812</v>
      </c>
      <c r="H1313" s="1"/>
      <c r="I1313" s="1"/>
      <c r="J1313" s="1"/>
      <c r="K1313" s="1"/>
      <c r="L1313">
        <v>1</v>
      </c>
      <c r="M1313">
        <v>1</v>
      </c>
      <c r="N1313" s="1"/>
      <c r="O1313" s="1"/>
    </row>
    <row r="1314" spans="1:15" x14ac:dyDescent="0.25">
      <c r="A1314" s="1" t="s">
        <v>2742</v>
      </c>
      <c r="B1314" t="s">
        <v>3159</v>
      </c>
      <c r="C1314" t="s">
        <v>1741</v>
      </c>
      <c r="D1314" t="s">
        <v>205</v>
      </c>
      <c r="E1314" s="1" t="s">
        <v>5059</v>
      </c>
      <c r="F1314" s="1" t="s">
        <v>5118</v>
      </c>
      <c r="G1314" s="1" t="s">
        <v>4807</v>
      </c>
      <c r="H1314" s="1"/>
      <c r="I1314" s="1"/>
      <c r="J1314" s="1"/>
      <c r="K1314" s="1"/>
      <c r="L1314">
        <v>1</v>
      </c>
      <c r="M1314">
        <v>1</v>
      </c>
      <c r="N1314" s="1"/>
      <c r="O1314" s="1"/>
    </row>
    <row r="1315" spans="1:15" x14ac:dyDescent="0.25">
      <c r="A1315" s="1" t="s">
        <v>2743</v>
      </c>
      <c r="B1315" t="s">
        <v>3162</v>
      </c>
      <c r="C1315" t="s">
        <v>1741</v>
      </c>
      <c r="D1315" t="s">
        <v>50</v>
      </c>
      <c r="E1315" s="1" t="s">
        <v>5059</v>
      </c>
      <c r="F1315" s="1" t="s">
        <v>4670</v>
      </c>
      <c r="G1315" s="1" t="s">
        <v>4807</v>
      </c>
      <c r="H1315" s="1"/>
      <c r="I1315" s="1"/>
      <c r="J1315" s="1"/>
      <c r="K1315" s="1"/>
      <c r="L1315">
        <v>1</v>
      </c>
      <c r="M1315">
        <v>1</v>
      </c>
      <c r="N1315" s="1"/>
      <c r="O1315" s="1"/>
    </row>
    <row r="1316" spans="1:15" x14ac:dyDescent="0.25">
      <c r="A1316" s="1" t="s">
        <v>3163</v>
      </c>
      <c r="B1316" t="s">
        <v>3164</v>
      </c>
      <c r="C1316" t="s">
        <v>1741</v>
      </c>
      <c r="D1316" t="s">
        <v>168</v>
      </c>
      <c r="E1316" s="1" t="s">
        <v>5059</v>
      </c>
      <c r="F1316" s="1"/>
      <c r="G1316" s="1"/>
      <c r="H1316" s="1"/>
      <c r="I1316" s="1"/>
      <c r="J1316" s="1"/>
      <c r="K1316" s="1"/>
      <c r="L1316">
        <v>0</v>
      </c>
      <c r="M1316">
        <v>0</v>
      </c>
      <c r="N1316" s="1"/>
      <c r="O1316" s="1"/>
    </row>
    <row r="1317" spans="1:15" x14ac:dyDescent="0.25">
      <c r="A1317" s="1" t="s">
        <v>2745</v>
      </c>
      <c r="B1317" t="s">
        <v>3165</v>
      </c>
      <c r="C1317" t="s">
        <v>1746</v>
      </c>
      <c r="D1317" t="s">
        <v>210</v>
      </c>
      <c r="E1317" s="1" t="s">
        <v>5059</v>
      </c>
      <c r="F1317" s="1" t="s">
        <v>5119</v>
      </c>
      <c r="G1317" s="1" t="s">
        <v>4807</v>
      </c>
      <c r="H1317" s="1"/>
      <c r="I1317" s="1"/>
      <c r="J1317" s="1"/>
      <c r="K1317" s="1"/>
      <c r="L1317">
        <v>1</v>
      </c>
      <c r="M1317">
        <v>1</v>
      </c>
      <c r="N1317" s="1"/>
      <c r="O1317" s="1"/>
    </row>
    <row r="1318" spans="1:15" x14ac:dyDescent="0.25">
      <c r="A1318" s="1" t="s">
        <v>2746</v>
      </c>
      <c r="B1318" t="s">
        <v>3166</v>
      </c>
      <c r="C1318" t="s">
        <v>2986</v>
      </c>
      <c r="D1318" t="s">
        <v>310</v>
      </c>
      <c r="E1318" s="1" t="s">
        <v>5059</v>
      </c>
      <c r="F1318" s="1" t="s">
        <v>5550</v>
      </c>
      <c r="G1318" s="1" t="s">
        <v>4807</v>
      </c>
      <c r="H1318" s="1"/>
      <c r="I1318" s="1"/>
      <c r="J1318" s="1"/>
      <c r="K1318" s="1"/>
      <c r="L1318">
        <v>1</v>
      </c>
      <c r="M1318">
        <v>1</v>
      </c>
      <c r="N1318" s="1"/>
      <c r="O1318" s="1"/>
    </row>
    <row r="1319" spans="1:15" x14ac:dyDescent="0.25">
      <c r="A1319" s="1" t="s">
        <v>2758</v>
      </c>
      <c r="B1319" t="s">
        <v>3167</v>
      </c>
      <c r="C1319" t="s">
        <v>1741</v>
      </c>
      <c r="D1319" t="s">
        <v>50</v>
      </c>
      <c r="E1319" s="1" t="s">
        <v>5059</v>
      </c>
      <c r="F1319" s="1" t="s">
        <v>4641</v>
      </c>
      <c r="G1319" s="1" t="s">
        <v>4807</v>
      </c>
      <c r="H1319" s="1"/>
      <c r="I1319" s="1"/>
      <c r="J1319" s="1"/>
      <c r="K1319" s="1"/>
      <c r="L1319">
        <v>1</v>
      </c>
      <c r="M1319">
        <v>1</v>
      </c>
      <c r="N1319" s="1"/>
      <c r="O1319" s="1"/>
    </row>
    <row r="1320" spans="1:15" x14ac:dyDescent="0.25">
      <c r="A1320" s="1" t="s">
        <v>2765</v>
      </c>
      <c r="B1320" t="s">
        <v>3168</v>
      </c>
      <c r="C1320" t="s">
        <v>1741</v>
      </c>
      <c r="D1320" t="s">
        <v>50</v>
      </c>
      <c r="E1320" s="1" t="s">
        <v>5059</v>
      </c>
      <c r="F1320" s="1" t="s">
        <v>5021</v>
      </c>
      <c r="G1320" s="1" t="s">
        <v>4809</v>
      </c>
      <c r="H1320" s="1"/>
      <c r="I1320" s="1"/>
      <c r="J1320" s="1"/>
      <c r="K1320" s="1"/>
      <c r="L1320">
        <v>1</v>
      </c>
      <c r="M1320">
        <v>1</v>
      </c>
      <c r="N1320" s="1"/>
      <c r="O1320" s="1"/>
    </row>
    <row r="1321" spans="1:15" x14ac:dyDescent="0.25">
      <c r="A1321" s="1" t="s">
        <v>2929</v>
      </c>
      <c r="B1321" t="s">
        <v>3169</v>
      </c>
      <c r="C1321" t="s">
        <v>2986</v>
      </c>
      <c r="D1321" t="s">
        <v>7</v>
      </c>
      <c r="E1321" s="1" t="s">
        <v>5059</v>
      </c>
      <c r="F1321" s="1"/>
      <c r="G1321" s="1"/>
      <c r="H1321" s="1"/>
      <c r="I1321" s="1"/>
      <c r="J1321" s="1"/>
      <c r="K1321" s="1"/>
      <c r="L1321">
        <v>0</v>
      </c>
      <c r="M1321">
        <v>0</v>
      </c>
      <c r="N1321" s="1"/>
      <c r="O1321" s="1"/>
    </row>
    <row r="1322" spans="1:15" x14ac:dyDescent="0.25">
      <c r="A1322" s="1" t="s">
        <v>2773</v>
      </c>
      <c r="B1322" t="s">
        <v>3170</v>
      </c>
      <c r="C1322" t="s">
        <v>5</v>
      </c>
      <c r="D1322" t="s">
        <v>49</v>
      </c>
      <c r="E1322" s="1" t="s">
        <v>5059</v>
      </c>
      <c r="F1322" s="1"/>
      <c r="G1322" s="1"/>
      <c r="H1322" s="1"/>
      <c r="I1322" s="1"/>
      <c r="J1322" s="1"/>
      <c r="K1322" s="1"/>
      <c r="L1322">
        <v>0</v>
      </c>
      <c r="M1322">
        <v>0</v>
      </c>
      <c r="N1322" s="1"/>
      <c r="O1322" s="1"/>
    </row>
    <row r="1323" spans="1:15" x14ac:dyDescent="0.25">
      <c r="A1323" s="1" t="s">
        <v>2771</v>
      </c>
      <c r="B1323" t="s">
        <v>3171</v>
      </c>
      <c r="C1323" t="s">
        <v>1741</v>
      </c>
      <c r="D1323" t="s">
        <v>151</v>
      </c>
      <c r="E1323" s="1" t="s">
        <v>5059</v>
      </c>
      <c r="F1323" s="1" t="s">
        <v>5374</v>
      </c>
      <c r="G1323" s="1" t="s">
        <v>4807</v>
      </c>
      <c r="H1323" s="1"/>
      <c r="I1323" s="1"/>
      <c r="J1323" s="1"/>
      <c r="K1323" s="1"/>
      <c r="L1323">
        <v>1</v>
      </c>
      <c r="M1323">
        <v>1</v>
      </c>
      <c r="N1323" s="1"/>
      <c r="O1323" s="1"/>
    </row>
    <row r="1324" spans="1:15" x14ac:dyDescent="0.25">
      <c r="A1324" s="1" t="s">
        <v>3172</v>
      </c>
      <c r="B1324" t="s">
        <v>3173</v>
      </c>
      <c r="C1324" t="s">
        <v>2986</v>
      </c>
      <c r="D1324" t="s">
        <v>50</v>
      </c>
      <c r="E1324" s="1" t="s">
        <v>5059</v>
      </c>
      <c r="F1324" s="1" t="s">
        <v>4623</v>
      </c>
      <c r="G1324" s="1" t="s">
        <v>4807</v>
      </c>
      <c r="H1324" s="1"/>
      <c r="I1324" s="1"/>
      <c r="J1324" s="1"/>
      <c r="K1324" s="1"/>
      <c r="L1324">
        <v>1</v>
      </c>
      <c r="M1324">
        <v>1</v>
      </c>
      <c r="N1324" s="1"/>
      <c r="O1324" s="1"/>
    </row>
    <row r="1325" spans="1:15" x14ac:dyDescent="0.25">
      <c r="A1325" s="1" t="s">
        <v>2780</v>
      </c>
      <c r="B1325" t="s">
        <v>3174</v>
      </c>
      <c r="C1325" t="s">
        <v>2986</v>
      </c>
      <c r="D1325" t="s">
        <v>353</v>
      </c>
      <c r="E1325" s="1" t="s">
        <v>5059</v>
      </c>
      <c r="F1325" s="1" t="s">
        <v>5521</v>
      </c>
      <c r="G1325" s="1" t="s">
        <v>4807</v>
      </c>
      <c r="H1325" s="1"/>
      <c r="I1325" s="1"/>
      <c r="J1325" s="1"/>
      <c r="K1325" s="1"/>
      <c r="L1325">
        <v>1</v>
      </c>
      <c r="M1325">
        <v>1</v>
      </c>
      <c r="N1325" s="1"/>
      <c r="O1325" s="1"/>
    </row>
    <row r="1326" spans="1:15" x14ac:dyDescent="0.25">
      <c r="A1326" s="1" t="s">
        <v>3177</v>
      </c>
      <c r="B1326" t="s">
        <v>3178</v>
      </c>
      <c r="C1326" t="s">
        <v>2986</v>
      </c>
      <c r="D1326" t="s">
        <v>23</v>
      </c>
      <c r="E1326" s="1" t="s">
        <v>5059</v>
      </c>
      <c r="F1326" s="1"/>
      <c r="G1326" s="1"/>
      <c r="H1326" s="1"/>
      <c r="I1326" s="1"/>
      <c r="J1326" s="1"/>
      <c r="K1326" s="1"/>
      <c r="L1326">
        <v>0</v>
      </c>
      <c r="M1326">
        <v>0</v>
      </c>
      <c r="N1326" s="1"/>
      <c r="O1326" s="1"/>
    </row>
    <row r="1327" spans="1:15" x14ac:dyDescent="0.25">
      <c r="A1327" s="1" t="s">
        <v>2793</v>
      </c>
      <c r="B1327" t="s">
        <v>3179</v>
      </c>
      <c r="C1327" t="s">
        <v>2986</v>
      </c>
      <c r="D1327" t="s">
        <v>23</v>
      </c>
      <c r="E1327" s="1" t="s">
        <v>5059</v>
      </c>
      <c r="F1327" s="1" t="s">
        <v>4592</v>
      </c>
      <c r="G1327" s="1" t="s">
        <v>4809</v>
      </c>
      <c r="H1327" s="1"/>
      <c r="I1327" s="1"/>
      <c r="J1327" s="1"/>
      <c r="K1327" s="1"/>
      <c r="L1327">
        <v>1</v>
      </c>
      <c r="M1327">
        <v>1</v>
      </c>
      <c r="N1327" s="1"/>
      <c r="O1327" s="1"/>
    </row>
    <row r="1328" spans="1:15" x14ac:dyDescent="0.25">
      <c r="A1328" s="1" t="s">
        <v>2809</v>
      </c>
      <c r="B1328" t="s">
        <v>3180</v>
      </c>
      <c r="C1328" t="s">
        <v>2986</v>
      </c>
      <c r="D1328" t="s">
        <v>353</v>
      </c>
      <c r="E1328" s="1" t="s">
        <v>5059</v>
      </c>
      <c r="F1328" s="1" t="s">
        <v>5521</v>
      </c>
      <c r="G1328" s="1" t="s">
        <v>4807</v>
      </c>
      <c r="H1328" s="1"/>
      <c r="I1328" s="1"/>
      <c r="J1328" s="1"/>
      <c r="K1328" s="1"/>
      <c r="L1328">
        <v>1</v>
      </c>
      <c r="M1328">
        <v>1</v>
      </c>
      <c r="N1328" s="1"/>
      <c r="O1328" s="1"/>
    </row>
    <row r="1329" spans="1:15" x14ac:dyDescent="0.25">
      <c r="A1329" s="1" t="s">
        <v>2811</v>
      </c>
      <c r="B1329" t="s">
        <v>3181</v>
      </c>
      <c r="C1329" t="s">
        <v>2986</v>
      </c>
      <c r="D1329" t="s">
        <v>353</v>
      </c>
      <c r="E1329" s="1" t="s">
        <v>5059</v>
      </c>
      <c r="F1329" s="1"/>
      <c r="G1329" s="1"/>
      <c r="H1329" s="1"/>
      <c r="I1329" s="1"/>
      <c r="J1329" s="1"/>
      <c r="K1329" s="1"/>
      <c r="L1329">
        <v>0</v>
      </c>
      <c r="M1329">
        <v>0</v>
      </c>
      <c r="N1329" s="1"/>
      <c r="O1329" s="1"/>
    </row>
    <row r="1330" spans="1:15" x14ac:dyDescent="0.25">
      <c r="A1330" s="1" t="s">
        <v>3182</v>
      </c>
      <c r="B1330" t="s">
        <v>3183</v>
      </c>
      <c r="C1330" t="s">
        <v>2986</v>
      </c>
      <c r="D1330" t="s">
        <v>353</v>
      </c>
      <c r="E1330" s="1" t="s">
        <v>5059</v>
      </c>
      <c r="F1330" s="1" t="s">
        <v>5585</v>
      </c>
      <c r="G1330" s="1" t="s">
        <v>4807</v>
      </c>
      <c r="H1330" s="1"/>
      <c r="I1330" s="1"/>
      <c r="J1330" s="1"/>
      <c r="K1330" s="1"/>
      <c r="L1330">
        <v>1</v>
      </c>
      <c r="M1330">
        <v>1</v>
      </c>
      <c r="N1330" s="1"/>
      <c r="O1330" s="1"/>
    </row>
    <row r="1331" spans="1:15" x14ac:dyDescent="0.25">
      <c r="A1331" s="1" t="s">
        <v>3184</v>
      </c>
      <c r="B1331" t="s">
        <v>3185</v>
      </c>
      <c r="C1331" t="s">
        <v>2986</v>
      </c>
      <c r="D1331" t="s">
        <v>23</v>
      </c>
      <c r="E1331" s="1" t="s">
        <v>5059</v>
      </c>
      <c r="F1331" s="1"/>
      <c r="G1331" s="1"/>
      <c r="H1331" s="1"/>
      <c r="I1331" s="1"/>
      <c r="J1331" s="1"/>
      <c r="K1331" s="1"/>
      <c r="L1331">
        <v>0</v>
      </c>
      <c r="M1331">
        <v>0</v>
      </c>
      <c r="N1331" s="1"/>
      <c r="O1331" s="1"/>
    </row>
    <row r="1332" spans="1:15" x14ac:dyDescent="0.25">
      <c r="A1332" s="1" t="s">
        <v>2801</v>
      </c>
      <c r="B1332" t="s">
        <v>5429</v>
      </c>
      <c r="C1332" t="s">
        <v>1741</v>
      </c>
      <c r="D1332" t="s">
        <v>205</v>
      </c>
      <c r="E1332" s="1" t="s">
        <v>5059</v>
      </c>
      <c r="F1332" s="1" t="s">
        <v>5127</v>
      </c>
      <c r="G1332" s="1" t="s">
        <v>4807</v>
      </c>
      <c r="H1332" s="1"/>
      <c r="I1332" s="1"/>
      <c r="J1332" s="1"/>
      <c r="K1332" s="1"/>
      <c r="L1332">
        <v>1</v>
      </c>
      <c r="M1332">
        <v>1</v>
      </c>
      <c r="N1332" s="1"/>
      <c r="O1332" s="1"/>
    </row>
    <row r="1333" spans="1:15" x14ac:dyDescent="0.25">
      <c r="A1333" s="1" t="s">
        <v>3187</v>
      </c>
      <c r="B1333" t="s">
        <v>3188</v>
      </c>
      <c r="C1333" t="s">
        <v>2986</v>
      </c>
      <c r="D1333" t="s">
        <v>310</v>
      </c>
      <c r="E1333" s="1" t="s">
        <v>5059</v>
      </c>
      <c r="F1333" s="1" t="s">
        <v>5551</v>
      </c>
      <c r="G1333" s="1" t="s">
        <v>4807</v>
      </c>
      <c r="H1333" s="1"/>
      <c r="I1333" s="1"/>
      <c r="J1333" s="1"/>
      <c r="K1333" s="1"/>
      <c r="L1333">
        <v>1</v>
      </c>
      <c r="M1333">
        <v>1</v>
      </c>
      <c r="N1333" s="1"/>
      <c r="O1333" s="1"/>
    </row>
    <row r="1334" spans="1:15" x14ac:dyDescent="0.25">
      <c r="A1334" s="1" t="s">
        <v>2931</v>
      </c>
      <c r="B1334" t="s">
        <v>3189</v>
      </c>
      <c r="C1334" t="s">
        <v>2986</v>
      </c>
      <c r="D1334" t="s">
        <v>310</v>
      </c>
      <c r="E1334" s="1" t="s">
        <v>5059</v>
      </c>
      <c r="F1334" s="1"/>
      <c r="G1334" s="1"/>
      <c r="H1334" s="1"/>
      <c r="I1334" s="1"/>
      <c r="J1334" s="1"/>
      <c r="K1334" s="1"/>
      <c r="L1334">
        <v>0</v>
      </c>
      <c r="M1334">
        <v>0</v>
      </c>
      <c r="N1334" s="1"/>
      <c r="O1334" s="1"/>
    </row>
    <row r="1335" spans="1:15" x14ac:dyDescent="0.25">
      <c r="A1335" s="1" t="s">
        <v>2818</v>
      </c>
      <c r="B1335" t="s">
        <v>3190</v>
      </c>
      <c r="C1335" t="s">
        <v>2986</v>
      </c>
      <c r="D1335" t="s">
        <v>310</v>
      </c>
      <c r="E1335" s="1" t="s">
        <v>5059</v>
      </c>
      <c r="F1335" s="1"/>
      <c r="G1335" s="1"/>
      <c r="H1335" s="1"/>
      <c r="I1335" s="1"/>
      <c r="J1335" s="1"/>
      <c r="K1335" s="1"/>
      <c r="L1335">
        <v>0</v>
      </c>
      <c r="M1335">
        <v>0</v>
      </c>
      <c r="N1335" s="1"/>
      <c r="O1335" s="1"/>
    </row>
    <row r="1336" spans="1:15" x14ac:dyDescent="0.25">
      <c r="A1336" s="1" t="s">
        <v>3191</v>
      </c>
      <c r="B1336" t="s">
        <v>3192</v>
      </c>
      <c r="C1336" t="s">
        <v>1741</v>
      </c>
      <c r="D1336" t="s">
        <v>310</v>
      </c>
      <c r="E1336" s="1" t="s">
        <v>5059</v>
      </c>
      <c r="F1336" s="1"/>
      <c r="G1336" s="1"/>
      <c r="H1336" s="1"/>
      <c r="I1336" s="1"/>
      <c r="J1336" s="1"/>
      <c r="K1336" s="1"/>
      <c r="L1336">
        <v>0</v>
      </c>
      <c r="M1336">
        <v>0</v>
      </c>
      <c r="N1336" s="1"/>
      <c r="O1336" s="1"/>
    </row>
    <row r="1337" spans="1:15" x14ac:dyDescent="0.25">
      <c r="A1337" s="1" t="s">
        <v>3193</v>
      </c>
      <c r="B1337" t="s">
        <v>3194</v>
      </c>
      <c r="C1337" t="s">
        <v>2986</v>
      </c>
      <c r="D1337" t="s">
        <v>23</v>
      </c>
      <c r="E1337" s="1" t="s">
        <v>5059</v>
      </c>
      <c r="F1337" s="1" t="s">
        <v>5497</v>
      </c>
      <c r="G1337" s="1" t="s">
        <v>4809</v>
      </c>
      <c r="H1337" s="1"/>
      <c r="I1337" s="1"/>
      <c r="J1337" s="1"/>
      <c r="K1337" s="1"/>
      <c r="L1337">
        <v>1</v>
      </c>
      <c r="M1337">
        <v>1</v>
      </c>
      <c r="N1337" s="1"/>
      <c r="O1337" s="1"/>
    </row>
    <row r="1338" spans="1:15" x14ac:dyDescent="0.25">
      <c r="A1338" s="1" t="s">
        <v>3195</v>
      </c>
      <c r="B1338" t="s">
        <v>3196</v>
      </c>
      <c r="C1338" t="s">
        <v>2986</v>
      </c>
      <c r="D1338" t="s">
        <v>50</v>
      </c>
      <c r="E1338" s="1" t="s">
        <v>5059</v>
      </c>
      <c r="F1338" s="1"/>
      <c r="G1338" s="1"/>
      <c r="H1338" s="1"/>
      <c r="I1338" s="1"/>
      <c r="J1338" s="1"/>
      <c r="K1338" s="1"/>
      <c r="L1338">
        <v>0</v>
      </c>
      <c r="M1338">
        <v>0</v>
      </c>
      <c r="N1338" s="1"/>
      <c r="O1338" s="1"/>
    </row>
    <row r="1339" spans="1:15" x14ac:dyDescent="0.25">
      <c r="A1339" s="1" t="s">
        <v>2823</v>
      </c>
      <c r="B1339" t="s">
        <v>3197</v>
      </c>
      <c r="C1339" t="s">
        <v>2986</v>
      </c>
      <c r="D1339" t="s">
        <v>510</v>
      </c>
      <c r="E1339" s="1" t="s">
        <v>5059</v>
      </c>
      <c r="F1339" s="1"/>
      <c r="G1339" s="1"/>
      <c r="H1339" s="1"/>
      <c r="I1339" s="1"/>
      <c r="J1339" s="1"/>
      <c r="K1339" s="1"/>
      <c r="L1339">
        <v>0</v>
      </c>
      <c r="M1339">
        <v>0</v>
      </c>
      <c r="N1339" s="1"/>
      <c r="O1339" s="1"/>
    </row>
    <row r="1340" spans="1:15" x14ac:dyDescent="0.25">
      <c r="A1340" s="1" t="s">
        <v>3198</v>
      </c>
      <c r="B1340" t="s">
        <v>3199</v>
      </c>
      <c r="C1340" t="s">
        <v>1741</v>
      </c>
      <c r="D1340" t="s">
        <v>233</v>
      </c>
      <c r="E1340" s="1" t="s">
        <v>5059</v>
      </c>
      <c r="F1340" s="1" t="s">
        <v>5032</v>
      </c>
      <c r="G1340" s="1" t="s">
        <v>4807</v>
      </c>
      <c r="H1340" s="1"/>
      <c r="I1340" s="1"/>
      <c r="J1340" s="1"/>
      <c r="K1340" s="1"/>
      <c r="L1340">
        <v>1</v>
      </c>
      <c r="M1340">
        <v>1</v>
      </c>
      <c r="N1340" s="1"/>
      <c r="O1340" s="1"/>
    </row>
    <row r="1341" spans="1:15" x14ac:dyDescent="0.25">
      <c r="A1341" s="1" t="s">
        <v>2828</v>
      </c>
      <c r="B1341" t="s">
        <v>3200</v>
      </c>
      <c r="C1341" t="s">
        <v>2986</v>
      </c>
      <c r="D1341" t="s">
        <v>50</v>
      </c>
      <c r="E1341" s="1" t="s">
        <v>5059</v>
      </c>
      <c r="F1341" s="1" t="s">
        <v>4618</v>
      </c>
      <c r="G1341" s="1" t="s">
        <v>4807</v>
      </c>
      <c r="H1341" s="1"/>
      <c r="I1341" s="1"/>
      <c r="J1341" s="1"/>
      <c r="K1341" s="1"/>
      <c r="L1341">
        <v>1</v>
      </c>
      <c r="M1341">
        <v>1</v>
      </c>
      <c r="N1341" s="1"/>
      <c r="O1341" s="1"/>
    </row>
    <row r="1342" spans="1:15" x14ac:dyDescent="0.25">
      <c r="A1342" s="1" t="s">
        <v>2829</v>
      </c>
      <c r="B1342" t="s">
        <v>3201</v>
      </c>
      <c r="C1342" t="s">
        <v>2986</v>
      </c>
      <c r="D1342" t="s">
        <v>168</v>
      </c>
      <c r="E1342" s="1" t="s">
        <v>5059</v>
      </c>
      <c r="F1342" s="1" t="s">
        <v>4597</v>
      </c>
      <c r="G1342" s="1" t="s">
        <v>4807</v>
      </c>
      <c r="H1342" s="1"/>
      <c r="I1342" s="1"/>
      <c r="J1342" s="1"/>
      <c r="K1342" s="1"/>
      <c r="L1342">
        <v>1</v>
      </c>
      <c r="M1342">
        <v>1</v>
      </c>
      <c r="N1342" s="1"/>
      <c r="O1342" s="1"/>
    </row>
    <row r="1343" spans="1:15" x14ac:dyDescent="0.25">
      <c r="A1343" s="1" t="s">
        <v>3202</v>
      </c>
      <c r="B1343" t="s">
        <v>3203</v>
      </c>
      <c r="C1343" t="s">
        <v>5</v>
      </c>
      <c r="D1343" t="s">
        <v>7</v>
      </c>
      <c r="E1343" s="1" t="s">
        <v>5059</v>
      </c>
      <c r="F1343" s="1" t="s">
        <v>4618</v>
      </c>
      <c r="G1343" s="1" t="s">
        <v>4807</v>
      </c>
      <c r="H1343" s="1"/>
      <c r="I1343" s="1"/>
      <c r="J1343" s="1"/>
      <c r="K1343" s="1"/>
      <c r="L1343">
        <v>1</v>
      </c>
      <c r="M1343">
        <v>1</v>
      </c>
      <c r="N1343" s="1"/>
      <c r="O1343" s="1"/>
    </row>
    <row r="1344" spans="1:15" x14ac:dyDescent="0.25">
      <c r="A1344" s="1" t="s">
        <v>3204</v>
      </c>
      <c r="B1344" t="s">
        <v>3205</v>
      </c>
      <c r="C1344" t="s">
        <v>2986</v>
      </c>
      <c r="D1344" t="s">
        <v>23</v>
      </c>
      <c r="E1344" s="1" t="s">
        <v>5059</v>
      </c>
      <c r="F1344" s="1" t="s">
        <v>4669</v>
      </c>
      <c r="G1344" s="1" t="s">
        <v>4807</v>
      </c>
      <c r="H1344" s="1"/>
      <c r="I1344" s="1"/>
      <c r="J1344" s="1"/>
      <c r="K1344" s="1"/>
      <c r="L1344">
        <v>1</v>
      </c>
      <c r="M1344">
        <v>1</v>
      </c>
      <c r="N1344" s="1"/>
      <c r="O1344" s="1"/>
    </row>
    <row r="1345" spans="1:15" x14ac:dyDescent="0.25">
      <c r="A1345" s="1" t="s">
        <v>3206</v>
      </c>
      <c r="B1345" t="s">
        <v>3207</v>
      </c>
      <c r="C1345" t="s">
        <v>1741</v>
      </c>
      <c r="D1345" t="s">
        <v>353</v>
      </c>
      <c r="E1345" s="1" t="s">
        <v>5059</v>
      </c>
      <c r="F1345" s="1" t="s">
        <v>5521</v>
      </c>
      <c r="G1345" s="1" t="s">
        <v>4807</v>
      </c>
      <c r="H1345" s="1"/>
      <c r="I1345" s="1"/>
      <c r="J1345" s="1"/>
      <c r="K1345" s="1"/>
      <c r="L1345">
        <v>1</v>
      </c>
      <c r="M1345">
        <v>1</v>
      </c>
      <c r="N1345" s="1"/>
      <c r="O1345" s="1"/>
    </row>
    <row r="1346" spans="1:15" x14ac:dyDescent="0.25">
      <c r="A1346" s="1" t="s">
        <v>3208</v>
      </c>
      <c r="B1346" t="s">
        <v>3209</v>
      </c>
      <c r="C1346" t="s">
        <v>1741</v>
      </c>
      <c r="D1346" t="s">
        <v>353</v>
      </c>
      <c r="E1346" s="1" t="s">
        <v>5059</v>
      </c>
      <c r="F1346" s="1" t="s">
        <v>5521</v>
      </c>
      <c r="G1346" s="1" t="s">
        <v>4807</v>
      </c>
      <c r="H1346" s="1"/>
      <c r="I1346" s="1"/>
      <c r="J1346" s="1"/>
      <c r="K1346" s="1"/>
      <c r="L1346">
        <v>1</v>
      </c>
      <c r="M1346">
        <v>1</v>
      </c>
      <c r="N1346" s="1"/>
      <c r="O1346" s="1"/>
    </row>
    <row r="1347" spans="1:15" x14ac:dyDescent="0.25">
      <c r="A1347" s="1" t="s">
        <v>2833</v>
      </c>
      <c r="B1347" t="s">
        <v>2834</v>
      </c>
      <c r="C1347" t="s">
        <v>2527</v>
      </c>
      <c r="D1347" t="s">
        <v>85</v>
      </c>
      <c r="E1347" s="1" t="s">
        <v>5061</v>
      </c>
      <c r="F1347" s="1"/>
      <c r="G1347" s="1"/>
      <c r="H1347" s="1"/>
      <c r="I1347" s="1"/>
      <c r="J1347" s="1"/>
      <c r="K1347" s="1"/>
      <c r="L1347">
        <v>0</v>
      </c>
      <c r="M1347">
        <v>0</v>
      </c>
      <c r="N1347" s="1"/>
      <c r="O1347" s="1"/>
    </row>
    <row r="1348" spans="1:15" x14ac:dyDescent="0.25">
      <c r="A1348" s="1" t="s">
        <v>3210</v>
      </c>
      <c r="B1348" t="s">
        <v>3211</v>
      </c>
      <c r="C1348" t="s">
        <v>2986</v>
      </c>
      <c r="D1348" t="s">
        <v>50</v>
      </c>
      <c r="E1348" s="1" t="s">
        <v>5059</v>
      </c>
      <c r="F1348" s="1"/>
      <c r="G1348" s="1"/>
      <c r="H1348" s="1"/>
      <c r="I1348" s="1"/>
      <c r="J1348" s="1"/>
      <c r="K1348" s="1"/>
      <c r="L1348">
        <v>0</v>
      </c>
      <c r="M1348">
        <v>0</v>
      </c>
      <c r="N1348" s="1"/>
      <c r="O1348" s="1"/>
    </row>
    <row r="1349" spans="1:15" x14ac:dyDescent="0.25">
      <c r="A1349" s="1" t="s">
        <v>3212</v>
      </c>
      <c r="B1349" t="s">
        <v>3213</v>
      </c>
      <c r="C1349" t="s">
        <v>2986</v>
      </c>
      <c r="D1349" t="s">
        <v>310</v>
      </c>
      <c r="E1349" s="1" t="s">
        <v>5059</v>
      </c>
      <c r="F1349" s="1" t="s">
        <v>5455</v>
      </c>
      <c r="G1349" s="1" t="s">
        <v>4807</v>
      </c>
      <c r="H1349" s="1"/>
      <c r="I1349" s="1"/>
      <c r="J1349" s="1"/>
      <c r="K1349" s="1"/>
      <c r="L1349">
        <v>1</v>
      </c>
      <c r="M1349">
        <v>1</v>
      </c>
      <c r="N1349" s="1"/>
      <c r="O1349" s="1"/>
    </row>
    <row r="1350" spans="1:15" x14ac:dyDescent="0.25">
      <c r="A1350" s="1" t="s">
        <v>3214</v>
      </c>
      <c r="B1350" t="s">
        <v>3215</v>
      </c>
      <c r="C1350" t="s">
        <v>2986</v>
      </c>
      <c r="D1350" t="s">
        <v>510</v>
      </c>
      <c r="E1350" s="1" t="s">
        <v>5059</v>
      </c>
      <c r="F1350" s="1"/>
      <c r="G1350" s="1"/>
      <c r="H1350" s="1"/>
      <c r="I1350" s="1"/>
      <c r="J1350" s="1"/>
      <c r="K1350" s="1"/>
      <c r="L1350">
        <v>0</v>
      </c>
      <c r="M1350">
        <v>0</v>
      </c>
      <c r="N1350" s="1"/>
      <c r="O1350" s="1"/>
    </row>
    <row r="1351" spans="1:15" x14ac:dyDescent="0.25">
      <c r="A1351" s="1" t="s">
        <v>2761</v>
      </c>
      <c r="B1351" t="s">
        <v>3216</v>
      </c>
      <c r="C1351" t="s">
        <v>2986</v>
      </c>
      <c r="D1351" t="s">
        <v>50</v>
      </c>
      <c r="E1351" s="1" t="s">
        <v>5059</v>
      </c>
      <c r="F1351" s="1"/>
      <c r="G1351" s="1"/>
      <c r="H1351" s="1"/>
      <c r="I1351" s="1"/>
      <c r="J1351" s="1"/>
      <c r="K1351" s="1"/>
      <c r="L1351">
        <v>0</v>
      </c>
      <c r="M1351">
        <v>0</v>
      </c>
      <c r="N1351" s="1"/>
      <c r="O1351" s="1"/>
    </row>
    <row r="1352" spans="1:15" x14ac:dyDescent="0.25">
      <c r="A1352" s="1" t="s">
        <v>3217</v>
      </c>
      <c r="B1352" t="s">
        <v>3218</v>
      </c>
      <c r="C1352" t="s">
        <v>2986</v>
      </c>
      <c r="D1352" t="s">
        <v>310</v>
      </c>
      <c r="E1352" s="1" t="s">
        <v>5059</v>
      </c>
      <c r="F1352" s="1"/>
      <c r="G1352" s="1"/>
      <c r="H1352" s="1"/>
      <c r="I1352" s="1"/>
      <c r="J1352" s="1"/>
      <c r="K1352" s="1"/>
      <c r="L1352">
        <v>0</v>
      </c>
      <c r="M1352">
        <v>0</v>
      </c>
      <c r="N1352" s="1"/>
      <c r="O1352" s="1"/>
    </row>
    <row r="1353" spans="1:15" x14ac:dyDescent="0.25">
      <c r="A1353" s="1" t="s">
        <v>2523</v>
      </c>
      <c r="B1353" t="s">
        <v>2524</v>
      </c>
      <c r="C1353" t="s">
        <v>1741</v>
      </c>
      <c r="D1353" t="s">
        <v>310</v>
      </c>
      <c r="E1353" s="1" t="s">
        <v>5059</v>
      </c>
      <c r="F1353" s="1" t="s">
        <v>5489</v>
      </c>
      <c r="G1353" s="1" t="s">
        <v>4809</v>
      </c>
      <c r="H1353" s="1"/>
      <c r="I1353" s="1"/>
      <c r="J1353" s="1"/>
      <c r="K1353" s="1"/>
      <c r="L1353">
        <v>1</v>
      </c>
      <c r="M1353">
        <v>1</v>
      </c>
      <c r="N1353" s="1"/>
      <c r="O1353" s="1"/>
    </row>
    <row r="1354" spans="1:15" x14ac:dyDescent="0.25">
      <c r="A1354" s="1" t="s">
        <v>3219</v>
      </c>
      <c r="B1354" t="s">
        <v>3220</v>
      </c>
      <c r="C1354" t="s">
        <v>2986</v>
      </c>
      <c r="D1354" t="s">
        <v>23</v>
      </c>
      <c r="E1354" s="1" t="s">
        <v>5059</v>
      </c>
      <c r="F1354" s="1"/>
      <c r="G1354" s="1"/>
      <c r="H1354" s="1"/>
      <c r="I1354" s="1"/>
      <c r="J1354" s="1"/>
      <c r="K1354" s="1"/>
      <c r="L1354">
        <v>0</v>
      </c>
      <c r="M1354">
        <v>0</v>
      </c>
      <c r="N1354" s="1"/>
      <c r="O1354" s="1"/>
    </row>
    <row r="1355" spans="1:15" x14ac:dyDescent="0.25">
      <c r="A1355" s="1" t="s">
        <v>3221</v>
      </c>
      <c r="B1355" t="s">
        <v>5449</v>
      </c>
      <c r="C1355" t="s">
        <v>2986</v>
      </c>
      <c r="D1355" t="s">
        <v>23</v>
      </c>
      <c r="E1355" s="1" t="s">
        <v>5059</v>
      </c>
      <c r="F1355" s="1"/>
      <c r="G1355" s="1"/>
      <c r="H1355" s="1"/>
      <c r="I1355" s="1"/>
      <c r="J1355" s="1"/>
      <c r="K1355" s="1"/>
      <c r="L1355">
        <v>0</v>
      </c>
      <c r="M1355">
        <v>0</v>
      </c>
      <c r="N1355" s="1"/>
      <c r="O1355" s="1"/>
    </row>
    <row r="1356" spans="1:15" x14ac:dyDescent="0.25">
      <c r="A1356" s="1" t="s">
        <v>2835</v>
      </c>
      <c r="B1356" t="s">
        <v>2836</v>
      </c>
      <c r="C1356" t="s">
        <v>1741</v>
      </c>
      <c r="D1356" t="s">
        <v>310</v>
      </c>
      <c r="E1356" s="1" t="s">
        <v>4960</v>
      </c>
      <c r="F1356" s="1" t="s">
        <v>4565</v>
      </c>
      <c r="G1356" s="1" t="s">
        <v>4827</v>
      </c>
      <c r="H1356" s="1"/>
      <c r="I1356" s="1"/>
      <c r="J1356" s="1"/>
      <c r="K1356" s="1"/>
      <c r="L1356">
        <v>1</v>
      </c>
      <c r="M1356">
        <v>1</v>
      </c>
      <c r="N1356" s="1"/>
      <c r="O1356" s="1"/>
    </row>
    <row r="1357" spans="1:15" x14ac:dyDescent="0.25">
      <c r="A1357" s="1" t="s">
        <v>2885</v>
      </c>
      <c r="B1357" t="s">
        <v>3223</v>
      </c>
      <c r="C1357" t="s">
        <v>2986</v>
      </c>
      <c r="D1357" t="s">
        <v>23</v>
      </c>
      <c r="E1357" s="1" t="s">
        <v>5059</v>
      </c>
      <c r="F1357" s="1"/>
      <c r="G1357" s="1"/>
      <c r="H1357" s="1"/>
      <c r="I1357" s="1"/>
      <c r="J1357" s="1"/>
      <c r="K1357" s="1"/>
      <c r="L1357">
        <v>0</v>
      </c>
      <c r="M1357">
        <v>0</v>
      </c>
      <c r="N1357" s="1"/>
      <c r="O1357" s="1"/>
    </row>
    <row r="1358" spans="1:15" x14ac:dyDescent="0.25">
      <c r="A1358" s="1" t="s">
        <v>3224</v>
      </c>
      <c r="B1358" t="s">
        <v>3225</v>
      </c>
      <c r="C1358" t="s">
        <v>1741</v>
      </c>
      <c r="D1358" t="s">
        <v>205</v>
      </c>
      <c r="E1358" s="1" t="s">
        <v>5059</v>
      </c>
      <c r="F1358" s="1" t="s">
        <v>5127</v>
      </c>
      <c r="G1358" s="1" t="s">
        <v>4807</v>
      </c>
      <c r="H1358" s="1"/>
      <c r="I1358" s="1"/>
      <c r="J1358" s="1"/>
      <c r="K1358" s="1"/>
      <c r="L1358">
        <v>1</v>
      </c>
      <c r="M1358">
        <v>1</v>
      </c>
      <c r="N1358" s="1"/>
      <c r="O1358" s="1"/>
    </row>
    <row r="1359" spans="1:15" x14ac:dyDescent="0.25">
      <c r="A1359" s="1" t="s">
        <v>2525</v>
      </c>
      <c r="B1359" t="s">
        <v>2526</v>
      </c>
      <c r="C1359" t="s">
        <v>2527</v>
      </c>
      <c r="D1359" t="s">
        <v>233</v>
      </c>
      <c r="E1359" s="1" t="s">
        <v>5059</v>
      </c>
      <c r="F1359" s="1"/>
      <c r="G1359" s="1"/>
      <c r="H1359" s="1"/>
      <c r="I1359" s="1"/>
      <c r="J1359" s="1"/>
      <c r="K1359" s="1"/>
      <c r="L1359">
        <v>0</v>
      </c>
      <c r="M1359">
        <v>0</v>
      </c>
      <c r="N1359" s="1"/>
      <c r="O1359" s="1"/>
    </row>
    <row r="1360" spans="1:15" x14ac:dyDescent="0.25">
      <c r="A1360" s="1" t="s">
        <v>2837</v>
      </c>
      <c r="B1360" t="s">
        <v>2838</v>
      </c>
      <c r="C1360" t="s">
        <v>2527</v>
      </c>
      <c r="D1360" t="s">
        <v>233</v>
      </c>
      <c r="E1360" s="1" t="s">
        <v>4960</v>
      </c>
      <c r="F1360" s="1"/>
      <c r="G1360" s="1"/>
      <c r="H1360" s="1"/>
      <c r="I1360" s="1"/>
      <c r="J1360" s="1"/>
      <c r="K1360" s="1"/>
      <c r="L1360">
        <v>0</v>
      </c>
      <c r="M1360">
        <v>0</v>
      </c>
      <c r="N1360" s="1"/>
      <c r="O1360" s="1"/>
    </row>
    <row r="1361" spans="1:15" x14ac:dyDescent="0.25">
      <c r="A1361" s="1" t="s">
        <v>3226</v>
      </c>
      <c r="B1361" t="s">
        <v>3227</v>
      </c>
      <c r="C1361" t="s">
        <v>1741</v>
      </c>
      <c r="D1361" t="s">
        <v>151</v>
      </c>
      <c r="E1361" s="1" t="s">
        <v>5059</v>
      </c>
      <c r="F1361" s="1" t="s">
        <v>5119</v>
      </c>
      <c r="G1361" s="1" t="s">
        <v>4807</v>
      </c>
      <c r="H1361" s="1"/>
      <c r="I1361" s="1"/>
      <c r="J1361" s="1"/>
      <c r="K1361" s="1"/>
      <c r="L1361">
        <v>1</v>
      </c>
      <c r="M1361">
        <v>1</v>
      </c>
      <c r="N1361" s="1"/>
      <c r="O1361" s="1"/>
    </row>
    <row r="1362" spans="1:15" x14ac:dyDescent="0.25">
      <c r="A1362" s="1" t="s">
        <v>3228</v>
      </c>
      <c r="B1362" t="s">
        <v>3229</v>
      </c>
      <c r="C1362" t="s">
        <v>1741</v>
      </c>
      <c r="D1362" t="s">
        <v>50</v>
      </c>
      <c r="E1362" s="1" t="s">
        <v>5059</v>
      </c>
      <c r="F1362" s="1"/>
      <c r="G1362" s="1"/>
      <c r="H1362" s="1"/>
      <c r="I1362" s="1"/>
      <c r="J1362" s="1"/>
      <c r="K1362" s="1"/>
      <c r="L1362">
        <v>0</v>
      </c>
      <c r="M1362">
        <v>0</v>
      </c>
      <c r="N1362" s="1"/>
      <c r="O1362" s="1"/>
    </row>
    <row r="1363" spans="1:15" x14ac:dyDescent="0.25">
      <c r="A1363" s="1" t="s">
        <v>3230</v>
      </c>
      <c r="B1363" t="s">
        <v>3231</v>
      </c>
      <c r="C1363" t="s">
        <v>1741</v>
      </c>
      <c r="D1363" t="s">
        <v>6</v>
      </c>
      <c r="E1363" s="1" t="s">
        <v>5059</v>
      </c>
      <c r="F1363" s="1"/>
      <c r="G1363" s="1"/>
      <c r="H1363" s="1"/>
      <c r="I1363" s="1"/>
      <c r="J1363" s="1"/>
      <c r="K1363" s="1"/>
      <c r="L1363">
        <v>0</v>
      </c>
      <c r="M1363">
        <v>0</v>
      </c>
      <c r="N1363" s="1"/>
      <c r="O1363" s="1"/>
    </row>
    <row r="1364" spans="1:15" x14ac:dyDescent="0.25">
      <c r="A1364" s="1" t="s">
        <v>3232</v>
      </c>
      <c r="B1364" t="s">
        <v>3233</v>
      </c>
      <c r="C1364" t="s">
        <v>1741</v>
      </c>
      <c r="D1364" t="s">
        <v>39</v>
      </c>
      <c r="E1364" s="1" t="s">
        <v>5059</v>
      </c>
      <c r="F1364" s="1"/>
      <c r="G1364" s="1"/>
      <c r="H1364" s="1"/>
      <c r="I1364" s="1"/>
      <c r="J1364" s="1"/>
      <c r="K1364" s="1"/>
      <c r="L1364">
        <v>0</v>
      </c>
      <c r="M1364">
        <v>0</v>
      </c>
      <c r="N1364" s="1"/>
      <c r="O1364" s="1"/>
    </row>
    <row r="1365" spans="1:15" x14ac:dyDescent="0.25">
      <c r="A1365" s="1" t="s">
        <v>2775</v>
      </c>
      <c r="B1365" t="s">
        <v>3234</v>
      </c>
      <c r="C1365" t="s">
        <v>2986</v>
      </c>
      <c r="D1365" t="s">
        <v>23</v>
      </c>
      <c r="E1365" s="1" t="s">
        <v>5059</v>
      </c>
      <c r="F1365" s="1"/>
      <c r="G1365" s="1"/>
      <c r="H1365" s="1"/>
      <c r="I1365" s="1"/>
      <c r="J1365" s="1"/>
      <c r="K1365" s="1"/>
      <c r="L1365">
        <v>0</v>
      </c>
      <c r="M1365">
        <v>0</v>
      </c>
      <c r="N1365" s="1"/>
      <c r="O1365" s="1"/>
    </row>
    <row r="1366" spans="1:15" x14ac:dyDescent="0.25">
      <c r="A1366" s="1" t="s">
        <v>2691</v>
      </c>
      <c r="B1366" t="s">
        <v>2840</v>
      </c>
      <c r="C1366" t="s">
        <v>1741</v>
      </c>
      <c r="D1366" t="s">
        <v>23</v>
      </c>
      <c r="E1366" s="1" t="s">
        <v>5059</v>
      </c>
      <c r="F1366" s="1" t="s">
        <v>5420</v>
      </c>
      <c r="G1366" s="1" t="s">
        <v>5430</v>
      </c>
      <c r="H1366" s="1"/>
      <c r="I1366" s="1"/>
      <c r="J1366" s="1"/>
      <c r="K1366" s="1"/>
      <c r="L1366">
        <v>1</v>
      </c>
      <c r="M1366">
        <v>1</v>
      </c>
      <c r="N1366" s="1"/>
      <c r="O1366" s="1"/>
    </row>
    <row r="1367" spans="1:15" x14ac:dyDescent="0.25">
      <c r="A1367" s="1" t="s">
        <v>2839</v>
      </c>
      <c r="B1367" t="s">
        <v>2840</v>
      </c>
      <c r="C1367" t="s">
        <v>1741</v>
      </c>
      <c r="D1367" t="s">
        <v>23</v>
      </c>
      <c r="E1367" s="1" t="s">
        <v>4960</v>
      </c>
      <c r="F1367" s="1" t="s">
        <v>5420</v>
      </c>
      <c r="G1367" s="1" t="s">
        <v>4827</v>
      </c>
      <c r="H1367" s="1"/>
      <c r="I1367" s="1"/>
      <c r="J1367" s="1"/>
      <c r="K1367" s="1"/>
      <c r="L1367">
        <v>1</v>
      </c>
      <c r="M1367">
        <v>1</v>
      </c>
      <c r="N1367" s="1"/>
      <c r="O1367" s="1"/>
    </row>
    <row r="1368" spans="1:15" x14ac:dyDescent="0.25">
      <c r="A1368" s="1" t="s">
        <v>3236</v>
      </c>
      <c r="B1368" t="s">
        <v>3237</v>
      </c>
      <c r="C1368" t="s">
        <v>2986</v>
      </c>
      <c r="D1368" t="s">
        <v>49</v>
      </c>
      <c r="E1368" s="1" t="s">
        <v>5059</v>
      </c>
      <c r="F1368" s="1" t="s">
        <v>4576</v>
      </c>
      <c r="G1368" s="1" t="s">
        <v>4807</v>
      </c>
      <c r="H1368" s="1"/>
      <c r="I1368" s="1"/>
      <c r="J1368" s="1"/>
      <c r="K1368" s="1"/>
      <c r="L1368">
        <v>1</v>
      </c>
      <c r="M1368">
        <v>1</v>
      </c>
      <c r="N1368" s="1"/>
      <c r="O1368" s="1"/>
    </row>
    <row r="1369" spans="1:15" x14ac:dyDescent="0.25">
      <c r="A1369" s="1" t="s">
        <v>3238</v>
      </c>
      <c r="B1369" t="s">
        <v>3239</v>
      </c>
      <c r="C1369" t="s">
        <v>2986</v>
      </c>
      <c r="D1369" t="s">
        <v>49</v>
      </c>
      <c r="E1369" s="1" t="s">
        <v>5059</v>
      </c>
      <c r="F1369" s="1" t="s">
        <v>5431</v>
      </c>
      <c r="G1369" s="1" t="s">
        <v>4807</v>
      </c>
      <c r="H1369" s="1"/>
      <c r="I1369" s="1"/>
      <c r="J1369" s="1"/>
      <c r="K1369" s="1"/>
      <c r="L1369">
        <v>1</v>
      </c>
      <c r="M1369">
        <v>1</v>
      </c>
      <c r="N1369" s="1"/>
      <c r="O1369" s="1"/>
    </row>
    <row r="1370" spans="1:15" x14ac:dyDescent="0.25">
      <c r="A1370" s="1" t="s">
        <v>2528</v>
      </c>
      <c r="B1370" t="s">
        <v>2529</v>
      </c>
      <c r="C1370" t="s">
        <v>1741</v>
      </c>
      <c r="D1370" t="s">
        <v>510</v>
      </c>
      <c r="E1370" s="1" t="s">
        <v>5059</v>
      </c>
      <c r="F1370" s="1" t="s">
        <v>5629</v>
      </c>
      <c r="G1370" s="1" t="s">
        <v>4812</v>
      </c>
      <c r="H1370" s="1"/>
      <c r="I1370" s="1"/>
      <c r="J1370" s="1"/>
      <c r="K1370" s="1"/>
      <c r="L1370">
        <v>1</v>
      </c>
      <c r="M1370">
        <v>1</v>
      </c>
      <c r="N1370" s="1"/>
      <c r="O1370" s="1"/>
    </row>
    <row r="1371" spans="1:15" x14ac:dyDescent="0.25">
      <c r="A1371" s="1" t="s">
        <v>2841</v>
      </c>
      <c r="B1371" t="s">
        <v>2529</v>
      </c>
      <c r="C1371" t="s">
        <v>1741</v>
      </c>
      <c r="D1371" t="s">
        <v>510</v>
      </c>
      <c r="E1371" s="1" t="s">
        <v>4960</v>
      </c>
      <c r="F1371" s="1"/>
      <c r="G1371" s="1"/>
      <c r="H1371" s="1"/>
      <c r="I1371" s="1"/>
      <c r="J1371" s="1"/>
      <c r="K1371" s="1"/>
      <c r="L1371">
        <v>0</v>
      </c>
      <c r="M1371">
        <v>0</v>
      </c>
      <c r="N1371" s="1"/>
      <c r="O1371" s="1"/>
    </row>
    <row r="1372" spans="1:15" x14ac:dyDescent="0.25">
      <c r="A1372" s="1" t="s">
        <v>2756</v>
      </c>
      <c r="B1372" t="s">
        <v>3242</v>
      </c>
      <c r="C1372" t="s">
        <v>2986</v>
      </c>
      <c r="D1372" t="s">
        <v>23</v>
      </c>
      <c r="E1372" s="1" t="s">
        <v>5059</v>
      </c>
      <c r="F1372" s="1"/>
      <c r="G1372" s="1"/>
      <c r="H1372" s="1"/>
      <c r="I1372" s="1"/>
      <c r="J1372" s="1"/>
      <c r="K1372" s="1"/>
      <c r="L1372">
        <v>0</v>
      </c>
      <c r="M1372">
        <v>0</v>
      </c>
      <c r="N1372" s="1"/>
      <c r="O1372" s="1"/>
    </row>
    <row r="1373" spans="1:15" x14ac:dyDescent="0.25">
      <c r="A1373" s="1" t="s">
        <v>2729</v>
      </c>
      <c r="B1373" t="s">
        <v>3243</v>
      </c>
      <c r="C1373" t="s">
        <v>2986</v>
      </c>
      <c r="D1373" t="s">
        <v>23</v>
      </c>
      <c r="E1373" s="1" t="s">
        <v>5059</v>
      </c>
      <c r="F1373" s="1"/>
      <c r="G1373" s="1"/>
      <c r="H1373" s="1"/>
      <c r="I1373" s="1"/>
      <c r="J1373" s="1"/>
      <c r="K1373" s="1"/>
      <c r="L1373">
        <v>0</v>
      </c>
      <c r="M1373">
        <v>0</v>
      </c>
      <c r="N1373" s="1"/>
      <c r="O1373" s="1"/>
    </row>
    <row r="1374" spans="1:15" x14ac:dyDescent="0.25">
      <c r="A1374" s="1" t="s">
        <v>3244</v>
      </c>
      <c r="B1374" t="s">
        <v>3245</v>
      </c>
      <c r="C1374" t="s">
        <v>2986</v>
      </c>
      <c r="D1374" t="s">
        <v>23</v>
      </c>
      <c r="E1374" s="1" t="s">
        <v>5059</v>
      </c>
      <c r="F1374" s="1"/>
      <c r="G1374" s="1"/>
      <c r="H1374" s="1"/>
      <c r="I1374" s="1"/>
      <c r="J1374" s="1"/>
      <c r="K1374" s="1"/>
      <c r="L1374">
        <v>0</v>
      </c>
      <c r="M1374">
        <v>0</v>
      </c>
      <c r="N1374" s="1"/>
      <c r="O1374" s="1"/>
    </row>
    <row r="1375" spans="1:15" x14ac:dyDescent="0.25">
      <c r="A1375" s="1" t="s">
        <v>3246</v>
      </c>
      <c r="B1375" t="s">
        <v>3247</v>
      </c>
      <c r="C1375" t="s">
        <v>1741</v>
      </c>
      <c r="D1375" t="s">
        <v>23</v>
      </c>
      <c r="E1375" s="1" t="s">
        <v>5059</v>
      </c>
      <c r="F1375" s="1"/>
      <c r="G1375" s="1"/>
      <c r="H1375" s="1"/>
      <c r="I1375" s="1"/>
      <c r="J1375" s="1"/>
      <c r="K1375" s="1"/>
      <c r="L1375">
        <v>0</v>
      </c>
      <c r="M1375">
        <v>0</v>
      </c>
      <c r="N1375" s="1"/>
      <c r="O1375" s="1"/>
    </row>
    <row r="1376" spans="1:15" x14ac:dyDescent="0.25">
      <c r="A1376" s="1" t="s">
        <v>3248</v>
      </c>
      <c r="B1376" t="s">
        <v>3249</v>
      </c>
      <c r="C1376" t="s">
        <v>2986</v>
      </c>
      <c r="D1376" t="s">
        <v>23</v>
      </c>
      <c r="E1376" s="1" t="s">
        <v>5059</v>
      </c>
      <c r="F1376" s="1"/>
      <c r="G1376" s="1"/>
      <c r="H1376" s="1"/>
      <c r="I1376" s="1"/>
      <c r="J1376" s="1"/>
      <c r="K1376" s="1"/>
      <c r="L1376">
        <v>0</v>
      </c>
      <c r="M1376">
        <v>0</v>
      </c>
      <c r="N1376" s="1"/>
      <c r="O1376" s="1"/>
    </row>
    <row r="1377" spans="1:15" x14ac:dyDescent="0.25">
      <c r="A1377" s="1" t="s">
        <v>3250</v>
      </c>
      <c r="B1377" t="s">
        <v>3251</v>
      </c>
      <c r="C1377" t="s">
        <v>1746</v>
      </c>
      <c r="D1377" t="s">
        <v>42</v>
      </c>
      <c r="E1377" s="1" t="s">
        <v>5059</v>
      </c>
      <c r="F1377" s="1"/>
      <c r="G1377" s="1"/>
      <c r="H1377" s="1"/>
      <c r="I1377" s="1"/>
      <c r="J1377" s="1"/>
      <c r="K1377" s="1"/>
      <c r="L1377">
        <v>0</v>
      </c>
      <c r="M1377">
        <v>0</v>
      </c>
      <c r="N1377" s="1"/>
      <c r="O1377" s="1"/>
    </row>
    <row r="1378" spans="1:15" x14ac:dyDescent="0.25">
      <c r="A1378" s="1" t="s">
        <v>2937</v>
      </c>
      <c r="B1378" t="s">
        <v>3252</v>
      </c>
      <c r="C1378" t="s">
        <v>2986</v>
      </c>
      <c r="D1378" t="s">
        <v>22</v>
      </c>
      <c r="E1378" s="1" t="s">
        <v>5059</v>
      </c>
      <c r="F1378" s="1" t="s">
        <v>5328</v>
      </c>
      <c r="G1378" s="1" t="s">
        <v>4807</v>
      </c>
      <c r="H1378" s="1"/>
      <c r="I1378" s="1"/>
      <c r="J1378" s="1"/>
      <c r="K1378" s="1"/>
      <c r="L1378">
        <v>1</v>
      </c>
      <c r="M1378">
        <v>1</v>
      </c>
      <c r="N1378" s="1"/>
      <c r="O1378" s="1"/>
    </row>
    <row r="1379" spans="1:15" x14ac:dyDescent="0.25">
      <c r="A1379" s="1" t="s">
        <v>3253</v>
      </c>
      <c r="B1379" t="s">
        <v>3254</v>
      </c>
      <c r="C1379" t="s">
        <v>2986</v>
      </c>
      <c r="D1379" t="s">
        <v>23</v>
      </c>
      <c r="E1379" s="1" t="s">
        <v>5059</v>
      </c>
      <c r="F1379" s="1"/>
      <c r="G1379" s="1"/>
      <c r="H1379" s="1"/>
      <c r="I1379" s="1"/>
      <c r="J1379" s="1"/>
      <c r="K1379" s="1"/>
      <c r="L1379">
        <v>0</v>
      </c>
      <c r="M1379">
        <v>0</v>
      </c>
      <c r="N1379" s="1"/>
      <c r="O1379" s="1"/>
    </row>
    <row r="1380" spans="1:15" x14ac:dyDescent="0.25">
      <c r="A1380" s="1" t="s">
        <v>2751</v>
      </c>
      <c r="B1380" t="s">
        <v>3255</v>
      </c>
      <c r="C1380" t="s">
        <v>2986</v>
      </c>
      <c r="D1380" t="s">
        <v>50</v>
      </c>
      <c r="E1380" s="1" t="s">
        <v>5059</v>
      </c>
      <c r="F1380" s="1"/>
      <c r="G1380" s="1"/>
      <c r="H1380" s="1"/>
      <c r="I1380" s="1"/>
      <c r="J1380" s="1"/>
      <c r="K1380" s="1"/>
      <c r="L1380">
        <v>0</v>
      </c>
      <c r="M1380">
        <v>0</v>
      </c>
      <c r="N1380" s="1"/>
      <c r="O1380" s="1"/>
    </row>
    <row r="1381" spans="1:15" x14ac:dyDescent="0.25">
      <c r="A1381" s="1" t="s">
        <v>2819</v>
      </c>
      <c r="B1381" t="s">
        <v>3256</v>
      </c>
      <c r="C1381" t="s">
        <v>2986</v>
      </c>
      <c r="D1381" t="s">
        <v>205</v>
      </c>
      <c r="E1381" s="1" t="s">
        <v>5059</v>
      </c>
      <c r="F1381" s="1"/>
      <c r="G1381" s="1"/>
      <c r="H1381" s="1"/>
      <c r="I1381" s="1"/>
      <c r="J1381" s="1"/>
      <c r="K1381" s="1"/>
      <c r="L1381">
        <v>0</v>
      </c>
      <c r="M1381">
        <v>0</v>
      </c>
      <c r="N1381" s="1"/>
      <c r="O1381" s="1"/>
    </row>
    <row r="1382" spans="1:15" x14ac:dyDescent="0.25">
      <c r="A1382" s="1" t="s">
        <v>3257</v>
      </c>
      <c r="B1382" t="s">
        <v>3258</v>
      </c>
      <c r="C1382" t="s">
        <v>2986</v>
      </c>
      <c r="D1382" t="s">
        <v>510</v>
      </c>
      <c r="E1382" s="1" t="s">
        <v>5059</v>
      </c>
      <c r="F1382" s="1"/>
      <c r="G1382" s="1"/>
      <c r="H1382" s="1"/>
      <c r="I1382" s="1"/>
      <c r="J1382" s="1"/>
      <c r="K1382" s="1"/>
      <c r="L1382">
        <v>0</v>
      </c>
      <c r="M1382">
        <v>0</v>
      </c>
      <c r="N1382" s="1"/>
      <c r="O1382" s="1"/>
    </row>
    <row r="1383" spans="1:15" x14ac:dyDescent="0.25">
      <c r="A1383" s="1" t="s">
        <v>3259</v>
      </c>
      <c r="B1383" t="s">
        <v>3260</v>
      </c>
      <c r="C1383" t="s">
        <v>1741</v>
      </c>
      <c r="D1383" t="s">
        <v>50</v>
      </c>
      <c r="E1383" s="1" t="s">
        <v>5059</v>
      </c>
      <c r="F1383" s="1"/>
      <c r="G1383" s="1"/>
      <c r="H1383" s="1"/>
      <c r="I1383" s="1"/>
      <c r="J1383" s="1"/>
      <c r="K1383" s="1"/>
      <c r="L1383">
        <v>0</v>
      </c>
      <c r="M1383">
        <v>0</v>
      </c>
      <c r="N1383" s="1"/>
      <c r="O1383" s="1"/>
    </row>
    <row r="1384" spans="1:15" x14ac:dyDescent="0.25">
      <c r="A1384" s="1" t="s">
        <v>3261</v>
      </c>
      <c r="B1384" t="s">
        <v>3262</v>
      </c>
      <c r="C1384" t="s">
        <v>2986</v>
      </c>
      <c r="D1384" t="s">
        <v>49</v>
      </c>
      <c r="E1384" s="1" t="s">
        <v>5059</v>
      </c>
      <c r="F1384" s="1"/>
      <c r="G1384" s="1"/>
      <c r="H1384" s="1"/>
      <c r="I1384" s="1"/>
      <c r="J1384" s="1"/>
      <c r="K1384" s="1"/>
      <c r="L1384">
        <v>0</v>
      </c>
      <c r="M1384">
        <v>0</v>
      </c>
      <c r="N1384" s="1"/>
      <c r="O1384" s="1"/>
    </row>
    <row r="1385" spans="1:15" x14ac:dyDescent="0.25">
      <c r="A1385" s="1" t="s">
        <v>3263</v>
      </c>
      <c r="B1385" t="s">
        <v>3264</v>
      </c>
      <c r="C1385" t="s">
        <v>2986</v>
      </c>
      <c r="D1385" t="s">
        <v>49</v>
      </c>
      <c r="E1385" s="1" t="s">
        <v>5059</v>
      </c>
      <c r="F1385" s="1" t="s">
        <v>5375</v>
      </c>
      <c r="G1385" s="1" t="s">
        <v>4807</v>
      </c>
      <c r="H1385" s="1"/>
      <c r="I1385" s="1"/>
      <c r="J1385" s="1"/>
      <c r="K1385" s="1"/>
      <c r="L1385">
        <v>1</v>
      </c>
      <c r="M1385">
        <v>1</v>
      </c>
      <c r="N1385" s="1"/>
      <c r="O1385" s="1"/>
    </row>
    <row r="1386" spans="1:15" x14ac:dyDescent="0.25">
      <c r="A1386" s="1" t="s">
        <v>2820</v>
      </c>
      <c r="B1386" t="s">
        <v>3265</v>
      </c>
      <c r="C1386" t="s">
        <v>1741</v>
      </c>
      <c r="D1386" t="s">
        <v>50</v>
      </c>
      <c r="E1386" s="1" t="s">
        <v>5059</v>
      </c>
      <c r="F1386" s="1"/>
      <c r="G1386" s="1"/>
      <c r="H1386" s="1"/>
      <c r="I1386" s="1"/>
      <c r="J1386" s="1"/>
      <c r="K1386" s="1"/>
      <c r="L1386">
        <v>0</v>
      </c>
      <c r="M1386">
        <v>0</v>
      </c>
      <c r="N1386" s="1"/>
      <c r="O1386" s="1"/>
    </row>
    <row r="1387" spans="1:15" x14ac:dyDescent="0.25">
      <c r="A1387" s="1" t="s">
        <v>2807</v>
      </c>
      <c r="B1387" t="s">
        <v>5208</v>
      </c>
      <c r="C1387" t="s">
        <v>1741</v>
      </c>
      <c r="D1387" t="s">
        <v>310</v>
      </c>
      <c r="E1387" s="1" t="s">
        <v>5059</v>
      </c>
      <c r="F1387" s="1"/>
      <c r="G1387" s="1"/>
      <c r="H1387" s="1"/>
      <c r="I1387" s="1"/>
      <c r="J1387" s="1"/>
      <c r="K1387" s="1"/>
      <c r="L1387">
        <v>0</v>
      </c>
      <c r="M1387">
        <v>0</v>
      </c>
      <c r="N1387" s="1"/>
      <c r="O1387" s="1"/>
    </row>
    <row r="1388" spans="1:15" x14ac:dyDescent="0.25">
      <c r="A1388" s="1" t="s">
        <v>2728</v>
      </c>
      <c r="B1388" t="s">
        <v>3268</v>
      </c>
      <c r="C1388" t="s">
        <v>2986</v>
      </c>
      <c r="D1388" t="s">
        <v>7</v>
      </c>
      <c r="E1388" s="1" t="s">
        <v>5059</v>
      </c>
      <c r="F1388" s="1" t="s">
        <v>5381</v>
      </c>
      <c r="G1388" s="1" t="s">
        <v>4807</v>
      </c>
      <c r="H1388" s="1"/>
      <c r="I1388" s="1"/>
      <c r="J1388" s="1"/>
      <c r="K1388" s="1"/>
      <c r="L1388">
        <v>1</v>
      </c>
      <c r="M1388">
        <v>1</v>
      </c>
      <c r="N1388" s="1"/>
      <c r="O1388" s="1"/>
    </row>
    <row r="1389" spans="1:15" x14ac:dyDescent="0.25">
      <c r="A1389" s="1" t="s">
        <v>3269</v>
      </c>
      <c r="B1389" t="s">
        <v>3270</v>
      </c>
      <c r="C1389" t="s">
        <v>2986</v>
      </c>
      <c r="D1389" t="s">
        <v>23</v>
      </c>
      <c r="E1389" s="1" t="s">
        <v>5059</v>
      </c>
      <c r="F1389" s="1"/>
      <c r="G1389" s="1"/>
      <c r="H1389" s="1"/>
      <c r="I1389" s="1"/>
      <c r="J1389" s="1"/>
      <c r="K1389" s="1"/>
      <c r="L1389">
        <v>0</v>
      </c>
      <c r="M1389">
        <v>0</v>
      </c>
      <c r="N1389" s="1"/>
      <c r="O1389" s="1"/>
    </row>
    <row r="1390" spans="1:15" x14ac:dyDescent="0.25">
      <c r="A1390" s="1" t="s">
        <v>3271</v>
      </c>
      <c r="B1390" t="s">
        <v>3272</v>
      </c>
      <c r="C1390" t="s">
        <v>2986</v>
      </c>
      <c r="D1390" t="s">
        <v>23</v>
      </c>
      <c r="E1390" s="1" t="s">
        <v>5059</v>
      </c>
      <c r="F1390" s="1"/>
      <c r="G1390" s="1"/>
      <c r="H1390" s="1"/>
      <c r="I1390" s="1"/>
      <c r="J1390" s="1"/>
      <c r="K1390" s="1"/>
      <c r="L1390">
        <v>0</v>
      </c>
      <c r="M1390">
        <v>0</v>
      </c>
      <c r="N1390" s="1"/>
      <c r="O1390" s="1"/>
    </row>
    <row r="1391" spans="1:15" x14ac:dyDescent="0.25">
      <c r="A1391" s="1" t="s">
        <v>3273</v>
      </c>
      <c r="B1391" t="s">
        <v>3274</v>
      </c>
      <c r="C1391" t="s">
        <v>1741</v>
      </c>
      <c r="D1391" t="s">
        <v>6</v>
      </c>
      <c r="E1391" s="1" t="s">
        <v>5059</v>
      </c>
      <c r="F1391" s="1"/>
      <c r="G1391" s="1"/>
      <c r="H1391" s="1"/>
      <c r="I1391" s="1"/>
      <c r="J1391" s="1"/>
      <c r="K1391" s="1"/>
      <c r="L1391">
        <v>0</v>
      </c>
      <c r="M1391">
        <v>0</v>
      </c>
      <c r="N1391" s="1"/>
      <c r="O1391" s="1"/>
    </row>
    <row r="1392" spans="1:15" x14ac:dyDescent="0.25">
      <c r="A1392" s="1" t="s">
        <v>2750</v>
      </c>
      <c r="B1392" t="s">
        <v>3275</v>
      </c>
      <c r="C1392" t="s">
        <v>1741</v>
      </c>
      <c r="D1392" t="s">
        <v>23</v>
      </c>
      <c r="E1392" s="1" t="s">
        <v>5059</v>
      </c>
      <c r="F1392" s="1"/>
      <c r="G1392" s="1"/>
      <c r="H1392" s="1"/>
      <c r="I1392" s="1"/>
      <c r="J1392" s="1"/>
      <c r="K1392" s="1"/>
      <c r="L1392">
        <v>0</v>
      </c>
      <c r="M1392">
        <v>0</v>
      </c>
      <c r="N1392" s="1"/>
      <c r="O1392" s="1"/>
    </row>
    <row r="1393" spans="1:15" x14ac:dyDescent="0.25">
      <c r="A1393" s="1" t="s">
        <v>2711</v>
      </c>
      <c r="B1393" t="s">
        <v>3276</v>
      </c>
      <c r="C1393" t="s">
        <v>1741</v>
      </c>
      <c r="D1393" t="s">
        <v>42</v>
      </c>
      <c r="E1393" s="1" t="s">
        <v>5059</v>
      </c>
      <c r="F1393" s="1" t="s">
        <v>5458</v>
      </c>
      <c r="G1393" s="1" t="s">
        <v>4807</v>
      </c>
      <c r="H1393" s="1"/>
      <c r="I1393" s="1"/>
      <c r="J1393" s="1"/>
      <c r="K1393" s="1"/>
      <c r="L1393">
        <v>1</v>
      </c>
      <c r="M1393">
        <v>1</v>
      </c>
      <c r="N1393" s="1"/>
      <c r="O1393" s="1"/>
    </row>
    <row r="1394" spans="1:15" x14ac:dyDescent="0.25">
      <c r="A1394" s="1" t="s">
        <v>2713</v>
      </c>
      <c r="B1394" t="s">
        <v>3277</v>
      </c>
      <c r="C1394" t="s">
        <v>1741</v>
      </c>
      <c r="D1394" t="s">
        <v>353</v>
      </c>
      <c r="E1394" s="1" t="s">
        <v>5059</v>
      </c>
      <c r="F1394" s="1" t="s">
        <v>5552</v>
      </c>
      <c r="G1394" s="1" t="s">
        <v>4809</v>
      </c>
      <c r="H1394" s="1"/>
      <c r="I1394" s="1"/>
      <c r="J1394" s="1"/>
      <c r="K1394" s="1"/>
      <c r="L1394">
        <v>1</v>
      </c>
      <c r="M1394">
        <v>1</v>
      </c>
      <c r="N1394" s="1"/>
      <c r="O1394" s="1"/>
    </row>
    <row r="1395" spans="1:15" x14ac:dyDescent="0.25">
      <c r="A1395" s="1" t="s">
        <v>2718</v>
      </c>
      <c r="B1395" t="s">
        <v>3278</v>
      </c>
      <c r="C1395" t="s">
        <v>1741</v>
      </c>
      <c r="D1395" t="s">
        <v>233</v>
      </c>
      <c r="E1395" s="1" t="s">
        <v>5059</v>
      </c>
      <c r="F1395" s="1" t="s">
        <v>5119</v>
      </c>
      <c r="G1395" s="1" t="s">
        <v>4807</v>
      </c>
      <c r="H1395" s="1"/>
      <c r="I1395" s="1"/>
      <c r="J1395" s="1"/>
      <c r="K1395" s="1"/>
      <c r="L1395">
        <v>1</v>
      </c>
      <c r="M1395">
        <v>1</v>
      </c>
      <c r="N1395" s="1"/>
      <c r="O1395" s="1"/>
    </row>
    <row r="1396" spans="1:15" x14ac:dyDescent="0.25">
      <c r="A1396" s="1" t="s">
        <v>2712</v>
      </c>
      <c r="B1396" t="s">
        <v>3279</v>
      </c>
      <c r="C1396" t="s">
        <v>1741</v>
      </c>
      <c r="D1396" t="s">
        <v>23</v>
      </c>
      <c r="E1396" s="1" t="s">
        <v>5059</v>
      </c>
      <c r="F1396" s="1"/>
      <c r="G1396" s="1"/>
      <c r="H1396" s="1"/>
      <c r="I1396" s="1"/>
      <c r="J1396" s="1"/>
      <c r="K1396" s="1"/>
      <c r="L1396">
        <v>0</v>
      </c>
      <c r="M1396">
        <v>0</v>
      </c>
      <c r="N1396" s="1"/>
      <c r="O1396" s="1"/>
    </row>
    <row r="1397" spans="1:15" x14ac:dyDescent="0.25">
      <c r="A1397" s="1" t="s">
        <v>2702</v>
      </c>
      <c r="B1397" t="s">
        <v>3280</v>
      </c>
      <c r="C1397" t="s">
        <v>2986</v>
      </c>
      <c r="D1397" t="s">
        <v>353</v>
      </c>
      <c r="E1397" s="1" t="s">
        <v>5059</v>
      </c>
      <c r="F1397" s="1"/>
      <c r="G1397" s="1"/>
      <c r="H1397" s="1"/>
      <c r="I1397" s="1"/>
      <c r="J1397" s="1"/>
      <c r="K1397" s="1"/>
      <c r="L1397">
        <v>0</v>
      </c>
      <c r="M1397">
        <v>0</v>
      </c>
      <c r="N1397" s="1"/>
      <c r="O1397" s="1"/>
    </row>
    <row r="1398" spans="1:15" x14ac:dyDescent="0.25">
      <c r="A1398" s="1" t="s">
        <v>3281</v>
      </c>
      <c r="B1398" t="s">
        <v>3282</v>
      </c>
      <c r="C1398" t="s">
        <v>2986</v>
      </c>
      <c r="D1398" t="s">
        <v>85</v>
      </c>
      <c r="E1398" s="1" t="s">
        <v>5059</v>
      </c>
      <c r="F1398" s="1"/>
      <c r="G1398" s="1"/>
      <c r="H1398" s="1"/>
      <c r="I1398" s="1"/>
      <c r="J1398" s="1"/>
      <c r="K1398" s="1"/>
      <c r="L1398">
        <v>0</v>
      </c>
      <c r="M1398">
        <v>0</v>
      </c>
      <c r="N1398" s="1"/>
      <c r="O1398" s="1"/>
    </row>
    <row r="1399" spans="1:15" x14ac:dyDescent="0.25">
      <c r="A1399" s="1" t="s">
        <v>2786</v>
      </c>
      <c r="B1399" t="s">
        <v>3283</v>
      </c>
      <c r="C1399" t="s">
        <v>1741</v>
      </c>
      <c r="D1399" t="s">
        <v>49</v>
      </c>
      <c r="E1399" s="1" t="s">
        <v>5059</v>
      </c>
      <c r="F1399" s="1"/>
      <c r="G1399" s="1"/>
      <c r="H1399" s="1"/>
      <c r="I1399" s="1"/>
      <c r="J1399" s="1"/>
      <c r="K1399" s="1"/>
      <c r="L1399">
        <v>0</v>
      </c>
      <c r="M1399">
        <v>0</v>
      </c>
      <c r="N1399" s="1"/>
      <c r="O1399" s="1"/>
    </row>
    <row r="1400" spans="1:15" x14ac:dyDescent="0.25">
      <c r="A1400" s="1" t="s">
        <v>2822</v>
      </c>
      <c r="B1400" t="s">
        <v>3284</v>
      </c>
      <c r="C1400" t="s">
        <v>1741</v>
      </c>
      <c r="D1400" t="s">
        <v>49</v>
      </c>
      <c r="E1400" s="1" t="s">
        <v>5059</v>
      </c>
      <c r="F1400" s="1" t="s">
        <v>5458</v>
      </c>
      <c r="G1400" s="1" t="s">
        <v>4807</v>
      </c>
      <c r="H1400" s="1"/>
      <c r="I1400" s="1"/>
      <c r="J1400" s="1"/>
      <c r="K1400" s="1"/>
      <c r="L1400">
        <v>1</v>
      </c>
      <c r="M1400">
        <v>1</v>
      </c>
      <c r="N1400" s="1"/>
      <c r="O1400" s="1"/>
    </row>
    <row r="1401" spans="1:15" x14ac:dyDescent="0.25">
      <c r="A1401" s="1" t="s">
        <v>3285</v>
      </c>
      <c r="B1401" t="s">
        <v>3286</v>
      </c>
      <c r="C1401" t="s">
        <v>1741</v>
      </c>
      <c r="D1401" t="s">
        <v>7</v>
      </c>
      <c r="E1401" s="1" t="s">
        <v>5059</v>
      </c>
      <c r="F1401" s="1" t="s">
        <v>5385</v>
      </c>
      <c r="G1401" s="1" t="s">
        <v>4807</v>
      </c>
      <c r="H1401" s="1"/>
      <c r="I1401" s="1"/>
      <c r="J1401" s="1"/>
      <c r="K1401" s="1"/>
      <c r="L1401">
        <v>1</v>
      </c>
      <c r="M1401">
        <v>1</v>
      </c>
      <c r="N1401" s="1"/>
      <c r="O1401" s="1"/>
    </row>
    <row r="1402" spans="1:15" x14ac:dyDescent="0.25">
      <c r="A1402" s="1" t="s">
        <v>2798</v>
      </c>
      <c r="B1402" t="s">
        <v>3287</v>
      </c>
      <c r="C1402" t="s">
        <v>2986</v>
      </c>
      <c r="D1402" t="s">
        <v>85</v>
      </c>
      <c r="E1402" s="1" t="s">
        <v>5059</v>
      </c>
      <c r="F1402" s="1"/>
      <c r="G1402" s="1"/>
      <c r="H1402" s="1"/>
      <c r="I1402" s="1"/>
      <c r="J1402" s="1"/>
      <c r="K1402" s="1"/>
      <c r="L1402">
        <v>0</v>
      </c>
      <c r="M1402">
        <v>0</v>
      </c>
      <c r="N1402" s="1"/>
      <c r="O1402" s="1"/>
    </row>
    <row r="1403" spans="1:15" x14ac:dyDescent="0.25">
      <c r="A1403" s="1" t="s">
        <v>3288</v>
      </c>
      <c r="B1403" t="s">
        <v>3289</v>
      </c>
      <c r="C1403" t="s">
        <v>1741</v>
      </c>
      <c r="D1403" t="s">
        <v>151</v>
      </c>
      <c r="E1403" s="1" t="s">
        <v>5059</v>
      </c>
      <c r="F1403" s="1" t="s">
        <v>5350</v>
      </c>
      <c r="G1403" s="1" t="s">
        <v>4807</v>
      </c>
      <c r="H1403" s="1"/>
      <c r="I1403" s="1"/>
      <c r="J1403" s="1"/>
      <c r="K1403" s="1"/>
      <c r="L1403">
        <v>1</v>
      </c>
      <c r="M1403">
        <v>1</v>
      </c>
      <c r="N1403" s="1"/>
      <c r="O1403" s="1"/>
    </row>
    <row r="1404" spans="1:15" x14ac:dyDescent="0.25">
      <c r="A1404" s="1" t="s">
        <v>2787</v>
      </c>
      <c r="B1404" t="s">
        <v>2842</v>
      </c>
      <c r="C1404" t="s">
        <v>1741</v>
      </c>
      <c r="D1404" t="s">
        <v>50</v>
      </c>
      <c r="E1404" s="1" t="s">
        <v>5061</v>
      </c>
      <c r="F1404" s="1" t="s">
        <v>5476</v>
      </c>
      <c r="G1404" s="1" t="s">
        <v>4810</v>
      </c>
      <c r="H1404" s="1"/>
      <c r="I1404" s="1"/>
      <c r="J1404" s="1"/>
      <c r="K1404" s="1" t="s">
        <v>5490</v>
      </c>
      <c r="L1404">
        <v>1</v>
      </c>
      <c r="M1404">
        <v>2</v>
      </c>
      <c r="N1404" s="1"/>
      <c r="O1404" s="1"/>
    </row>
    <row r="1405" spans="1:15" x14ac:dyDescent="0.25">
      <c r="A1405" s="1" t="s">
        <v>2805</v>
      </c>
      <c r="B1405" t="s">
        <v>3290</v>
      </c>
      <c r="C1405" t="s">
        <v>2986</v>
      </c>
      <c r="D1405" t="s">
        <v>310</v>
      </c>
      <c r="E1405" s="1" t="s">
        <v>5059</v>
      </c>
      <c r="F1405" s="1" t="s">
        <v>5466</v>
      </c>
      <c r="G1405" s="1" t="s">
        <v>4807</v>
      </c>
      <c r="H1405" s="1"/>
      <c r="I1405" s="1"/>
      <c r="J1405" s="1"/>
      <c r="K1405" s="1"/>
      <c r="L1405">
        <v>1</v>
      </c>
      <c r="M1405">
        <v>1</v>
      </c>
      <c r="N1405" s="1"/>
      <c r="O1405" s="1"/>
    </row>
    <row r="1406" spans="1:15" x14ac:dyDescent="0.25">
      <c r="A1406" s="1" t="s">
        <v>2827</v>
      </c>
      <c r="B1406" t="s">
        <v>3291</v>
      </c>
      <c r="C1406" t="s">
        <v>2527</v>
      </c>
      <c r="D1406" t="s">
        <v>49</v>
      </c>
      <c r="E1406" s="1" t="s">
        <v>5059</v>
      </c>
      <c r="F1406" s="1"/>
      <c r="G1406" s="1"/>
      <c r="H1406" s="1"/>
      <c r="I1406" s="1"/>
      <c r="J1406" s="1"/>
      <c r="K1406" s="1"/>
      <c r="L1406">
        <v>0</v>
      </c>
      <c r="M1406">
        <v>0</v>
      </c>
      <c r="N1406" s="1"/>
      <c r="O1406" s="1"/>
    </row>
    <row r="1407" spans="1:15" x14ac:dyDescent="0.25">
      <c r="A1407" s="1" t="s">
        <v>2781</v>
      </c>
      <c r="B1407" t="s">
        <v>2845</v>
      </c>
      <c r="C1407" t="s">
        <v>2527</v>
      </c>
      <c r="D1407" t="s">
        <v>49</v>
      </c>
      <c r="E1407" s="1" t="s">
        <v>5061</v>
      </c>
      <c r="F1407" s="1"/>
      <c r="G1407" s="1"/>
      <c r="H1407" s="1"/>
      <c r="I1407" s="1"/>
      <c r="J1407" s="1"/>
      <c r="K1407" s="1"/>
      <c r="L1407">
        <v>0</v>
      </c>
      <c r="M1407">
        <v>0</v>
      </c>
      <c r="N1407" s="1"/>
      <c r="O1407" s="1"/>
    </row>
    <row r="1408" spans="1:15" x14ac:dyDescent="0.25">
      <c r="A1408" s="1" t="s">
        <v>2846</v>
      </c>
      <c r="B1408" t="s">
        <v>2847</v>
      </c>
      <c r="C1408" t="s">
        <v>1746</v>
      </c>
      <c r="D1408" t="s">
        <v>510</v>
      </c>
      <c r="E1408" s="1" t="s">
        <v>4960</v>
      </c>
      <c r="F1408" s="1"/>
      <c r="G1408" s="1"/>
      <c r="H1408" s="1"/>
      <c r="I1408" s="1"/>
      <c r="J1408" s="1"/>
      <c r="K1408" s="1"/>
      <c r="L1408">
        <v>0</v>
      </c>
      <c r="M1408">
        <v>0</v>
      </c>
      <c r="N1408" s="1"/>
      <c r="O1408" s="1"/>
    </row>
    <row r="1409" spans="1:15" x14ac:dyDescent="0.25">
      <c r="A1409" s="1" t="s">
        <v>2791</v>
      </c>
      <c r="B1409" t="s">
        <v>3292</v>
      </c>
      <c r="C1409" t="s">
        <v>2986</v>
      </c>
      <c r="D1409" t="s">
        <v>23</v>
      </c>
      <c r="E1409" s="1" t="s">
        <v>5059</v>
      </c>
      <c r="F1409" s="1" t="s">
        <v>4661</v>
      </c>
      <c r="G1409" s="1" t="s">
        <v>4809</v>
      </c>
      <c r="H1409" s="1"/>
      <c r="I1409" s="1"/>
      <c r="J1409" s="1"/>
      <c r="K1409" s="1"/>
      <c r="L1409">
        <v>1</v>
      </c>
      <c r="M1409">
        <v>1</v>
      </c>
      <c r="N1409" s="1"/>
      <c r="O1409" s="1"/>
    </row>
    <row r="1410" spans="1:15" x14ac:dyDescent="0.25">
      <c r="A1410" s="1" t="s">
        <v>2796</v>
      </c>
      <c r="B1410" t="s">
        <v>3293</v>
      </c>
      <c r="C1410" t="s">
        <v>2986</v>
      </c>
      <c r="D1410" t="s">
        <v>23</v>
      </c>
      <c r="E1410" s="1" t="s">
        <v>5059</v>
      </c>
      <c r="F1410" s="1" t="s">
        <v>4576</v>
      </c>
      <c r="G1410" s="1" t="s">
        <v>4807</v>
      </c>
      <c r="H1410" s="1"/>
      <c r="I1410" s="1"/>
      <c r="J1410" s="1"/>
      <c r="K1410" s="1"/>
      <c r="L1410">
        <v>1</v>
      </c>
      <c r="M1410">
        <v>1</v>
      </c>
      <c r="N1410" s="1"/>
      <c r="O1410" s="1"/>
    </row>
    <row r="1411" spans="1:15" x14ac:dyDescent="0.25">
      <c r="A1411" s="1" t="s">
        <v>2701</v>
      </c>
      <c r="B1411" t="s">
        <v>3294</v>
      </c>
      <c r="C1411" t="s">
        <v>2986</v>
      </c>
      <c r="D1411" t="s">
        <v>50</v>
      </c>
      <c r="E1411" s="1" t="s">
        <v>5059</v>
      </c>
      <c r="F1411" s="1"/>
      <c r="G1411" s="1"/>
      <c r="H1411" s="1"/>
      <c r="I1411" s="1"/>
      <c r="J1411" s="1"/>
      <c r="K1411" s="1"/>
      <c r="L1411">
        <v>0</v>
      </c>
      <c r="M1411">
        <v>0</v>
      </c>
      <c r="N1411" s="1"/>
      <c r="O1411" s="1"/>
    </row>
    <row r="1412" spans="1:15" x14ac:dyDescent="0.25">
      <c r="A1412" s="1" t="s">
        <v>2759</v>
      </c>
      <c r="B1412" t="s">
        <v>3295</v>
      </c>
      <c r="C1412" t="s">
        <v>2986</v>
      </c>
      <c r="D1412" t="s">
        <v>6</v>
      </c>
      <c r="E1412" s="1" t="s">
        <v>5059</v>
      </c>
      <c r="F1412" s="1"/>
      <c r="G1412" s="1"/>
      <c r="H1412" s="1"/>
      <c r="I1412" s="1"/>
      <c r="J1412" s="1"/>
      <c r="K1412" s="1"/>
      <c r="L1412">
        <v>0</v>
      </c>
      <c r="M1412">
        <v>0</v>
      </c>
      <c r="N1412" s="1"/>
      <c r="O1412" s="1"/>
    </row>
    <row r="1413" spans="1:15" x14ac:dyDescent="0.25">
      <c r="A1413" s="1" t="s">
        <v>2763</v>
      </c>
      <c r="B1413" t="s">
        <v>3296</v>
      </c>
      <c r="C1413" t="s">
        <v>2986</v>
      </c>
      <c r="D1413" t="s">
        <v>310</v>
      </c>
      <c r="E1413" s="1" t="s">
        <v>5059</v>
      </c>
      <c r="F1413" s="1"/>
      <c r="G1413" s="1"/>
      <c r="H1413" s="1"/>
      <c r="I1413" s="1"/>
      <c r="J1413" s="1"/>
      <c r="K1413" s="1"/>
      <c r="L1413">
        <v>0</v>
      </c>
      <c r="M1413">
        <v>0</v>
      </c>
      <c r="N1413" s="1"/>
      <c r="O1413" s="1"/>
    </row>
    <row r="1414" spans="1:15" x14ac:dyDescent="0.25">
      <c r="A1414" s="1" t="s">
        <v>2774</v>
      </c>
      <c r="B1414" t="s">
        <v>3297</v>
      </c>
      <c r="C1414" t="s">
        <v>2986</v>
      </c>
      <c r="D1414" t="s">
        <v>68</v>
      </c>
      <c r="E1414" s="1" t="s">
        <v>5059</v>
      </c>
      <c r="F1414" s="1"/>
      <c r="G1414" s="1"/>
      <c r="H1414" s="1"/>
      <c r="I1414" s="1"/>
      <c r="J1414" s="1"/>
      <c r="K1414" s="1"/>
      <c r="L1414">
        <v>0</v>
      </c>
      <c r="M1414">
        <v>0</v>
      </c>
      <c r="N1414" s="1"/>
      <c r="O1414" s="1"/>
    </row>
    <row r="1415" spans="1:15" x14ac:dyDescent="0.25">
      <c r="A1415" s="1" t="s">
        <v>3298</v>
      </c>
      <c r="B1415" t="s">
        <v>3299</v>
      </c>
      <c r="C1415" t="s">
        <v>1741</v>
      </c>
      <c r="D1415" t="s">
        <v>23</v>
      </c>
      <c r="E1415" s="1" t="s">
        <v>5059</v>
      </c>
      <c r="F1415" s="1" t="s">
        <v>4653</v>
      </c>
      <c r="G1415" s="1" t="s">
        <v>4812</v>
      </c>
      <c r="H1415" s="1"/>
      <c r="I1415" s="1"/>
      <c r="J1415" s="1"/>
      <c r="K1415" s="1"/>
      <c r="L1415">
        <v>1</v>
      </c>
      <c r="M1415">
        <v>1</v>
      </c>
      <c r="N1415" s="1"/>
      <c r="O1415" s="1"/>
    </row>
    <row r="1416" spans="1:15" x14ac:dyDescent="0.25">
      <c r="A1416" s="1" t="s">
        <v>2754</v>
      </c>
      <c r="B1416" t="s">
        <v>3300</v>
      </c>
      <c r="C1416" t="s">
        <v>1741</v>
      </c>
      <c r="D1416" t="s">
        <v>310</v>
      </c>
      <c r="E1416" s="1" t="s">
        <v>5059</v>
      </c>
      <c r="F1416" s="1" t="s">
        <v>5772</v>
      </c>
      <c r="G1416" s="1" t="s">
        <v>4813</v>
      </c>
      <c r="H1416" s="1"/>
      <c r="I1416" s="1"/>
      <c r="J1416" s="1"/>
      <c r="K1416" s="1"/>
      <c r="L1416">
        <v>1</v>
      </c>
      <c r="M1416">
        <v>1</v>
      </c>
      <c r="N1416" s="1"/>
      <c r="O1416" s="1"/>
    </row>
    <row r="1417" spans="1:15" x14ac:dyDescent="0.25">
      <c r="A1417" s="1" t="s">
        <v>2686</v>
      </c>
      <c r="B1417" t="s">
        <v>3301</v>
      </c>
      <c r="C1417" t="s">
        <v>2986</v>
      </c>
      <c r="D1417" t="s">
        <v>23</v>
      </c>
      <c r="E1417" s="1" t="s">
        <v>5059</v>
      </c>
      <c r="F1417" s="1"/>
      <c r="G1417" s="1"/>
      <c r="H1417" s="1"/>
      <c r="I1417" s="1"/>
      <c r="J1417" s="1"/>
      <c r="K1417" s="1"/>
      <c r="L1417">
        <v>0</v>
      </c>
      <c r="M1417">
        <v>0</v>
      </c>
      <c r="N1417" s="1"/>
      <c r="O1417" s="1"/>
    </row>
    <row r="1418" spans="1:15" x14ac:dyDescent="0.25">
      <c r="A1418" s="1" t="s">
        <v>2942</v>
      </c>
      <c r="B1418" t="s">
        <v>3302</v>
      </c>
      <c r="C1418" t="s">
        <v>1741</v>
      </c>
      <c r="D1418" t="s">
        <v>310</v>
      </c>
      <c r="E1418" s="1" t="s">
        <v>5059</v>
      </c>
      <c r="F1418" s="1"/>
      <c r="G1418" s="1"/>
      <c r="H1418" s="1"/>
      <c r="I1418" s="1"/>
      <c r="J1418" s="1"/>
      <c r="K1418" s="1"/>
      <c r="L1418">
        <v>0</v>
      </c>
      <c r="M1418">
        <v>0</v>
      </c>
      <c r="N1418" s="1"/>
      <c r="O1418" s="1"/>
    </row>
    <row r="1419" spans="1:15" x14ac:dyDescent="0.25">
      <c r="A1419" s="1" t="s">
        <v>2764</v>
      </c>
      <c r="B1419" t="s">
        <v>3303</v>
      </c>
      <c r="C1419" t="s">
        <v>2986</v>
      </c>
      <c r="D1419" t="s">
        <v>23</v>
      </c>
      <c r="E1419" s="1" t="s">
        <v>5059</v>
      </c>
      <c r="F1419" s="1"/>
      <c r="G1419" s="1"/>
      <c r="H1419" s="1"/>
      <c r="I1419" s="1"/>
      <c r="J1419" s="1"/>
      <c r="K1419" s="1"/>
      <c r="L1419">
        <v>0</v>
      </c>
      <c r="M1419">
        <v>0</v>
      </c>
      <c r="N1419" s="1"/>
      <c r="O1419" s="1"/>
    </row>
    <row r="1420" spans="1:15" x14ac:dyDescent="0.25">
      <c r="A1420" s="1" t="s">
        <v>2815</v>
      </c>
      <c r="B1420" t="s">
        <v>3304</v>
      </c>
      <c r="C1420" t="s">
        <v>1741</v>
      </c>
      <c r="D1420" t="s">
        <v>39</v>
      </c>
      <c r="E1420" s="1" t="s">
        <v>5059</v>
      </c>
      <c r="F1420" s="1" t="s">
        <v>5455</v>
      </c>
      <c r="G1420" s="1" t="s">
        <v>4807</v>
      </c>
      <c r="H1420" s="1"/>
      <c r="I1420" s="1"/>
      <c r="J1420" s="1"/>
      <c r="K1420" s="1"/>
      <c r="L1420">
        <v>1</v>
      </c>
      <c r="M1420">
        <v>1</v>
      </c>
      <c r="N1420" s="1"/>
      <c r="O1420" s="1"/>
    </row>
    <row r="1421" spans="1:15" x14ac:dyDescent="0.25">
      <c r="A1421" s="1" t="s">
        <v>2825</v>
      </c>
      <c r="B1421" t="s">
        <v>3305</v>
      </c>
      <c r="C1421" t="s">
        <v>1741</v>
      </c>
      <c r="D1421" t="s">
        <v>310</v>
      </c>
      <c r="E1421" s="1" t="s">
        <v>5059</v>
      </c>
      <c r="F1421" s="1" t="s">
        <v>4594</v>
      </c>
      <c r="G1421" s="1" t="s">
        <v>4807</v>
      </c>
      <c r="H1421" s="1"/>
      <c r="I1421" s="1"/>
      <c r="J1421" s="1"/>
      <c r="K1421" s="1"/>
      <c r="L1421">
        <v>1</v>
      </c>
      <c r="M1421">
        <v>1</v>
      </c>
      <c r="N1421" s="1"/>
      <c r="O1421" s="1"/>
    </row>
    <row r="1422" spans="1:15" x14ac:dyDescent="0.25">
      <c r="A1422" s="1" t="s">
        <v>2689</v>
      </c>
      <c r="B1422" t="s">
        <v>3306</v>
      </c>
      <c r="C1422" t="s">
        <v>1741</v>
      </c>
      <c r="D1422" t="s">
        <v>68</v>
      </c>
      <c r="E1422" s="1" t="s">
        <v>5059</v>
      </c>
      <c r="F1422" s="1" t="s">
        <v>5458</v>
      </c>
      <c r="G1422" s="1" t="s">
        <v>4807</v>
      </c>
      <c r="H1422" s="1"/>
      <c r="I1422" s="1"/>
      <c r="J1422" s="1"/>
      <c r="K1422" s="1"/>
      <c r="L1422">
        <v>1</v>
      </c>
      <c r="M1422">
        <v>1</v>
      </c>
      <c r="N1422" s="1"/>
      <c r="O1422" s="1"/>
    </row>
    <row r="1423" spans="1:15" x14ac:dyDescent="0.25">
      <c r="A1423" s="1" t="s">
        <v>2730</v>
      </c>
      <c r="B1423" t="s">
        <v>3307</v>
      </c>
      <c r="C1423" t="s">
        <v>2986</v>
      </c>
      <c r="D1423" t="s">
        <v>310</v>
      </c>
      <c r="E1423" s="1" t="s">
        <v>5059</v>
      </c>
      <c r="F1423" s="1"/>
      <c r="G1423" s="1"/>
      <c r="H1423" s="1"/>
      <c r="I1423" s="1"/>
      <c r="J1423" s="1"/>
      <c r="K1423" s="1"/>
      <c r="L1423">
        <v>0</v>
      </c>
      <c r="M1423">
        <v>0</v>
      </c>
      <c r="N1423" s="1"/>
      <c r="O1423" s="1"/>
    </row>
    <row r="1424" spans="1:15" x14ac:dyDescent="0.25">
      <c r="A1424" s="1" t="s">
        <v>3308</v>
      </c>
      <c r="B1424" t="s">
        <v>3309</v>
      </c>
      <c r="C1424" t="s">
        <v>2986</v>
      </c>
      <c r="D1424" t="s">
        <v>310</v>
      </c>
      <c r="E1424" s="1" t="s">
        <v>5059</v>
      </c>
      <c r="F1424" s="1" t="s">
        <v>5491</v>
      </c>
      <c r="G1424" s="1" t="s">
        <v>4807</v>
      </c>
      <c r="H1424" s="1"/>
      <c r="I1424" s="1"/>
      <c r="J1424" s="1"/>
      <c r="K1424" s="1"/>
      <c r="L1424">
        <v>1</v>
      </c>
      <c r="M1424">
        <v>1</v>
      </c>
      <c r="N1424" s="1"/>
      <c r="O1424" s="1"/>
    </row>
    <row r="1425" spans="1:15" x14ac:dyDescent="0.25">
      <c r="A1425" s="1" t="s">
        <v>3310</v>
      </c>
      <c r="B1425" t="s">
        <v>3311</v>
      </c>
      <c r="C1425" t="s">
        <v>2986</v>
      </c>
      <c r="D1425" t="s">
        <v>22</v>
      </c>
      <c r="E1425" s="1" t="s">
        <v>5059</v>
      </c>
      <c r="F1425" s="1" t="s">
        <v>5630</v>
      </c>
      <c r="G1425" s="1" t="s">
        <v>4807</v>
      </c>
      <c r="H1425" s="1"/>
      <c r="I1425" s="1"/>
      <c r="J1425" s="1"/>
      <c r="K1425" s="1"/>
      <c r="L1425">
        <v>1</v>
      </c>
      <c r="M1425">
        <v>1</v>
      </c>
      <c r="N1425" s="1"/>
      <c r="O1425" s="1"/>
    </row>
    <row r="1426" spans="1:15" x14ac:dyDescent="0.25">
      <c r="A1426" s="1" t="s">
        <v>2799</v>
      </c>
      <c r="B1426" t="s">
        <v>3312</v>
      </c>
      <c r="C1426" t="s">
        <v>1741</v>
      </c>
      <c r="D1426" t="s">
        <v>50</v>
      </c>
      <c r="E1426" s="1" t="s">
        <v>5059</v>
      </c>
      <c r="F1426" s="1"/>
      <c r="G1426" s="1"/>
      <c r="H1426" s="1"/>
      <c r="I1426" s="1"/>
      <c r="J1426" s="1"/>
      <c r="K1426" s="1"/>
      <c r="L1426">
        <v>0</v>
      </c>
      <c r="M1426">
        <v>0</v>
      </c>
      <c r="N1426" s="1"/>
      <c r="O1426" s="1"/>
    </row>
    <row r="1427" spans="1:15" x14ac:dyDescent="0.25">
      <c r="A1427" s="1" t="s">
        <v>3313</v>
      </c>
      <c r="B1427" t="s">
        <v>3314</v>
      </c>
      <c r="C1427" t="s">
        <v>1741</v>
      </c>
      <c r="D1427" t="s">
        <v>22</v>
      </c>
      <c r="E1427" s="1" t="s">
        <v>5059</v>
      </c>
      <c r="F1427" s="1" t="s">
        <v>5631</v>
      </c>
      <c r="G1427" s="1" t="s">
        <v>4807</v>
      </c>
      <c r="H1427" s="1"/>
      <c r="I1427" s="1"/>
      <c r="J1427" s="1"/>
      <c r="K1427" s="1"/>
      <c r="L1427">
        <v>1</v>
      </c>
      <c r="M1427">
        <v>1</v>
      </c>
      <c r="N1427" s="1"/>
      <c r="O1427" s="1"/>
    </row>
    <row r="1428" spans="1:15" x14ac:dyDescent="0.25">
      <c r="A1428" s="1" t="s">
        <v>2943</v>
      </c>
      <c r="B1428" t="s">
        <v>3315</v>
      </c>
      <c r="C1428" t="s">
        <v>1741</v>
      </c>
      <c r="D1428" t="s">
        <v>49</v>
      </c>
      <c r="E1428" s="1" t="s">
        <v>5059</v>
      </c>
      <c r="F1428" s="1"/>
      <c r="G1428" s="1"/>
      <c r="H1428" s="1"/>
      <c r="I1428" s="1"/>
      <c r="J1428" s="1"/>
      <c r="K1428" s="1"/>
      <c r="L1428">
        <v>0</v>
      </c>
      <c r="M1428">
        <v>0</v>
      </c>
      <c r="N1428" s="1"/>
      <c r="O1428" s="1"/>
    </row>
    <row r="1429" spans="1:15" x14ac:dyDescent="0.25">
      <c r="A1429" s="1" t="s">
        <v>3316</v>
      </c>
      <c r="B1429" t="s">
        <v>3317</v>
      </c>
      <c r="C1429" t="s">
        <v>1741</v>
      </c>
      <c r="D1429" t="s">
        <v>7</v>
      </c>
      <c r="E1429" s="1" t="s">
        <v>5059</v>
      </c>
      <c r="F1429" s="1"/>
      <c r="G1429" s="1"/>
      <c r="H1429" s="1"/>
      <c r="I1429" s="1"/>
      <c r="J1429" s="1"/>
      <c r="K1429" s="1"/>
      <c r="L1429">
        <v>0</v>
      </c>
      <c r="M1429">
        <v>0</v>
      </c>
      <c r="N1429" s="1"/>
      <c r="O1429" s="1"/>
    </row>
    <row r="1430" spans="1:15" x14ac:dyDescent="0.25">
      <c r="A1430" s="1" t="s">
        <v>2732</v>
      </c>
      <c r="B1430" t="s">
        <v>3318</v>
      </c>
      <c r="C1430" t="s">
        <v>2986</v>
      </c>
      <c r="D1430" t="s">
        <v>7</v>
      </c>
      <c r="E1430" s="1" t="s">
        <v>5059</v>
      </c>
      <c r="F1430" s="1" t="s">
        <v>5401</v>
      </c>
      <c r="G1430" s="1" t="s">
        <v>4807</v>
      </c>
      <c r="H1430" s="1"/>
      <c r="I1430" s="1"/>
      <c r="J1430" s="1"/>
      <c r="K1430" s="1"/>
      <c r="L1430">
        <v>1</v>
      </c>
      <c r="M1430">
        <v>1</v>
      </c>
      <c r="N1430" s="1"/>
      <c r="O1430" s="1"/>
    </row>
    <row r="1431" spans="1:15" x14ac:dyDescent="0.25">
      <c r="A1431" s="1" t="s">
        <v>3319</v>
      </c>
      <c r="B1431" t="s">
        <v>3320</v>
      </c>
      <c r="C1431" t="s">
        <v>1741</v>
      </c>
      <c r="D1431" t="s">
        <v>50</v>
      </c>
      <c r="E1431" s="1" t="s">
        <v>5059</v>
      </c>
      <c r="F1431" s="1" t="s">
        <v>4583</v>
      </c>
      <c r="G1431" s="1" t="s">
        <v>4812</v>
      </c>
      <c r="H1431" s="1"/>
      <c r="I1431" s="1"/>
      <c r="J1431" s="1" t="s">
        <v>4558</v>
      </c>
      <c r="K1431" s="1"/>
      <c r="L1431">
        <v>1</v>
      </c>
      <c r="M1431">
        <v>2</v>
      </c>
      <c r="N1431" s="1"/>
      <c r="O1431" s="1"/>
    </row>
    <row r="1432" spans="1:15" x14ac:dyDescent="0.25">
      <c r="A1432" s="1" t="s">
        <v>3321</v>
      </c>
      <c r="B1432" t="s">
        <v>3322</v>
      </c>
      <c r="C1432" t="s">
        <v>2986</v>
      </c>
      <c r="D1432" t="s">
        <v>23</v>
      </c>
      <c r="E1432" s="1" t="s">
        <v>5059</v>
      </c>
      <c r="F1432" s="1"/>
      <c r="G1432" s="1"/>
      <c r="H1432" s="1"/>
      <c r="I1432" s="1"/>
      <c r="J1432" s="1"/>
      <c r="K1432" s="1"/>
      <c r="L1432">
        <v>0</v>
      </c>
      <c r="M1432">
        <v>0</v>
      </c>
      <c r="N1432" s="1"/>
      <c r="O1432" s="1"/>
    </row>
    <row r="1433" spans="1:15" x14ac:dyDescent="0.25">
      <c r="A1433" s="1" t="s">
        <v>2831</v>
      </c>
      <c r="B1433" t="s">
        <v>3323</v>
      </c>
      <c r="C1433" t="s">
        <v>2986</v>
      </c>
      <c r="D1433" t="s">
        <v>23</v>
      </c>
      <c r="E1433" s="1" t="s">
        <v>5059</v>
      </c>
      <c r="F1433" s="1"/>
      <c r="G1433" s="1"/>
      <c r="H1433" s="1"/>
      <c r="I1433" s="1"/>
      <c r="J1433" s="1"/>
      <c r="K1433" s="1"/>
      <c r="L1433">
        <v>0</v>
      </c>
      <c r="M1433">
        <v>0</v>
      </c>
      <c r="N1433" s="1"/>
      <c r="O1433" s="1"/>
    </row>
    <row r="1434" spans="1:15" x14ac:dyDescent="0.25">
      <c r="A1434" s="1" t="s">
        <v>3324</v>
      </c>
      <c r="B1434" t="s">
        <v>3325</v>
      </c>
      <c r="C1434" t="s">
        <v>2986</v>
      </c>
      <c r="D1434" t="s">
        <v>49</v>
      </c>
      <c r="E1434" s="1" t="s">
        <v>5059</v>
      </c>
      <c r="F1434" s="1"/>
      <c r="G1434" s="1"/>
      <c r="H1434" s="1"/>
      <c r="I1434" s="1"/>
      <c r="J1434" s="1"/>
      <c r="K1434" s="1"/>
      <c r="L1434">
        <v>0</v>
      </c>
      <c r="M1434">
        <v>0</v>
      </c>
      <c r="N1434" s="1"/>
      <c r="O1434" s="1"/>
    </row>
    <row r="1435" spans="1:15" x14ac:dyDescent="0.25">
      <c r="A1435" s="1" t="s">
        <v>2698</v>
      </c>
      <c r="B1435" t="s">
        <v>3326</v>
      </c>
      <c r="C1435" t="s">
        <v>1741</v>
      </c>
      <c r="D1435" t="s">
        <v>50</v>
      </c>
      <c r="E1435" s="1" t="s">
        <v>5059</v>
      </c>
      <c r="F1435" s="1"/>
      <c r="G1435" s="1"/>
      <c r="H1435" s="1"/>
      <c r="I1435" s="1"/>
      <c r="J1435" s="1"/>
      <c r="K1435" s="1"/>
      <c r="L1435">
        <v>0</v>
      </c>
      <c r="M1435">
        <v>0</v>
      </c>
      <c r="N1435" s="1"/>
      <c r="O1435" s="1"/>
    </row>
    <row r="1436" spans="1:15" x14ac:dyDescent="0.25">
      <c r="A1436" s="1" t="s">
        <v>2800</v>
      </c>
      <c r="B1436" t="s">
        <v>3327</v>
      </c>
      <c r="C1436" t="s">
        <v>2986</v>
      </c>
      <c r="D1436" t="s">
        <v>23</v>
      </c>
      <c r="E1436" s="1" t="s">
        <v>5059</v>
      </c>
      <c r="F1436" s="1"/>
      <c r="G1436" s="1"/>
      <c r="H1436" s="1"/>
      <c r="I1436" s="1"/>
      <c r="J1436" s="1"/>
      <c r="K1436" s="1"/>
      <c r="L1436">
        <v>0</v>
      </c>
      <c r="M1436">
        <v>0</v>
      </c>
      <c r="N1436" s="1"/>
      <c r="O1436" s="1"/>
    </row>
    <row r="1437" spans="1:15" x14ac:dyDescent="0.25">
      <c r="A1437" s="1" t="s">
        <v>3328</v>
      </c>
      <c r="B1437" t="s">
        <v>3329</v>
      </c>
      <c r="C1437" t="s">
        <v>2986</v>
      </c>
      <c r="D1437" t="s">
        <v>23</v>
      </c>
      <c r="E1437" s="1" t="s">
        <v>5059</v>
      </c>
      <c r="F1437" s="1"/>
      <c r="G1437" s="1"/>
      <c r="H1437" s="1"/>
      <c r="I1437" s="1"/>
      <c r="J1437" s="1"/>
      <c r="K1437" s="1"/>
      <c r="L1437">
        <v>0</v>
      </c>
      <c r="M1437">
        <v>0</v>
      </c>
      <c r="N1437" s="1"/>
      <c r="O1437" s="1"/>
    </row>
    <row r="1438" spans="1:15" x14ac:dyDescent="0.25">
      <c r="A1438" s="1" t="s">
        <v>3330</v>
      </c>
      <c r="B1438" t="s">
        <v>3331</v>
      </c>
      <c r="C1438" t="s">
        <v>1741</v>
      </c>
      <c r="D1438" t="s">
        <v>210</v>
      </c>
      <c r="E1438" s="1" t="s">
        <v>5059</v>
      </c>
      <c r="F1438" s="1" t="s">
        <v>5119</v>
      </c>
      <c r="G1438" s="1" t="s">
        <v>4807</v>
      </c>
      <c r="H1438" s="1"/>
      <c r="I1438" s="1"/>
      <c r="J1438" s="1"/>
      <c r="K1438" s="1"/>
      <c r="L1438">
        <v>1</v>
      </c>
      <c r="M1438">
        <v>1</v>
      </c>
      <c r="N1438" s="1"/>
      <c r="O1438" s="1"/>
    </row>
    <row r="1439" spans="1:15" x14ac:dyDescent="0.25">
      <c r="A1439" s="1" t="s">
        <v>2794</v>
      </c>
      <c r="B1439" t="s">
        <v>3332</v>
      </c>
      <c r="C1439" t="s">
        <v>1746</v>
      </c>
      <c r="D1439" t="s">
        <v>50</v>
      </c>
      <c r="E1439" s="1" t="s">
        <v>5059</v>
      </c>
      <c r="F1439" s="1" t="s">
        <v>5431</v>
      </c>
      <c r="G1439" s="1" t="s">
        <v>4807</v>
      </c>
      <c r="H1439" s="1"/>
      <c r="I1439" s="1"/>
      <c r="J1439" s="1"/>
      <c r="K1439" s="1"/>
      <c r="L1439">
        <v>1</v>
      </c>
      <c r="M1439">
        <v>1</v>
      </c>
      <c r="N1439" s="1"/>
      <c r="O1439" s="1"/>
    </row>
    <row r="1440" spans="1:15" x14ac:dyDescent="0.25">
      <c r="A1440" s="1" t="s">
        <v>3333</v>
      </c>
      <c r="B1440" t="s">
        <v>5649</v>
      </c>
      <c r="C1440" t="s">
        <v>1741</v>
      </c>
      <c r="D1440" t="s">
        <v>310</v>
      </c>
      <c r="E1440" s="1" t="s">
        <v>5059</v>
      </c>
      <c r="F1440" s="1" t="s">
        <v>4988</v>
      </c>
      <c r="G1440" s="1" t="s">
        <v>4827</v>
      </c>
      <c r="H1440" s="1"/>
      <c r="I1440" s="1"/>
      <c r="J1440" s="1"/>
      <c r="K1440" s="1"/>
      <c r="L1440">
        <v>1</v>
      </c>
      <c r="M1440">
        <v>1</v>
      </c>
      <c r="N1440" s="1"/>
      <c r="O1440" s="1"/>
    </row>
    <row r="1441" spans="1:15" x14ac:dyDescent="0.25">
      <c r="A1441" s="1" t="s">
        <v>2788</v>
      </c>
      <c r="B1441" t="s">
        <v>3335</v>
      </c>
      <c r="C1441" t="s">
        <v>2986</v>
      </c>
      <c r="D1441" t="s">
        <v>510</v>
      </c>
      <c r="E1441" s="1" t="s">
        <v>5059</v>
      </c>
      <c r="F1441" s="1"/>
      <c r="G1441" s="1"/>
      <c r="H1441" s="1"/>
      <c r="I1441" s="1"/>
      <c r="J1441" s="1"/>
      <c r="K1441" s="1"/>
      <c r="L1441">
        <v>0</v>
      </c>
      <c r="M1441">
        <v>0</v>
      </c>
      <c r="N1441" s="1"/>
      <c r="O1441" s="1"/>
    </row>
    <row r="1442" spans="1:15" x14ac:dyDescent="0.25">
      <c r="A1442" s="1" t="s">
        <v>3336</v>
      </c>
      <c r="B1442" t="s">
        <v>3337</v>
      </c>
      <c r="C1442" t="s">
        <v>2986</v>
      </c>
      <c r="D1442" t="s">
        <v>310</v>
      </c>
      <c r="E1442" s="1" t="s">
        <v>5059</v>
      </c>
      <c r="F1442" s="1"/>
      <c r="G1442" s="1"/>
      <c r="H1442" s="1"/>
      <c r="I1442" s="1"/>
      <c r="J1442" s="1"/>
      <c r="K1442" s="1"/>
      <c r="L1442">
        <v>0</v>
      </c>
      <c r="M1442">
        <v>0</v>
      </c>
      <c r="N1442" s="1"/>
      <c r="O1442" s="1"/>
    </row>
    <row r="1443" spans="1:15" x14ac:dyDescent="0.25">
      <c r="A1443" s="1" t="s">
        <v>2690</v>
      </c>
      <c r="B1443" t="s">
        <v>3338</v>
      </c>
      <c r="C1443" t="s">
        <v>1741</v>
      </c>
      <c r="D1443" t="s">
        <v>205</v>
      </c>
      <c r="E1443" s="1" t="s">
        <v>5059</v>
      </c>
      <c r="F1443" s="1"/>
      <c r="G1443" s="1"/>
      <c r="H1443" s="1"/>
      <c r="I1443" s="1"/>
      <c r="J1443" s="1"/>
      <c r="K1443" s="1"/>
      <c r="L1443">
        <v>0</v>
      </c>
      <c r="M1443">
        <v>0</v>
      </c>
      <c r="N1443" s="1"/>
      <c r="O1443" s="1"/>
    </row>
    <row r="1444" spans="1:15" x14ac:dyDescent="0.25">
      <c r="A1444" s="1" t="s">
        <v>2755</v>
      </c>
      <c r="B1444" t="s">
        <v>2848</v>
      </c>
      <c r="C1444" t="s">
        <v>1741</v>
      </c>
      <c r="D1444" t="s">
        <v>205</v>
      </c>
      <c r="E1444" s="1" t="s">
        <v>5061</v>
      </c>
      <c r="F1444" s="1" t="s">
        <v>4624</v>
      </c>
      <c r="G1444" s="1" t="s">
        <v>4827</v>
      </c>
      <c r="H1444" s="1"/>
      <c r="I1444" s="1"/>
      <c r="J1444" s="1"/>
      <c r="K1444" s="1"/>
      <c r="L1444">
        <v>1</v>
      </c>
      <c r="M1444">
        <v>1</v>
      </c>
      <c r="N1444" s="1"/>
      <c r="O1444" s="1"/>
    </row>
    <row r="1445" spans="1:15" x14ac:dyDescent="0.25">
      <c r="A1445" s="1" t="s">
        <v>3339</v>
      </c>
      <c r="B1445" t="s">
        <v>3340</v>
      </c>
      <c r="C1445" t="s">
        <v>1746</v>
      </c>
      <c r="D1445" t="s">
        <v>23</v>
      </c>
      <c r="E1445" s="1" t="s">
        <v>5059</v>
      </c>
      <c r="F1445" s="1" t="s">
        <v>4662</v>
      </c>
      <c r="G1445" s="1" t="s">
        <v>4812</v>
      </c>
      <c r="H1445" s="1"/>
      <c r="I1445" s="1"/>
      <c r="J1445" s="1" t="s">
        <v>4559</v>
      </c>
      <c r="K1445" s="1"/>
      <c r="L1445">
        <v>1</v>
      </c>
      <c r="M1445">
        <v>2</v>
      </c>
      <c r="N1445" s="1"/>
      <c r="O1445" s="1"/>
    </row>
    <row r="1446" spans="1:15" x14ac:dyDescent="0.25">
      <c r="A1446" s="1" t="s">
        <v>3341</v>
      </c>
      <c r="B1446" t="s">
        <v>3342</v>
      </c>
      <c r="C1446" t="s">
        <v>2986</v>
      </c>
      <c r="D1446" t="s">
        <v>23</v>
      </c>
      <c r="E1446" s="1" t="s">
        <v>5059</v>
      </c>
      <c r="F1446" s="1"/>
      <c r="G1446" s="1"/>
      <c r="H1446" s="1"/>
      <c r="I1446" s="1"/>
      <c r="J1446" s="1"/>
      <c r="K1446" s="1"/>
      <c r="L1446">
        <v>0</v>
      </c>
      <c r="M1446">
        <v>0</v>
      </c>
      <c r="N1446" s="1"/>
      <c r="O1446" s="1"/>
    </row>
    <row r="1447" spans="1:15" x14ac:dyDescent="0.25">
      <c r="A1447" s="1" t="s">
        <v>2789</v>
      </c>
      <c r="B1447" t="s">
        <v>3343</v>
      </c>
      <c r="C1447" t="s">
        <v>1741</v>
      </c>
      <c r="D1447" t="s">
        <v>210</v>
      </c>
      <c r="E1447" s="1" t="s">
        <v>5059</v>
      </c>
      <c r="F1447" s="1" t="s">
        <v>5284</v>
      </c>
      <c r="G1447" s="1" t="s">
        <v>4807</v>
      </c>
      <c r="H1447" s="1"/>
      <c r="I1447" s="1"/>
      <c r="J1447" s="1"/>
      <c r="K1447" s="1"/>
      <c r="L1447">
        <v>1</v>
      </c>
      <c r="M1447">
        <v>1</v>
      </c>
      <c r="N1447" s="1"/>
      <c r="O1447" s="1"/>
    </row>
    <row r="1448" spans="1:15" x14ac:dyDescent="0.25">
      <c r="A1448" s="1" t="s">
        <v>2790</v>
      </c>
      <c r="B1448" t="s">
        <v>3344</v>
      </c>
      <c r="C1448" t="s">
        <v>2986</v>
      </c>
      <c r="D1448" t="s">
        <v>39</v>
      </c>
      <c r="E1448" s="1" t="s">
        <v>5059</v>
      </c>
      <c r="F1448" s="1"/>
      <c r="G1448" s="1"/>
      <c r="H1448" s="1"/>
      <c r="I1448" s="1"/>
      <c r="J1448" s="1"/>
      <c r="K1448" s="1"/>
      <c r="L1448">
        <v>0</v>
      </c>
      <c r="M1448">
        <v>0</v>
      </c>
      <c r="N1448" s="1"/>
      <c r="O1448" s="1"/>
    </row>
    <row r="1449" spans="1:15" x14ac:dyDescent="0.25">
      <c r="A1449" s="1" t="s">
        <v>2814</v>
      </c>
      <c r="B1449" t="s">
        <v>3345</v>
      </c>
      <c r="C1449" t="s">
        <v>1741</v>
      </c>
      <c r="D1449" t="s">
        <v>310</v>
      </c>
      <c r="E1449" s="1" t="s">
        <v>5059</v>
      </c>
      <c r="F1449" s="1" t="s">
        <v>5474</v>
      </c>
      <c r="G1449" s="1" t="s">
        <v>4807</v>
      </c>
      <c r="H1449" s="1"/>
      <c r="I1449" s="1"/>
      <c r="J1449" s="1"/>
      <c r="K1449" s="1"/>
      <c r="L1449">
        <v>1</v>
      </c>
      <c r="M1449">
        <v>1</v>
      </c>
      <c r="N1449" s="1"/>
      <c r="O1449" s="1"/>
    </row>
    <row r="1450" spans="1:15" x14ac:dyDescent="0.25">
      <c r="A1450" s="1" t="s">
        <v>2731</v>
      </c>
      <c r="B1450" t="s">
        <v>3346</v>
      </c>
      <c r="C1450" t="s">
        <v>1741</v>
      </c>
      <c r="D1450" t="s">
        <v>50</v>
      </c>
      <c r="E1450" s="1" t="s">
        <v>5059</v>
      </c>
      <c r="F1450" s="1"/>
      <c r="G1450" s="1"/>
      <c r="H1450" s="1"/>
      <c r="I1450" s="1"/>
      <c r="J1450" s="1"/>
      <c r="K1450" s="1"/>
      <c r="L1450">
        <v>0</v>
      </c>
      <c r="M1450">
        <v>0</v>
      </c>
      <c r="N1450" s="1"/>
      <c r="O1450" s="1"/>
    </row>
    <row r="1451" spans="1:15" x14ac:dyDescent="0.25">
      <c r="A1451" s="1" t="s">
        <v>2706</v>
      </c>
      <c r="B1451" t="s">
        <v>3347</v>
      </c>
      <c r="C1451" t="s">
        <v>5</v>
      </c>
      <c r="D1451" t="s">
        <v>22</v>
      </c>
      <c r="E1451" s="1" t="s">
        <v>5059</v>
      </c>
      <c r="F1451" s="1"/>
      <c r="G1451" s="1"/>
      <c r="H1451" s="1"/>
      <c r="I1451" s="1"/>
      <c r="J1451" s="1"/>
      <c r="K1451" s="1"/>
      <c r="L1451">
        <v>0</v>
      </c>
      <c r="M1451">
        <v>0</v>
      </c>
      <c r="N1451" s="1"/>
      <c r="O1451" s="1"/>
    </row>
    <row r="1452" spans="1:15" x14ac:dyDescent="0.25">
      <c r="A1452" s="1" t="s">
        <v>3348</v>
      </c>
      <c r="B1452" t="s">
        <v>3349</v>
      </c>
      <c r="C1452" t="s">
        <v>1741</v>
      </c>
      <c r="D1452" t="s">
        <v>23</v>
      </c>
      <c r="E1452" s="1" t="s">
        <v>5059</v>
      </c>
      <c r="F1452" s="1" t="s">
        <v>4671</v>
      </c>
      <c r="G1452" s="1" t="s">
        <v>4812</v>
      </c>
      <c r="H1452" s="1"/>
      <c r="I1452" s="1"/>
      <c r="J1452" s="1"/>
      <c r="K1452" s="1"/>
      <c r="L1452">
        <v>1</v>
      </c>
      <c r="M1452">
        <v>1</v>
      </c>
      <c r="N1452" s="1"/>
      <c r="O1452" s="1"/>
    </row>
    <row r="1453" spans="1:15" x14ac:dyDescent="0.25">
      <c r="A1453" s="1" t="s">
        <v>3350</v>
      </c>
      <c r="B1453" t="s">
        <v>3351</v>
      </c>
      <c r="C1453" t="s">
        <v>2986</v>
      </c>
      <c r="D1453" t="s">
        <v>510</v>
      </c>
      <c r="E1453" s="1" t="s">
        <v>5059</v>
      </c>
      <c r="F1453" s="1"/>
      <c r="G1453" s="1"/>
      <c r="H1453" s="1"/>
      <c r="I1453" s="1"/>
      <c r="J1453" s="1"/>
      <c r="K1453" s="1"/>
      <c r="L1453">
        <v>0</v>
      </c>
      <c r="M1453">
        <v>0</v>
      </c>
      <c r="N1453" s="1"/>
      <c r="O1453" s="1"/>
    </row>
    <row r="1454" spans="1:15" x14ac:dyDescent="0.25">
      <c r="A1454" s="1" t="s">
        <v>2741</v>
      </c>
      <c r="B1454" t="s">
        <v>3352</v>
      </c>
      <c r="C1454" t="s">
        <v>2986</v>
      </c>
      <c r="D1454" t="s">
        <v>510</v>
      </c>
      <c r="E1454" s="1" t="s">
        <v>5059</v>
      </c>
      <c r="F1454" s="1"/>
      <c r="G1454" s="1"/>
      <c r="H1454" s="1"/>
      <c r="I1454" s="1"/>
      <c r="J1454" s="1"/>
      <c r="K1454" s="1"/>
      <c r="L1454">
        <v>0</v>
      </c>
      <c r="M1454">
        <v>0</v>
      </c>
      <c r="N1454" s="1"/>
      <c r="O1454" s="1"/>
    </row>
    <row r="1455" spans="1:15" x14ac:dyDescent="0.25">
      <c r="A1455" s="1" t="s">
        <v>3353</v>
      </c>
      <c r="B1455" t="s">
        <v>3354</v>
      </c>
      <c r="C1455" t="s">
        <v>2986</v>
      </c>
      <c r="D1455" t="s">
        <v>510</v>
      </c>
      <c r="E1455" s="1" t="s">
        <v>5059</v>
      </c>
      <c r="F1455" s="1" t="s">
        <v>4635</v>
      </c>
      <c r="G1455" s="1" t="s">
        <v>4807</v>
      </c>
      <c r="H1455" s="1"/>
      <c r="I1455" s="1"/>
      <c r="J1455" s="1"/>
      <c r="K1455" s="1"/>
      <c r="L1455">
        <v>1</v>
      </c>
      <c r="M1455">
        <v>1</v>
      </c>
      <c r="N1455" s="1"/>
      <c r="O1455" s="1"/>
    </row>
    <row r="1456" spans="1:15" x14ac:dyDescent="0.25">
      <c r="A1456" s="1" t="s">
        <v>3355</v>
      </c>
      <c r="B1456" t="s">
        <v>3356</v>
      </c>
      <c r="C1456" t="s">
        <v>2986</v>
      </c>
      <c r="D1456" t="s">
        <v>85</v>
      </c>
      <c r="E1456" s="1" t="s">
        <v>5059</v>
      </c>
      <c r="F1456" s="1"/>
      <c r="G1456" s="1"/>
      <c r="H1456" s="1"/>
      <c r="I1456" s="1"/>
      <c r="J1456" s="1"/>
      <c r="K1456" s="1"/>
      <c r="L1456">
        <v>0</v>
      </c>
      <c r="M1456">
        <v>0</v>
      </c>
      <c r="N1456" s="1"/>
      <c r="O1456" s="1"/>
    </row>
    <row r="1457" spans="1:15" x14ac:dyDescent="0.25">
      <c r="A1457" s="1" t="s">
        <v>2795</v>
      </c>
      <c r="B1457" t="s">
        <v>3357</v>
      </c>
      <c r="C1457" t="s">
        <v>2986</v>
      </c>
      <c r="D1457" t="s">
        <v>23</v>
      </c>
      <c r="E1457" s="1" t="s">
        <v>5059</v>
      </c>
      <c r="F1457" s="1" t="s">
        <v>5632</v>
      </c>
      <c r="G1457" s="1" t="s">
        <v>4807</v>
      </c>
      <c r="H1457" s="1"/>
      <c r="I1457" s="1"/>
      <c r="J1457" s="1"/>
      <c r="K1457" s="1"/>
      <c r="L1457">
        <v>1</v>
      </c>
      <c r="M1457">
        <v>1</v>
      </c>
      <c r="N1457" s="1"/>
      <c r="O1457" s="1"/>
    </row>
    <row r="1458" spans="1:15" x14ac:dyDescent="0.25">
      <c r="A1458" s="1" t="s">
        <v>2821</v>
      </c>
      <c r="B1458" t="s">
        <v>3358</v>
      </c>
      <c r="C1458" t="s">
        <v>1741</v>
      </c>
      <c r="D1458" t="s">
        <v>49</v>
      </c>
      <c r="E1458" s="1" t="s">
        <v>5059</v>
      </c>
      <c r="F1458" s="1"/>
      <c r="G1458" s="1"/>
      <c r="H1458" s="1"/>
      <c r="I1458" s="1"/>
      <c r="J1458" s="1"/>
      <c r="K1458" s="1"/>
      <c r="L1458">
        <v>0</v>
      </c>
      <c r="M1458">
        <v>0</v>
      </c>
      <c r="N1458" s="1"/>
      <c r="O1458" s="1"/>
    </row>
    <row r="1459" spans="1:15" x14ac:dyDescent="0.25">
      <c r="A1459" s="1" t="s">
        <v>3359</v>
      </c>
      <c r="B1459" t="s">
        <v>3360</v>
      </c>
      <c r="C1459" t="s">
        <v>2986</v>
      </c>
      <c r="D1459" t="s">
        <v>23</v>
      </c>
      <c r="E1459" s="1" t="s">
        <v>5059</v>
      </c>
      <c r="F1459" s="1" t="s">
        <v>4633</v>
      </c>
      <c r="G1459" s="1" t="s">
        <v>4808</v>
      </c>
      <c r="H1459" s="1"/>
      <c r="I1459" s="1"/>
      <c r="J1459" s="1"/>
      <c r="K1459" s="1"/>
      <c r="L1459">
        <v>1</v>
      </c>
      <c r="M1459">
        <v>1</v>
      </c>
      <c r="N1459" s="1"/>
      <c r="O1459" s="1"/>
    </row>
    <row r="1460" spans="1:15" x14ac:dyDescent="0.25">
      <c r="A1460" s="1" t="s">
        <v>2803</v>
      </c>
      <c r="B1460" t="s">
        <v>3361</v>
      </c>
      <c r="C1460" t="s">
        <v>2986</v>
      </c>
      <c r="D1460" t="s">
        <v>510</v>
      </c>
      <c r="E1460" s="1" t="s">
        <v>5059</v>
      </c>
      <c r="F1460" s="1" t="s">
        <v>4986</v>
      </c>
      <c r="G1460" s="1" t="s">
        <v>4807</v>
      </c>
      <c r="H1460" s="1"/>
      <c r="I1460" s="1"/>
      <c r="J1460" s="1"/>
      <c r="K1460" s="1"/>
      <c r="L1460">
        <v>1</v>
      </c>
      <c r="M1460">
        <v>1</v>
      </c>
      <c r="N1460" s="1"/>
      <c r="O1460" s="1"/>
    </row>
    <row r="1461" spans="1:15" x14ac:dyDescent="0.25">
      <c r="A1461" s="1" t="s">
        <v>2824</v>
      </c>
      <c r="B1461" t="s">
        <v>3362</v>
      </c>
      <c r="C1461" t="s">
        <v>2986</v>
      </c>
      <c r="D1461" t="s">
        <v>42</v>
      </c>
      <c r="E1461" s="1" t="s">
        <v>5059</v>
      </c>
      <c r="F1461" s="1" t="s">
        <v>5335</v>
      </c>
      <c r="G1461" s="1" t="s">
        <v>4807</v>
      </c>
      <c r="H1461" s="1"/>
      <c r="I1461" s="1"/>
      <c r="J1461" s="1"/>
      <c r="K1461" s="1"/>
      <c r="L1461">
        <v>1</v>
      </c>
      <c r="M1461">
        <v>1</v>
      </c>
      <c r="N1461" s="1"/>
      <c r="O1461" s="1"/>
    </row>
    <row r="1462" spans="1:15" x14ac:dyDescent="0.25">
      <c r="A1462" s="1" t="s">
        <v>2717</v>
      </c>
      <c r="B1462" t="s">
        <v>3363</v>
      </c>
      <c r="C1462" t="s">
        <v>2986</v>
      </c>
      <c r="D1462" t="s">
        <v>23</v>
      </c>
      <c r="E1462" s="1" t="s">
        <v>5059</v>
      </c>
      <c r="F1462" s="1" t="s">
        <v>4641</v>
      </c>
      <c r="G1462" s="1" t="s">
        <v>4807</v>
      </c>
      <c r="H1462" s="1"/>
      <c r="I1462" s="1"/>
      <c r="J1462" s="1"/>
      <c r="K1462" s="1"/>
      <c r="L1462">
        <v>1</v>
      </c>
      <c r="M1462">
        <v>1</v>
      </c>
      <c r="N1462" s="1"/>
      <c r="O1462" s="1"/>
    </row>
    <row r="1463" spans="1:15" x14ac:dyDescent="0.25">
      <c r="A1463" s="1" t="s">
        <v>2720</v>
      </c>
      <c r="B1463" t="s">
        <v>3364</v>
      </c>
      <c r="C1463" t="s">
        <v>2986</v>
      </c>
      <c r="D1463" t="s">
        <v>310</v>
      </c>
      <c r="E1463" s="1" t="s">
        <v>5059</v>
      </c>
      <c r="F1463" s="1" t="s">
        <v>4590</v>
      </c>
      <c r="G1463" s="1" t="s">
        <v>4807</v>
      </c>
      <c r="H1463" s="1"/>
      <c r="I1463" s="1"/>
      <c r="J1463" s="1"/>
      <c r="K1463" s="1"/>
      <c r="L1463">
        <v>1</v>
      </c>
      <c r="M1463">
        <v>1</v>
      </c>
      <c r="N1463" s="1"/>
      <c r="O1463" s="1"/>
    </row>
    <row r="1464" spans="1:15" x14ac:dyDescent="0.25">
      <c r="A1464" s="1" t="s">
        <v>3365</v>
      </c>
      <c r="B1464" t="s">
        <v>3366</v>
      </c>
      <c r="C1464" t="s">
        <v>1741</v>
      </c>
      <c r="D1464" t="s">
        <v>310</v>
      </c>
      <c r="E1464" s="1" t="s">
        <v>5059</v>
      </c>
      <c r="F1464" s="1" t="s">
        <v>5553</v>
      </c>
      <c r="G1464" s="1" t="s">
        <v>4807</v>
      </c>
      <c r="H1464" s="1"/>
      <c r="I1464" s="1"/>
      <c r="J1464" s="1"/>
      <c r="K1464" s="1"/>
      <c r="L1464">
        <v>1</v>
      </c>
      <c r="M1464">
        <v>1</v>
      </c>
      <c r="N1464" s="1"/>
      <c r="O1464" s="1"/>
    </row>
    <row r="1465" spans="1:15" x14ac:dyDescent="0.25">
      <c r="A1465" s="1" t="s">
        <v>2757</v>
      </c>
      <c r="B1465" t="s">
        <v>3367</v>
      </c>
      <c r="C1465" t="s">
        <v>2986</v>
      </c>
      <c r="D1465" t="s">
        <v>50</v>
      </c>
      <c r="E1465" s="1" t="s">
        <v>5059</v>
      </c>
      <c r="F1465" s="1"/>
      <c r="G1465" s="1"/>
      <c r="H1465" s="1"/>
      <c r="I1465" s="1"/>
      <c r="J1465" s="1"/>
      <c r="K1465" s="1"/>
      <c r="L1465">
        <v>0</v>
      </c>
      <c r="M1465">
        <v>0</v>
      </c>
      <c r="N1465" s="1"/>
      <c r="O1465" s="1"/>
    </row>
    <row r="1466" spans="1:15" x14ac:dyDescent="0.25">
      <c r="A1466" s="1" t="s">
        <v>2721</v>
      </c>
      <c r="B1466" t="s">
        <v>3368</v>
      </c>
      <c r="C1466" t="s">
        <v>2986</v>
      </c>
      <c r="D1466" t="s">
        <v>23</v>
      </c>
      <c r="E1466" s="1" t="s">
        <v>5059</v>
      </c>
      <c r="F1466" s="1"/>
      <c r="G1466" s="1"/>
      <c r="H1466" s="1"/>
      <c r="I1466" s="1"/>
      <c r="J1466" s="1"/>
      <c r="K1466" s="1"/>
      <c r="L1466">
        <v>0</v>
      </c>
      <c r="M1466">
        <v>0</v>
      </c>
      <c r="N1466" s="1"/>
      <c r="O1466" s="1"/>
    </row>
    <row r="1467" spans="1:15" x14ac:dyDescent="0.25">
      <c r="A1467" s="1" t="s">
        <v>2749</v>
      </c>
      <c r="B1467" t="s">
        <v>3369</v>
      </c>
      <c r="C1467" t="s">
        <v>2986</v>
      </c>
      <c r="D1467" t="s">
        <v>353</v>
      </c>
      <c r="E1467" s="1" t="s">
        <v>5059</v>
      </c>
      <c r="F1467" s="1" t="s">
        <v>5551</v>
      </c>
      <c r="G1467" s="1" t="s">
        <v>4807</v>
      </c>
      <c r="H1467" s="1"/>
      <c r="I1467" s="1"/>
      <c r="J1467" s="1"/>
      <c r="K1467" s="1"/>
      <c r="L1467">
        <v>1</v>
      </c>
      <c r="M1467">
        <v>1</v>
      </c>
      <c r="N1467" s="1"/>
      <c r="O1467" s="1"/>
    </row>
    <row r="1468" spans="1:15" x14ac:dyDescent="0.25">
      <c r="A1468" s="1" t="s">
        <v>3370</v>
      </c>
      <c r="B1468" t="s">
        <v>3371</v>
      </c>
      <c r="C1468" t="s">
        <v>2986</v>
      </c>
      <c r="D1468" t="s">
        <v>205</v>
      </c>
      <c r="E1468" s="1" t="s">
        <v>5059</v>
      </c>
      <c r="F1468" s="1"/>
      <c r="G1468" s="1"/>
      <c r="H1468" s="1"/>
      <c r="I1468" s="1"/>
      <c r="J1468" s="1"/>
      <c r="K1468" s="1"/>
      <c r="L1468">
        <v>0</v>
      </c>
      <c r="M1468">
        <v>0</v>
      </c>
      <c r="N1468" s="1"/>
      <c r="O1468" s="1"/>
    </row>
    <row r="1469" spans="1:15" x14ac:dyDescent="0.25">
      <c r="A1469" s="1" t="s">
        <v>2783</v>
      </c>
      <c r="B1469" t="s">
        <v>3374</v>
      </c>
      <c r="C1469" t="s">
        <v>2986</v>
      </c>
      <c r="D1469" t="s">
        <v>353</v>
      </c>
      <c r="E1469" s="1" t="s">
        <v>5059</v>
      </c>
      <c r="F1469" s="1"/>
      <c r="G1469" s="1"/>
      <c r="H1469" s="1"/>
      <c r="I1469" s="1"/>
      <c r="J1469" s="1"/>
      <c r="K1469" s="1"/>
      <c r="L1469">
        <v>0</v>
      </c>
      <c r="M1469">
        <v>0</v>
      </c>
      <c r="N1469" s="1"/>
      <c r="O1469" s="1"/>
    </row>
    <row r="1470" spans="1:15" x14ac:dyDescent="0.25">
      <c r="A1470" s="1" t="s">
        <v>2830</v>
      </c>
      <c r="B1470" t="s">
        <v>3375</v>
      </c>
      <c r="C1470" t="s">
        <v>2986</v>
      </c>
      <c r="D1470" t="s">
        <v>353</v>
      </c>
      <c r="E1470" s="1" t="s">
        <v>5059</v>
      </c>
      <c r="F1470" s="1"/>
      <c r="G1470" s="1"/>
      <c r="H1470" s="1"/>
      <c r="I1470" s="1"/>
      <c r="J1470" s="1"/>
      <c r="K1470" s="1"/>
      <c r="L1470">
        <v>0</v>
      </c>
      <c r="M1470">
        <v>0</v>
      </c>
      <c r="N1470" s="1"/>
      <c r="O1470" s="1"/>
    </row>
    <row r="1471" spans="1:15" x14ac:dyDescent="0.25">
      <c r="A1471" s="1" t="s">
        <v>2946</v>
      </c>
      <c r="B1471" t="s">
        <v>3376</v>
      </c>
      <c r="C1471" t="s">
        <v>2986</v>
      </c>
      <c r="D1471" t="s">
        <v>23</v>
      </c>
      <c r="E1471" s="1" t="s">
        <v>5059</v>
      </c>
      <c r="F1471" s="1"/>
      <c r="G1471" s="1"/>
      <c r="H1471" s="1"/>
      <c r="I1471" s="1"/>
      <c r="J1471" s="1"/>
      <c r="K1471" s="1"/>
      <c r="L1471">
        <v>0</v>
      </c>
      <c r="M1471">
        <v>0</v>
      </c>
      <c r="N1471" s="1"/>
      <c r="O1471" s="1"/>
    </row>
    <row r="1472" spans="1:15" x14ac:dyDescent="0.25">
      <c r="A1472" s="1" t="s">
        <v>2768</v>
      </c>
      <c r="B1472" t="s">
        <v>3377</v>
      </c>
      <c r="C1472" t="s">
        <v>2986</v>
      </c>
      <c r="D1472" t="s">
        <v>50</v>
      </c>
      <c r="E1472" s="1" t="s">
        <v>5059</v>
      </c>
      <c r="F1472" s="1" t="s">
        <v>5234</v>
      </c>
      <c r="G1472" s="1" t="s">
        <v>4807</v>
      </c>
      <c r="H1472" s="1"/>
      <c r="I1472" s="1"/>
      <c r="J1472" s="1"/>
      <c r="K1472" s="1"/>
      <c r="L1472">
        <v>1</v>
      </c>
      <c r="M1472">
        <v>1</v>
      </c>
      <c r="N1472" s="1"/>
      <c r="O1472" s="1"/>
    </row>
    <row r="1473" spans="1:15" x14ac:dyDescent="0.25">
      <c r="A1473" s="1" t="s">
        <v>3378</v>
      </c>
      <c r="B1473" t="s">
        <v>3379</v>
      </c>
      <c r="C1473" t="s">
        <v>1741</v>
      </c>
      <c r="D1473" t="s">
        <v>50</v>
      </c>
      <c r="E1473" s="1" t="s">
        <v>5059</v>
      </c>
      <c r="F1473" s="1"/>
      <c r="G1473" s="1"/>
      <c r="H1473" s="1"/>
      <c r="I1473" s="1"/>
      <c r="J1473" s="1"/>
      <c r="K1473" s="1"/>
      <c r="L1473">
        <v>0</v>
      </c>
      <c r="M1473">
        <v>0</v>
      </c>
      <c r="N1473" s="1"/>
      <c r="O1473" s="1"/>
    </row>
    <row r="1474" spans="1:15" x14ac:dyDescent="0.25">
      <c r="A1474" s="1" t="s">
        <v>2739</v>
      </c>
      <c r="B1474" t="s">
        <v>3380</v>
      </c>
      <c r="C1474" t="s">
        <v>2986</v>
      </c>
      <c r="D1474" t="s">
        <v>23</v>
      </c>
      <c r="E1474" s="1" t="s">
        <v>5059</v>
      </c>
      <c r="F1474" s="1"/>
      <c r="G1474" s="1"/>
      <c r="H1474" s="1"/>
      <c r="I1474" s="1"/>
      <c r="J1474" s="1"/>
      <c r="K1474" s="1"/>
      <c r="L1474">
        <v>0</v>
      </c>
      <c r="M1474">
        <v>0</v>
      </c>
      <c r="N1474" s="1"/>
      <c r="O1474" s="1"/>
    </row>
    <row r="1475" spans="1:15" x14ac:dyDescent="0.25">
      <c r="A1475" s="1" t="s">
        <v>2779</v>
      </c>
      <c r="B1475" t="s">
        <v>3381</v>
      </c>
      <c r="C1475" t="s">
        <v>2986</v>
      </c>
      <c r="D1475" t="s">
        <v>23</v>
      </c>
      <c r="E1475" s="1" t="s">
        <v>5059</v>
      </c>
      <c r="F1475" s="1" t="s">
        <v>5356</v>
      </c>
      <c r="G1475" s="1" t="s">
        <v>4809</v>
      </c>
      <c r="H1475" s="1"/>
      <c r="I1475" s="1"/>
      <c r="J1475" s="1"/>
      <c r="K1475" s="1"/>
      <c r="L1475">
        <v>1</v>
      </c>
      <c r="M1475">
        <v>1</v>
      </c>
      <c r="N1475" s="1"/>
      <c r="O1475" s="1"/>
    </row>
    <row r="1476" spans="1:15" x14ac:dyDescent="0.25">
      <c r="A1476" s="1" t="s">
        <v>2735</v>
      </c>
      <c r="B1476" t="s">
        <v>3382</v>
      </c>
      <c r="C1476" t="s">
        <v>2986</v>
      </c>
      <c r="D1476" t="s">
        <v>6</v>
      </c>
      <c r="E1476" s="1" t="s">
        <v>5059</v>
      </c>
      <c r="F1476" s="1"/>
      <c r="G1476" s="1"/>
      <c r="H1476" s="1"/>
      <c r="I1476" s="1"/>
      <c r="J1476" s="1"/>
      <c r="K1476" s="1"/>
      <c r="L1476">
        <v>0</v>
      </c>
      <c r="M1476">
        <v>0</v>
      </c>
      <c r="N1476" s="1"/>
      <c r="O1476" s="1"/>
    </row>
    <row r="1477" spans="1:15" x14ac:dyDescent="0.25">
      <c r="A1477" s="1" t="s">
        <v>3383</v>
      </c>
      <c r="B1477" t="s">
        <v>3384</v>
      </c>
      <c r="C1477" t="s">
        <v>2986</v>
      </c>
      <c r="D1477" t="s">
        <v>23</v>
      </c>
      <c r="E1477" s="1" t="s">
        <v>5059</v>
      </c>
      <c r="F1477" s="1"/>
      <c r="G1477" s="1"/>
      <c r="H1477" s="1"/>
      <c r="I1477" s="1"/>
      <c r="J1477" s="1"/>
      <c r="K1477" s="1"/>
      <c r="L1477">
        <v>0</v>
      </c>
      <c r="M1477">
        <v>0</v>
      </c>
      <c r="N1477" s="1"/>
      <c r="O1477" s="1"/>
    </row>
    <row r="1478" spans="1:15" x14ac:dyDescent="0.25">
      <c r="A1478" s="1" t="s">
        <v>3385</v>
      </c>
      <c r="B1478" t="s">
        <v>3386</v>
      </c>
      <c r="C1478" t="s">
        <v>2986</v>
      </c>
      <c r="D1478" t="s">
        <v>205</v>
      </c>
      <c r="E1478" s="1" t="s">
        <v>5059</v>
      </c>
      <c r="F1478" s="1"/>
      <c r="G1478" s="1"/>
      <c r="H1478" s="1"/>
      <c r="I1478" s="1"/>
      <c r="J1478" s="1"/>
      <c r="K1478" s="1"/>
      <c r="L1478">
        <v>0</v>
      </c>
      <c r="M1478">
        <v>0</v>
      </c>
      <c r="N1478" s="1"/>
      <c r="O1478" s="1"/>
    </row>
    <row r="1479" spans="1:15" x14ac:dyDescent="0.25">
      <c r="A1479" s="1" t="s">
        <v>3387</v>
      </c>
      <c r="B1479" t="s">
        <v>5402</v>
      </c>
      <c r="C1479" t="s">
        <v>2986</v>
      </c>
      <c r="D1479" t="s">
        <v>23</v>
      </c>
      <c r="E1479" s="1" t="s">
        <v>5059</v>
      </c>
      <c r="F1479" s="1" t="s">
        <v>5126</v>
      </c>
      <c r="G1479" s="1" t="s">
        <v>4813</v>
      </c>
      <c r="H1479" s="1"/>
      <c r="I1479" s="1"/>
      <c r="J1479" s="1"/>
      <c r="K1479" s="1"/>
      <c r="L1479">
        <v>1</v>
      </c>
      <c r="M1479">
        <v>1</v>
      </c>
      <c r="N1479" s="1"/>
      <c r="O1479" s="1"/>
    </row>
    <row r="1480" spans="1:15" x14ac:dyDescent="0.25">
      <c r="A1480" s="1" t="s">
        <v>2812</v>
      </c>
      <c r="B1480" t="s">
        <v>3390</v>
      </c>
      <c r="C1480" t="s">
        <v>2986</v>
      </c>
      <c r="D1480" t="s">
        <v>49</v>
      </c>
      <c r="E1480" s="1" t="s">
        <v>5059</v>
      </c>
      <c r="F1480" s="1" t="s">
        <v>5408</v>
      </c>
      <c r="G1480" s="1" t="s">
        <v>4807</v>
      </c>
      <c r="H1480" s="1"/>
      <c r="I1480" s="1"/>
      <c r="J1480" s="1"/>
      <c r="K1480" s="1"/>
      <c r="L1480">
        <v>1</v>
      </c>
      <c r="M1480">
        <v>1</v>
      </c>
      <c r="N1480" s="1"/>
      <c r="O1480" s="1"/>
    </row>
    <row r="1481" spans="1:15" x14ac:dyDescent="0.25">
      <c r="A1481" s="1" t="s">
        <v>3392</v>
      </c>
      <c r="B1481" t="s">
        <v>3393</v>
      </c>
      <c r="C1481" t="s">
        <v>2986</v>
      </c>
      <c r="D1481" t="s">
        <v>49</v>
      </c>
      <c r="E1481" s="1" t="s">
        <v>5059</v>
      </c>
      <c r="F1481" s="1" t="s">
        <v>5403</v>
      </c>
      <c r="G1481" s="1" t="s">
        <v>4807</v>
      </c>
      <c r="H1481" s="1"/>
      <c r="I1481" s="1"/>
      <c r="J1481" s="1"/>
      <c r="K1481" s="1"/>
      <c r="L1481">
        <v>1</v>
      </c>
      <c r="M1481">
        <v>1</v>
      </c>
      <c r="N1481" s="1"/>
      <c r="O1481" s="1"/>
    </row>
    <row r="1482" spans="1:15" x14ac:dyDescent="0.25">
      <c r="A1482" s="1" t="s">
        <v>2953</v>
      </c>
      <c r="B1482" t="s">
        <v>3394</v>
      </c>
      <c r="C1482" t="s">
        <v>2986</v>
      </c>
      <c r="D1482" t="s">
        <v>353</v>
      </c>
      <c r="E1482" s="1" t="s">
        <v>5059</v>
      </c>
      <c r="F1482" s="1" t="s">
        <v>5426</v>
      </c>
      <c r="G1482" s="1" t="s">
        <v>4807</v>
      </c>
      <c r="H1482" s="1"/>
      <c r="I1482" s="1"/>
      <c r="J1482" s="1"/>
      <c r="K1482" s="1"/>
      <c r="L1482">
        <v>1</v>
      </c>
      <c r="M1482">
        <v>1</v>
      </c>
      <c r="N1482" s="1"/>
      <c r="O1482" s="1"/>
    </row>
    <row r="1483" spans="1:15" x14ac:dyDescent="0.25">
      <c r="A1483" s="1" t="s">
        <v>2737</v>
      </c>
      <c r="B1483" t="s">
        <v>3395</v>
      </c>
      <c r="C1483" t="s">
        <v>2986</v>
      </c>
      <c r="D1483" t="s">
        <v>23</v>
      </c>
      <c r="E1483" s="1" t="s">
        <v>5059</v>
      </c>
      <c r="F1483" s="1"/>
      <c r="G1483" s="1"/>
      <c r="H1483" s="1"/>
      <c r="I1483" s="1"/>
      <c r="J1483" s="1"/>
      <c r="K1483" s="1"/>
      <c r="L1483">
        <v>0</v>
      </c>
      <c r="M1483">
        <v>0</v>
      </c>
      <c r="N1483" s="1"/>
      <c r="O1483" s="1"/>
    </row>
    <row r="1484" spans="1:15" x14ac:dyDescent="0.25">
      <c r="A1484" s="1" t="s">
        <v>2816</v>
      </c>
      <c r="B1484" t="s">
        <v>3396</v>
      </c>
      <c r="C1484" t="s">
        <v>1741</v>
      </c>
      <c r="D1484" t="s">
        <v>310</v>
      </c>
      <c r="E1484" s="1" t="s">
        <v>5059</v>
      </c>
      <c r="F1484" s="1" t="s">
        <v>5455</v>
      </c>
      <c r="G1484" s="1" t="s">
        <v>4807</v>
      </c>
      <c r="H1484" s="1"/>
      <c r="I1484" s="1"/>
      <c r="J1484" s="1"/>
      <c r="K1484" s="1"/>
      <c r="L1484">
        <v>1</v>
      </c>
      <c r="M1484">
        <v>1</v>
      </c>
      <c r="N1484" s="1"/>
      <c r="O1484" s="1"/>
    </row>
    <row r="1485" spans="1:15" x14ac:dyDescent="0.25">
      <c r="A1485" s="1" t="s">
        <v>3397</v>
      </c>
      <c r="B1485" t="s">
        <v>3398</v>
      </c>
      <c r="C1485" t="s">
        <v>2986</v>
      </c>
      <c r="D1485" t="s">
        <v>50</v>
      </c>
      <c r="E1485" s="1" t="s">
        <v>5059</v>
      </c>
      <c r="F1485" s="1"/>
      <c r="G1485" s="1"/>
      <c r="H1485" s="1"/>
      <c r="I1485" s="1"/>
      <c r="J1485" s="1"/>
      <c r="K1485" s="1"/>
      <c r="L1485">
        <v>0</v>
      </c>
      <c r="M1485">
        <v>0</v>
      </c>
      <c r="N1485" s="1"/>
      <c r="O1485" s="1"/>
    </row>
    <row r="1486" spans="1:15" x14ac:dyDescent="0.25">
      <c r="A1486" s="1" t="s">
        <v>2747</v>
      </c>
      <c r="B1486" t="s">
        <v>2849</v>
      </c>
      <c r="C1486" t="s">
        <v>1741</v>
      </c>
      <c r="D1486" t="s">
        <v>50</v>
      </c>
      <c r="E1486" s="1" t="s">
        <v>4960</v>
      </c>
      <c r="F1486" s="1"/>
      <c r="G1486" s="1"/>
      <c r="H1486" s="1"/>
      <c r="I1486" s="1"/>
      <c r="J1486" s="1"/>
      <c r="K1486" s="1"/>
      <c r="L1486">
        <v>0</v>
      </c>
      <c r="M1486">
        <v>0</v>
      </c>
      <c r="N1486" s="1"/>
      <c r="O1486" s="1"/>
    </row>
    <row r="1487" spans="1:15" x14ac:dyDescent="0.25">
      <c r="A1487" s="1" t="s">
        <v>2797</v>
      </c>
      <c r="B1487" t="s">
        <v>3399</v>
      </c>
      <c r="C1487" t="s">
        <v>2986</v>
      </c>
      <c r="D1487" t="s">
        <v>26</v>
      </c>
      <c r="E1487" s="1" t="s">
        <v>5059</v>
      </c>
      <c r="F1487" s="1"/>
      <c r="G1487" s="1"/>
      <c r="H1487" s="1"/>
      <c r="I1487" s="1"/>
      <c r="J1487" s="1"/>
      <c r="K1487" s="1"/>
      <c r="L1487">
        <v>0</v>
      </c>
      <c r="M1487">
        <v>0</v>
      </c>
      <c r="N1487" s="1"/>
      <c r="O1487" s="1"/>
    </row>
    <row r="1488" spans="1:15" x14ac:dyDescent="0.25">
      <c r="A1488" s="1" t="s">
        <v>2772</v>
      </c>
      <c r="B1488" t="s">
        <v>3402</v>
      </c>
      <c r="C1488" t="s">
        <v>2986</v>
      </c>
      <c r="D1488" t="s">
        <v>310</v>
      </c>
      <c r="E1488" s="1" t="s">
        <v>5059</v>
      </c>
      <c r="F1488" s="1"/>
      <c r="G1488" s="1"/>
      <c r="H1488" s="1"/>
      <c r="I1488" s="1"/>
      <c r="J1488" s="1"/>
      <c r="K1488" s="1"/>
      <c r="L1488">
        <v>0</v>
      </c>
      <c r="M1488">
        <v>0</v>
      </c>
      <c r="N1488" s="1"/>
      <c r="O1488" s="1"/>
    </row>
    <row r="1489" spans="1:15" x14ac:dyDescent="0.25">
      <c r="A1489" s="1" t="s">
        <v>2804</v>
      </c>
      <c r="B1489" t="s">
        <v>3403</v>
      </c>
      <c r="C1489" t="s">
        <v>2986</v>
      </c>
      <c r="D1489" t="s">
        <v>50</v>
      </c>
      <c r="E1489" s="1" t="s">
        <v>5059</v>
      </c>
      <c r="F1489" s="1"/>
      <c r="G1489" s="1"/>
      <c r="H1489" s="1"/>
      <c r="I1489" s="1"/>
      <c r="J1489" s="1"/>
      <c r="K1489" s="1"/>
      <c r="L1489">
        <v>0</v>
      </c>
      <c r="M1489">
        <v>0</v>
      </c>
      <c r="N1489" s="1"/>
      <c r="O1489" s="1"/>
    </row>
    <row r="1490" spans="1:15" x14ac:dyDescent="0.25">
      <c r="A1490" s="1" t="s">
        <v>2733</v>
      </c>
      <c r="B1490" t="s">
        <v>3404</v>
      </c>
      <c r="C1490" t="s">
        <v>1741</v>
      </c>
      <c r="D1490" t="s">
        <v>310</v>
      </c>
      <c r="E1490" s="1" t="s">
        <v>5059</v>
      </c>
      <c r="F1490" s="1"/>
      <c r="G1490" s="1"/>
      <c r="H1490" s="1"/>
      <c r="I1490" s="1"/>
      <c r="J1490" s="1"/>
      <c r="K1490" s="1"/>
      <c r="L1490">
        <v>0</v>
      </c>
      <c r="M1490">
        <v>0</v>
      </c>
      <c r="N1490" s="1"/>
      <c r="O1490" s="1"/>
    </row>
    <row r="1491" spans="1:15" x14ac:dyDescent="0.25">
      <c r="A1491" s="1" t="s">
        <v>2817</v>
      </c>
      <c r="B1491" t="s">
        <v>5650</v>
      </c>
      <c r="C1491" t="s">
        <v>1741</v>
      </c>
      <c r="D1491" t="s">
        <v>233</v>
      </c>
      <c r="E1491" s="1" t="s">
        <v>5059</v>
      </c>
      <c r="F1491" s="1" t="s">
        <v>5028</v>
      </c>
      <c r="G1491" s="1" t="s">
        <v>4807</v>
      </c>
      <c r="H1491" s="1"/>
      <c r="I1491" s="1"/>
      <c r="J1491" s="1"/>
      <c r="K1491" s="1"/>
      <c r="L1491">
        <v>1</v>
      </c>
      <c r="M1491">
        <v>1</v>
      </c>
      <c r="N1491" s="1"/>
      <c r="O1491" s="1"/>
    </row>
    <row r="1492" spans="1:15" x14ac:dyDescent="0.25">
      <c r="A1492" s="1" t="s">
        <v>2778</v>
      </c>
      <c r="B1492" t="s">
        <v>3407</v>
      </c>
      <c r="C1492" t="s">
        <v>2986</v>
      </c>
      <c r="D1492" t="s">
        <v>510</v>
      </c>
      <c r="E1492" s="1" t="s">
        <v>5059</v>
      </c>
      <c r="F1492" s="1"/>
      <c r="G1492" s="1"/>
      <c r="H1492" s="1"/>
      <c r="I1492" s="1"/>
      <c r="J1492" s="1"/>
      <c r="K1492" s="1"/>
      <c r="L1492">
        <v>0</v>
      </c>
      <c r="M1492">
        <v>0</v>
      </c>
      <c r="N1492" s="1"/>
      <c r="O1492" s="1"/>
    </row>
    <row r="1493" spans="1:15" x14ac:dyDescent="0.25">
      <c r="A1493" s="1" t="s">
        <v>2699</v>
      </c>
      <c r="B1493" t="s">
        <v>3410</v>
      </c>
      <c r="C1493" t="s">
        <v>2986</v>
      </c>
      <c r="D1493" t="s">
        <v>50</v>
      </c>
      <c r="E1493" s="1" t="s">
        <v>5059</v>
      </c>
      <c r="F1493" s="1"/>
      <c r="G1493" s="1"/>
      <c r="H1493" s="1"/>
      <c r="I1493" s="1"/>
      <c r="J1493" s="1"/>
      <c r="K1493" s="1"/>
      <c r="L1493">
        <v>0</v>
      </c>
      <c r="M1493">
        <v>0</v>
      </c>
      <c r="N1493" s="1"/>
      <c r="O1493" s="1"/>
    </row>
    <row r="1494" spans="1:15" x14ac:dyDescent="0.25">
      <c r="A1494" s="1" t="s">
        <v>2770</v>
      </c>
      <c r="B1494" t="s">
        <v>3411</v>
      </c>
      <c r="C1494" t="s">
        <v>2986</v>
      </c>
      <c r="D1494" t="s">
        <v>50</v>
      </c>
      <c r="E1494" s="1" t="s">
        <v>5059</v>
      </c>
      <c r="F1494" s="1"/>
      <c r="G1494" s="1"/>
      <c r="H1494" s="1"/>
      <c r="I1494" s="1"/>
      <c r="J1494" s="1"/>
      <c r="K1494" s="1"/>
      <c r="L1494">
        <v>0</v>
      </c>
      <c r="M1494">
        <v>0</v>
      </c>
      <c r="N1494" s="1"/>
      <c r="O1494" s="1"/>
    </row>
    <row r="1495" spans="1:15" x14ac:dyDescent="0.25">
      <c r="A1495" s="1" t="s">
        <v>2802</v>
      </c>
      <c r="B1495" t="s">
        <v>3413</v>
      </c>
      <c r="C1495" t="s">
        <v>2986</v>
      </c>
      <c r="D1495" t="s">
        <v>49</v>
      </c>
      <c r="E1495" s="1" t="s">
        <v>5059</v>
      </c>
      <c r="F1495" s="1"/>
      <c r="G1495" s="1"/>
      <c r="H1495" s="1"/>
      <c r="I1495" s="1"/>
      <c r="J1495" s="1"/>
      <c r="K1495" s="1"/>
      <c r="L1495">
        <v>0</v>
      </c>
      <c r="M1495">
        <v>0</v>
      </c>
      <c r="N1495" s="1"/>
      <c r="O1495" s="1"/>
    </row>
    <row r="1496" spans="1:15" x14ac:dyDescent="0.25">
      <c r="A1496" s="1" t="s">
        <v>2777</v>
      </c>
      <c r="B1496" t="s">
        <v>3414</v>
      </c>
      <c r="C1496" t="s">
        <v>2986</v>
      </c>
      <c r="D1496" t="s">
        <v>50</v>
      </c>
      <c r="E1496" s="1" t="s">
        <v>5059</v>
      </c>
      <c r="F1496" s="1"/>
      <c r="G1496" s="1"/>
      <c r="H1496" s="1"/>
      <c r="I1496" s="1"/>
      <c r="J1496" s="1"/>
      <c r="K1496" s="1"/>
      <c r="L1496">
        <v>0</v>
      </c>
      <c r="M1496">
        <v>0</v>
      </c>
      <c r="N1496" s="1"/>
      <c r="O1496" s="1"/>
    </row>
    <row r="1497" spans="1:15" x14ac:dyDescent="0.25">
      <c r="A1497" s="1" t="s">
        <v>2753</v>
      </c>
      <c r="B1497" t="s">
        <v>3415</v>
      </c>
      <c r="C1497" t="s">
        <v>2986</v>
      </c>
      <c r="D1497" t="s">
        <v>50</v>
      </c>
      <c r="E1497" s="1" t="s">
        <v>5059</v>
      </c>
      <c r="F1497" s="1" t="s">
        <v>4633</v>
      </c>
      <c r="G1497" s="1" t="s">
        <v>4844</v>
      </c>
      <c r="H1497" s="1"/>
      <c r="I1497" s="1"/>
      <c r="J1497" s="1"/>
      <c r="K1497" s="1"/>
      <c r="L1497">
        <v>1</v>
      </c>
      <c r="M1497">
        <v>1</v>
      </c>
      <c r="N1497" s="1"/>
      <c r="O1497" s="1"/>
    </row>
    <row r="1498" spans="1:15" x14ac:dyDescent="0.25">
      <c r="A1498" s="1" t="s">
        <v>2792</v>
      </c>
      <c r="B1498" t="s">
        <v>3416</v>
      </c>
      <c r="C1498" t="s">
        <v>2986</v>
      </c>
      <c r="D1498" t="s">
        <v>310</v>
      </c>
      <c r="E1498" s="1" t="s">
        <v>5059</v>
      </c>
      <c r="F1498" s="1" t="s">
        <v>5404</v>
      </c>
      <c r="G1498" s="1" t="s">
        <v>4813</v>
      </c>
      <c r="H1498" s="1"/>
      <c r="I1498" s="1"/>
      <c r="J1498" s="1"/>
      <c r="K1498" s="1"/>
      <c r="L1498">
        <v>1</v>
      </c>
      <c r="M1498">
        <v>1</v>
      </c>
      <c r="N1498" s="1"/>
      <c r="O1498" s="1"/>
    </row>
    <row r="1499" spans="1:15" x14ac:dyDescent="0.25">
      <c r="A1499" s="1" t="s">
        <v>2810</v>
      </c>
      <c r="B1499" t="s">
        <v>5508</v>
      </c>
      <c r="C1499" t="s">
        <v>2986</v>
      </c>
      <c r="D1499" t="s">
        <v>310</v>
      </c>
      <c r="E1499" s="1" t="s">
        <v>5059</v>
      </c>
      <c r="F1499" s="1"/>
      <c r="G1499" s="1"/>
      <c r="H1499" s="1"/>
      <c r="I1499" s="1"/>
      <c r="J1499" s="1"/>
      <c r="K1499" s="1"/>
      <c r="L1499">
        <v>0</v>
      </c>
      <c r="M1499">
        <v>0</v>
      </c>
      <c r="N1499" s="1"/>
      <c r="O1499" s="1"/>
    </row>
    <row r="1500" spans="1:15" x14ac:dyDescent="0.25">
      <c r="A1500" s="1" t="s">
        <v>2760</v>
      </c>
      <c r="B1500" t="s">
        <v>3418</v>
      </c>
      <c r="C1500" t="s">
        <v>2986</v>
      </c>
      <c r="D1500" t="s">
        <v>23</v>
      </c>
      <c r="E1500" s="1" t="s">
        <v>5059</v>
      </c>
      <c r="F1500" s="1"/>
      <c r="G1500" s="1"/>
      <c r="H1500" s="1"/>
      <c r="I1500" s="1"/>
      <c r="J1500" s="1"/>
      <c r="K1500" s="1"/>
      <c r="L1500">
        <v>0</v>
      </c>
      <c r="M1500">
        <v>0</v>
      </c>
      <c r="N1500" s="1"/>
      <c r="O1500" s="1"/>
    </row>
    <row r="1501" spans="1:15" x14ac:dyDescent="0.25">
      <c r="A1501" s="1" t="s">
        <v>2727</v>
      </c>
      <c r="B1501" t="s">
        <v>3419</v>
      </c>
      <c r="C1501" t="s">
        <v>2986</v>
      </c>
      <c r="D1501" t="s">
        <v>85</v>
      </c>
      <c r="E1501" s="1" t="s">
        <v>5059</v>
      </c>
      <c r="F1501" s="1"/>
      <c r="G1501" s="1"/>
      <c r="H1501" s="1"/>
      <c r="I1501" s="1"/>
      <c r="J1501" s="1"/>
      <c r="K1501" s="1"/>
      <c r="L1501">
        <v>0</v>
      </c>
      <c r="M1501">
        <v>0</v>
      </c>
      <c r="N1501" s="1"/>
      <c r="O1501" s="1"/>
    </row>
    <row r="1502" spans="1:15" x14ac:dyDescent="0.25">
      <c r="A1502" s="1" t="s">
        <v>2726</v>
      </c>
      <c r="B1502" t="s">
        <v>3420</v>
      </c>
      <c r="C1502" t="s">
        <v>1741</v>
      </c>
      <c r="D1502" t="s">
        <v>6</v>
      </c>
      <c r="E1502" s="1" t="s">
        <v>5059</v>
      </c>
      <c r="F1502" s="1"/>
      <c r="G1502" s="1"/>
      <c r="H1502" s="1"/>
      <c r="I1502" s="1"/>
      <c r="J1502" s="1"/>
      <c r="K1502" s="1"/>
      <c r="L1502">
        <v>0</v>
      </c>
      <c r="M1502">
        <v>0</v>
      </c>
      <c r="N1502" s="1"/>
      <c r="O1502" s="1"/>
    </row>
    <row r="1503" spans="1:15" x14ac:dyDescent="0.25">
      <c r="A1503" s="1" t="s">
        <v>2832</v>
      </c>
      <c r="B1503" t="s">
        <v>3421</v>
      </c>
      <c r="C1503" t="s">
        <v>2986</v>
      </c>
      <c r="D1503" t="s">
        <v>50</v>
      </c>
      <c r="E1503" s="1" t="s">
        <v>5059</v>
      </c>
      <c r="F1503" s="1"/>
      <c r="G1503" s="1"/>
      <c r="H1503" s="1"/>
      <c r="I1503" s="1"/>
      <c r="J1503" s="1"/>
      <c r="K1503" s="1"/>
      <c r="L1503">
        <v>0</v>
      </c>
      <c r="M1503">
        <v>0</v>
      </c>
      <c r="N1503" s="1"/>
      <c r="O1503" s="1"/>
    </row>
    <row r="1504" spans="1:15" x14ac:dyDescent="0.25">
      <c r="A1504" s="1" t="s">
        <v>2707</v>
      </c>
      <c r="B1504" t="s">
        <v>3422</v>
      </c>
      <c r="C1504" t="s">
        <v>2986</v>
      </c>
      <c r="D1504" t="s">
        <v>23</v>
      </c>
      <c r="E1504" s="1" t="s">
        <v>5059</v>
      </c>
      <c r="F1504" s="1" t="s">
        <v>5132</v>
      </c>
      <c r="G1504" s="1" t="s">
        <v>4809</v>
      </c>
      <c r="H1504" s="1"/>
      <c r="I1504" s="1"/>
      <c r="J1504" s="1"/>
      <c r="K1504" s="1"/>
      <c r="L1504">
        <v>1</v>
      </c>
      <c r="M1504">
        <v>1</v>
      </c>
      <c r="N1504" s="1"/>
      <c r="O1504" s="1"/>
    </row>
    <row r="1505" spans="1:15" x14ac:dyDescent="0.25">
      <c r="A1505" s="1" t="s">
        <v>2734</v>
      </c>
      <c r="B1505" t="s">
        <v>3423</v>
      </c>
      <c r="C1505" t="s">
        <v>2986</v>
      </c>
      <c r="D1505" t="s">
        <v>23</v>
      </c>
      <c r="E1505" s="1" t="s">
        <v>5059</v>
      </c>
      <c r="F1505" s="1"/>
      <c r="G1505" s="1"/>
      <c r="H1505" s="1"/>
      <c r="I1505" s="1"/>
      <c r="J1505" s="1"/>
      <c r="K1505" s="1"/>
      <c r="L1505">
        <v>0</v>
      </c>
      <c r="M1505">
        <v>0</v>
      </c>
      <c r="N1505" s="1"/>
      <c r="O1505" s="1"/>
    </row>
    <row r="1506" spans="1:15" x14ac:dyDescent="0.25">
      <c r="A1506" s="1" t="s">
        <v>2776</v>
      </c>
      <c r="B1506" t="s">
        <v>3424</v>
      </c>
      <c r="C1506" t="s">
        <v>2986</v>
      </c>
      <c r="D1506" t="s">
        <v>49</v>
      </c>
      <c r="E1506" s="1" t="s">
        <v>5059</v>
      </c>
      <c r="F1506" s="1" t="s">
        <v>5408</v>
      </c>
      <c r="G1506" s="1" t="s">
        <v>4807</v>
      </c>
      <c r="H1506" s="1"/>
      <c r="I1506" s="1"/>
      <c r="J1506" s="1"/>
      <c r="K1506" s="1"/>
      <c r="L1506">
        <v>1</v>
      </c>
      <c r="M1506">
        <v>1</v>
      </c>
      <c r="N1506" s="1"/>
      <c r="O1506" s="1"/>
    </row>
    <row r="1507" spans="1:15" x14ac:dyDescent="0.25">
      <c r="A1507" s="1" t="s">
        <v>2710</v>
      </c>
      <c r="B1507" t="s">
        <v>3425</v>
      </c>
      <c r="C1507" t="s">
        <v>2986</v>
      </c>
      <c r="D1507" t="s">
        <v>23</v>
      </c>
      <c r="E1507" s="1" t="s">
        <v>5059</v>
      </c>
      <c r="F1507" s="1"/>
      <c r="G1507" s="1"/>
      <c r="H1507" s="1"/>
      <c r="I1507" s="1"/>
      <c r="J1507" s="1"/>
      <c r="K1507" s="1"/>
      <c r="L1507">
        <v>0</v>
      </c>
      <c r="M1507">
        <v>0</v>
      </c>
      <c r="N1507" s="1"/>
      <c r="O1507" s="1"/>
    </row>
    <row r="1508" spans="1:15" x14ac:dyDescent="0.25">
      <c r="A1508" s="1" t="s">
        <v>2813</v>
      </c>
      <c r="B1508" t="s">
        <v>3426</v>
      </c>
      <c r="C1508" t="s">
        <v>2986</v>
      </c>
      <c r="D1508" t="s">
        <v>49</v>
      </c>
      <c r="E1508" s="1" t="s">
        <v>5059</v>
      </c>
      <c r="F1508" s="1"/>
      <c r="G1508" s="1"/>
      <c r="H1508" s="1"/>
      <c r="I1508" s="1"/>
      <c r="J1508" s="1"/>
      <c r="K1508" s="1"/>
      <c r="L1508">
        <v>0</v>
      </c>
      <c r="M1508">
        <v>0</v>
      </c>
      <c r="N1508" s="1"/>
      <c r="O1508" s="1"/>
    </row>
    <row r="1509" spans="1:15" x14ac:dyDescent="0.25">
      <c r="A1509" s="1" t="s">
        <v>2752</v>
      </c>
      <c r="B1509" t="s">
        <v>3427</v>
      </c>
      <c r="C1509" t="s">
        <v>2986</v>
      </c>
      <c r="D1509" t="s">
        <v>23</v>
      </c>
      <c r="E1509" s="1" t="s">
        <v>5059</v>
      </c>
      <c r="F1509" s="1"/>
      <c r="G1509" s="1"/>
      <c r="H1509" s="1"/>
      <c r="I1509" s="1"/>
      <c r="J1509" s="1"/>
      <c r="K1509" s="1"/>
      <c r="L1509">
        <v>0</v>
      </c>
      <c r="M1509">
        <v>0</v>
      </c>
      <c r="N1509" s="1"/>
      <c r="O1509" s="1"/>
    </row>
    <row r="1510" spans="1:15" x14ac:dyDescent="0.25">
      <c r="A1510" s="1" t="s">
        <v>2744</v>
      </c>
      <c r="B1510" t="s">
        <v>3429</v>
      </c>
      <c r="C1510" t="s">
        <v>2986</v>
      </c>
      <c r="D1510" t="s">
        <v>353</v>
      </c>
      <c r="E1510" s="1" t="s">
        <v>5059</v>
      </c>
      <c r="F1510" s="1" t="s">
        <v>5628</v>
      </c>
      <c r="G1510" s="1" t="s">
        <v>4827</v>
      </c>
      <c r="H1510" s="1"/>
      <c r="I1510" s="1"/>
      <c r="J1510" s="1"/>
      <c r="K1510" s="1"/>
      <c r="L1510">
        <v>1</v>
      </c>
      <c r="M1510">
        <v>1</v>
      </c>
      <c r="N1510" s="1"/>
      <c r="O1510" s="1"/>
    </row>
    <row r="1511" spans="1:15" x14ac:dyDescent="0.25">
      <c r="A1511" s="1" t="s">
        <v>2785</v>
      </c>
      <c r="B1511" t="s">
        <v>3430</v>
      </c>
      <c r="C1511" t="s">
        <v>2986</v>
      </c>
      <c r="D1511" t="s">
        <v>23</v>
      </c>
      <c r="E1511" s="1" t="s">
        <v>5059</v>
      </c>
      <c r="F1511" s="1"/>
      <c r="G1511" s="1"/>
      <c r="H1511" s="1"/>
      <c r="I1511" s="1"/>
      <c r="J1511" s="1"/>
      <c r="K1511" s="1"/>
      <c r="L1511">
        <v>0</v>
      </c>
      <c r="M1511">
        <v>0</v>
      </c>
      <c r="N1511" s="1"/>
      <c r="O1511" s="1"/>
    </row>
    <row r="1512" spans="1:15" x14ac:dyDescent="0.25">
      <c r="A1512" s="1" t="s">
        <v>3431</v>
      </c>
      <c r="B1512" t="s">
        <v>3432</v>
      </c>
      <c r="C1512" t="s">
        <v>2986</v>
      </c>
      <c r="D1512" t="s">
        <v>50</v>
      </c>
      <c r="E1512" s="1" t="s">
        <v>5059</v>
      </c>
      <c r="F1512" s="1"/>
      <c r="G1512" s="1"/>
      <c r="H1512" s="1"/>
      <c r="I1512" s="1"/>
      <c r="J1512" s="1"/>
      <c r="K1512" s="1"/>
      <c r="L1512">
        <v>0</v>
      </c>
      <c r="M1512">
        <v>0</v>
      </c>
      <c r="N1512" s="1"/>
      <c r="O1512" s="1"/>
    </row>
    <row r="1513" spans="1:15" x14ac:dyDescent="0.25">
      <c r="A1513" s="1" t="s">
        <v>2852</v>
      </c>
      <c r="B1513" t="s">
        <v>2853</v>
      </c>
      <c r="C1513" t="s">
        <v>2527</v>
      </c>
      <c r="D1513" t="s">
        <v>49</v>
      </c>
      <c r="E1513" s="1" t="s">
        <v>5061</v>
      </c>
      <c r="F1513" s="1"/>
      <c r="G1513" s="1"/>
      <c r="H1513" s="1"/>
      <c r="I1513" s="1"/>
      <c r="J1513" s="1"/>
      <c r="K1513" s="1"/>
      <c r="L1513">
        <v>0</v>
      </c>
      <c r="M1513">
        <v>0</v>
      </c>
      <c r="N1513" s="1"/>
      <c r="O1513" s="1"/>
    </row>
    <row r="1514" spans="1:15" x14ac:dyDescent="0.25">
      <c r="A1514" s="1" t="s">
        <v>3433</v>
      </c>
      <c r="B1514" t="s">
        <v>3434</v>
      </c>
      <c r="C1514" t="s">
        <v>2986</v>
      </c>
      <c r="D1514" t="s">
        <v>23</v>
      </c>
      <c r="E1514" s="1" t="s">
        <v>5059</v>
      </c>
      <c r="F1514" s="1"/>
      <c r="G1514" s="1"/>
      <c r="H1514" s="1"/>
      <c r="I1514" s="1"/>
      <c r="J1514" s="1"/>
      <c r="K1514" s="1"/>
      <c r="L1514">
        <v>0</v>
      </c>
      <c r="M1514">
        <v>0</v>
      </c>
      <c r="N1514" s="1"/>
      <c r="O1514" s="1"/>
    </row>
    <row r="1515" spans="1:15" x14ac:dyDescent="0.25">
      <c r="A1515" s="1" t="s">
        <v>3435</v>
      </c>
      <c r="B1515" t="s">
        <v>3436</v>
      </c>
      <c r="C1515" t="s">
        <v>2986</v>
      </c>
      <c r="D1515" t="s">
        <v>49</v>
      </c>
      <c r="E1515" s="1" t="s">
        <v>5059</v>
      </c>
      <c r="F1515" s="1" t="s">
        <v>4587</v>
      </c>
      <c r="G1515" s="1" t="s">
        <v>4807</v>
      </c>
      <c r="H1515" s="1"/>
      <c r="I1515" s="1"/>
      <c r="J1515" s="1"/>
      <c r="K1515" s="1"/>
      <c r="L1515">
        <v>1</v>
      </c>
      <c r="M1515">
        <v>1</v>
      </c>
      <c r="N1515" s="1"/>
      <c r="O1515" s="1"/>
    </row>
    <row r="1516" spans="1:15" x14ac:dyDescent="0.25">
      <c r="A1516" s="1" t="s">
        <v>2956</v>
      </c>
      <c r="B1516" t="s">
        <v>3437</v>
      </c>
      <c r="C1516" t="s">
        <v>2986</v>
      </c>
      <c r="D1516" t="s">
        <v>23</v>
      </c>
      <c r="E1516" s="1" t="s">
        <v>5059</v>
      </c>
      <c r="F1516" s="1"/>
      <c r="G1516" s="1"/>
      <c r="H1516" s="1"/>
      <c r="I1516" s="1"/>
      <c r="J1516" s="1"/>
      <c r="K1516" s="1"/>
      <c r="L1516">
        <v>0</v>
      </c>
      <c r="M1516">
        <v>0</v>
      </c>
      <c r="N1516" s="1"/>
      <c r="O1516" s="1"/>
    </row>
    <row r="1517" spans="1:15" x14ac:dyDescent="0.25">
      <c r="A1517" s="1" t="s">
        <v>3438</v>
      </c>
      <c r="B1517" t="s">
        <v>3439</v>
      </c>
      <c r="C1517" t="s">
        <v>2527</v>
      </c>
      <c r="D1517" t="s">
        <v>210</v>
      </c>
      <c r="E1517" s="1" t="s">
        <v>5059</v>
      </c>
      <c r="F1517" s="1" t="s">
        <v>5250</v>
      </c>
      <c r="G1517" s="1" t="s">
        <v>4807</v>
      </c>
      <c r="H1517" s="1"/>
      <c r="I1517" s="1"/>
      <c r="J1517" s="1"/>
      <c r="K1517" s="1"/>
      <c r="L1517">
        <v>1</v>
      </c>
      <c r="M1517">
        <v>1</v>
      </c>
      <c r="N1517" s="1"/>
      <c r="O1517" s="1"/>
    </row>
    <row r="1518" spans="1:15" x14ac:dyDescent="0.25">
      <c r="A1518" s="1" t="s">
        <v>2958</v>
      </c>
      <c r="B1518" t="s">
        <v>3440</v>
      </c>
      <c r="C1518" t="s">
        <v>2986</v>
      </c>
      <c r="D1518" t="s">
        <v>6</v>
      </c>
      <c r="E1518" s="1" t="s">
        <v>5059</v>
      </c>
      <c r="F1518" s="1"/>
      <c r="G1518" s="1"/>
      <c r="H1518" s="1"/>
      <c r="I1518" s="1"/>
      <c r="J1518" s="1"/>
      <c r="K1518" s="1"/>
      <c r="L1518">
        <v>0</v>
      </c>
      <c r="M1518">
        <v>0</v>
      </c>
      <c r="N1518" s="1"/>
      <c r="O1518" s="1"/>
    </row>
    <row r="1519" spans="1:15" x14ac:dyDescent="0.25">
      <c r="A1519" s="1" t="s">
        <v>3441</v>
      </c>
      <c r="B1519" t="s">
        <v>3442</v>
      </c>
      <c r="C1519" t="s">
        <v>1741</v>
      </c>
      <c r="D1519" t="s">
        <v>39</v>
      </c>
      <c r="E1519" s="1" t="s">
        <v>5059</v>
      </c>
      <c r="F1519" s="1" t="s">
        <v>5455</v>
      </c>
      <c r="G1519" s="1" t="s">
        <v>4807</v>
      </c>
      <c r="H1519" s="1"/>
      <c r="I1519" s="1"/>
      <c r="J1519" s="1"/>
      <c r="K1519" s="1"/>
      <c r="L1519">
        <v>1</v>
      </c>
      <c r="M1519">
        <v>1</v>
      </c>
      <c r="N1519" s="1"/>
      <c r="O1519" s="1"/>
    </row>
    <row r="1520" spans="1:15" x14ac:dyDescent="0.25">
      <c r="A1520" s="1" t="s">
        <v>3443</v>
      </c>
      <c r="B1520" t="s">
        <v>3444</v>
      </c>
      <c r="C1520" t="s">
        <v>2986</v>
      </c>
      <c r="D1520" t="s">
        <v>353</v>
      </c>
      <c r="E1520" s="1" t="s">
        <v>5059</v>
      </c>
      <c r="F1520" s="1" t="s">
        <v>5521</v>
      </c>
      <c r="G1520" s="1" t="s">
        <v>4807</v>
      </c>
      <c r="H1520" s="1"/>
      <c r="I1520" s="1"/>
      <c r="J1520" s="1"/>
      <c r="K1520" s="1"/>
      <c r="L1520">
        <v>1</v>
      </c>
      <c r="M1520">
        <v>1</v>
      </c>
      <c r="N1520" s="1"/>
      <c r="O1520" s="1"/>
    </row>
    <row r="1521" spans="1:15" x14ac:dyDescent="0.25">
      <c r="A1521" s="1" t="s">
        <v>3445</v>
      </c>
      <c r="B1521" t="s">
        <v>3446</v>
      </c>
      <c r="C1521" t="s">
        <v>2986</v>
      </c>
      <c r="D1521" t="s">
        <v>39</v>
      </c>
      <c r="E1521" s="1" t="s">
        <v>5059</v>
      </c>
      <c r="F1521" s="1"/>
      <c r="G1521" s="1"/>
      <c r="H1521" s="1"/>
      <c r="I1521" s="1"/>
      <c r="J1521" s="1"/>
      <c r="K1521" s="1"/>
      <c r="L1521">
        <v>0</v>
      </c>
      <c r="M1521">
        <v>0</v>
      </c>
      <c r="N1521" s="1"/>
      <c r="O1521" s="1"/>
    </row>
    <row r="1522" spans="1:15" x14ac:dyDescent="0.25">
      <c r="A1522" s="1" t="s">
        <v>3447</v>
      </c>
      <c r="B1522" t="s">
        <v>3448</v>
      </c>
      <c r="C1522" t="s">
        <v>2986</v>
      </c>
      <c r="D1522" t="s">
        <v>23</v>
      </c>
      <c r="E1522" s="1" t="s">
        <v>5059</v>
      </c>
      <c r="F1522" s="1"/>
      <c r="G1522" s="1"/>
      <c r="H1522" s="1"/>
      <c r="I1522" s="1"/>
      <c r="J1522" s="1"/>
      <c r="K1522" s="1"/>
      <c r="L1522">
        <v>0</v>
      </c>
      <c r="M1522">
        <v>0</v>
      </c>
      <c r="N1522" s="1"/>
      <c r="O1522" s="1"/>
    </row>
    <row r="1523" spans="1:15" x14ac:dyDescent="0.25">
      <c r="A1523" s="1" t="s">
        <v>2959</v>
      </c>
      <c r="B1523" t="s">
        <v>3449</v>
      </c>
      <c r="C1523" t="s">
        <v>2986</v>
      </c>
      <c r="D1523" t="s">
        <v>59</v>
      </c>
      <c r="E1523" s="1" t="s">
        <v>5059</v>
      </c>
      <c r="F1523" s="1" t="s">
        <v>5466</v>
      </c>
      <c r="G1523" s="1" t="s">
        <v>4807</v>
      </c>
      <c r="H1523" s="1"/>
      <c r="I1523" s="1"/>
      <c r="J1523" s="1"/>
      <c r="K1523" s="1"/>
      <c r="L1523">
        <v>1</v>
      </c>
      <c r="M1523">
        <v>1</v>
      </c>
      <c r="N1523" s="1"/>
      <c r="O1523" s="1"/>
    </row>
    <row r="1524" spans="1:15" x14ac:dyDescent="0.25">
      <c r="A1524" s="1" t="s">
        <v>2961</v>
      </c>
      <c r="B1524" t="s">
        <v>3451</v>
      </c>
      <c r="C1524" t="s">
        <v>2986</v>
      </c>
      <c r="D1524" t="s">
        <v>85</v>
      </c>
      <c r="E1524" s="1" t="s">
        <v>5059</v>
      </c>
      <c r="F1524" s="1"/>
      <c r="G1524" s="1"/>
      <c r="H1524" s="1"/>
      <c r="I1524" s="1"/>
      <c r="J1524" s="1"/>
      <c r="K1524" s="1"/>
      <c r="L1524">
        <v>0</v>
      </c>
      <c r="M1524">
        <v>0</v>
      </c>
      <c r="N1524" s="1"/>
      <c r="O1524" s="1"/>
    </row>
    <row r="1525" spans="1:15" x14ac:dyDescent="0.25">
      <c r="A1525" s="1" t="s">
        <v>2962</v>
      </c>
      <c r="B1525" t="s">
        <v>3452</v>
      </c>
      <c r="C1525" t="s">
        <v>2986</v>
      </c>
      <c r="D1525" t="s">
        <v>168</v>
      </c>
      <c r="E1525" s="1" t="s">
        <v>5059</v>
      </c>
      <c r="F1525" s="1" t="s">
        <v>4659</v>
      </c>
      <c r="G1525" s="1" t="s">
        <v>4807</v>
      </c>
      <c r="H1525" s="1"/>
      <c r="I1525" s="1"/>
      <c r="J1525" s="1"/>
      <c r="K1525" s="1"/>
      <c r="L1525">
        <v>1</v>
      </c>
      <c r="M1525">
        <v>1</v>
      </c>
      <c r="N1525" s="1"/>
      <c r="O1525" s="1"/>
    </row>
    <row r="1526" spans="1:15" x14ac:dyDescent="0.25">
      <c r="A1526" s="1" t="s">
        <v>3453</v>
      </c>
      <c r="B1526" t="s">
        <v>3454</v>
      </c>
      <c r="C1526" t="s">
        <v>2986</v>
      </c>
      <c r="D1526" t="s">
        <v>7</v>
      </c>
      <c r="E1526" s="1" t="s">
        <v>5059</v>
      </c>
      <c r="F1526" s="1"/>
      <c r="G1526" s="1"/>
      <c r="H1526" s="1"/>
      <c r="I1526" s="1"/>
      <c r="J1526" s="1"/>
      <c r="K1526" s="1"/>
      <c r="L1526">
        <v>0</v>
      </c>
      <c r="M1526">
        <v>0</v>
      </c>
      <c r="N1526" s="1"/>
      <c r="O1526" s="1"/>
    </row>
    <row r="1527" spans="1:15" x14ac:dyDescent="0.25">
      <c r="A1527" s="1" t="s">
        <v>3455</v>
      </c>
      <c r="B1527" t="s">
        <v>3456</v>
      </c>
      <c r="C1527" t="s">
        <v>2986</v>
      </c>
      <c r="D1527" t="s">
        <v>49</v>
      </c>
      <c r="E1527" s="1" t="s">
        <v>5059</v>
      </c>
      <c r="F1527" s="1"/>
      <c r="G1527" s="1"/>
      <c r="H1527" s="1"/>
      <c r="I1527" s="1"/>
      <c r="J1527" s="1"/>
      <c r="K1527" s="1"/>
      <c r="L1527">
        <v>0</v>
      </c>
      <c r="M1527">
        <v>0</v>
      </c>
      <c r="N1527" s="1"/>
      <c r="O1527" s="1"/>
    </row>
    <row r="1528" spans="1:15" x14ac:dyDescent="0.25">
      <c r="A1528" s="1" t="s">
        <v>3457</v>
      </c>
      <c r="B1528" t="s">
        <v>3458</v>
      </c>
      <c r="C1528" t="s">
        <v>2986</v>
      </c>
      <c r="D1528" t="s">
        <v>23</v>
      </c>
      <c r="E1528" s="1" t="s">
        <v>5059</v>
      </c>
      <c r="F1528" s="1"/>
      <c r="G1528" s="1"/>
      <c r="H1528" s="1"/>
      <c r="I1528" s="1"/>
      <c r="J1528" s="1"/>
      <c r="K1528" s="1"/>
      <c r="L1528">
        <v>0</v>
      </c>
      <c r="M1528">
        <v>0</v>
      </c>
      <c r="N1528" s="1"/>
      <c r="O1528" s="1"/>
    </row>
    <row r="1529" spans="1:15" x14ac:dyDescent="0.25">
      <c r="A1529" s="1" t="s">
        <v>3459</v>
      </c>
      <c r="B1529" t="s">
        <v>3460</v>
      </c>
      <c r="C1529" t="s">
        <v>2986</v>
      </c>
      <c r="D1529" t="s">
        <v>49</v>
      </c>
      <c r="E1529" s="1" t="s">
        <v>5059</v>
      </c>
      <c r="F1529" s="1"/>
      <c r="G1529" s="1"/>
      <c r="H1529" s="1"/>
      <c r="I1529" s="1"/>
      <c r="J1529" s="1"/>
      <c r="K1529" s="1"/>
      <c r="L1529">
        <v>0</v>
      </c>
      <c r="M1529">
        <v>0</v>
      </c>
      <c r="N1529" s="1"/>
      <c r="O1529" s="1"/>
    </row>
    <row r="1530" spans="1:15" x14ac:dyDescent="0.25">
      <c r="A1530" s="1" t="s">
        <v>3463</v>
      </c>
      <c r="B1530" t="s">
        <v>3464</v>
      </c>
      <c r="C1530" t="s">
        <v>1741</v>
      </c>
      <c r="D1530" t="s">
        <v>85</v>
      </c>
      <c r="E1530" s="1" t="s">
        <v>5059</v>
      </c>
      <c r="F1530" s="1"/>
      <c r="G1530" s="1"/>
      <c r="H1530" s="1"/>
      <c r="I1530" s="1"/>
      <c r="J1530" s="1"/>
      <c r="K1530" s="1"/>
      <c r="L1530">
        <v>0</v>
      </c>
      <c r="M1530">
        <v>0</v>
      </c>
      <c r="N1530" s="1"/>
      <c r="O1530" s="1"/>
    </row>
    <row r="1531" spans="1:15" x14ac:dyDescent="0.25">
      <c r="A1531" s="1" t="s">
        <v>3465</v>
      </c>
      <c r="B1531" t="s">
        <v>3466</v>
      </c>
      <c r="C1531" t="s">
        <v>1741</v>
      </c>
      <c r="D1531" t="s">
        <v>168</v>
      </c>
      <c r="E1531" s="1" t="s">
        <v>5059</v>
      </c>
      <c r="F1531" s="1"/>
      <c r="G1531" s="1"/>
      <c r="H1531" s="1"/>
      <c r="I1531" s="1"/>
      <c r="J1531" s="1"/>
      <c r="K1531" s="1"/>
      <c r="L1531">
        <v>0</v>
      </c>
      <c r="M1531">
        <v>0</v>
      </c>
      <c r="N1531" s="1"/>
      <c r="O1531" s="1"/>
    </row>
    <row r="1532" spans="1:15" x14ac:dyDescent="0.25">
      <c r="A1532" s="1" t="s">
        <v>3467</v>
      </c>
      <c r="B1532" t="s">
        <v>3468</v>
      </c>
      <c r="C1532" t="s">
        <v>1741</v>
      </c>
      <c r="D1532" t="s">
        <v>6</v>
      </c>
      <c r="E1532" s="1" t="s">
        <v>5059</v>
      </c>
      <c r="F1532" s="1"/>
      <c r="G1532" s="1"/>
      <c r="H1532" s="1"/>
      <c r="I1532" s="1"/>
      <c r="J1532" s="1"/>
      <c r="K1532" s="1"/>
      <c r="L1532">
        <v>0</v>
      </c>
      <c r="M1532">
        <v>0</v>
      </c>
      <c r="N1532" s="1"/>
      <c r="O1532" s="1"/>
    </row>
    <row r="1533" spans="1:15" x14ac:dyDescent="0.25">
      <c r="A1533" s="1" t="s">
        <v>3469</v>
      </c>
      <c r="B1533" t="s">
        <v>3470</v>
      </c>
      <c r="C1533" t="s">
        <v>1741</v>
      </c>
      <c r="D1533" t="s">
        <v>49</v>
      </c>
      <c r="E1533" s="1" t="s">
        <v>5059</v>
      </c>
      <c r="F1533" s="1"/>
      <c r="G1533" s="1"/>
      <c r="H1533" s="1"/>
      <c r="I1533" s="1"/>
      <c r="J1533" s="1"/>
      <c r="K1533" s="1"/>
      <c r="L1533">
        <v>0</v>
      </c>
      <c r="M1533">
        <v>0</v>
      </c>
      <c r="N1533" s="1"/>
      <c r="O1533" s="1"/>
    </row>
    <row r="1534" spans="1:15" x14ac:dyDescent="0.25">
      <c r="A1534" s="1" t="s">
        <v>3471</v>
      </c>
      <c r="B1534" t="s">
        <v>3472</v>
      </c>
      <c r="C1534" t="s">
        <v>1741</v>
      </c>
      <c r="D1534" t="s">
        <v>26</v>
      </c>
      <c r="E1534" s="1" t="s">
        <v>5059</v>
      </c>
      <c r="F1534" s="1"/>
      <c r="G1534" s="1"/>
      <c r="H1534" s="1"/>
      <c r="I1534" s="1"/>
      <c r="J1534" s="1"/>
      <c r="K1534" s="1"/>
      <c r="L1534">
        <v>0</v>
      </c>
      <c r="M1534">
        <v>0</v>
      </c>
      <c r="N1534" s="1"/>
      <c r="O1534" s="1"/>
    </row>
    <row r="1535" spans="1:15" x14ac:dyDescent="0.25">
      <c r="A1535" s="1" t="s">
        <v>3473</v>
      </c>
      <c r="B1535" t="s">
        <v>3474</v>
      </c>
      <c r="C1535" t="s">
        <v>2986</v>
      </c>
      <c r="D1535" t="s">
        <v>510</v>
      </c>
      <c r="E1535" s="1" t="s">
        <v>5059</v>
      </c>
      <c r="F1535" s="1"/>
      <c r="G1535" s="1"/>
      <c r="H1535" s="1"/>
      <c r="I1535" s="1"/>
      <c r="J1535" s="1"/>
      <c r="K1535" s="1"/>
      <c r="L1535">
        <v>0</v>
      </c>
      <c r="M1535">
        <v>0</v>
      </c>
      <c r="N1535" s="1"/>
      <c r="O1535" s="1"/>
    </row>
    <row r="1536" spans="1:15" x14ac:dyDescent="0.25">
      <c r="A1536" s="1" t="s">
        <v>2963</v>
      </c>
      <c r="B1536" t="s">
        <v>3475</v>
      </c>
      <c r="C1536" t="s">
        <v>2986</v>
      </c>
      <c r="D1536" t="s">
        <v>23</v>
      </c>
      <c r="E1536" s="1" t="s">
        <v>5059</v>
      </c>
      <c r="F1536" s="1" t="s">
        <v>4576</v>
      </c>
      <c r="G1536" s="1" t="s">
        <v>4807</v>
      </c>
      <c r="H1536" s="1"/>
      <c r="I1536" s="1"/>
      <c r="J1536" s="1"/>
      <c r="K1536" s="1"/>
      <c r="L1536">
        <v>1</v>
      </c>
      <c r="M1536">
        <v>1</v>
      </c>
      <c r="N1536" s="1"/>
      <c r="O1536" s="1"/>
    </row>
    <row r="1537" spans="1:15" x14ac:dyDescent="0.25">
      <c r="A1537" s="1" t="s">
        <v>2964</v>
      </c>
      <c r="B1537" t="s">
        <v>3476</v>
      </c>
      <c r="C1537" t="s">
        <v>1741</v>
      </c>
      <c r="D1537" t="s">
        <v>50</v>
      </c>
      <c r="E1537" s="1" t="s">
        <v>5059</v>
      </c>
      <c r="F1537" s="1"/>
      <c r="G1537" s="1"/>
      <c r="H1537" s="1"/>
      <c r="I1537" s="1"/>
      <c r="J1537" s="1"/>
      <c r="K1537" s="1"/>
      <c r="L1537">
        <v>0</v>
      </c>
      <c r="M1537">
        <v>0</v>
      </c>
      <c r="N1537" s="1"/>
      <c r="O1537" s="1"/>
    </row>
    <row r="1538" spans="1:15" x14ac:dyDescent="0.25">
      <c r="A1538" s="1" t="s">
        <v>3477</v>
      </c>
      <c r="B1538" t="s">
        <v>3478</v>
      </c>
      <c r="C1538" t="s">
        <v>1741</v>
      </c>
      <c r="D1538" t="s">
        <v>59</v>
      </c>
      <c r="E1538" s="1" t="s">
        <v>5059</v>
      </c>
      <c r="F1538" s="1"/>
      <c r="G1538" s="1"/>
      <c r="H1538" s="1"/>
      <c r="I1538" s="1"/>
      <c r="J1538" s="1"/>
      <c r="K1538" s="1"/>
      <c r="L1538">
        <v>0</v>
      </c>
      <c r="M1538">
        <v>0</v>
      </c>
      <c r="N1538" s="1"/>
      <c r="O1538" s="1"/>
    </row>
    <row r="1539" spans="1:15" x14ac:dyDescent="0.25">
      <c r="A1539" s="1" t="s">
        <v>3479</v>
      </c>
      <c r="B1539" t="s">
        <v>3480</v>
      </c>
      <c r="C1539" t="s">
        <v>2986</v>
      </c>
      <c r="D1539" t="s">
        <v>23</v>
      </c>
      <c r="E1539" s="1" t="s">
        <v>5059</v>
      </c>
      <c r="F1539" s="1"/>
      <c r="G1539" s="1"/>
      <c r="H1539" s="1"/>
      <c r="I1539" s="1"/>
      <c r="J1539" s="1"/>
      <c r="K1539" s="1"/>
      <c r="L1539">
        <v>0</v>
      </c>
      <c r="M1539">
        <v>0</v>
      </c>
      <c r="N1539" s="1"/>
      <c r="O1539" s="1"/>
    </row>
    <row r="1540" spans="1:15" x14ac:dyDescent="0.25">
      <c r="A1540" s="1" t="s">
        <v>3481</v>
      </c>
      <c r="B1540" t="s">
        <v>3482</v>
      </c>
      <c r="C1540" t="s">
        <v>1741</v>
      </c>
      <c r="D1540" t="s">
        <v>50</v>
      </c>
      <c r="E1540" s="1" t="s">
        <v>5059</v>
      </c>
      <c r="F1540" s="1"/>
      <c r="G1540" s="1"/>
      <c r="H1540" s="1"/>
      <c r="I1540" s="1"/>
      <c r="J1540" s="1"/>
      <c r="K1540" s="1"/>
      <c r="L1540">
        <v>0</v>
      </c>
      <c r="M1540">
        <v>0</v>
      </c>
      <c r="N1540" s="1"/>
      <c r="O1540" s="1"/>
    </row>
    <row r="1541" spans="1:15" x14ac:dyDescent="0.25">
      <c r="A1541" s="1" t="s">
        <v>3483</v>
      </c>
      <c r="B1541" t="s">
        <v>3484</v>
      </c>
      <c r="C1541" t="s">
        <v>2986</v>
      </c>
      <c r="D1541" t="s">
        <v>6</v>
      </c>
      <c r="E1541" s="1" t="s">
        <v>5059</v>
      </c>
      <c r="F1541" s="1"/>
      <c r="G1541" s="1"/>
      <c r="H1541" s="1"/>
      <c r="I1541" s="1"/>
      <c r="J1541" s="1"/>
      <c r="K1541" s="1"/>
      <c r="L1541">
        <v>0</v>
      </c>
      <c r="M1541">
        <v>0</v>
      </c>
      <c r="N1541" s="1"/>
      <c r="O1541" s="1"/>
    </row>
    <row r="1542" spans="1:15" x14ac:dyDescent="0.25">
      <c r="A1542" s="1" t="s">
        <v>3485</v>
      </c>
      <c r="B1542" t="s">
        <v>3486</v>
      </c>
      <c r="C1542" t="s">
        <v>2986</v>
      </c>
      <c r="D1542" t="s">
        <v>23</v>
      </c>
      <c r="E1542" s="1" t="s">
        <v>5059</v>
      </c>
      <c r="F1542" s="1"/>
      <c r="G1542" s="1"/>
      <c r="H1542" s="1"/>
      <c r="I1542" s="1"/>
      <c r="J1542" s="1"/>
      <c r="K1542" s="1"/>
      <c r="L1542">
        <v>0</v>
      </c>
      <c r="M1542">
        <v>0</v>
      </c>
      <c r="N1542" s="1"/>
      <c r="O1542" s="1"/>
    </row>
    <row r="1543" spans="1:15" x14ac:dyDescent="0.25">
      <c r="A1543" s="1" t="s">
        <v>3487</v>
      </c>
      <c r="B1543" t="s">
        <v>3488</v>
      </c>
      <c r="C1543" t="s">
        <v>2986</v>
      </c>
      <c r="D1543" t="s">
        <v>310</v>
      </c>
      <c r="E1543" s="1" t="s">
        <v>5059</v>
      </c>
      <c r="F1543" s="1"/>
      <c r="G1543" s="1"/>
      <c r="H1543" s="1"/>
      <c r="I1543" s="1"/>
      <c r="J1543" s="1"/>
      <c r="K1543" s="1"/>
      <c r="L1543">
        <v>0</v>
      </c>
      <c r="M1543">
        <v>0</v>
      </c>
      <c r="N1543" s="1"/>
      <c r="O1543" s="1"/>
    </row>
    <row r="1544" spans="1:15" x14ac:dyDescent="0.25">
      <c r="A1544" s="1" t="s">
        <v>3489</v>
      </c>
      <c r="B1544" t="s">
        <v>3490</v>
      </c>
      <c r="C1544" t="s">
        <v>2986</v>
      </c>
      <c r="D1544" t="s">
        <v>23</v>
      </c>
      <c r="E1544" s="1" t="s">
        <v>5059</v>
      </c>
      <c r="F1544" s="1"/>
      <c r="G1544" s="1"/>
      <c r="H1544" s="1"/>
      <c r="I1544" s="1"/>
      <c r="J1544" s="1"/>
      <c r="K1544" s="1"/>
      <c r="L1544">
        <v>0</v>
      </c>
      <c r="M1544">
        <v>0</v>
      </c>
      <c r="N1544" s="1"/>
      <c r="O1544" s="1"/>
    </row>
    <row r="1545" spans="1:15" x14ac:dyDescent="0.25">
      <c r="A1545" s="1" t="s">
        <v>3491</v>
      </c>
      <c r="B1545" t="s">
        <v>3492</v>
      </c>
      <c r="C1545" t="s">
        <v>2986</v>
      </c>
      <c r="D1545" t="s">
        <v>50</v>
      </c>
      <c r="E1545" s="1" t="s">
        <v>5059</v>
      </c>
      <c r="F1545" s="1"/>
      <c r="G1545" s="1"/>
      <c r="H1545" s="1"/>
      <c r="I1545" s="1"/>
      <c r="J1545" s="1"/>
      <c r="K1545" s="1"/>
      <c r="L1545">
        <v>0</v>
      </c>
      <c r="M1545">
        <v>0</v>
      </c>
      <c r="N1545" s="1"/>
      <c r="O1545" s="1"/>
    </row>
    <row r="1546" spans="1:15" x14ac:dyDescent="0.25">
      <c r="A1546" s="1" t="s">
        <v>3493</v>
      </c>
      <c r="B1546" t="s">
        <v>3494</v>
      </c>
      <c r="C1546" t="s">
        <v>2986</v>
      </c>
      <c r="D1546" t="s">
        <v>23</v>
      </c>
      <c r="E1546" s="1" t="s">
        <v>5059</v>
      </c>
      <c r="F1546" s="1"/>
      <c r="G1546" s="1"/>
      <c r="H1546" s="1"/>
      <c r="I1546" s="1"/>
      <c r="J1546" s="1"/>
      <c r="K1546" s="1"/>
      <c r="L1546">
        <v>0</v>
      </c>
      <c r="M1546">
        <v>0</v>
      </c>
      <c r="N1546" s="1"/>
      <c r="O1546" s="1"/>
    </row>
    <row r="1547" spans="1:15" x14ac:dyDescent="0.25">
      <c r="A1547" s="1" t="s">
        <v>3495</v>
      </c>
      <c r="B1547" t="s">
        <v>3496</v>
      </c>
      <c r="C1547" t="s">
        <v>1741</v>
      </c>
      <c r="D1547" t="s">
        <v>68</v>
      </c>
      <c r="E1547" s="1" t="s">
        <v>5059</v>
      </c>
      <c r="F1547" s="1" t="s">
        <v>5427</v>
      </c>
      <c r="G1547" s="1" t="s">
        <v>4807</v>
      </c>
      <c r="H1547" s="1"/>
      <c r="I1547" s="1"/>
      <c r="J1547" s="1"/>
      <c r="K1547" s="1"/>
      <c r="L1547">
        <v>1</v>
      </c>
      <c r="M1547">
        <v>1</v>
      </c>
      <c r="N1547" s="1"/>
      <c r="O1547" s="1"/>
    </row>
    <row r="1548" spans="1:15" x14ac:dyDescent="0.25">
      <c r="A1548" s="1" t="s">
        <v>3497</v>
      </c>
      <c r="B1548" t="s">
        <v>3498</v>
      </c>
      <c r="C1548" t="s">
        <v>2986</v>
      </c>
      <c r="D1548" t="s">
        <v>23</v>
      </c>
      <c r="E1548" s="1" t="s">
        <v>5059</v>
      </c>
      <c r="F1548" s="1"/>
      <c r="G1548" s="1"/>
      <c r="H1548" s="1"/>
      <c r="I1548" s="1"/>
      <c r="J1548" s="1"/>
      <c r="K1548" s="1"/>
      <c r="L1548">
        <v>0</v>
      </c>
      <c r="M1548">
        <v>0</v>
      </c>
      <c r="N1548" s="1"/>
      <c r="O1548" s="1"/>
    </row>
    <row r="1549" spans="1:15" x14ac:dyDescent="0.25">
      <c r="A1549" s="1" t="s">
        <v>3499</v>
      </c>
      <c r="B1549" t="s">
        <v>3500</v>
      </c>
      <c r="C1549" t="s">
        <v>2986</v>
      </c>
      <c r="D1549" t="s">
        <v>23</v>
      </c>
      <c r="E1549" s="1" t="s">
        <v>5059</v>
      </c>
      <c r="F1549" s="1"/>
      <c r="G1549" s="1"/>
      <c r="H1549" s="1"/>
      <c r="I1549" s="1"/>
      <c r="J1549" s="1"/>
      <c r="K1549" s="1"/>
      <c r="L1549">
        <v>0</v>
      </c>
      <c r="M1549">
        <v>0</v>
      </c>
      <c r="N1549" s="1"/>
      <c r="O1549" s="1"/>
    </row>
    <row r="1550" spans="1:15" x14ac:dyDescent="0.25">
      <c r="A1550" s="1" t="s">
        <v>3501</v>
      </c>
      <c r="B1550" t="s">
        <v>3502</v>
      </c>
      <c r="C1550" t="s">
        <v>2986</v>
      </c>
      <c r="D1550" t="s">
        <v>510</v>
      </c>
      <c r="E1550" s="1" t="s">
        <v>5059</v>
      </c>
      <c r="F1550" s="1"/>
      <c r="G1550" s="1"/>
      <c r="H1550" s="1"/>
      <c r="I1550" s="1"/>
      <c r="J1550" s="1"/>
      <c r="K1550" s="1"/>
      <c r="L1550">
        <v>0</v>
      </c>
      <c r="M1550">
        <v>0</v>
      </c>
      <c r="N1550" s="1"/>
      <c r="O1550" s="1"/>
    </row>
    <row r="1551" spans="1:15" x14ac:dyDescent="0.25">
      <c r="A1551" s="1" t="s">
        <v>3503</v>
      </c>
      <c r="B1551" t="s">
        <v>3504</v>
      </c>
      <c r="C1551" t="s">
        <v>2986</v>
      </c>
      <c r="D1551" t="s">
        <v>510</v>
      </c>
      <c r="E1551" s="1" t="s">
        <v>5059</v>
      </c>
      <c r="F1551" s="1"/>
      <c r="G1551" s="1"/>
      <c r="H1551" s="1"/>
      <c r="I1551" s="1"/>
      <c r="J1551" s="1"/>
      <c r="K1551" s="1"/>
      <c r="L1551">
        <v>0</v>
      </c>
      <c r="M1551">
        <v>0</v>
      </c>
      <c r="N1551" s="1"/>
      <c r="O1551" s="1"/>
    </row>
    <row r="1552" spans="1:15" x14ac:dyDescent="0.25">
      <c r="A1552" s="1" t="s">
        <v>3505</v>
      </c>
      <c r="B1552" t="s">
        <v>3506</v>
      </c>
      <c r="C1552" t="s">
        <v>2986</v>
      </c>
      <c r="D1552" t="s">
        <v>510</v>
      </c>
      <c r="E1552" s="1" t="s">
        <v>5059</v>
      </c>
      <c r="F1552" s="1"/>
      <c r="G1552" s="1"/>
      <c r="H1552" s="1"/>
      <c r="I1552" s="1"/>
      <c r="J1552" s="1"/>
      <c r="K1552" s="1"/>
      <c r="L1552">
        <v>0</v>
      </c>
      <c r="M1552">
        <v>0</v>
      </c>
      <c r="N1552" s="1"/>
      <c r="O1552" s="1"/>
    </row>
    <row r="1553" spans="1:15" x14ac:dyDescent="0.25">
      <c r="A1553" s="1" t="s">
        <v>3507</v>
      </c>
      <c r="B1553" t="s">
        <v>3508</v>
      </c>
      <c r="C1553" t="s">
        <v>2986</v>
      </c>
      <c r="D1553" t="s">
        <v>23</v>
      </c>
      <c r="E1553" s="1" t="s">
        <v>5059</v>
      </c>
      <c r="F1553" s="1"/>
      <c r="G1553" s="1"/>
      <c r="H1553" s="1"/>
      <c r="I1553" s="1"/>
      <c r="J1553" s="1"/>
      <c r="K1553" s="1"/>
      <c r="L1553">
        <v>0</v>
      </c>
      <c r="M1553">
        <v>0</v>
      </c>
      <c r="N1553" s="1"/>
      <c r="O1553" s="1"/>
    </row>
    <row r="1554" spans="1:15" x14ac:dyDescent="0.25">
      <c r="A1554" s="1" t="s">
        <v>3513</v>
      </c>
      <c r="B1554" t="s">
        <v>3514</v>
      </c>
      <c r="C1554" t="s">
        <v>2986</v>
      </c>
      <c r="D1554" t="s">
        <v>23</v>
      </c>
      <c r="E1554" s="1" t="s">
        <v>5059</v>
      </c>
      <c r="F1554" s="1"/>
      <c r="G1554" s="1"/>
      <c r="H1554" s="1"/>
      <c r="I1554" s="1"/>
      <c r="J1554" s="1"/>
      <c r="K1554" s="1"/>
      <c r="L1554">
        <v>0</v>
      </c>
      <c r="M1554">
        <v>0</v>
      </c>
      <c r="N1554" s="1"/>
      <c r="O1554" s="1"/>
    </row>
    <row r="1555" spans="1:15" x14ac:dyDescent="0.25">
      <c r="A1555" s="1" t="s">
        <v>3515</v>
      </c>
      <c r="B1555" t="s">
        <v>3516</v>
      </c>
      <c r="C1555" t="s">
        <v>2986</v>
      </c>
      <c r="D1555" t="s">
        <v>42</v>
      </c>
      <c r="E1555" s="1" t="s">
        <v>5059</v>
      </c>
      <c r="F1555" s="1"/>
      <c r="G1555" s="1"/>
      <c r="H1555" s="1"/>
      <c r="I1555" s="1"/>
      <c r="J1555" s="1"/>
      <c r="K1555" s="1"/>
      <c r="L1555">
        <v>0</v>
      </c>
      <c r="M1555">
        <v>0</v>
      </c>
      <c r="N1555" s="1"/>
      <c r="O1555" s="1"/>
    </row>
    <row r="1556" spans="1:15" x14ac:dyDescent="0.25">
      <c r="A1556" s="1" t="s">
        <v>3517</v>
      </c>
      <c r="B1556" t="s">
        <v>3518</v>
      </c>
      <c r="C1556" t="s">
        <v>1741</v>
      </c>
      <c r="D1556" t="s">
        <v>7</v>
      </c>
      <c r="E1556" s="1" t="s">
        <v>5059</v>
      </c>
      <c r="F1556" s="1"/>
      <c r="G1556" s="1"/>
      <c r="H1556" s="1"/>
      <c r="I1556" s="1"/>
      <c r="J1556" s="1"/>
      <c r="K1556" s="1"/>
      <c r="L1556">
        <v>0</v>
      </c>
      <c r="M1556">
        <v>0</v>
      </c>
      <c r="N1556" s="1"/>
      <c r="O1556" s="1"/>
    </row>
    <row r="1557" spans="1:15" x14ac:dyDescent="0.25">
      <c r="A1557" s="1" t="s">
        <v>3519</v>
      </c>
      <c r="B1557" t="s">
        <v>3520</v>
      </c>
      <c r="C1557" t="s">
        <v>1741</v>
      </c>
      <c r="D1557" t="s">
        <v>85</v>
      </c>
      <c r="E1557" s="1" t="s">
        <v>5059</v>
      </c>
      <c r="F1557" s="1"/>
      <c r="G1557" s="1"/>
      <c r="H1557" s="1"/>
      <c r="I1557" s="1"/>
      <c r="J1557" s="1"/>
      <c r="K1557" s="1"/>
      <c r="L1557">
        <v>0</v>
      </c>
      <c r="M1557">
        <v>0</v>
      </c>
      <c r="N1557" s="1"/>
      <c r="O1557" s="1"/>
    </row>
    <row r="1558" spans="1:15" x14ac:dyDescent="0.25">
      <c r="A1558" s="1" t="s">
        <v>2969</v>
      </c>
      <c r="B1558" t="s">
        <v>3521</v>
      </c>
      <c r="C1558" t="s">
        <v>1741</v>
      </c>
      <c r="D1558" t="s">
        <v>310</v>
      </c>
      <c r="E1558" s="1" t="s">
        <v>5059</v>
      </c>
      <c r="F1558" s="1" t="s">
        <v>5459</v>
      </c>
      <c r="G1558" s="1" t="s">
        <v>4817</v>
      </c>
      <c r="H1558" s="1"/>
      <c r="I1558" s="1"/>
      <c r="J1558" s="1"/>
      <c r="K1558" s="1"/>
      <c r="L1558">
        <v>1</v>
      </c>
      <c r="M1558">
        <v>1</v>
      </c>
      <c r="N1558" s="1"/>
      <c r="O1558" s="1"/>
    </row>
    <row r="1559" spans="1:15" x14ac:dyDescent="0.25">
      <c r="A1559" s="1" t="s">
        <v>3524</v>
      </c>
      <c r="B1559" t="s">
        <v>3525</v>
      </c>
      <c r="C1559" t="s">
        <v>2986</v>
      </c>
      <c r="D1559" t="s">
        <v>310</v>
      </c>
      <c r="E1559" s="1" t="s">
        <v>5059</v>
      </c>
      <c r="F1559" s="1"/>
      <c r="G1559" s="1"/>
      <c r="H1559" s="1"/>
      <c r="I1559" s="1"/>
      <c r="J1559" s="1"/>
      <c r="K1559" s="1"/>
      <c r="L1559">
        <v>0</v>
      </c>
      <c r="M1559">
        <v>0</v>
      </c>
      <c r="N1559" s="1"/>
      <c r="O1559" s="1"/>
    </row>
    <row r="1560" spans="1:15" x14ac:dyDescent="0.25">
      <c r="A1560" s="1" t="s">
        <v>3526</v>
      </c>
      <c r="B1560" t="s">
        <v>3527</v>
      </c>
      <c r="C1560" t="s">
        <v>2986</v>
      </c>
      <c r="D1560" t="s">
        <v>23</v>
      </c>
      <c r="E1560" s="1" t="s">
        <v>5059</v>
      </c>
      <c r="F1560" s="1"/>
      <c r="G1560" s="1"/>
      <c r="H1560" s="1"/>
      <c r="I1560" s="1"/>
      <c r="J1560" s="1"/>
      <c r="K1560" s="1"/>
      <c r="L1560">
        <v>0</v>
      </c>
      <c r="M1560">
        <v>0</v>
      </c>
      <c r="N1560" s="1"/>
      <c r="O1560" s="1"/>
    </row>
    <row r="1561" spans="1:15" x14ac:dyDescent="0.25">
      <c r="A1561" s="1" t="s">
        <v>3528</v>
      </c>
      <c r="B1561" t="s">
        <v>3529</v>
      </c>
      <c r="C1561" t="s">
        <v>2986</v>
      </c>
      <c r="D1561" t="s">
        <v>310</v>
      </c>
      <c r="E1561" s="1" t="s">
        <v>5059</v>
      </c>
      <c r="F1561" s="1"/>
      <c r="G1561" s="1"/>
      <c r="H1561" s="1"/>
      <c r="I1561" s="1"/>
      <c r="J1561" s="1"/>
      <c r="K1561" s="1"/>
      <c r="L1561">
        <v>0</v>
      </c>
      <c r="M1561">
        <v>0</v>
      </c>
      <c r="N1561" s="1"/>
      <c r="O1561" s="1"/>
    </row>
    <row r="1562" spans="1:15" x14ac:dyDescent="0.25">
      <c r="A1562" s="1" t="s">
        <v>3530</v>
      </c>
      <c r="B1562" t="s">
        <v>3531</v>
      </c>
      <c r="C1562" t="s">
        <v>2986</v>
      </c>
      <c r="D1562" t="s">
        <v>7</v>
      </c>
      <c r="E1562" s="1" t="s">
        <v>5059</v>
      </c>
      <c r="F1562" s="1" t="s">
        <v>4669</v>
      </c>
      <c r="G1562" s="1" t="s">
        <v>4807</v>
      </c>
      <c r="H1562" s="1"/>
      <c r="I1562" s="1"/>
      <c r="J1562" s="1"/>
      <c r="K1562" s="1"/>
      <c r="L1562">
        <v>1</v>
      </c>
      <c r="M1562">
        <v>1</v>
      </c>
      <c r="N1562" s="1"/>
      <c r="O1562" s="1"/>
    </row>
    <row r="1563" spans="1:15" x14ac:dyDescent="0.25">
      <c r="A1563" s="1" t="s">
        <v>2972</v>
      </c>
      <c r="B1563" t="s">
        <v>3532</v>
      </c>
      <c r="C1563" t="s">
        <v>2986</v>
      </c>
      <c r="D1563" t="s">
        <v>59</v>
      </c>
      <c r="E1563" s="1" t="s">
        <v>5059</v>
      </c>
      <c r="F1563" s="1" t="s">
        <v>5466</v>
      </c>
      <c r="G1563" s="1" t="s">
        <v>4807</v>
      </c>
      <c r="H1563" s="1"/>
      <c r="I1563" s="1"/>
      <c r="J1563" s="1"/>
      <c r="K1563" s="1"/>
      <c r="L1563">
        <v>1</v>
      </c>
      <c r="M1563">
        <v>1</v>
      </c>
      <c r="N1563" s="1"/>
      <c r="O1563" s="1"/>
    </row>
    <row r="1564" spans="1:15" x14ac:dyDescent="0.25">
      <c r="A1564" s="1" t="s">
        <v>3533</v>
      </c>
      <c r="B1564" t="s">
        <v>5405</v>
      </c>
      <c r="C1564" t="s">
        <v>2986</v>
      </c>
      <c r="D1564" t="s">
        <v>50</v>
      </c>
      <c r="E1564" s="1" t="s">
        <v>5059</v>
      </c>
      <c r="F1564" s="1"/>
      <c r="G1564" s="1"/>
      <c r="H1564" s="1"/>
      <c r="I1564" s="1"/>
      <c r="J1564" s="1"/>
      <c r="K1564" s="1"/>
      <c r="L1564">
        <v>0</v>
      </c>
      <c r="M1564">
        <v>0</v>
      </c>
      <c r="N1564" s="1"/>
      <c r="O1564" s="1"/>
    </row>
    <row r="1565" spans="1:15" x14ac:dyDescent="0.25">
      <c r="A1565" s="1" t="s">
        <v>2973</v>
      </c>
      <c r="B1565" t="s">
        <v>3535</v>
      </c>
      <c r="C1565" t="s">
        <v>2986</v>
      </c>
      <c r="D1565" t="s">
        <v>59</v>
      </c>
      <c r="E1565" s="1" t="s">
        <v>5059</v>
      </c>
      <c r="F1565" s="1" t="s">
        <v>4604</v>
      </c>
      <c r="G1565" s="1" t="s">
        <v>4807</v>
      </c>
      <c r="H1565" s="1"/>
      <c r="I1565" s="1"/>
      <c r="J1565" s="1"/>
      <c r="K1565" s="1"/>
      <c r="L1565">
        <v>1</v>
      </c>
      <c r="M1565">
        <v>1</v>
      </c>
      <c r="N1565" s="1"/>
      <c r="O1565" s="1"/>
    </row>
    <row r="1566" spans="1:15" x14ac:dyDescent="0.25">
      <c r="A1566" s="1" t="s">
        <v>3536</v>
      </c>
      <c r="B1566" t="s">
        <v>3537</v>
      </c>
      <c r="C1566" t="s">
        <v>2986</v>
      </c>
      <c r="D1566" t="s">
        <v>23</v>
      </c>
      <c r="E1566" s="1" t="s">
        <v>5059</v>
      </c>
      <c r="F1566" s="1" t="s">
        <v>4600</v>
      </c>
      <c r="G1566" s="1" t="s">
        <v>4809</v>
      </c>
      <c r="H1566" s="1"/>
      <c r="I1566" s="1"/>
      <c r="J1566" s="1"/>
      <c r="K1566" s="1"/>
      <c r="L1566">
        <v>1</v>
      </c>
      <c r="M1566">
        <v>1</v>
      </c>
      <c r="N1566" s="1"/>
      <c r="O1566" s="1"/>
    </row>
    <row r="1567" spans="1:15" x14ac:dyDescent="0.25">
      <c r="A1567" s="1" t="s">
        <v>3538</v>
      </c>
      <c r="B1567" t="s">
        <v>3539</v>
      </c>
      <c r="C1567" t="s">
        <v>2986</v>
      </c>
      <c r="D1567" t="s">
        <v>23</v>
      </c>
      <c r="E1567" s="1" t="s">
        <v>5059</v>
      </c>
      <c r="F1567" s="1"/>
      <c r="G1567" s="1"/>
      <c r="H1567" s="1"/>
      <c r="I1567" s="1"/>
      <c r="J1567" s="1"/>
      <c r="K1567" s="1"/>
      <c r="L1567">
        <v>0</v>
      </c>
      <c r="M1567">
        <v>0</v>
      </c>
      <c r="N1567" s="1"/>
      <c r="O1567" s="1"/>
    </row>
    <row r="1568" spans="1:15" x14ac:dyDescent="0.25">
      <c r="A1568" s="1" t="s">
        <v>3540</v>
      </c>
      <c r="B1568" t="s">
        <v>3541</v>
      </c>
      <c r="C1568" t="s">
        <v>2986</v>
      </c>
      <c r="D1568" t="s">
        <v>23</v>
      </c>
      <c r="E1568" s="1" t="s">
        <v>5059</v>
      </c>
      <c r="F1568" s="1"/>
      <c r="G1568" s="1"/>
      <c r="H1568" s="1"/>
      <c r="I1568" s="1"/>
      <c r="J1568" s="1"/>
      <c r="K1568" s="1"/>
      <c r="L1568">
        <v>0</v>
      </c>
      <c r="M1568">
        <v>0</v>
      </c>
      <c r="N1568" s="1"/>
      <c r="O1568" s="1"/>
    </row>
    <row r="1569" spans="1:15" x14ac:dyDescent="0.25">
      <c r="A1569" s="1" t="s">
        <v>3542</v>
      </c>
      <c r="B1569" t="s">
        <v>3543</v>
      </c>
      <c r="C1569" t="s">
        <v>2986</v>
      </c>
      <c r="D1569" t="s">
        <v>23</v>
      </c>
      <c r="E1569" s="1" t="s">
        <v>5059</v>
      </c>
      <c r="F1569" s="1"/>
      <c r="G1569" s="1"/>
      <c r="H1569" s="1"/>
      <c r="I1569" s="1"/>
      <c r="J1569" s="1"/>
      <c r="K1569" s="1"/>
      <c r="L1569">
        <v>0</v>
      </c>
      <c r="M1569">
        <v>0</v>
      </c>
      <c r="N1569" s="1"/>
      <c r="O1569" s="1"/>
    </row>
    <row r="1570" spans="1:15" x14ac:dyDescent="0.25">
      <c r="A1570" s="1" t="s">
        <v>3544</v>
      </c>
      <c r="B1570" t="s">
        <v>3545</v>
      </c>
      <c r="C1570" t="s">
        <v>1741</v>
      </c>
      <c r="D1570" t="s">
        <v>310</v>
      </c>
      <c r="E1570" s="1" t="s">
        <v>5059</v>
      </c>
      <c r="F1570" s="1" t="s">
        <v>5553</v>
      </c>
      <c r="G1570" s="1" t="s">
        <v>4807</v>
      </c>
      <c r="H1570" s="1"/>
      <c r="I1570" s="1"/>
      <c r="J1570" s="1"/>
      <c r="K1570" s="1"/>
      <c r="L1570">
        <v>1</v>
      </c>
      <c r="M1570">
        <v>1</v>
      </c>
      <c r="N1570" s="1"/>
      <c r="O1570" s="1"/>
    </row>
    <row r="1571" spans="1:15" x14ac:dyDescent="0.25">
      <c r="A1571" s="1" t="s">
        <v>3546</v>
      </c>
      <c r="B1571" t="s">
        <v>5509</v>
      </c>
      <c r="C1571" t="s">
        <v>2986</v>
      </c>
      <c r="D1571" t="s">
        <v>23</v>
      </c>
      <c r="E1571" s="1" t="s">
        <v>5059</v>
      </c>
      <c r="F1571" s="1"/>
      <c r="G1571" s="1"/>
      <c r="H1571" s="1"/>
      <c r="I1571" s="1"/>
      <c r="J1571" s="1"/>
      <c r="K1571" s="1"/>
      <c r="L1571">
        <v>0</v>
      </c>
      <c r="M1571">
        <v>0</v>
      </c>
      <c r="N1571" s="1"/>
      <c r="O1571" s="1"/>
    </row>
    <row r="1572" spans="1:15" x14ac:dyDescent="0.25">
      <c r="A1572" s="1" t="s">
        <v>3548</v>
      </c>
      <c r="B1572" t="s">
        <v>3549</v>
      </c>
      <c r="C1572" t="s">
        <v>2986</v>
      </c>
      <c r="D1572" t="s">
        <v>23</v>
      </c>
      <c r="E1572" s="1" t="s">
        <v>5059</v>
      </c>
      <c r="F1572" s="1"/>
      <c r="G1572" s="1"/>
      <c r="H1572" s="1"/>
      <c r="I1572" s="1"/>
      <c r="J1572" s="1"/>
      <c r="K1572" s="1"/>
      <c r="L1572">
        <v>0</v>
      </c>
      <c r="M1572">
        <v>0</v>
      </c>
      <c r="N1572" s="1"/>
      <c r="O1572" s="1"/>
    </row>
    <row r="1573" spans="1:15" x14ac:dyDescent="0.25">
      <c r="A1573" s="1" t="s">
        <v>3550</v>
      </c>
      <c r="B1573" t="s">
        <v>3551</v>
      </c>
      <c r="C1573" t="s">
        <v>2986</v>
      </c>
      <c r="D1573" t="s">
        <v>23</v>
      </c>
      <c r="E1573" s="1" t="s">
        <v>5059</v>
      </c>
      <c r="F1573" s="1"/>
      <c r="G1573" s="1"/>
      <c r="H1573" s="1"/>
      <c r="I1573" s="1"/>
      <c r="J1573" s="1"/>
      <c r="K1573" s="1"/>
      <c r="L1573">
        <v>0</v>
      </c>
      <c r="M1573">
        <v>0</v>
      </c>
      <c r="N1573" s="1"/>
      <c r="O1573" s="1"/>
    </row>
    <row r="1574" spans="1:15" x14ac:dyDescent="0.25">
      <c r="A1574" s="1" t="s">
        <v>3552</v>
      </c>
      <c r="B1574" t="s">
        <v>3553</v>
      </c>
      <c r="C1574" t="s">
        <v>2986</v>
      </c>
      <c r="D1574" t="s">
        <v>510</v>
      </c>
      <c r="E1574" s="1" t="s">
        <v>5059</v>
      </c>
      <c r="F1574" s="1"/>
      <c r="G1574" s="1"/>
      <c r="H1574" s="1"/>
      <c r="I1574" s="1"/>
      <c r="J1574" s="1"/>
      <c r="K1574" s="1"/>
      <c r="L1574">
        <v>0</v>
      </c>
      <c r="M1574">
        <v>0</v>
      </c>
      <c r="N1574" s="1"/>
      <c r="O1574" s="1"/>
    </row>
    <row r="1575" spans="1:15" x14ac:dyDescent="0.25">
      <c r="A1575" s="1" t="s">
        <v>3554</v>
      </c>
      <c r="B1575" t="s">
        <v>3555</v>
      </c>
      <c r="C1575" t="s">
        <v>2986</v>
      </c>
      <c r="D1575" t="s">
        <v>23</v>
      </c>
      <c r="E1575" s="1" t="s">
        <v>5059</v>
      </c>
      <c r="F1575" s="1"/>
      <c r="G1575" s="1"/>
      <c r="H1575" s="1"/>
      <c r="I1575" s="1"/>
      <c r="J1575" s="1"/>
      <c r="K1575" s="1"/>
      <c r="L1575">
        <v>0</v>
      </c>
      <c r="M1575">
        <v>0</v>
      </c>
      <c r="N1575" s="1"/>
      <c r="O1575" s="1"/>
    </row>
    <row r="1576" spans="1:15" x14ac:dyDescent="0.25">
      <c r="A1576" s="1" t="s">
        <v>2886</v>
      </c>
      <c r="B1576" t="s">
        <v>3556</v>
      </c>
      <c r="C1576" t="s">
        <v>2986</v>
      </c>
      <c r="D1576" t="s">
        <v>23</v>
      </c>
      <c r="E1576" s="1" t="s">
        <v>5059</v>
      </c>
      <c r="F1576" s="1" t="s">
        <v>5062</v>
      </c>
      <c r="G1576" s="1" t="s">
        <v>4813</v>
      </c>
      <c r="H1576" s="1"/>
      <c r="I1576" s="1"/>
      <c r="J1576" s="1"/>
      <c r="K1576" s="1"/>
      <c r="L1576">
        <v>1</v>
      </c>
      <c r="M1576">
        <v>1</v>
      </c>
      <c r="N1576" s="1"/>
      <c r="O1576" s="1"/>
    </row>
    <row r="1577" spans="1:15" x14ac:dyDescent="0.25">
      <c r="A1577" s="1" t="s">
        <v>3557</v>
      </c>
      <c r="B1577" t="s">
        <v>3558</v>
      </c>
      <c r="C1577" t="s">
        <v>1741</v>
      </c>
      <c r="D1577" t="s">
        <v>49</v>
      </c>
      <c r="E1577" s="1" t="s">
        <v>5059</v>
      </c>
      <c r="F1577" s="1"/>
      <c r="G1577" s="1"/>
      <c r="H1577" s="1"/>
      <c r="I1577" s="1"/>
      <c r="J1577" s="1"/>
      <c r="K1577" s="1"/>
      <c r="L1577">
        <v>0</v>
      </c>
      <c r="M1577">
        <v>0</v>
      </c>
      <c r="N1577" s="1"/>
      <c r="O1577" s="1"/>
    </row>
    <row r="1578" spans="1:15" x14ac:dyDescent="0.25">
      <c r="A1578" s="1" t="s">
        <v>3561</v>
      </c>
      <c r="B1578" t="s">
        <v>3562</v>
      </c>
      <c r="C1578" t="s">
        <v>2986</v>
      </c>
      <c r="D1578" t="s">
        <v>23</v>
      </c>
      <c r="E1578" s="1" t="s">
        <v>5059</v>
      </c>
      <c r="F1578" s="1"/>
      <c r="G1578" s="1"/>
      <c r="H1578" s="1"/>
      <c r="I1578" s="1"/>
      <c r="J1578" s="1"/>
      <c r="K1578" s="1"/>
      <c r="L1578">
        <v>0</v>
      </c>
      <c r="M1578">
        <v>0</v>
      </c>
      <c r="N1578" s="1"/>
      <c r="O1578" s="1"/>
    </row>
    <row r="1579" spans="1:15" x14ac:dyDescent="0.25">
      <c r="A1579" s="1" t="s">
        <v>3563</v>
      </c>
      <c r="B1579" t="s">
        <v>3564</v>
      </c>
      <c r="C1579" t="s">
        <v>2986</v>
      </c>
      <c r="D1579" t="s">
        <v>23</v>
      </c>
      <c r="E1579" s="1" t="s">
        <v>5059</v>
      </c>
      <c r="F1579" s="1"/>
      <c r="G1579" s="1"/>
      <c r="H1579" s="1"/>
      <c r="I1579" s="1"/>
      <c r="J1579" s="1"/>
      <c r="K1579" s="1"/>
      <c r="L1579">
        <v>0</v>
      </c>
      <c r="M1579">
        <v>0</v>
      </c>
      <c r="N1579" s="1"/>
      <c r="O1579" s="1"/>
    </row>
    <row r="1580" spans="1:15" x14ac:dyDescent="0.25">
      <c r="A1580" s="1" t="s">
        <v>3565</v>
      </c>
      <c r="B1580" t="s">
        <v>3566</v>
      </c>
      <c r="C1580" t="s">
        <v>2986</v>
      </c>
      <c r="D1580" t="s">
        <v>23</v>
      </c>
      <c r="E1580" s="1" t="s">
        <v>5059</v>
      </c>
      <c r="F1580" s="1"/>
      <c r="G1580" s="1"/>
      <c r="H1580" s="1"/>
      <c r="I1580" s="1"/>
      <c r="J1580" s="1"/>
      <c r="K1580" s="1"/>
      <c r="L1580">
        <v>0</v>
      </c>
      <c r="M1580">
        <v>0</v>
      </c>
      <c r="N1580" s="1"/>
      <c r="O1580" s="1"/>
    </row>
    <row r="1581" spans="1:15" x14ac:dyDescent="0.25">
      <c r="A1581" s="1" t="s">
        <v>3567</v>
      </c>
      <c r="B1581" t="s">
        <v>3568</v>
      </c>
      <c r="C1581" t="s">
        <v>2986</v>
      </c>
      <c r="D1581" t="s">
        <v>23</v>
      </c>
      <c r="E1581" s="1" t="s">
        <v>5059</v>
      </c>
      <c r="F1581" s="1"/>
      <c r="G1581" s="1"/>
      <c r="H1581" s="1"/>
      <c r="I1581" s="1"/>
      <c r="J1581" s="1"/>
      <c r="K1581" s="1"/>
      <c r="L1581">
        <v>0</v>
      </c>
      <c r="M1581">
        <v>0</v>
      </c>
      <c r="N1581" s="1"/>
      <c r="O1581" s="1"/>
    </row>
    <row r="1582" spans="1:15" x14ac:dyDescent="0.25">
      <c r="A1582" s="1" t="s">
        <v>3569</v>
      </c>
      <c r="B1582" t="s">
        <v>3570</v>
      </c>
      <c r="C1582" t="s">
        <v>2986</v>
      </c>
      <c r="D1582" t="s">
        <v>23</v>
      </c>
      <c r="E1582" s="1" t="s">
        <v>5059</v>
      </c>
      <c r="F1582" s="1"/>
      <c r="G1582" s="1"/>
      <c r="H1582" s="1"/>
      <c r="I1582" s="1"/>
      <c r="J1582" s="1"/>
      <c r="K1582" s="1"/>
      <c r="L1582">
        <v>0</v>
      </c>
      <c r="M1582">
        <v>0</v>
      </c>
      <c r="N1582" s="1"/>
      <c r="O1582" s="1"/>
    </row>
    <row r="1583" spans="1:15" x14ac:dyDescent="0.25">
      <c r="A1583" s="1" t="s">
        <v>2902</v>
      </c>
      <c r="B1583" t="s">
        <v>3571</v>
      </c>
      <c r="C1583" t="s">
        <v>2986</v>
      </c>
      <c r="D1583" t="s">
        <v>23</v>
      </c>
      <c r="E1583" s="1" t="s">
        <v>5059</v>
      </c>
      <c r="F1583" s="1"/>
      <c r="G1583" s="1"/>
      <c r="H1583" s="1"/>
      <c r="I1583" s="1"/>
      <c r="J1583" s="1"/>
      <c r="K1583" s="1"/>
      <c r="L1583">
        <v>0</v>
      </c>
      <c r="M1583">
        <v>0</v>
      </c>
      <c r="N1583" s="1"/>
      <c r="O1583" s="1"/>
    </row>
    <row r="1584" spans="1:15" x14ac:dyDescent="0.25">
      <c r="A1584" s="1" t="s">
        <v>3574</v>
      </c>
      <c r="B1584" t="s">
        <v>3575</v>
      </c>
      <c r="C1584" t="s">
        <v>2986</v>
      </c>
      <c r="D1584" t="s">
        <v>353</v>
      </c>
      <c r="E1584" s="1" t="s">
        <v>5059</v>
      </c>
      <c r="F1584" s="1"/>
      <c r="G1584" s="1"/>
      <c r="H1584" s="1"/>
      <c r="I1584" s="1"/>
      <c r="J1584" s="1"/>
      <c r="K1584" s="1"/>
      <c r="L1584">
        <v>0</v>
      </c>
      <c r="M1584">
        <v>0</v>
      </c>
      <c r="N1584" s="1"/>
      <c r="O1584" s="1"/>
    </row>
    <row r="1585" spans="1:15" x14ac:dyDescent="0.25">
      <c r="A1585" s="1" t="s">
        <v>3576</v>
      </c>
      <c r="B1585" t="s">
        <v>3577</v>
      </c>
      <c r="C1585" t="s">
        <v>2986</v>
      </c>
      <c r="D1585" t="s">
        <v>23</v>
      </c>
      <c r="E1585" s="1" t="s">
        <v>5059</v>
      </c>
      <c r="F1585" s="1"/>
      <c r="G1585" s="1"/>
      <c r="H1585" s="1"/>
      <c r="I1585" s="1"/>
      <c r="J1585" s="1"/>
      <c r="K1585" s="1"/>
      <c r="L1585">
        <v>0</v>
      </c>
      <c r="M1585">
        <v>0</v>
      </c>
      <c r="N1585" s="1"/>
      <c r="O1585" s="1"/>
    </row>
    <row r="1586" spans="1:15" x14ac:dyDescent="0.25">
      <c r="A1586" s="1" t="s">
        <v>3578</v>
      </c>
      <c r="B1586" t="s">
        <v>3579</v>
      </c>
      <c r="C1586" t="s">
        <v>2986</v>
      </c>
      <c r="D1586" t="s">
        <v>49</v>
      </c>
      <c r="E1586" s="1" t="s">
        <v>5059</v>
      </c>
      <c r="F1586" s="1" t="s">
        <v>5408</v>
      </c>
      <c r="G1586" s="1" t="s">
        <v>4807</v>
      </c>
      <c r="H1586" s="1"/>
      <c r="I1586" s="1"/>
      <c r="J1586" s="1"/>
      <c r="K1586" s="1"/>
      <c r="L1586">
        <v>1</v>
      </c>
      <c r="M1586">
        <v>1</v>
      </c>
      <c r="N1586" s="1"/>
      <c r="O1586" s="1"/>
    </row>
    <row r="1587" spans="1:15" x14ac:dyDescent="0.25">
      <c r="A1587" s="1" t="s">
        <v>3580</v>
      </c>
      <c r="B1587" t="s">
        <v>3581</v>
      </c>
      <c r="C1587" t="s">
        <v>1741</v>
      </c>
      <c r="D1587" t="s">
        <v>59</v>
      </c>
      <c r="E1587" s="1" t="s">
        <v>5059</v>
      </c>
      <c r="F1587" s="1"/>
      <c r="G1587" s="1"/>
      <c r="H1587" s="1"/>
      <c r="I1587" s="1"/>
      <c r="J1587" s="1"/>
      <c r="K1587" s="1"/>
      <c r="L1587">
        <v>0</v>
      </c>
      <c r="M1587">
        <v>0</v>
      </c>
      <c r="N1587" s="1"/>
      <c r="O1587" s="1"/>
    </row>
    <row r="1588" spans="1:15" x14ac:dyDescent="0.25">
      <c r="A1588" s="1" t="s">
        <v>3582</v>
      </c>
      <c r="B1588" t="s">
        <v>3583</v>
      </c>
      <c r="C1588" t="s">
        <v>2986</v>
      </c>
      <c r="D1588" t="s">
        <v>7</v>
      </c>
      <c r="E1588" s="1" t="s">
        <v>5059</v>
      </c>
      <c r="F1588" s="1" t="s">
        <v>4670</v>
      </c>
      <c r="G1588" s="1" t="s">
        <v>4807</v>
      </c>
      <c r="H1588" s="1"/>
      <c r="I1588" s="1"/>
      <c r="J1588" s="1"/>
      <c r="K1588" s="1"/>
      <c r="L1588">
        <v>1</v>
      </c>
      <c r="M1588">
        <v>1</v>
      </c>
      <c r="N1588" s="1"/>
      <c r="O1588" s="1"/>
    </row>
    <row r="1589" spans="1:15" x14ac:dyDescent="0.25">
      <c r="A1589" s="1" t="s">
        <v>3584</v>
      </c>
      <c r="B1589" t="s">
        <v>3585</v>
      </c>
      <c r="C1589" t="s">
        <v>2986</v>
      </c>
      <c r="D1589" t="s">
        <v>50</v>
      </c>
      <c r="E1589" s="1" t="s">
        <v>5059</v>
      </c>
      <c r="F1589" s="1"/>
      <c r="G1589" s="1"/>
      <c r="H1589" s="1"/>
      <c r="I1589" s="1"/>
      <c r="J1589" s="1"/>
      <c r="K1589" s="1"/>
      <c r="L1589">
        <v>0</v>
      </c>
      <c r="M1589">
        <v>0</v>
      </c>
      <c r="N1589" s="1"/>
      <c r="O1589" s="1"/>
    </row>
    <row r="1590" spans="1:15" x14ac:dyDescent="0.25">
      <c r="A1590" s="1" t="s">
        <v>3586</v>
      </c>
      <c r="B1590" t="s">
        <v>3587</v>
      </c>
      <c r="C1590" t="s">
        <v>2986</v>
      </c>
      <c r="D1590" t="s">
        <v>49</v>
      </c>
      <c r="E1590" s="1" t="s">
        <v>5059</v>
      </c>
      <c r="F1590" s="1" t="s">
        <v>5431</v>
      </c>
      <c r="G1590" s="1" t="s">
        <v>4807</v>
      </c>
      <c r="H1590" s="1"/>
      <c r="I1590" s="1"/>
      <c r="J1590" s="1"/>
      <c r="K1590" s="1"/>
      <c r="L1590">
        <v>1</v>
      </c>
      <c r="M1590">
        <v>1</v>
      </c>
      <c r="N1590" s="1"/>
      <c r="O1590" s="1"/>
    </row>
    <row r="1591" spans="1:15" x14ac:dyDescent="0.25">
      <c r="A1591" s="1" t="s">
        <v>3588</v>
      </c>
      <c r="B1591" t="s">
        <v>3589</v>
      </c>
      <c r="C1591" t="s">
        <v>2986</v>
      </c>
      <c r="D1591" t="s">
        <v>85</v>
      </c>
      <c r="E1591" s="1" t="s">
        <v>5059</v>
      </c>
      <c r="F1591" s="1"/>
      <c r="G1591" s="1"/>
      <c r="H1591" s="1"/>
      <c r="I1591" s="1"/>
      <c r="J1591" s="1"/>
      <c r="K1591" s="1"/>
      <c r="L1591">
        <v>0</v>
      </c>
      <c r="M1591">
        <v>0</v>
      </c>
      <c r="N1591" s="1"/>
      <c r="O1591" s="1"/>
    </row>
    <row r="1592" spans="1:15" x14ac:dyDescent="0.25">
      <c r="A1592" s="1" t="s">
        <v>3590</v>
      </c>
      <c r="B1592" t="s">
        <v>3591</v>
      </c>
      <c r="C1592" t="s">
        <v>2986</v>
      </c>
      <c r="D1592" t="s">
        <v>310</v>
      </c>
      <c r="E1592" s="1" t="s">
        <v>5059</v>
      </c>
      <c r="F1592" s="1"/>
      <c r="G1592" s="1"/>
      <c r="H1592" s="1"/>
      <c r="I1592" s="1"/>
      <c r="J1592" s="1"/>
      <c r="K1592" s="1"/>
      <c r="L1592">
        <v>0</v>
      </c>
      <c r="M1592">
        <v>0</v>
      </c>
      <c r="N1592" s="1"/>
      <c r="O1592" s="1"/>
    </row>
    <row r="1593" spans="1:15" x14ac:dyDescent="0.25">
      <c r="A1593" s="1" t="s">
        <v>3592</v>
      </c>
      <c r="B1593" t="s">
        <v>3593</v>
      </c>
      <c r="C1593" t="s">
        <v>1741</v>
      </c>
      <c r="D1593" t="s">
        <v>23</v>
      </c>
      <c r="E1593" s="1" t="s">
        <v>5059</v>
      </c>
      <c r="F1593" s="1" t="s">
        <v>4671</v>
      </c>
      <c r="G1593" s="1" t="s">
        <v>4812</v>
      </c>
      <c r="H1593" s="1"/>
      <c r="I1593" s="1"/>
      <c r="J1593" s="1"/>
      <c r="K1593" s="1"/>
      <c r="L1593">
        <v>1</v>
      </c>
      <c r="M1593">
        <v>1</v>
      </c>
      <c r="N1593" s="1"/>
      <c r="O1593" s="1"/>
    </row>
    <row r="1594" spans="1:15" x14ac:dyDescent="0.25">
      <c r="A1594" s="1" t="s">
        <v>3594</v>
      </c>
      <c r="B1594" t="s">
        <v>3595</v>
      </c>
      <c r="C1594" t="s">
        <v>2527</v>
      </c>
      <c r="D1594" t="s">
        <v>7</v>
      </c>
      <c r="E1594" s="1" t="s">
        <v>5059</v>
      </c>
      <c r="F1594" s="1"/>
      <c r="G1594" s="1"/>
      <c r="H1594" s="1"/>
      <c r="I1594" s="1"/>
      <c r="J1594" s="1"/>
      <c r="K1594" s="1"/>
      <c r="L1594">
        <v>0</v>
      </c>
      <c r="M1594">
        <v>0</v>
      </c>
      <c r="N1594" s="1"/>
      <c r="O1594" s="1"/>
    </row>
    <row r="1595" spans="1:15" x14ac:dyDescent="0.25">
      <c r="A1595" s="1" t="s">
        <v>3596</v>
      </c>
      <c r="B1595" t="s">
        <v>3597</v>
      </c>
      <c r="C1595" t="s">
        <v>2527</v>
      </c>
      <c r="D1595" t="s">
        <v>7</v>
      </c>
      <c r="E1595" s="1" t="s">
        <v>5059</v>
      </c>
      <c r="F1595" s="1"/>
      <c r="G1595" s="1"/>
      <c r="H1595" s="1"/>
      <c r="I1595" s="1"/>
      <c r="J1595" s="1"/>
      <c r="K1595" s="1"/>
      <c r="L1595">
        <v>0</v>
      </c>
      <c r="M1595">
        <v>0</v>
      </c>
      <c r="N1595" s="1"/>
      <c r="O1595" s="1"/>
    </row>
    <row r="1596" spans="1:15" x14ac:dyDescent="0.25">
      <c r="A1596" s="1" t="s">
        <v>3598</v>
      </c>
      <c r="B1596" t="s">
        <v>3599</v>
      </c>
      <c r="C1596" t="s">
        <v>2986</v>
      </c>
      <c r="D1596" t="s">
        <v>22</v>
      </c>
      <c r="E1596" s="1" t="s">
        <v>5059</v>
      </c>
      <c r="F1596" s="1"/>
      <c r="G1596" s="1"/>
      <c r="H1596" s="1"/>
      <c r="I1596" s="1"/>
      <c r="J1596" s="1"/>
      <c r="K1596" s="1"/>
      <c r="L1596">
        <v>0</v>
      </c>
      <c r="M1596">
        <v>0</v>
      </c>
      <c r="N1596" s="1"/>
      <c r="O1596" s="1"/>
    </row>
    <row r="1597" spans="1:15" x14ac:dyDescent="0.25">
      <c r="A1597" s="1" t="s">
        <v>3600</v>
      </c>
      <c r="B1597" t="s">
        <v>3601</v>
      </c>
      <c r="C1597" t="s">
        <v>2986</v>
      </c>
      <c r="D1597" t="s">
        <v>7</v>
      </c>
      <c r="E1597" s="1" t="s">
        <v>5059</v>
      </c>
      <c r="F1597" s="1"/>
      <c r="G1597" s="1"/>
      <c r="H1597" s="1"/>
      <c r="I1597" s="1"/>
      <c r="J1597" s="1"/>
      <c r="K1597" s="1"/>
      <c r="L1597">
        <v>0</v>
      </c>
      <c r="M1597">
        <v>0</v>
      </c>
      <c r="N1597" s="1"/>
      <c r="O1597" s="1"/>
    </row>
    <row r="1598" spans="1:15" x14ac:dyDescent="0.25">
      <c r="A1598" s="1" t="s">
        <v>3602</v>
      </c>
      <c r="B1598" t="s">
        <v>3603</v>
      </c>
      <c r="C1598" t="s">
        <v>2986</v>
      </c>
      <c r="D1598" t="s">
        <v>23</v>
      </c>
      <c r="E1598" s="1" t="s">
        <v>5059</v>
      </c>
      <c r="F1598" s="1"/>
      <c r="G1598" s="1"/>
      <c r="H1598" s="1"/>
      <c r="I1598" s="1"/>
      <c r="J1598" s="1"/>
      <c r="K1598" s="1"/>
      <c r="L1598">
        <v>0</v>
      </c>
      <c r="M1598">
        <v>0</v>
      </c>
      <c r="N1598" s="1"/>
      <c r="O1598" s="1"/>
    </row>
    <row r="1599" spans="1:15" x14ac:dyDescent="0.25">
      <c r="A1599" s="1" t="s">
        <v>3604</v>
      </c>
      <c r="B1599" t="s">
        <v>3605</v>
      </c>
      <c r="C1599" t="s">
        <v>1741</v>
      </c>
      <c r="D1599" t="s">
        <v>50</v>
      </c>
      <c r="E1599" s="1" t="s">
        <v>5059</v>
      </c>
      <c r="F1599" s="1"/>
      <c r="G1599" s="1"/>
      <c r="H1599" s="1"/>
      <c r="I1599" s="1"/>
      <c r="J1599" s="1"/>
      <c r="K1599" s="1"/>
      <c r="L1599">
        <v>0</v>
      </c>
      <c r="M1599">
        <v>0</v>
      </c>
      <c r="N1599" s="1"/>
      <c r="O1599" s="1"/>
    </row>
    <row r="1600" spans="1:15" x14ac:dyDescent="0.25">
      <c r="A1600" s="1" t="s">
        <v>3606</v>
      </c>
      <c r="B1600" t="s">
        <v>3607</v>
      </c>
      <c r="C1600" t="s">
        <v>1741</v>
      </c>
      <c r="D1600" t="s">
        <v>7</v>
      </c>
      <c r="E1600" s="1" t="s">
        <v>5059</v>
      </c>
      <c r="F1600" s="1"/>
      <c r="G1600" s="1"/>
      <c r="H1600" s="1"/>
      <c r="I1600" s="1"/>
      <c r="J1600" s="1"/>
      <c r="K1600" s="1"/>
      <c r="L1600">
        <v>0</v>
      </c>
      <c r="M1600">
        <v>0</v>
      </c>
      <c r="N1600" s="1"/>
      <c r="O1600" s="1"/>
    </row>
    <row r="1601" spans="1:15" x14ac:dyDescent="0.25">
      <c r="A1601" s="1" t="s">
        <v>3608</v>
      </c>
      <c r="B1601" t="s">
        <v>1992</v>
      </c>
      <c r="C1601" t="s">
        <v>1741</v>
      </c>
      <c r="D1601" t="s">
        <v>50</v>
      </c>
      <c r="E1601" s="1" t="s">
        <v>5059</v>
      </c>
      <c r="F1601" s="1" t="s">
        <v>4604</v>
      </c>
      <c r="G1601" s="1" t="s">
        <v>4807</v>
      </c>
      <c r="H1601" s="1"/>
      <c r="I1601" s="1"/>
      <c r="J1601" s="1"/>
      <c r="K1601" s="1"/>
      <c r="L1601">
        <v>1</v>
      </c>
      <c r="M1601">
        <v>1</v>
      </c>
      <c r="N1601" s="1"/>
      <c r="O1601" s="1"/>
    </row>
    <row r="1602" spans="1:15" x14ac:dyDescent="0.25">
      <c r="A1602" s="1" t="s">
        <v>3609</v>
      </c>
      <c r="B1602" t="s">
        <v>3610</v>
      </c>
      <c r="C1602" t="s">
        <v>1741</v>
      </c>
      <c r="D1602" t="s">
        <v>23</v>
      </c>
      <c r="E1602" s="1" t="s">
        <v>5059</v>
      </c>
      <c r="F1602" s="1" t="s">
        <v>5045</v>
      </c>
      <c r="G1602" s="1" t="s">
        <v>4808</v>
      </c>
      <c r="H1602" s="1"/>
      <c r="I1602" s="1"/>
      <c r="J1602" s="1"/>
      <c r="K1602" s="1"/>
      <c r="L1602">
        <v>1</v>
      </c>
      <c r="M1602">
        <v>1</v>
      </c>
      <c r="N1602" s="1"/>
      <c r="O1602" s="1"/>
    </row>
    <row r="1603" spans="1:15" x14ac:dyDescent="0.25">
      <c r="A1603" s="1" t="s">
        <v>3611</v>
      </c>
      <c r="B1603" t="s">
        <v>3612</v>
      </c>
      <c r="C1603" t="s">
        <v>2986</v>
      </c>
      <c r="D1603" t="s">
        <v>50</v>
      </c>
      <c r="E1603" s="1" t="s">
        <v>5059</v>
      </c>
      <c r="F1603" s="1"/>
      <c r="G1603" s="1"/>
      <c r="H1603" s="1"/>
      <c r="I1603" s="1"/>
      <c r="J1603" s="1"/>
      <c r="K1603" s="1"/>
      <c r="L1603">
        <v>0</v>
      </c>
      <c r="M1603">
        <v>0</v>
      </c>
      <c r="N1603" s="1"/>
      <c r="O1603" s="1"/>
    </row>
    <row r="1604" spans="1:15" x14ac:dyDescent="0.25">
      <c r="A1604" s="1" t="s">
        <v>3613</v>
      </c>
      <c r="B1604" t="s">
        <v>3614</v>
      </c>
      <c r="C1604" t="s">
        <v>2986</v>
      </c>
      <c r="D1604" t="s">
        <v>23</v>
      </c>
      <c r="E1604" s="1" t="s">
        <v>5059</v>
      </c>
      <c r="F1604" s="1"/>
      <c r="G1604" s="1"/>
      <c r="H1604" s="1"/>
      <c r="I1604" s="1"/>
      <c r="J1604" s="1"/>
      <c r="K1604" s="1"/>
      <c r="L1604">
        <v>0</v>
      </c>
      <c r="M1604">
        <v>0</v>
      </c>
      <c r="N1604" s="1"/>
      <c r="O1604" s="1"/>
    </row>
    <row r="1605" spans="1:15" x14ac:dyDescent="0.25">
      <c r="A1605" s="1" t="s">
        <v>3615</v>
      </c>
      <c r="B1605" t="s">
        <v>3616</v>
      </c>
      <c r="C1605" t="s">
        <v>2986</v>
      </c>
      <c r="D1605" t="s">
        <v>510</v>
      </c>
      <c r="E1605" s="1" t="s">
        <v>5059</v>
      </c>
      <c r="F1605" s="1" t="s">
        <v>5633</v>
      </c>
      <c r="G1605" s="1" t="s">
        <v>4813</v>
      </c>
      <c r="H1605" s="1"/>
      <c r="I1605" s="1"/>
      <c r="J1605" s="1"/>
      <c r="K1605" s="1"/>
      <c r="L1605">
        <v>1</v>
      </c>
      <c r="M1605">
        <v>1</v>
      </c>
      <c r="N1605" s="1"/>
      <c r="O1605" s="1"/>
    </row>
    <row r="1606" spans="1:15" x14ac:dyDescent="0.25">
      <c r="A1606" s="1" t="s">
        <v>3617</v>
      </c>
      <c r="B1606" t="s">
        <v>3618</v>
      </c>
      <c r="C1606" t="s">
        <v>2986</v>
      </c>
      <c r="D1606" t="s">
        <v>205</v>
      </c>
      <c r="E1606" s="1" t="s">
        <v>5059</v>
      </c>
      <c r="F1606" s="1" t="s">
        <v>5374</v>
      </c>
      <c r="G1606" s="1" t="s">
        <v>4807</v>
      </c>
      <c r="H1606" s="1"/>
      <c r="I1606" s="1"/>
      <c r="J1606" s="1"/>
      <c r="K1606" s="1"/>
      <c r="L1606">
        <v>1</v>
      </c>
      <c r="M1606">
        <v>1</v>
      </c>
      <c r="N1606" s="1"/>
      <c r="O1606" s="1"/>
    </row>
    <row r="1607" spans="1:15" x14ac:dyDescent="0.25">
      <c r="A1607" s="1" t="s">
        <v>3619</v>
      </c>
      <c r="B1607" t="s">
        <v>3620</v>
      </c>
      <c r="C1607" t="s">
        <v>1741</v>
      </c>
      <c r="D1607" t="s">
        <v>50</v>
      </c>
      <c r="E1607" s="1" t="s">
        <v>5059</v>
      </c>
      <c r="F1607" s="1" t="s">
        <v>5404</v>
      </c>
      <c r="G1607" s="1" t="s">
        <v>4809</v>
      </c>
      <c r="H1607" s="1"/>
      <c r="I1607" s="1"/>
      <c r="J1607" s="1"/>
      <c r="K1607" s="1"/>
      <c r="L1607">
        <v>1</v>
      </c>
      <c r="M1607">
        <v>1</v>
      </c>
      <c r="N1607" s="1"/>
      <c r="O1607" s="1"/>
    </row>
    <row r="1608" spans="1:15" x14ac:dyDescent="0.25">
      <c r="A1608" s="1" t="s">
        <v>3621</v>
      </c>
      <c r="B1608" t="s">
        <v>3622</v>
      </c>
      <c r="C1608" t="s">
        <v>2986</v>
      </c>
      <c r="D1608" t="s">
        <v>510</v>
      </c>
      <c r="E1608" s="1" t="s">
        <v>5059</v>
      </c>
      <c r="F1608" s="1"/>
      <c r="G1608" s="1"/>
      <c r="H1608" s="1"/>
      <c r="I1608" s="1"/>
      <c r="J1608" s="1"/>
      <c r="K1608" s="1"/>
      <c r="L1608">
        <v>0</v>
      </c>
      <c r="M1608">
        <v>0</v>
      </c>
      <c r="N1608" s="1"/>
      <c r="O1608" s="1"/>
    </row>
    <row r="1609" spans="1:15" x14ac:dyDescent="0.25">
      <c r="A1609" s="1" t="s">
        <v>3623</v>
      </c>
      <c r="B1609" t="s">
        <v>3624</v>
      </c>
      <c r="C1609" t="s">
        <v>2986</v>
      </c>
      <c r="D1609" t="s">
        <v>23</v>
      </c>
      <c r="E1609" s="1" t="s">
        <v>5059</v>
      </c>
      <c r="F1609" s="1" t="s">
        <v>4616</v>
      </c>
      <c r="G1609" s="1" t="s">
        <v>4809</v>
      </c>
      <c r="H1609" s="1"/>
      <c r="I1609" s="1"/>
      <c r="J1609" s="1"/>
      <c r="K1609" s="1"/>
      <c r="L1609">
        <v>1</v>
      </c>
      <c r="M1609">
        <v>1</v>
      </c>
      <c r="N1609" s="1"/>
      <c r="O1609" s="1"/>
    </row>
    <row r="1610" spans="1:15" x14ac:dyDescent="0.25">
      <c r="A1610" s="1" t="s">
        <v>3625</v>
      </c>
      <c r="B1610" t="s">
        <v>3626</v>
      </c>
      <c r="C1610" t="s">
        <v>2986</v>
      </c>
      <c r="D1610" t="s">
        <v>23</v>
      </c>
      <c r="E1610" s="1" t="s">
        <v>5059</v>
      </c>
      <c r="F1610" s="1"/>
      <c r="G1610" s="1"/>
      <c r="H1610" s="1"/>
      <c r="I1610" s="1"/>
      <c r="J1610" s="1"/>
      <c r="K1610" s="1"/>
      <c r="L1610">
        <v>0</v>
      </c>
      <c r="M1610">
        <v>0</v>
      </c>
      <c r="N1610" s="1"/>
      <c r="O1610" s="1"/>
    </row>
    <row r="1611" spans="1:15" x14ac:dyDescent="0.25">
      <c r="A1611" s="1" t="s">
        <v>3627</v>
      </c>
      <c r="B1611" t="s">
        <v>3628</v>
      </c>
      <c r="C1611" t="s">
        <v>1741</v>
      </c>
      <c r="D1611" t="s">
        <v>42</v>
      </c>
      <c r="E1611" s="1" t="s">
        <v>5059</v>
      </c>
      <c r="F1611" s="1" t="s">
        <v>5406</v>
      </c>
      <c r="G1611" s="1" t="s">
        <v>4807</v>
      </c>
      <c r="H1611" s="1"/>
      <c r="I1611" s="1"/>
      <c r="J1611" s="1"/>
      <c r="K1611" s="1"/>
      <c r="L1611">
        <v>1</v>
      </c>
      <c r="M1611">
        <v>1</v>
      </c>
      <c r="N1611" s="1"/>
      <c r="O1611" s="1"/>
    </row>
    <row r="1612" spans="1:15" x14ac:dyDescent="0.25">
      <c r="A1612" s="1" t="s">
        <v>3631</v>
      </c>
      <c r="B1612" t="s">
        <v>3632</v>
      </c>
      <c r="C1612" t="s">
        <v>2986</v>
      </c>
      <c r="D1612" t="s">
        <v>353</v>
      </c>
      <c r="E1612" s="1" t="s">
        <v>5059</v>
      </c>
      <c r="F1612" s="1" t="s">
        <v>5634</v>
      </c>
      <c r="G1612" s="1" t="s">
        <v>4809</v>
      </c>
      <c r="H1612" s="1"/>
      <c r="I1612" s="1"/>
      <c r="J1612" s="1"/>
      <c r="K1612" s="1"/>
      <c r="L1612">
        <v>1</v>
      </c>
      <c r="M1612">
        <v>1</v>
      </c>
      <c r="N1612" s="1"/>
      <c r="O1612" s="1"/>
    </row>
    <row r="1613" spans="1:15" x14ac:dyDescent="0.25">
      <c r="A1613" s="1" t="s">
        <v>3633</v>
      </c>
      <c r="B1613" t="s">
        <v>3634</v>
      </c>
      <c r="C1613" t="s">
        <v>1741</v>
      </c>
      <c r="D1613" t="s">
        <v>68</v>
      </c>
      <c r="E1613" s="1" t="s">
        <v>5059</v>
      </c>
      <c r="F1613" s="1" t="s">
        <v>5118</v>
      </c>
      <c r="G1613" s="1" t="s">
        <v>4807</v>
      </c>
      <c r="H1613" s="1"/>
      <c r="I1613" s="1"/>
      <c r="J1613" s="1"/>
      <c r="K1613" s="1"/>
      <c r="L1613">
        <v>1</v>
      </c>
      <c r="M1613">
        <v>1</v>
      </c>
      <c r="N1613" s="1"/>
      <c r="O1613" s="1"/>
    </row>
    <row r="1614" spans="1:15" x14ac:dyDescent="0.25">
      <c r="A1614" s="1" t="s">
        <v>3635</v>
      </c>
      <c r="B1614" t="s">
        <v>3636</v>
      </c>
      <c r="C1614" t="s">
        <v>2986</v>
      </c>
      <c r="D1614" t="s">
        <v>510</v>
      </c>
      <c r="E1614" s="1" t="s">
        <v>5059</v>
      </c>
      <c r="F1614" s="1"/>
      <c r="G1614" s="1"/>
      <c r="H1614" s="1"/>
      <c r="I1614" s="1"/>
      <c r="J1614" s="1"/>
      <c r="K1614" s="1"/>
      <c r="L1614">
        <v>0</v>
      </c>
      <c r="M1614">
        <v>0</v>
      </c>
      <c r="N1614" s="1"/>
      <c r="O1614" s="1"/>
    </row>
    <row r="1615" spans="1:15" x14ac:dyDescent="0.25">
      <c r="A1615" s="1" t="s">
        <v>2903</v>
      </c>
      <c r="B1615" t="s">
        <v>3637</v>
      </c>
      <c r="C1615" t="s">
        <v>1741</v>
      </c>
      <c r="D1615" t="s">
        <v>7</v>
      </c>
      <c r="E1615" s="1" t="s">
        <v>5059</v>
      </c>
      <c r="F1615" s="1" t="s">
        <v>4689</v>
      </c>
      <c r="G1615" s="1" t="s">
        <v>4810</v>
      </c>
      <c r="H1615" s="1"/>
      <c r="I1615" s="1"/>
      <c r="J1615" s="1"/>
      <c r="K1615" s="1" t="s">
        <v>5586</v>
      </c>
      <c r="L1615">
        <v>1</v>
      </c>
      <c r="M1615">
        <v>2</v>
      </c>
      <c r="N1615" s="1"/>
      <c r="O1615" s="1"/>
    </row>
    <row r="1616" spans="1:15" x14ac:dyDescent="0.25">
      <c r="A1616" s="1" t="s">
        <v>3638</v>
      </c>
      <c r="B1616" t="s">
        <v>3639</v>
      </c>
      <c r="C1616" t="s">
        <v>2986</v>
      </c>
      <c r="D1616" t="s">
        <v>23</v>
      </c>
      <c r="E1616" s="1" t="s">
        <v>5059</v>
      </c>
      <c r="F1616" s="1"/>
      <c r="G1616" s="1"/>
      <c r="H1616" s="1"/>
      <c r="I1616" s="1"/>
      <c r="J1616" s="1"/>
      <c r="K1616" s="1"/>
      <c r="L1616">
        <v>0</v>
      </c>
      <c r="M1616">
        <v>0</v>
      </c>
      <c r="N1616" s="1"/>
      <c r="O1616" s="1"/>
    </row>
    <row r="1617" spans="1:15" x14ac:dyDescent="0.25">
      <c r="A1617" s="1" t="s">
        <v>3640</v>
      </c>
      <c r="B1617" t="s">
        <v>3641</v>
      </c>
      <c r="C1617" t="s">
        <v>2986</v>
      </c>
      <c r="D1617" t="s">
        <v>23</v>
      </c>
      <c r="E1617" s="1" t="s">
        <v>5059</v>
      </c>
      <c r="F1617" s="1"/>
      <c r="G1617" s="1"/>
      <c r="H1617" s="1"/>
      <c r="I1617" s="1"/>
      <c r="J1617" s="1"/>
      <c r="K1617" s="1"/>
      <c r="L1617">
        <v>0</v>
      </c>
      <c r="M1617">
        <v>0</v>
      </c>
      <c r="N1617" s="1"/>
      <c r="O1617" s="1"/>
    </row>
    <row r="1618" spans="1:15" x14ac:dyDescent="0.25">
      <c r="A1618" s="1" t="s">
        <v>2912</v>
      </c>
      <c r="B1618" t="s">
        <v>5651</v>
      </c>
      <c r="C1618" t="s">
        <v>1741</v>
      </c>
      <c r="D1618" t="s">
        <v>310</v>
      </c>
      <c r="E1618" s="1" t="s">
        <v>5059</v>
      </c>
      <c r="F1618" s="1" t="s">
        <v>5466</v>
      </c>
      <c r="G1618" s="1" t="s">
        <v>4807</v>
      </c>
      <c r="H1618" s="1"/>
      <c r="I1618" s="1"/>
      <c r="J1618" s="1"/>
      <c r="K1618" s="1"/>
      <c r="L1618">
        <v>1</v>
      </c>
      <c r="M1618">
        <v>1</v>
      </c>
      <c r="N1618" s="1"/>
      <c r="O1618" s="1"/>
    </row>
    <row r="1619" spans="1:15" x14ac:dyDescent="0.25">
      <c r="A1619" s="1" t="s">
        <v>2854</v>
      </c>
      <c r="B1619" t="s">
        <v>2855</v>
      </c>
      <c r="C1619" t="s">
        <v>1741</v>
      </c>
      <c r="D1619" t="s">
        <v>310</v>
      </c>
      <c r="E1619" s="1" t="s">
        <v>4960</v>
      </c>
      <c r="F1619" s="1" t="s">
        <v>4621</v>
      </c>
      <c r="G1619" s="1" t="s">
        <v>4807</v>
      </c>
      <c r="H1619" s="1"/>
      <c r="I1619" s="1"/>
      <c r="J1619" s="1"/>
      <c r="K1619" s="1"/>
      <c r="L1619">
        <v>1</v>
      </c>
      <c r="M1619">
        <v>1</v>
      </c>
      <c r="N1619" s="1"/>
      <c r="O1619" s="1"/>
    </row>
    <row r="1620" spans="1:15" x14ac:dyDescent="0.25">
      <c r="A1620" s="1" t="s">
        <v>2856</v>
      </c>
      <c r="B1620" t="s">
        <v>2857</v>
      </c>
      <c r="C1620" t="s">
        <v>1741</v>
      </c>
      <c r="D1620" t="s">
        <v>310</v>
      </c>
      <c r="E1620" s="1" t="s">
        <v>5061</v>
      </c>
      <c r="F1620" s="1" t="s">
        <v>4662</v>
      </c>
      <c r="G1620" s="1" t="s">
        <v>4812</v>
      </c>
      <c r="H1620" s="1"/>
      <c r="I1620" s="1"/>
      <c r="J1620" s="1"/>
      <c r="K1620" s="1"/>
      <c r="L1620">
        <v>1</v>
      </c>
      <c r="M1620">
        <v>1</v>
      </c>
      <c r="N1620" s="1"/>
      <c r="O1620" s="1"/>
    </row>
    <row r="1621" spans="1:15" x14ac:dyDescent="0.25">
      <c r="A1621" s="1" t="s">
        <v>3643</v>
      </c>
      <c r="B1621" t="s">
        <v>3644</v>
      </c>
      <c r="C1621" t="s">
        <v>2986</v>
      </c>
      <c r="D1621" t="s">
        <v>50</v>
      </c>
      <c r="E1621" s="1" t="s">
        <v>5059</v>
      </c>
      <c r="F1621" s="1"/>
      <c r="G1621" s="1"/>
      <c r="H1621" s="1"/>
      <c r="I1621" s="1"/>
      <c r="J1621" s="1"/>
      <c r="K1621" s="1"/>
      <c r="L1621">
        <v>0</v>
      </c>
      <c r="M1621">
        <v>0</v>
      </c>
      <c r="N1621" s="1"/>
      <c r="O1621" s="1"/>
    </row>
    <row r="1622" spans="1:15" x14ac:dyDescent="0.25">
      <c r="A1622" s="1" t="s">
        <v>2926</v>
      </c>
      <c r="B1622" t="s">
        <v>3645</v>
      </c>
      <c r="C1622" t="s">
        <v>1741</v>
      </c>
      <c r="D1622" t="s">
        <v>85</v>
      </c>
      <c r="E1622" s="1" t="s">
        <v>5059</v>
      </c>
      <c r="F1622" s="1" t="s">
        <v>4642</v>
      </c>
      <c r="G1622" s="1" t="s">
        <v>4807</v>
      </c>
      <c r="H1622" s="1"/>
      <c r="I1622" s="1"/>
      <c r="J1622" s="1"/>
      <c r="K1622" s="1"/>
      <c r="L1622">
        <v>1</v>
      </c>
      <c r="M1622">
        <v>1</v>
      </c>
      <c r="N1622" s="1"/>
      <c r="O1622" s="1"/>
    </row>
    <row r="1623" spans="1:15" x14ac:dyDescent="0.25">
      <c r="A1623" s="1" t="s">
        <v>3646</v>
      </c>
      <c r="B1623" t="s">
        <v>3647</v>
      </c>
      <c r="C1623" t="s">
        <v>1741</v>
      </c>
      <c r="D1623" t="s">
        <v>22</v>
      </c>
      <c r="E1623" s="1" t="s">
        <v>5059</v>
      </c>
      <c r="F1623" s="1" t="s">
        <v>5328</v>
      </c>
      <c r="G1623" s="1" t="s">
        <v>4807</v>
      </c>
      <c r="H1623" s="1"/>
      <c r="I1623" s="1"/>
      <c r="J1623" s="1"/>
      <c r="K1623" s="1"/>
      <c r="L1623">
        <v>1</v>
      </c>
      <c r="M1623">
        <v>1</v>
      </c>
      <c r="N1623" s="1"/>
      <c r="O1623" s="1"/>
    </row>
    <row r="1624" spans="1:15" x14ac:dyDescent="0.25">
      <c r="A1624" s="1" t="s">
        <v>3648</v>
      </c>
      <c r="B1624" t="s">
        <v>3649</v>
      </c>
      <c r="C1624" t="s">
        <v>2527</v>
      </c>
      <c r="D1624" t="s">
        <v>210</v>
      </c>
      <c r="E1624" s="1" t="s">
        <v>5059</v>
      </c>
      <c r="F1624" s="1" t="s">
        <v>5250</v>
      </c>
      <c r="G1624" s="1" t="s">
        <v>4807</v>
      </c>
      <c r="H1624" s="1"/>
      <c r="I1624" s="1"/>
      <c r="J1624" s="1"/>
      <c r="K1624" s="1"/>
      <c r="L1624">
        <v>1</v>
      </c>
      <c r="M1624">
        <v>1</v>
      </c>
      <c r="N1624" s="1"/>
      <c r="O1624" s="1"/>
    </row>
    <row r="1625" spans="1:15" x14ac:dyDescent="0.25">
      <c r="A1625" s="1" t="s">
        <v>3650</v>
      </c>
      <c r="B1625" t="s">
        <v>3651</v>
      </c>
      <c r="C1625" t="s">
        <v>2986</v>
      </c>
      <c r="D1625" t="s">
        <v>23</v>
      </c>
      <c r="E1625" s="1" t="s">
        <v>5059</v>
      </c>
      <c r="F1625" s="1"/>
      <c r="G1625" s="1"/>
      <c r="H1625" s="1"/>
      <c r="I1625" s="1"/>
      <c r="J1625" s="1"/>
      <c r="K1625" s="1"/>
      <c r="L1625">
        <v>0</v>
      </c>
      <c r="M1625">
        <v>0</v>
      </c>
      <c r="N1625" s="1"/>
      <c r="O1625" s="1"/>
    </row>
    <row r="1626" spans="1:15" x14ac:dyDescent="0.25">
      <c r="A1626" s="1" t="s">
        <v>3652</v>
      </c>
      <c r="B1626" t="s">
        <v>3653</v>
      </c>
      <c r="C1626" t="s">
        <v>2986</v>
      </c>
      <c r="D1626" t="s">
        <v>510</v>
      </c>
      <c r="E1626" s="1" t="s">
        <v>5059</v>
      </c>
      <c r="F1626" s="1"/>
      <c r="G1626" s="1"/>
      <c r="H1626" s="1"/>
      <c r="I1626" s="1"/>
      <c r="J1626" s="1"/>
      <c r="K1626" s="1"/>
      <c r="L1626">
        <v>0</v>
      </c>
      <c r="M1626">
        <v>0</v>
      </c>
      <c r="N1626" s="1"/>
      <c r="O1626" s="1"/>
    </row>
    <row r="1627" spans="1:15" x14ac:dyDescent="0.25">
      <c r="A1627" s="1" t="s">
        <v>3654</v>
      </c>
      <c r="B1627" t="s">
        <v>3655</v>
      </c>
      <c r="C1627" t="s">
        <v>1741</v>
      </c>
      <c r="D1627" t="s">
        <v>310</v>
      </c>
      <c r="E1627" s="1" t="s">
        <v>5059</v>
      </c>
      <c r="F1627" s="1" t="s">
        <v>5474</v>
      </c>
      <c r="G1627" s="1" t="s">
        <v>4807</v>
      </c>
      <c r="H1627" s="1"/>
      <c r="I1627" s="1"/>
      <c r="J1627" s="1"/>
      <c r="K1627" s="1"/>
      <c r="L1627">
        <v>1</v>
      </c>
      <c r="M1627">
        <v>1</v>
      </c>
      <c r="N1627" s="1"/>
      <c r="O1627" s="1"/>
    </row>
    <row r="1628" spans="1:15" x14ac:dyDescent="0.25">
      <c r="A1628" s="1" t="s">
        <v>2859</v>
      </c>
      <c r="B1628" t="s">
        <v>2860</v>
      </c>
      <c r="C1628" t="s">
        <v>1741</v>
      </c>
      <c r="D1628" t="s">
        <v>310</v>
      </c>
      <c r="E1628" s="1" t="s">
        <v>4960</v>
      </c>
      <c r="F1628" s="1"/>
      <c r="G1628" s="1"/>
      <c r="H1628" s="1"/>
      <c r="I1628" s="1"/>
      <c r="J1628" s="1"/>
      <c r="K1628" s="1"/>
      <c r="L1628">
        <v>0</v>
      </c>
      <c r="M1628">
        <v>0</v>
      </c>
      <c r="N1628" s="1"/>
      <c r="O1628" s="1"/>
    </row>
    <row r="1629" spans="1:15" x14ac:dyDescent="0.25">
      <c r="A1629" s="1" t="s">
        <v>3656</v>
      </c>
      <c r="B1629" t="s">
        <v>3657</v>
      </c>
      <c r="C1629" t="s">
        <v>2986</v>
      </c>
      <c r="D1629" t="s">
        <v>68</v>
      </c>
      <c r="E1629" s="1" t="s">
        <v>5059</v>
      </c>
      <c r="F1629" s="1" t="s">
        <v>5253</v>
      </c>
      <c r="G1629" s="1" t="s">
        <v>4807</v>
      </c>
      <c r="H1629" s="1"/>
      <c r="I1629" s="1"/>
      <c r="J1629" s="1"/>
      <c r="K1629" s="1"/>
      <c r="L1629">
        <v>1</v>
      </c>
      <c r="M1629">
        <v>1</v>
      </c>
      <c r="N1629" s="1"/>
      <c r="O1629" s="1"/>
    </row>
    <row r="1630" spans="1:15" x14ac:dyDescent="0.25">
      <c r="A1630" s="1" t="s">
        <v>3658</v>
      </c>
      <c r="B1630" t="s">
        <v>3659</v>
      </c>
      <c r="C1630" t="s">
        <v>2986</v>
      </c>
      <c r="D1630" t="s">
        <v>39</v>
      </c>
      <c r="E1630" s="1" t="s">
        <v>5059</v>
      </c>
      <c r="F1630" s="1" t="s">
        <v>5253</v>
      </c>
      <c r="G1630" s="1" t="s">
        <v>4807</v>
      </c>
      <c r="H1630" s="1"/>
      <c r="I1630" s="1"/>
      <c r="J1630" s="1"/>
      <c r="K1630" s="1"/>
      <c r="L1630">
        <v>1</v>
      </c>
      <c r="M1630">
        <v>1</v>
      </c>
      <c r="N1630" s="1"/>
      <c r="O1630" s="1"/>
    </row>
    <row r="1631" spans="1:15" x14ac:dyDescent="0.25">
      <c r="A1631" s="1" t="s">
        <v>3664</v>
      </c>
      <c r="B1631" t="s">
        <v>3665</v>
      </c>
      <c r="C1631" t="s">
        <v>2986</v>
      </c>
      <c r="D1631" t="s">
        <v>510</v>
      </c>
      <c r="E1631" s="1" t="s">
        <v>5059</v>
      </c>
      <c r="F1631" s="1"/>
      <c r="G1631" s="1"/>
      <c r="H1631" s="1"/>
      <c r="I1631" s="1"/>
      <c r="J1631" s="1"/>
      <c r="K1631" s="1"/>
      <c r="L1631">
        <v>0</v>
      </c>
      <c r="M1631">
        <v>0</v>
      </c>
      <c r="N1631" s="1"/>
      <c r="O1631" s="1"/>
    </row>
    <row r="1632" spans="1:15" x14ac:dyDescent="0.25">
      <c r="A1632" s="1" t="s">
        <v>3666</v>
      </c>
      <c r="B1632" t="s">
        <v>3667</v>
      </c>
      <c r="C1632" t="s">
        <v>1741</v>
      </c>
      <c r="D1632" t="s">
        <v>210</v>
      </c>
      <c r="E1632" s="1" t="s">
        <v>5059</v>
      </c>
      <c r="F1632" s="1" t="s">
        <v>5130</v>
      </c>
      <c r="G1632" s="1" t="s">
        <v>4807</v>
      </c>
      <c r="H1632" s="1"/>
      <c r="I1632" s="1"/>
      <c r="J1632" s="1"/>
      <c r="K1632" s="1"/>
      <c r="L1632">
        <v>1</v>
      </c>
      <c r="M1632">
        <v>1</v>
      </c>
      <c r="N1632" s="1"/>
      <c r="O1632" s="1"/>
    </row>
    <row r="1633" spans="1:15" x14ac:dyDescent="0.25">
      <c r="A1633" s="1" t="s">
        <v>3668</v>
      </c>
      <c r="B1633" t="s">
        <v>3669</v>
      </c>
      <c r="C1633" t="s">
        <v>2986</v>
      </c>
      <c r="D1633" t="s">
        <v>151</v>
      </c>
      <c r="E1633" s="1" t="s">
        <v>5059</v>
      </c>
      <c r="F1633" s="1" t="s">
        <v>5381</v>
      </c>
      <c r="G1633" s="1" t="s">
        <v>4807</v>
      </c>
      <c r="H1633" s="1"/>
      <c r="I1633" s="1"/>
      <c r="J1633" s="1"/>
      <c r="K1633" s="1"/>
      <c r="L1633">
        <v>1</v>
      </c>
      <c r="M1633">
        <v>1</v>
      </c>
      <c r="N1633" s="1"/>
      <c r="O1633" s="1"/>
    </row>
    <row r="1634" spans="1:15" x14ac:dyDescent="0.25">
      <c r="A1634" s="1" t="s">
        <v>3670</v>
      </c>
      <c r="B1634" t="s">
        <v>3671</v>
      </c>
      <c r="C1634" t="s">
        <v>2986</v>
      </c>
      <c r="D1634" t="s">
        <v>23</v>
      </c>
      <c r="E1634" s="1" t="s">
        <v>5059</v>
      </c>
      <c r="F1634" s="1"/>
      <c r="G1634" s="1"/>
      <c r="H1634" s="1"/>
      <c r="I1634" s="1"/>
      <c r="J1634" s="1"/>
      <c r="K1634" s="1"/>
      <c r="L1634">
        <v>0</v>
      </c>
      <c r="M1634">
        <v>0</v>
      </c>
      <c r="N1634" s="1"/>
      <c r="O1634" s="1"/>
    </row>
    <row r="1635" spans="1:15" x14ac:dyDescent="0.25">
      <c r="A1635" s="1" t="s">
        <v>3672</v>
      </c>
      <c r="B1635" t="s">
        <v>3673</v>
      </c>
      <c r="C1635" t="s">
        <v>2986</v>
      </c>
      <c r="D1635" t="s">
        <v>50</v>
      </c>
      <c r="E1635" s="1" t="s">
        <v>5059</v>
      </c>
      <c r="F1635" s="1"/>
      <c r="G1635" s="1"/>
      <c r="H1635" s="1"/>
      <c r="I1635" s="1"/>
      <c r="J1635" s="1"/>
      <c r="K1635" s="1"/>
      <c r="L1635">
        <v>0</v>
      </c>
      <c r="M1635">
        <v>0</v>
      </c>
      <c r="N1635" s="1"/>
      <c r="O1635" s="1"/>
    </row>
    <row r="1636" spans="1:15" x14ac:dyDescent="0.25">
      <c r="A1636" s="1" t="s">
        <v>3674</v>
      </c>
      <c r="B1636" t="s">
        <v>3675</v>
      </c>
      <c r="C1636" t="s">
        <v>2986</v>
      </c>
      <c r="D1636" t="s">
        <v>23</v>
      </c>
      <c r="E1636" s="1" t="s">
        <v>5059</v>
      </c>
      <c r="F1636" s="1"/>
      <c r="G1636" s="1"/>
      <c r="H1636" s="1"/>
      <c r="I1636" s="1"/>
      <c r="J1636" s="1"/>
      <c r="K1636" s="1"/>
      <c r="L1636">
        <v>0</v>
      </c>
      <c r="M1636">
        <v>0</v>
      </c>
      <c r="N1636" s="1"/>
      <c r="O1636" s="1"/>
    </row>
    <row r="1637" spans="1:15" x14ac:dyDescent="0.25">
      <c r="A1637" s="1" t="s">
        <v>3676</v>
      </c>
      <c r="B1637" t="s">
        <v>3677</v>
      </c>
      <c r="C1637" t="s">
        <v>2986</v>
      </c>
      <c r="D1637" t="s">
        <v>50</v>
      </c>
      <c r="E1637" s="1" t="s">
        <v>5059</v>
      </c>
      <c r="F1637" s="1"/>
      <c r="G1637" s="1"/>
      <c r="H1637" s="1"/>
      <c r="I1637" s="1"/>
      <c r="J1637" s="1"/>
      <c r="K1637" s="1"/>
      <c r="L1637">
        <v>0</v>
      </c>
      <c r="M1637">
        <v>0</v>
      </c>
      <c r="N1637" s="1"/>
      <c r="O1637" s="1"/>
    </row>
    <row r="1638" spans="1:15" x14ac:dyDescent="0.25">
      <c r="A1638" s="1" t="s">
        <v>2861</v>
      </c>
      <c r="B1638" t="s">
        <v>2862</v>
      </c>
      <c r="C1638" t="s">
        <v>1741</v>
      </c>
      <c r="D1638" t="s">
        <v>49</v>
      </c>
      <c r="E1638" s="1" t="s">
        <v>5061</v>
      </c>
      <c r="F1638" s="1" t="s">
        <v>4588</v>
      </c>
      <c r="G1638" s="1" t="s">
        <v>4812</v>
      </c>
      <c r="H1638" s="1"/>
      <c r="I1638" s="1"/>
      <c r="J1638" s="1"/>
      <c r="K1638" s="1"/>
      <c r="L1638">
        <v>1</v>
      </c>
      <c r="M1638">
        <v>1</v>
      </c>
      <c r="N1638" s="1"/>
      <c r="O1638" s="1"/>
    </row>
    <row r="1639" spans="1:15" x14ac:dyDescent="0.25">
      <c r="A1639" s="1" t="s">
        <v>3678</v>
      </c>
      <c r="B1639" t="s">
        <v>3679</v>
      </c>
      <c r="C1639" t="s">
        <v>2986</v>
      </c>
      <c r="D1639" t="s">
        <v>50</v>
      </c>
      <c r="E1639" s="1" t="s">
        <v>5059</v>
      </c>
      <c r="F1639" s="1"/>
      <c r="G1639" s="1"/>
      <c r="H1639" s="1"/>
      <c r="I1639" s="1"/>
      <c r="J1639" s="1"/>
      <c r="K1639" s="1"/>
      <c r="L1639">
        <v>0</v>
      </c>
      <c r="M1639">
        <v>0</v>
      </c>
      <c r="N1639" s="1"/>
      <c r="O1639" s="1"/>
    </row>
    <row r="1640" spans="1:15" x14ac:dyDescent="0.25">
      <c r="A1640" s="1" t="s">
        <v>2881</v>
      </c>
      <c r="B1640" t="s">
        <v>3680</v>
      </c>
      <c r="C1640" t="s">
        <v>2986</v>
      </c>
      <c r="D1640" t="s">
        <v>510</v>
      </c>
      <c r="E1640" s="1" t="s">
        <v>5059</v>
      </c>
      <c r="F1640" s="1"/>
      <c r="G1640" s="1"/>
      <c r="H1640" s="1"/>
      <c r="I1640" s="1"/>
      <c r="J1640" s="1"/>
      <c r="K1640" s="1"/>
      <c r="L1640">
        <v>0</v>
      </c>
      <c r="M1640">
        <v>0</v>
      </c>
      <c r="N1640" s="1"/>
      <c r="O1640" s="1"/>
    </row>
    <row r="1641" spans="1:15" x14ac:dyDescent="0.25">
      <c r="A1641" s="1" t="s">
        <v>3681</v>
      </c>
      <c r="B1641" t="s">
        <v>3682</v>
      </c>
      <c r="C1641" t="s">
        <v>2986</v>
      </c>
      <c r="D1641" t="s">
        <v>6</v>
      </c>
      <c r="E1641" s="1" t="s">
        <v>5059</v>
      </c>
      <c r="F1641" s="1"/>
      <c r="G1641" s="1"/>
      <c r="H1641" s="1"/>
      <c r="I1641" s="1"/>
      <c r="J1641" s="1"/>
      <c r="K1641" s="1"/>
      <c r="L1641">
        <v>0</v>
      </c>
      <c r="M1641">
        <v>0</v>
      </c>
      <c r="N1641" s="1"/>
      <c r="O1641" s="1"/>
    </row>
    <row r="1642" spans="1:15" x14ac:dyDescent="0.25">
      <c r="A1642" s="1" t="s">
        <v>3685</v>
      </c>
      <c r="B1642" t="s">
        <v>3686</v>
      </c>
      <c r="C1642" t="s">
        <v>1741</v>
      </c>
      <c r="D1642" t="s">
        <v>210</v>
      </c>
      <c r="E1642" s="1" t="s">
        <v>5059</v>
      </c>
      <c r="F1642" s="1" t="s">
        <v>5130</v>
      </c>
      <c r="G1642" s="1" t="s">
        <v>4807</v>
      </c>
      <c r="H1642" s="1"/>
      <c r="I1642" s="1"/>
      <c r="J1642" s="1"/>
      <c r="K1642" s="1"/>
      <c r="L1642">
        <v>1</v>
      </c>
      <c r="M1642">
        <v>1</v>
      </c>
      <c r="N1642" s="1"/>
      <c r="O1642" s="1"/>
    </row>
    <row r="1643" spans="1:15" x14ac:dyDescent="0.25">
      <c r="A1643" s="1" t="s">
        <v>2882</v>
      </c>
      <c r="B1643" t="s">
        <v>3687</v>
      </c>
      <c r="C1643" t="s">
        <v>1741</v>
      </c>
      <c r="D1643" t="s">
        <v>22</v>
      </c>
      <c r="E1643" s="1" t="s">
        <v>5059</v>
      </c>
      <c r="F1643" s="1"/>
      <c r="G1643" s="1"/>
      <c r="H1643" s="1"/>
      <c r="I1643" s="1"/>
      <c r="J1643" s="1"/>
      <c r="K1643" s="1"/>
      <c r="L1643">
        <v>0</v>
      </c>
      <c r="M1643">
        <v>0</v>
      </c>
      <c r="N1643" s="1"/>
      <c r="O1643" s="1"/>
    </row>
    <row r="1644" spans="1:15" x14ac:dyDescent="0.25">
      <c r="A1644" s="1" t="s">
        <v>3688</v>
      </c>
      <c r="B1644" t="s">
        <v>3689</v>
      </c>
      <c r="C1644" t="s">
        <v>2986</v>
      </c>
      <c r="D1644" t="s">
        <v>22</v>
      </c>
      <c r="E1644" s="1" t="s">
        <v>5059</v>
      </c>
      <c r="F1644" s="1"/>
      <c r="G1644" s="1"/>
      <c r="H1644" s="1"/>
      <c r="I1644" s="1"/>
      <c r="J1644" s="1"/>
      <c r="K1644" s="1"/>
      <c r="L1644">
        <v>0</v>
      </c>
      <c r="M1644">
        <v>0</v>
      </c>
      <c r="N1644" s="1"/>
      <c r="O1644" s="1"/>
    </row>
    <row r="1645" spans="1:15" x14ac:dyDescent="0.25">
      <c r="A1645" s="1" t="s">
        <v>3692</v>
      </c>
      <c r="B1645" t="s">
        <v>3693</v>
      </c>
      <c r="C1645" t="s">
        <v>2986</v>
      </c>
      <c r="D1645" t="s">
        <v>210</v>
      </c>
      <c r="E1645" s="1" t="s">
        <v>5059</v>
      </c>
      <c r="F1645" s="1" t="s">
        <v>4587</v>
      </c>
      <c r="G1645" s="1" t="s">
        <v>4807</v>
      </c>
      <c r="H1645" s="1"/>
      <c r="I1645" s="1"/>
      <c r="J1645" s="1"/>
      <c r="K1645" s="1"/>
      <c r="L1645">
        <v>1</v>
      </c>
      <c r="M1645">
        <v>1</v>
      </c>
      <c r="N1645" s="1"/>
      <c r="O1645" s="1"/>
    </row>
    <row r="1646" spans="1:15" x14ac:dyDescent="0.25">
      <c r="A1646" s="1" t="s">
        <v>3694</v>
      </c>
      <c r="B1646" t="s">
        <v>3695</v>
      </c>
      <c r="C1646" t="s">
        <v>1741</v>
      </c>
      <c r="D1646" t="s">
        <v>6</v>
      </c>
      <c r="E1646" s="1" t="s">
        <v>5059</v>
      </c>
      <c r="F1646" s="1"/>
      <c r="G1646" s="1"/>
      <c r="H1646" s="1"/>
      <c r="I1646" s="1"/>
      <c r="J1646" s="1"/>
      <c r="K1646" s="1"/>
      <c r="L1646">
        <v>0</v>
      </c>
      <c r="M1646">
        <v>0</v>
      </c>
      <c r="N1646" s="1"/>
      <c r="O1646" s="1"/>
    </row>
    <row r="1647" spans="1:15" x14ac:dyDescent="0.25">
      <c r="A1647" s="1" t="s">
        <v>2883</v>
      </c>
      <c r="B1647" t="s">
        <v>3696</v>
      </c>
      <c r="C1647" t="s">
        <v>2986</v>
      </c>
      <c r="D1647" t="s">
        <v>23</v>
      </c>
      <c r="E1647" s="1" t="s">
        <v>5059</v>
      </c>
      <c r="F1647" s="1"/>
      <c r="G1647" s="1"/>
      <c r="H1647" s="1"/>
      <c r="I1647" s="1"/>
      <c r="J1647" s="1"/>
      <c r="K1647" s="1"/>
      <c r="L1647">
        <v>0</v>
      </c>
      <c r="M1647">
        <v>0</v>
      </c>
      <c r="N1647" s="1"/>
      <c r="O1647" s="1"/>
    </row>
    <row r="1648" spans="1:15" x14ac:dyDescent="0.25">
      <c r="A1648" s="1" t="s">
        <v>3699</v>
      </c>
      <c r="B1648" t="s">
        <v>3700</v>
      </c>
      <c r="C1648" t="s">
        <v>1741</v>
      </c>
      <c r="D1648" t="s">
        <v>510</v>
      </c>
      <c r="E1648" s="1" t="s">
        <v>5059</v>
      </c>
      <c r="F1648" s="1"/>
      <c r="G1648" s="1"/>
      <c r="H1648" s="1"/>
      <c r="I1648" s="1"/>
      <c r="J1648" s="1"/>
      <c r="K1648" s="1"/>
      <c r="L1648">
        <v>0</v>
      </c>
      <c r="M1648">
        <v>0</v>
      </c>
      <c r="N1648" s="1"/>
      <c r="O1648" s="1"/>
    </row>
    <row r="1649" spans="1:15" x14ac:dyDescent="0.25">
      <c r="A1649" s="1" t="s">
        <v>2966</v>
      </c>
      <c r="B1649" t="s">
        <v>3701</v>
      </c>
      <c r="C1649" t="s">
        <v>2986</v>
      </c>
      <c r="D1649" t="s">
        <v>353</v>
      </c>
      <c r="E1649" s="1" t="s">
        <v>5059</v>
      </c>
      <c r="F1649" s="1"/>
      <c r="G1649" s="1"/>
      <c r="H1649" s="1"/>
      <c r="I1649" s="1"/>
      <c r="J1649" s="1"/>
      <c r="K1649" s="1"/>
      <c r="L1649">
        <v>0</v>
      </c>
      <c r="M1649">
        <v>0</v>
      </c>
      <c r="N1649" s="1"/>
      <c r="O1649" s="1"/>
    </row>
    <row r="1650" spans="1:15" x14ac:dyDescent="0.25">
      <c r="A1650" s="1" t="s">
        <v>3702</v>
      </c>
      <c r="B1650" t="s">
        <v>3703</v>
      </c>
      <c r="C1650" t="s">
        <v>2986</v>
      </c>
      <c r="D1650" t="s">
        <v>6</v>
      </c>
      <c r="E1650" s="1" t="s">
        <v>5059</v>
      </c>
      <c r="F1650" s="1"/>
      <c r="G1650" s="1"/>
      <c r="H1650" s="1"/>
      <c r="I1650" s="1"/>
      <c r="J1650" s="1"/>
      <c r="K1650" s="1"/>
      <c r="L1650">
        <v>0</v>
      </c>
      <c r="M1650">
        <v>0</v>
      </c>
      <c r="N1650" s="1"/>
      <c r="O1650" s="1"/>
    </row>
    <row r="1651" spans="1:15" x14ac:dyDescent="0.25">
      <c r="A1651" s="1" t="s">
        <v>3704</v>
      </c>
      <c r="B1651" t="s">
        <v>3705</v>
      </c>
      <c r="C1651" t="s">
        <v>2986</v>
      </c>
      <c r="D1651" t="s">
        <v>23</v>
      </c>
      <c r="E1651" s="1" t="s">
        <v>5059</v>
      </c>
      <c r="F1651" s="1"/>
      <c r="G1651" s="1"/>
      <c r="H1651" s="1"/>
      <c r="I1651" s="1"/>
      <c r="J1651" s="1"/>
      <c r="K1651" s="1"/>
      <c r="L1651">
        <v>0</v>
      </c>
      <c r="M1651">
        <v>0</v>
      </c>
      <c r="N1651" s="1"/>
      <c r="O1651" s="1"/>
    </row>
    <row r="1652" spans="1:15" x14ac:dyDescent="0.25">
      <c r="A1652" s="1" t="s">
        <v>3706</v>
      </c>
      <c r="B1652" t="s">
        <v>3707</v>
      </c>
      <c r="C1652" t="s">
        <v>2986</v>
      </c>
      <c r="D1652" t="s">
        <v>310</v>
      </c>
      <c r="E1652" s="1" t="s">
        <v>5059</v>
      </c>
      <c r="F1652" s="1"/>
      <c r="G1652" s="1"/>
      <c r="H1652" s="1"/>
      <c r="I1652" s="1"/>
      <c r="J1652" s="1"/>
      <c r="K1652" s="1"/>
      <c r="L1652">
        <v>0</v>
      </c>
      <c r="M1652">
        <v>0</v>
      </c>
      <c r="N1652" s="1"/>
      <c r="O1652" s="1"/>
    </row>
    <row r="1653" spans="1:15" x14ac:dyDescent="0.25">
      <c r="A1653" s="1" t="s">
        <v>3708</v>
      </c>
      <c r="B1653" t="s">
        <v>3709</v>
      </c>
      <c r="C1653" t="s">
        <v>2986</v>
      </c>
      <c r="D1653" t="s">
        <v>23</v>
      </c>
      <c r="E1653" s="1" t="s">
        <v>5059</v>
      </c>
      <c r="F1653" s="1" t="s">
        <v>4614</v>
      </c>
      <c r="G1653" s="1" t="s">
        <v>4813</v>
      </c>
      <c r="H1653" s="1"/>
      <c r="I1653" s="1"/>
      <c r="J1653" s="1"/>
      <c r="K1653" s="1"/>
      <c r="L1653">
        <v>1</v>
      </c>
      <c r="M1653">
        <v>1</v>
      </c>
      <c r="N1653" s="1"/>
      <c r="O1653" s="1"/>
    </row>
    <row r="1654" spans="1:15" x14ac:dyDescent="0.25">
      <c r="A1654" s="1" t="s">
        <v>3710</v>
      </c>
      <c r="B1654" t="s">
        <v>3711</v>
      </c>
      <c r="C1654" t="s">
        <v>2986</v>
      </c>
      <c r="D1654" t="s">
        <v>49</v>
      </c>
      <c r="E1654" s="1" t="s">
        <v>5059</v>
      </c>
      <c r="F1654" s="1" t="s">
        <v>5408</v>
      </c>
      <c r="G1654" s="1" t="s">
        <v>4807</v>
      </c>
      <c r="H1654" s="1"/>
      <c r="I1654" s="1"/>
      <c r="J1654" s="1"/>
      <c r="K1654" s="1"/>
      <c r="L1654">
        <v>1</v>
      </c>
      <c r="M1654">
        <v>1</v>
      </c>
      <c r="N1654" s="1"/>
      <c r="O1654" s="1"/>
    </row>
    <row r="1655" spans="1:15" x14ac:dyDescent="0.25">
      <c r="A1655" s="1" t="s">
        <v>3712</v>
      </c>
      <c r="B1655" t="s">
        <v>3713</v>
      </c>
      <c r="C1655" t="s">
        <v>2986</v>
      </c>
      <c r="D1655" t="s">
        <v>49</v>
      </c>
      <c r="E1655" s="1" t="s">
        <v>5059</v>
      </c>
      <c r="F1655" s="1"/>
      <c r="G1655" s="1"/>
      <c r="H1655" s="1"/>
      <c r="I1655" s="1"/>
      <c r="J1655" s="1"/>
      <c r="K1655" s="1"/>
      <c r="L1655">
        <v>0</v>
      </c>
      <c r="M1655">
        <v>0</v>
      </c>
      <c r="N1655" s="1"/>
      <c r="O1655" s="1"/>
    </row>
    <row r="1656" spans="1:15" x14ac:dyDescent="0.25">
      <c r="A1656" s="1" t="s">
        <v>3716</v>
      </c>
      <c r="B1656" t="s">
        <v>3717</v>
      </c>
      <c r="C1656" t="s">
        <v>2986</v>
      </c>
      <c r="D1656" t="s">
        <v>7</v>
      </c>
      <c r="E1656" s="1" t="s">
        <v>5059</v>
      </c>
      <c r="F1656" s="1"/>
      <c r="G1656" s="1"/>
      <c r="H1656" s="1"/>
      <c r="I1656" s="1"/>
      <c r="J1656" s="1"/>
      <c r="K1656" s="1"/>
      <c r="L1656">
        <v>0</v>
      </c>
      <c r="M1656">
        <v>0</v>
      </c>
      <c r="N1656" s="1"/>
      <c r="O1656" s="1"/>
    </row>
    <row r="1657" spans="1:15" x14ac:dyDescent="0.25">
      <c r="A1657" s="1" t="s">
        <v>2865</v>
      </c>
      <c r="B1657" t="s">
        <v>2866</v>
      </c>
      <c r="C1657" t="s">
        <v>1741</v>
      </c>
      <c r="D1657" t="s">
        <v>353</v>
      </c>
      <c r="E1657" s="1" t="s">
        <v>5061</v>
      </c>
      <c r="F1657" s="1" t="s">
        <v>4588</v>
      </c>
      <c r="G1657" s="1" t="s">
        <v>4827</v>
      </c>
      <c r="H1657" s="1"/>
      <c r="I1657" s="1"/>
      <c r="J1657" s="1"/>
      <c r="K1657" s="1"/>
      <c r="L1657">
        <v>1</v>
      </c>
      <c r="M1657">
        <v>1</v>
      </c>
      <c r="N1657" s="1"/>
      <c r="O1657" s="1"/>
    </row>
    <row r="1658" spans="1:15" x14ac:dyDescent="0.25">
      <c r="A1658" s="1" t="s">
        <v>3718</v>
      </c>
      <c r="B1658" t="s">
        <v>3719</v>
      </c>
      <c r="C1658" t="s">
        <v>5</v>
      </c>
      <c r="D1658" t="s">
        <v>205</v>
      </c>
      <c r="E1658" s="1" t="s">
        <v>5059</v>
      </c>
      <c r="F1658" s="1" t="s">
        <v>4577</v>
      </c>
      <c r="G1658" s="1" t="s">
        <v>4808</v>
      </c>
      <c r="H1658" s="1"/>
      <c r="I1658" s="1"/>
      <c r="J1658" s="1"/>
      <c r="K1658" s="1"/>
      <c r="L1658">
        <v>1</v>
      </c>
      <c r="M1658">
        <v>1</v>
      </c>
      <c r="N1658" s="1"/>
      <c r="O1658" s="1"/>
    </row>
    <row r="1659" spans="1:15" x14ac:dyDescent="0.25">
      <c r="A1659" s="1" t="s">
        <v>3720</v>
      </c>
      <c r="B1659" t="s">
        <v>3721</v>
      </c>
      <c r="C1659" t="s">
        <v>5</v>
      </c>
      <c r="D1659" t="s">
        <v>510</v>
      </c>
      <c r="E1659" s="1" t="s">
        <v>5059</v>
      </c>
      <c r="F1659" s="1" t="s">
        <v>5407</v>
      </c>
      <c r="G1659" s="1" t="s">
        <v>4812</v>
      </c>
      <c r="H1659" s="1"/>
      <c r="I1659" s="1"/>
      <c r="J1659" s="1"/>
      <c r="K1659" s="1"/>
      <c r="L1659">
        <v>1</v>
      </c>
      <c r="M1659">
        <v>1</v>
      </c>
      <c r="N1659" s="1"/>
      <c r="O1659" s="1"/>
    </row>
    <row r="1660" spans="1:15" x14ac:dyDescent="0.25">
      <c r="A1660" s="1" t="s">
        <v>3722</v>
      </c>
      <c r="B1660" t="s">
        <v>3723</v>
      </c>
      <c r="C1660" t="s">
        <v>2986</v>
      </c>
      <c r="D1660" t="s">
        <v>7</v>
      </c>
      <c r="E1660" s="1" t="s">
        <v>5059</v>
      </c>
      <c r="F1660" s="1"/>
      <c r="G1660" s="1"/>
      <c r="H1660" s="1"/>
      <c r="I1660" s="1"/>
      <c r="J1660" s="1"/>
      <c r="K1660" s="1"/>
      <c r="L1660">
        <v>0</v>
      </c>
      <c r="M1660">
        <v>0</v>
      </c>
      <c r="N1660" s="1"/>
      <c r="O1660" s="1"/>
    </row>
    <row r="1661" spans="1:15" x14ac:dyDescent="0.25">
      <c r="A1661" s="1" t="s">
        <v>3724</v>
      </c>
      <c r="B1661" t="s">
        <v>3725</v>
      </c>
      <c r="C1661" t="s">
        <v>2986</v>
      </c>
      <c r="D1661" t="s">
        <v>23</v>
      </c>
      <c r="E1661" s="1" t="s">
        <v>5059</v>
      </c>
      <c r="F1661" s="1"/>
      <c r="G1661" s="1"/>
      <c r="H1661" s="1"/>
      <c r="I1661" s="1"/>
      <c r="J1661" s="1"/>
      <c r="K1661" s="1"/>
      <c r="L1661">
        <v>0</v>
      </c>
      <c r="M1661">
        <v>0</v>
      </c>
      <c r="N1661" s="1"/>
      <c r="O1661" s="1"/>
    </row>
    <row r="1662" spans="1:15" x14ac:dyDescent="0.25">
      <c r="A1662" s="1" t="s">
        <v>3726</v>
      </c>
      <c r="B1662" t="s">
        <v>3727</v>
      </c>
      <c r="C1662" t="s">
        <v>2986</v>
      </c>
      <c r="D1662" t="s">
        <v>510</v>
      </c>
      <c r="E1662" s="1" t="s">
        <v>5059</v>
      </c>
      <c r="F1662" s="1"/>
      <c r="G1662" s="1"/>
      <c r="H1662" s="1"/>
      <c r="I1662" s="1"/>
      <c r="J1662" s="1"/>
      <c r="K1662" s="1"/>
      <c r="L1662">
        <v>0</v>
      </c>
      <c r="M1662">
        <v>0</v>
      </c>
      <c r="N1662" s="1"/>
      <c r="O1662" s="1"/>
    </row>
    <row r="1663" spans="1:15" x14ac:dyDescent="0.25">
      <c r="A1663" s="1" t="s">
        <v>2867</v>
      </c>
      <c r="B1663" t="s">
        <v>2868</v>
      </c>
      <c r="C1663" t="s">
        <v>1741</v>
      </c>
      <c r="D1663" t="s">
        <v>353</v>
      </c>
      <c r="E1663" s="1" t="s">
        <v>4960</v>
      </c>
      <c r="F1663" s="1" t="s">
        <v>5328</v>
      </c>
      <c r="G1663" s="1" t="s">
        <v>4807</v>
      </c>
      <c r="H1663" s="1"/>
      <c r="I1663" s="1"/>
      <c r="J1663" s="1"/>
      <c r="K1663" s="1"/>
      <c r="L1663">
        <v>1</v>
      </c>
      <c r="M1663">
        <v>1</v>
      </c>
      <c r="N1663" s="1"/>
      <c r="O1663" s="1"/>
    </row>
    <row r="1664" spans="1:15" x14ac:dyDescent="0.25">
      <c r="A1664" s="1" t="s">
        <v>3728</v>
      </c>
      <c r="B1664" t="s">
        <v>2868</v>
      </c>
      <c r="C1664" t="s">
        <v>1741</v>
      </c>
      <c r="D1664" t="s">
        <v>353</v>
      </c>
      <c r="E1664" s="1" t="s">
        <v>5059</v>
      </c>
      <c r="F1664" s="1" t="s">
        <v>5476</v>
      </c>
      <c r="G1664" s="1" t="s">
        <v>4827</v>
      </c>
      <c r="H1664" s="1"/>
      <c r="I1664" s="1"/>
      <c r="J1664" s="1"/>
      <c r="K1664" s="1"/>
      <c r="L1664">
        <v>1</v>
      </c>
      <c r="M1664">
        <v>1</v>
      </c>
      <c r="N1664" s="1"/>
      <c r="O1664" s="1"/>
    </row>
    <row r="1665" spans="1:15" x14ac:dyDescent="0.25">
      <c r="A1665" s="1" t="s">
        <v>3729</v>
      </c>
      <c r="B1665" t="s">
        <v>3730</v>
      </c>
      <c r="C1665" t="s">
        <v>2986</v>
      </c>
      <c r="D1665" t="s">
        <v>310</v>
      </c>
      <c r="E1665" s="1" t="s">
        <v>5059</v>
      </c>
      <c r="F1665" s="1"/>
      <c r="G1665" s="1"/>
      <c r="H1665" s="1"/>
      <c r="I1665" s="1"/>
      <c r="J1665" s="1"/>
      <c r="K1665" s="1"/>
      <c r="L1665">
        <v>0</v>
      </c>
      <c r="M1665">
        <v>0</v>
      </c>
      <c r="N1665" s="1"/>
      <c r="O1665" s="1"/>
    </row>
    <row r="1666" spans="1:15" x14ac:dyDescent="0.25">
      <c r="A1666" s="1" t="s">
        <v>3731</v>
      </c>
      <c r="B1666" t="s">
        <v>3732</v>
      </c>
      <c r="C1666" t="s">
        <v>2986</v>
      </c>
      <c r="D1666" t="s">
        <v>23</v>
      </c>
      <c r="E1666" s="1" t="s">
        <v>5059</v>
      </c>
      <c r="F1666" s="1"/>
      <c r="G1666" s="1"/>
      <c r="H1666" s="1"/>
      <c r="I1666" s="1"/>
      <c r="J1666" s="1"/>
      <c r="K1666" s="1"/>
      <c r="L1666">
        <v>0</v>
      </c>
      <c r="M1666">
        <v>0</v>
      </c>
      <c r="N1666" s="1"/>
      <c r="O1666" s="1"/>
    </row>
    <row r="1667" spans="1:15" x14ac:dyDescent="0.25">
      <c r="A1667" s="1" t="s">
        <v>2888</v>
      </c>
      <c r="B1667" t="s">
        <v>3733</v>
      </c>
      <c r="C1667" t="s">
        <v>2986</v>
      </c>
      <c r="D1667" t="s">
        <v>23</v>
      </c>
      <c r="E1667" s="1" t="s">
        <v>5059</v>
      </c>
      <c r="F1667" s="1"/>
      <c r="G1667" s="1"/>
      <c r="H1667" s="1"/>
      <c r="I1667" s="1"/>
      <c r="J1667" s="1"/>
      <c r="K1667" s="1"/>
      <c r="L1667">
        <v>0</v>
      </c>
      <c r="M1667">
        <v>0</v>
      </c>
      <c r="N1667" s="1"/>
      <c r="O1667" s="1"/>
    </row>
    <row r="1668" spans="1:15" x14ac:dyDescent="0.25">
      <c r="A1668" s="1" t="s">
        <v>3734</v>
      </c>
      <c r="B1668" t="s">
        <v>3735</v>
      </c>
      <c r="C1668" t="s">
        <v>2986</v>
      </c>
      <c r="D1668" t="s">
        <v>23</v>
      </c>
      <c r="E1668" s="1" t="s">
        <v>5059</v>
      </c>
      <c r="F1668" s="1"/>
      <c r="G1668" s="1"/>
      <c r="H1668" s="1"/>
      <c r="I1668" s="1"/>
      <c r="J1668" s="1"/>
      <c r="K1668" s="1"/>
      <c r="L1668">
        <v>0</v>
      </c>
      <c r="M1668">
        <v>0</v>
      </c>
      <c r="N1668" s="1"/>
      <c r="O1668" s="1"/>
    </row>
    <row r="1669" spans="1:15" x14ac:dyDescent="0.25">
      <c r="A1669" s="1" t="s">
        <v>3738</v>
      </c>
      <c r="B1669" t="s">
        <v>3739</v>
      </c>
      <c r="C1669" t="s">
        <v>2986</v>
      </c>
      <c r="D1669" t="s">
        <v>23</v>
      </c>
      <c r="E1669" s="1" t="s">
        <v>5059</v>
      </c>
      <c r="F1669" s="1"/>
      <c r="G1669" s="1"/>
      <c r="H1669" s="1"/>
      <c r="I1669" s="1"/>
      <c r="J1669" s="1"/>
      <c r="K1669" s="1"/>
      <c r="L1669">
        <v>0</v>
      </c>
      <c r="M1669">
        <v>0</v>
      </c>
      <c r="N1669" s="1"/>
      <c r="O1669" s="1"/>
    </row>
    <row r="1670" spans="1:15" x14ac:dyDescent="0.25">
      <c r="A1670" s="1" t="s">
        <v>3740</v>
      </c>
      <c r="B1670" t="s">
        <v>3741</v>
      </c>
      <c r="C1670" t="s">
        <v>2986</v>
      </c>
      <c r="D1670" t="s">
        <v>85</v>
      </c>
      <c r="E1670" s="1" t="s">
        <v>5059</v>
      </c>
      <c r="F1670" s="1"/>
      <c r="G1670" s="1"/>
      <c r="H1670" s="1"/>
      <c r="I1670" s="1"/>
      <c r="J1670" s="1"/>
      <c r="K1670" s="1"/>
      <c r="L1670">
        <v>0</v>
      </c>
      <c r="M1670">
        <v>0</v>
      </c>
      <c r="N1670" s="1"/>
      <c r="O1670" s="1"/>
    </row>
    <row r="1671" spans="1:15" x14ac:dyDescent="0.25">
      <c r="A1671" s="1" t="s">
        <v>3742</v>
      </c>
      <c r="B1671" t="s">
        <v>3743</v>
      </c>
      <c r="C1671" t="s">
        <v>2986</v>
      </c>
      <c r="D1671" t="s">
        <v>26</v>
      </c>
      <c r="E1671" s="1" t="s">
        <v>5059</v>
      </c>
      <c r="F1671" s="1" t="s">
        <v>5458</v>
      </c>
      <c r="G1671" s="1" t="s">
        <v>4807</v>
      </c>
      <c r="H1671" s="1"/>
      <c r="I1671" s="1"/>
      <c r="J1671" s="1"/>
      <c r="K1671" s="1"/>
      <c r="L1671">
        <v>1</v>
      </c>
      <c r="M1671">
        <v>1</v>
      </c>
      <c r="N1671" s="1"/>
      <c r="O1671" s="1"/>
    </row>
    <row r="1672" spans="1:15" x14ac:dyDescent="0.25">
      <c r="A1672" s="1" t="s">
        <v>2530</v>
      </c>
      <c r="B1672" t="s">
        <v>2531</v>
      </c>
      <c r="C1672" t="s">
        <v>1741</v>
      </c>
      <c r="D1672" t="s">
        <v>42</v>
      </c>
      <c r="E1672" s="1" t="s">
        <v>5059</v>
      </c>
      <c r="F1672" s="1"/>
      <c r="G1672" s="1"/>
      <c r="H1672" s="1"/>
      <c r="I1672" s="1"/>
      <c r="J1672" s="1"/>
      <c r="K1672" s="1"/>
      <c r="L1672">
        <v>0</v>
      </c>
      <c r="M1672">
        <v>0</v>
      </c>
      <c r="N1672" s="1"/>
      <c r="O1672" s="1"/>
    </row>
    <row r="1673" spans="1:15" x14ac:dyDescent="0.25">
      <c r="A1673" s="1" t="s">
        <v>3744</v>
      </c>
      <c r="B1673" t="s">
        <v>3745</v>
      </c>
      <c r="C1673" t="s">
        <v>2986</v>
      </c>
      <c r="D1673" t="s">
        <v>23</v>
      </c>
      <c r="E1673" s="1" t="s">
        <v>5059</v>
      </c>
      <c r="F1673" s="1"/>
      <c r="G1673" s="1"/>
      <c r="H1673" s="1"/>
      <c r="I1673" s="1"/>
      <c r="J1673" s="1"/>
      <c r="K1673" s="1"/>
      <c r="L1673">
        <v>0</v>
      </c>
      <c r="M1673">
        <v>0</v>
      </c>
      <c r="N1673" s="1"/>
      <c r="O1673" s="1"/>
    </row>
    <row r="1674" spans="1:15" x14ac:dyDescent="0.25">
      <c r="A1674" s="1" t="s">
        <v>3746</v>
      </c>
      <c r="B1674" t="s">
        <v>3747</v>
      </c>
      <c r="C1674" t="s">
        <v>2986</v>
      </c>
      <c r="D1674" t="s">
        <v>23</v>
      </c>
      <c r="E1674" s="1" t="s">
        <v>5059</v>
      </c>
      <c r="F1674" s="1"/>
      <c r="G1674" s="1"/>
      <c r="H1674" s="1"/>
      <c r="I1674" s="1"/>
      <c r="J1674" s="1"/>
      <c r="K1674" s="1"/>
      <c r="L1674">
        <v>0</v>
      </c>
      <c r="M1674">
        <v>0</v>
      </c>
      <c r="N1674" s="1"/>
      <c r="O1674" s="1"/>
    </row>
    <row r="1675" spans="1:15" x14ac:dyDescent="0.25">
      <c r="A1675" s="1" t="s">
        <v>3748</v>
      </c>
      <c r="B1675" t="s">
        <v>3749</v>
      </c>
      <c r="C1675" t="s">
        <v>2986</v>
      </c>
      <c r="D1675" t="s">
        <v>23</v>
      </c>
      <c r="E1675" s="1" t="s">
        <v>5059</v>
      </c>
      <c r="F1675" s="1"/>
      <c r="G1675" s="1"/>
      <c r="H1675" s="1"/>
      <c r="I1675" s="1"/>
      <c r="J1675" s="1"/>
      <c r="K1675" s="1"/>
      <c r="L1675">
        <v>0</v>
      </c>
      <c r="M1675">
        <v>0</v>
      </c>
      <c r="N1675" s="1"/>
      <c r="O1675" s="1"/>
    </row>
    <row r="1676" spans="1:15" x14ac:dyDescent="0.25">
      <c r="A1676" s="1" t="s">
        <v>3750</v>
      </c>
      <c r="B1676" t="s">
        <v>3751</v>
      </c>
      <c r="C1676" t="s">
        <v>2986</v>
      </c>
      <c r="D1676" t="s">
        <v>23</v>
      </c>
      <c r="E1676" s="1" t="s">
        <v>5059</v>
      </c>
      <c r="F1676" s="1"/>
      <c r="G1676" s="1"/>
      <c r="H1676" s="1"/>
      <c r="I1676" s="1"/>
      <c r="J1676" s="1"/>
      <c r="K1676" s="1"/>
      <c r="L1676">
        <v>0</v>
      </c>
      <c r="M1676">
        <v>0</v>
      </c>
      <c r="N1676" s="1"/>
      <c r="O1676" s="1"/>
    </row>
    <row r="1677" spans="1:15" x14ac:dyDescent="0.25">
      <c r="A1677" s="1" t="s">
        <v>3752</v>
      </c>
      <c r="B1677" t="s">
        <v>3753</v>
      </c>
      <c r="C1677" t="s">
        <v>2986</v>
      </c>
      <c r="D1677" t="s">
        <v>23</v>
      </c>
      <c r="E1677" s="1" t="s">
        <v>5059</v>
      </c>
      <c r="F1677" s="1"/>
      <c r="G1677" s="1"/>
      <c r="H1677" s="1"/>
      <c r="I1677" s="1"/>
      <c r="J1677" s="1"/>
      <c r="K1677" s="1"/>
      <c r="L1677">
        <v>0</v>
      </c>
      <c r="M1677">
        <v>0</v>
      </c>
      <c r="N1677" s="1"/>
      <c r="O1677" s="1"/>
    </row>
    <row r="1678" spans="1:15" x14ac:dyDescent="0.25">
      <c r="A1678" s="1" t="s">
        <v>3754</v>
      </c>
      <c r="B1678" t="s">
        <v>3755</v>
      </c>
      <c r="C1678" t="s">
        <v>2986</v>
      </c>
      <c r="D1678" t="s">
        <v>7</v>
      </c>
      <c r="E1678" s="1" t="s">
        <v>5059</v>
      </c>
      <c r="F1678" s="1"/>
      <c r="G1678" s="1"/>
      <c r="H1678" s="1"/>
      <c r="I1678" s="1"/>
      <c r="J1678" s="1"/>
      <c r="K1678" s="1"/>
      <c r="L1678">
        <v>0</v>
      </c>
      <c r="M1678">
        <v>0</v>
      </c>
      <c r="N1678" s="1"/>
      <c r="O1678" s="1"/>
    </row>
    <row r="1679" spans="1:15" x14ac:dyDescent="0.25">
      <c r="A1679" s="1" t="s">
        <v>3756</v>
      </c>
      <c r="B1679" t="s">
        <v>3757</v>
      </c>
      <c r="C1679" t="s">
        <v>2986</v>
      </c>
      <c r="D1679" t="s">
        <v>85</v>
      </c>
      <c r="E1679" s="1" t="s">
        <v>5059</v>
      </c>
      <c r="F1679" s="1"/>
      <c r="G1679" s="1"/>
      <c r="H1679" s="1"/>
      <c r="I1679" s="1"/>
      <c r="J1679" s="1"/>
      <c r="K1679" s="1"/>
      <c r="L1679">
        <v>0</v>
      </c>
      <c r="M1679">
        <v>0</v>
      </c>
      <c r="N1679" s="1"/>
      <c r="O1679" s="1"/>
    </row>
    <row r="1680" spans="1:15" x14ac:dyDescent="0.25">
      <c r="A1680" s="1" t="s">
        <v>3758</v>
      </c>
      <c r="B1680" t="s">
        <v>3759</v>
      </c>
      <c r="C1680" t="s">
        <v>2986</v>
      </c>
      <c r="D1680" t="s">
        <v>50</v>
      </c>
      <c r="E1680" s="1" t="s">
        <v>5059</v>
      </c>
      <c r="F1680" s="1"/>
      <c r="G1680" s="1"/>
      <c r="H1680" s="1"/>
      <c r="I1680" s="1"/>
      <c r="J1680" s="1"/>
      <c r="K1680" s="1"/>
      <c r="L1680">
        <v>0</v>
      </c>
      <c r="M1680">
        <v>0</v>
      </c>
      <c r="N1680" s="1"/>
      <c r="O1680" s="1"/>
    </row>
    <row r="1681" spans="1:15" x14ac:dyDescent="0.25">
      <c r="A1681" s="1" t="s">
        <v>3760</v>
      </c>
      <c r="B1681" t="s">
        <v>3761</v>
      </c>
      <c r="C1681" t="s">
        <v>2986</v>
      </c>
      <c r="D1681" t="s">
        <v>23</v>
      </c>
      <c r="E1681" s="1" t="s">
        <v>5059</v>
      </c>
      <c r="F1681" s="1"/>
      <c r="G1681" s="1"/>
      <c r="H1681" s="1"/>
      <c r="I1681" s="1"/>
      <c r="J1681" s="1"/>
      <c r="K1681" s="1"/>
      <c r="L1681">
        <v>0</v>
      </c>
      <c r="M1681">
        <v>0</v>
      </c>
      <c r="N1681" s="1"/>
      <c r="O1681" s="1"/>
    </row>
    <row r="1682" spans="1:15" x14ac:dyDescent="0.25">
      <c r="A1682" s="1" t="s">
        <v>3764</v>
      </c>
      <c r="B1682" t="s">
        <v>3765</v>
      </c>
      <c r="C1682" t="s">
        <v>2986</v>
      </c>
      <c r="D1682" t="s">
        <v>210</v>
      </c>
      <c r="E1682" s="1" t="s">
        <v>5059</v>
      </c>
      <c r="F1682" s="1" t="s">
        <v>5127</v>
      </c>
      <c r="G1682" s="1" t="s">
        <v>4807</v>
      </c>
      <c r="H1682" s="1"/>
      <c r="I1682" s="1"/>
      <c r="J1682" s="1"/>
      <c r="K1682" s="1"/>
      <c r="L1682">
        <v>1</v>
      </c>
      <c r="M1682">
        <v>1</v>
      </c>
      <c r="N1682" s="1"/>
      <c r="O1682" s="1"/>
    </row>
    <row r="1683" spans="1:15" x14ac:dyDescent="0.25">
      <c r="A1683" s="1" t="s">
        <v>3766</v>
      </c>
      <c r="B1683" t="s">
        <v>3767</v>
      </c>
      <c r="C1683" t="s">
        <v>2986</v>
      </c>
      <c r="D1683" t="s">
        <v>210</v>
      </c>
      <c r="E1683" s="1" t="s">
        <v>5059</v>
      </c>
      <c r="F1683" s="1" t="s">
        <v>4986</v>
      </c>
      <c r="G1683" s="1" t="s">
        <v>4807</v>
      </c>
      <c r="H1683" s="1"/>
      <c r="I1683" s="1"/>
      <c r="J1683" s="1"/>
      <c r="K1683" s="1"/>
      <c r="L1683">
        <v>1</v>
      </c>
      <c r="M1683">
        <v>1</v>
      </c>
      <c r="N1683" s="1"/>
      <c r="O1683" s="1"/>
    </row>
    <row r="1684" spans="1:15" x14ac:dyDescent="0.25">
      <c r="A1684" s="1" t="s">
        <v>3768</v>
      </c>
      <c r="B1684" t="s">
        <v>3769</v>
      </c>
      <c r="C1684" t="s">
        <v>1741</v>
      </c>
      <c r="D1684" t="s">
        <v>7</v>
      </c>
      <c r="E1684" s="1" t="s">
        <v>5059</v>
      </c>
      <c r="F1684" s="1" t="s">
        <v>5426</v>
      </c>
      <c r="G1684" s="1" t="s">
        <v>4807</v>
      </c>
      <c r="H1684" s="1"/>
      <c r="I1684" s="1"/>
      <c r="J1684" s="1"/>
      <c r="K1684" s="1"/>
      <c r="L1684">
        <v>1</v>
      </c>
      <c r="M1684">
        <v>1</v>
      </c>
      <c r="N1684" s="1"/>
      <c r="O1684" s="1"/>
    </row>
    <row r="1685" spans="1:15" x14ac:dyDescent="0.25">
      <c r="A1685" s="1" t="s">
        <v>3770</v>
      </c>
      <c r="B1685" t="s">
        <v>3771</v>
      </c>
      <c r="C1685" t="s">
        <v>2986</v>
      </c>
      <c r="D1685" t="s">
        <v>49</v>
      </c>
      <c r="E1685" s="1" t="s">
        <v>5059</v>
      </c>
      <c r="F1685" s="1" t="s">
        <v>4588</v>
      </c>
      <c r="G1685" s="1" t="s">
        <v>4807</v>
      </c>
      <c r="H1685" s="1"/>
      <c r="I1685" s="1"/>
      <c r="J1685" s="1"/>
      <c r="K1685" s="1"/>
      <c r="L1685">
        <v>1</v>
      </c>
      <c r="M1685">
        <v>1</v>
      </c>
      <c r="N1685" s="1"/>
      <c r="O1685" s="1"/>
    </row>
    <row r="1686" spans="1:15" x14ac:dyDescent="0.25">
      <c r="A1686" s="1" t="s">
        <v>3772</v>
      </c>
      <c r="B1686" t="s">
        <v>3773</v>
      </c>
      <c r="C1686" t="s">
        <v>2986</v>
      </c>
      <c r="D1686" t="s">
        <v>50</v>
      </c>
      <c r="E1686" s="1" t="s">
        <v>5059</v>
      </c>
      <c r="F1686" s="1" t="s">
        <v>4593</v>
      </c>
      <c r="G1686" s="1" t="s">
        <v>4807</v>
      </c>
      <c r="H1686" s="1"/>
      <c r="I1686" s="1"/>
      <c r="J1686" s="1"/>
      <c r="K1686" s="1"/>
      <c r="L1686">
        <v>1</v>
      </c>
      <c r="M1686">
        <v>1</v>
      </c>
      <c r="N1686" s="1"/>
      <c r="O1686" s="1"/>
    </row>
    <row r="1687" spans="1:15" x14ac:dyDescent="0.25">
      <c r="A1687" s="1" t="s">
        <v>3774</v>
      </c>
      <c r="B1687" t="s">
        <v>3775</v>
      </c>
      <c r="C1687" t="s">
        <v>1741</v>
      </c>
      <c r="D1687" t="s">
        <v>353</v>
      </c>
      <c r="E1687" s="1" t="s">
        <v>5059</v>
      </c>
      <c r="F1687" s="1"/>
      <c r="G1687" s="1"/>
      <c r="H1687" s="1"/>
      <c r="I1687" s="1"/>
      <c r="J1687" s="1"/>
      <c r="K1687" s="1"/>
      <c r="L1687">
        <v>0</v>
      </c>
      <c r="M1687">
        <v>0</v>
      </c>
      <c r="N1687" s="1"/>
      <c r="O1687" s="1"/>
    </row>
    <row r="1688" spans="1:15" x14ac:dyDescent="0.25">
      <c r="A1688" s="1" t="s">
        <v>3776</v>
      </c>
      <c r="B1688" t="s">
        <v>3777</v>
      </c>
      <c r="C1688" t="s">
        <v>2986</v>
      </c>
      <c r="D1688" t="s">
        <v>210</v>
      </c>
      <c r="E1688" s="1" t="s">
        <v>5059</v>
      </c>
      <c r="F1688" s="1" t="s">
        <v>5333</v>
      </c>
      <c r="G1688" s="1" t="s">
        <v>4807</v>
      </c>
      <c r="H1688" s="1"/>
      <c r="I1688" s="1"/>
      <c r="J1688" s="1"/>
      <c r="K1688" s="1"/>
      <c r="L1688">
        <v>1</v>
      </c>
      <c r="M1688">
        <v>1</v>
      </c>
      <c r="N1688" s="1"/>
      <c r="O1688" s="1"/>
    </row>
    <row r="1689" spans="1:15" x14ac:dyDescent="0.25">
      <c r="A1689" s="1" t="s">
        <v>3778</v>
      </c>
      <c r="B1689" t="s">
        <v>3779</v>
      </c>
      <c r="C1689" t="s">
        <v>1741</v>
      </c>
      <c r="D1689" t="s">
        <v>210</v>
      </c>
      <c r="E1689" s="1" t="s">
        <v>5059</v>
      </c>
      <c r="F1689" s="1" t="s">
        <v>4594</v>
      </c>
      <c r="G1689" s="1" t="s">
        <v>4807</v>
      </c>
      <c r="H1689" s="1"/>
      <c r="I1689" s="1"/>
      <c r="J1689" s="1"/>
      <c r="K1689" s="1" t="s">
        <v>5773</v>
      </c>
      <c r="L1689">
        <v>1</v>
      </c>
      <c r="M1689">
        <v>2</v>
      </c>
      <c r="N1689" s="1"/>
      <c r="O1689" s="1"/>
    </row>
    <row r="1690" spans="1:15" x14ac:dyDescent="0.25">
      <c r="A1690" s="1" t="s">
        <v>3780</v>
      </c>
      <c r="B1690" t="s">
        <v>5593</v>
      </c>
      <c r="C1690" t="s">
        <v>2986</v>
      </c>
      <c r="D1690" t="s">
        <v>49</v>
      </c>
      <c r="E1690" s="1" t="s">
        <v>5059</v>
      </c>
      <c r="F1690" s="1"/>
      <c r="G1690" s="1"/>
      <c r="H1690" s="1"/>
      <c r="I1690" s="1"/>
      <c r="J1690" s="1"/>
      <c r="K1690" s="1"/>
      <c r="L1690">
        <v>0</v>
      </c>
      <c r="M1690">
        <v>0</v>
      </c>
      <c r="N1690" s="1"/>
      <c r="O1690" s="1"/>
    </row>
    <row r="1691" spans="1:15" x14ac:dyDescent="0.25">
      <c r="A1691" s="1" t="s">
        <v>3782</v>
      </c>
      <c r="B1691" t="s">
        <v>3783</v>
      </c>
      <c r="C1691" t="s">
        <v>2986</v>
      </c>
      <c r="D1691" t="s">
        <v>510</v>
      </c>
      <c r="E1691" s="1" t="s">
        <v>5059</v>
      </c>
      <c r="F1691" s="1"/>
      <c r="G1691" s="1"/>
      <c r="H1691" s="1"/>
      <c r="I1691" s="1"/>
      <c r="J1691" s="1"/>
      <c r="K1691" s="1"/>
      <c r="L1691">
        <v>0</v>
      </c>
      <c r="M1691">
        <v>0</v>
      </c>
      <c r="N1691" s="1"/>
      <c r="O1691" s="1"/>
    </row>
    <row r="1692" spans="1:15" x14ac:dyDescent="0.25">
      <c r="A1692" s="1" t="s">
        <v>3784</v>
      </c>
      <c r="B1692" t="s">
        <v>3785</v>
      </c>
      <c r="C1692" t="s">
        <v>2986</v>
      </c>
      <c r="D1692" t="s">
        <v>23</v>
      </c>
      <c r="E1692" s="1" t="s">
        <v>5059</v>
      </c>
      <c r="F1692" s="1"/>
      <c r="G1692" s="1"/>
      <c r="H1692" s="1"/>
      <c r="I1692" s="1"/>
      <c r="J1692" s="1"/>
      <c r="K1692" s="1"/>
      <c r="L1692">
        <v>0</v>
      </c>
      <c r="M1692">
        <v>0</v>
      </c>
      <c r="N1692" s="1"/>
      <c r="O1692" s="1"/>
    </row>
    <row r="1693" spans="1:15" x14ac:dyDescent="0.25">
      <c r="A1693" s="1" t="s">
        <v>3786</v>
      </c>
      <c r="B1693" t="s">
        <v>3787</v>
      </c>
      <c r="C1693" t="s">
        <v>2986</v>
      </c>
      <c r="D1693" t="s">
        <v>68</v>
      </c>
      <c r="E1693" s="1" t="s">
        <v>5059</v>
      </c>
      <c r="F1693" s="1"/>
      <c r="G1693" s="1"/>
      <c r="H1693" s="1"/>
      <c r="I1693" s="1"/>
      <c r="J1693" s="1"/>
      <c r="K1693" s="1"/>
      <c r="L1693">
        <v>0</v>
      </c>
      <c r="M1693">
        <v>0</v>
      </c>
      <c r="N1693" s="1"/>
      <c r="O1693" s="1"/>
    </row>
    <row r="1694" spans="1:15" x14ac:dyDescent="0.25">
      <c r="A1694" s="1" t="s">
        <v>3788</v>
      </c>
      <c r="B1694" t="s">
        <v>3789</v>
      </c>
      <c r="C1694" t="s">
        <v>2986</v>
      </c>
      <c r="D1694" t="s">
        <v>23</v>
      </c>
      <c r="E1694" s="1" t="s">
        <v>5059</v>
      </c>
      <c r="F1694" s="1"/>
      <c r="G1694" s="1"/>
      <c r="H1694" s="1"/>
      <c r="I1694" s="1"/>
      <c r="J1694" s="1"/>
      <c r="K1694" s="1"/>
      <c r="L1694">
        <v>0</v>
      </c>
      <c r="M1694">
        <v>0</v>
      </c>
      <c r="N1694" s="1"/>
      <c r="O1694" s="1"/>
    </row>
    <row r="1695" spans="1:15" x14ac:dyDescent="0.25">
      <c r="A1695" s="1" t="s">
        <v>2971</v>
      </c>
      <c r="B1695" t="s">
        <v>3790</v>
      </c>
      <c r="C1695" t="s">
        <v>2986</v>
      </c>
      <c r="D1695" t="s">
        <v>68</v>
      </c>
      <c r="E1695" s="1" t="s">
        <v>5059</v>
      </c>
      <c r="F1695" s="1"/>
      <c r="G1695" s="1"/>
      <c r="H1695" s="1"/>
      <c r="I1695" s="1"/>
      <c r="J1695" s="1"/>
      <c r="K1695" s="1"/>
      <c r="L1695">
        <v>0</v>
      </c>
      <c r="M1695">
        <v>0</v>
      </c>
      <c r="N1695" s="1"/>
      <c r="O1695" s="1"/>
    </row>
    <row r="1696" spans="1:15" x14ac:dyDescent="0.25">
      <c r="A1696" s="1" t="s">
        <v>3791</v>
      </c>
      <c r="B1696" t="s">
        <v>3792</v>
      </c>
      <c r="C1696" t="s">
        <v>1741</v>
      </c>
      <c r="D1696" t="s">
        <v>233</v>
      </c>
      <c r="E1696" s="1" t="s">
        <v>5059</v>
      </c>
      <c r="F1696" s="1" t="s">
        <v>5032</v>
      </c>
      <c r="G1696" s="1" t="s">
        <v>4807</v>
      </c>
      <c r="H1696" s="1"/>
      <c r="I1696" s="1"/>
      <c r="J1696" s="1"/>
      <c r="K1696" s="1"/>
      <c r="L1696">
        <v>1</v>
      </c>
      <c r="M1696">
        <v>1</v>
      </c>
      <c r="N1696" s="1"/>
      <c r="O1696" s="1"/>
    </row>
    <row r="1697" spans="1:15" x14ac:dyDescent="0.25">
      <c r="A1697" s="1" t="s">
        <v>3793</v>
      </c>
      <c r="B1697" t="s">
        <v>3794</v>
      </c>
      <c r="C1697" t="s">
        <v>2986</v>
      </c>
      <c r="D1697" t="s">
        <v>50</v>
      </c>
      <c r="E1697" s="1" t="s">
        <v>5059</v>
      </c>
      <c r="F1697" s="1" t="s">
        <v>4626</v>
      </c>
      <c r="G1697" s="1" t="s">
        <v>4807</v>
      </c>
      <c r="H1697" s="1"/>
      <c r="I1697" s="1"/>
      <c r="J1697" s="1"/>
      <c r="K1697" s="1"/>
      <c r="L1697">
        <v>1</v>
      </c>
      <c r="M1697">
        <v>1</v>
      </c>
      <c r="N1697" s="1"/>
      <c r="O1697" s="1"/>
    </row>
    <row r="1698" spans="1:15" x14ac:dyDescent="0.25">
      <c r="A1698" s="1" t="s">
        <v>3795</v>
      </c>
      <c r="B1698" t="s">
        <v>3796</v>
      </c>
      <c r="C1698" t="s">
        <v>2986</v>
      </c>
      <c r="D1698" t="s">
        <v>68</v>
      </c>
      <c r="E1698" s="1" t="s">
        <v>5059</v>
      </c>
      <c r="F1698" s="1" t="s">
        <v>4663</v>
      </c>
      <c r="G1698" s="1" t="s">
        <v>4807</v>
      </c>
      <c r="H1698" s="1"/>
      <c r="I1698" s="1"/>
      <c r="J1698" s="1"/>
      <c r="K1698" s="1"/>
      <c r="L1698">
        <v>1</v>
      </c>
      <c r="M1698">
        <v>1</v>
      </c>
      <c r="N1698" s="1"/>
      <c r="O1698" s="1"/>
    </row>
    <row r="1699" spans="1:15" x14ac:dyDescent="0.25">
      <c r="A1699" s="1" t="s">
        <v>3797</v>
      </c>
      <c r="B1699" t="s">
        <v>3798</v>
      </c>
      <c r="C1699" t="s">
        <v>1741</v>
      </c>
      <c r="D1699" t="s">
        <v>49</v>
      </c>
      <c r="E1699" s="1" t="s">
        <v>5059</v>
      </c>
      <c r="F1699" s="1"/>
      <c r="G1699" s="1"/>
      <c r="H1699" s="1"/>
      <c r="I1699" s="1"/>
      <c r="J1699" s="1"/>
      <c r="K1699" s="1"/>
      <c r="L1699">
        <v>0</v>
      </c>
      <c r="M1699">
        <v>0</v>
      </c>
      <c r="N1699" s="1"/>
      <c r="O1699" s="1"/>
    </row>
    <row r="1700" spans="1:15" x14ac:dyDescent="0.25">
      <c r="A1700" s="1" t="s">
        <v>3799</v>
      </c>
      <c r="B1700" t="s">
        <v>3800</v>
      </c>
      <c r="C1700" t="s">
        <v>2986</v>
      </c>
      <c r="D1700" t="s">
        <v>310</v>
      </c>
      <c r="E1700" s="1" t="s">
        <v>5059</v>
      </c>
      <c r="F1700" s="1" t="s">
        <v>5474</v>
      </c>
      <c r="G1700" s="1" t="s">
        <v>4807</v>
      </c>
      <c r="H1700" s="1"/>
      <c r="I1700" s="1"/>
      <c r="J1700" s="1"/>
      <c r="K1700" s="1"/>
      <c r="L1700">
        <v>1</v>
      </c>
      <c r="M1700">
        <v>1</v>
      </c>
      <c r="N1700" s="1"/>
      <c r="O1700" s="1"/>
    </row>
    <row r="1701" spans="1:15" x14ac:dyDescent="0.25">
      <c r="A1701" s="1" t="s">
        <v>3801</v>
      </c>
      <c r="B1701" t="s">
        <v>3802</v>
      </c>
      <c r="C1701" t="s">
        <v>2986</v>
      </c>
      <c r="D1701" t="s">
        <v>49</v>
      </c>
      <c r="E1701" s="1" t="s">
        <v>5059</v>
      </c>
      <c r="F1701" s="1" t="s">
        <v>4647</v>
      </c>
      <c r="G1701" s="1" t="s">
        <v>4807</v>
      </c>
      <c r="H1701" s="1"/>
      <c r="I1701" s="1"/>
      <c r="J1701" s="1"/>
      <c r="K1701" s="1"/>
      <c r="L1701">
        <v>1</v>
      </c>
      <c r="M1701">
        <v>1</v>
      </c>
      <c r="N1701" s="1"/>
      <c r="O1701" s="1"/>
    </row>
    <row r="1702" spans="1:15" x14ac:dyDescent="0.25">
      <c r="A1702" s="1" t="s">
        <v>3803</v>
      </c>
      <c r="B1702" t="s">
        <v>3804</v>
      </c>
      <c r="C1702" t="s">
        <v>1741</v>
      </c>
      <c r="D1702" t="s">
        <v>49</v>
      </c>
      <c r="E1702" s="1" t="s">
        <v>5059</v>
      </c>
      <c r="F1702" s="1" t="s">
        <v>4647</v>
      </c>
      <c r="G1702" s="1" t="s">
        <v>4807</v>
      </c>
      <c r="H1702" s="1"/>
      <c r="I1702" s="1"/>
      <c r="J1702" s="1"/>
      <c r="K1702" s="1"/>
      <c r="L1702">
        <v>1</v>
      </c>
      <c r="M1702">
        <v>1</v>
      </c>
      <c r="N1702" s="1"/>
      <c r="O1702" s="1"/>
    </row>
    <row r="1703" spans="1:15" x14ac:dyDescent="0.25">
      <c r="A1703" s="1" t="s">
        <v>3805</v>
      </c>
      <c r="B1703" t="s">
        <v>3806</v>
      </c>
      <c r="C1703" t="s">
        <v>2986</v>
      </c>
      <c r="D1703" t="s">
        <v>210</v>
      </c>
      <c r="E1703" s="1" t="s">
        <v>5059</v>
      </c>
      <c r="F1703" s="1" t="s">
        <v>5119</v>
      </c>
      <c r="G1703" s="1" t="s">
        <v>4807</v>
      </c>
      <c r="H1703" s="1"/>
      <c r="I1703" s="1"/>
      <c r="J1703" s="1"/>
      <c r="K1703" s="1"/>
      <c r="L1703">
        <v>1</v>
      </c>
      <c r="M1703">
        <v>1</v>
      </c>
      <c r="N1703" s="1"/>
      <c r="O1703" s="1"/>
    </row>
    <row r="1704" spans="1:15" x14ac:dyDescent="0.25">
      <c r="A1704" s="1" t="s">
        <v>3807</v>
      </c>
      <c r="B1704" t="s">
        <v>3808</v>
      </c>
      <c r="C1704" t="s">
        <v>2527</v>
      </c>
      <c r="D1704" t="s">
        <v>42</v>
      </c>
      <c r="E1704" s="1" t="s">
        <v>5059</v>
      </c>
      <c r="F1704" s="1" t="s">
        <v>5333</v>
      </c>
      <c r="G1704" s="1" t="s">
        <v>4807</v>
      </c>
      <c r="H1704" s="1"/>
      <c r="I1704" s="1"/>
      <c r="J1704" s="1"/>
      <c r="K1704" s="1"/>
      <c r="L1704">
        <v>1</v>
      </c>
      <c r="M1704">
        <v>1</v>
      </c>
      <c r="N1704" s="1"/>
      <c r="O1704" s="1"/>
    </row>
    <row r="1705" spans="1:15" x14ac:dyDescent="0.25">
      <c r="A1705" s="1" t="s">
        <v>3809</v>
      </c>
      <c r="B1705" t="s">
        <v>3810</v>
      </c>
      <c r="C1705" t="s">
        <v>2986</v>
      </c>
      <c r="D1705" t="s">
        <v>310</v>
      </c>
      <c r="E1705" s="1" t="s">
        <v>5059</v>
      </c>
      <c r="F1705" s="1"/>
      <c r="G1705" s="1"/>
      <c r="H1705" s="1"/>
      <c r="I1705" s="1"/>
      <c r="J1705" s="1"/>
      <c r="K1705" s="1"/>
      <c r="L1705">
        <v>0</v>
      </c>
      <c r="M1705">
        <v>0</v>
      </c>
      <c r="N1705" s="1"/>
      <c r="O1705" s="1"/>
    </row>
    <row r="1706" spans="1:15" x14ac:dyDescent="0.25">
      <c r="A1706" s="1" t="s">
        <v>3811</v>
      </c>
      <c r="B1706" t="s">
        <v>3812</v>
      </c>
      <c r="C1706" t="s">
        <v>2986</v>
      </c>
      <c r="D1706" t="s">
        <v>42</v>
      </c>
      <c r="E1706" s="1" t="s">
        <v>5059</v>
      </c>
      <c r="F1706" s="1" t="s">
        <v>5333</v>
      </c>
      <c r="G1706" s="1" t="s">
        <v>4807</v>
      </c>
      <c r="H1706" s="1"/>
      <c r="I1706" s="1"/>
      <c r="J1706" s="1"/>
      <c r="K1706" s="1"/>
      <c r="L1706">
        <v>1</v>
      </c>
      <c r="M1706">
        <v>1</v>
      </c>
      <c r="N1706" s="1"/>
      <c r="O1706" s="1"/>
    </row>
    <row r="1707" spans="1:15" x14ac:dyDescent="0.25">
      <c r="A1707" s="1" t="s">
        <v>3813</v>
      </c>
      <c r="B1707" t="s">
        <v>3814</v>
      </c>
      <c r="C1707" t="s">
        <v>2986</v>
      </c>
      <c r="D1707" t="s">
        <v>510</v>
      </c>
      <c r="E1707" s="1" t="s">
        <v>5059</v>
      </c>
      <c r="F1707" s="1"/>
      <c r="G1707" s="1"/>
      <c r="H1707" s="1"/>
      <c r="I1707" s="1"/>
      <c r="J1707" s="1"/>
      <c r="K1707" s="1"/>
      <c r="L1707">
        <v>0</v>
      </c>
      <c r="M1707">
        <v>0</v>
      </c>
      <c r="N1707" s="1"/>
      <c r="O1707" s="1"/>
    </row>
    <row r="1708" spans="1:15" x14ac:dyDescent="0.25">
      <c r="A1708" s="1" t="s">
        <v>3815</v>
      </c>
      <c r="B1708" t="s">
        <v>3816</v>
      </c>
      <c r="C1708" t="s">
        <v>2986</v>
      </c>
      <c r="D1708" t="s">
        <v>23</v>
      </c>
      <c r="E1708" s="1" t="s">
        <v>5059</v>
      </c>
      <c r="F1708" s="1"/>
      <c r="G1708" s="1"/>
      <c r="H1708" s="1"/>
      <c r="I1708" s="1"/>
      <c r="J1708" s="1"/>
      <c r="K1708" s="1"/>
      <c r="L1708">
        <v>0</v>
      </c>
      <c r="M1708">
        <v>0</v>
      </c>
      <c r="N1708" s="1"/>
      <c r="O1708" s="1"/>
    </row>
    <row r="1709" spans="1:15" x14ac:dyDescent="0.25">
      <c r="A1709" s="1" t="s">
        <v>3817</v>
      </c>
      <c r="B1709" t="s">
        <v>3818</v>
      </c>
      <c r="C1709" t="s">
        <v>2986</v>
      </c>
      <c r="D1709" t="s">
        <v>23</v>
      </c>
      <c r="E1709" s="1" t="s">
        <v>5059</v>
      </c>
      <c r="F1709" s="1" t="s">
        <v>4595</v>
      </c>
      <c r="G1709" s="1" t="s">
        <v>4809</v>
      </c>
      <c r="H1709" s="1"/>
      <c r="I1709" s="1"/>
      <c r="J1709" s="1"/>
      <c r="K1709" s="1"/>
      <c r="L1709">
        <v>1</v>
      </c>
      <c r="M1709">
        <v>1</v>
      </c>
      <c r="N1709" s="1"/>
      <c r="O1709" s="1"/>
    </row>
    <row r="1710" spans="1:15" x14ac:dyDescent="0.25">
      <c r="A1710" s="1" t="s">
        <v>3819</v>
      </c>
      <c r="B1710" t="s">
        <v>3820</v>
      </c>
      <c r="C1710" t="s">
        <v>1741</v>
      </c>
      <c r="D1710" t="s">
        <v>49</v>
      </c>
      <c r="E1710" s="1" t="s">
        <v>5059</v>
      </c>
      <c r="F1710" s="1"/>
      <c r="G1710" s="1"/>
      <c r="H1710" s="1"/>
      <c r="I1710" s="1"/>
      <c r="J1710" s="1"/>
      <c r="K1710" s="1"/>
      <c r="L1710">
        <v>0</v>
      </c>
      <c r="M1710">
        <v>0</v>
      </c>
      <c r="N1710" s="1"/>
      <c r="O1710" s="1"/>
    </row>
    <row r="1711" spans="1:15" x14ac:dyDescent="0.25">
      <c r="A1711" s="1" t="s">
        <v>3821</v>
      </c>
      <c r="B1711" t="s">
        <v>3822</v>
      </c>
      <c r="C1711" t="s">
        <v>2986</v>
      </c>
      <c r="D1711" t="s">
        <v>50</v>
      </c>
      <c r="E1711" s="1" t="s">
        <v>5059</v>
      </c>
      <c r="F1711" s="1"/>
      <c r="G1711" s="1"/>
      <c r="H1711" s="1"/>
      <c r="I1711" s="1"/>
      <c r="J1711" s="1"/>
      <c r="K1711" s="1"/>
      <c r="L1711">
        <v>0</v>
      </c>
      <c r="M1711">
        <v>0</v>
      </c>
      <c r="N1711" s="1"/>
      <c r="O1711" s="1"/>
    </row>
    <row r="1712" spans="1:15" x14ac:dyDescent="0.25">
      <c r="A1712" s="1" t="s">
        <v>2869</v>
      </c>
      <c r="B1712" t="s">
        <v>2870</v>
      </c>
      <c r="C1712" t="s">
        <v>1741</v>
      </c>
      <c r="D1712" t="s">
        <v>23</v>
      </c>
      <c r="E1712" s="1" t="s">
        <v>4960</v>
      </c>
      <c r="F1712" s="1"/>
      <c r="G1712" s="1"/>
      <c r="H1712" s="1"/>
      <c r="I1712" s="1"/>
      <c r="J1712" s="1"/>
      <c r="K1712" s="1"/>
      <c r="L1712">
        <v>0</v>
      </c>
      <c r="M1712">
        <v>0</v>
      </c>
      <c r="N1712" s="1"/>
      <c r="O1712" s="1"/>
    </row>
    <row r="1713" spans="1:15" x14ac:dyDescent="0.25">
      <c r="A1713" s="1" t="s">
        <v>3823</v>
      </c>
      <c r="B1713" t="s">
        <v>3824</v>
      </c>
      <c r="C1713" t="s">
        <v>1741</v>
      </c>
      <c r="D1713" t="s">
        <v>23</v>
      </c>
      <c r="E1713" s="1" t="s">
        <v>5059</v>
      </c>
      <c r="F1713" s="1" t="s">
        <v>4796</v>
      </c>
      <c r="G1713" s="1" t="s">
        <v>4827</v>
      </c>
      <c r="H1713" s="1"/>
      <c r="I1713" s="1"/>
      <c r="J1713" s="1"/>
      <c r="K1713" s="1"/>
      <c r="L1713">
        <v>1</v>
      </c>
      <c r="M1713">
        <v>1</v>
      </c>
      <c r="N1713" s="1"/>
      <c r="O1713" s="1"/>
    </row>
    <row r="1714" spans="1:15" x14ac:dyDescent="0.25">
      <c r="A1714" s="1" t="s">
        <v>3825</v>
      </c>
      <c r="B1714" t="s">
        <v>3826</v>
      </c>
      <c r="C1714" t="s">
        <v>2986</v>
      </c>
      <c r="D1714" t="s">
        <v>49</v>
      </c>
      <c r="E1714" s="1" t="s">
        <v>5059</v>
      </c>
      <c r="F1714" s="1" t="s">
        <v>4584</v>
      </c>
      <c r="G1714" s="1" t="s">
        <v>4807</v>
      </c>
      <c r="H1714" s="1"/>
      <c r="I1714" s="1"/>
      <c r="J1714" s="1"/>
      <c r="K1714" s="1"/>
      <c r="L1714">
        <v>1</v>
      </c>
      <c r="M1714">
        <v>1</v>
      </c>
      <c r="N1714" s="1"/>
      <c r="O1714" s="1"/>
    </row>
    <row r="1715" spans="1:15" x14ac:dyDescent="0.25">
      <c r="A1715" s="1" t="s">
        <v>3827</v>
      </c>
      <c r="B1715" t="s">
        <v>3828</v>
      </c>
      <c r="C1715" t="s">
        <v>1741</v>
      </c>
      <c r="D1715" t="s">
        <v>151</v>
      </c>
      <c r="E1715" s="1" t="s">
        <v>5059</v>
      </c>
      <c r="F1715" s="1" t="s">
        <v>5126</v>
      </c>
      <c r="G1715" s="1" t="s">
        <v>4823</v>
      </c>
      <c r="H1715" s="1"/>
      <c r="I1715" s="1"/>
      <c r="J1715" s="1"/>
      <c r="K1715" s="1"/>
      <c r="L1715">
        <v>1</v>
      </c>
      <c r="M1715">
        <v>1</v>
      </c>
      <c r="N1715" s="1"/>
      <c r="O1715" s="1"/>
    </row>
    <row r="1716" spans="1:15" x14ac:dyDescent="0.25">
      <c r="A1716" s="1" t="s">
        <v>3829</v>
      </c>
      <c r="B1716" t="s">
        <v>3830</v>
      </c>
      <c r="C1716" t="s">
        <v>1741</v>
      </c>
      <c r="D1716" t="s">
        <v>23</v>
      </c>
      <c r="E1716" s="1" t="s">
        <v>5059</v>
      </c>
      <c r="F1716" s="1"/>
      <c r="G1716" s="1"/>
      <c r="H1716" s="1"/>
      <c r="I1716" s="1"/>
      <c r="J1716" s="1"/>
      <c r="K1716" s="1"/>
      <c r="L1716">
        <v>0</v>
      </c>
      <c r="M1716">
        <v>0</v>
      </c>
      <c r="N1716" s="1"/>
      <c r="O1716" s="1"/>
    </row>
    <row r="1717" spans="1:15" x14ac:dyDescent="0.25">
      <c r="A1717" s="1" t="s">
        <v>2871</v>
      </c>
      <c r="B1717" t="s">
        <v>2872</v>
      </c>
      <c r="C1717" t="s">
        <v>1741</v>
      </c>
      <c r="D1717" t="s">
        <v>68</v>
      </c>
      <c r="E1717" s="1" t="s">
        <v>4960</v>
      </c>
      <c r="F1717" s="1" t="s">
        <v>4652</v>
      </c>
      <c r="G1717" s="1" t="s">
        <v>4812</v>
      </c>
      <c r="H1717" s="1"/>
      <c r="I1717" s="1"/>
      <c r="J1717" s="1"/>
      <c r="K1717" s="1" t="s">
        <v>5492</v>
      </c>
      <c r="L1717">
        <v>1</v>
      </c>
      <c r="M1717">
        <v>2</v>
      </c>
      <c r="N1717" s="1"/>
      <c r="O1717" s="1"/>
    </row>
    <row r="1718" spans="1:15" x14ac:dyDescent="0.25">
      <c r="A1718" s="1" t="s">
        <v>3831</v>
      </c>
      <c r="B1718" t="s">
        <v>3832</v>
      </c>
      <c r="C1718" t="s">
        <v>1741</v>
      </c>
      <c r="D1718" t="s">
        <v>50</v>
      </c>
      <c r="E1718" s="1" t="s">
        <v>5059</v>
      </c>
      <c r="F1718" s="1"/>
      <c r="G1718" s="1"/>
      <c r="H1718" s="1"/>
      <c r="I1718" s="1"/>
      <c r="J1718" s="1"/>
      <c r="K1718" s="1"/>
      <c r="L1718">
        <v>0</v>
      </c>
      <c r="M1718">
        <v>0</v>
      </c>
      <c r="N1718" s="1"/>
      <c r="O1718" s="1"/>
    </row>
    <row r="1719" spans="1:15" x14ac:dyDescent="0.25">
      <c r="A1719" s="1" t="s">
        <v>3833</v>
      </c>
      <c r="B1719" t="s">
        <v>3834</v>
      </c>
      <c r="C1719" t="s">
        <v>5</v>
      </c>
      <c r="D1719" t="s">
        <v>49</v>
      </c>
      <c r="E1719" s="1" t="s">
        <v>5059</v>
      </c>
      <c r="F1719" s="1"/>
      <c r="G1719" s="1"/>
      <c r="H1719" s="1"/>
      <c r="I1719" s="1"/>
      <c r="J1719" s="1"/>
      <c r="K1719" s="1"/>
      <c r="L1719">
        <v>0</v>
      </c>
      <c r="M1719">
        <v>0</v>
      </c>
      <c r="N1719" s="1"/>
      <c r="O1719" s="1"/>
    </row>
    <row r="1720" spans="1:15" x14ac:dyDescent="0.25">
      <c r="A1720" s="1" t="s">
        <v>3835</v>
      </c>
      <c r="B1720" t="s">
        <v>3836</v>
      </c>
      <c r="C1720" t="s">
        <v>1741</v>
      </c>
      <c r="D1720" t="s">
        <v>50</v>
      </c>
      <c r="E1720" s="1" t="s">
        <v>5059</v>
      </c>
      <c r="F1720" s="1"/>
      <c r="G1720" s="1"/>
      <c r="H1720" s="1"/>
      <c r="I1720" s="1"/>
      <c r="J1720" s="1"/>
      <c r="K1720" s="1"/>
      <c r="L1720">
        <v>0</v>
      </c>
      <c r="M1720">
        <v>0</v>
      </c>
      <c r="N1720" s="1"/>
      <c r="O1720" s="1"/>
    </row>
    <row r="1721" spans="1:15" x14ac:dyDescent="0.25">
      <c r="A1721" s="1" t="s">
        <v>3837</v>
      </c>
      <c r="B1721" t="s">
        <v>3838</v>
      </c>
      <c r="C1721" t="s">
        <v>1741</v>
      </c>
      <c r="D1721" t="s">
        <v>310</v>
      </c>
      <c r="E1721" s="1" t="s">
        <v>5059</v>
      </c>
      <c r="F1721" s="1" t="s">
        <v>5550</v>
      </c>
      <c r="G1721" s="1" t="s">
        <v>4807</v>
      </c>
      <c r="H1721" s="1"/>
      <c r="I1721" s="1"/>
      <c r="J1721" s="1"/>
      <c r="K1721" s="1"/>
      <c r="L1721">
        <v>1</v>
      </c>
      <c r="M1721">
        <v>1</v>
      </c>
      <c r="N1721" s="1"/>
      <c r="O1721" s="1"/>
    </row>
    <row r="1722" spans="1:15" x14ac:dyDescent="0.25">
      <c r="A1722" s="1" t="s">
        <v>3839</v>
      </c>
      <c r="B1722" t="s">
        <v>3840</v>
      </c>
      <c r="C1722" t="s">
        <v>1741</v>
      </c>
      <c r="D1722" t="s">
        <v>85</v>
      </c>
      <c r="E1722" s="1" t="s">
        <v>5059</v>
      </c>
      <c r="F1722" s="1"/>
      <c r="G1722" s="1"/>
      <c r="H1722" s="1"/>
      <c r="I1722" s="1"/>
      <c r="J1722" s="1"/>
      <c r="K1722" s="1"/>
      <c r="L1722">
        <v>0</v>
      </c>
      <c r="M1722">
        <v>0</v>
      </c>
      <c r="N1722" s="1"/>
      <c r="O1722" s="1"/>
    </row>
    <row r="1723" spans="1:15" x14ac:dyDescent="0.25">
      <c r="A1723" s="1" t="s">
        <v>2898</v>
      </c>
      <c r="B1723" t="s">
        <v>3841</v>
      </c>
      <c r="C1723" t="s">
        <v>1741</v>
      </c>
      <c r="D1723" t="s">
        <v>22</v>
      </c>
      <c r="E1723" s="1" t="s">
        <v>5059</v>
      </c>
      <c r="F1723" s="1"/>
      <c r="G1723" s="1"/>
      <c r="H1723" s="1"/>
      <c r="I1723" s="1"/>
      <c r="J1723" s="1"/>
      <c r="K1723" s="1"/>
      <c r="L1723">
        <v>0</v>
      </c>
      <c r="M1723">
        <v>0</v>
      </c>
      <c r="N1723" s="1"/>
      <c r="O1723" s="1"/>
    </row>
    <row r="1724" spans="1:15" x14ac:dyDescent="0.25">
      <c r="A1724" s="1" t="s">
        <v>3842</v>
      </c>
      <c r="B1724" t="s">
        <v>3843</v>
      </c>
      <c r="C1724" t="s">
        <v>1741</v>
      </c>
      <c r="D1724" t="s">
        <v>49</v>
      </c>
      <c r="E1724" s="1" t="s">
        <v>5059</v>
      </c>
      <c r="F1724" s="1" t="s">
        <v>5408</v>
      </c>
      <c r="G1724" s="1" t="s">
        <v>4807</v>
      </c>
      <c r="H1724" s="1"/>
      <c r="I1724" s="1"/>
      <c r="J1724" s="1"/>
      <c r="K1724" s="1"/>
      <c r="L1724">
        <v>1</v>
      </c>
      <c r="M1724">
        <v>1</v>
      </c>
      <c r="N1724" s="1"/>
      <c r="O1724" s="1"/>
    </row>
    <row r="1725" spans="1:15" x14ac:dyDescent="0.25">
      <c r="A1725" s="1" t="s">
        <v>3844</v>
      </c>
      <c r="B1725" t="s">
        <v>3845</v>
      </c>
      <c r="C1725" t="s">
        <v>1741</v>
      </c>
      <c r="D1725" t="s">
        <v>50</v>
      </c>
      <c r="E1725" s="1" t="s">
        <v>5059</v>
      </c>
      <c r="F1725" s="1"/>
      <c r="G1725" s="1"/>
      <c r="H1725" s="1"/>
      <c r="I1725" s="1"/>
      <c r="J1725" s="1"/>
      <c r="K1725" s="1"/>
      <c r="L1725">
        <v>0</v>
      </c>
      <c r="M1725">
        <v>0</v>
      </c>
      <c r="N1725" s="1"/>
      <c r="O1725" s="1"/>
    </row>
    <row r="1726" spans="1:15" x14ac:dyDescent="0.25">
      <c r="A1726" s="1" t="s">
        <v>3846</v>
      </c>
      <c r="B1726" t="s">
        <v>3847</v>
      </c>
      <c r="C1726" t="s">
        <v>2986</v>
      </c>
      <c r="D1726" t="s">
        <v>50</v>
      </c>
      <c r="E1726" s="1" t="s">
        <v>5059</v>
      </c>
      <c r="F1726" s="1"/>
      <c r="G1726" s="1"/>
      <c r="H1726" s="1"/>
      <c r="I1726" s="1"/>
      <c r="J1726" s="1"/>
      <c r="K1726" s="1"/>
      <c r="L1726">
        <v>0</v>
      </c>
      <c r="M1726">
        <v>0</v>
      </c>
      <c r="N1726" s="1"/>
      <c r="O1726" s="1"/>
    </row>
    <row r="1727" spans="1:15" x14ac:dyDescent="0.25">
      <c r="A1727" s="1" t="s">
        <v>3848</v>
      </c>
      <c r="B1727" t="s">
        <v>5594</v>
      </c>
      <c r="C1727" t="s">
        <v>1741</v>
      </c>
      <c r="D1727" t="s">
        <v>210</v>
      </c>
      <c r="E1727" s="1" t="s">
        <v>5059</v>
      </c>
      <c r="F1727" s="1" t="s">
        <v>5250</v>
      </c>
      <c r="G1727" s="1" t="s">
        <v>4807</v>
      </c>
      <c r="H1727" s="1"/>
      <c r="I1727" s="1"/>
      <c r="J1727" s="1"/>
      <c r="K1727" s="1"/>
      <c r="L1727">
        <v>1</v>
      </c>
      <c r="M1727">
        <v>1</v>
      </c>
      <c r="N1727" s="1"/>
      <c r="O1727" s="1"/>
    </row>
    <row r="1728" spans="1:15" x14ac:dyDescent="0.25">
      <c r="A1728" s="1" t="s">
        <v>2879</v>
      </c>
      <c r="B1728" t="s">
        <v>3850</v>
      </c>
      <c r="C1728" t="s">
        <v>2986</v>
      </c>
      <c r="D1728" t="s">
        <v>49</v>
      </c>
      <c r="E1728" s="1" t="s">
        <v>5059</v>
      </c>
      <c r="F1728" s="1"/>
      <c r="G1728" s="1"/>
      <c r="H1728" s="1"/>
      <c r="I1728" s="1"/>
      <c r="J1728" s="1"/>
      <c r="K1728" s="1"/>
      <c r="L1728">
        <v>0</v>
      </c>
      <c r="M1728">
        <v>0</v>
      </c>
      <c r="N1728" s="1"/>
      <c r="O1728" s="1"/>
    </row>
    <row r="1729" spans="1:15" x14ac:dyDescent="0.25">
      <c r="A1729" s="1" t="s">
        <v>3851</v>
      </c>
      <c r="B1729" t="s">
        <v>3852</v>
      </c>
      <c r="C1729" t="s">
        <v>2986</v>
      </c>
      <c r="D1729" t="s">
        <v>50</v>
      </c>
      <c r="E1729" s="1" t="s">
        <v>5059</v>
      </c>
      <c r="F1729" s="1"/>
      <c r="G1729" s="1"/>
      <c r="H1729" s="1"/>
      <c r="I1729" s="1"/>
      <c r="J1729" s="1"/>
      <c r="K1729" s="1"/>
      <c r="L1729">
        <v>0</v>
      </c>
      <c r="M1729">
        <v>0</v>
      </c>
      <c r="N1729" s="1"/>
      <c r="O1729" s="1"/>
    </row>
    <row r="1730" spans="1:15" x14ac:dyDescent="0.25">
      <c r="A1730" s="1" t="s">
        <v>2906</v>
      </c>
      <c r="B1730" t="s">
        <v>3853</v>
      </c>
      <c r="C1730" t="s">
        <v>1741</v>
      </c>
      <c r="D1730" t="s">
        <v>68</v>
      </c>
      <c r="E1730" s="1" t="s">
        <v>5059</v>
      </c>
      <c r="F1730" s="1"/>
      <c r="G1730" s="1"/>
      <c r="H1730" s="1"/>
      <c r="I1730" s="1"/>
      <c r="J1730" s="1"/>
      <c r="K1730" s="1"/>
      <c r="L1730">
        <v>0</v>
      </c>
      <c r="M1730">
        <v>0</v>
      </c>
      <c r="N1730" s="1"/>
      <c r="O1730" s="1"/>
    </row>
    <row r="1731" spans="1:15" x14ac:dyDescent="0.25">
      <c r="A1731" s="1" t="s">
        <v>3854</v>
      </c>
      <c r="B1731" t="s">
        <v>3855</v>
      </c>
      <c r="C1731" t="s">
        <v>2986</v>
      </c>
      <c r="D1731" t="s">
        <v>50</v>
      </c>
      <c r="E1731" s="1" t="s">
        <v>5059</v>
      </c>
      <c r="F1731" s="1"/>
      <c r="G1731" s="1"/>
      <c r="H1731" s="1"/>
      <c r="I1731" s="1"/>
      <c r="J1731" s="1"/>
      <c r="K1731" s="1"/>
      <c r="L1731">
        <v>0</v>
      </c>
      <c r="M1731">
        <v>0</v>
      </c>
      <c r="N1731" s="1"/>
      <c r="O1731" s="1"/>
    </row>
    <row r="1732" spans="1:15" x14ac:dyDescent="0.25">
      <c r="A1732" s="1" t="s">
        <v>3856</v>
      </c>
      <c r="B1732" t="s">
        <v>3857</v>
      </c>
      <c r="C1732" t="s">
        <v>1741</v>
      </c>
      <c r="D1732" t="s">
        <v>205</v>
      </c>
      <c r="E1732" s="1" t="s">
        <v>5059</v>
      </c>
      <c r="F1732" s="1" t="s">
        <v>5141</v>
      </c>
      <c r="G1732" s="1" t="s">
        <v>4827</v>
      </c>
      <c r="H1732" s="1"/>
      <c r="I1732" s="1"/>
      <c r="J1732" s="1"/>
      <c r="K1732" s="1"/>
      <c r="L1732">
        <v>1</v>
      </c>
      <c r="M1732">
        <v>1</v>
      </c>
      <c r="N1732" s="1"/>
      <c r="O1732" s="1"/>
    </row>
    <row r="1733" spans="1:15" x14ac:dyDescent="0.25">
      <c r="A1733" s="1" t="s">
        <v>3858</v>
      </c>
      <c r="B1733" t="s">
        <v>3859</v>
      </c>
      <c r="C1733" t="s">
        <v>2986</v>
      </c>
      <c r="D1733" t="s">
        <v>50</v>
      </c>
      <c r="E1733" s="1" t="s">
        <v>5059</v>
      </c>
      <c r="F1733" s="1"/>
      <c r="G1733" s="1"/>
      <c r="H1733" s="1"/>
      <c r="I1733" s="1"/>
      <c r="J1733" s="1"/>
      <c r="K1733" s="1"/>
      <c r="L1733">
        <v>0</v>
      </c>
      <c r="M1733">
        <v>0</v>
      </c>
      <c r="N1733" s="1"/>
      <c r="O1733" s="1"/>
    </row>
    <row r="1734" spans="1:15" x14ac:dyDescent="0.25">
      <c r="A1734" s="1" t="s">
        <v>3860</v>
      </c>
      <c r="B1734" t="s">
        <v>3861</v>
      </c>
      <c r="C1734" t="s">
        <v>2986</v>
      </c>
      <c r="D1734" t="s">
        <v>23</v>
      </c>
      <c r="E1734" s="1" t="s">
        <v>5059</v>
      </c>
      <c r="F1734" s="1"/>
      <c r="G1734" s="1"/>
      <c r="H1734" s="1"/>
      <c r="I1734" s="1"/>
      <c r="J1734" s="1"/>
      <c r="K1734" s="1"/>
      <c r="L1734">
        <v>0</v>
      </c>
      <c r="M1734">
        <v>0</v>
      </c>
      <c r="N1734" s="1"/>
      <c r="O1734" s="1"/>
    </row>
    <row r="1735" spans="1:15" x14ac:dyDescent="0.25">
      <c r="A1735" s="1" t="s">
        <v>2921</v>
      </c>
      <c r="B1735" t="s">
        <v>3862</v>
      </c>
      <c r="C1735" t="s">
        <v>2986</v>
      </c>
      <c r="D1735" t="s">
        <v>85</v>
      </c>
      <c r="E1735" s="1" t="s">
        <v>5059</v>
      </c>
      <c r="F1735" s="1"/>
      <c r="G1735" s="1"/>
      <c r="H1735" s="1"/>
      <c r="I1735" s="1"/>
      <c r="J1735" s="1"/>
      <c r="K1735" s="1"/>
      <c r="L1735">
        <v>0</v>
      </c>
      <c r="M1735">
        <v>0</v>
      </c>
      <c r="N1735" s="1"/>
      <c r="O1735" s="1"/>
    </row>
    <row r="1736" spans="1:15" x14ac:dyDescent="0.25">
      <c r="A1736" s="1" t="s">
        <v>3863</v>
      </c>
      <c r="B1736" t="s">
        <v>3864</v>
      </c>
      <c r="C1736" t="s">
        <v>2986</v>
      </c>
      <c r="D1736" t="s">
        <v>50</v>
      </c>
      <c r="E1736" s="1" t="s">
        <v>5059</v>
      </c>
      <c r="F1736" s="1"/>
      <c r="G1736" s="1"/>
      <c r="H1736" s="1"/>
      <c r="I1736" s="1"/>
      <c r="J1736" s="1"/>
      <c r="K1736" s="1"/>
      <c r="L1736">
        <v>0</v>
      </c>
      <c r="M1736">
        <v>0</v>
      </c>
      <c r="N1736" s="1"/>
      <c r="O1736" s="1"/>
    </row>
    <row r="1737" spans="1:15" x14ac:dyDescent="0.25">
      <c r="A1737" s="1" t="s">
        <v>3865</v>
      </c>
      <c r="B1737" t="s">
        <v>3866</v>
      </c>
      <c r="C1737" t="s">
        <v>1741</v>
      </c>
      <c r="D1737" t="s">
        <v>510</v>
      </c>
      <c r="E1737" s="1" t="s">
        <v>5059</v>
      </c>
      <c r="F1737" s="1"/>
      <c r="G1737" s="1"/>
      <c r="H1737" s="1"/>
      <c r="I1737" s="1"/>
      <c r="J1737" s="1"/>
      <c r="K1737" s="1"/>
      <c r="L1737">
        <v>0</v>
      </c>
      <c r="M1737">
        <v>0</v>
      </c>
      <c r="N1737" s="1"/>
      <c r="O1737" s="1"/>
    </row>
    <row r="1738" spans="1:15" x14ac:dyDescent="0.25">
      <c r="A1738" s="1" t="s">
        <v>3867</v>
      </c>
      <c r="B1738" t="s">
        <v>3868</v>
      </c>
      <c r="C1738" t="s">
        <v>2986</v>
      </c>
      <c r="D1738" t="s">
        <v>310</v>
      </c>
      <c r="E1738" s="1" t="s">
        <v>5059</v>
      </c>
      <c r="F1738" s="1"/>
      <c r="G1738" s="1"/>
      <c r="H1738" s="1"/>
      <c r="I1738" s="1"/>
      <c r="J1738" s="1"/>
      <c r="K1738" s="1"/>
      <c r="L1738">
        <v>0</v>
      </c>
      <c r="M1738">
        <v>0</v>
      </c>
      <c r="N1738" s="1"/>
      <c r="O1738" s="1"/>
    </row>
    <row r="1739" spans="1:15" x14ac:dyDescent="0.25">
      <c r="A1739" s="1" t="s">
        <v>3869</v>
      </c>
      <c r="B1739" t="s">
        <v>3870</v>
      </c>
      <c r="C1739" t="s">
        <v>2986</v>
      </c>
      <c r="D1739" t="s">
        <v>310</v>
      </c>
      <c r="E1739" s="1" t="s">
        <v>5059</v>
      </c>
      <c r="F1739" s="1" t="s">
        <v>5523</v>
      </c>
      <c r="G1739" s="1" t="s">
        <v>4807</v>
      </c>
      <c r="H1739" s="1"/>
      <c r="I1739" s="1"/>
      <c r="J1739" s="1"/>
      <c r="K1739" s="1"/>
      <c r="L1739">
        <v>1</v>
      </c>
      <c r="M1739">
        <v>1</v>
      </c>
      <c r="N1739" s="1"/>
      <c r="O1739" s="1"/>
    </row>
    <row r="1740" spans="1:15" x14ac:dyDescent="0.25">
      <c r="A1740" s="1" t="s">
        <v>3871</v>
      </c>
      <c r="B1740" t="s">
        <v>3872</v>
      </c>
      <c r="C1740" t="s">
        <v>2986</v>
      </c>
      <c r="D1740" t="s">
        <v>310</v>
      </c>
      <c r="E1740" s="1" t="s">
        <v>5059</v>
      </c>
      <c r="F1740" s="1"/>
      <c r="G1740" s="1"/>
      <c r="H1740" s="1"/>
      <c r="I1740" s="1"/>
      <c r="J1740" s="1"/>
      <c r="K1740" s="1"/>
      <c r="L1740">
        <v>0</v>
      </c>
      <c r="M1740">
        <v>0</v>
      </c>
      <c r="N1740" s="1"/>
      <c r="O1740" s="1"/>
    </row>
    <row r="1741" spans="1:15" x14ac:dyDescent="0.25">
      <c r="A1741" s="1" t="s">
        <v>3873</v>
      </c>
      <c r="B1741" t="s">
        <v>3874</v>
      </c>
      <c r="C1741" t="s">
        <v>2986</v>
      </c>
      <c r="D1741" t="s">
        <v>26</v>
      </c>
      <c r="E1741" s="1" t="s">
        <v>5059</v>
      </c>
      <c r="F1741" s="1"/>
      <c r="G1741" s="1"/>
      <c r="H1741" s="1"/>
      <c r="I1741" s="1"/>
      <c r="J1741" s="1"/>
      <c r="K1741" s="1"/>
      <c r="L1741">
        <v>0</v>
      </c>
      <c r="M1741">
        <v>0</v>
      </c>
      <c r="N1741" s="1"/>
      <c r="O1741" s="1"/>
    </row>
    <row r="1742" spans="1:15" x14ac:dyDescent="0.25">
      <c r="A1742" s="1" t="s">
        <v>3875</v>
      </c>
      <c r="B1742" t="s">
        <v>3876</v>
      </c>
      <c r="C1742" t="s">
        <v>2986</v>
      </c>
      <c r="D1742" t="s">
        <v>6</v>
      </c>
      <c r="E1742" s="1" t="s">
        <v>5059</v>
      </c>
      <c r="F1742" s="1"/>
      <c r="G1742" s="1"/>
      <c r="H1742" s="1"/>
      <c r="I1742" s="1"/>
      <c r="J1742" s="1"/>
      <c r="K1742" s="1"/>
      <c r="L1742">
        <v>0</v>
      </c>
      <c r="M1742">
        <v>0</v>
      </c>
      <c r="N1742" s="1"/>
      <c r="O1742" s="1"/>
    </row>
    <row r="1743" spans="1:15" x14ac:dyDescent="0.25">
      <c r="A1743" s="1" t="s">
        <v>3877</v>
      </c>
      <c r="B1743" t="s">
        <v>3878</v>
      </c>
      <c r="C1743" t="s">
        <v>1746</v>
      </c>
      <c r="D1743" t="s">
        <v>205</v>
      </c>
      <c r="E1743" s="1" t="s">
        <v>5059</v>
      </c>
      <c r="F1743" s="1" t="s">
        <v>5125</v>
      </c>
      <c r="G1743" s="1" t="s">
        <v>4807</v>
      </c>
      <c r="H1743" s="1"/>
      <c r="I1743" s="1"/>
      <c r="J1743" s="1"/>
      <c r="K1743" s="1"/>
      <c r="L1743">
        <v>1</v>
      </c>
      <c r="M1743">
        <v>1</v>
      </c>
      <c r="N1743" s="1"/>
      <c r="O1743" s="1"/>
    </row>
    <row r="1744" spans="1:15" x14ac:dyDescent="0.25">
      <c r="A1744" s="1" t="s">
        <v>3879</v>
      </c>
      <c r="B1744" t="s">
        <v>3880</v>
      </c>
      <c r="C1744" t="s">
        <v>1741</v>
      </c>
      <c r="D1744" t="s">
        <v>50</v>
      </c>
      <c r="E1744" s="1" t="s">
        <v>5059</v>
      </c>
      <c r="F1744" s="1"/>
      <c r="G1744" s="1"/>
      <c r="H1744" s="1"/>
      <c r="I1744" s="1"/>
      <c r="J1744" s="1"/>
      <c r="K1744" s="1"/>
      <c r="L1744">
        <v>0</v>
      </c>
      <c r="M1744">
        <v>0</v>
      </c>
      <c r="N1744" s="1"/>
      <c r="O1744" s="1"/>
    </row>
    <row r="1745" spans="1:15" x14ac:dyDescent="0.25">
      <c r="A1745" s="1" t="s">
        <v>3881</v>
      </c>
      <c r="B1745" t="s">
        <v>3882</v>
      </c>
      <c r="C1745" t="s">
        <v>2986</v>
      </c>
      <c r="D1745" t="s">
        <v>205</v>
      </c>
      <c r="E1745" s="1" t="s">
        <v>5059</v>
      </c>
      <c r="F1745" s="1" t="s">
        <v>5385</v>
      </c>
      <c r="G1745" s="1" t="s">
        <v>4807</v>
      </c>
      <c r="H1745" s="1"/>
      <c r="I1745" s="1"/>
      <c r="J1745" s="1"/>
      <c r="K1745" s="1"/>
      <c r="L1745">
        <v>1</v>
      </c>
      <c r="M1745">
        <v>1</v>
      </c>
      <c r="N1745" s="1"/>
      <c r="O1745" s="1"/>
    </row>
    <row r="1746" spans="1:15" x14ac:dyDescent="0.25">
      <c r="A1746" s="1" t="s">
        <v>3883</v>
      </c>
      <c r="B1746" t="s">
        <v>3884</v>
      </c>
      <c r="C1746" t="s">
        <v>2986</v>
      </c>
      <c r="D1746" t="s">
        <v>6</v>
      </c>
      <c r="E1746" s="1" t="s">
        <v>5059</v>
      </c>
      <c r="F1746" s="1"/>
      <c r="G1746" s="1"/>
      <c r="H1746" s="1"/>
      <c r="I1746" s="1"/>
      <c r="J1746" s="1"/>
      <c r="K1746" s="1"/>
      <c r="L1746">
        <v>0</v>
      </c>
      <c r="M1746">
        <v>0</v>
      </c>
      <c r="N1746" s="1"/>
      <c r="O1746" s="1"/>
    </row>
    <row r="1747" spans="1:15" x14ac:dyDescent="0.25">
      <c r="A1747" s="1" t="s">
        <v>3885</v>
      </c>
      <c r="B1747" t="s">
        <v>3886</v>
      </c>
      <c r="C1747" t="s">
        <v>2986</v>
      </c>
      <c r="D1747" t="s">
        <v>510</v>
      </c>
      <c r="E1747" s="1" t="s">
        <v>5059</v>
      </c>
      <c r="F1747" s="1"/>
      <c r="G1747" s="1"/>
      <c r="H1747" s="1"/>
      <c r="I1747" s="1"/>
      <c r="J1747" s="1"/>
      <c r="K1747" s="1"/>
      <c r="L1747">
        <v>0</v>
      </c>
      <c r="M1747">
        <v>0</v>
      </c>
      <c r="N1747" s="1"/>
      <c r="O1747" s="1"/>
    </row>
    <row r="1748" spans="1:15" x14ac:dyDescent="0.25">
      <c r="A1748" s="1" t="s">
        <v>3887</v>
      </c>
      <c r="B1748" t="s">
        <v>3888</v>
      </c>
      <c r="C1748" t="s">
        <v>2986</v>
      </c>
      <c r="D1748" t="s">
        <v>151</v>
      </c>
      <c r="E1748" s="1" t="s">
        <v>5059</v>
      </c>
      <c r="F1748" s="1" t="s">
        <v>5324</v>
      </c>
      <c r="G1748" s="1" t="s">
        <v>4807</v>
      </c>
      <c r="H1748" s="1"/>
      <c r="I1748" s="1"/>
      <c r="J1748" s="1"/>
      <c r="K1748" s="1"/>
      <c r="L1748">
        <v>1</v>
      </c>
      <c r="M1748">
        <v>1</v>
      </c>
      <c r="N1748" s="1"/>
      <c r="O1748" s="1"/>
    </row>
    <row r="1749" spans="1:15" x14ac:dyDescent="0.25">
      <c r="A1749" s="1" t="s">
        <v>3889</v>
      </c>
      <c r="B1749" t="s">
        <v>3890</v>
      </c>
      <c r="C1749" t="s">
        <v>2986</v>
      </c>
      <c r="D1749" t="s">
        <v>50</v>
      </c>
      <c r="E1749" s="1" t="s">
        <v>5059</v>
      </c>
      <c r="F1749" s="1" t="s">
        <v>4582</v>
      </c>
      <c r="G1749" s="1" t="s">
        <v>4807</v>
      </c>
      <c r="H1749" s="1"/>
      <c r="I1749" s="1"/>
      <c r="J1749" s="1"/>
      <c r="K1749" s="1"/>
      <c r="L1749">
        <v>1</v>
      </c>
      <c r="M1749">
        <v>1</v>
      </c>
      <c r="N1749" s="1"/>
      <c r="O1749" s="1"/>
    </row>
    <row r="1750" spans="1:15" x14ac:dyDescent="0.25">
      <c r="A1750" s="1" t="s">
        <v>3891</v>
      </c>
      <c r="B1750" t="s">
        <v>3892</v>
      </c>
      <c r="C1750" t="s">
        <v>1741</v>
      </c>
      <c r="D1750" t="s">
        <v>49</v>
      </c>
      <c r="E1750" s="1" t="s">
        <v>5059</v>
      </c>
      <c r="F1750" s="1" t="s">
        <v>5408</v>
      </c>
      <c r="G1750" s="1" t="s">
        <v>4807</v>
      </c>
      <c r="H1750" s="1"/>
      <c r="I1750" s="1"/>
      <c r="J1750" s="1"/>
      <c r="K1750" s="1"/>
      <c r="L1750">
        <v>1</v>
      </c>
      <c r="M1750">
        <v>1</v>
      </c>
      <c r="N1750" s="1"/>
      <c r="O1750" s="1"/>
    </row>
    <row r="1751" spans="1:15" x14ac:dyDescent="0.25">
      <c r="A1751" s="1" t="s">
        <v>3893</v>
      </c>
      <c r="B1751" t="s">
        <v>3894</v>
      </c>
      <c r="C1751" t="s">
        <v>2986</v>
      </c>
      <c r="D1751" t="s">
        <v>353</v>
      </c>
      <c r="E1751" s="1" t="s">
        <v>5059</v>
      </c>
      <c r="F1751" s="1"/>
      <c r="G1751" s="1"/>
      <c r="H1751" s="1"/>
      <c r="I1751" s="1"/>
      <c r="J1751" s="1"/>
      <c r="K1751" s="1"/>
      <c r="L1751">
        <v>0</v>
      </c>
      <c r="M1751">
        <v>0</v>
      </c>
      <c r="N1751" s="1"/>
      <c r="O1751" s="1"/>
    </row>
    <row r="1752" spans="1:15" x14ac:dyDescent="0.25">
      <c r="A1752" s="1" t="s">
        <v>3895</v>
      </c>
      <c r="B1752" t="s">
        <v>3896</v>
      </c>
      <c r="C1752" t="s">
        <v>1741</v>
      </c>
      <c r="D1752" t="s">
        <v>310</v>
      </c>
      <c r="E1752" s="1" t="s">
        <v>5059</v>
      </c>
      <c r="F1752" s="1"/>
      <c r="G1752" s="1"/>
      <c r="H1752" s="1"/>
      <c r="I1752" s="1"/>
      <c r="J1752" s="1"/>
      <c r="K1752" s="1"/>
      <c r="L1752">
        <v>0</v>
      </c>
      <c r="M1752">
        <v>0</v>
      </c>
      <c r="N1752" s="1"/>
      <c r="O1752" s="1"/>
    </row>
    <row r="1753" spans="1:15" x14ac:dyDescent="0.25">
      <c r="A1753" s="1" t="s">
        <v>3897</v>
      </c>
      <c r="B1753" t="s">
        <v>3898</v>
      </c>
      <c r="C1753" t="s">
        <v>1741</v>
      </c>
      <c r="D1753" t="s">
        <v>168</v>
      </c>
      <c r="E1753" s="1" t="s">
        <v>5059</v>
      </c>
      <c r="F1753" s="1"/>
      <c r="G1753" s="1"/>
      <c r="H1753" s="1"/>
      <c r="I1753" s="1"/>
      <c r="J1753" s="1"/>
      <c r="K1753" s="1"/>
      <c r="L1753">
        <v>0</v>
      </c>
      <c r="M1753">
        <v>0</v>
      </c>
      <c r="N1753" s="1"/>
      <c r="O1753" s="1"/>
    </row>
    <row r="1754" spans="1:15" x14ac:dyDescent="0.25">
      <c r="A1754" s="1" t="s">
        <v>3899</v>
      </c>
      <c r="B1754" t="s">
        <v>3900</v>
      </c>
      <c r="C1754" t="s">
        <v>1741</v>
      </c>
      <c r="D1754" t="s">
        <v>310</v>
      </c>
      <c r="E1754" s="1" t="s">
        <v>5059</v>
      </c>
      <c r="F1754" s="1"/>
      <c r="G1754" s="1"/>
      <c r="H1754" s="1"/>
      <c r="I1754" s="1"/>
      <c r="J1754" s="1"/>
      <c r="K1754" s="1"/>
      <c r="L1754">
        <v>0</v>
      </c>
      <c r="M1754">
        <v>0</v>
      </c>
      <c r="N1754" s="1"/>
      <c r="O1754" s="1"/>
    </row>
    <row r="1755" spans="1:15" x14ac:dyDescent="0.25">
      <c r="A1755" s="1" t="s">
        <v>3901</v>
      </c>
      <c r="B1755" t="s">
        <v>3902</v>
      </c>
      <c r="C1755" t="s">
        <v>2986</v>
      </c>
      <c r="D1755" t="s">
        <v>7</v>
      </c>
      <c r="E1755" s="1" t="s">
        <v>5059</v>
      </c>
      <c r="F1755" s="1" t="s">
        <v>5458</v>
      </c>
      <c r="G1755" s="1" t="s">
        <v>4807</v>
      </c>
      <c r="H1755" s="1"/>
      <c r="I1755" s="1"/>
      <c r="J1755" s="1"/>
      <c r="K1755" s="1"/>
      <c r="L1755">
        <v>1</v>
      </c>
      <c r="M1755">
        <v>1</v>
      </c>
      <c r="N1755" s="1"/>
      <c r="O1755" s="1"/>
    </row>
    <row r="1756" spans="1:15" x14ac:dyDescent="0.25">
      <c r="A1756" s="1" t="s">
        <v>3903</v>
      </c>
      <c r="B1756" t="s">
        <v>3904</v>
      </c>
      <c r="C1756" t="s">
        <v>2986</v>
      </c>
      <c r="D1756" t="s">
        <v>233</v>
      </c>
      <c r="E1756" s="1" t="s">
        <v>5059</v>
      </c>
      <c r="F1756" s="1" t="s">
        <v>5032</v>
      </c>
      <c r="G1756" s="1" t="s">
        <v>4807</v>
      </c>
      <c r="H1756" s="1"/>
      <c r="I1756" s="1"/>
      <c r="J1756" s="1"/>
      <c r="K1756" s="1"/>
      <c r="L1756">
        <v>1</v>
      </c>
      <c r="M1756">
        <v>1</v>
      </c>
      <c r="N1756" s="1"/>
      <c r="O1756" s="1"/>
    </row>
    <row r="1757" spans="1:15" x14ac:dyDescent="0.25">
      <c r="A1757" s="1" t="s">
        <v>3905</v>
      </c>
      <c r="B1757" t="s">
        <v>3906</v>
      </c>
      <c r="C1757" t="s">
        <v>5</v>
      </c>
      <c r="D1757" t="s">
        <v>68</v>
      </c>
      <c r="E1757" s="1" t="s">
        <v>5059</v>
      </c>
      <c r="F1757" s="1" t="s">
        <v>5635</v>
      </c>
      <c r="G1757" s="1" t="s">
        <v>4807</v>
      </c>
      <c r="H1757" s="1"/>
      <c r="I1757" s="1"/>
      <c r="J1757" s="1"/>
      <c r="K1757" s="1"/>
      <c r="L1757">
        <v>1</v>
      </c>
      <c r="M1757">
        <v>1</v>
      </c>
      <c r="N1757" s="1"/>
      <c r="O1757" s="1"/>
    </row>
    <row r="1758" spans="1:15" x14ac:dyDescent="0.25">
      <c r="A1758" s="1" t="s">
        <v>3907</v>
      </c>
      <c r="B1758" t="s">
        <v>3908</v>
      </c>
      <c r="C1758" t="s">
        <v>5</v>
      </c>
      <c r="D1758" t="s">
        <v>151</v>
      </c>
      <c r="E1758" s="1" t="s">
        <v>5059</v>
      </c>
      <c r="F1758" s="1" t="s">
        <v>5381</v>
      </c>
      <c r="G1758" s="1" t="s">
        <v>4807</v>
      </c>
      <c r="H1758" s="1"/>
      <c r="I1758" s="1"/>
      <c r="J1758" s="1"/>
      <c r="K1758" s="1"/>
      <c r="L1758">
        <v>1</v>
      </c>
      <c r="M1758">
        <v>1</v>
      </c>
      <c r="N1758" s="1"/>
      <c r="O1758" s="1"/>
    </row>
    <row r="1759" spans="1:15" x14ac:dyDescent="0.25">
      <c r="A1759" s="1" t="s">
        <v>3911</v>
      </c>
      <c r="B1759" t="s">
        <v>3912</v>
      </c>
      <c r="C1759" t="s">
        <v>2986</v>
      </c>
      <c r="D1759" t="s">
        <v>49</v>
      </c>
      <c r="E1759" s="1" t="s">
        <v>5059</v>
      </c>
      <c r="F1759" s="1"/>
      <c r="G1759" s="1"/>
      <c r="H1759" s="1"/>
      <c r="I1759" s="1"/>
      <c r="J1759" s="1"/>
      <c r="K1759" s="1"/>
      <c r="L1759">
        <v>0</v>
      </c>
      <c r="M1759">
        <v>0</v>
      </c>
      <c r="N1759" s="1"/>
      <c r="O1759" s="1"/>
    </row>
    <row r="1760" spans="1:15" x14ac:dyDescent="0.25">
      <c r="A1760" s="1" t="s">
        <v>2936</v>
      </c>
      <c r="B1760" t="s">
        <v>3913</v>
      </c>
      <c r="C1760" t="s">
        <v>2986</v>
      </c>
      <c r="D1760" t="s">
        <v>310</v>
      </c>
      <c r="E1760" s="1" t="s">
        <v>5059</v>
      </c>
      <c r="F1760" s="1" t="s">
        <v>5455</v>
      </c>
      <c r="G1760" s="1" t="s">
        <v>4807</v>
      </c>
      <c r="H1760" s="1"/>
      <c r="I1760" s="1"/>
      <c r="J1760" s="1"/>
      <c r="K1760" s="1"/>
      <c r="L1760">
        <v>1</v>
      </c>
      <c r="M1760">
        <v>1</v>
      </c>
      <c r="N1760" s="1"/>
      <c r="O1760" s="1"/>
    </row>
    <row r="1761" spans="1:15" x14ac:dyDescent="0.25">
      <c r="A1761" s="1" t="s">
        <v>3914</v>
      </c>
      <c r="B1761" t="s">
        <v>5364</v>
      </c>
      <c r="C1761" t="s">
        <v>1741</v>
      </c>
      <c r="D1761" t="s">
        <v>50</v>
      </c>
      <c r="E1761" s="1" t="s">
        <v>5059</v>
      </c>
      <c r="F1761" s="1"/>
      <c r="G1761" s="1"/>
      <c r="H1761" s="1"/>
      <c r="I1761" s="1"/>
      <c r="J1761" s="1"/>
      <c r="K1761" s="1"/>
      <c r="L1761">
        <v>0</v>
      </c>
      <c r="M1761">
        <v>0</v>
      </c>
      <c r="N1761" s="1"/>
      <c r="O1761" s="1"/>
    </row>
    <row r="1762" spans="1:15" x14ac:dyDescent="0.25">
      <c r="A1762" s="1" t="s">
        <v>3916</v>
      </c>
      <c r="B1762" t="s">
        <v>3917</v>
      </c>
      <c r="C1762" t="s">
        <v>2986</v>
      </c>
      <c r="D1762" t="s">
        <v>353</v>
      </c>
      <c r="E1762" s="1" t="s">
        <v>5059</v>
      </c>
      <c r="F1762" s="1" t="s">
        <v>5628</v>
      </c>
      <c r="G1762" s="1" t="s">
        <v>4827</v>
      </c>
      <c r="H1762" s="1"/>
      <c r="I1762" s="1"/>
      <c r="J1762" s="1"/>
      <c r="K1762" s="1"/>
      <c r="L1762">
        <v>1</v>
      </c>
      <c r="M1762">
        <v>1</v>
      </c>
      <c r="N1762" s="1"/>
      <c r="O1762" s="1"/>
    </row>
    <row r="1763" spans="1:15" x14ac:dyDescent="0.25">
      <c r="A1763" s="1" t="s">
        <v>3918</v>
      </c>
      <c r="B1763" t="s">
        <v>3919</v>
      </c>
      <c r="C1763" t="s">
        <v>2986</v>
      </c>
      <c r="D1763" t="s">
        <v>23</v>
      </c>
      <c r="E1763" s="1" t="s">
        <v>5059</v>
      </c>
      <c r="F1763" s="1"/>
      <c r="G1763" s="1"/>
      <c r="H1763" s="1"/>
      <c r="I1763" s="1"/>
      <c r="J1763" s="1"/>
      <c r="K1763" s="1"/>
      <c r="L1763">
        <v>0</v>
      </c>
      <c r="M1763">
        <v>0</v>
      </c>
      <c r="N1763" s="1"/>
      <c r="O1763" s="1"/>
    </row>
    <row r="1764" spans="1:15" x14ac:dyDescent="0.25">
      <c r="A1764" s="1" t="s">
        <v>3920</v>
      </c>
      <c r="B1764" t="s">
        <v>3921</v>
      </c>
      <c r="C1764" t="s">
        <v>1741</v>
      </c>
      <c r="D1764" t="s">
        <v>50</v>
      </c>
      <c r="E1764" s="1" t="s">
        <v>5059</v>
      </c>
      <c r="F1764" s="1"/>
      <c r="G1764" s="1"/>
      <c r="H1764" s="1"/>
      <c r="I1764" s="1"/>
      <c r="J1764" s="1"/>
      <c r="K1764" s="1"/>
      <c r="L1764">
        <v>0</v>
      </c>
      <c r="M1764">
        <v>0</v>
      </c>
      <c r="N1764" s="1"/>
      <c r="O1764" s="1"/>
    </row>
    <row r="1765" spans="1:15" x14ac:dyDescent="0.25">
      <c r="A1765" s="1" t="s">
        <v>3922</v>
      </c>
      <c r="B1765" t="s">
        <v>3923</v>
      </c>
      <c r="C1765" t="s">
        <v>2986</v>
      </c>
      <c r="D1765" t="s">
        <v>23</v>
      </c>
      <c r="E1765" s="1" t="s">
        <v>5059</v>
      </c>
      <c r="F1765" s="1"/>
      <c r="G1765" s="1"/>
      <c r="H1765" s="1"/>
      <c r="I1765" s="1"/>
      <c r="J1765" s="1"/>
      <c r="K1765" s="1"/>
      <c r="L1765">
        <v>0</v>
      </c>
      <c r="M1765">
        <v>0</v>
      </c>
      <c r="N1765" s="1"/>
      <c r="O1765" s="1"/>
    </row>
    <row r="1766" spans="1:15" x14ac:dyDescent="0.25">
      <c r="A1766" s="1" t="s">
        <v>3924</v>
      </c>
      <c r="B1766" t="s">
        <v>3925</v>
      </c>
      <c r="C1766" t="s">
        <v>1741</v>
      </c>
      <c r="D1766" t="s">
        <v>50</v>
      </c>
      <c r="E1766" s="1" t="s">
        <v>5059</v>
      </c>
      <c r="F1766" s="1" t="s">
        <v>4589</v>
      </c>
      <c r="G1766" s="1" t="s">
        <v>4809</v>
      </c>
      <c r="H1766" s="1"/>
      <c r="I1766" s="1"/>
      <c r="J1766" s="1"/>
      <c r="K1766" s="1"/>
      <c r="L1766">
        <v>1</v>
      </c>
      <c r="M1766">
        <v>1</v>
      </c>
      <c r="N1766" s="1"/>
      <c r="O1766" s="1"/>
    </row>
    <row r="1767" spans="1:15" x14ac:dyDescent="0.25">
      <c r="A1767" s="1" t="s">
        <v>3926</v>
      </c>
      <c r="B1767" t="s">
        <v>3927</v>
      </c>
      <c r="C1767" t="s">
        <v>1741</v>
      </c>
      <c r="D1767" t="s">
        <v>26</v>
      </c>
      <c r="E1767" s="1" t="s">
        <v>5059</v>
      </c>
      <c r="F1767" s="1" t="s">
        <v>5458</v>
      </c>
      <c r="G1767" s="1" t="s">
        <v>4807</v>
      </c>
      <c r="H1767" s="1"/>
      <c r="I1767" s="1"/>
      <c r="J1767" s="1"/>
      <c r="K1767" s="1"/>
      <c r="L1767">
        <v>1</v>
      </c>
      <c r="M1767">
        <v>1</v>
      </c>
      <c r="N1767" s="1"/>
      <c r="O1767" s="1"/>
    </row>
    <row r="1768" spans="1:15" x14ac:dyDescent="0.25">
      <c r="A1768" s="1" t="s">
        <v>3928</v>
      </c>
      <c r="B1768" t="s">
        <v>3929</v>
      </c>
      <c r="C1768" t="s">
        <v>2986</v>
      </c>
      <c r="D1768" t="s">
        <v>50</v>
      </c>
      <c r="E1768" s="1" t="s">
        <v>5059</v>
      </c>
      <c r="F1768" s="1"/>
      <c r="G1768" s="1"/>
      <c r="H1768" s="1"/>
      <c r="I1768" s="1"/>
      <c r="J1768" s="1"/>
      <c r="K1768" s="1"/>
      <c r="L1768">
        <v>0</v>
      </c>
      <c r="M1768">
        <v>0</v>
      </c>
      <c r="N1768" s="1"/>
      <c r="O1768" s="1"/>
    </row>
    <row r="1769" spans="1:15" x14ac:dyDescent="0.25">
      <c r="A1769" s="1" t="s">
        <v>3930</v>
      </c>
      <c r="B1769" t="s">
        <v>3931</v>
      </c>
      <c r="C1769" t="s">
        <v>2986</v>
      </c>
      <c r="D1769" t="s">
        <v>353</v>
      </c>
      <c r="E1769" s="1" t="s">
        <v>5059</v>
      </c>
      <c r="F1769" s="1"/>
      <c r="G1769" s="1"/>
      <c r="H1769" s="1"/>
      <c r="I1769" s="1"/>
      <c r="J1769" s="1"/>
      <c r="K1769" s="1"/>
      <c r="L1769">
        <v>0</v>
      </c>
      <c r="M1769">
        <v>0</v>
      </c>
      <c r="N1769" s="1"/>
      <c r="O1769" s="1"/>
    </row>
    <row r="1770" spans="1:15" x14ac:dyDescent="0.25">
      <c r="A1770" s="1" t="s">
        <v>3932</v>
      </c>
      <c r="B1770" t="s">
        <v>3933</v>
      </c>
      <c r="C1770" t="s">
        <v>5</v>
      </c>
      <c r="D1770" t="s">
        <v>49</v>
      </c>
      <c r="E1770" s="1" t="s">
        <v>5059</v>
      </c>
      <c r="F1770" s="1" t="s">
        <v>5423</v>
      </c>
      <c r="G1770" s="1" t="s">
        <v>4807</v>
      </c>
      <c r="H1770" s="1"/>
      <c r="I1770" s="1"/>
      <c r="J1770" s="1"/>
      <c r="K1770" s="1"/>
      <c r="L1770">
        <v>1</v>
      </c>
      <c r="M1770">
        <v>1</v>
      </c>
      <c r="N1770" s="1"/>
      <c r="O1770" s="1"/>
    </row>
    <row r="1771" spans="1:15" x14ac:dyDescent="0.25">
      <c r="A1771" s="1" t="s">
        <v>3934</v>
      </c>
      <c r="B1771" t="s">
        <v>3935</v>
      </c>
      <c r="C1771" t="s">
        <v>1741</v>
      </c>
      <c r="D1771" t="s">
        <v>68</v>
      </c>
      <c r="E1771" s="1" t="s">
        <v>5059</v>
      </c>
      <c r="F1771" s="1"/>
      <c r="G1771" s="1"/>
      <c r="H1771" s="1"/>
      <c r="I1771" s="1"/>
      <c r="J1771" s="1"/>
      <c r="K1771" s="1"/>
      <c r="L1771">
        <v>0</v>
      </c>
      <c r="M1771">
        <v>0</v>
      </c>
      <c r="N1771" s="1"/>
      <c r="O1771" s="1"/>
    </row>
    <row r="1772" spans="1:15" x14ac:dyDescent="0.25">
      <c r="A1772" s="1" t="s">
        <v>3938</v>
      </c>
      <c r="B1772" t="s">
        <v>3939</v>
      </c>
      <c r="C1772" t="s">
        <v>2986</v>
      </c>
      <c r="D1772" t="s">
        <v>23</v>
      </c>
      <c r="E1772" s="1" t="s">
        <v>5059</v>
      </c>
      <c r="F1772" s="1"/>
      <c r="G1772" s="1"/>
      <c r="H1772" s="1"/>
      <c r="I1772" s="1"/>
      <c r="J1772" s="1"/>
      <c r="K1772" s="1"/>
      <c r="L1772">
        <v>0</v>
      </c>
      <c r="M1772">
        <v>0</v>
      </c>
      <c r="N1772" s="1"/>
      <c r="O1772" s="1"/>
    </row>
    <row r="1773" spans="1:15" x14ac:dyDescent="0.25">
      <c r="A1773" s="1" t="s">
        <v>3940</v>
      </c>
      <c r="B1773" t="s">
        <v>3941</v>
      </c>
      <c r="C1773" t="s">
        <v>2986</v>
      </c>
      <c r="D1773" t="s">
        <v>50</v>
      </c>
      <c r="E1773" s="1" t="s">
        <v>5059</v>
      </c>
      <c r="F1773" s="1" t="s">
        <v>5118</v>
      </c>
      <c r="G1773" s="1" t="s">
        <v>4807</v>
      </c>
      <c r="H1773" s="1"/>
      <c r="I1773" s="1"/>
      <c r="J1773" s="1"/>
      <c r="K1773" s="1"/>
      <c r="L1773">
        <v>1</v>
      </c>
      <c r="M1773">
        <v>1</v>
      </c>
      <c r="N1773" s="1"/>
      <c r="O1773" s="1"/>
    </row>
    <row r="1774" spans="1:15" x14ac:dyDescent="0.25">
      <c r="A1774" s="1" t="s">
        <v>3944</v>
      </c>
      <c r="B1774" t="s">
        <v>3945</v>
      </c>
      <c r="C1774" t="s">
        <v>2986</v>
      </c>
      <c r="D1774" t="s">
        <v>310</v>
      </c>
      <c r="E1774" s="1" t="s">
        <v>5059</v>
      </c>
      <c r="F1774" s="1"/>
      <c r="G1774" s="1"/>
      <c r="H1774" s="1"/>
      <c r="I1774" s="1"/>
      <c r="J1774" s="1"/>
      <c r="K1774" s="1"/>
      <c r="L1774">
        <v>0</v>
      </c>
      <c r="M1774">
        <v>0</v>
      </c>
      <c r="N1774" s="1"/>
      <c r="O1774" s="1"/>
    </row>
    <row r="1775" spans="1:15" x14ac:dyDescent="0.25">
      <c r="A1775" s="1" t="s">
        <v>2939</v>
      </c>
      <c r="B1775" t="s">
        <v>3946</v>
      </c>
      <c r="C1775" t="s">
        <v>2986</v>
      </c>
      <c r="D1775" t="s">
        <v>23</v>
      </c>
      <c r="E1775" s="1" t="s">
        <v>5059</v>
      </c>
      <c r="F1775" s="1"/>
      <c r="G1775" s="1"/>
      <c r="H1775" s="1"/>
      <c r="I1775" s="1"/>
      <c r="J1775" s="1"/>
      <c r="K1775" s="1"/>
      <c r="L1775">
        <v>0</v>
      </c>
      <c r="M1775">
        <v>0</v>
      </c>
      <c r="N1775" s="1"/>
      <c r="O1775" s="1"/>
    </row>
    <row r="1776" spans="1:15" x14ac:dyDescent="0.25">
      <c r="A1776" s="1" t="s">
        <v>3947</v>
      </c>
      <c r="B1776" t="s">
        <v>3948</v>
      </c>
      <c r="C1776" t="s">
        <v>1741</v>
      </c>
      <c r="D1776" t="s">
        <v>59</v>
      </c>
      <c r="E1776" s="1" t="s">
        <v>5059</v>
      </c>
      <c r="F1776" s="1"/>
      <c r="G1776" s="1"/>
      <c r="H1776" s="1"/>
      <c r="I1776" s="1"/>
      <c r="J1776" s="1"/>
      <c r="K1776" s="1"/>
      <c r="L1776">
        <v>0</v>
      </c>
      <c r="M1776">
        <v>0</v>
      </c>
      <c r="N1776" s="1"/>
      <c r="O1776" s="1"/>
    </row>
    <row r="1777" spans="1:15" x14ac:dyDescent="0.25">
      <c r="A1777" s="1" t="s">
        <v>2893</v>
      </c>
      <c r="B1777" t="s">
        <v>3949</v>
      </c>
      <c r="C1777" t="s">
        <v>2986</v>
      </c>
      <c r="D1777" t="s">
        <v>23</v>
      </c>
      <c r="E1777" s="1" t="s">
        <v>5059</v>
      </c>
      <c r="F1777" s="1" t="s">
        <v>4589</v>
      </c>
      <c r="G1777" s="1" t="s">
        <v>4813</v>
      </c>
      <c r="H1777" s="1"/>
      <c r="I1777" s="1"/>
      <c r="J1777" s="1"/>
      <c r="K1777" s="1"/>
      <c r="L1777">
        <v>1</v>
      </c>
      <c r="M1777">
        <v>1</v>
      </c>
      <c r="N1777" s="1"/>
      <c r="O1777" s="1"/>
    </row>
    <row r="1778" spans="1:15" x14ac:dyDescent="0.25">
      <c r="A1778" s="1" t="s">
        <v>3950</v>
      </c>
      <c r="B1778" t="s">
        <v>3951</v>
      </c>
      <c r="C1778" t="s">
        <v>2986</v>
      </c>
      <c r="D1778" t="s">
        <v>310</v>
      </c>
      <c r="E1778" s="1" t="s">
        <v>5059</v>
      </c>
      <c r="F1778" s="1" t="s">
        <v>4618</v>
      </c>
      <c r="G1778" s="1" t="s">
        <v>4807</v>
      </c>
      <c r="H1778" s="1"/>
      <c r="I1778" s="1"/>
      <c r="J1778" s="1"/>
      <c r="K1778" s="1"/>
      <c r="L1778">
        <v>1</v>
      </c>
      <c r="M1778">
        <v>1</v>
      </c>
      <c r="N1778" s="1"/>
      <c r="O1778" s="1"/>
    </row>
    <row r="1779" spans="1:15" x14ac:dyDescent="0.25">
      <c r="A1779" s="1" t="s">
        <v>2904</v>
      </c>
      <c r="B1779" t="s">
        <v>3952</v>
      </c>
      <c r="C1779" t="s">
        <v>1741</v>
      </c>
      <c r="D1779" t="s">
        <v>6</v>
      </c>
      <c r="E1779" s="1" t="s">
        <v>5059</v>
      </c>
      <c r="F1779" s="1"/>
      <c r="G1779" s="1"/>
      <c r="H1779" s="1"/>
      <c r="I1779" s="1"/>
      <c r="J1779" s="1"/>
      <c r="K1779" s="1"/>
      <c r="L1779">
        <v>0</v>
      </c>
      <c r="M1779">
        <v>0</v>
      </c>
      <c r="N1779" s="1"/>
      <c r="O1779" s="1"/>
    </row>
    <row r="1780" spans="1:15" x14ac:dyDescent="0.25">
      <c r="A1780" s="1" t="s">
        <v>2877</v>
      </c>
      <c r="B1780" t="s">
        <v>3953</v>
      </c>
      <c r="C1780" t="s">
        <v>1741</v>
      </c>
      <c r="D1780" t="s">
        <v>205</v>
      </c>
      <c r="E1780" s="1" t="s">
        <v>5059</v>
      </c>
      <c r="F1780" s="1" t="s">
        <v>5466</v>
      </c>
      <c r="G1780" s="1" t="s">
        <v>4807</v>
      </c>
      <c r="H1780" s="1"/>
      <c r="I1780" s="1"/>
      <c r="J1780" s="1"/>
      <c r="K1780" s="1"/>
      <c r="L1780">
        <v>1</v>
      </c>
      <c r="M1780">
        <v>1</v>
      </c>
      <c r="N1780" s="1"/>
      <c r="O1780" s="1"/>
    </row>
    <row r="1781" spans="1:15" x14ac:dyDescent="0.25">
      <c r="A1781" s="1" t="s">
        <v>3954</v>
      </c>
      <c r="B1781" t="s">
        <v>3955</v>
      </c>
      <c r="C1781" t="s">
        <v>2986</v>
      </c>
      <c r="D1781" t="s">
        <v>68</v>
      </c>
      <c r="E1781" s="1" t="s">
        <v>5059</v>
      </c>
      <c r="F1781" s="1"/>
      <c r="G1781" s="1"/>
      <c r="H1781" s="1"/>
      <c r="I1781" s="1"/>
      <c r="J1781" s="1"/>
      <c r="K1781" s="1"/>
      <c r="L1781">
        <v>0</v>
      </c>
      <c r="M1781">
        <v>0</v>
      </c>
      <c r="N1781" s="1"/>
      <c r="O1781" s="1"/>
    </row>
    <row r="1782" spans="1:15" x14ac:dyDescent="0.25">
      <c r="A1782" s="1" t="s">
        <v>3956</v>
      </c>
      <c r="B1782" t="s">
        <v>3957</v>
      </c>
      <c r="C1782" t="s">
        <v>5</v>
      </c>
      <c r="D1782" t="s">
        <v>23</v>
      </c>
      <c r="E1782" s="1" t="s">
        <v>5059</v>
      </c>
      <c r="F1782" s="1"/>
      <c r="G1782" s="1"/>
      <c r="H1782" s="1"/>
      <c r="I1782" s="1"/>
      <c r="J1782" s="1"/>
      <c r="K1782" s="1"/>
      <c r="L1782">
        <v>0</v>
      </c>
      <c r="M1782">
        <v>0</v>
      </c>
      <c r="N1782" s="1"/>
      <c r="O1782" s="1"/>
    </row>
    <row r="1783" spans="1:15" x14ac:dyDescent="0.25">
      <c r="A1783" s="1" t="s">
        <v>3958</v>
      </c>
      <c r="B1783" t="s">
        <v>3959</v>
      </c>
      <c r="C1783" t="s">
        <v>2986</v>
      </c>
      <c r="D1783" t="s">
        <v>23</v>
      </c>
      <c r="E1783" s="1" t="s">
        <v>5059</v>
      </c>
      <c r="F1783" s="1" t="s">
        <v>4671</v>
      </c>
      <c r="G1783" s="1" t="s">
        <v>4809</v>
      </c>
      <c r="H1783" s="1"/>
      <c r="I1783" s="1"/>
      <c r="J1783" s="1"/>
      <c r="K1783" s="1"/>
      <c r="L1783">
        <v>1</v>
      </c>
      <c r="M1783">
        <v>1</v>
      </c>
      <c r="N1783" s="1"/>
      <c r="O1783" s="1"/>
    </row>
    <row r="1784" spans="1:15" x14ac:dyDescent="0.25">
      <c r="A1784" s="1" t="s">
        <v>3960</v>
      </c>
      <c r="B1784" t="s">
        <v>3961</v>
      </c>
      <c r="C1784" t="s">
        <v>2986</v>
      </c>
      <c r="D1784" t="s">
        <v>510</v>
      </c>
      <c r="E1784" s="1" t="s">
        <v>5059</v>
      </c>
      <c r="F1784" s="1"/>
      <c r="G1784" s="1"/>
      <c r="H1784" s="1"/>
      <c r="I1784" s="1"/>
      <c r="J1784" s="1"/>
      <c r="K1784" s="1"/>
      <c r="L1784">
        <v>0</v>
      </c>
      <c r="M1784">
        <v>0</v>
      </c>
      <c r="N1784" s="1"/>
      <c r="O1784" s="1"/>
    </row>
    <row r="1785" spans="1:15" x14ac:dyDescent="0.25">
      <c r="A1785" s="1" t="s">
        <v>3962</v>
      </c>
      <c r="B1785" t="s">
        <v>3963</v>
      </c>
      <c r="C1785" t="s">
        <v>2986</v>
      </c>
      <c r="D1785" t="s">
        <v>23</v>
      </c>
      <c r="E1785" s="1" t="s">
        <v>5059</v>
      </c>
      <c r="F1785" s="1"/>
      <c r="G1785" s="1"/>
      <c r="H1785" s="1"/>
      <c r="I1785" s="1"/>
      <c r="J1785" s="1"/>
      <c r="K1785" s="1"/>
      <c r="L1785">
        <v>0</v>
      </c>
      <c r="M1785">
        <v>0</v>
      </c>
      <c r="N1785" s="1"/>
      <c r="O1785" s="1"/>
    </row>
    <row r="1786" spans="1:15" x14ac:dyDescent="0.25">
      <c r="A1786" s="1" t="s">
        <v>3964</v>
      </c>
      <c r="B1786" t="s">
        <v>3965</v>
      </c>
      <c r="C1786" t="s">
        <v>2986</v>
      </c>
      <c r="D1786" t="s">
        <v>310</v>
      </c>
      <c r="E1786" s="1" t="s">
        <v>5059</v>
      </c>
      <c r="F1786" s="1" t="s">
        <v>5466</v>
      </c>
      <c r="G1786" s="1" t="s">
        <v>4807</v>
      </c>
      <c r="H1786" s="1"/>
      <c r="I1786" s="1"/>
      <c r="J1786" s="1"/>
      <c r="K1786" s="1"/>
      <c r="L1786">
        <v>1</v>
      </c>
      <c r="M1786">
        <v>1</v>
      </c>
      <c r="N1786" s="1"/>
      <c r="O1786" s="1"/>
    </row>
    <row r="1787" spans="1:15" x14ac:dyDescent="0.25">
      <c r="A1787" s="1" t="s">
        <v>3966</v>
      </c>
      <c r="B1787" t="s">
        <v>3967</v>
      </c>
      <c r="C1787" t="s">
        <v>2986</v>
      </c>
      <c r="D1787" t="s">
        <v>6</v>
      </c>
      <c r="E1787" s="1" t="s">
        <v>5059</v>
      </c>
      <c r="F1787" s="1"/>
      <c r="G1787" s="1"/>
      <c r="H1787" s="1"/>
      <c r="I1787" s="1"/>
      <c r="J1787" s="1"/>
      <c r="K1787" s="1"/>
      <c r="L1787">
        <v>0</v>
      </c>
      <c r="M1787">
        <v>0</v>
      </c>
      <c r="N1787" s="1"/>
      <c r="O1787" s="1"/>
    </row>
    <row r="1788" spans="1:15" x14ac:dyDescent="0.25">
      <c r="A1788" s="1" t="s">
        <v>3968</v>
      </c>
      <c r="B1788" t="s">
        <v>3969</v>
      </c>
      <c r="C1788" t="s">
        <v>2986</v>
      </c>
      <c r="D1788" t="s">
        <v>7</v>
      </c>
      <c r="E1788" s="1" t="s">
        <v>5059</v>
      </c>
      <c r="F1788" s="1"/>
      <c r="G1788" s="1"/>
      <c r="H1788" s="1"/>
      <c r="I1788" s="1"/>
      <c r="J1788" s="1"/>
      <c r="K1788" s="1"/>
      <c r="L1788">
        <v>0</v>
      </c>
      <c r="M1788">
        <v>0</v>
      </c>
      <c r="N1788" s="1"/>
      <c r="O1788" s="1"/>
    </row>
    <row r="1789" spans="1:15" x14ac:dyDescent="0.25">
      <c r="A1789" s="1" t="s">
        <v>3970</v>
      </c>
      <c r="B1789" t="s">
        <v>3971</v>
      </c>
      <c r="C1789" t="s">
        <v>2986</v>
      </c>
      <c r="D1789" t="s">
        <v>23</v>
      </c>
      <c r="E1789" s="1" t="s">
        <v>5059</v>
      </c>
      <c r="F1789" s="1"/>
      <c r="G1789" s="1"/>
      <c r="H1789" s="1"/>
      <c r="I1789" s="1"/>
      <c r="J1789" s="1"/>
      <c r="K1789" s="1"/>
      <c r="L1789">
        <v>0</v>
      </c>
      <c r="M1789">
        <v>0</v>
      </c>
      <c r="N1789" s="1"/>
      <c r="O1789" s="1"/>
    </row>
    <row r="1790" spans="1:15" x14ac:dyDescent="0.25">
      <c r="A1790" s="1" t="s">
        <v>3972</v>
      </c>
      <c r="B1790" t="s">
        <v>3973</v>
      </c>
      <c r="C1790" t="s">
        <v>2986</v>
      </c>
      <c r="D1790" t="s">
        <v>510</v>
      </c>
      <c r="E1790" s="1" t="s">
        <v>5059</v>
      </c>
      <c r="F1790" s="1"/>
      <c r="G1790" s="1"/>
      <c r="H1790" s="1"/>
      <c r="I1790" s="1"/>
      <c r="J1790" s="1"/>
      <c r="K1790" s="1"/>
      <c r="L1790">
        <v>0</v>
      </c>
      <c r="M1790">
        <v>0</v>
      </c>
      <c r="N1790" s="1"/>
      <c r="O1790" s="1"/>
    </row>
    <row r="1791" spans="1:15" x14ac:dyDescent="0.25">
      <c r="A1791" s="1" t="s">
        <v>3974</v>
      </c>
      <c r="B1791" t="s">
        <v>3975</v>
      </c>
      <c r="C1791" t="s">
        <v>2986</v>
      </c>
      <c r="D1791" t="s">
        <v>23</v>
      </c>
      <c r="E1791" s="1" t="s">
        <v>5059</v>
      </c>
      <c r="F1791" s="1"/>
      <c r="G1791" s="1"/>
      <c r="H1791" s="1"/>
      <c r="I1791" s="1"/>
      <c r="J1791" s="1"/>
      <c r="K1791" s="1"/>
      <c r="L1791">
        <v>0</v>
      </c>
      <c r="M1791">
        <v>0</v>
      </c>
      <c r="N1791" s="1"/>
      <c r="O1791" s="1"/>
    </row>
    <row r="1792" spans="1:15" x14ac:dyDescent="0.25">
      <c r="A1792" s="1" t="s">
        <v>3976</v>
      </c>
      <c r="B1792" t="s">
        <v>3977</v>
      </c>
      <c r="C1792" t="s">
        <v>1741</v>
      </c>
      <c r="D1792" t="s">
        <v>39</v>
      </c>
      <c r="E1792" s="1" t="s">
        <v>5059</v>
      </c>
      <c r="F1792" s="1" t="s">
        <v>5476</v>
      </c>
      <c r="G1792" s="1" t="s">
        <v>4825</v>
      </c>
      <c r="H1792" s="1"/>
      <c r="I1792" s="1"/>
      <c r="J1792" s="1"/>
      <c r="K1792" s="1"/>
      <c r="L1792">
        <v>1</v>
      </c>
      <c r="M1792">
        <v>1</v>
      </c>
      <c r="N1792" s="1"/>
      <c r="O1792" s="1"/>
    </row>
    <row r="1793" spans="1:15" x14ac:dyDescent="0.25">
      <c r="A1793" s="1" t="s">
        <v>2976</v>
      </c>
      <c r="B1793" t="s">
        <v>2977</v>
      </c>
      <c r="C1793" t="s">
        <v>1741</v>
      </c>
      <c r="D1793" t="s">
        <v>50</v>
      </c>
      <c r="E1793" s="1" t="s">
        <v>4960</v>
      </c>
      <c r="F1793" s="1"/>
      <c r="G1793" s="1"/>
      <c r="H1793" s="1"/>
      <c r="I1793" s="1"/>
      <c r="J1793" s="1"/>
      <c r="K1793" s="1"/>
      <c r="L1793">
        <v>0</v>
      </c>
      <c r="M1793">
        <v>0</v>
      </c>
      <c r="N1793" s="1"/>
      <c r="O1793" s="1"/>
    </row>
    <row r="1794" spans="1:15" x14ac:dyDescent="0.25">
      <c r="A1794" s="1" t="s">
        <v>2927</v>
      </c>
      <c r="B1794" t="s">
        <v>3978</v>
      </c>
      <c r="C1794" t="s">
        <v>2986</v>
      </c>
      <c r="D1794" t="s">
        <v>50</v>
      </c>
      <c r="E1794" s="1" t="s">
        <v>5059</v>
      </c>
      <c r="F1794" s="1"/>
      <c r="G1794" s="1"/>
      <c r="H1794" s="1"/>
      <c r="I1794" s="1"/>
      <c r="J1794" s="1"/>
      <c r="K1794" s="1"/>
      <c r="L1794">
        <v>0</v>
      </c>
      <c r="M1794">
        <v>0</v>
      </c>
      <c r="N1794" s="1"/>
      <c r="O1794" s="1"/>
    </row>
    <row r="1795" spans="1:15" x14ac:dyDescent="0.25">
      <c r="A1795" s="1" t="s">
        <v>3979</v>
      </c>
      <c r="B1795" t="s">
        <v>3980</v>
      </c>
      <c r="C1795" t="s">
        <v>1741</v>
      </c>
      <c r="D1795" t="s">
        <v>310</v>
      </c>
      <c r="E1795" s="1" t="s">
        <v>5059</v>
      </c>
      <c r="F1795" s="1" t="s">
        <v>5466</v>
      </c>
      <c r="G1795" s="1" t="s">
        <v>4807</v>
      </c>
      <c r="H1795" s="1"/>
      <c r="I1795" s="1"/>
      <c r="J1795" s="1"/>
      <c r="K1795" s="1"/>
      <c r="L1795">
        <v>1</v>
      </c>
      <c r="M1795">
        <v>1</v>
      </c>
      <c r="N1795" s="1"/>
      <c r="O1795" s="1"/>
    </row>
    <row r="1796" spans="1:15" x14ac:dyDescent="0.25">
      <c r="A1796" s="1" t="s">
        <v>3981</v>
      </c>
      <c r="B1796" t="s">
        <v>3982</v>
      </c>
      <c r="C1796" t="s">
        <v>1741</v>
      </c>
      <c r="D1796" t="s">
        <v>85</v>
      </c>
      <c r="E1796" s="1" t="s">
        <v>5059</v>
      </c>
      <c r="F1796" s="1"/>
      <c r="G1796" s="1"/>
      <c r="H1796" s="1"/>
      <c r="I1796" s="1"/>
      <c r="J1796" s="1"/>
      <c r="K1796" s="1"/>
      <c r="L1796">
        <v>0</v>
      </c>
      <c r="M1796">
        <v>0</v>
      </c>
      <c r="N1796" s="1"/>
      <c r="O1796" s="1"/>
    </row>
    <row r="1797" spans="1:15" x14ac:dyDescent="0.25">
      <c r="A1797" s="1" t="s">
        <v>2978</v>
      </c>
      <c r="B1797" t="s">
        <v>2979</v>
      </c>
      <c r="C1797" t="s">
        <v>1741</v>
      </c>
      <c r="D1797" t="s">
        <v>50</v>
      </c>
      <c r="E1797" s="1" t="s">
        <v>5059</v>
      </c>
      <c r="F1797" s="1" t="s">
        <v>5493</v>
      </c>
      <c r="G1797" s="1" t="s">
        <v>4812</v>
      </c>
      <c r="H1797" s="1"/>
      <c r="I1797" s="1"/>
      <c r="J1797" s="1" t="s">
        <v>4560</v>
      </c>
      <c r="K1797" s="1"/>
      <c r="L1797">
        <v>1</v>
      </c>
      <c r="M1797">
        <v>2</v>
      </c>
      <c r="N1797" s="1"/>
      <c r="O1797" s="1"/>
    </row>
    <row r="1798" spans="1:15" x14ac:dyDescent="0.25">
      <c r="A1798" s="1" t="s">
        <v>3983</v>
      </c>
      <c r="B1798" t="s">
        <v>3984</v>
      </c>
      <c r="C1798" t="s">
        <v>1746</v>
      </c>
      <c r="D1798" t="s">
        <v>23</v>
      </c>
      <c r="E1798" s="1" t="s">
        <v>5059</v>
      </c>
      <c r="F1798" s="1"/>
      <c r="G1798" s="1"/>
      <c r="H1798" s="1"/>
      <c r="I1798" s="1"/>
      <c r="J1798" s="1"/>
      <c r="K1798" s="1"/>
      <c r="L1798">
        <v>0</v>
      </c>
      <c r="M1798">
        <v>0</v>
      </c>
      <c r="N1798" s="1"/>
      <c r="O1798" s="1"/>
    </row>
    <row r="1799" spans="1:15" x14ac:dyDescent="0.25">
      <c r="A1799" s="1" t="s">
        <v>3985</v>
      </c>
      <c r="B1799" t="s">
        <v>3986</v>
      </c>
      <c r="C1799" t="s">
        <v>1741</v>
      </c>
      <c r="D1799" t="s">
        <v>151</v>
      </c>
      <c r="E1799" s="1" t="s">
        <v>5059</v>
      </c>
      <c r="F1799" s="1" t="s">
        <v>5119</v>
      </c>
      <c r="G1799" s="1" t="s">
        <v>4807</v>
      </c>
      <c r="H1799" s="1"/>
      <c r="I1799" s="1"/>
      <c r="J1799" s="1"/>
      <c r="K1799" s="1"/>
      <c r="L1799">
        <v>1</v>
      </c>
      <c r="M1799">
        <v>1</v>
      </c>
      <c r="N1799" s="1"/>
      <c r="O1799" s="1"/>
    </row>
    <row r="1800" spans="1:15" x14ac:dyDescent="0.25">
      <c r="A1800" s="1" t="s">
        <v>3987</v>
      </c>
      <c r="B1800" t="s">
        <v>3988</v>
      </c>
      <c r="C1800" t="s">
        <v>1741</v>
      </c>
      <c r="D1800" t="s">
        <v>7</v>
      </c>
      <c r="E1800" s="1" t="s">
        <v>5059</v>
      </c>
      <c r="F1800" s="1" t="s">
        <v>5408</v>
      </c>
      <c r="G1800" s="1" t="s">
        <v>4807</v>
      </c>
      <c r="H1800" s="1"/>
      <c r="I1800" s="1"/>
      <c r="J1800" s="1"/>
      <c r="K1800" s="1"/>
      <c r="L1800">
        <v>1</v>
      </c>
      <c r="M1800">
        <v>1</v>
      </c>
      <c r="N1800" s="1"/>
      <c r="O1800" s="1"/>
    </row>
    <row r="1801" spans="1:15" x14ac:dyDescent="0.25">
      <c r="A1801" s="1" t="s">
        <v>3989</v>
      </c>
      <c r="B1801" t="s">
        <v>3990</v>
      </c>
      <c r="C1801" t="s">
        <v>1741</v>
      </c>
      <c r="D1801" t="s">
        <v>50</v>
      </c>
      <c r="E1801" s="1" t="s">
        <v>5059</v>
      </c>
      <c r="F1801" s="1"/>
      <c r="G1801" s="1"/>
      <c r="H1801" s="1"/>
      <c r="I1801" s="1"/>
      <c r="J1801" s="1"/>
      <c r="K1801" s="1"/>
      <c r="L1801">
        <v>0</v>
      </c>
      <c r="M1801">
        <v>0</v>
      </c>
      <c r="N1801" s="1"/>
      <c r="O1801" s="1"/>
    </row>
    <row r="1802" spans="1:15" x14ac:dyDescent="0.25">
      <c r="A1802" s="1" t="s">
        <v>3991</v>
      </c>
      <c r="B1802" t="s">
        <v>3992</v>
      </c>
      <c r="C1802" t="s">
        <v>1741</v>
      </c>
      <c r="D1802" t="s">
        <v>151</v>
      </c>
      <c r="E1802" s="1" t="s">
        <v>5059</v>
      </c>
      <c r="F1802" s="1" t="s">
        <v>5335</v>
      </c>
      <c r="G1802" s="1" t="s">
        <v>4807</v>
      </c>
      <c r="H1802" s="1"/>
      <c r="I1802" s="1"/>
      <c r="J1802" s="1"/>
      <c r="K1802" s="1"/>
      <c r="L1802">
        <v>1</v>
      </c>
      <c r="M1802">
        <v>1</v>
      </c>
      <c r="N1802" s="1"/>
      <c r="O1802" s="1"/>
    </row>
    <row r="1803" spans="1:15" x14ac:dyDescent="0.25">
      <c r="A1803" s="1" t="s">
        <v>2878</v>
      </c>
      <c r="B1803" t="s">
        <v>3993</v>
      </c>
      <c r="C1803" t="s">
        <v>1741</v>
      </c>
      <c r="D1803" t="s">
        <v>310</v>
      </c>
      <c r="E1803" s="1" t="s">
        <v>5059</v>
      </c>
      <c r="F1803" s="1" t="s">
        <v>5466</v>
      </c>
      <c r="G1803" s="1" t="s">
        <v>4807</v>
      </c>
      <c r="H1803" s="1"/>
      <c r="I1803" s="1"/>
      <c r="J1803" s="1"/>
      <c r="K1803" s="1"/>
      <c r="L1803">
        <v>1</v>
      </c>
      <c r="M1803">
        <v>1</v>
      </c>
      <c r="N1803" s="1"/>
      <c r="O1803" s="1"/>
    </row>
    <row r="1804" spans="1:15" x14ac:dyDescent="0.25">
      <c r="A1804" s="1" t="s">
        <v>2907</v>
      </c>
      <c r="B1804" t="s">
        <v>3994</v>
      </c>
      <c r="C1804" t="s">
        <v>1741</v>
      </c>
      <c r="D1804" t="s">
        <v>68</v>
      </c>
      <c r="E1804" s="1" t="s">
        <v>5059</v>
      </c>
      <c r="F1804" s="1"/>
      <c r="G1804" s="1"/>
      <c r="H1804" s="1"/>
      <c r="I1804" s="1"/>
      <c r="J1804" s="1"/>
      <c r="K1804" s="1"/>
      <c r="L1804">
        <v>0</v>
      </c>
      <c r="M1804">
        <v>0</v>
      </c>
      <c r="N1804" s="1"/>
      <c r="O1804" s="1"/>
    </row>
    <row r="1805" spans="1:15" x14ac:dyDescent="0.25">
      <c r="A1805" s="1" t="s">
        <v>3995</v>
      </c>
      <c r="B1805" t="s">
        <v>3996</v>
      </c>
      <c r="C1805" t="s">
        <v>2986</v>
      </c>
      <c r="D1805" t="s">
        <v>50</v>
      </c>
      <c r="E1805" s="1" t="s">
        <v>5059</v>
      </c>
      <c r="F1805" s="1"/>
      <c r="G1805" s="1"/>
      <c r="H1805" s="1"/>
      <c r="I1805" s="1"/>
      <c r="J1805" s="1"/>
      <c r="K1805" s="1"/>
      <c r="L1805">
        <v>0</v>
      </c>
      <c r="M1805">
        <v>0</v>
      </c>
      <c r="N1805" s="1"/>
      <c r="O1805" s="1"/>
    </row>
    <row r="1806" spans="1:15" x14ac:dyDescent="0.25">
      <c r="A1806" s="1" t="s">
        <v>2900</v>
      </c>
      <c r="B1806" t="s">
        <v>3997</v>
      </c>
      <c r="C1806" t="s">
        <v>2986</v>
      </c>
      <c r="D1806" t="s">
        <v>50</v>
      </c>
      <c r="E1806" s="1" t="s">
        <v>5059</v>
      </c>
      <c r="F1806" s="1"/>
      <c r="G1806" s="1"/>
      <c r="H1806" s="1"/>
      <c r="I1806" s="1"/>
      <c r="J1806" s="1"/>
      <c r="K1806" s="1"/>
      <c r="L1806">
        <v>0</v>
      </c>
      <c r="M1806">
        <v>0</v>
      </c>
      <c r="N1806" s="1"/>
      <c r="O1806" s="1"/>
    </row>
    <row r="1807" spans="1:15" x14ac:dyDescent="0.25">
      <c r="A1807" s="1" t="s">
        <v>3998</v>
      </c>
      <c r="B1807" t="s">
        <v>3999</v>
      </c>
      <c r="C1807" t="s">
        <v>2986</v>
      </c>
      <c r="D1807" t="s">
        <v>353</v>
      </c>
      <c r="E1807" s="1" t="s">
        <v>5059</v>
      </c>
      <c r="F1807" s="1" t="s">
        <v>5628</v>
      </c>
      <c r="G1807" s="1" t="s">
        <v>4827</v>
      </c>
      <c r="H1807" s="1"/>
      <c r="I1807" s="1"/>
      <c r="J1807" s="1"/>
      <c r="K1807" s="1"/>
      <c r="L1807">
        <v>1</v>
      </c>
      <c r="M1807">
        <v>1</v>
      </c>
      <c r="N1807" s="1"/>
      <c r="O1807" s="1"/>
    </row>
    <row r="1808" spans="1:15" x14ac:dyDescent="0.25">
      <c r="A1808" s="1" t="s">
        <v>4000</v>
      </c>
      <c r="B1808" t="s">
        <v>4001</v>
      </c>
      <c r="C1808" t="s">
        <v>1741</v>
      </c>
      <c r="D1808" t="s">
        <v>23</v>
      </c>
      <c r="E1808" s="1" t="s">
        <v>5059</v>
      </c>
      <c r="F1808" s="1"/>
      <c r="G1808" s="1"/>
      <c r="H1808" s="1"/>
      <c r="I1808" s="1"/>
      <c r="J1808" s="1"/>
      <c r="K1808" s="1"/>
      <c r="L1808">
        <v>0</v>
      </c>
      <c r="M1808">
        <v>0</v>
      </c>
      <c r="N1808" s="1"/>
      <c r="O1808" s="1"/>
    </row>
    <row r="1809" spans="1:15" x14ac:dyDescent="0.25">
      <c r="A1809" s="1" t="s">
        <v>4002</v>
      </c>
      <c r="B1809" t="s">
        <v>4003</v>
      </c>
      <c r="C1809" t="s">
        <v>1741</v>
      </c>
      <c r="D1809" t="s">
        <v>68</v>
      </c>
      <c r="E1809" s="1" t="s">
        <v>5059</v>
      </c>
      <c r="F1809" s="1"/>
      <c r="G1809" s="1"/>
      <c r="H1809" s="1"/>
      <c r="I1809" s="1"/>
      <c r="J1809" s="1"/>
      <c r="K1809" s="1"/>
      <c r="L1809">
        <v>0</v>
      </c>
      <c r="M1809">
        <v>0</v>
      </c>
      <c r="N1809" s="1"/>
      <c r="O1809" s="1"/>
    </row>
    <row r="1810" spans="1:15" x14ac:dyDescent="0.25">
      <c r="A1810" s="1" t="s">
        <v>2896</v>
      </c>
      <c r="B1810" t="s">
        <v>4004</v>
      </c>
      <c r="C1810" t="s">
        <v>1741</v>
      </c>
      <c r="D1810" t="s">
        <v>353</v>
      </c>
      <c r="E1810" s="1" t="s">
        <v>5059</v>
      </c>
      <c r="F1810" s="1" t="s">
        <v>5038</v>
      </c>
      <c r="G1810" s="1" t="s">
        <v>4810</v>
      </c>
      <c r="H1810" s="1"/>
      <c r="I1810" s="1"/>
      <c r="J1810" s="1"/>
      <c r="K1810" s="1"/>
      <c r="L1810">
        <v>1</v>
      </c>
      <c r="M1810">
        <v>1</v>
      </c>
      <c r="N1810" s="1"/>
      <c r="O1810" s="1"/>
    </row>
    <row r="1811" spans="1:15" x14ac:dyDescent="0.25">
      <c r="A1811" s="1" t="s">
        <v>4005</v>
      </c>
      <c r="B1811" t="s">
        <v>4006</v>
      </c>
      <c r="C1811" t="s">
        <v>1741</v>
      </c>
      <c r="D1811" t="s">
        <v>49</v>
      </c>
      <c r="E1811" s="1" t="s">
        <v>5059</v>
      </c>
      <c r="F1811" s="1" t="s">
        <v>4636</v>
      </c>
      <c r="G1811" s="1" t="s">
        <v>4823</v>
      </c>
      <c r="H1811" s="1"/>
      <c r="I1811" s="1"/>
      <c r="J1811" s="1"/>
      <c r="K1811" s="1"/>
      <c r="L1811">
        <v>1</v>
      </c>
      <c r="M1811">
        <v>1</v>
      </c>
      <c r="N1811" s="1"/>
      <c r="O1811" s="1"/>
    </row>
    <row r="1812" spans="1:15" x14ac:dyDescent="0.25">
      <c r="A1812" s="1" t="s">
        <v>4009</v>
      </c>
      <c r="B1812" t="s">
        <v>4010</v>
      </c>
      <c r="C1812" t="s">
        <v>2986</v>
      </c>
      <c r="D1812" t="s">
        <v>23</v>
      </c>
      <c r="E1812" s="1" t="s">
        <v>5059</v>
      </c>
      <c r="F1812" s="1"/>
      <c r="G1812" s="1"/>
      <c r="H1812" s="1"/>
      <c r="I1812" s="1"/>
      <c r="J1812" s="1"/>
      <c r="K1812" s="1"/>
      <c r="L1812">
        <v>0</v>
      </c>
      <c r="M1812">
        <v>0</v>
      </c>
      <c r="N1812" s="1"/>
      <c r="O1812" s="1"/>
    </row>
    <row r="1813" spans="1:15" x14ac:dyDescent="0.25">
      <c r="A1813" s="1" t="s">
        <v>4011</v>
      </c>
      <c r="B1813" t="s">
        <v>4012</v>
      </c>
      <c r="C1813" t="s">
        <v>2986</v>
      </c>
      <c r="D1813" t="s">
        <v>510</v>
      </c>
      <c r="E1813" s="1" t="s">
        <v>5059</v>
      </c>
      <c r="F1813" s="1"/>
      <c r="G1813" s="1"/>
      <c r="H1813" s="1"/>
      <c r="I1813" s="1"/>
      <c r="J1813" s="1"/>
      <c r="K1813" s="1"/>
      <c r="L1813">
        <v>0</v>
      </c>
      <c r="M1813">
        <v>0</v>
      </c>
      <c r="N1813" s="1"/>
      <c r="O1813" s="1"/>
    </row>
    <row r="1814" spans="1:15" x14ac:dyDescent="0.25">
      <c r="A1814" s="1" t="s">
        <v>4013</v>
      </c>
      <c r="B1814" t="s">
        <v>4014</v>
      </c>
      <c r="C1814" t="s">
        <v>2506</v>
      </c>
      <c r="D1814" t="s">
        <v>510</v>
      </c>
      <c r="E1814" s="1" t="s">
        <v>5059</v>
      </c>
      <c r="F1814" s="1"/>
      <c r="G1814" s="1"/>
      <c r="H1814" s="1"/>
      <c r="I1814" s="1"/>
      <c r="J1814" s="1"/>
      <c r="K1814" s="1"/>
      <c r="L1814">
        <v>0</v>
      </c>
      <c r="M1814">
        <v>0</v>
      </c>
      <c r="N1814" s="1"/>
      <c r="O1814" s="1"/>
    </row>
    <row r="1815" spans="1:15" x14ac:dyDescent="0.25">
      <c r="A1815" s="1" t="s">
        <v>4015</v>
      </c>
      <c r="B1815" t="s">
        <v>4016</v>
      </c>
      <c r="C1815" t="s">
        <v>2986</v>
      </c>
      <c r="D1815" t="s">
        <v>510</v>
      </c>
      <c r="E1815" s="1" t="s">
        <v>5059</v>
      </c>
      <c r="F1815" s="1"/>
      <c r="G1815" s="1"/>
      <c r="H1815" s="1"/>
      <c r="I1815" s="1"/>
      <c r="J1815" s="1"/>
      <c r="K1815" s="1"/>
      <c r="L1815">
        <v>0</v>
      </c>
      <c r="M1815">
        <v>0</v>
      </c>
      <c r="N1815" s="1"/>
      <c r="O1815" s="1"/>
    </row>
    <row r="1816" spans="1:15" x14ac:dyDescent="0.25">
      <c r="A1816" s="1" t="s">
        <v>2935</v>
      </c>
      <c r="B1816" t="s">
        <v>4017</v>
      </c>
      <c r="C1816" t="s">
        <v>2986</v>
      </c>
      <c r="D1816" t="s">
        <v>23</v>
      </c>
      <c r="E1816" s="1" t="s">
        <v>5059</v>
      </c>
      <c r="F1816" s="1"/>
      <c r="G1816" s="1"/>
      <c r="H1816" s="1"/>
      <c r="I1816" s="1"/>
      <c r="J1816" s="1"/>
      <c r="K1816" s="1"/>
      <c r="L1816">
        <v>0</v>
      </c>
      <c r="M1816">
        <v>0</v>
      </c>
      <c r="N1816" s="1"/>
      <c r="O1816" s="1"/>
    </row>
    <row r="1817" spans="1:15" x14ac:dyDescent="0.25">
      <c r="A1817" s="1" t="s">
        <v>2532</v>
      </c>
      <c r="B1817" t="s">
        <v>2533</v>
      </c>
      <c r="C1817" t="s">
        <v>1741</v>
      </c>
      <c r="D1817" t="s">
        <v>510</v>
      </c>
      <c r="E1817" s="1" t="s">
        <v>5059</v>
      </c>
      <c r="F1817" s="1"/>
      <c r="G1817" s="1"/>
      <c r="H1817" s="1"/>
      <c r="I1817" s="1"/>
      <c r="J1817" s="1"/>
      <c r="K1817" s="1"/>
      <c r="L1817">
        <v>0</v>
      </c>
      <c r="M1817">
        <v>0</v>
      </c>
      <c r="N1817" s="1"/>
      <c r="O1817" s="1"/>
    </row>
    <row r="1818" spans="1:15" x14ac:dyDescent="0.25">
      <c r="A1818" s="1" t="s">
        <v>4018</v>
      </c>
      <c r="B1818" t="s">
        <v>4019</v>
      </c>
      <c r="C1818" t="s">
        <v>1741</v>
      </c>
      <c r="D1818" t="s">
        <v>353</v>
      </c>
      <c r="E1818" s="1" t="s">
        <v>5059</v>
      </c>
      <c r="F1818" s="1" t="s">
        <v>5550</v>
      </c>
      <c r="G1818" s="1" t="s">
        <v>4807</v>
      </c>
      <c r="H1818" s="1"/>
      <c r="I1818" s="1"/>
      <c r="J1818" s="1"/>
      <c r="K1818" s="1"/>
      <c r="L1818">
        <v>1</v>
      </c>
      <c r="M1818">
        <v>1</v>
      </c>
      <c r="N1818" s="1"/>
      <c r="O1818" s="1"/>
    </row>
    <row r="1819" spans="1:15" x14ac:dyDescent="0.25">
      <c r="A1819" s="1" t="s">
        <v>2534</v>
      </c>
      <c r="B1819" t="s">
        <v>2535</v>
      </c>
      <c r="C1819" t="s">
        <v>1741</v>
      </c>
      <c r="D1819" t="s">
        <v>151</v>
      </c>
      <c r="E1819" s="1" t="s">
        <v>5059</v>
      </c>
      <c r="F1819" s="1" t="s">
        <v>4655</v>
      </c>
      <c r="G1819" s="1" t="s">
        <v>4825</v>
      </c>
      <c r="H1819" s="1"/>
      <c r="I1819" s="1"/>
      <c r="J1819" s="1"/>
      <c r="K1819" s="1"/>
      <c r="L1819">
        <v>1</v>
      </c>
      <c r="M1819">
        <v>1</v>
      </c>
      <c r="N1819" s="1"/>
      <c r="O1819" s="1"/>
    </row>
    <row r="1820" spans="1:15" x14ac:dyDescent="0.25">
      <c r="A1820" s="1" t="s">
        <v>2890</v>
      </c>
      <c r="B1820" t="s">
        <v>4020</v>
      </c>
      <c r="C1820" t="s">
        <v>2986</v>
      </c>
      <c r="D1820" t="s">
        <v>50</v>
      </c>
      <c r="E1820" s="1" t="s">
        <v>5059</v>
      </c>
      <c r="F1820" s="1"/>
      <c r="G1820" s="1"/>
      <c r="H1820" s="1"/>
      <c r="I1820" s="1"/>
      <c r="J1820" s="1"/>
      <c r="K1820" s="1"/>
      <c r="L1820">
        <v>0</v>
      </c>
      <c r="M1820">
        <v>0</v>
      </c>
      <c r="N1820" s="1"/>
      <c r="O1820" s="1"/>
    </row>
    <row r="1821" spans="1:15" x14ac:dyDescent="0.25">
      <c r="A1821" s="1" t="s">
        <v>4021</v>
      </c>
      <c r="B1821" t="s">
        <v>4022</v>
      </c>
      <c r="C1821" t="s">
        <v>1741</v>
      </c>
      <c r="D1821" t="s">
        <v>49</v>
      </c>
      <c r="E1821" s="1" t="s">
        <v>5059</v>
      </c>
      <c r="F1821" s="1"/>
      <c r="G1821" s="1"/>
      <c r="H1821" s="1"/>
      <c r="I1821" s="1"/>
      <c r="J1821" s="1"/>
      <c r="K1821" s="1"/>
      <c r="L1821">
        <v>0</v>
      </c>
      <c r="M1821">
        <v>0</v>
      </c>
      <c r="N1821" s="1"/>
      <c r="O1821" s="1"/>
    </row>
    <row r="1822" spans="1:15" x14ac:dyDescent="0.25">
      <c r="A1822" s="1" t="s">
        <v>4023</v>
      </c>
      <c r="B1822" t="s">
        <v>4024</v>
      </c>
      <c r="C1822" t="s">
        <v>2986</v>
      </c>
      <c r="D1822" t="s">
        <v>353</v>
      </c>
      <c r="E1822" s="1" t="s">
        <v>5059</v>
      </c>
      <c r="F1822" s="1" t="s">
        <v>5519</v>
      </c>
      <c r="G1822" s="1" t="s">
        <v>4823</v>
      </c>
      <c r="H1822" s="1"/>
      <c r="I1822" s="1"/>
      <c r="J1822" s="1"/>
      <c r="K1822" s="1"/>
      <c r="L1822">
        <v>1</v>
      </c>
      <c r="M1822">
        <v>1</v>
      </c>
      <c r="N1822" s="1"/>
      <c r="O1822" s="1"/>
    </row>
    <row r="1823" spans="1:15" x14ac:dyDescent="0.25">
      <c r="A1823" s="1" t="s">
        <v>4025</v>
      </c>
      <c r="B1823" t="s">
        <v>4026</v>
      </c>
      <c r="C1823" t="s">
        <v>1741</v>
      </c>
      <c r="D1823" t="s">
        <v>49</v>
      </c>
      <c r="E1823" s="1" t="s">
        <v>5059</v>
      </c>
      <c r="F1823" s="1" t="s">
        <v>5426</v>
      </c>
      <c r="G1823" s="1" t="s">
        <v>4807</v>
      </c>
      <c r="H1823" s="1"/>
      <c r="I1823" s="1"/>
      <c r="J1823" s="1"/>
      <c r="K1823" s="1"/>
      <c r="L1823">
        <v>1</v>
      </c>
      <c r="M1823">
        <v>1</v>
      </c>
      <c r="N1823" s="1"/>
      <c r="O1823" s="1"/>
    </row>
    <row r="1824" spans="1:15" x14ac:dyDescent="0.25">
      <c r="A1824" s="1" t="s">
        <v>4027</v>
      </c>
      <c r="B1824" t="s">
        <v>4028</v>
      </c>
      <c r="C1824" t="s">
        <v>1741</v>
      </c>
      <c r="D1824" t="s">
        <v>50</v>
      </c>
      <c r="E1824" s="1" t="s">
        <v>5059</v>
      </c>
      <c r="F1824" s="1"/>
      <c r="G1824" s="1"/>
      <c r="H1824" s="1"/>
      <c r="I1824" s="1"/>
      <c r="J1824" s="1"/>
      <c r="K1824" s="1"/>
      <c r="L1824">
        <v>0</v>
      </c>
      <c r="M1824">
        <v>0</v>
      </c>
      <c r="N1824" s="1"/>
      <c r="O1824" s="1"/>
    </row>
    <row r="1825" spans="1:15" x14ac:dyDescent="0.25">
      <c r="A1825" s="1" t="s">
        <v>2916</v>
      </c>
      <c r="B1825" t="s">
        <v>4029</v>
      </c>
      <c r="C1825" t="s">
        <v>2986</v>
      </c>
      <c r="D1825" t="s">
        <v>23</v>
      </c>
      <c r="E1825" s="1" t="s">
        <v>5059</v>
      </c>
      <c r="F1825" s="1"/>
      <c r="G1825" s="1"/>
      <c r="H1825" s="1"/>
      <c r="I1825" s="1"/>
      <c r="J1825" s="1"/>
      <c r="K1825" s="1"/>
      <c r="L1825">
        <v>0</v>
      </c>
      <c r="M1825">
        <v>0</v>
      </c>
      <c r="N1825" s="1"/>
      <c r="O1825" s="1"/>
    </row>
    <row r="1826" spans="1:15" x14ac:dyDescent="0.25">
      <c r="A1826" s="1" t="s">
        <v>4030</v>
      </c>
      <c r="B1826" t="s">
        <v>4031</v>
      </c>
      <c r="C1826" t="s">
        <v>2986</v>
      </c>
      <c r="D1826" t="s">
        <v>23</v>
      </c>
      <c r="E1826" s="1" t="s">
        <v>5059</v>
      </c>
      <c r="F1826" s="1"/>
      <c r="G1826" s="1"/>
      <c r="H1826" s="1"/>
      <c r="I1826" s="1"/>
      <c r="J1826" s="1"/>
      <c r="K1826" s="1"/>
      <c r="L1826">
        <v>0</v>
      </c>
      <c r="M1826">
        <v>0</v>
      </c>
      <c r="N1826" s="1"/>
      <c r="O1826" s="1"/>
    </row>
    <row r="1827" spans="1:15" x14ac:dyDescent="0.25">
      <c r="A1827" s="1" t="s">
        <v>4032</v>
      </c>
      <c r="B1827" t="s">
        <v>4033</v>
      </c>
      <c r="C1827" t="s">
        <v>1741</v>
      </c>
      <c r="D1827" t="s">
        <v>7</v>
      </c>
      <c r="E1827" s="1" t="s">
        <v>5059</v>
      </c>
      <c r="F1827" s="1" t="s">
        <v>5374</v>
      </c>
      <c r="G1827" s="1" t="s">
        <v>4807</v>
      </c>
      <c r="H1827" s="1"/>
      <c r="I1827" s="1"/>
      <c r="J1827" s="1"/>
      <c r="K1827" s="1"/>
      <c r="L1827">
        <v>1</v>
      </c>
      <c r="M1827">
        <v>1</v>
      </c>
      <c r="N1827" s="1"/>
      <c r="O1827" s="1"/>
    </row>
    <row r="1828" spans="1:15" x14ac:dyDescent="0.25">
      <c r="A1828" s="1" t="s">
        <v>4034</v>
      </c>
      <c r="B1828" t="s">
        <v>4035</v>
      </c>
      <c r="C1828" t="s">
        <v>2986</v>
      </c>
      <c r="D1828" t="s">
        <v>310</v>
      </c>
      <c r="E1828" s="1" t="s">
        <v>5059</v>
      </c>
      <c r="F1828" s="1" t="s">
        <v>5350</v>
      </c>
      <c r="G1828" s="1" t="s">
        <v>4807</v>
      </c>
      <c r="H1828" s="1"/>
      <c r="I1828" s="1"/>
      <c r="J1828" s="1"/>
      <c r="K1828" s="1"/>
      <c r="L1828">
        <v>1</v>
      </c>
      <c r="M1828">
        <v>1</v>
      </c>
      <c r="N1828" s="1"/>
      <c r="O1828" s="1"/>
    </row>
    <row r="1829" spans="1:15" x14ac:dyDescent="0.25">
      <c r="A1829" s="1" t="s">
        <v>2536</v>
      </c>
      <c r="B1829" t="s">
        <v>2537</v>
      </c>
      <c r="C1829" t="s">
        <v>1741</v>
      </c>
      <c r="D1829" t="s">
        <v>6</v>
      </c>
      <c r="E1829" s="1" t="s">
        <v>5059</v>
      </c>
      <c r="F1829" s="1" t="s">
        <v>4797</v>
      </c>
      <c r="G1829" s="1" t="s">
        <v>4812</v>
      </c>
      <c r="H1829" s="1"/>
      <c r="I1829" s="1"/>
      <c r="J1829" s="1"/>
      <c r="K1829" s="1" t="s">
        <v>5774</v>
      </c>
      <c r="L1829">
        <v>1</v>
      </c>
      <c r="M1829">
        <v>2</v>
      </c>
      <c r="N1829" s="1"/>
      <c r="O1829" s="1"/>
    </row>
    <row r="1830" spans="1:15" x14ac:dyDescent="0.25">
      <c r="A1830" s="1" t="s">
        <v>4036</v>
      </c>
      <c r="B1830" t="s">
        <v>4037</v>
      </c>
      <c r="C1830" t="s">
        <v>2986</v>
      </c>
      <c r="D1830" t="s">
        <v>210</v>
      </c>
      <c r="E1830" s="1" t="s">
        <v>5059</v>
      </c>
      <c r="F1830" s="1" t="s">
        <v>5130</v>
      </c>
      <c r="G1830" s="1" t="s">
        <v>4807</v>
      </c>
      <c r="H1830" s="1"/>
      <c r="I1830" s="1"/>
      <c r="J1830" s="1"/>
      <c r="K1830" s="1"/>
      <c r="L1830">
        <v>1</v>
      </c>
      <c r="M1830">
        <v>1</v>
      </c>
      <c r="N1830" s="1"/>
      <c r="O1830" s="1"/>
    </row>
    <row r="1831" spans="1:15" x14ac:dyDescent="0.25">
      <c r="A1831" s="1" t="s">
        <v>2934</v>
      </c>
      <c r="B1831" t="s">
        <v>4038</v>
      </c>
      <c r="C1831" t="s">
        <v>2986</v>
      </c>
      <c r="D1831" t="s">
        <v>85</v>
      </c>
      <c r="E1831" s="1" t="s">
        <v>5059</v>
      </c>
      <c r="F1831" s="1"/>
      <c r="G1831" s="1"/>
      <c r="H1831" s="1"/>
      <c r="I1831" s="1"/>
      <c r="J1831" s="1"/>
      <c r="K1831" s="1"/>
      <c r="L1831">
        <v>0</v>
      </c>
      <c r="M1831">
        <v>0</v>
      </c>
      <c r="N1831" s="1"/>
      <c r="O1831" s="1"/>
    </row>
    <row r="1832" spans="1:15" x14ac:dyDescent="0.25">
      <c r="A1832" s="1" t="s">
        <v>4039</v>
      </c>
      <c r="B1832" t="s">
        <v>4040</v>
      </c>
      <c r="C1832" t="s">
        <v>2986</v>
      </c>
      <c r="D1832" t="s">
        <v>510</v>
      </c>
      <c r="E1832" s="1" t="s">
        <v>5059</v>
      </c>
      <c r="F1832" s="1"/>
      <c r="G1832" s="1"/>
      <c r="H1832" s="1"/>
      <c r="I1832" s="1"/>
      <c r="J1832" s="1"/>
      <c r="K1832" s="1"/>
      <c r="L1832">
        <v>0</v>
      </c>
      <c r="M1832">
        <v>0</v>
      </c>
      <c r="N1832" s="1"/>
      <c r="O1832" s="1"/>
    </row>
    <row r="1833" spans="1:15" x14ac:dyDescent="0.25">
      <c r="A1833" s="1" t="s">
        <v>4041</v>
      </c>
      <c r="B1833" t="s">
        <v>4042</v>
      </c>
      <c r="C1833" t="s">
        <v>2986</v>
      </c>
      <c r="D1833" t="s">
        <v>6</v>
      </c>
      <c r="E1833" s="1" t="s">
        <v>5059</v>
      </c>
      <c r="F1833" s="1"/>
      <c r="G1833" s="1"/>
      <c r="H1833" s="1"/>
      <c r="I1833" s="1"/>
      <c r="J1833" s="1"/>
      <c r="K1833" s="1"/>
      <c r="L1833">
        <v>0</v>
      </c>
      <c r="M1833">
        <v>0</v>
      </c>
      <c r="N1833" s="1"/>
      <c r="O1833" s="1"/>
    </row>
    <row r="1834" spans="1:15" x14ac:dyDescent="0.25">
      <c r="A1834" s="1" t="s">
        <v>2892</v>
      </c>
      <c r="B1834" t="s">
        <v>4043</v>
      </c>
      <c r="C1834" t="s">
        <v>2986</v>
      </c>
      <c r="D1834" t="s">
        <v>59</v>
      </c>
      <c r="E1834" s="1" t="s">
        <v>5059</v>
      </c>
      <c r="F1834" s="1"/>
      <c r="G1834" s="1"/>
      <c r="H1834" s="1"/>
      <c r="I1834" s="1"/>
      <c r="J1834" s="1"/>
      <c r="K1834" s="1"/>
      <c r="L1834">
        <v>0</v>
      </c>
      <c r="M1834">
        <v>0</v>
      </c>
      <c r="N1834" s="1"/>
      <c r="O1834" s="1"/>
    </row>
    <row r="1835" spans="1:15" x14ac:dyDescent="0.25">
      <c r="A1835" s="1" t="s">
        <v>4044</v>
      </c>
      <c r="B1835" t="s">
        <v>4045</v>
      </c>
      <c r="C1835" t="s">
        <v>1741</v>
      </c>
      <c r="D1835" t="s">
        <v>310</v>
      </c>
      <c r="E1835" s="1" t="s">
        <v>5059</v>
      </c>
      <c r="F1835" s="1" t="s">
        <v>5602</v>
      </c>
      <c r="G1835" s="1" t="s">
        <v>4807</v>
      </c>
      <c r="H1835" s="1"/>
      <c r="I1835" s="1"/>
      <c r="J1835" s="1"/>
      <c r="K1835" s="1"/>
      <c r="L1835">
        <v>1</v>
      </c>
      <c r="M1835">
        <v>1</v>
      </c>
      <c r="N1835" s="1"/>
      <c r="O1835" s="1"/>
    </row>
    <row r="1836" spans="1:15" x14ac:dyDescent="0.25">
      <c r="A1836" s="1" t="s">
        <v>4046</v>
      </c>
      <c r="B1836" t="s">
        <v>4047</v>
      </c>
      <c r="C1836" t="s">
        <v>2986</v>
      </c>
      <c r="D1836" t="s">
        <v>510</v>
      </c>
      <c r="E1836" s="1" t="s">
        <v>5059</v>
      </c>
      <c r="F1836" s="1"/>
      <c r="G1836" s="1"/>
      <c r="H1836" s="1"/>
      <c r="I1836" s="1"/>
      <c r="J1836" s="1"/>
      <c r="K1836" s="1"/>
      <c r="L1836">
        <v>0</v>
      </c>
      <c r="M1836">
        <v>0</v>
      </c>
      <c r="N1836" s="1"/>
      <c r="O1836" s="1"/>
    </row>
    <row r="1837" spans="1:15" x14ac:dyDescent="0.25">
      <c r="A1837" s="1" t="s">
        <v>2967</v>
      </c>
      <c r="B1837" t="s">
        <v>4048</v>
      </c>
      <c r="C1837" t="s">
        <v>2986</v>
      </c>
      <c r="D1837" t="s">
        <v>23</v>
      </c>
      <c r="E1837" s="1" t="s">
        <v>5059</v>
      </c>
      <c r="F1837" s="1"/>
      <c r="G1837" s="1"/>
      <c r="H1837" s="1"/>
      <c r="I1837" s="1"/>
      <c r="J1837" s="1"/>
      <c r="K1837" s="1"/>
      <c r="L1837">
        <v>0</v>
      </c>
      <c r="M1837">
        <v>0</v>
      </c>
      <c r="N1837" s="1"/>
      <c r="O1837" s="1"/>
    </row>
    <row r="1838" spans="1:15" x14ac:dyDescent="0.25">
      <c r="A1838" s="1" t="s">
        <v>2538</v>
      </c>
      <c r="B1838" t="s">
        <v>2539</v>
      </c>
      <c r="C1838" t="s">
        <v>1741</v>
      </c>
      <c r="D1838" t="s">
        <v>353</v>
      </c>
      <c r="E1838" s="1" t="s">
        <v>5059</v>
      </c>
      <c r="F1838" s="1" t="s">
        <v>4656</v>
      </c>
      <c r="G1838" s="1" t="s">
        <v>4810</v>
      </c>
      <c r="H1838" s="1"/>
      <c r="I1838" s="1"/>
      <c r="J1838" s="1"/>
      <c r="K1838" s="1"/>
      <c r="L1838">
        <v>1</v>
      </c>
      <c r="M1838">
        <v>1</v>
      </c>
      <c r="N1838" s="1"/>
      <c r="O1838" s="1"/>
    </row>
    <row r="1839" spans="1:15" x14ac:dyDescent="0.25">
      <c r="A1839" s="1" t="s">
        <v>4049</v>
      </c>
      <c r="B1839" t="s">
        <v>4050</v>
      </c>
      <c r="C1839" t="s">
        <v>2986</v>
      </c>
      <c r="D1839" t="s">
        <v>39</v>
      </c>
      <c r="E1839" s="1" t="s">
        <v>5059</v>
      </c>
      <c r="F1839" s="1"/>
      <c r="G1839" s="1"/>
      <c r="H1839" s="1"/>
      <c r="I1839" s="1"/>
      <c r="J1839" s="1"/>
      <c r="K1839" s="1"/>
      <c r="L1839">
        <v>0</v>
      </c>
      <c r="M1839">
        <v>0</v>
      </c>
      <c r="N1839" s="1"/>
      <c r="O1839" s="1"/>
    </row>
    <row r="1840" spans="1:15" x14ac:dyDescent="0.25">
      <c r="A1840" s="1" t="s">
        <v>4051</v>
      </c>
      <c r="B1840" t="s">
        <v>4052</v>
      </c>
      <c r="C1840" t="s">
        <v>2986</v>
      </c>
      <c r="D1840" t="s">
        <v>510</v>
      </c>
      <c r="E1840" s="1" t="s">
        <v>5059</v>
      </c>
      <c r="F1840" s="1"/>
      <c r="G1840" s="1"/>
      <c r="H1840" s="1"/>
      <c r="I1840" s="1"/>
      <c r="J1840" s="1"/>
      <c r="K1840" s="1"/>
      <c r="L1840">
        <v>0</v>
      </c>
      <c r="M1840">
        <v>0</v>
      </c>
      <c r="N1840" s="1"/>
      <c r="O1840" s="1"/>
    </row>
    <row r="1841" spans="1:15" x14ac:dyDescent="0.25">
      <c r="A1841" s="1" t="s">
        <v>4053</v>
      </c>
      <c r="B1841" t="s">
        <v>4054</v>
      </c>
      <c r="C1841" t="s">
        <v>2986</v>
      </c>
      <c r="D1841" t="s">
        <v>49</v>
      </c>
      <c r="E1841" s="1" t="s">
        <v>5059</v>
      </c>
      <c r="F1841" s="1"/>
      <c r="G1841" s="1"/>
      <c r="H1841" s="1"/>
      <c r="I1841" s="1"/>
      <c r="J1841" s="1"/>
      <c r="K1841" s="1"/>
      <c r="L1841">
        <v>0</v>
      </c>
      <c r="M1841">
        <v>0</v>
      </c>
      <c r="N1841" s="1"/>
      <c r="O1841" s="1"/>
    </row>
    <row r="1842" spans="1:15" x14ac:dyDescent="0.25">
      <c r="A1842" s="1" t="s">
        <v>4055</v>
      </c>
      <c r="B1842" t="s">
        <v>4056</v>
      </c>
      <c r="C1842" t="s">
        <v>2986</v>
      </c>
      <c r="D1842" t="s">
        <v>50</v>
      </c>
      <c r="E1842" s="1" t="s">
        <v>5059</v>
      </c>
      <c r="F1842" s="1"/>
      <c r="G1842" s="1"/>
      <c r="H1842" s="1"/>
      <c r="I1842" s="1"/>
      <c r="J1842" s="1"/>
      <c r="K1842" s="1"/>
      <c r="L1842">
        <v>0</v>
      </c>
      <c r="M1842">
        <v>0</v>
      </c>
      <c r="N1842" s="1"/>
      <c r="O1842" s="1"/>
    </row>
    <row r="1843" spans="1:15" x14ac:dyDescent="0.25">
      <c r="A1843" s="1" t="s">
        <v>4057</v>
      </c>
      <c r="B1843" t="s">
        <v>4058</v>
      </c>
      <c r="C1843" t="s">
        <v>2986</v>
      </c>
      <c r="D1843" t="s">
        <v>23</v>
      </c>
      <c r="E1843" s="1" t="s">
        <v>5059</v>
      </c>
      <c r="F1843" s="1"/>
      <c r="G1843" s="1"/>
      <c r="H1843" s="1"/>
      <c r="I1843" s="1"/>
      <c r="J1843" s="1"/>
      <c r="K1843" s="1"/>
      <c r="L1843">
        <v>0</v>
      </c>
      <c r="M1843">
        <v>0</v>
      </c>
      <c r="N1843" s="1"/>
      <c r="O1843" s="1"/>
    </row>
    <row r="1844" spans="1:15" x14ac:dyDescent="0.25">
      <c r="A1844" s="1" t="s">
        <v>4059</v>
      </c>
      <c r="B1844" t="s">
        <v>4060</v>
      </c>
      <c r="C1844" t="s">
        <v>2986</v>
      </c>
      <c r="D1844" t="s">
        <v>23</v>
      </c>
      <c r="E1844" s="1" t="s">
        <v>5059</v>
      </c>
      <c r="F1844" s="1"/>
      <c r="G1844" s="1"/>
      <c r="H1844" s="1"/>
      <c r="I1844" s="1"/>
      <c r="J1844" s="1"/>
      <c r="K1844" s="1"/>
      <c r="L1844">
        <v>0</v>
      </c>
      <c r="M1844">
        <v>0</v>
      </c>
      <c r="N1844" s="1"/>
      <c r="O1844" s="1"/>
    </row>
    <row r="1845" spans="1:15" x14ac:dyDescent="0.25">
      <c r="A1845" s="1" t="s">
        <v>4061</v>
      </c>
      <c r="B1845" t="s">
        <v>4062</v>
      </c>
      <c r="C1845" t="s">
        <v>2986</v>
      </c>
      <c r="D1845" t="s">
        <v>23</v>
      </c>
      <c r="E1845" s="1" t="s">
        <v>5059</v>
      </c>
      <c r="F1845" s="1"/>
      <c r="G1845" s="1"/>
      <c r="H1845" s="1"/>
      <c r="I1845" s="1"/>
      <c r="J1845" s="1"/>
      <c r="K1845" s="1"/>
      <c r="L1845">
        <v>0</v>
      </c>
      <c r="M1845">
        <v>0</v>
      </c>
      <c r="N1845" s="1"/>
      <c r="O1845" s="1"/>
    </row>
    <row r="1846" spans="1:15" x14ac:dyDescent="0.25">
      <c r="A1846" s="1" t="s">
        <v>4063</v>
      </c>
      <c r="B1846" t="s">
        <v>4064</v>
      </c>
      <c r="C1846" t="s">
        <v>2986</v>
      </c>
      <c r="D1846" t="s">
        <v>23</v>
      </c>
      <c r="E1846" s="1" t="s">
        <v>5059</v>
      </c>
      <c r="F1846" s="1"/>
      <c r="G1846" s="1"/>
      <c r="H1846" s="1"/>
      <c r="I1846" s="1"/>
      <c r="J1846" s="1"/>
      <c r="K1846" s="1"/>
      <c r="L1846">
        <v>0</v>
      </c>
      <c r="M1846">
        <v>0</v>
      </c>
      <c r="N1846" s="1"/>
      <c r="O1846" s="1"/>
    </row>
    <row r="1847" spans="1:15" x14ac:dyDescent="0.25">
      <c r="A1847" s="1" t="s">
        <v>4065</v>
      </c>
      <c r="B1847" t="s">
        <v>4066</v>
      </c>
      <c r="C1847" t="s">
        <v>2986</v>
      </c>
      <c r="D1847" t="s">
        <v>23</v>
      </c>
      <c r="E1847" s="1" t="s">
        <v>5059</v>
      </c>
      <c r="F1847" s="1"/>
      <c r="G1847" s="1"/>
      <c r="H1847" s="1"/>
      <c r="I1847" s="1"/>
      <c r="J1847" s="1"/>
      <c r="K1847" s="1"/>
      <c r="L1847">
        <v>0</v>
      </c>
      <c r="M1847">
        <v>0</v>
      </c>
      <c r="N1847" s="1"/>
      <c r="O1847" s="1"/>
    </row>
    <row r="1848" spans="1:15" x14ac:dyDescent="0.25">
      <c r="A1848" s="1" t="s">
        <v>4067</v>
      </c>
      <c r="B1848" t="s">
        <v>4068</v>
      </c>
      <c r="C1848" t="s">
        <v>2986</v>
      </c>
      <c r="D1848" t="s">
        <v>49</v>
      </c>
      <c r="E1848" s="1" t="s">
        <v>5059</v>
      </c>
      <c r="F1848" s="1" t="s">
        <v>4576</v>
      </c>
      <c r="G1848" s="1" t="s">
        <v>4807</v>
      </c>
      <c r="H1848" s="1"/>
      <c r="I1848" s="1"/>
      <c r="J1848" s="1"/>
      <c r="K1848" s="1"/>
      <c r="L1848">
        <v>1</v>
      </c>
      <c r="M1848">
        <v>1</v>
      </c>
      <c r="N1848" s="1"/>
      <c r="O1848" s="1"/>
    </row>
    <row r="1849" spans="1:15" x14ac:dyDescent="0.25">
      <c r="A1849" s="1" t="s">
        <v>4069</v>
      </c>
      <c r="B1849" t="s">
        <v>4070</v>
      </c>
      <c r="C1849" t="s">
        <v>2986</v>
      </c>
      <c r="D1849" t="s">
        <v>510</v>
      </c>
      <c r="E1849" s="1" t="s">
        <v>5059</v>
      </c>
      <c r="F1849" s="1"/>
      <c r="G1849" s="1"/>
      <c r="H1849" s="1"/>
      <c r="I1849" s="1"/>
      <c r="J1849" s="1"/>
      <c r="K1849" s="1"/>
      <c r="L1849">
        <v>0</v>
      </c>
      <c r="M1849">
        <v>0</v>
      </c>
      <c r="N1849" s="1"/>
      <c r="O1849" s="1"/>
    </row>
    <row r="1850" spans="1:15" x14ac:dyDescent="0.25">
      <c r="A1850" s="1" t="s">
        <v>4071</v>
      </c>
      <c r="B1850" t="s">
        <v>4072</v>
      </c>
      <c r="C1850" t="s">
        <v>2986</v>
      </c>
      <c r="D1850" t="s">
        <v>49</v>
      </c>
      <c r="E1850" s="1" t="s">
        <v>5059</v>
      </c>
      <c r="F1850" s="1"/>
      <c r="G1850" s="1"/>
      <c r="H1850" s="1"/>
      <c r="I1850" s="1"/>
      <c r="J1850" s="1"/>
      <c r="K1850" s="1"/>
      <c r="L1850">
        <v>0</v>
      </c>
      <c r="M1850">
        <v>0</v>
      </c>
      <c r="N1850" s="1"/>
      <c r="O1850" s="1"/>
    </row>
    <row r="1851" spans="1:15" x14ac:dyDescent="0.25">
      <c r="A1851" s="1" t="s">
        <v>2540</v>
      </c>
      <c r="B1851" t="s">
        <v>2541</v>
      </c>
      <c r="C1851" t="s">
        <v>1741</v>
      </c>
      <c r="D1851" t="s">
        <v>310</v>
      </c>
      <c r="E1851" s="1" t="s">
        <v>5059</v>
      </c>
      <c r="F1851" s="1" t="s">
        <v>5636</v>
      </c>
      <c r="G1851" s="1" t="s">
        <v>4817</v>
      </c>
      <c r="H1851" s="1"/>
      <c r="I1851" s="1"/>
      <c r="J1851" s="1"/>
      <c r="K1851" s="1"/>
      <c r="L1851">
        <v>1</v>
      </c>
      <c r="M1851">
        <v>1</v>
      </c>
      <c r="N1851" s="1"/>
      <c r="O1851" s="1"/>
    </row>
    <row r="1852" spans="1:15" x14ac:dyDescent="0.25">
      <c r="A1852" s="1" t="s">
        <v>2542</v>
      </c>
      <c r="B1852" t="s">
        <v>2543</v>
      </c>
      <c r="C1852" t="s">
        <v>1741</v>
      </c>
      <c r="D1852" t="s">
        <v>353</v>
      </c>
      <c r="E1852" s="1" t="s">
        <v>5059</v>
      </c>
      <c r="F1852" s="1" t="s">
        <v>4588</v>
      </c>
      <c r="G1852" s="1" t="s">
        <v>4824</v>
      </c>
      <c r="H1852" s="1"/>
      <c r="I1852" s="1"/>
      <c r="J1852" s="1"/>
      <c r="K1852" s="1"/>
      <c r="L1852">
        <v>1</v>
      </c>
      <c r="M1852">
        <v>1</v>
      </c>
      <c r="N1852" s="1"/>
      <c r="O1852" s="1"/>
    </row>
    <row r="1853" spans="1:15" x14ac:dyDescent="0.25">
      <c r="A1853" s="1" t="s">
        <v>4073</v>
      </c>
      <c r="B1853" t="s">
        <v>4074</v>
      </c>
      <c r="C1853" t="s">
        <v>2986</v>
      </c>
      <c r="D1853" t="s">
        <v>50</v>
      </c>
      <c r="E1853" s="1" t="s">
        <v>5059</v>
      </c>
      <c r="F1853" s="1"/>
      <c r="G1853" s="1"/>
      <c r="H1853" s="1"/>
      <c r="I1853" s="1"/>
      <c r="J1853" s="1"/>
      <c r="K1853" s="1"/>
      <c r="L1853">
        <v>0</v>
      </c>
      <c r="M1853">
        <v>0</v>
      </c>
      <c r="N1853" s="1"/>
      <c r="O1853" s="1"/>
    </row>
    <row r="1854" spans="1:15" x14ac:dyDescent="0.25">
      <c r="A1854" s="1" t="s">
        <v>4075</v>
      </c>
      <c r="B1854" t="s">
        <v>4076</v>
      </c>
      <c r="C1854" t="s">
        <v>2986</v>
      </c>
      <c r="D1854" t="s">
        <v>23</v>
      </c>
      <c r="E1854" s="1" t="s">
        <v>5059</v>
      </c>
      <c r="F1854" s="1"/>
      <c r="G1854" s="1"/>
      <c r="H1854" s="1"/>
      <c r="I1854" s="1"/>
      <c r="J1854" s="1"/>
      <c r="K1854" s="1"/>
      <c r="L1854">
        <v>0</v>
      </c>
      <c r="M1854">
        <v>0</v>
      </c>
      <c r="N1854" s="1"/>
      <c r="O1854" s="1"/>
    </row>
    <row r="1855" spans="1:15" x14ac:dyDescent="0.25">
      <c r="A1855" s="1" t="s">
        <v>4077</v>
      </c>
      <c r="B1855" t="s">
        <v>4078</v>
      </c>
      <c r="C1855" t="s">
        <v>2986</v>
      </c>
      <c r="D1855" t="s">
        <v>23</v>
      </c>
      <c r="E1855" s="1" t="s">
        <v>5059</v>
      </c>
      <c r="F1855" s="1"/>
      <c r="G1855" s="1"/>
      <c r="H1855" s="1"/>
      <c r="I1855" s="1"/>
      <c r="J1855" s="1"/>
      <c r="K1855" s="1"/>
      <c r="L1855">
        <v>0</v>
      </c>
      <c r="M1855">
        <v>0</v>
      </c>
      <c r="N1855" s="1"/>
      <c r="O1855" s="1"/>
    </row>
    <row r="1856" spans="1:15" x14ac:dyDescent="0.25">
      <c r="A1856" s="1" t="s">
        <v>2950</v>
      </c>
      <c r="B1856" t="s">
        <v>4079</v>
      </c>
      <c r="C1856" t="s">
        <v>2986</v>
      </c>
      <c r="D1856" t="s">
        <v>310</v>
      </c>
      <c r="E1856" s="1" t="s">
        <v>5059</v>
      </c>
      <c r="F1856" s="1" t="s">
        <v>5479</v>
      </c>
      <c r="G1856" s="1" t="s">
        <v>4807</v>
      </c>
      <c r="H1856" s="1"/>
      <c r="I1856" s="1"/>
      <c r="J1856" s="1"/>
      <c r="K1856" s="1"/>
      <c r="L1856">
        <v>1</v>
      </c>
      <c r="M1856">
        <v>1</v>
      </c>
      <c r="N1856" s="1"/>
      <c r="O1856" s="1"/>
    </row>
    <row r="1857" spans="1:15" x14ac:dyDescent="0.25">
      <c r="A1857" s="1" t="s">
        <v>4080</v>
      </c>
      <c r="B1857" t="s">
        <v>4081</v>
      </c>
      <c r="C1857" t="s">
        <v>1741</v>
      </c>
      <c r="D1857" t="s">
        <v>205</v>
      </c>
      <c r="E1857" s="1" t="s">
        <v>5059</v>
      </c>
      <c r="F1857" s="1"/>
      <c r="G1857" s="1"/>
      <c r="H1857" s="1"/>
      <c r="I1857" s="1"/>
      <c r="J1857" s="1"/>
      <c r="K1857" s="1"/>
      <c r="L1857">
        <v>0</v>
      </c>
      <c r="M1857">
        <v>0</v>
      </c>
      <c r="N1857" s="1"/>
      <c r="O1857" s="1"/>
    </row>
    <row r="1858" spans="1:15" x14ac:dyDescent="0.25">
      <c r="A1858" s="1" t="s">
        <v>2957</v>
      </c>
      <c r="B1858" t="s">
        <v>4082</v>
      </c>
      <c r="C1858" t="s">
        <v>2986</v>
      </c>
      <c r="D1858" t="s">
        <v>23</v>
      </c>
      <c r="E1858" s="1" t="s">
        <v>5059</v>
      </c>
      <c r="F1858" s="1"/>
      <c r="G1858" s="1"/>
      <c r="H1858" s="1"/>
      <c r="I1858" s="1"/>
      <c r="J1858" s="1"/>
      <c r="K1858" s="1"/>
      <c r="L1858">
        <v>0</v>
      </c>
      <c r="M1858">
        <v>0</v>
      </c>
      <c r="N1858" s="1"/>
      <c r="O1858" s="1"/>
    </row>
    <row r="1859" spans="1:15" x14ac:dyDescent="0.25">
      <c r="A1859" s="1" t="s">
        <v>2884</v>
      </c>
      <c r="B1859" t="s">
        <v>4083</v>
      </c>
      <c r="C1859" t="s">
        <v>2986</v>
      </c>
      <c r="D1859" t="s">
        <v>310</v>
      </c>
      <c r="E1859" s="1" t="s">
        <v>5059</v>
      </c>
      <c r="F1859" s="1" t="s">
        <v>4640</v>
      </c>
      <c r="G1859" s="1" t="s">
        <v>4808</v>
      </c>
      <c r="H1859" s="1"/>
      <c r="I1859" s="1"/>
      <c r="J1859" s="1"/>
      <c r="K1859" s="1"/>
      <c r="L1859">
        <v>1</v>
      </c>
      <c r="M1859">
        <v>1</v>
      </c>
      <c r="N1859" s="1"/>
      <c r="O1859" s="1"/>
    </row>
    <row r="1860" spans="1:15" x14ac:dyDescent="0.25">
      <c r="A1860" s="1" t="s">
        <v>4084</v>
      </c>
      <c r="B1860" t="s">
        <v>4085</v>
      </c>
      <c r="C1860" t="s">
        <v>2986</v>
      </c>
      <c r="D1860" t="s">
        <v>23</v>
      </c>
      <c r="E1860" s="1" t="s">
        <v>5059</v>
      </c>
      <c r="F1860" s="1"/>
      <c r="G1860" s="1"/>
      <c r="H1860" s="1"/>
      <c r="I1860" s="1"/>
      <c r="J1860" s="1"/>
      <c r="K1860" s="1"/>
      <c r="L1860">
        <v>0</v>
      </c>
      <c r="M1860">
        <v>0</v>
      </c>
      <c r="N1860" s="1"/>
      <c r="O1860" s="1"/>
    </row>
    <row r="1861" spans="1:15" x14ac:dyDescent="0.25">
      <c r="A1861" s="1" t="s">
        <v>2548</v>
      </c>
      <c r="B1861" t="s">
        <v>2549</v>
      </c>
      <c r="C1861" t="s">
        <v>1741</v>
      </c>
      <c r="D1861" t="s">
        <v>23</v>
      </c>
      <c r="E1861" s="1" t="s">
        <v>5059</v>
      </c>
      <c r="F1861" s="1" t="s">
        <v>5582</v>
      </c>
      <c r="G1861" s="1" t="s">
        <v>4812</v>
      </c>
      <c r="H1861" s="1"/>
      <c r="I1861" s="1"/>
      <c r="J1861" s="1"/>
      <c r="K1861" s="1"/>
      <c r="L1861">
        <v>1</v>
      </c>
      <c r="M1861">
        <v>1</v>
      </c>
      <c r="N1861" s="1"/>
      <c r="O1861" s="1"/>
    </row>
    <row r="1862" spans="1:15" x14ac:dyDescent="0.25">
      <c r="A1862" s="1" t="s">
        <v>4086</v>
      </c>
      <c r="B1862" t="s">
        <v>4087</v>
      </c>
      <c r="C1862" t="s">
        <v>2986</v>
      </c>
      <c r="D1862" t="s">
        <v>50</v>
      </c>
      <c r="E1862" s="1" t="s">
        <v>5059</v>
      </c>
      <c r="F1862" s="1"/>
      <c r="G1862" s="1"/>
      <c r="H1862" s="1"/>
      <c r="I1862" s="1"/>
      <c r="J1862" s="1"/>
      <c r="K1862" s="1"/>
      <c r="L1862">
        <v>0</v>
      </c>
      <c r="M1862">
        <v>0</v>
      </c>
      <c r="N1862" s="1"/>
      <c r="O1862" s="1"/>
    </row>
    <row r="1863" spans="1:15" x14ac:dyDescent="0.25">
      <c r="A1863" s="1" t="s">
        <v>4088</v>
      </c>
      <c r="B1863" t="s">
        <v>4089</v>
      </c>
      <c r="C1863" t="s">
        <v>2986</v>
      </c>
      <c r="D1863" t="s">
        <v>22</v>
      </c>
      <c r="E1863" s="1" t="s">
        <v>5059</v>
      </c>
      <c r="F1863" s="1"/>
      <c r="G1863" s="1"/>
      <c r="H1863" s="1"/>
      <c r="I1863" s="1"/>
      <c r="J1863" s="1"/>
      <c r="K1863" s="1"/>
      <c r="L1863">
        <v>0</v>
      </c>
      <c r="M1863">
        <v>0</v>
      </c>
      <c r="N1863" s="1"/>
      <c r="O1863" s="1"/>
    </row>
    <row r="1864" spans="1:15" x14ac:dyDescent="0.25">
      <c r="A1864" s="1" t="s">
        <v>4090</v>
      </c>
      <c r="B1864" t="s">
        <v>4091</v>
      </c>
      <c r="C1864" t="s">
        <v>2986</v>
      </c>
      <c r="D1864" t="s">
        <v>510</v>
      </c>
      <c r="E1864" s="1" t="s">
        <v>5059</v>
      </c>
      <c r="F1864" s="1" t="s">
        <v>4638</v>
      </c>
      <c r="G1864" s="1" t="s">
        <v>4807</v>
      </c>
      <c r="H1864" s="1"/>
      <c r="I1864" s="1"/>
      <c r="J1864" s="1"/>
      <c r="K1864" s="1"/>
      <c r="L1864">
        <v>1</v>
      </c>
      <c r="M1864">
        <v>1</v>
      </c>
      <c r="N1864" s="1"/>
      <c r="O1864" s="1"/>
    </row>
    <row r="1865" spans="1:15" x14ac:dyDescent="0.25">
      <c r="A1865" s="1" t="s">
        <v>2550</v>
      </c>
      <c r="B1865" t="s">
        <v>2551</v>
      </c>
      <c r="C1865" t="s">
        <v>1741</v>
      </c>
      <c r="D1865" t="s">
        <v>310</v>
      </c>
      <c r="E1865" s="1" t="s">
        <v>5059</v>
      </c>
      <c r="F1865" s="1" t="s">
        <v>4577</v>
      </c>
      <c r="G1865" s="1" t="s">
        <v>4808</v>
      </c>
      <c r="H1865" s="1"/>
      <c r="I1865" s="1"/>
      <c r="J1865" s="1"/>
      <c r="K1865" s="1" t="s">
        <v>5303</v>
      </c>
      <c r="L1865">
        <v>1</v>
      </c>
      <c r="M1865">
        <v>2</v>
      </c>
      <c r="N1865" s="1"/>
      <c r="O1865" s="1"/>
    </row>
    <row r="1866" spans="1:15" x14ac:dyDescent="0.25">
      <c r="A1866" s="1" t="s">
        <v>4092</v>
      </c>
      <c r="B1866" t="s">
        <v>4093</v>
      </c>
      <c r="C1866" t="s">
        <v>2986</v>
      </c>
      <c r="D1866" t="s">
        <v>85</v>
      </c>
      <c r="E1866" s="1" t="s">
        <v>5059</v>
      </c>
      <c r="F1866" s="1"/>
      <c r="G1866" s="1"/>
      <c r="H1866" s="1"/>
      <c r="I1866" s="1"/>
      <c r="J1866" s="1"/>
      <c r="K1866" s="1"/>
      <c r="L1866">
        <v>0</v>
      </c>
      <c r="M1866">
        <v>0</v>
      </c>
      <c r="N1866" s="1"/>
      <c r="O1866" s="1"/>
    </row>
    <row r="1867" spans="1:15" x14ac:dyDescent="0.25">
      <c r="A1867" s="1" t="s">
        <v>4094</v>
      </c>
      <c r="B1867" t="s">
        <v>4095</v>
      </c>
      <c r="C1867" t="s">
        <v>2986</v>
      </c>
      <c r="D1867" t="s">
        <v>50</v>
      </c>
      <c r="E1867" s="1" t="s">
        <v>5059</v>
      </c>
      <c r="F1867" s="1"/>
      <c r="G1867" s="1"/>
      <c r="H1867" s="1"/>
      <c r="I1867" s="1"/>
      <c r="J1867" s="1"/>
      <c r="K1867" s="1"/>
      <c r="L1867">
        <v>0</v>
      </c>
      <c r="M1867">
        <v>0</v>
      </c>
      <c r="N1867" s="1"/>
      <c r="O1867" s="1"/>
    </row>
    <row r="1868" spans="1:15" x14ac:dyDescent="0.25">
      <c r="A1868" s="1" t="s">
        <v>4096</v>
      </c>
      <c r="B1868" t="s">
        <v>4097</v>
      </c>
      <c r="C1868" t="s">
        <v>2986</v>
      </c>
      <c r="D1868" t="s">
        <v>23</v>
      </c>
      <c r="E1868" s="1" t="s">
        <v>5059</v>
      </c>
      <c r="F1868" s="1" t="s">
        <v>5775</v>
      </c>
      <c r="G1868" s="1" t="s">
        <v>4808</v>
      </c>
      <c r="H1868" s="1"/>
      <c r="I1868" s="1"/>
      <c r="J1868" s="1"/>
      <c r="K1868" s="1"/>
      <c r="L1868">
        <v>1</v>
      </c>
      <c r="M1868">
        <v>1</v>
      </c>
      <c r="N1868" s="1"/>
      <c r="O1868" s="1"/>
    </row>
    <row r="1869" spans="1:15" x14ac:dyDescent="0.25">
      <c r="A1869" s="1" t="s">
        <v>2874</v>
      </c>
      <c r="B1869" t="s">
        <v>4098</v>
      </c>
      <c r="C1869" t="s">
        <v>2986</v>
      </c>
      <c r="D1869" t="s">
        <v>310</v>
      </c>
      <c r="E1869" s="1" t="s">
        <v>5059</v>
      </c>
      <c r="F1869" s="1"/>
      <c r="G1869" s="1"/>
      <c r="H1869" s="1"/>
      <c r="I1869" s="1"/>
      <c r="J1869" s="1"/>
      <c r="K1869" s="1"/>
      <c r="L1869">
        <v>0</v>
      </c>
      <c r="M1869">
        <v>0</v>
      </c>
      <c r="N1869" s="1"/>
      <c r="O1869" s="1"/>
    </row>
    <row r="1870" spans="1:15" x14ac:dyDescent="0.25">
      <c r="A1870" s="1" t="s">
        <v>2412</v>
      </c>
      <c r="B1870" t="s">
        <v>2413</v>
      </c>
      <c r="C1870" t="s">
        <v>5</v>
      </c>
      <c r="D1870" t="s">
        <v>310</v>
      </c>
      <c r="E1870" s="1" t="s">
        <v>5023</v>
      </c>
      <c r="F1870" s="1" t="s">
        <v>5479</v>
      </c>
      <c r="G1870" s="1" t="s">
        <v>4807</v>
      </c>
      <c r="H1870" s="1"/>
      <c r="I1870" s="1"/>
      <c r="J1870" s="1"/>
      <c r="K1870" s="1"/>
      <c r="L1870">
        <v>1</v>
      </c>
      <c r="M1870">
        <v>1</v>
      </c>
      <c r="N1870" s="1">
        <v>1</v>
      </c>
      <c r="O1870" s="1" t="s">
        <v>5320</v>
      </c>
    </row>
    <row r="1871" spans="1:15" x14ac:dyDescent="0.25">
      <c r="A1871" s="1" t="s">
        <v>4099</v>
      </c>
      <c r="B1871" t="s">
        <v>4100</v>
      </c>
      <c r="C1871" t="s">
        <v>2986</v>
      </c>
      <c r="D1871" t="s">
        <v>50</v>
      </c>
      <c r="E1871" s="1" t="s">
        <v>5059</v>
      </c>
      <c r="F1871" s="1"/>
      <c r="G1871" s="1"/>
      <c r="H1871" s="1"/>
      <c r="I1871" s="1"/>
      <c r="J1871" s="1"/>
      <c r="K1871" s="1"/>
      <c r="L1871">
        <v>0</v>
      </c>
      <c r="M1871">
        <v>0</v>
      </c>
      <c r="N1871" s="1"/>
      <c r="O1871" s="1"/>
    </row>
    <row r="1872" spans="1:15" x14ac:dyDescent="0.25">
      <c r="A1872" s="1" t="s">
        <v>2552</v>
      </c>
      <c r="B1872" t="s">
        <v>2553</v>
      </c>
      <c r="C1872" t="s">
        <v>1741</v>
      </c>
      <c r="D1872" t="s">
        <v>310</v>
      </c>
      <c r="E1872" s="1" t="s">
        <v>5059</v>
      </c>
      <c r="F1872" s="1" t="s">
        <v>5459</v>
      </c>
      <c r="G1872" s="1" t="s">
        <v>5430</v>
      </c>
      <c r="H1872" s="1"/>
      <c r="I1872" s="1"/>
      <c r="J1872" s="1"/>
      <c r="K1872" s="1"/>
      <c r="L1872">
        <v>1</v>
      </c>
      <c r="M1872">
        <v>1</v>
      </c>
      <c r="N1872" s="1"/>
      <c r="O1872" s="1"/>
    </row>
    <row r="1873" spans="1:15" x14ac:dyDescent="0.25">
      <c r="A1873" s="1" t="s">
        <v>4101</v>
      </c>
      <c r="B1873" t="s">
        <v>4102</v>
      </c>
      <c r="C1873" t="s">
        <v>2986</v>
      </c>
      <c r="D1873" t="s">
        <v>6</v>
      </c>
      <c r="E1873" s="1" t="s">
        <v>5059</v>
      </c>
      <c r="F1873" s="1"/>
      <c r="G1873" s="1"/>
      <c r="H1873" s="1"/>
      <c r="I1873" s="1"/>
      <c r="J1873" s="1"/>
      <c r="K1873" s="1"/>
      <c r="L1873">
        <v>0</v>
      </c>
      <c r="M1873">
        <v>0</v>
      </c>
      <c r="N1873" s="1"/>
      <c r="O1873" s="1"/>
    </row>
    <row r="1874" spans="1:15" x14ac:dyDescent="0.25">
      <c r="A1874" s="1" t="s">
        <v>2414</v>
      </c>
      <c r="B1874" t="s">
        <v>2415</v>
      </c>
      <c r="C1874" t="s">
        <v>5</v>
      </c>
      <c r="D1874" t="s">
        <v>23</v>
      </c>
      <c r="E1874" s="1" t="s">
        <v>5023</v>
      </c>
      <c r="F1874" s="1" t="s">
        <v>5278</v>
      </c>
      <c r="G1874" s="1" t="s">
        <v>4808</v>
      </c>
      <c r="H1874" s="1"/>
      <c r="I1874" s="1"/>
      <c r="J1874" s="1"/>
      <c r="K1874" s="1"/>
      <c r="L1874">
        <v>1</v>
      </c>
      <c r="M1874">
        <v>1</v>
      </c>
      <c r="N1874" s="1">
        <v>1</v>
      </c>
      <c r="O1874" s="1" t="s">
        <v>5320</v>
      </c>
    </row>
    <row r="1875" spans="1:15" x14ac:dyDescent="0.25">
      <c r="A1875" s="1" t="s">
        <v>4103</v>
      </c>
      <c r="B1875" t="s">
        <v>4104</v>
      </c>
      <c r="C1875" t="s">
        <v>2986</v>
      </c>
      <c r="D1875" t="s">
        <v>50</v>
      </c>
      <c r="E1875" s="1" t="s">
        <v>5059</v>
      </c>
      <c r="F1875" s="1"/>
      <c r="G1875" s="1"/>
      <c r="H1875" s="1"/>
      <c r="I1875" s="1"/>
      <c r="J1875" s="1"/>
      <c r="K1875" s="1"/>
      <c r="L1875">
        <v>0</v>
      </c>
      <c r="M1875">
        <v>0</v>
      </c>
      <c r="N1875" s="1"/>
      <c r="O1875" s="1"/>
    </row>
    <row r="1876" spans="1:15" x14ac:dyDescent="0.25">
      <c r="A1876" s="1" t="s">
        <v>2968</v>
      </c>
      <c r="B1876" t="s">
        <v>4105</v>
      </c>
      <c r="C1876" t="s">
        <v>1741</v>
      </c>
      <c r="D1876" t="s">
        <v>49</v>
      </c>
      <c r="E1876" s="1" t="s">
        <v>5059</v>
      </c>
      <c r="F1876" s="1" t="s">
        <v>5637</v>
      </c>
      <c r="G1876" s="1" t="s">
        <v>4809</v>
      </c>
      <c r="H1876" s="1"/>
      <c r="I1876" s="1"/>
      <c r="J1876" s="1"/>
      <c r="K1876" s="1"/>
      <c r="L1876">
        <v>1</v>
      </c>
      <c r="M1876">
        <v>1</v>
      </c>
      <c r="N1876" s="1"/>
      <c r="O1876" s="1"/>
    </row>
    <row r="1877" spans="1:15" x14ac:dyDescent="0.25">
      <c r="A1877" s="1" t="s">
        <v>4106</v>
      </c>
      <c r="B1877" t="s">
        <v>4107</v>
      </c>
      <c r="C1877" t="s">
        <v>2986</v>
      </c>
      <c r="D1877" t="s">
        <v>353</v>
      </c>
      <c r="E1877" s="1" t="s">
        <v>5059</v>
      </c>
      <c r="F1877" s="1" t="s">
        <v>4607</v>
      </c>
      <c r="G1877" s="1" t="s">
        <v>4827</v>
      </c>
      <c r="H1877" s="1"/>
      <c r="I1877" s="1"/>
      <c r="J1877" s="1"/>
      <c r="K1877" s="1"/>
      <c r="L1877">
        <v>1</v>
      </c>
      <c r="M1877">
        <v>1</v>
      </c>
      <c r="N1877" s="1"/>
      <c r="O1877" s="1"/>
    </row>
    <row r="1878" spans="1:15" x14ac:dyDescent="0.25">
      <c r="A1878" s="1" t="s">
        <v>4108</v>
      </c>
      <c r="B1878" t="s">
        <v>4109</v>
      </c>
      <c r="C1878" t="s">
        <v>1741</v>
      </c>
      <c r="D1878" t="s">
        <v>310</v>
      </c>
      <c r="E1878" s="1" t="s">
        <v>5059</v>
      </c>
      <c r="F1878" s="1" t="s">
        <v>5127</v>
      </c>
      <c r="G1878" s="1" t="s">
        <v>4807</v>
      </c>
      <c r="H1878" s="1"/>
      <c r="I1878" s="1"/>
      <c r="J1878" s="1"/>
      <c r="K1878" s="1"/>
      <c r="L1878">
        <v>1</v>
      </c>
      <c r="M1878">
        <v>1</v>
      </c>
      <c r="N1878" s="1"/>
      <c r="O1878" s="1"/>
    </row>
    <row r="1879" spans="1:15" x14ac:dyDescent="0.25">
      <c r="A1879" s="1" t="s">
        <v>4110</v>
      </c>
      <c r="B1879" t="s">
        <v>4111</v>
      </c>
      <c r="C1879" t="s">
        <v>2986</v>
      </c>
      <c r="D1879" t="s">
        <v>23</v>
      </c>
      <c r="E1879" s="1" t="s">
        <v>5059</v>
      </c>
      <c r="F1879" s="1"/>
      <c r="G1879" s="1"/>
      <c r="H1879" s="1"/>
      <c r="I1879" s="1"/>
      <c r="J1879" s="1"/>
      <c r="K1879" s="1"/>
      <c r="L1879">
        <v>0</v>
      </c>
      <c r="M1879">
        <v>0</v>
      </c>
      <c r="N1879" s="1"/>
      <c r="O1879" s="1"/>
    </row>
    <row r="1880" spans="1:15" x14ac:dyDescent="0.25">
      <c r="A1880" s="1" t="s">
        <v>2554</v>
      </c>
      <c r="B1880" t="s">
        <v>2555</v>
      </c>
      <c r="C1880" t="s">
        <v>1741</v>
      </c>
      <c r="D1880" t="s">
        <v>353</v>
      </c>
      <c r="E1880" s="1" t="s">
        <v>5059</v>
      </c>
      <c r="F1880" s="1" t="s">
        <v>4662</v>
      </c>
      <c r="G1880" s="1" t="s">
        <v>4809</v>
      </c>
      <c r="H1880" s="1"/>
      <c r="I1880" s="1"/>
      <c r="J1880" s="1"/>
      <c r="K1880" s="1"/>
      <c r="L1880">
        <v>1</v>
      </c>
      <c r="M1880">
        <v>1</v>
      </c>
      <c r="N1880" s="1"/>
      <c r="O1880" s="1"/>
    </row>
    <row r="1881" spans="1:15" x14ac:dyDescent="0.25">
      <c r="A1881" s="1" t="s">
        <v>2416</v>
      </c>
      <c r="B1881" t="s">
        <v>2417</v>
      </c>
      <c r="C1881" t="s">
        <v>5</v>
      </c>
      <c r="D1881" t="s">
        <v>353</v>
      </c>
      <c r="E1881" s="1" t="s">
        <v>5022</v>
      </c>
      <c r="F1881" s="1" t="s">
        <v>4798</v>
      </c>
      <c r="G1881" s="1" t="s">
        <v>4812</v>
      </c>
      <c r="H1881" s="1"/>
      <c r="I1881" s="1"/>
      <c r="J1881" s="1"/>
      <c r="K1881" s="1"/>
      <c r="L1881">
        <v>1</v>
      </c>
      <c r="M1881">
        <v>1</v>
      </c>
      <c r="N1881" s="1">
        <v>1</v>
      </c>
      <c r="O1881" s="1" t="s">
        <v>5320</v>
      </c>
    </row>
    <row r="1882" spans="1:15" x14ac:dyDescent="0.25">
      <c r="A1882" s="1" t="s">
        <v>4112</v>
      </c>
      <c r="B1882" t="s">
        <v>4113</v>
      </c>
      <c r="C1882" t="s">
        <v>2986</v>
      </c>
      <c r="D1882" t="s">
        <v>510</v>
      </c>
      <c r="E1882" s="1" t="s">
        <v>5059</v>
      </c>
      <c r="F1882" s="1" t="s">
        <v>4999</v>
      </c>
      <c r="G1882" s="1" t="s">
        <v>4807</v>
      </c>
      <c r="H1882" s="1"/>
      <c r="I1882" s="1"/>
      <c r="J1882" s="1"/>
      <c r="K1882" s="1"/>
      <c r="L1882">
        <v>1</v>
      </c>
      <c r="M1882">
        <v>1</v>
      </c>
      <c r="N1882" s="1"/>
      <c r="O1882" s="1"/>
    </row>
    <row r="1883" spans="1:15" x14ac:dyDescent="0.25">
      <c r="A1883" s="1" t="s">
        <v>4114</v>
      </c>
      <c r="B1883" t="s">
        <v>4115</v>
      </c>
      <c r="C1883" t="s">
        <v>2986</v>
      </c>
      <c r="D1883" t="s">
        <v>50</v>
      </c>
      <c r="E1883" s="1" t="s">
        <v>5059</v>
      </c>
      <c r="F1883" s="1"/>
      <c r="G1883" s="1"/>
      <c r="H1883" s="1"/>
      <c r="I1883" s="1"/>
      <c r="J1883" s="1"/>
      <c r="K1883" s="1"/>
      <c r="L1883">
        <v>0</v>
      </c>
      <c r="M1883">
        <v>0</v>
      </c>
      <c r="N1883" s="1"/>
      <c r="O1883" s="1"/>
    </row>
    <row r="1884" spans="1:15" x14ac:dyDescent="0.25">
      <c r="A1884" s="1" t="s">
        <v>4116</v>
      </c>
      <c r="B1884" t="s">
        <v>4117</v>
      </c>
      <c r="C1884" t="s">
        <v>1741</v>
      </c>
      <c r="D1884" t="s">
        <v>50</v>
      </c>
      <c r="E1884" s="1" t="s">
        <v>5059</v>
      </c>
      <c r="F1884" s="1" t="s">
        <v>4670</v>
      </c>
      <c r="G1884" s="1" t="s">
        <v>4807</v>
      </c>
      <c r="H1884" s="1"/>
      <c r="I1884" s="1"/>
      <c r="J1884" s="1"/>
      <c r="K1884" s="1"/>
      <c r="L1884">
        <v>1</v>
      </c>
      <c r="M1884">
        <v>1</v>
      </c>
      <c r="N1884" s="1"/>
      <c r="O1884" s="1"/>
    </row>
    <row r="1885" spans="1:15" x14ac:dyDescent="0.25">
      <c r="A1885" s="1" t="s">
        <v>4118</v>
      </c>
      <c r="B1885" t="s">
        <v>5432</v>
      </c>
      <c r="C1885" t="s">
        <v>2986</v>
      </c>
      <c r="D1885" t="s">
        <v>42</v>
      </c>
      <c r="E1885" s="1" t="s">
        <v>5059</v>
      </c>
      <c r="F1885" s="1" t="s">
        <v>5333</v>
      </c>
      <c r="G1885" s="1" t="s">
        <v>4807</v>
      </c>
      <c r="H1885" s="1"/>
      <c r="I1885" s="1"/>
      <c r="J1885" s="1"/>
      <c r="K1885" s="1"/>
      <c r="L1885">
        <v>1</v>
      </c>
      <c r="M1885">
        <v>1</v>
      </c>
      <c r="N1885" s="1"/>
      <c r="O1885" s="1"/>
    </row>
    <row r="1886" spans="1:15" x14ac:dyDescent="0.25">
      <c r="A1886" s="1" t="s">
        <v>4120</v>
      </c>
      <c r="B1886" t="s">
        <v>4121</v>
      </c>
      <c r="C1886" t="s">
        <v>2986</v>
      </c>
      <c r="D1886" t="s">
        <v>23</v>
      </c>
      <c r="E1886" s="1" t="s">
        <v>5059</v>
      </c>
      <c r="F1886" s="1"/>
      <c r="G1886" s="1"/>
      <c r="H1886" s="1"/>
      <c r="I1886" s="1"/>
      <c r="J1886" s="1"/>
      <c r="K1886" s="1"/>
      <c r="L1886">
        <v>0</v>
      </c>
      <c r="M1886">
        <v>0</v>
      </c>
      <c r="N1886" s="1"/>
      <c r="O1886" s="1"/>
    </row>
    <row r="1887" spans="1:15" x14ac:dyDescent="0.25">
      <c r="A1887" s="1" t="s">
        <v>1767</v>
      </c>
      <c r="B1887" t="s">
        <v>1768</v>
      </c>
      <c r="C1887" t="s">
        <v>5</v>
      </c>
      <c r="D1887" t="s">
        <v>310</v>
      </c>
      <c r="E1887" s="1" t="s">
        <v>5022</v>
      </c>
      <c r="F1887" s="1" t="s">
        <v>5210</v>
      </c>
      <c r="G1887" s="1" t="s">
        <v>4807</v>
      </c>
      <c r="H1887" s="1"/>
      <c r="I1887" s="1"/>
      <c r="J1887" s="1"/>
      <c r="K1887" s="1"/>
      <c r="L1887">
        <v>1</v>
      </c>
      <c r="M1887">
        <v>1</v>
      </c>
      <c r="N1887" s="1">
        <v>1</v>
      </c>
      <c r="O1887" s="1" t="s">
        <v>5320</v>
      </c>
    </row>
    <row r="1888" spans="1:15" x14ac:dyDescent="0.25">
      <c r="A1888" s="1" t="s">
        <v>4122</v>
      </c>
      <c r="B1888" t="s">
        <v>4123</v>
      </c>
      <c r="C1888" t="s">
        <v>2986</v>
      </c>
      <c r="D1888" t="s">
        <v>23</v>
      </c>
      <c r="E1888" s="1" t="s">
        <v>5059</v>
      </c>
      <c r="F1888" s="1" t="s">
        <v>5381</v>
      </c>
      <c r="G1888" s="1" t="s">
        <v>4807</v>
      </c>
      <c r="H1888" s="1"/>
      <c r="I1888" s="1"/>
      <c r="J1888" s="1"/>
      <c r="K1888" s="1"/>
      <c r="L1888">
        <v>1</v>
      </c>
      <c r="M1888">
        <v>1</v>
      </c>
      <c r="N1888" s="1"/>
      <c r="O1888" s="1"/>
    </row>
    <row r="1889" spans="1:15" x14ac:dyDescent="0.25">
      <c r="A1889" s="1" t="s">
        <v>1769</v>
      </c>
      <c r="B1889" t="s">
        <v>1770</v>
      </c>
      <c r="C1889" t="s">
        <v>5</v>
      </c>
      <c r="D1889" t="s">
        <v>68</v>
      </c>
      <c r="E1889" s="1" t="s">
        <v>5024</v>
      </c>
      <c r="F1889" s="1" t="s">
        <v>4650</v>
      </c>
      <c r="G1889" s="1" t="s">
        <v>4806</v>
      </c>
      <c r="H1889" s="1"/>
      <c r="I1889" s="1"/>
      <c r="J1889" s="1"/>
      <c r="K1889" s="1"/>
      <c r="L1889">
        <v>1</v>
      </c>
      <c r="M1889">
        <v>1</v>
      </c>
      <c r="N1889" s="1">
        <v>1</v>
      </c>
      <c r="O1889" s="1" t="s">
        <v>5320</v>
      </c>
    </row>
    <row r="1890" spans="1:15" x14ac:dyDescent="0.25">
      <c r="A1890" s="1" t="s">
        <v>4124</v>
      </c>
      <c r="B1890" t="s">
        <v>4125</v>
      </c>
      <c r="C1890" t="s">
        <v>2986</v>
      </c>
      <c r="D1890" t="s">
        <v>151</v>
      </c>
      <c r="E1890" s="1" t="s">
        <v>5059</v>
      </c>
      <c r="F1890" s="1" t="s">
        <v>5211</v>
      </c>
      <c r="G1890" s="1" t="s">
        <v>4807</v>
      </c>
      <c r="H1890" s="1"/>
      <c r="I1890" s="1"/>
      <c r="J1890" s="1"/>
      <c r="K1890" s="1"/>
      <c r="L1890">
        <v>1</v>
      </c>
      <c r="M1890">
        <v>1</v>
      </c>
      <c r="N1890" s="1"/>
      <c r="O1890" s="1"/>
    </row>
    <row r="1891" spans="1:15" x14ac:dyDescent="0.25">
      <c r="A1891" s="1" t="s">
        <v>4126</v>
      </c>
      <c r="B1891" t="s">
        <v>4127</v>
      </c>
      <c r="C1891" t="s">
        <v>1741</v>
      </c>
      <c r="D1891" t="s">
        <v>353</v>
      </c>
      <c r="E1891" s="1" t="s">
        <v>5059</v>
      </c>
      <c r="F1891" s="1"/>
      <c r="G1891" s="1"/>
      <c r="H1891" s="1"/>
      <c r="I1891" s="1"/>
      <c r="J1891" s="1"/>
      <c r="K1891" s="1"/>
      <c r="L1891">
        <v>0</v>
      </c>
      <c r="M1891">
        <v>0</v>
      </c>
      <c r="N1891" s="1"/>
      <c r="O1891" s="1"/>
    </row>
    <row r="1892" spans="1:15" x14ac:dyDescent="0.25">
      <c r="A1892" s="1" t="s">
        <v>4128</v>
      </c>
      <c r="B1892" t="s">
        <v>4129</v>
      </c>
      <c r="C1892" t="s">
        <v>2986</v>
      </c>
      <c r="D1892" t="s">
        <v>23</v>
      </c>
      <c r="E1892" s="1" t="s">
        <v>5059</v>
      </c>
      <c r="F1892" s="1" t="s">
        <v>4587</v>
      </c>
      <c r="G1892" s="1" t="s">
        <v>4807</v>
      </c>
      <c r="H1892" s="1"/>
      <c r="I1892" s="1"/>
      <c r="J1892" s="1"/>
      <c r="K1892" s="1"/>
      <c r="L1892">
        <v>1</v>
      </c>
      <c r="M1892">
        <v>1</v>
      </c>
      <c r="N1892" s="1"/>
      <c r="O1892" s="1"/>
    </row>
    <row r="1893" spans="1:15" x14ac:dyDescent="0.25">
      <c r="A1893" s="1" t="s">
        <v>2876</v>
      </c>
      <c r="B1893" t="s">
        <v>4130</v>
      </c>
      <c r="C1893" t="s">
        <v>2986</v>
      </c>
      <c r="D1893" t="s">
        <v>310</v>
      </c>
      <c r="E1893" s="1" t="s">
        <v>5059</v>
      </c>
      <c r="F1893" s="1" t="s">
        <v>5550</v>
      </c>
      <c r="G1893" s="1" t="s">
        <v>4807</v>
      </c>
      <c r="H1893" s="1"/>
      <c r="I1893" s="1"/>
      <c r="J1893" s="1"/>
      <c r="K1893" s="1"/>
      <c r="L1893">
        <v>1</v>
      </c>
      <c r="M1893">
        <v>1</v>
      </c>
      <c r="N1893" s="1"/>
      <c r="O1893" s="1"/>
    </row>
    <row r="1894" spans="1:15" x14ac:dyDescent="0.25">
      <c r="A1894" s="1" t="s">
        <v>2880</v>
      </c>
      <c r="B1894" t="s">
        <v>4132</v>
      </c>
      <c r="C1894" t="s">
        <v>2986</v>
      </c>
      <c r="D1894" t="s">
        <v>23</v>
      </c>
      <c r="E1894" s="1" t="s">
        <v>5059</v>
      </c>
      <c r="F1894" s="1"/>
      <c r="G1894" s="1"/>
      <c r="H1894" s="1"/>
      <c r="I1894" s="1"/>
      <c r="J1894" s="1"/>
      <c r="K1894" s="1"/>
      <c r="L1894">
        <v>0</v>
      </c>
      <c r="M1894">
        <v>0</v>
      </c>
      <c r="N1894" s="1"/>
      <c r="O1894" s="1"/>
    </row>
    <row r="1895" spans="1:15" x14ac:dyDescent="0.25">
      <c r="A1895" s="1" t="s">
        <v>4133</v>
      </c>
      <c r="B1895" t="s">
        <v>4134</v>
      </c>
      <c r="C1895" t="s">
        <v>2986</v>
      </c>
      <c r="D1895" t="s">
        <v>50</v>
      </c>
      <c r="E1895" s="1" t="s">
        <v>5059</v>
      </c>
      <c r="F1895" s="1"/>
      <c r="G1895" s="1"/>
      <c r="H1895" s="1"/>
      <c r="I1895" s="1"/>
      <c r="J1895" s="1"/>
      <c r="K1895" s="1"/>
      <c r="L1895">
        <v>0</v>
      </c>
      <c r="M1895">
        <v>0</v>
      </c>
      <c r="N1895" s="1"/>
      <c r="O1895" s="1"/>
    </row>
    <row r="1896" spans="1:15" x14ac:dyDescent="0.25">
      <c r="A1896" s="1" t="s">
        <v>4135</v>
      </c>
      <c r="B1896" t="s">
        <v>4136</v>
      </c>
      <c r="C1896" t="s">
        <v>2986</v>
      </c>
      <c r="D1896" t="s">
        <v>23</v>
      </c>
      <c r="E1896" s="1" t="s">
        <v>5059</v>
      </c>
      <c r="F1896" s="1"/>
      <c r="G1896" s="1"/>
      <c r="H1896" s="1"/>
      <c r="I1896" s="1"/>
      <c r="J1896" s="1"/>
      <c r="K1896" s="1"/>
      <c r="L1896">
        <v>0</v>
      </c>
      <c r="M1896">
        <v>0</v>
      </c>
      <c r="N1896" s="1"/>
      <c r="O1896" s="1"/>
    </row>
    <row r="1897" spans="1:15" x14ac:dyDescent="0.25">
      <c r="A1897" s="1" t="s">
        <v>2887</v>
      </c>
      <c r="B1897" t="s">
        <v>4137</v>
      </c>
      <c r="C1897" t="s">
        <v>2986</v>
      </c>
      <c r="D1897" t="s">
        <v>68</v>
      </c>
      <c r="E1897" s="1" t="s">
        <v>5059</v>
      </c>
      <c r="F1897" s="1" t="s">
        <v>5463</v>
      </c>
      <c r="G1897" s="1" t="s">
        <v>4810</v>
      </c>
      <c r="H1897" s="1"/>
      <c r="I1897" s="1"/>
      <c r="J1897" s="1"/>
      <c r="K1897" s="1"/>
      <c r="L1897">
        <v>1</v>
      </c>
      <c r="M1897">
        <v>1</v>
      </c>
      <c r="N1897" s="1"/>
      <c r="O1897" s="1"/>
    </row>
    <row r="1898" spans="1:15" x14ac:dyDescent="0.25">
      <c r="A1898" s="1" t="s">
        <v>2918</v>
      </c>
      <c r="B1898" t="s">
        <v>4138</v>
      </c>
      <c r="C1898" t="s">
        <v>1741</v>
      </c>
      <c r="D1898" t="s">
        <v>49</v>
      </c>
      <c r="E1898" s="1" t="s">
        <v>5059</v>
      </c>
      <c r="F1898" s="1" t="s">
        <v>4580</v>
      </c>
      <c r="G1898" s="1" t="s">
        <v>4807</v>
      </c>
      <c r="H1898" s="1"/>
      <c r="I1898" s="1"/>
      <c r="J1898" s="1"/>
      <c r="K1898" s="1"/>
      <c r="L1898">
        <v>1</v>
      </c>
      <c r="M1898">
        <v>1</v>
      </c>
      <c r="N1898" s="1"/>
      <c r="O1898" s="1"/>
    </row>
    <row r="1899" spans="1:15" x14ac:dyDescent="0.25">
      <c r="A1899" s="1" t="s">
        <v>2965</v>
      </c>
      <c r="B1899" t="s">
        <v>4139</v>
      </c>
      <c r="C1899" t="s">
        <v>2986</v>
      </c>
      <c r="D1899" t="s">
        <v>23</v>
      </c>
      <c r="E1899" s="1" t="s">
        <v>5059</v>
      </c>
      <c r="F1899" s="1"/>
      <c r="G1899" s="1"/>
      <c r="H1899" s="1"/>
      <c r="I1899" s="1"/>
      <c r="J1899" s="1"/>
      <c r="K1899" s="1"/>
      <c r="L1899">
        <v>0</v>
      </c>
      <c r="M1899">
        <v>0</v>
      </c>
      <c r="N1899" s="1"/>
      <c r="O1899" s="1"/>
    </row>
    <row r="1900" spans="1:15" x14ac:dyDescent="0.25">
      <c r="A1900" s="1" t="s">
        <v>4140</v>
      </c>
      <c r="B1900" t="s">
        <v>4141</v>
      </c>
      <c r="C1900" t="s">
        <v>1741</v>
      </c>
      <c r="D1900" t="s">
        <v>50</v>
      </c>
      <c r="E1900" s="1" t="s">
        <v>5059</v>
      </c>
      <c r="F1900" s="1"/>
      <c r="G1900" s="1"/>
      <c r="H1900" s="1"/>
      <c r="I1900" s="1"/>
      <c r="J1900" s="1"/>
      <c r="K1900" s="1"/>
      <c r="L1900">
        <v>0</v>
      </c>
      <c r="M1900">
        <v>0</v>
      </c>
      <c r="N1900" s="1"/>
      <c r="O1900" s="1"/>
    </row>
    <row r="1901" spans="1:15" x14ac:dyDescent="0.25">
      <c r="A1901" s="1" t="s">
        <v>4142</v>
      </c>
      <c r="B1901" t="s">
        <v>4143</v>
      </c>
      <c r="C1901" t="s">
        <v>2986</v>
      </c>
      <c r="D1901" t="s">
        <v>23</v>
      </c>
      <c r="E1901" s="1" t="s">
        <v>5059</v>
      </c>
      <c r="F1901" s="1"/>
      <c r="G1901" s="1"/>
      <c r="H1901" s="1"/>
      <c r="I1901" s="1"/>
      <c r="J1901" s="1"/>
      <c r="K1901" s="1"/>
      <c r="L1901">
        <v>0</v>
      </c>
      <c r="M1901">
        <v>0</v>
      </c>
      <c r="N1901" s="1"/>
      <c r="O1901" s="1"/>
    </row>
    <row r="1902" spans="1:15" x14ac:dyDescent="0.25">
      <c r="A1902" s="1" t="s">
        <v>2915</v>
      </c>
      <c r="B1902" t="s">
        <v>4144</v>
      </c>
      <c r="C1902" t="s">
        <v>2986</v>
      </c>
      <c r="D1902" t="s">
        <v>23</v>
      </c>
      <c r="E1902" s="1" t="s">
        <v>5059</v>
      </c>
      <c r="F1902" s="1" t="s">
        <v>5632</v>
      </c>
      <c r="G1902" s="1" t="s">
        <v>4807</v>
      </c>
      <c r="H1902" s="1"/>
      <c r="I1902" s="1"/>
      <c r="J1902" s="1"/>
      <c r="K1902" s="1"/>
      <c r="L1902">
        <v>1</v>
      </c>
      <c r="M1902">
        <v>1</v>
      </c>
      <c r="N1902" s="1"/>
      <c r="O1902" s="1"/>
    </row>
    <row r="1903" spans="1:15" x14ac:dyDescent="0.25">
      <c r="A1903" s="1" t="s">
        <v>2933</v>
      </c>
      <c r="B1903" t="s">
        <v>4145</v>
      </c>
      <c r="C1903" t="s">
        <v>2986</v>
      </c>
      <c r="D1903" t="s">
        <v>59</v>
      </c>
      <c r="E1903" s="1" t="s">
        <v>5059</v>
      </c>
      <c r="F1903" s="1"/>
      <c r="G1903" s="1"/>
      <c r="H1903" s="1"/>
      <c r="I1903" s="1"/>
      <c r="J1903" s="1"/>
      <c r="K1903" s="1"/>
      <c r="L1903">
        <v>0</v>
      </c>
      <c r="M1903">
        <v>0</v>
      </c>
      <c r="N1903" s="1"/>
      <c r="O1903" s="1"/>
    </row>
    <row r="1904" spans="1:15" x14ac:dyDescent="0.25">
      <c r="A1904" s="1" t="s">
        <v>2889</v>
      </c>
      <c r="B1904" t="s">
        <v>4146</v>
      </c>
      <c r="C1904" t="s">
        <v>2986</v>
      </c>
      <c r="D1904" t="s">
        <v>50</v>
      </c>
      <c r="E1904" s="1" t="s">
        <v>5059</v>
      </c>
      <c r="F1904" s="1"/>
      <c r="G1904" s="1"/>
      <c r="H1904" s="1"/>
      <c r="I1904" s="1"/>
      <c r="J1904" s="1"/>
      <c r="K1904" s="1"/>
      <c r="L1904">
        <v>0</v>
      </c>
      <c r="M1904">
        <v>0</v>
      </c>
      <c r="N1904" s="1"/>
      <c r="O1904" s="1"/>
    </row>
    <row r="1905" spans="1:15" x14ac:dyDescent="0.25">
      <c r="A1905" s="1" t="s">
        <v>1771</v>
      </c>
      <c r="B1905" t="s">
        <v>1772</v>
      </c>
      <c r="C1905" t="s">
        <v>5</v>
      </c>
      <c r="D1905" t="s">
        <v>310</v>
      </c>
      <c r="E1905" s="1" t="s">
        <v>5022</v>
      </c>
      <c r="F1905" s="1" t="s">
        <v>4673</v>
      </c>
      <c r="G1905" s="1" t="s">
        <v>4814</v>
      </c>
      <c r="H1905" s="1"/>
      <c r="I1905" s="1"/>
      <c r="J1905" s="1"/>
      <c r="K1905" s="1"/>
      <c r="L1905">
        <v>1</v>
      </c>
      <c r="M1905">
        <v>1</v>
      </c>
      <c r="N1905" s="1">
        <v>1</v>
      </c>
      <c r="O1905" s="1" t="s">
        <v>5320</v>
      </c>
    </row>
    <row r="1906" spans="1:15" x14ac:dyDescent="0.25">
      <c r="A1906" s="1" t="s">
        <v>2955</v>
      </c>
      <c r="B1906" t="s">
        <v>4147</v>
      </c>
      <c r="C1906" t="s">
        <v>2986</v>
      </c>
      <c r="D1906" t="s">
        <v>310</v>
      </c>
      <c r="E1906" s="1" t="s">
        <v>5059</v>
      </c>
      <c r="F1906" s="1"/>
      <c r="G1906" s="1"/>
      <c r="H1906" s="1"/>
      <c r="I1906" s="1"/>
      <c r="J1906" s="1"/>
      <c r="K1906" s="1"/>
      <c r="L1906">
        <v>0</v>
      </c>
      <c r="M1906">
        <v>0</v>
      </c>
      <c r="N1906" s="1"/>
      <c r="O1906" s="1"/>
    </row>
    <row r="1907" spans="1:15" x14ac:dyDescent="0.25">
      <c r="A1907" s="1" t="s">
        <v>4148</v>
      </c>
      <c r="B1907" t="s">
        <v>4149</v>
      </c>
      <c r="C1907" t="s">
        <v>2986</v>
      </c>
      <c r="D1907" t="s">
        <v>23</v>
      </c>
      <c r="E1907" s="1" t="s">
        <v>5059</v>
      </c>
      <c r="F1907" s="1"/>
      <c r="G1907" s="1"/>
      <c r="H1907" s="1"/>
      <c r="I1907" s="1"/>
      <c r="J1907" s="1"/>
      <c r="K1907" s="1"/>
      <c r="L1907">
        <v>0</v>
      </c>
      <c r="M1907">
        <v>0</v>
      </c>
      <c r="N1907" s="1"/>
      <c r="O1907" s="1"/>
    </row>
    <row r="1908" spans="1:15" x14ac:dyDescent="0.25">
      <c r="A1908" s="1" t="s">
        <v>2556</v>
      </c>
      <c r="B1908" t="s">
        <v>2557</v>
      </c>
      <c r="C1908" t="s">
        <v>1741</v>
      </c>
      <c r="D1908" t="s">
        <v>310</v>
      </c>
      <c r="E1908" s="1" t="s">
        <v>5059</v>
      </c>
      <c r="F1908" s="1" t="s">
        <v>5638</v>
      </c>
      <c r="G1908" s="1" t="s">
        <v>4808</v>
      </c>
      <c r="H1908" s="1"/>
      <c r="I1908" s="1"/>
      <c r="J1908" s="1"/>
      <c r="K1908" s="1"/>
      <c r="L1908">
        <v>1</v>
      </c>
      <c r="M1908">
        <v>1</v>
      </c>
      <c r="N1908" s="1"/>
      <c r="O1908" s="1"/>
    </row>
    <row r="1909" spans="1:15" x14ac:dyDescent="0.25">
      <c r="A1909" s="1" t="s">
        <v>4150</v>
      </c>
      <c r="B1909" t="s">
        <v>4151</v>
      </c>
      <c r="C1909" t="s">
        <v>2986</v>
      </c>
      <c r="D1909" t="s">
        <v>50</v>
      </c>
      <c r="E1909" s="1" t="s">
        <v>5059</v>
      </c>
      <c r="F1909" s="1"/>
      <c r="G1909" s="1"/>
      <c r="H1909" s="1"/>
      <c r="I1909" s="1"/>
      <c r="J1909" s="1"/>
      <c r="K1909" s="1"/>
      <c r="L1909">
        <v>0</v>
      </c>
      <c r="M1909">
        <v>0</v>
      </c>
      <c r="N1909" s="1"/>
      <c r="O1909" s="1"/>
    </row>
    <row r="1910" spans="1:15" x14ac:dyDescent="0.25">
      <c r="A1910" s="1" t="s">
        <v>2558</v>
      </c>
      <c r="B1910" t="s">
        <v>5652</v>
      </c>
      <c r="C1910" t="s">
        <v>1741</v>
      </c>
      <c r="D1910" t="s">
        <v>50</v>
      </c>
      <c r="E1910" s="1" t="s">
        <v>5059</v>
      </c>
      <c r="F1910" s="1"/>
      <c r="G1910" s="1"/>
      <c r="H1910" s="1"/>
      <c r="I1910" s="1"/>
      <c r="J1910" s="1"/>
      <c r="K1910" s="1"/>
      <c r="L1910">
        <v>0</v>
      </c>
      <c r="M1910">
        <v>0</v>
      </c>
      <c r="N1910" s="1"/>
      <c r="O1910" s="1"/>
    </row>
    <row r="1911" spans="1:15" x14ac:dyDescent="0.25">
      <c r="A1911" s="1" t="s">
        <v>2930</v>
      </c>
      <c r="B1911" t="s">
        <v>4152</v>
      </c>
      <c r="C1911" t="s">
        <v>2986</v>
      </c>
      <c r="D1911" t="s">
        <v>23</v>
      </c>
      <c r="E1911" s="1" t="s">
        <v>5059</v>
      </c>
      <c r="F1911" s="1"/>
      <c r="G1911" s="1"/>
      <c r="H1911" s="1"/>
      <c r="I1911" s="1"/>
      <c r="J1911" s="1"/>
      <c r="K1911" s="1"/>
      <c r="L1911">
        <v>0</v>
      </c>
      <c r="M1911">
        <v>0</v>
      </c>
      <c r="N1911" s="1"/>
      <c r="O1911" s="1"/>
    </row>
    <row r="1912" spans="1:15" x14ac:dyDescent="0.25">
      <c r="A1912" s="1" t="s">
        <v>2560</v>
      </c>
      <c r="B1912" t="s">
        <v>2561</v>
      </c>
      <c r="C1912" t="s">
        <v>1741</v>
      </c>
      <c r="D1912" t="s">
        <v>310</v>
      </c>
      <c r="E1912" s="1" t="s">
        <v>5059</v>
      </c>
      <c r="F1912" s="1" t="s">
        <v>5455</v>
      </c>
      <c r="G1912" s="1" t="s">
        <v>4807</v>
      </c>
      <c r="H1912" s="1"/>
      <c r="I1912" s="1"/>
      <c r="J1912" s="1"/>
      <c r="K1912" s="1"/>
      <c r="L1912">
        <v>1</v>
      </c>
      <c r="M1912">
        <v>1</v>
      </c>
      <c r="N1912" s="1"/>
      <c r="O1912" s="1"/>
    </row>
    <row r="1913" spans="1:15" x14ac:dyDescent="0.25">
      <c r="A1913" s="1" t="s">
        <v>4153</v>
      </c>
      <c r="B1913" t="s">
        <v>4154</v>
      </c>
      <c r="C1913" t="s">
        <v>2986</v>
      </c>
      <c r="D1913" t="s">
        <v>353</v>
      </c>
      <c r="E1913" s="1" t="s">
        <v>5059</v>
      </c>
      <c r="F1913" s="1" t="s">
        <v>5553</v>
      </c>
      <c r="G1913" s="1" t="s">
        <v>4807</v>
      </c>
      <c r="H1913" s="1"/>
      <c r="I1913" s="1"/>
      <c r="J1913" s="1"/>
      <c r="K1913" s="1"/>
      <c r="L1913">
        <v>1</v>
      </c>
      <c r="M1913">
        <v>1</v>
      </c>
      <c r="N1913" s="1"/>
      <c r="O1913" s="1"/>
    </row>
    <row r="1914" spans="1:15" x14ac:dyDescent="0.25">
      <c r="A1914" s="1" t="s">
        <v>2562</v>
      </c>
      <c r="B1914" t="s">
        <v>2563</v>
      </c>
      <c r="C1914" t="s">
        <v>1741</v>
      </c>
      <c r="D1914" t="s">
        <v>310</v>
      </c>
      <c r="E1914" s="1" t="s">
        <v>5059</v>
      </c>
      <c r="F1914" s="1" t="s">
        <v>4656</v>
      </c>
      <c r="G1914" s="1" t="s">
        <v>4808</v>
      </c>
      <c r="H1914" s="1"/>
      <c r="I1914" s="1"/>
      <c r="J1914" s="1" t="s">
        <v>4540</v>
      </c>
      <c r="K1914" s="1"/>
      <c r="L1914">
        <v>1</v>
      </c>
      <c r="M1914">
        <v>2</v>
      </c>
      <c r="N1914" s="1"/>
      <c r="O1914" s="1"/>
    </row>
    <row r="1915" spans="1:15" x14ac:dyDescent="0.25">
      <c r="A1915" s="1" t="s">
        <v>2970</v>
      </c>
      <c r="B1915" t="s">
        <v>4155</v>
      </c>
      <c r="C1915" t="s">
        <v>2986</v>
      </c>
      <c r="D1915" t="s">
        <v>23</v>
      </c>
      <c r="E1915" s="1" t="s">
        <v>5059</v>
      </c>
      <c r="F1915" s="1"/>
      <c r="G1915" s="1"/>
      <c r="H1915" s="1"/>
      <c r="I1915" s="1"/>
      <c r="J1915" s="1"/>
      <c r="K1915" s="1"/>
      <c r="L1915">
        <v>0</v>
      </c>
      <c r="M1915">
        <v>0</v>
      </c>
      <c r="N1915" s="1"/>
      <c r="O1915" s="1"/>
    </row>
    <row r="1916" spans="1:15" x14ac:dyDescent="0.25">
      <c r="A1916" s="1" t="s">
        <v>2910</v>
      </c>
      <c r="B1916" t="s">
        <v>4156</v>
      </c>
      <c r="C1916" t="s">
        <v>2986</v>
      </c>
      <c r="D1916" t="s">
        <v>50</v>
      </c>
      <c r="E1916" s="1" t="s">
        <v>5059</v>
      </c>
      <c r="F1916" s="1" t="s">
        <v>4988</v>
      </c>
      <c r="G1916" s="1" t="s">
        <v>4807</v>
      </c>
      <c r="H1916" s="1"/>
      <c r="I1916" s="1"/>
      <c r="J1916" s="1"/>
      <c r="K1916" s="1"/>
      <c r="L1916">
        <v>1</v>
      </c>
      <c r="M1916">
        <v>1</v>
      </c>
      <c r="N1916" s="1"/>
      <c r="O1916" s="1"/>
    </row>
    <row r="1917" spans="1:15" x14ac:dyDescent="0.25">
      <c r="A1917" s="1" t="s">
        <v>2895</v>
      </c>
      <c r="B1917" t="s">
        <v>4157</v>
      </c>
      <c r="C1917" t="s">
        <v>2986</v>
      </c>
      <c r="D1917" t="s">
        <v>59</v>
      </c>
      <c r="E1917" s="1" t="s">
        <v>5059</v>
      </c>
      <c r="F1917" s="1"/>
      <c r="G1917" s="1"/>
      <c r="H1917" s="1"/>
      <c r="I1917" s="1"/>
      <c r="J1917" s="1"/>
      <c r="K1917" s="1"/>
      <c r="L1917">
        <v>0</v>
      </c>
      <c r="M1917">
        <v>0</v>
      </c>
      <c r="N1917" s="1"/>
      <c r="O1917" s="1"/>
    </row>
    <row r="1918" spans="1:15" x14ac:dyDescent="0.25">
      <c r="A1918" s="1" t="s">
        <v>2897</v>
      </c>
      <c r="B1918" t="s">
        <v>4158</v>
      </c>
      <c r="C1918" t="s">
        <v>2986</v>
      </c>
      <c r="D1918" t="s">
        <v>49</v>
      </c>
      <c r="E1918" s="1" t="s">
        <v>5059</v>
      </c>
      <c r="F1918" s="1" t="s">
        <v>4575</v>
      </c>
      <c r="G1918" s="1" t="s">
        <v>4807</v>
      </c>
      <c r="H1918" s="1"/>
      <c r="I1918" s="1"/>
      <c r="J1918" s="1"/>
      <c r="K1918" s="1"/>
      <c r="L1918">
        <v>1</v>
      </c>
      <c r="M1918">
        <v>1</v>
      </c>
      <c r="N1918" s="1"/>
      <c r="O1918" s="1"/>
    </row>
    <row r="1919" spans="1:15" x14ac:dyDescent="0.25">
      <c r="A1919" s="1" t="s">
        <v>2938</v>
      </c>
      <c r="B1919" t="s">
        <v>4159</v>
      </c>
      <c r="C1919" t="s">
        <v>2986</v>
      </c>
      <c r="D1919" t="s">
        <v>210</v>
      </c>
      <c r="E1919" s="1" t="s">
        <v>5059</v>
      </c>
      <c r="F1919" s="1" t="s">
        <v>5466</v>
      </c>
      <c r="G1919" s="1" t="s">
        <v>4807</v>
      </c>
      <c r="H1919" s="1"/>
      <c r="I1919" s="1"/>
      <c r="J1919" s="1"/>
      <c r="K1919" s="1"/>
      <c r="L1919">
        <v>1</v>
      </c>
      <c r="M1919">
        <v>1</v>
      </c>
      <c r="N1919" s="1"/>
      <c r="O1919" s="1"/>
    </row>
    <row r="1920" spans="1:15" x14ac:dyDescent="0.25">
      <c r="A1920" s="1" t="s">
        <v>1773</v>
      </c>
      <c r="B1920" t="s">
        <v>5504</v>
      </c>
      <c r="C1920" t="s">
        <v>5</v>
      </c>
      <c r="D1920" t="s">
        <v>310</v>
      </c>
      <c r="E1920" s="1" t="s">
        <v>5024</v>
      </c>
      <c r="F1920" s="1" t="s">
        <v>5639</v>
      </c>
      <c r="G1920" s="1" t="s">
        <v>4806</v>
      </c>
      <c r="H1920" s="1"/>
      <c r="I1920" s="1"/>
      <c r="J1920" s="1" t="s">
        <v>4561</v>
      </c>
      <c r="K1920" s="1" t="s">
        <v>5776</v>
      </c>
      <c r="L1920">
        <v>1</v>
      </c>
      <c r="M1920">
        <v>3</v>
      </c>
      <c r="N1920" s="1">
        <v>1</v>
      </c>
      <c r="O1920" s="1" t="s">
        <v>5320</v>
      </c>
    </row>
    <row r="1921" spans="1:15" x14ac:dyDescent="0.25">
      <c r="A1921" s="1" t="s">
        <v>2422</v>
      </c>
      <c r="B1921" t="s">
        <v>2423</v>
      </c>
      <c r="C1921" t="s">
        <v>1741</v>
      </c>
      <c r="D1921" t="s">
        <v>50</v>
      </c>
      <c r="E1921" s="1" t="s">
        <v>5023</v>
      </c>
      <c r="F1921" s="1"/>
      <c r="G1921" s="1"/>
      <c r="H1921" s="1"/>
      <c r="I1921" s="1"/>
      <c r="J1921" s="1"/>
      <c r="K1921" s="1"/>
      <c r="L1921">
        <v>0</v>
      </c>
      <c r="M1921">
        <v>0</v>
      </c>
      <c r="N1921" s="1">
        <v>1</v>
      </c>
      <c r="O1921" s="1" t="s">
        <v>4807</v>
      </c>
    </row>
    <row r="1922" spans="1:15" x14ac:dyDescent="0.25">
      <c r="A1922" s="1" t="s">
        <v>2940</v>
      </c>
      <c r="B1922" t="s">
        <v>4162</v>
      </c>
      <c r="C1922" t="s">
        <v>2986</v>
      </c>
      <c r="D1922" t="s">
        <v>510</v>
      </c>
      <c r="E1922" s="1" t="s">
        <v>5059</v>
      </c>
      <c r="F1922" s="1"/>
      <c r="G1922" s="1"/>
      <c r="H1922" s="1"/>
      <c r="I1922" s="1"/>
      <c r="J1922" s="1"/>
      <c r="K1922" s="1"/>
      <c r="L1922">
        <v>0</v>
      </c>
      <c r="M1922">
        <v>0</v>
      </c>
      <c r="N1922" s="1"/>
      <c r="O1922" s="1"/>
    </row>
    <row r="1923" spans="1:15" x14ac:dyDescent="0.25">
      <c r="A1923" s="1" t="s">
        <v>2947</v>
      </c>
      <c r="B1923" t="s">
        <v>4163</v>
      </c>
      <c r="C1923" t="s">
        <v>2986</v>
      </c>
      <c r="D1923" t="s">
        <v>50</v>
      </c>
      <c r="E1923" s="1" t="s">
        <v>5059</v>
      </c>
      <c r="F1923" s="1"/>
      <c r="G1923" s="1"/>
      <c r="H1923" s="1"/>
      <c r="I1923" s="1"/>
      <c r="J1923" s="1"/>
      <c r="K1923" s="1"/>
      <c r="L1923">
        <v>0</v>
      </c>
      <c r="M1923">
        <v>0</v>
      </c>
      <c r="N1923" s="1"/>
      <c r="O1923" s="1"/>
    </row>
    <row r="1924" spans="1:15" x14ac:dyDescent="0.25">
      <c r="A1924" s="1" t="s">
        <v>2564</v>
      </c>
      <c r="B1924" t="s">
        <v>2565</v>
      </c>
      <c r="C1924" t="s">
        <v>1741</v>
      </c>
      <c r="D1924" t="s">
        <v>310</v>
      </c>
      <c r="E1924" s="1" t="s">
        <v>5059</v>
      </c>
      <c r="F1924" s="1" t="s">
        <v>5606</v>
      </c>
      <c r="G1924" s="1" t="s">
        <v>4810</v>
      </c>
      <c r="H1924" s="1"/>
      <c r="I1924" s="1"/>
      <c r="J1924" s="1"/>
      <c r="K1924" s="1"/>
      <c r="L1924">
        <v>1</v>
      </c>
      <c r="M1924">
        <v>1</v>
      </c>
      <c r="N1924" s="1"/>
      <c r="O1924" s="1"/>
    </row>
    <row r="1925" spans="1:15" x14ac:dyDescent="0.25">
      <c r="A1925" s="1" t="s">
        <v>2949</v>
      </c>
      <c r="B1925" t="s">
        <v>4164</v>
      </c>
      <c r="C1925" t="s">
        <v>1741</v>
      </c>
      <c r="D1925" t="s">
        <v>50</v>
      </c>
      <c r="E1925" s="1" t="s">
        <v>5059</v>
      </c>
      <c r="F1925" s="1" t="s">
        <v>5223</v>
      </c>
      <c r="G1925" s="1" t="s">
        <v>4807</v>
      </c>
      <c r="H1925" s="1"/>
      <c r="I1925" s="1"/>
      <c r="J1925" s="1"/>
      <c r="K1925" s="1"/>
      <c r="L1925">
        <v>1</v>
      </c>
      <c r="M1925">
        <v>1</v>
      </c>
      <c r="N1925" s="1"/>
      <c r="O1925" s="1"/>
    </row>
    <row r="1926" spans="1:15" x14ac:dyDescent="0.25">
      <c r="A1926" s="1" t="s">
        <v>2875</v>
      </c>
      <c r="B1926" t="s">
        <v>4165</v>
      </c>
      <c r="C1926" t="s">
        <v>2986</v>
      </c>
      <c r="D1926" t="s">
        <v>510</v>
      </c>
      <c r="E1926" s="1" t="s">
        <v>5059</v>
      </c>
      <c r="F1926" s="1"/>
      <c r="G1926" s="1"/>
      <c r="H1926" s="1"/>
      <c r="I1926" s="1"/>
      <c r="J1926" s="1"/>
      <c r="K1926" s="1"/>
      <c r="L1926">
        <v>0</v>
      </c>
      <c r="M1926">
        <v>0</v>
      </c>
      <c r="N1926" s="1"/>
      <c r="O1926" s="1"/>
    </row>
    <row r="1927" spans="1:15" x14ac:dyDescent="0.25">
      <c r="A1927" s="1" t="s">
        <v>2566</v>
      </c>
      <c r="B1927" t="s">
        <v>2567</v>
      </c>
      <c r="C1927" t="s">
        <v>1741</v>
      </c>
      <c r="D1927" t="s">
        <v>310</v>
      </c>
      <c r="E1927" s="1" t="s">
        <v>5059</v>
      </c>
      <c r="F1927" s="1" t="s">
        <v>4643</v>
      </c>
      <c r="G1927" s="1" t="s">
        <v>4812</v>
      </c>
      <c r="H1927" s="1"/>
      <c r="I1927" s="1"/>
      <c r="J1927" s="1"/>
      <c r="K1927" s="1"/>
      <c r="L1927">
        <v>1</v>
      </c>
      <c r="M1927">
        <v>1</v>
      </c>
      <c r="N1927" s="1"/>
      <c r="O1927" s="1"/>
    </row>
    <row r="1928" spans="1:15" x14ac:dyDescent="0.25">
      <c r="A1928" s="1" t="s">
        <v>2932</v>
      </c>
      <c r="B1928" t="s">
        <v>4166</v>
      </c>
      <c r="C1928" t="s">
        <v>2986</v>
      </c>
      <c r="D1928" t="s">
        <v>50</v>
      </c>
      <c r="E1928" s="1" t="s">
        <v>5059</v>
      </c>
      <c r="F1928" s="1"/>
      <c r="G1928" s="1"/>
      <c r="H1928" s="1"/>
      <c r="I1928" s="1"/>
      <c r="J1928" s="1"/>
      <c r="K1928" s="1"/>
      <c r="L1928">
        <v>0</v>
      </c>
      <c r="M1928">
        <v>0</v>
      </c>
      <c r="N1928" s="1"/>
      <c r="O1928" s="1"/>
    </row>
    <row r="1929" spans="1:15" x14ac:dyDescent="0.25">
      <c r="A1929" s="1" t="s">
        <v>2424</v>
      </c>
      <c r="B1929" t="s">
        <v>2425</v>
      </c>
      <c r="C1929" t="s">
        <v>5</v>
      </c>
      <c r="D1929" t="s">
        <v>49</v>
      </c>
      <c r="E1929" s="1" t="s">
        <v>5023</v>
      </c>
      <c r="F1929" s="1" t="s">
        <v>5375</v>
      </c>
      <c r="G1929" s="1" t="s">
        <v>4807</v>
      </c>
      <c r="H1929" s="1"/>
      <c r="I1929" s="1"/>
      <c r="J1929" s="1"/>
      <c r="K1929" s="1"/>
      <c r="L1929">
        <v>1</v>
      </c>
      <c r="M1929">
        <v>1</v>
      </c>
      <c r="N1929" s="1">
        <v>1</v>
      </c>
      <c r="O1929" s="1" t="s">
        <v>5320</v>
      </c>
    </row>
    <row r="1930" spans="1:15" x14ac:dyDescent="0.25">
      <c r="A1930" s="1" t="s">
        <v>2901</v>
      </c>
      <c r="B1930" t="s">
        <v>4167</v>
      </c>
      <c r="C1930" t="s">
        <v>1746</v>
      </c>
      <c r="D1930" t="s">
        <v>49</v>
      </c>
      <c r="E1930" s="1" t="s">
        <v>5059</v>
      </c>
      <c r="F1930" s="1" t="s">
        <v>5356</v>
      </c>
      <c r="G1930" s="1" t="s">
        <v>4812</v>
      </c>
      <c r="H1930" s="1"/>
      <c r="I1930" s="1"/>
      <c r="J1930" s="1"/>
      <c r="K1930" s="1"/>
      <c r="L1930">
        <v>1</v>
      </c>
      <c r="M1930">
        <v>1</v>
      </c>
      <c r="N1930" s="1"/>
      <c r="O1930" s="1"/>
    </row>
    <row r="1931" spans="1:15" x14ac:dyDescent="0.25">
      <c r="A1931" s="1" t="s">
        <v>2568</v>
      </c>
      <c r="B1931" t="s">
        <v>2569</v>
      </c>
      <c r="C1931" t="s">
        <v>1741</v>
      </c>
      <c r="D1931" t="s">
        <v>50</v>
      </c>
      <c r="E1931" s="1" t="s">
        <v>5059</v>
      </c>
      <c r="F1931" s="1" t="s">
        <v>5640</v>
      </c>
      <c r="G1931" s="1" t="s">
        <v>4812</v>
      </c>
      <c r="H1931" s="1"/>
      <c r="I1931" s="1"/>
      <c r="J1931" s="1"/>
      <c r="K1931" s="1"/>
      <c r="L1931">
        <v>1</v>
      </c>
      <c r="M1931">
        <v>1</v>
      </c>
      <c r="N1931" s="1"/>
      <c r="O1931" s="1"/>
    </row>
    <row r="1932" spans="1:15" x14ac:dyDescent="0.25">
      <c r="A1932" s="1" t="s">
        <v>2920</v>
      </c>
      <c r="B1932" t="s">
        <v>4170</v>
      </c>
      <c r="C1932" t="s">
        <v>2986</v>
      </c>
      <c r="D1932" t="s">
        <v>310</v>
      </c>
      <c r="E1932" s="1" t="s">
        <v>5059</v>
      </c>
      <c r="F1932" s="1" t="s">
        <v>5125</v>
      </c>
      <c r="G1932" s="1" t="s">
        <v>4807</v>
      </c>
      <c r="H1932" s="1"/>
      <c r="I1932" s="1"/>
      <c r="J1932" s="1"/>
      <c r="K1932" s="1"/>
      <c r="L1932">
        <v>1</v>
      </c>
      <c r="M1932">
        <v>1</v>
      </c>
      <c r="N1932" s="1"/>
      <c r="O1932" s="1"/>
    </row>
    <row r="1933" spans="1:15" x14ac:dyDescent="0.25">
      <c r="A1933" s="1" t="s">
        <v>2944</v>
      </c>
      <c r="B1933" t="s">
        <v>4171</v>
      </c>
      <c r="C1933" t="s">
        <v>2986</v>
      </c>
      <c r="D1933" t="s">
        <v>23</v>
      </c>
      <c r="E1933" s="1" t="s">
        <v>5059</v>
      </c>
      <c r="F1933" s="1" t="s">
        <v>5141</v>
      </c>
      <c r="G1933" s="1" t="s">
        <v>4813</v>
      </c>
      <c r="H1933" s="1"/>
      <c r="I1933" s="1"/>
      <c r="J1933" s="1"/>
      <c r="K1933" s="1"/>
      <c r="L1933">
        <v>1</v>
      </c>
      <c r="M1933">
        <v>1</v>
      </c>
      <c r="N1933" s="1"/>
      <c r="O1933" s="1"/>
    </row>
    <row r="1934" spans="1:15" x14ac:dyDescent="0.25">
      <c r="A1934" s="1" t="s">
        <v>2952</v>
      </c>
      <c r="B1934" t="s">
        <v>4172</v>
      </c>
      <c r="C1934" t="s">
        <v>2986</v>
      </c>
      <c r="D1934" t="s">
        <v>49</v>
      </c>
      <c r="E1934" s="1" t="s">
        <v>5059</v>
      </c>
      <c r="F1934" s="1"/>
      <c r="G1934" s="1"/>
      <c r="H1934" s="1"/>
      <c r="I1934" s="1"/>
      <c r="J1934" s="1"/>
      <c r="K1934" s="1"/>
      <c r="L1934">
        <v>0</v>
      </c>
      <c r="M1934">
        <v>0</v>
      </c>
      <c r="N1934" s="1"/>
      <c r="O1934" s="1"/>
    </row>
    <row r="1935" spans="1:15" x14ac:dyDescent="0.25">
      <c r="A1935" s="1" t="s">
        <v>2917</v>
      </c>
      <c r="B1935" t="s">
        <v>4173</v>
      </c>
      <c r="C1935" t="s">
        <v>2986</v>
      </c>
      <c r="D1935" t="s">
        <v>233</v>
      </c>
      <c r="E1935" s="1" t="s">
        <v>5059</v>
      </c>
      <c r="F1935" s="1"/>
      <c r="G1935" s="1"/>
      <c r="H1935" s="1"/>
      <c r="I1935" s="1"/>
      <c r="J1935" s="1"/>
      <c r="K1935" s="1"/>
      <c r="L1935">
        <v>0</v>
      </c>
      <c r="M1935">
        <v>0</v>
      </c>
      <c r="N1935" s="1"/>
      <c r="O1935" s="1"/>
    </row>
    <row r="1936" spans="1:15" x14ac:dyDescent="0.25">
      <c r="A1936" s="1" t="s">
        <v>4174</v>
      </c>
      <c r="B1936" t="s">
        <v>4175</v>
      </c>
      <c r="C1936" t="s">
        <v>2986</v>
      </c>
      <c r="D1936" t="s">
        <v>50</v>
      </c>
      <c r="E1936" s="1" t="s">
        <v>5059</v>
      </c>
      <c r="F1936" s="1" t="s">
        <v>5213</v>
      </c>
      <c r="G1936" s="1" t="s">
        <v>4807</v>
      </c>
      <c r="H1936" s="1"/>
      <c r="I1936" s="1"/>
      <c r="J1936" s="1"/>
      <c r="K1936" s="1"/>
      <c r="L1936">
        <v>1</v>
      </c>
      <c r="M1936">
        <v>1</v>
      </c>
      <c r="N1936" s="1"/>
      <c r="O1936" s="1"/>
    </row>
    <row r="1937" spans="1:15" x14ac:dyDescent="0.25">
      <c r="A1937" s="1" t="s">
        <v>2570</v>
      </c>
      <c r="B1937" t="s">
        <v>2571</v>
      </c>
      <c r="C1937" t="s">
        <v>1741</v>
      </c>
      <c r="D1937" t="s">
        <v>23</v>
      </c>
      <c r="E1937" s="1" t="s">
        <v>5059</v>
      </c>
      <c r="F1937" s="1" t="s">
        <v>4600</v>
      </c>
      <c r="G1937" s="1" t="s">
        <v>4812</v>
      </c>
      <c r="H1937" s="1"/>
      <c r="I1937" s="1"/>
      <c r="J1937" s="1"/>
      <c r="K1937" s="1"/>
      <c r="L1937">
        <v>1</v>
      </c>
      <c r="M1937">
        <v>1</v>
      </c>
      <c r="N1937" s="1"/>
      <c r="O1937" s="1"/>
    </row>
    <row r="1938" spans="1:15" x14ac:dyDescent="0.25">
      <c r="A1938" s="1" t="s">
        <v>4176</v>
      </c>
      <c r="B1938" t="s">
        <v>4177</v>
      </c>
      <c r="C1938" t="s">
        <v>2986</v>
      </c>
      <c r="D1938" t="s">
        <v>49</v>
      </c>
      <c r="E1938" s="1" t="s">
        <v>5059</v>
      </c>
      <c r="F1938" s="1"/>
      <c r="G1938" s="1"/>
      <c r="H1938" s="1"/>
      <c r="I1938" s="1"/>
      <c r="J1938" s="1"/>
      <c r="K1938" s="1"/>
      <c r="L1938">
        <v>0</v>
      </c>
      <c r="M1938">
        <v>0</v>
      </c>
      <c r="N1938" s="1"/>
      <c r="O1938" s="1"/>
    </row>
    <row r="1939" spans="1:15" x14ac:dyDescent="0.25">
      <c r="A1939" s="1" t="s">
        <v>2873</v>
      </c>
      <c r="B1939" t="s">
        <v>4178</v>
      </c>
      <c r="C1939" t="s">
        <v>1741</v>
      </c>
      <c r="D1939" t="s">
        <v>50</v>
      </c>
      <c r="E1939" s="1" t="s">
        <v>5059</v>
      </c>
      <c r="F1939" s="1"/>
      <c r="G1939" s="1"/>
      <c r="H1939" s="1"/>
      <c r="I1939" s="1"/>
      <c r="J1939" s="1"/>
      <c r="K1939" s="1"/>
      <c r="L1939">
        <v>0</v>
      </c>
      <c r="M1939">
        <v>0</v>
      </c>
      <c r="N1939" s="1"/>
      <c r="O1939" s="1"/>
    </row>
    <row r="1940" spans="1:15" x14ac:dyDescent="0.25">
      <c r="A1940" s="1" t="s">
        <v>1775</v>
      </c>
      <c r="B1940" t="s">
        <v>1776</v>
      </c>
      <c r="C1940" t="s">
        <v>5</v>
      </c>
      <c r="D1940" t="s">
        <v>68</v>
      </c>
      <c r="E1940" s="1" t="s">
        <v>5022</v>
      </c>
      <c r="F1940" s="1" t="s">
        <v>4607</v>
      </c>
      <c r="G1940" s="1" t="s">
        <v>4808</v>
      </c>
      <c r="H1940" s="1"/>
      <c r="I1940" s="1"/>
      <c r="J1940" s="1"/>
      <c r="K1940" s="1"/>
      <c r="L1940">
        <v>1</v>
      </c>
      <c r="M1940">
        <v>1</v>
      </c>
      <c r="N1940" s="1">
        <v>1</v>
      </c>
      <c r="O1940" s="1" t="s">
        <v>5320</v>
      </c>
    </row>
    <row r="1941" spans="1:15" x14ac:dyDescent="0.25">
      <c r="A1941" s="1" t="s">
        <v>2905</v>
      </c>
      <c r="B1941" t="s">
        <v>4179</v>
      </c>
      <c r="C1941" t="s">
        <v>1741</v>
      </c>
      <c r="D1941" t="s">
        <v>49</v>
      </c>
      <c r="E1941" s="1" t="s">
        <v>5059</v>
      </c>
      <c r="F1941" s="1" t="s">
        <v>5324</v>
      </c>
      <c r="G1941" s="1" t="s">
        <v>4807</v>
      </c>
      <c r="H1941" s="1"/>
      <c r="I1941" s="1"/>
      <c r="J1941" s="1"/>
      <c r="K1941" s="1"/>
      <c r="L1941">
        <v>1</v>
      </c>
      <c r="M1941">
        <v>1</v>
      </c>
      <c r="N1941" s="1"/>
      <c r="O1941" s="1"/>
    </row>
    <row r="1942" spans="1:15" x14ac:dyDescent="0.25">
      <c r="A1942" s="1" t="s">
        <v>2426</v>
      </c>
      <c r="B1942" t="s">
        <v>2427</v>
      </c>
      <c r="C1942" t="s">
        <v>5</v>
      </c>
      <c r="D1942" t="s">
        <v>49</v>
      </c>
      <c r="E1942" s="1" t="s">
        <v>5022</v>
      </c>
      <c r="F1942" s="1" t="s">
        <v>4618</v>
      </c>
      <c r="G1942" s="1" t="s">
        <v>4807</v>
      </c>
      <c r="H1942" s="1"/>
      <c r="I1942" s="1"/>
      <c r="J1942" s="1"/>
      <c r="K1942" s="1"/>
      <c r="L1942">
        <v>1</v>
      </c>
      <c r="M1942">
        <v>1</v>
      </c>
      <c r="N1942" s="1">
        <v>1</v>
      </c>
      <c r="O1942" s="1" t="s">
        <v>5320</v>
      </c>
    </row>
    <row r="1943" spans="1:15" x14ac:dyDescent="0.25">
      <c r="A1943" s="1" t="s">
        <v>2919</v>
      </c>
      <c r="B1943" t="s">
        <v>4180</v>
      </c>
      <c r="C1943" t="s">
        <v>2986</v>
      </c>
      <c r="D1943" t="s">
        <v>22</v>
      </c>
      <c r="E1943" s="1" t="s">
        <v>5059</v>
      </c>
      <c r="F1943" s="1" t="s">
        <v>5328</v>
      </c>
      <c r="G1943" s="1" t="s">
        <v>4807</v>
      </c>
      <c r="H1943" s="1"/>
      <c r="I1943" s="1"/>
      <c r="J1943" s="1"/>
      <c r="K1943" s="1"/>
      <c r="L1943">
        <v>1</v>
      </c>
      <c r="M1943">
        <v>1</v>
      </c>
      <c r="N1943" s="1"/>
      <c r="O1943" s="1"/>
    </row>
    <row r="1944" spans="1:15" x14ac:dyDescent="0.25">
      <c r="A1944" s="1" t="s">
        <v>5219</v>
      </c>
      <c r="B1944" t="s">
        <v>5220</v>
      </c>
      <c r="C1944" t="s">
        <v>5</v>
      </c>
      <c r="D1944" t="s">
        <v>510</v>
      </c>
      <c r="E1944" s="1" t="s">
        <v>5022</v>
      </c>
      <c r="F1944" s="1"/>
      <c r="G1944" s="1"/>
      <c r="H1944" s="1"/>
      <c r="I1944" s="1"/>
      <c r="J1944" s="1"/>
      <c r="K1944" s="1"/>
      <c r="L1944">
        <v>0</v>
      </c>
      <c r="M1944">
        <v>0</v>
      </c>
      <c r="N1944" s="1">
        <v>1</v>
      </c>
      <c r="O1944" s="1" t="s">
        <v>4807</v>
      </c>
    </row>
    <row r="1945" spans="1:15" x14ac:dyDescent="0.25">
      <c r="A1945" s="1" t="s">
        <v>2899</v>
      </c>
      <c r="B1945" t="s">
        <v>4181</v>
      </c>
      <c r="C1945" t="s">
        <v>2986</v>
      </c>
      <c r="D1945" t="s">
        <v>23</v>
      </c>
      <c r="E1945" s="1" t="s">
        <v>5059</v>
      </c>
      <c r="F1945" s="1"/>
      <c r="G1945" s="1"/>
      <c r="H1945" s="1"/>
      <c r="I1945" s="1"/>
      <c r="J1945" s="1"/>
      <c r="K1945" s="1"/>
      <c r="L1945">
        <v>0</v>
      </c>
      <c r="M1945">
        <v>0</v>
      </c>
      <c r="N1945" s="1"/>
      <c r="O1945" s="1"/>
    </row>
    <row r="1946" spans="1:15" x14ac:dyDescent="0.25">
      <c r="A1946" s="1" t="s">
        <v>2894</v>
      </c>
      <c r="B1946" t="s">
        <v>4182</v>
      </c>
      <c r="C1946" t="s">
        <v>2986</v>
      </c>
      <c r="D1946" t="s">
        <v>50</v>
      </c>
      <c r="E1946" s="1" t="s">
        <v>5059</v>
      </c>
      <c r="F1946" s="1"/>
      <c r="G1946" s="1"/>
      <c r="H1946" s="1"/>
      <c r="I1946" s="1"/>
      <c r="J1946" s="1"/>
      <c r="K1946" s="1"/>
      <c r="L1946">
        <v>0</v>
      </c>
      <c r="M1946">
        <v>0</v>
      </c>
      <c r="N1946" s="1"/>
      <c r="O1946" s="1"/>
    </row>
    <row r="1947" spans="1:15" x14ac:dyDescent="0.25">
      <c r="A1947" s="1" t="s">
        <v>2428</v>
      </c>
      <c r="B1947" t="s">
        <v>2429</v>
      </c>
      <c r="C1947" t="s">
        <v>1741</v>
      </c>
      <c r="D1947" t="s">
        <v>50</v>
      </c>
      <c r="E1947" s="1" t="s">
        <v>5022</v>
      </c>
      <c r="F1947" s="1" t="s">
        <v>5304</v>
      </c>
      <c r="G1947" s="1" t="s">
        <v>4810</v>
      </c>
      <c r="H1947" s="1"/>
      <c r="I1947" s="1"/>
      <c r="J1947" s="1"/>
      <c r="K1947" s="1"/>
      <c r="L1947">
        <v>1</v>
      </c>
      <c r="M1947">
        <v>1</v>
      </c>
      <c r="N1947" s="1">
        <v>1</v>
      </c>
      <c r="O1947" s="1" t="s">
        <v>5320</v>
      </c>
    </row>
    <row r="1948" spans="1:15" x14ac:dyDescent="0.25">
      <c r="A1948" s="1" t="s">
        <v>2945</v>
      </c>
      <c r="B1948" t="s">
        <v>4183</v>
      </c>
      <c r="C1948" t="s">
        <v>2986</v>
      </c>
      <c r="D1948" t="s">
        <v>510</v>
      </c>
      <c r="E1948" s="1" t="s">
        <v>5059</v>
      </c>
      <c r="F1948" s="1"/>
      <c r="G1948" s="1"/>
      <c r="H1948" s="1"/>
      <c r="I1948" s="1"/>
      <c r="J1948" s="1"/>
      <c r="K1948" s="1"/>
      <c r="L1948">
        <v>0</v>
      </c>
      <c r="M1948">
        <v>0</v>
      </c>
      <c r="N1948" s="1"/>
      <c r="O1948" s="1"/>
    </row>
    <row r="1949" spans="1:15" x14ac:dyDescent="0.25">
      <c r="A1949" s="1" t="s">
        <v>4186</v>
      </c>
      <c r="B1949" t="s">
        <v>5365</v>
      </c>
      <c r="C1949" t="s">
        <v>2986</v>
      </c>
      <c r="D1949" t="s">
        <v>310</v>
      </c>
      <c r="E1949" s="1" t="s">
        <v>5059</v>
      </c>
      <c r="F1949" s="1"/>
      <c r="G1949" s="1"/>
      <c r="H1949" s="1"/>
      <c r="I1949" s="1"/>
      <c r="J1949" s="1"/>
      <c r="K1949" s="1"/>
      <c r="L1949">
        <v>0</v>
      </c>
      <c r="M1949">
        <v>0</v>
      </c>
      <c r="N1949" s="1"/>
      <c r="O1949" s="1"/>
    </row>
    <row r="1950" spans="1:15" x14ac:dyDescent="0.25">
      <c r="A1950" s="1" t="s">
        <v>4188</v>
      </c>
      <c r="B1950" t="s">
        <v>4189</v>
      </c>
      <c r="C1950" t="s">
        <v>1741</v>
      </c>
      <c r="D1950" t="s">
        <v>50</v>
      </c>
      <c r="E1950" s="1" t="s">
        <v>5059</v>
      </c>
      <c r="F1950" s="1" t="s">
        <v>5134</v>
      </c>
      <c r="G1950" s="1" t="s">
        <v>4812</v>
      </c>
      <c r="H1950" s="1"/>
      <c r="I1950" s="1"/>
      <c r="J1950" s="1"/>
      <c r="K1950" s="1"/>
      <c r="L1950">
        <v>1</v>
      </c>
      <c r="M1950">
        <v>1</v>
      </c>
      <c r="N1950" s="1"/>
      <c r="O1950" s="1"/>
    </row>
    <row r="1951" spans="1:15" x14ac:dyDescent="0.25">
      <c r="A1951" s="1" t="s">
        <v>2574</v>
      </c>
      <c r="B1951" t="s">
        <v>2575</v>
      </c>
      <c r="C1951" t="s">
        <v>1741</v>
      </c>
      <c r="D1951" t="s">
        <v>23</v>
      </c>
      <c r="E1951" s="1" t="s">
        <v>5059</v>
      </c>
      <c r="F1951" s="1" t="s">
        <v>5777</v>
      </c>
      <c r="G1951" s="1" t="s">
        <v>4812</v>
      </c>
      <c r="H1951" s="1"/>
      <c r="I1951" s="1"/>
      <c r="J1951" s="1" t="s">
        <v>4468</v>
      </c>
      <c r="K1951" s="1"/>
      <c r="L1951">
        <v>1</v>
      </c>
      <c r="M1951">
        <v>2</v>
      </c>
      <c r="N1951" s="1"/>
      <c r="O1951" s="1"/>
    </row>
    <row r="1952" spans="1:15" x14ac:dyDescent="0.25">
      <c r="A1952" s="1" t="s">
        <v>4190</v>
      </c>
      <c r="B1952" t="s">
        <v>4191</v>
      </c>
      <c r="C1952" t="s">
        <v>2986</v>
      </c>
      <c r="D1952" t="s">
        <v>85</v>
      </c>
      <c r="E1952" s="1" t="s">
        <v>5059</v>
      </c>
      <c r="F1952" s="1"/>
      <c r="G1952" s="1"/>
      <c r="H1952" s="1"/>
      <c r="I1952" s="1"/>
      <c r="J1952" s="1"/>
      <c r="K1952" s="1"/>
      <c r="L1952">
        <v>0</v>
      </c>
      <c r="M1952">
        <v>0</v>
      </c>
      <c r="N1952" s="1"/>
      <c r="O1952" s="1"/>
    </row>
    <row r="1953" spans="1:15" x14ac:dyDescent="0.25">
      <c r="A1953" s="1" t="s">
        <v>2576</v>
      </c>
      <c r="B1953" t="s">
        <v>2577</v>
      </c>
      <c r="C1953" t="s">
        <v>1741</v>
      </c>
      <c r="D1953" t="s">
        <v>50</v>
      </c>
      <c r="E1953" s="1" t="s">
        <v>5059</v>
      </c>
      <c r="F1953" s="1" t="s">
        <v>5305</v>
      </c>
      <c r="G1953" s="1" t="s">
        <v>4809</v>
      </c>
      <c r="H1953" s="1"/>
      <c r="I1953" s="1"/>
      <c r="J1953" s="1"/>
      <c r="K1953" s="1"/>
      <c r="L1953">
        <v>1</v>
      </c>
      <c r="M1953">
        <v>1</v>
      </c>
      <c r="N1953" s="1"/>
      <c r="O1953" s="1"/>
    </row>
    <row r="1954" spans="1:15" x14ac:dyDescent="0.25">
      <c r="A1954" s="1" t="s">
        <v>4192</v>
      </c>
      <c r="B1954" t="s">
        <v>4193</v>
      </c>
      <c r="C1954" t="s">
        <v>2986</v>
      </c>
      <c r="D1954" t="s">
        <v>6</v>
      </c>
      <c r="E1954" s="1" t="s">
        <v>5059</v>
      </c>
      <c r="F1954" s="1" t="s">
        <v>5474</v>
      </c>
      <c r="G1954" s="1" t="s">
        <v>4807</v>
      </c>
      <c r="H1954" s="1"/>
      <c r="I1954" s="1"/>
      <c r="J1954" s="1"/>
      <c r="K1954" s="1"/>
      <c r="L1954">
        <v>1</v>
      </c>
      <c r="M1954">
        <v>1</v>
      </c>
      <c r="N1954" s="1"/>
      <c r="O1954" s="1"/>
    </row>
    <row r="1955" spans="1:15" x14ac:dyDescent="0.25">
      <c r="A1955" s="1" t="s">
        <v>4194</v>
      </c>
      <c r="B1955" t="s">
        <v>4195</v>
      </c>
      <c r="C1955" t="s">
        <v>2986</v>
      </c>
      <c r="D1955" t="s">
        <v>23</v>
      </c>
      <c r="E1955" s="1" t="s">
        <v>5059</v>
      </c>
      <c r="F1955" s="1"/>
      <c r="G1955" s="1"/>
      <c r="H1955" s="1"/>
      <c r="I1955" s="1"/>
      <c r="J1955" s="1"/>
      <c r="K1955" s="1"/>
      <c r="L1955">
        <v>0</v>
      </c>
      <c r="M1955">
        <v>0</v>
      </c>
      <c r="N1955" s="1"/>
      <c r="O1955" s="1"/>
    </row>
    <row r="1956" spans="1:15" x14ac:dyDescent="0.25">
      <c r="A1956" s="1" t="s">
        <v>4196</v>
      </c>
      <c r="B1956" t="s">
        <v>4197</v>
      </c>
      <c r="C1956" t="s">
        <v>2986</v>
      </c>
      <c r="D1956" t="s">
        <v>23</v>
      </c>
      <c r="E1956" s="1" t="s">
        <v>5059</v>
      </c>
      <c r="F1956" s="1" t="s">
        <v>4595</v>
      </c>
      <c r="G1956" s="1" t="s">
        <v>4809</v>
      </c>
      <c r="H1956" s="1"/>
      <c r="I1956" s="1"/>
      <c r="J1956" s="1"/>
      <c r="K1956" s="1"/>
      <c r="L1956">
        <v>1</v>
      </c>
      <c r="M1956">
        <v>1</v>
      </c>
      <c r="N1956" s="1"/>
      <c r="O1956" s="1"/>
    </row>
    <row r="1957" spans="1:15" x14ac:dyDescent="0.25">
      <c r="A1957" s="1" t="s">
        <v>4198</v>
      </c>
      <c r="B1957" t="s">
        <v>4199</v>
      </c>
      <c r="C1957" t="s">
        <v>2986</v>
      </c>
      <c r="D1957" t="s">
        <v>23</v>
      </c>
      <c r="E1957" s="1" t="s">
        <v>5059</v>
      </c>
      <c r="F1957" s="1"/>
      <c r="G1957" s="1"/>
      <c r="H1957" s="1"/>
      <c r="I1957" s="1"/>
      <c r="J1957" s="1"/>
      <c r="K1957" s="1"/>
      <c r="L1957">
        <v>0</v>
      </c>
      <c r="M1957">
        <v>0</v>
      </c>
      <c r="N1957" s="1"/>
      <c r="O1957" s="1"/>
    </row>
    <row r="1958" spans="1:15" x14ac:dyDescent="0.25">
      <c r="A1958" s="1" t="s">
        <v>4204</v>
      </c>
      <c r="B1958" t="s">
        <v>4205</v>
      </c>
      <c r="C1958" t="s">
        <v>2986</v>
      </c>
      <c r="D1958" t="s">
        <v>23</v>
      </c>
      <c r="E1958" s="1" t="s">
        <v>5059</v>
      </c>
      <c r="F1958" s="1"/>
      <c r="G1958" s="1"/>
      <c r="H1958" s="1"/>
      <c r="I1958" s="1"/>
      <c r="J1958" s="1"/>
      <c r="K1958" s="1"/>
      <c r="L1958">
        <v>0</v>
      </c>
      <c r="M1958">
        <v>0</v>
      </c>
      <c r="N1958" s="1"/>
      <c r="O1958" s="1"/>
    </row>
    <row r="1959" spans="1:15" x14ac:dyDescent="0.25">
      <c r="A1959" s="1" t="s">
        <v>4206</v>
      </c>
      <c r="B1959" t="s">
        <v>4207</v>
      </c>
      <c r="C1959" t="s">
        <v>2986</v>
      </c>
      <c r="D1959" t="s">
        <v>50</v>
      </c>
      <c r="E1959" s="1" t="s">
        <v>5059</v>
      </c>
      <c r="F1959" s="1"/>
      <c r="G1959" s="1"/>
      <c r="H1959" s="1"/>
      <c r="I1959" s="1"/>
      <c r="J1959" s="1"/>
      <c r="K1959" s="1"/>
      <c r="L1959">
        <v>0</v>
      </c>
      <c r="M1959">
        <v>0</v>
      </c>
      <c r="N1959" s="1"/>
      <c r="O1959" s="1"/>
    </row>
    <row r="1960" spans="1:15" x14ac:dyDescent="0.25">
      <c r="A1960" s="1" t="s">
        <v>4208</v>
      </c>
      <c r="B1960" t="s">
        <v>4209</v>
      </c>
      <c r="C1960" t="s">
        <v>2986</v>
      </c>
      <c r="D1960" t="s">
        <v>310</v>
      </c>
      <c r="E1960" s="1" t="s">
        <v>5059</v>
      </c>
      <c r="F1960" s="1"/>
      <c r="G1960" s="1"/>
      <c r="H1960" s="1"/>
      <c r="I1960" s="1"/>
      <c r="J1960" s="1"/>
      <c r="K1960" s="1"/>
      <c r="L1960">
        <v>0</v>
      </c>
      <c r="M1960">
        <v>0</v>
      </c>
      <c r="N1960" s="1"/>
      <c r="O1960" s="1"/>
    </row>
    <row r="1961" spans="1:15" x14ac:dyDescent="0.25">
      <c r="A1961" s="1" t="s">
        <v>4210</v>
      </c>
      <c r="B1961" t="s">
        <v>4211</v>
      </c>
      <c r="C1961" t="s">
        <v>1741</v>
      </c>
      <c r="D1961" t="s">
        <v>353</v>
      </c>
      <c r="E1961" s="1" t="s">
        <v>5059</v>
      </c>
      <c r="F1961" s="1" t="s">
        <v>5519</v>
      </c>
      <c r="G1961" s="1" t="s">
        <v>4824</v>
      </c>
      <c r="H1961" s="1"/>
      <c r="I1961" s="1"/>
      <c r="J1961" s="1"/>
      <c r="K1961" s="1"/>
      <c r="L1961">
        <v>1</v>
      </c>
      <c r="M1961">
        <v>1</v>
      </c>
      <c r="N1961" s="1"/>
      <c r="O1961" s="1"/>
    </row>
    <row r="1962" spans="1:15" x14ac:dyDescent="0.25">
      <c r="A1962" s="1" t="s">
        <v>4212</v>
      </c>
      <c r="B1962" t="s">
        <v>4213</v>
      </c>
      <c r="C1962" t="s">
        <v>2986</v>
      </c>
      <c r="D1962" t="s">
        <v>310</v>
      </c>
      <c r="E1962" s="1" t="s">
        <v>5059</v>
      </c>
      <c r="F1962" s="1"/>
      <c r="G1962" s="1"/>
      <c r="H1962" s="1"/>
      <c r="I1962" s="1"/>
      <c r="J1962" s="1"/>
      <c r="K1962" s="1"/>
      <c r="L1962">
        <v>0</v>
      </c>
      <c r="M1962">
        <v>0</v>
      </c>
      <c r="N1962" s="1"/>
      <c r="O1962" s="1"/>
    </row>
    <row r="1963" spans="1:15" x14ac:dyDescent="0.25">
      <c r="A1963" s="1" t="s">
        <v>4214</v>
      </c>
      <c r="B1963" t="s">
        <v>4215</v>
      </c>
      <c r="C1963" t="s">
        <v>1741</v>
      </c>
      <c r="D1963" t="s">
        <v>22</v>
      </c>
      <c r="E1963" s="1" t="s">
        <v>5059</v>
      </c>
      <c r="F1963" s="1"/>
      <c r="G1963" s="1"/>
      <c r="H1963" s="1"/>
      <c r="I1963" s="1"/>
      <c r="J1963" s="1"/>
      <c r="K1963" s="1"/>
      <c r="L1963">
        <v>0</v>
      </c>
      <c r="M1963">
        <v>0</v>
      </c>
      <c r="N1963" s="1"/>
      <c r="O1963" s="1"/>
    </row>
    <row r="1964" spans="1:15" x14ac:dyDescent="0.25">
      <c r="A1964" s="1" t="s">
        <v>4216</v>
      </c>
      <c r="B1964" t="s">
        <v>4217</v>
      </c>
      <c r="C1964" t="s">
        <v>2986</v>
      </c>
      <c r="D1964" t="s">
        <v>23</v>
      </c>
      <c r="E1964" s="1" t="s">
        <v>5059</v>
      </c>
      <c r="F1964" s="1" t="s">
        <v>5331</v>
      </c>
      <c r="G1964" s="1" t="s">
        <v>4813</v>
      </c>
      <c r="H1964" s="1"/>
      <c r="I1964" s="1"/>
      <c r="J1964" s="1"/>
      <c r="K1964" s="1"/>
      <c r="L1964">
        <v>1</v>
      </c>
      <c r="M1964">
        <v>1</v>
      </c>
      <c r="N1964" s="1"/>
      <c r="O1964" s="1"/>
    </row>
    <row r="1965" spans="1:15" x14ac:dyDescent="0.25">
      <c r="A1965" s="1" t="s">
        <v>4218</v>
      </c>
      <c r="B1965" t="s">
        <v>4219</v>
      </c>
      <c r="C1965" t="s">
        <v>2986</v>
      </c>
      <c r="D1965" t="s">
        <v>23</v>
      </c>
      <c r="E1965" s="1" t="s">
        <v>5059</v>
      </c>
      <c r="F1965" s="1"/>
      <c r="G1965" s="1"/>
      <c r="H1965" s="1"/>
      <c r="I1965" s="1"/>
      <c r="J1965" s="1"/>
      <c r="K1965" s="1"/>
      <c r="L1965">
        <v>0</v>
      </c>
      <c r="M1965">
        <v>0</v>
      </c>
      <c r="N1965" s="1"/>
      <c r="O1965" s="1"/>
    </row>
    <row r="1966" spans="1:15" x14ac:dyDescent="0.25">
      <c r="A1966" s="1" t="s">
        <v>4220</v>
      </c>
      <c r="B1966" t="s">
        <v>4221</v>
      </c>
      <c r="C1966" t="s">
        <v>1741</v>
      </c>
      <c r="D1966" t="s">
        <v>22</v>
      </c>
      <c r="E1966" s="1" t="s">
        <v>5059</v>
      </c>
      <c r="F1966" s="1" t="s">
        <v>5778</v>
      </c>
      <c r="G1966" s="1" t="s">
        <v>4807</v>
      </c>
      <c r="H1966" s="1"/>
      <c r="I1966" s="1"/>
      <c r="J1966" s="1"/>
      <c r="K1966" s="1"/>
      <c r="L1966">
        <v>1</v>
      </c>
      <c r="M1966">
        <v>1</v>
      </c>
      <c r="N1966" s="1"/>
      <c r="O1966" s="1"/>
    </row>
    <row r="1967" spans="1:15" x14ac:dyDescent="0.25">
      <c r="A1967" s="1" t="s">
        <v>4222</v>
      </c>
      <c r="B1967" t="s">
        <v>4223</v>
      </c>
      <c r="C1967" t="s">
        <v>2986</v>
      </c>
      <c r="D1967" t="s">
        <v>310</v>
      </c>
      <c r="E1967" s="1" t="s">
        <v>5059</v>
      </c>
      <c r="F1967" s="1"/>
      <c r="G1967" s="1"/>
      <c r="H1967" s="1"/>
      <c r="I1967" s="1"/>
      <c r="J1967" s="1"/>
      <c r="K1967" s="1"/>
      <c r="L1967">
        <v>0</v>
      </c>
      <c r="M1967">
        <v>0</v>
      </c>
      <c r="N1967" s="1"/>
      <c r="O1967" s="1"/>
    </row>
    <row r="1968" spans="1:15" x14ac:dyDescent="0.25">
      <c r="A1968" s="1" t="s">
        <v>4224</v>
      </c>
      <c r="B1968" t="s">
        <v>4225</v>
      </c>
      <c r="C1968" t="s">
        <v>2986</v>
      </c>
      <c r="D1968" t="s">
        <v>23</v>
      </c>
      <c r="E1968" s="1" t="s">
        <v>5059</v>
      </c>
      <c r="F1968" s="1"/>
      <c r="G1968" s="1"/>
      <c r="H1968" s="1"/>
      <c r="I1968" s="1"/>
      <c r="J1968" s="1"/>
      <c r="K1968" s="1"/>
      <c r="L1968">
        <v>0</v>
      </c>
      <c r="M1968">
        <v>0</v>
      </c>
      <c r="N1968" s="1"/>
      <c r="O1968" s="1"/>
    </row>
    <row r="1969" spans="1:15" x14ac:dyDescent="0.25">
      <c r="A1969" s="1" t="s">
        <v>4226</v>
      </c>
      <c r="B1969" t="s">
        <v>4227</v>
      </c>
      <c r="C1969" t="s">
        <v>1741</v>
      </c>
      <c r="D1969" t="s">
        <v>23</v>
      </c>
      <c r="E1969" s="1" t="s">
        <v>5059</v>
      </c>
      <c r="F1969" s="1"/>
      <c r="G1969" s="1"/>
      <c r="H1969" s="1"/>
      <c r="I1969" s="1"/>
      <c r="J1969" s="1"/>
      <c r="K1969" s="1"/>
      <c r="L1969">
        <v>0</v>
      </c>
      <c r="M1969">
        <v>0</v>
      </c>
      <c r="N1969" s="1"/>
      <c r="O1969" s="1"/>
    </row>
    <row r="1970" spans="1:15" x14ac:dyDescent="0.25">
      <c r="A1970" s="1" t="s">
        <v>4228</v>
      </c>
      <c r="B1970" t="s">
        <v>4229</v>
      </c>
      <c r="C1970" t="s">
        <v>2986</v>
      </c>
      <c r="D1970" t="s">
        <v>23</v>
      </c>
      <c r="E1970" s="1" t="s">
        <v>5059</v>
      </c>
      <c r="F1970" s="1"/>
      <c r="G1970" s="1"/>
      <c r="H1970" s="1"/>
      <c r="I1970" s="1"/>
      <c r="J1970" s="1"/>
      <c r="K1970" s="1"/>
      <c r="L1970">
        <v>0</v>
      </c>
      <c r="M1970">
        <v>0</v>
      </c>
      <c r="N1970" s="1"/>
      <c r="O1970" s="1"/>
    </row>
    <row r="1971" spans="1:15" x14ac:dyDescent="0.25">
      <c r="A1971" s="1" t="s">
        <v>4230</v>
      </c>
      <c r="B1971" t="s">
        <v>4231</v>
      </c>
      <c r="C1971" t="s">
        <v>2986</v>
      </c>
      <c r="D1971" t="s">
        <v>310</v>
      </c>
      <c r="E1971" s="1" t="s">
        <v>5059</v>
      </c>
      <c r="F1971" s="1" t="s">
        <v>5554</v>
      </c>
      <c r="G1971" s="1" t="s">
        <v>4807</v>
      </c>
      <c r="H1971" s="1"/>
      <c r="I1971" s="1"/>
      <c r="J1971" s="1"/>
      <c r="K1971" s="1"/>
      <c r="L1971">
        <v>1</v>
      </c>
      <c r="M1971">
        <v>1</v>
      </c>
      <c r="N1971" s="1"/>
      <c r="O1971" s="1"/>
    </row>
    <row r="1972" spans="1:15" x14ac:dyDescent="0.25">
      <c r="A1972" s="1" t="s">
        <v>4232</v>
      </c>
      <c r="B1972" t="s">
        <v>4233</v>
      </c>
      <c r="C1972" t="s">
        <v>1741</v>
      </c>
      <c r="D1972" t="s">
        <v>68</v>
      </c>
      <c r="E1972" s="1" t="s">
        <v>5059</v>
      </c>
      <c r="F1972" s="1"/>
      <c r="G1972" s="1"/>
      <c r="H1972" s="1"/>
      <c r="I1972" s="1"/>
      <c r="J1972" s="1"/>
      <c r="K1972" s="1"/>
      <c r="L1972">
        <v>0</v>
      </c>
      <c r="M1972">
        <v>0</v>
      </c>
      <c r="N1972" s="1"/>
      <c r="O1972" s="1"/>
    </row>
    <row r="1973" spans="1:15" x14ac:dyDescent="0.25">
      <c r="A1973" s="1" t="s">
        <v>4234</v>
      </c>
      <c r="B1973" t="s">
        <v>4235</v>
      </c>
      <c r="C1973" t="s">
        <v>2986</v>
      </c>
      <c r="D1973" t="s">
        <v>23</v>
      </c>
      <c r="E1973" s="1" t="s">
        <v>5059</v>
      </c>
      <c r="F1973" s="1"/>
      <c r="G1973" s="1"/>
      <c r="H1973" s="1"/>
      <c r="I1973" s="1"/>
      <c r="J1973" s="1"/>
      <c r="K1973" s="1"/>
      <c r="L1973">
        <v>0</v>
      </c>
      <c r="M1973">
        <v>0</v>
      </c>
      <c r="N1973" s="1"/>
      <c r="O1973" s="1"/>
    </row>
    <row r="1974" spans="1:15" x14ac:dyDescent="0.25">
      <c r="A1974" s="1" t="s">
        <v>4236</v>
      </c>
      <c r="B1974" t="s">
        <v>4237</v>
      </c>
      <c r="C1974" t="s">
        <v>1741</v>
      </c>
      <c r="D1974" t="s">
        <v>85</v>
      </c>
      <c r="E1974" s="1" t="s">
        <v>5059</v>
      </c>
      <c r="F1974" s="1"/>
      <c r="G1974" s="1"/>
      <c r="H1974" s="1"/>
      <c r="I1974" s="1"/>
      <c r="J1974" s="1"/>
      <c r="K1974" s="1"/>
      <c r="L1974">
        <v>0</v>
      </c>
      <c r="M1974">
        <v>0</v>
      </c>
      <c r="N1974" s="1"/>
      <c r="O1974" s="1"/>
    </row>
    <row r="1975" spans="1:15" x14ac:dyDescent="0.25">
      <c r="A1975" s="1" t="s">
        <v>4240</v>
      </c>
      <c r="B1975" t="s">
        <v>4241</v>
      </c>
      <c r="C1975" t="s">
        <v>2986</v>
      </c>
      <c r="D1975" t="s">
        <v>353</v>
      </c>
      <c r="E1975" s="1" t="s">
        <v>5059</v>
      </c>
      <c r="F1975" s="1"/>
      <c r="G1975" s="1"/>
      <c r="H1975" s="1"/>
      <c r="I1975" s="1"/>
      <c r="J1975" s="1"/>
      <c r="K1975" s="1"/>
      <c r="L1975">
        <v>0</v>
      </c>
      <c r="M1975">
        <v>0</v>
      </c>
      <c r="N1975" s="1"/>
      <c r="O1975" s="1"/>
    </row>
    <row r="1976" spans="1:15" x14ac:dyDescent="0.25">
      <c r="A1976" s="1" t="s">
        <v>4242</v>
      </c>
      <c r="B1976" t="s">
        <v>4243</v>
      </c>
      <c r="C1976" t="s">
        <v>2986</v>
      </c>
      <c r="D1976" t="s">
        <v>50</v>
      </c>
      <c r="E1976" s="1" t="s">
        <v>5059</v>
      </c>
      <c r="F1976" s="1"/>
      <c r="G1976" s="1"/>
      <c r="H1976" s="1"/>
      <c r="I1976" s="1"/>
      <c r="J1976" s="1"/>
      <c r="K1976" s="1"/>
      <c r="L1976">
        <v>0</v>
      </c>
      <c r="M1976">
        <v>0</v>
      </c>
      <c r="N1976" s="1"/>
      <c r="O1976" s="1"/>
    </row>
    <row r="1977" spans="1:15" x14ac:dyDescent="0.25">
      <c r="A1977" s="1" t="s">
        <v>2578</v>
      </c>
      <c r="B1977" t="s">
        <v>2579</v>
      </c>
      <c r="C1977" t="s">
        <v>1741</v>
      </c>
      <c r="D1977" t="s">
        <v>310</v>
      </c>
      <c r="E1977" s="1" t="s">
        <v>5059</v>
      </c>
      <c r="F1977" s="1" t="s">
        <v>4629</v>
      </c>
      <c r="G1977" s="1" t="s">
        <v>4812</v>
      </c>
      <c r="H1977" s="1"/>
      <c r="I1977" s="1"/>
      <c r="J1977" s="1"/>
      <c r="K1977" s="1"/>
      <c r="L1977">
        <v>1</v>
      </c>
      <c r="M1977">
        <v>1</v>
      </c>
      <c r="N1977" s="1"/>
      <c r="O1977" s="1"/>
    </row>
    <row r="1978" spans="1:15" x14ac:dyDescent="0.25">
      <c r="A1978" s="1" t="s">
        <v>2863</v>
      </c>
      <c r="B1978" t="s">
        <v>2864</v>
      </c>
      <c r="C1978" t="s">
        <v>1741</v>
      </c>
      <c r="D1978" t="s">
        <v>50</v>
      </c>
      <c r="E1978" s="1" t="s">
        <v>5061</v>
      </c>
      <c r="F1978" s="1" t="s">
        <v>5063</v>
      </c>
      <c r="G1978" s="1" t="s">
        <v>4812</v>
      </c>
      <c r="H1978" s="1"/>
      <c r="I1978" s="1"/>
      <c r="J1978" s="1" t="s">
        <v>5064</v>
      </c>
      <c r="K1978" s="1"/>
      <c r="L1978">
        <v>1</v>
      </c>
      <c r="M1978">
        <v>2</v>
      </c>
      <c r="N1978" s="1"/>
      <c r="O1978" s="1"/>
    </row>
    <row r="1979" spans="1:15" x14ac:dyDescent="0.25">
      <c r="A1979" s="1" t="s">
        <v>4248</v>
      </c>
      <c r="B1979" t="s">
        <v>4249</v>
      </c>
      <c r="C1979" t="s">
        <v>2986</v>
      </c>
      <c r="D1979" t="s">
        <v>50</v>
      </c>
      <c r="E1979" s="1" t="s">
        <v>5059</v>
      </c>
      <c r="F1979" s="1"/>
      <c r="G1979" s="1"/>
      <c r="H1979" s="1"/>
      <c r="I1979" s="1"/>
      <c r="J1979" s="1"/>
      <c r="K1979" s="1"/>
      <c r="L1979">
        <v>0</v>
      </c>
      <c r="M1979">
        <v>0</v>
      </c>
      <c r="N1979" s="1"/>
      <c r="O1979" s="1"/>
    </row>
    <row r="1980" spans="1:15" x14ac:dyDescent="0.25">
      <c r="A1980" s="1" t="s">
        <v>4250</v>
      </c>
      <c r="B1980" t="s">
        <v>4251</v>
      </c>
      <c r="C1980" t="s">
        <v>2986</v>
      </c>
      <c r="D1980" t="s">
        <v>310</v>
      </c>
      <c r="E1980" s="1" t="s">
        <v>5059</v>
      </c>
      <c r="F1980" s="1" t="s">
        <v>5628</v>
      </c>
      <c r="G1980" s="1" t="s">
        <v>4827</v>
      </c>
      <c r="H1980" s="1"/>
      <c r="I1980" s="1"/>
      <c r="J1980" s="1"/>
      <c r="K1980" s="1"/>
      <c r="L1980">
        <v>1</v>
      </c>
      <c r="M1980">
        <v>1</v>
      </c>
      <c r="N1980" s="1"/>
      <c r="O1980" s="1"/>
    </row>
    <row r="1981" spans="1:15" x14ac:dyDescent="0.25">
      <c r="A1981" s="1" t="s">
        <v>4252</v>
      </c>
      <c r="B1981" t="s">
        <v>4253</v>
      </c>
      <c r="C1981" t="s">
        <v>2986</v>
      </c>
      <c r="D1981" t="s">
        <v>310</v>
      </c>
      <c r="E1981" s="1" t="s">
        <v>5059</v>
      </c>
      <c r="F1981" s="1"/>
      <c r="G1981" s="1"/>
      <c r="H1981" s="1"/>
      <c r="I1981" s="1"/>
      <c r="J1981" s="1"/>
      <c r="K1981" s="1"/>
      <c r="L1981">
        <v>0</v>
      </c>
      <c r="M1981">
        <v>0</v>
      </c>
      <c r="N1981" s="1"/>
      <c r="O1981" s="1"/>
    </row>
    <row r="1982" spans="1:15" x14ac:dyDescent="0.25">
      <c r="A1982" s="1" t="s">
        <v>2580</v>
      </c>
      <c r="B1982" t="s">
        <v>2581</v>
      </c>
      <c r="C1982" t="s">
        <v>1741</v>
      </c>
      <c r="D1982" t="s">
        <v>310</v>
      </c>
      <c r="E1982" s="1" t="s">
        <v>5059</v>
      </c>
      <c r="F1982" s="1" t="s">
        <v>4728</v>
      </c>
      <c r="G1982" s="1" t="s">
        <v>4812</v>
      </c>
      <c r="H1982" s="1"/>
      <c r="I1982" s="1"/>
      <c r="J1982" s="1" t="s">
        <v>4562</v>
      </c>
      <c r="K1982" s="1"/>
      <c r="L1982">
        <v>1</v>
      </c>
      <c r="M1982">
        <v>2</v>
      </c>
      <c r="N1982" s="1"/>
      <c r="O1982" s="1"/>
    </row>
    <row r="1983" spans="1:15" x14ac:dyDescent="0.25">
      <c r="A1983" s="1" t="s">
        <v>4254</v>
      </c>
      <c r="B1983" t="s">
        <v>4255</v>
      </c>
      <c r="C1983" t="s">
        <v>2986</v>
      </c>
      <c r="D1983" t="s">
        <v>205</v>
      </c>
      <c r="E1983" s="1" t="s">
        <v>5059</v>
      </c>
      <c r="F1983" s="1" t="s">
        <v>5431</v>
      </c>
      <c r="G1983" s="1" t="s">
        <v>4807</v>
      </c>
      <c r="H1983" s="1"/>
      <c r="I1983" s="1"/>
      <c r="J1983" s="1"/>
      <c r="K1983" s="1"/>
      <c r="L1983">
        <v>1</v>
      </c>
      <c r="M1983">
        <v>1</v>
      </c>
      <c r="N1983" s="1"/>
      <c r="O1983" s="1"/>
    </row>
    <row r="1984" spans="1:15" x14ac:dyDescent="0.25">
      <c r="A1984" s="1" t="s">
        <v>2584</v>
      </c>
      <c r="B1984" t="s">
        <v>2585</v>
      </c>
      <c r="C1984" t="s">
        <v>1741</v>
      </c>
      <c r="D1984" t="s">
        <v>310</v>
      </c>
      <c r="E1984" s="1" t="s">
        <v>5059</v>
      </c>
      <c r="F1984" s="1" t="s">
        <v>4667</v>
      </c>
      <c r="G1984" s="1" t="s">
        <v>4812</v>
      </c>
      <c r="H1984" s="1"/>
      <c r="I1984" s="1"/>
      <c r="J1984" s="1"/>
      <c r="K1984" s="1"/>
      <c r="L1984">
        <v>1</v>
      </c>
      <c r="M1984">
        <v>1</v>
      </c>
      <c r="N1984" s="1"/>
      <c r="O1984" s="1"/>
    </row>
    <row r="1985" spans="1:15" x14ac:dyDescent="0.25">
      <c r="A1985" s="1" t="s">
        <v>2430</v>
      </c>
      <c r="B1985" t="s">
        <v>2431</v>
      </c>
      <c r="C1985" t="s">
        <v>5</v>
      </c>
      <c r="D1985" t="s">
        <v>68</v>
      </c>
      <c r="E1985" s="1" t="s">
        <v>5023</v>
      </c>
      <c r="F1985" s="1" t="s">
        <v>4625</v>
      </c>
      <c r="G1985" s="1" t="s">
        <v>4807</v>
      </c>
      <c r="H1985" s="1"/>
      <c r="I1985" s="1"/>
      <c r="J1985" s="1"/>
      <c r="K1985" s="1"/>
      <c r="L1985">
        <v>1</v>
      </c>
      <c r="M1985">
        <v>1</v>
      </c>
      <c r="N1985" s="1">
        <v>1</v>
      </c>
      <c r="O1985" s="1" t="s">
        <v>5320</v>
      </c>
    </row>
    <row r="1986" spans="1:15" x14ac:dyDescent="0.25">
      <c r="A1986" s="1" t="s">
        <v>2432</v>
      </c>
      <c r="B1986" t="s">
        <v>2433</v>
      </c>
      <c r="C1986" t="s">
        <v>5</v>
      </c>
      <c r="D1986" t="s">
        <v>310</v>
      </c>
      <c r="E1986" s="1" t="s">
        <v>5022</v>
      </c>
      <c r="F1986" s="1" t="s">
        <v>4675</v>
      </c>
      <c r="G1986" s="1" t="s">
        <v>4821</v>
      </c>
      <c r="H1986" s="1"/>
      <c r="I1986" s="1"/>
      <c r="J1986" s="1"/>
      <c r="K1986" s="1"/>
      <c r="L1986">
        <v>1</v>
      </c>
      <c r="M1986">
        <v>1</v>
      </c>
      <c r="N1986" s="1">
        <v>1</v>
      </c>
      <c r="O1986" s="1" t="s">
        <v>5320</v>
      </c>
    </row>
    <row r="1987" spans="1:15" x14ac:dyDescent="0.25">
      <c r="A1987" s="1" t="s">
        <v>4258</v>
      </c>
      <c r="B1987" t="s">
        <v>4259</v>
      </c>
      <c r="C1987" t="s">
        <v>1741</v>
      </c>
      <c r="D1987" t="s">
        <v>50</v>
      </c>
      <c r="E1987" s="1" t="s">
        <v>5059</v>
      </c>
      <c r="F1987" s="1"/>
      <c r="G1987" s="1"/>
      <c r="H1987" s="1"/>
      <c r="I1987" s="1"/>
      <c r="J1987" s="1"/>
      <c r="K1987" s="1"/>
      <c r="L1987">
        <v>0</v>
      </c>
      <c r="M1987">
        <v>0</v>
      </c>
      <c r="N1987" s="1"/>
      <c r="O1987" s="1"/>
    </row>
    <row r="1988" spans="1:15" x14ac:dyDescent="0.25">
      <c r="A1988" s="1" t="s">
        <v>4260</v>
      </c>
      <c r="B1988" t="s">
        <v>4261</v>
      </c>
      <c r="C1988" t="s">
        <v>2986</v>
      </c>
      <c r="D1988" t="s">
        <v>510</v>
      </c>
      <c r="E1988" s="1" t="s">
        <v>5059</v>
      </c>
      <c r="F1988" s="1"/>
      <c r="G1988" s="1"/>
      <c r="H1988" s="1"/>
      <c r="I1988" s="1"/>
      <c r="J1988" s="1"/>
      <c r="K1988" s="1"/>
      <c r="L1988">
        <v>0</v>
      </c>
      <c r="M1988">
        <v>0</v>
      </c>
      <c r="N1988" s="1"/>
      <c r="O1988" s="1"/>
    </row>
    <row r="1989" spans="1:15" x14ac:dyDescent="0.25">
      <c r="A1989" s="1" t="s">
        <v>1777</v>
      </c>
      <c r="B1989" t="s">
        <v>1778</v>
      </c>
      <c r="C1989" t="s">
        <v>5</v>
      </c>
      <c r="D1989" t="s">
        <v>49</v>
      </c>
      <c r="E1989" s="1" t="s">
        <v>5022</v>
      </c>
      <c r="F1989" s="1" t="s">
        <v>5126</v>
      </c>
      <c r="G1989" s="1" t="s">
        <v>4806</v>
      </c>
      <c r="H1989" s="1"/>
      <c r="I1989" s="1"/>
      <c r="J1989" s="1"/>
      <c r="K1989" s="1"/>
      <c r="L1989">
        <v>1</v>
      </c>
      <c r="M1989">
        <v>1</v>
      </c>
      <c r="N1989" s="1">
        <v>1</v>
      </c>
      <c r="O1989" s="1" t="s">
        <v>5320</v>
      </c>
    </row>
    <row r="1990" spans="1:15" x14ac:dyDescent="0.25">
      <c r="A1990" s="1" t="s">
        <v>2434</v>
      </c>
      <c r="B1990" t="s">
        <v>2435</v>
      </c>
      <c r="C1990" t="s">
        <v>5</v>
      </c>
      <c r="D1990" t="s">
        <v>50</v>
      </c>
      <c r="E1990" s="1" t="s">
        <v>5022</v>
      </c>
      <c r="F1990" s="1" t="s">
        <v>5038</v>
      </c>
      <c r="G1990" s="1" t="s">
        <v>4808</v>
      </c>
      <c r="H1990" s="1"/>
      <c r="I1990" s="1"/>
      <c r="J1990" s="1"/>
      <c r="K1990" s="1"/>
      <c r="L1990">
        <v>1</v>
      </c>
      <c r="M1990">
        <v>1</v>
      </c>
      <c r="N1990" s="1">
        <v>1</v>
      </c>
      <c r="O1990" s="1" t="s">
        <v>5320</v>
      </c>
    </row>
    <row r="1991" spans="1:15" x14ac:dyDescent="0.25">
      <c r="A1991" s="1" t="s">
        <v>4262</v>
      </c>
      <c r="B1991" t="s">
        <v>4263</v>
      </c>
      <c r="C1991" t="s">
        <v>1741</v>
      </c>
      <c r="D1991" t="s">
        <v>49</v>
      </c>
      <c r="E1991" s="1" t="s">
        <v>5059</v>
      </c>
      <c r="F1991" s="1" t="s">
        <v>4656</v>
      </c>
      <c r="G1991" s="1" t="s">
        <v>4812</v>
      </c>
      <c r="H1991" s="1"/>
      <c r="I1991" s="1"/>
      <c r="J1991" s="1"/>
      <c r="K1991" s="1"/>
      <c r="L1991">
        <v>1</v>
      </c>
      <c r="M1991">
        <v>1</v>
      </c>
      <c r="N1991" s="1"/>
      <c r="O1991" s="1"/>
    </row>
    <row r="1992" spans="1:15" x14ac:dyDescent="0.25">
      <c r="A1992" s="1" t="s">
        <v>4264</v>
      </c>
      <c r="B1992" t="s">
        <v>4265</v>
      </c>
      <c r="C1992" t="s">
        <v>1741</v>
      </c>
      <c r="D1992" t="s">
        <v>310</v>
      </c>
      <c r="E1992" s="1" t="s">
        <v>5059</v>
      </c>
      <c r="F1992" s="1"/>
      <c r="G1992" s="1"/>
      <c r="H1992" s="1"/>
      <c r="I1992" s="1"/>
      <c r="J1992" s="1"/>
      <c r="K1992" s="1"/>
      <c r="L1992">
        <v>0</v>
      </c>
      <c r="M1992">
        <v>0</v>
      </c>
      <c r="N1992" s="1"/>
      <c r="O1992" s="1"/>
    </row>
    <row r="1993" spans="1:15" x14ac:dyDescent="0.25">
      <c r="A1993" s="1" t="s">
        <v>4266</v>
      </c>
      <c r="B1993" t="s">
        <v>4267</v>
      </c>
      <c r="C1993" t="s">
        <v>2986</v>
      </c>
      <c r="D1993" t="s">
        <v>68</v>
      </c>
      <c r="E1993" s="1" t="s">
        <v>5059</v>
      </c>
      <c r="F1993" s="1" t="s">
        <v>5458</v>
      </c>
      <c r="G1993" s="1" t="s">
        <v>4807</v>
      </c>
      <c r="H1993" s="1"/>
      <c r="I1993" s="1"/>
      <c r="J1993" s="1"/>
      <c r="K1993" s="1"/>
      <c r="L1993">
        <v>1</v>
      </c>
      <c r="M1993">
        <v>1</v>
      </c>
      <c r="N1993" s="1"/>
      <c r="O1993" s="1"/>
    </row>
    <row r="1994" spans="1:15" x14ac:dyDescent="0.25">
      <c r="A1994" s="1" t="s">
        <v>5366</v>
      </c>
      <c r="B1994" t="s">
        <v>5367</v>
      </c>
      <c r="C1994" t="s">
        <v>2986</v>
      </c>
      <c r="D1994" t="s">
        <v>310</v>
      </c>
      <c r="E1994" s="1" t="s">
        <v>5059</v>
      </c>
      <c r="F1994" s="1"/>
      <c r="G1994" s="1"/>
      <c r="H1994" s="1"/>
      <c r="I1994" s="1"/>
      <c r="J1994" s="1"/>
      <c r="K1994" s="1"/>
      <c r="L1994">
        <v>0</v>
      </c>
      <c r="M1994">
        <v>0</v>
      </c>
      <c r="N1994" s="1"/>
      <c r="O1994" s="1"/>
    </row>
    <row r="1995" spans="1:15" x14ac:dyDescent="0.25">
      <c r="A1995" s="1" t="s">
        <v>4268</v>
      </c>
      <c r="B1995" t="s">
        <v>4269</v>
      </c>
      <c r="C1995" t="s">
        <v>1741</v>
      </c>
      <c r="D1995" t="s">
        <v>23</v>
      </c>
      <c r="E1995" s="1" t="s">
        <v>5059</v>
      </c>
      <c r="F1995" s="1"/>
      <c r="G1995" s="1"/>
      <c r="H1995" s="1"/>
      <c r="I1995" s="1"/>
      <c r="J1995" s="1"/>
      <c r="K1995" s="1"/>
      <c r="L1995">
        <v>0</v>
      </c>
      <c r="M1995">
        <v>0</v>
      </c>
      <c r="N1995" s="1"/>
      <c r="O1995" s="1"/>
    </row>
    <row r="1996" spans="1:15" x14ac:dyDescent="0.25">
      <c r="A1996" s="1" t="s">
        <v>4270</v>
      </c>
      <c r="B1996" t="s">
        <v>4271</v>
      </c>
      <c r="C1996" t="s">
        <v>2986</v>
      </c>
      <c r="D1996" t="s">
        <v>23</v>
      </c>
      <c r="E1996" s="1" t="s">
        <v>5059</v>
      </c>
      <c r="F1996" s="1"/>
      <c r="G1996" s="1"/>
      <c r="H1996" s="1"/>
      <c r="I1996" s="1"/>
      <c r="J1996" s="1"/>
      <c r="K1996" s="1"/>
      <c r="L1996">
        <v>0</v>
      </c>
      <c r="M1996">
        <v>0</v>
      </c>
      <c r="N1996" s="1"/>
      <c r="O1996" s="1"/>
    </row>
    <row r="1997" spans="1:15" x14ac:dyDescent="0.25">
      <c r="A1997" s="1" t="s">
        <v>2436</v>
      </c>
      <c r="B1997" t="s">
        <v>2437</v>
      </c>
      <c r="C1997" t="s">
        <v>5</v>
      </c>
      <c r="D1997" t="s">
        <v>353</v>
      </c>
      <c r="E1997" s="1" t="s">
        <v>5023</v>
      </c>
      <c r="F1997" s="1"/>
      <c r="G1997" s="1"/>
      <c r="H1997" s="1"/>
      <c r="I1997" s="1"/>
      <c r="J1997" s="1"/>
      <c r="K1997" s="1"/>
      <c r="L1997">
        <v>0</v>
      </c>
      <c r="M1997">
        <v>0</v>
      </c>
      <c r="N1997" s="1">
        <v>1</v>
      </c>
      <c r="O1997" s="1" t="s">
        <v>4807</v>
      </c>
    </row>
    <row r="1998" spans="1:15" x14ac:dyDescent="0.25">
      <c r="A1998" s="1" t="s">
        <v>2438</v>
      </c>
      <c r="B1998" t="s">
        <v>2439</v>
      </c>
      <c r="C1998" t="s">
        <v>2279</v>
      </c>
      <c r="D1998" t="s">
        <v>68</v>
      </c>
      <c r="E1998" s="1" t="s">
        <v>5023</v>
      </c>
      <c r="F1998" s="1"/>
      <c r="G1998" s="1"/>
      <c r="H1998" s="1"/>
      <c r="I1998" s="1"/>
      <c r="J1998" s="1"/>
      <c r="K1998" s="1"/>
      <c r="L1998">
        <v>0</v>
      </c>
      <c r="M1998">
        <v>0</v>
      </c>
      <c r="N1998" s="1">
        <v>1</v>
      </c>
      <c r="O1998" s="1" t="s">
        <v>4807</v>
      </c>
    </row>
    <row r="1999" spans="1:15" x14ac:dyDescent="0.25">
      <c r="A1999" s="1" t="s">
        <v>2594</v>
      </c>
      <c r="B1999" t="s">
        <v>2595</v>
      </c>
      <c r="C1999" t="s">
        <v>1741</v>
      </c>
      <c r="D1999" t="s">
        <v>23</v>
      </c>
      <c r="E1999" s="1" t="s">
        <v>5059</v>
      </c>
      <c r="F1999" s="1" t="s">
        <v>5494</v>
      </c>
      <c r="G1999" s="1" t="s">
        <v>4810</v>
      </c>
      <c r="H1999" s="1"/>
      <c r="I1999" s="1"/>
      <c r="J1999" s="1"/>
      <c r="K1999" s="1"/>
      <c r="L1999">
        <v>1</v>
      </c>
      <c r="M1999">
        <v>1</v>
      </c>
      <c r="N1999" s="1"/>
      <c r="O1999" s="1"/>
    </row>
    <row r="2000" spans="1:15" x14ac:dyDescent="0.25">
      <c r="A2000" s="1" t="s">
        <v>4272</v>
      </c>
      <c r="B2000" t="s">
        <v>4273</v>
      </c>
      <c r="C2000" t="s">
        <v>2986</v>
      </c>
      <c r="D2000" t="s">
        <v>26</v>
      </c>
      <c r="E2000" s="1" t="s">
        <v>5059</v>
      </c>
      <c r="F2000" s="1"/>
      <c r="G2000" s="1"/>
      <c r="H2000" s="1"/>
      <c r="I2000" s="1"/>
      <c r="J2000" s="1"/>
      <c r="K2000" s="1"/>
      <c r="L2000">
        <v>0</v>
      </c>
      <c r="M2000">
        <v>0</v>
      </c>
      <c r="N2000" s="1"/>
      <c r="O2000" s="1"/>
    </row>
    <row r="2001" spans="1:15" x14ac:dyDescent="0.25">
      <c r="A2001" s="1" t="s">
        <v>4274</v>
      </c>
      <c r="B2001" t="s">
        <v>4275</v>
      </c>
      <c r="C2001" t="s">
        <v>2986</v>
      </c>
      <c r="D2001" t="s">
        <v>510</v>
      </c>
      <c r="E2001" s="1" t="s">
        <v>5059</v>
      </c>
      <c r="F2001" s="1" t="s">
        <v>4570</v>
      </c>
      <c r="G2001" s="1" t="s">
        <v>4809</v>
      </c>
      <c r="H2001" s="1"/>
      <c r="I2001" s="1"/>
      <c r="J2001" s="1"/>
      <c r="K2001" s="1"/>
      <c r="L2001">
        <v>1</v>
      </c>
      <c r="M2001">
        <v>1</v>
      </c>
      <c r="N2001" s="1"/>
      <c r="O2001" s="1"/>
    </row>
    <row r="2002" spans="1:15" x14ac:dyDescent="0.25">
      <c r="A2002" s="1" t="s">
        <v>5595</v>
      </c>
      <c r="B2002" t="s">
        <v>5596</v>
      </c>
      <c r="C2002" t="s">
        <v>2986</v>
      </c>
      <c r="D2002" t="s">
        <v>50</v>
      </c>
      <c r="E2002" s="1" t="s">
        <v>5059</v>
      </c>
      <c r="F2002" s="1"/>
      <c r="G2002" s="1"/>
      <c r="H2002" s="1"/>
      <c r="I2002" s="1"/>
      <c r="J2002" s="1"/>
      <c r="K2002" s="1"/>
      <c r="L2002">
        <v>0</v>
      </c>
      <c r="M2002">
        <v>0</v>
      </c>
      <c r="N2002" s="1"/>
      <c r="O2002" s="1"/>
    </row>
    <row r="2003" spans="1:15" x14ac:dyDescent="0.25">
      <c r="A2003" s="1" t="s">
        <v>2598</v>
      </c>
      <c r="B2003" t="s">
        <v>2599</v>
      </c>
      <c r="C2003" t="s">
        <v>1741</v>
      </c>
      <c r="D2003" t="s">
        <v>310</v>
      </c>
      <c r="E2003" s="1" t="s">
        <v>5059</v>
      </c>
      <c r="F2003" s="1" t="s">
        <v>4656</v>
      </c>
      <c r="G2003" s="1" t="s">
        <v>4812</v>
      </c>
      <c r="H2003" s="1"/>
      <c r="I2003" s="1"/>
      <c r="J2003" s="1" t="s">
        <v>4563</v>
      </c>
      <c r="K2003" s="1"/>
      <c r="L2003">
        <v>1</v>
      </c>
      <c r="M2003">
        <v>2</v>
      </c>
      <c r="N2003" s="1"/>
      <c r="O2003" s="1"/>
    </row>
    <row r="2004" spans="1:15" x14ac:dyDescent="0.25">
      <c r="A2004" s="1" t="s">
        <v>2440</v>
      </c>
      <c r="B2004" t="s">
        <v>2441</v>
      </c>
      <c r="C2004" t="s">
        <v>2279</v>
      </c>
      <c r="D2004" t="s">
        <v>68</v>
      </c>
      <c r="E2004" s="1" t="s">
        <v>5023</v>
      </c>
      <c r="F2004" s="1" t="s">
        <v>5130</v>
      </c>
      <c r="G2004" s="1" t="s">
        <v>4807</v>
      </c>
      <c r="H2004" s="1"/>
      <c r="I2004" s="1"/>
      <c r="J2004" s="1"/>
      <c r="K2004" s="1"/>
      <c r="L2004">
        <v>1</v>
      </c>
      <c r="M2004">
        <v>1</v>
      </c>
      <c r="N2004" s="1">
        <v>1</v>
      </c>
      <c r="O2004" s="1" t="s">
        <v>5320</v>
      </c>
    </row>
    <row r="2005" spans="1:15" x14ac:dyDescent="0.25">
      <c r="A2005" s="1" t="s">
        <v>4276</v>
      </c>
      <c r="B2005" t="s">
        <v>4277</v>
      </c>
      <c r="C2005" t="s">
        <v>2986</v>
      </c>
      <c r="D2005" t="s">
        <v>50</v>
      </c>
      <c r="E2005" s="1" t="s">
        <v>5059</v>
      </c>
      <c r="F2005" s="1"/>
      <c r="G2005" s="1"/>
      <c r="H2005" s="1"/>
      <c r="I2005" s="1"/>
      <c r="J2005" s="1"/>
      <c r="K2005" s="1"/>
      <c r="L2005">
        <v>0</v>
      </c>
      <c r="M2005">
        <v>0</v>
      </c>
      <c r="N2005" s="1"/>
      <c r="O2005" s="1"/>
    </row>
    <row r="2006" spans="1:15" x14ac:dyDescent="0.25">
      <c r="A2006" s="1" t="s">
        <v>4278</v>
      </c>
      <c r="B2006" t="s">
        <v>4279</v>
      </c>
      <c r="C2006" t="s">
        <v>2986</v>
      </c>
      <c r="D2006" t="s">
        <v>23</v>
      </c>
      <c r="E2006" s="1" t="s">
        <v>5059</v>
      </c>
      <c r="F2006" s="1"/>
      <c r="G2006" s="1"/>
      <c r="H2006" s="1"/>
      <c r="I2006" s="1"/>
      <c r="J2006" s="1"/>
      <c r="K2006" s="1"/>
      <c r="L2006">
        <v>0</v>
      </c>
      <c r="M2006">
        <v>0</v>
      </c>
      <c r="N2006" s="1"/>
      <c r="O2006" s="1"/>
    </row>
    <row r="2007" spans="1:15" x14ac:dyDescent="0.25">
      <c r="A2007" s="1" t="s">
        <v>4282</v>
      </c>
      <c r="B2007" t="s">
        <v>4283</v>
      </c>
      <c r="C2007" t="s">
        <v>2986</v>
      </c>
      <c r="D2007" t="s">
        <v>510</v>
      </c>
      <c r="E2007" s="1" t="s">
        <v>5059</v>
      </c>
      <c r="F2007" s="1"/>
      <c r="G2007" s="1"/>
      <c r="H2007" s="1"/>
      <c r="I2007" s="1"/>
      <c r="J2007" s="1"/>
      <c r="K2007" s="1"/>
      <c r="L2007">
        <v>0</v>
      </c>
      <c r="M2007">
        <v>0</v>
      </c>
      <c r="N2007" s="1"/>
      <c r="O2007" s="1"/>
    </row>
    <row r="2008" spans="1:15" x14ac:dyDescent="0.25">
      <c r="A2008" s="1" t="s">
        <v>2974</v>
      </c>
      <c r="B2008" t="s">
        <v>2975</v>
      </c>
      <c r="C2008" t="s">
        <v>1741</v>
      </c>
      <c r="D2008" t="s">
        <v>50</v>
      </c>
      <c r="E2008" s="1" t="s">
        <v>5061</v>
      </c>
      <c r="F2008" s="1" t="s">
        <v>5409</v>
      </c>
      <c r="G2008" s="1" t="s">
        <v>4812</v>
      </c>
      <c r="H2008" s="1"/>
      <c r="I2008" s="1"/>
      <c r="J2008" s="1"/>
      <c r="K2008" s="1"/>
      <c r="L2008">
        <v>1</v>
      </c>
      <c r="M2008">
        <v>1</v>
      </c>
      <c r="N2008" s="1"/>
      <c r="O2008" s="1"/>
    </row>
    <row r="2009" spans="1:15" x14ac:dyDescent="0.25">
      <c r="A2009" s="1" t="s">
        <v>4284</v>
      </c>
      <c r="B2009" t="s">
        <v>4285</v>
      </c>
      <c r="C2009" t="s">
        <v>1741</v>
      </c>
      <c r="D2009" t="s">
        <v>68</v>
      </c>
      <c r="E2009" s="1" t="s">
        <v>5059</v>
      </c>
      <c r="F2009" s="1" t="s">
        <v>5125</v>
      </c>
      <c r="G2009" s="1" t="s">
        <v>4807</v>
      </c>
      <c r="H2009" s="1"/>
      <c r="I2009" s="1"/>
      <c r="J2009" s="1"/>
      <c r="K2009" s="1"/>
      <c r="L2009">
        <v>1</v>
      </c>
      <c r="M2009">
        <v>1</v>
      </c>
      <c r="N2009" s="1"/>
      <c r="O2009" s="1"/>
    </row>
    <row r="2010" spans="1:15" x14ac:dyDescent="0.25">
      <c r="A2010" s="1" t="s">
        <v>4286</v>
      </c>
      <c r="B2010" t="s">
        <v>4287</v>
      </c>
      <c r="C2010" t="s">
        <v>2986</v>
      </c>
      <c r="D2010" t="s">
        <v>510</v>
      </c>
      <c r="E2010" s="1" t="s">
        <v>5059</v>
      </c>
      <c r="F2010" s="1"/>
      <c r="G2010" s="1"/>
      <c r="H2010" s="1"/>
      <c r="I2010" s="1"/>
      <c r="J2010" s="1"/>
      <c r="K2010" s="1"/>
      <c r="L2010">
        <v>0</v>
      </c>
      <c r="M2010">
        <v>0</v>
      </c>
      <c r="N2010" s="1"/>
      <c r="O2010" s="1"/>
    </row>
    <row r="2011" spans="1:15" x14ac:dyDescent="0.25">
      <c r="A2011" s="1" t="s">
        <v>4288</v>
      </c>
      <c r="B2011" t="s">
        <v>4289</v>
      </c>
      <c r="C2011" t="s">
        <v>2986</v>
      </c>
      <c r="D2011" t="s">
        <v>23</v>
      </c>
      <c r="E2011" s="1" t="s">
        <v>5059</v>
      </c>
      <c r="F2011" s="1"/>
      <c r="G2011" s="1"/>
      <c r="H2011" s="1"/>
      <c r="I2011" s="1"/>
      <c r="J2011" s="1"/>
      <c r="K2011" s="1"/>
      <c r="L2011">
        <v>0</v>
      </c>
      <c r="M2011">
        <v>0</v>
      </c>
      <c r="N2011" s="1"/>
      <c r="O2011" s="1"/>
    </row>
    <row r="2012" spans="1:15" x14ac:dyDescent="0.25">
      <c r="A2012" s="1" t="s">
        <v>2602</v>
      </c>
      <c r="B2012" t="s">
        <v>2603</v>
      </c>
      <c r="C2012" t="s">
        <v>1741</v>
      </c>
      <c r="D2012" t="s">
        <v>353</v>
      </c>
      <c r="E2012" s="1" t="s">
        <v>5059</v>
      </c>
      <c r="F2012" s="1"/>
      <c r="G2012" s="1"/>
      <c r="H2012" s="1"/>
      <c r="I2012" s="1"/>
      <c r="J2012" s="1"/>
      <c r="K2012" s="1"/>
      <c r="L2012">
        <v>0</v>
      </c>
      <c r="M2012">
        <v>0</v>
      </c>
      <c r="N2012" s="1"/>
      <c r="O2012" s="1"/>
    </row>
    <row r="2013" spans="1:15" x14ac:dyDescent="0.25">
      <c r="A2013" s="1" t="s">
        <v>4290</v>
      </c>
      <c r="B2013" t="s">
        <v>4291</v>
      </c>
      <c r="C2013" t="s">
        <v>1741</v>
      </c>
      <c r="D2013" t="s">
        <v>59</v>
      </c>
      <c r="E2013" s="1" t="s">
        <v>5059</v>
      </c>
      <c r="F2013" s="1" t="s">
        <v>4664</v>
      </c>
      <c r="G2013" s="1" t="s">
        <v>4807</v>
      </c>
      <c r="H2013" s="1"/>
      <c r="I2013" s="1"/>
      <c r="J2013" s="1"/>
      <c r="K2013" s="1"/>
      <c r="L2013">
        <v>1</v>
      </c>
      <c r="M2013">
        <v>1</v>
      </c>
      <c r="N2013" s="1"/>
      <c r="O2013" s="1"/>
    </row>
    <row r="2014" spans="1:15" x14ac:dyDescent="0.25">
      <c r="A2014" s="1" t="s">
        <v>4292</v>
      </c>
      <c r="B2014" t="s">
        <v>4293</v>
      </c>
      <c r="C2014" t="s">
        <v>1741</v>
      </c>
      <c r="D2014" t="s">
        <v>50</v>
      </c>
      <c r="E2014" s="1" t="s">
        <v>5059</v>
      </c>
      <c r="F2014" s="1" t="s">
        <v>4566</v>
      </c>
      <c r="G2014" s="1" t="s">
        <v>4807</v>
      </c>
      <c r="H2014" s="1"/>
      <c r="I2014" s="1"/>
      <c r="J2014" s="1"/>
      <c r="K2014" s="1"/>
      <c r="L2014">
        <v>1</v>
      </c>
      <c r="M2014">
        <v>1</v>
      </c>
      <c r="N2014" s="1"/>
      <c r="O2014" s="1"/>
    </row>
    <row r="2015" spans="1:15" x14ac:dyDescent="0.25">
      <c r="A2015" s="1" t="s">
        <v>2604</v>
      </c>
      <c r="B2015" t="s">
        <v>2605</v>
      </c>
      <c r="C2015" t="s">
        <v>1741</v>
      </c>
      <c r="D2015" t="s">
        <v>50</v>
      </c>
      <c r="E2015" s="1" t="s">
        <v>5059</v>
      </c>
      <c r="F2015" s="1"/>
      <c r="G2015" s="1"/>
      <c r="H2015" s="1"/>
      <c r="I2015" s="1"/>
      <c r="J2015" s="1"/>
      <c r="K2015" s="1"/>
      <c r="L2015">
        <v>0</v>
      </c>
      <c r="M2015">
        <v>0</v>
      </c>
      <c r="N2015" s="1"/>
      <c r="O2015" s="1"/>
    </row>
    <row r="2016" spans="1:15" x14ac:dyDescent="0.25">
      <c r="A2016" s="1" t="s">
        <v>1779</v>
      </c>
      <c r="B2016" t="s">
        <v>1780</v>
      </c>
      <c r="C2016" t="s">
        <v>5</v>
      </c>
      <c r="D2016" t="s">
        <v>310</v>
      </c>
      <c r="E2016" s="1" t="s">
        <v>5022</v>
      </c>
      <c r="F2016" s="1" t="s">
        <v>4635</v>
      </c>
      <c r="G2016" s="1" t="s">
        <v>4807</v>
      </c>
      <c r="H2016" s="1"/>
      <c r="I2016" s="1"/>
      <c r="J2016" s="1"/>
      <c r="K2016" s="1"/>
      <c r="L2016">
        <v>1</v>
      </c>
      <c r="M2016">
        <v>1</v>
      </c>
      <c r="N2016" s="1">
        <v>1</v>
      </c>
      <c r="O2016" s="1" t="s">
        <v>5320</v>
      </c>
    </row>
    <row r="2017" spans="1:15" x14ac:dyDescent="0.25">
      <c r="A2017" s="1" t="s">
        <v>4294</v>
      </c>
      <c r="B2017" t="s">
        <v>4295</v>
      </c>
      <c r="C2017" t="s">
        <v>2986</v>
      </c>
      <c r="D2017" t="s">
        <v>210</v>
      </c>
      <c r="E2017" s="1" t="s">
        <v>5059</v>
      </c>
      <c r="F2017" s="1" t="s">
        <v>5119</v>
      </c>
      <c r="G2017" s="1" t="s">
        <v>4807</v>
      </c>
      <c r="H2017" s="1"/>
      <c r="I2017" s="1"/>
      <c r="J2017" s="1"/>
      <c r="K2017" s="1"/>
      <c r="L2017">
        <v>1</v>
      </c>
      <c r="M2017">
        <v>1</v>
      </c>
      <c r="N2017" s="1"/>
      <c r="O2017" s="1"/>
    </row>
    <row r="2018" spans="1:15" x14ac:dyDescent="0.25">
      <c r="A2018" s="1" t="s">
        <v>4296</v>
      </c>
      <c r="B2018" t="s">
        <v>4297</v>
      </c>
      <c r="C2018" t="s">
        <v>2986</v>
      </c>
      <c r="D2018" t="s">
        <v>353</v>
      </c>
      <c r="E2018" s="1" t="s">
        <v>5059</v>
      </c>
      <c r="F2018" s="1" t="s">
        <v>5634</v>
      </c>
      <c r="G2018" s="1" t="s">
        <v>4809</v>
      </c>
      <c r="H2018" s="1"/>
      <c r="I2018" s="1"/>
      <c r="J2018" s="1"/>
      <c r="K2018" s="1"/>
      <c r="L2018">
        <v>1</v>
      </c>
      <c r="M2018">
        <v>1</v>
      </c>
      <c r="N2018" s="1"/>
      <c r="O2018" s="1"/>
    </row>
    <row r="2019" spans="1:15" x14ac:dyDescent="0.25">
      <c r="A2019" s="1" t="s">
        <v>4298</v>
      </c>
      <c r="B2019" t="s">
        <v>4299</v>
      </c>
      <c r="C2019" t="s">
        <v>2986</v>
      </c>
      <c r="D2019" t="s">
        <v>59</v>
      </c>
      <c r="E2019" s="1" t="s">
        <v>5059</v>
      </c>
      <c r="F2019" s="1" t="s">
        <v>5466</v>
      </c>
      <c r="G2019" s="1" t="s">
        <v>4807</v>
      </c>
      <c r="H2019" s="1"/>
      <c r="I2019" s="1"/>
      <c r="J2019" s="1"/>
      <c r="K2019" s="1"/>
      <c r="L2019">
        <v>1</v>
      </c>
      <c r="M2019">
        <v>1</v>
      </c>
      <c r="N2019" s="1"/>
      <c r="O2019" s="1"/>
    </row>
    <row r="2020" spans="1:15" x14ac:dyDescent="0.25">
      <c r="A2020" s="1" t="s">
        <v>2444</v>
      </c>
      <c r="B2020" t="s">
        <v>2445</v>
      </c>
      <c r="C2020" t="s">
        <v>5</v>
      </c>
      <c r="D2020" t="s">
        <v>310</v>
      </c>
      <c r="E2020" s="1" t="s">
        <v>5023</v>
      </c>
      <c r="F2020" s="1" t="s">
        <v>4986</v>
      </c>
      <c r="G2020" s="1" t="s">
        <v>4807</v>
      </c>
      <c r="H2020" s="1"/>
      <c r="I2020" s="1"/>
      <c r="J2020" s="1"/>
      <c r="K2020" s="1"/>
      <c r="L2020">
        <v>1</v>
      </c>
      <c r="M2020">
        <v>1</v>
      </c>
      <c r="N2020" s="1">
        <v>1</v>
      </c>
      <c r="O2020" s="1" t="s">
        <v>5320</v>
      </c>
    </row>
    <row r="2021" spans="1:15" x14ac:dyDescent="0.25">
      <c r="A2021" s="1" t="s">
        <v>4300</v>
      </c>
      <c r="B2021" t="s">
        <v>4301</v>
      </c>
      <c r="C2021" t="s">
        <v>2986</v>
      </c>
      <c r="D2021" t="s">
        <v>50</v>
      </c>
      <c r="E2021" s="1" t="s">
        <v>5059</v>
      </c>
      <c r="F2021" s="1"/>
      <c r="G2021" s="1"/>
      <c r="H2021" s="1"/>
      <c r="I2021" s="1"/>
      <c r="J2021" s="1"/>
      <c r="K2021" s="1"/>
      <c r="L2021">
        <v>0</v>
      </c>
      <c r="M2021">
        <v>0</v>
      </c>
      <c r="N2021" s="1"/>
      <c r="O2021" s="1"/>
    </row>
    <row r="2022" spans="1:15" x14ac:dyDescent="0.25">
      <c r="A2022" s="1" t="s">
        <v>4302</v>
      </c>
      <c r="B2022" t="s">
        <v>4303</v>
      </c>
      <c r="C2022" t="s">
        <v>2986</v>
      </c>
      <c r="D2022" t="s">
        <v>310</v>
      </c>
      <c r="E2022" s="1" t="s">
        <v>5059</v>
      </c>
      <c r="F2022" s="1" t="s">
        <v>5779</v>
      </c>
      <c r="G2022" s="1" t="s">
        <v>4813</v>
      </c>
      <c r="H2022" s="1"/>
      <c r="I2022" s="1"/>
      <c r="J2022" s="1"/>
      <c r="K2022" s="1"/>
      <c r="L2022">
        <v>1</v>
      </c>
      <c r="M2022">
        <v>1</v>
      </c>
      <c r="N2022" s="1"/>
      <c r="O2022" s="1"/>
    </row>
    <row r="2023" spans="1:15" x14ac:dyDescent="0.25">
      <c r="A2023" s="1" t="s">
        <v>2446</v>
      </c>
      <c r="B2023" t="s">
        <v>2447</v>
      </c>
      <c r="C2023" t="s">
        <v>5</v>
      </c>
      <c r="D2023" t="s">
        <v>49</v>
      </c>
      <c r="E2023" s="1" t="s">
        <v>5022</v>
      </c>
      <c r="F2023" s="1" t="s">
        <v>5306</v>
      </c>
      <c r="G2023" s="1" t="s">
        <v>4806</v>
      </c>
      <c r="H2023" s="1"/>
      <c r="I2023" s="1"/>
      <c r="J2023" s="1"/>
      <c r="K2023" s="1"/>
      <c r="L2023">
        <v>1</v>
      </c>
      <c r="M2023">
        <v>1</v>
      </c>
      <c r="N2023" s="1">
        <v>1</v>
      </c>
      <c r="O2023" s="1" t="s">
        <v>5320</v>
      </c>
    </row>
    <row r="2024" spans="1:15" x14ac:dyDescent="0.25">
      <c r="A2024" s="1" t="s">
        <v>2448</v>
      </c>
      <c r="B2024" t="s">
        <v>2449</v>
      </c>
      <c r="C2024" t="s">
        <v>1741</v>
      </c>
      <c r="D2024" t="s">
        <v>353</v>
      </c>
      <c r="E2024" s="1" t="s">
        <v>5022</v>
      </c>
      <c r="F2024" s="1" t="s">
        <v>5127</v>
      </c>
      <c r="G2024" s="1" t="s">
        <v>4807</v>
      </c>
      <c r="H2024" s="1"/>
      <c r="I2024" s="1"/>
      <c r="J2024" s="1"/>
      <c r="K2024" s="1"/>
      <c r="L2024">
        <v>1</v>
      </c>
      <c r="M2024">
        <v>1</v>
      </c>
      <c r="N2024" s="1">
        <v>1</v>
      </c>
      <c r="O2024" s="1" t="s">
        <v>5320</v>
      </c>
    </row>
    <row r="2025" spans="1:15" x14ac:dyDescent="0.25">
      <c r="A2025" s="1" t="s">
        <v>4306</v>
      </c>
      <c r="B2025" t="s">
        <v>4307</v>
      </c>
      <c r="C2025" t="s">
        <v>1741</v>
      </c>
      <c r="D2025" t="s">
        <v>205</v>
      </c>
      <c r="E2025" s="1" t="s">
        <v>5059</v>
      </c>
      <c r="F2025" s="1" t="s">
        <v>5374</v>
      </c>
      <c r="G2025" s="1" t="s">
        <v>4807</v>
      </c>
      <c r="H2025" s="1"/>
      <c r="I2025" s="1"/>
      <c r="J2025" s="1"/>
      <c r="K2025" s="1"/>
      <c r="L2025">
        <v>1</v>
      </c>
      <c r="M2025">
        <v>1</v>
      </c>
      <c r="N2025" s="1"/>
      <c r="O2025" s="1"/>
    </row>
    <row r="2026" spans="1:15" x14ac:dyDescent="0.25">
      <c r="A2026" s="1" t="s">
        <v>2610</v>
      </c>
      <c r="B2026" t="s">
        <v>2611</v>
      </c>
      <c r="C2026" t="s">
        <v>1741</v>
      </c>
      <c r="D2026" t="s">
        <v>50</v>
      </c>
      <c r="E2026" s="1" t="s">
        <v>5059</v>
      </c>
      <c r="F2026" s="1" t="s">
        <v>5519</v>
      </c>
      <c r="G2026" s="1" t="s">
        <v>4812</v>
      </c>
      <c r="H2026" s="1"/>
      <c r="I2026" s="1"/>
      <c r="J2026" s="1"/>
      <c r="K2026" s="1"/>
      <c r="L2026">
        <v>1</v>
      </c>
      <c r="M2026">
        <v>1</v>
      </c>
      <c r="N2026" s="1"/>
      <c r="O2026" s="1"/>
    </row>
    <row r="2027" spans="1:15" x14ac:dyDescent="0.25">
      <c r="A2027" s="1" t="s">
        <v>2612</v>
      </c>
      <c r="B2027" t="s">
        <v>2613</v>
      </c>
      <c r="C2027" t="s">
        <v>1741</v>
      </c>
      <c r="D2027" t="s">
        <v>50</v>
      </c>
      <c r="E2027" s="1" t="s">
        <v>5059</v>
      </c>
      <c r="F2027" s="1" t="s">
        <v>5307</v>
      </c>
      <c r="G2027" s="1" t="s">
        <v>4808</v>
      </c>
      <c r="H2027" s="1"/>
      <c r="I2027" s="1"/>
      <c r="J2027" s="1"/>
      <c r="K2027" s="1"/>
      <c r="L2027">
        <v>1</v>
      </c>
      <c r="M2027">
        <v>1</v>
      </c>
      <c r="N2027" s="1"/>
      <c r="O2027" s="1"/>
    </row>
    <row r="2028" spans="1:15" x14ac:dyDescent="0.25">
      <c r="A2028" s="1" t="s">
        <v>4308</v>
      </c>
      <c r="B2028" t="s">
        <v>4309</v>
      </c>
      <c r="C2028" t="s">
        <v>2986</v>
      </c>
      <c r="D2028" t="s">
        <v>23</v>
      </c>
      <c r="E2028" s="1" t="s">
        <v>5059</v>
      </c>
      <c r="F2028" s="1" t="s">
        <v>4622</v>
      </c>
      <c r="G2028" s="1" t="s">
        <v>4810</v>
      </c>
      <c r="H2028" s="1"/>
      <c r="I2028" s="1"/>
      <c r="J2028" s="1"/>
      <c r="K2028" s="1"/>
      <c r="L2028">
        <v>1</v>
      </c>
      <c r="M2028">
        <v>1</v>
      </c>
      <c r="N2028" s="1"/>
      <c r="O2028" s="1"/>
    </row>
    <row r="2029" spans="1:15" x14ac:dyDescent="0.25">
      <c r="A2029" s="1" t="s">
        <v>4310</v>
      </c>
      <c r="B2029" t="s">
        <v>4311</v>
      </c>
      <c r="C2029" t="s">
        <v>2986</v>
      </c>
      <c r="D2029" t="s">
        <v>310</v>
      </c>
      <c r="E2029" s="1" t="s">
        <v>5059</v>
      </c>
      <c r="F2029" s="1"/>
      <c r="G2029" s="1"/>
      <c r="H2029" s="1"/>
      <c r="I2029" s="1"/>
      <c r="J2029" s="1"/>
      <c r="K2029" s="1"/>
      <c r="L2029">
        <v>0</v>
      </c>
      <c r="M2029">
        <v>0</v>
      </c>
      <c r="N2029" s="1"/>
      <c r="O2029" s="1"/>
    </row>
    <row r="2030" spans="1:15" x14ac:dyDescent="0.25">
      <c r="A2030" s="1" t="s">
        <v>4312</v>
      </c>
      <c r="B2030" t="s">
        <v>4313</v>
      </c>
      <c r="C2030" t="s">
        <v>1741</v>
      </c>
      <c r="D2030" t="s">
        <v>6</v>
      </c>
      <c r="E2030" s="1" t="s">
        <v>5059</v>
      </c>
      <c r="F2030" s="1"/>
      <c r="G2030" s="1"/>
      <c r="H2030" s="1"/>
      <c r="I2030" s="1"/>
      <c r="J2030" s="1"/>
      <c r="K2030" s="1"/>
      <c r="L2030">
        <v>0</v>
      </c>
      <c r="M2030">
        <v>0</v>
      </c>
      <c r="N2030" s="1"/>
      <c r="O2030" s="1"/>
    </row>
    <row r="2031" spans="1:15" x14ac:dyDescent="0.25">
      <c r="A2031" s="1" t="s">
        <v>4314</v>
      </c>
      <c r="B2031" t="s">
        <v>4315</v>
      </c>
      <c r="C2031" t="s">
        <v>2986</v>
      </c>
      <c r="D2031" t="s">
        <v>233</v>
      </c>
      <c r="E2031" s="1" t="s">
        <v>5059</v>
      </c>
      <c r="F2031" s="1"/>
      <c r="G2031" s="1"/>
      <c r="H2031" s="1"/>
      <c r="I2031" s="1"/>
      <c r="J2031" s="1"/>
      <c r="K2031" s="1"/>
      <c r="L2031">
        <v>0</v>
      </c>
      <c r="M2031">
        <v>0</v>
      </c>
      <c r="N2031" s="1"/>
      <c r="O2031" s="1"/>
    </row>
    <row r="2032" spans="1:15" x14ac:dyDescent="0.25">
      <c r="A2032" s="1" t="s">
        <v>4316</v>
      </c>
      <c r="B2032" t="s">
        <v>4317</v>
      </c>
      <c r="C2032" t="s">
        <v>1741</v>
      </c>
      <c r="D2032" t="s">
        <v>310</v>
      </c>
      <c r="E2032" s="1" t="s">
        <v>5059</v>
      </c>
      <c r="F2032" s="1" t="s">
        <v>5602</v>
      </c>
      <c r="G2032" s="1" t="s">
        <v>4807</v>
      </c>
      <c r="H2032" s="1"/>
      <c r="I2032" s="1"/>
      <c r="J2032" s="1"/>
      <c r="K2032" s="1"/>
      <c r="L2032">
        <v>1</v>
      </c>
      <c r="M2032">
        <v>1</v>
      </c>
      <c r="N2032" s="1"/>
      <c r="O2032" s="1"/>
    </row>
    <row r="2033" spans="1:15" x14ac:dyDescent="0.25">
      <c r="A2033" s="1" t="s">
        <v>4318</v>
      </c>
      <c r="B2033" t="s">
        <v>4319</v>
      </c>
      <c r="C2033" t="s">
        <v>1741</v>
      </c>
      <c r="D2033" t="s">
        <v>50</v>
      </c>
      <c r="E2033" s="1" t="s">
        <v>5059</v>
      </c>
      <c r="F2033" s="1"/>
      <c r="G2033" s="1"/>
      <c r="H2033" s="1"/>
      <c r="I2033" s="1"/>
      <c r="J2033" s="1"/>
      <c r="K2033" s="1"/>
      <c r="L2033">
        <v>0</v>
      </c>
      <c r="M2033">
        <v>0</v>
      </c>
      <c r="N2033" s="1"/>
      <c r="O2033" s="1"/>
    </row>
    <row r="2034" spans="1:15" x14ac:dyDescent="0.25">
      <c r="A2034" s="1" t="s">
        <v>2614</v>
      </c>
      <c r="B2034" t="s">
        <v>2615</v>
      </c>
      <c r="C2034" t="s">
        <v>1741</v>
      </c>
      <c r="D2034" t="s">
        <v>310</v>
      </c>
      <c r="E2034" s="1" t="s">
        <v>5059</v>
      </c>
      <c r="F2034" s="1" t="s">
        <v>5555</v>
      </c>
      <c r="G2034" s="1" t="s">
        <v>4812</v>
      </c>
      <c r="H2034" s="1"/>
      <c r="I2034" s="1"/>
      <c r="J2034" s="1" t="s">
        <v>5556</v>
      </c>
      <c r="K2034" s="1"/>
      <c r="L2034">
        <v>1</v>
      </c>
      <c r="M2034">
        <v>2</v>
      </c>
      <c r="N2034" s="1"/>
      <c r="O2034" s="1"/>
    </row>
    <row r="2035" spans="1:15" x14ac:dyDescent="0.25">
      <c r="A2035" s="1" t="s">
        <v>4320</v>
      </c>
      <c r="B2035" t="s">
        <v>4321</v>
      </c>
      <c r="C2035" t="s">
        <v>2986</v>
      </c>
      <c r="D2035" t="s">
        <v>233</v>
      </c>
      <c r="E2035" s="1" t="s">
        <v>5059</v>
      </c>
      <c r="F2035" s="1" t="s">
        <v>5032</v>
      </c>
      <c r="G2035" s="1" t="s">
        <v>4807</v>
      </c>
      <c r="H2035" s="1"/>
      <c r="I2035" s="1"/>
      <c r="J2035" s="1"/>
      <c r="K2035" s="1"/>
      <c r="L2035">
        <v>1</v>
      </c>
      <c r="M2035">
        <v>1</v>
      </c>
      <c r="N2035" s="1"/>
      <c r="O2035" s="1"/>
    </row>
    <row r="2036" spans="1:15" x14ac:dyDescent="0.25">
      <c r="A2036" s="1" t="s">
        <v>4322</v>
      </c>
      <c r="B2036" t="s">
        <v>4323</v>
      </c>
      <c r="C2036" t="s">
        <v>2986</v>
      </c>
      <c r="D2036" t="s">
        <v>510</v>
      </c>
      <c r="E2036" s="1" t="s">
        <v>5059</v>
      </c>
      <c r="F2036" s="1"/>
      <c r="G2036" s="1"/>
      <c r="H2036" s="1"/>
      <c r="I2036" s="1"/>
      <c r="J2036" s="1"/>
      <c r="K2036" s="1"/>
      <c r="L2036">
        <v>0</v>
      </c>
      <c r="M2036">
        <v>0</v>
      </c>
      <c r="N2036" s="1"/>
      <c r="O2036" s="1"/>
    </row>
    <row r="2037" spans="1:15" x14ac:dyDescent="0.25">
      <c r="A2037" s="1" t="s">
        <v>4324</v>
      </c>
      <c r="B2037" t="s">
        <v>4325</v>
      </c>
      <c r="C2037" t="s">
        <v>1741</v>
      </c>
      <c r="D2037" t="s">
        <v>23</v>
      </c>
      <c r="E2037" s="1" t="s">
        <v>5059</v>
      </c>
      <c r="F2037" s="1"/>
      <c r="G2037" s="1"/>
      <c r="H2037" s="1"/>
      <c r="I2037" s="1"/>
      <c r="J2037" s="1"/>
      <c r="K2037" s="1"/>
      <c r="L2037">
        <v>0</v>
      </c>
      <c r="M2037">
        <v>0</v>
      </c>
      <c r="N2037" s="1"/>
      <c r="O2037" s="1"/>
    </row>
    <row r="2038" spans="1:15" x14ac:dyDescent="0.25">
      <c r="A2038" s="1" t="s">
        <v>4326</v>
      </c>
      <c r="B2038" t="s">
        <v>4327</v>
      </c>
      <c r="C2038" t="s">
        <v>2986</v>
      </c>
      <c r="D2038" t="s">
        <v>22</v>
      </c>
      <c r="E2038" s="1" t="s">
        <v>5059</v>
      </c>
      <c r="F2038" s="1" t="s">
        <v>5641</v>
      </c>
      <c r="G2038" s="1" t="s">
        <v>4808</v>
      </c>
      <c r="H2038" s="1"/>
      <c r="I2038" s="1"/>
      <c r="J2038" s="1"/>
      <c r="K2038" s="1"/>
      <c r="L2038">
        <v>1</v>
      </c>
      <c r="M2038">
        <v>1</v>
      </c>
      <c r="N2038" s="1"/>
      <c r="O2038" s="1"/>
    </row>
    <row r="2039" spans="1:15" x14ac:dyDescent="0.25">
      <c r="A2039" s="1" t="s">
        <v>4328</v>
      </c>
      <c r="B2039" t="s">
        <v>4329</v>
      </c>
      <c r="C2039" t="s">
        <v>2986</v>
      </c>
      <c r="D2039" t="s">
        <v>85</v>
      </c>
      <c r="E2039" s="1" t="s">
        <v>5059</v>
      </c>
      <c r="F2039" s="1"/>
      <c r="G2039" s="1"/>
      <c r="H2039" s="1"/>
      <c r="I2039" s="1"/>
      <c r="J2039" s="1"/>
      <c r="K2039" s="1"/>
      <c r="L2039">
        <v>0</v>
      </c>
      <c r="M2039">
        <v>0</v>
      </c>
      <c r="N2039" s="1"/>
      <c r="O2039" s="1"/>
    </row>
    <row r="2040" spans="1:15" x14ac:dyDescent="0.25">
      <c r="A2040" s="1" t="s">
        <v>4330</v>
      </c>
      <c r="B2040" t="s">
        <v>4331</v>
      </c>
      <c r="C2040" t="s">
        <v>2986</v>
      </c>
      <c r="D2040" t="s">
        <v>7</v>
      </c>
      <c r="E2040" s="1" t="s">
        <v>5059</v>
      </c>
      <c r="F2040" s="1"/>
      <c r="G2040" s="1"/>
      <c r="H2040" s="1"/>
      <c r="I2040" s="1"/>
      <c r="J2040" s="1"/>
      <c r="K2040" s="1"/>
      <c r="L2040">
        <v>0</v>
      </c>
      <c r="M2040">
        <v>0</v>
      </c>
      <c r="N2040" s="1"/>
      <c r="O2040" s="1"/>
    </row>
    <row r="2041" spans="1:15" x14ac:dyDescent="0.25">
      <c r="A2041" s="1" t="s">
        <v>4332</v>
      </c>
      <c r="B2041" t="s">
        <v>4333</v>
      </c>
      <c r="C2041" t="s">
        <v>2986</v>
      </c>
      <c r="D2041" t="s">
        <v>510</v>
      </c>
      <c r="E2041" s="1" t="s">
        <v>5059</v>
      </c>
      <c r="F2041" s="1"/>
      <c r="G2041" s="1"/>
      <c r="H2041" s="1"/>
      <c r="I2041" s="1"/>
      <c r="J2041" s="1"/>
      <c r="K2041" s="1"/>
      <c r="L2041">
        <v>0</v>
      </c>
      <c r="M2041">
        <v>0</v>
      </c>
      <c r="N2041" s="1"/>
      <c r="O2041" s="1"/>
    </row>
    <row r="2042" spans="1:15" x14ac:dyDescent="0.25">
      <c r="A2042" s="1" t="s">
        <v>5653</v>
      </c>
      <c r="B2042" t="s">
        <v>5654</v>
      </c>
      <c r="C2042" t="s">
        <v>1741</v>
      </c>
      <c r="D2042" t="s">
        <v>310</v>
      </c>
      <c r="E2042" s="1" t="s">
        <v>5059</v>
      </c>
      <c r="F2042" s="1" t="s">
        <v>5780</v>
      </c>
      <c r="G2042" s="1" t="s">
        <v>5781</v>
      </c>
      <c r="H2042" s="1"/>
      <c r="I2042" s="1"/>
      <c r="J2042" s="1"/>
      <c r="K2042" s="1"/>
      <c r="L2042">
        <v>1</v>
      </c>
      <c r="M2042">
        <v>1</v>
      </c>
      <c r="N2042" s="1"/>
      <c r="O2042" s="1"/>
    </row>
    <row r="2043" spans="1:15" x14ac:dyDescent="0.25">
      <c r="A2043" s="1" t="s">
        <v>1781</v>
      </c>
      <c r="B2043" t="s">
        <v>1782</v>
      </c>
      <c r="C2043" t="s">
        <v>5</v>
      </c>
      <c r="D2043" t="s">
        <v>50</v>
      </c>
      <c r="E2043" s="1" t="s">
        <v>5034</v>
      </c>
      <c r="F2043" s="1" t="s">
        <v>5642</v>
      </c>
      <c r="G2043" s="1" t="s">
        <v>4827</v>
      </c>
      <c r="H2043" s="1"/>
      <c r="I2043" s="1"/>
      <c r="J2043" s="1"/>
      <c r="K2043" s="1"/>
      <c r="L2043">
        <v>1</v>
      </c>
      <c r="M2043">
        <v>1</v>
      </c>
      <c r="N2043" s="1">
        <v>1</v>
      </c>
      <c r="O2043" s="1" t="s">
        <v>5320</v>
      </c>
    </row>
    <row r="2044" spans="1:15" x14ac:dyDescent="0.25">
      <c r="A2044" s="1" t="s">
        <v>4334</v>
      </c>
      <c r="B2044" t="s">
        <v>4335</v>
      </c>
      <c r="C2044" t="s">
        <v>1741</v>
      </c>
      <c r="D2044" t="s">
        <v>50</v>
      </c>
      <c r="E2044" s="1" t="s">
        <v>5059</v>
      </c>
      <c r="F2044" s="1"/>
      <c r="G2044" s="1"/>
      <c r="H2044" s="1"/>
      <c r="I2044" s="1"/>
      <c r="J2044" s="1"/>
      <c r="K2044" s="1"/>
      <c r="L2044">
        <v>0</v>
      </c>
      <c r="M2044">
        <v>0</v>
      </c>
      <c r="N2044" s="1"/>
      <c r="O2044" s="1"/>
    </row>
    <row r="2045" spans="1:15" x14ac:dyDescent="0.25">
      <c r="A2045" s="1" t="s">
        <v>2618</v>
      </c>
      <c r="B2045" t="s">
        <v>2619</v>
      </c>
      <c r="C2045" t="s">
        <v>1741</v>
      </c>
      <c r="D2045" t="s">
        <v>151</v>
      </c>
      <c r="E2045" s="1" t="s">
        <v>5059</v>
      </c>
      <c r="F2045" s="1" t="s">
        <v>5782</v>
      </c>
      <c r="G2045" s="1" t="s">
        <v>4812</v>
      </c>
      <c r="H2045" s="1"/>
      <c r="I2045" s="1"/>
      <c r="J2045" s="1"/>
      <c r="K2045" s="1"/>
      <c r="L2045">
        <v>1</v>
      </c>
      <c r="M2045">
        <v>1</v>
      </c>
      <c r="N2045" s="1"/>
      <c r="O2045" s="1"/>
    </row>
    <row r="2046" spans="1:15" x14ac:dyDescent="0.25">
      <c r="A2046" s="1" t="s">
        <v>2620</v>
      </c>
      <c r="B2046" t="s">
        <v>2621</v>
      </c>
      <c r="C2046" t="s">
        <v>1741</v>
      </c>
      <c r="D2046" t="s">
        <v>310</v>
      </c>
      <c r="E2046" s="1" t="s">
        <v>5059</v>
      </c>
      <c r="F2046" s="1" t="s">
        <v>5433</v>
      </c>
      <c r="G2046" s="1" t="s">
        <v>4812</v>
      </c>
      <c r="H2046" s="1"/>
      <c r="I2046" s="1"/>
      <c r="J2046" s="1" t="s">
        <v>4803</v>
      </c>
      <c r="K2046" s="1"/>
      <c r="L2046">
        <v>1</v>
      </c>
      <c r="M2046">
        <v>2</v>
      </c>
      <c r="N2046" s="1"/>
      <c r="O2046" s="1"/>
    </row>
    <row r="2047" spans="1:15" x14ac:dyDescent="0.25">
      <c r="A2047" s="1" t="s">
        <v>4336</v>
      </c>
      <c r="B2047" t="s">
        <v>4337</v>
      </c>
      <c r="C2047" t="s">
        <v>2986</v>
      </c>
      <c r="D2047" t="s">
        <v>510</v>
      </c>
      <c r="E2047" s="1" t="s">
        <v>5059</v>
      </c>
      <c r="F2047" s="1"/>
      <c r="G2047" s="1"/>
      <c r="H2047" s="1"/>
      <c r="I2047" s="1"/>
      <c r="J2047" s="1"/>
      <c r="K2047" s="1"/>
      <c r="L2047">
        <v>0</v>
      </c>
      <c r="M2047">
        <v>0</v>
      </c>
      <c r="N2047" s="1"/>
      <c r="O2047" s="1"/>
    </row>
    <row r="2048" spans="1:15" x14ac:dyDescent="0.25">
      <c r="A2048" s="1" t="s">
        <v>2450</v>
      </c>
      <c r="B2048" t="s">
        <v>2451</v>
      </c>
      <c r="C2048" t="s">
        <v>5</v>
      </c>
      <c r="D2048" t="s">
        <v>68</v>
      </c>
      <c r="E2048" s="1" t="s">
        <v>5022</v>
      </c>
      <c r="F2048" s="1" t="s">
        <v>4606</v>
      </c>
      <c r="G2048" s="1" t="s">
        <v>4811</v>
      </c>
      <c r="H2048" s="1"/>
      <c r="I2048" s="1"/>
      <c r="J2048" s="1"/>
      <c r="K2048" s="1"/>
      <c r="L2048">
        <v>1</v>
      </c>
      <c r="M2048">
        <v>1</v>
      </c>
      <c r="N2048" s="1">
        <v>1</v>
      </c>
      <c r="O2048" s="1" t="s">
        <v>5320</v>
      </c>
    </row>
    <row r="2049" spans="1:15" x14ac:dyDescent="0.25">
      <c r="A2049" s="1" t="s">
        <v>4340</v>
      </c>
      <c r="B2049" t="s">
        <v>4341</v>
      </c>
      <c r="C2049" t="s">
        <v>1741</v>
      </c>
      <c r="D2049" t="s">
        <v>50</v>
      </c>
      <c r="E2049" s="1" t="s">
        <v>5059</v>
      </c>
      <c r="F2049" s="1" t="s">
        <v>5308</v>
      </c>
      <c r="G2049" s="1" t="s">
        <v>4813</v>
      </c>
      <c r="H2049" s="1"/>
      <c r="I2049" s="1"/>
      <c r="J2049" s="1"/>
      <c r="K2049" s="1"/>
      <c r="L2049">
        <v>1</v>
      </c>
      <c r="M2049">
        <v>1</v>
      </c>
      <c r="N2049" s="1"/>
      <c r="O2049" s="1"/>
    </row>
    <row r="2050" spans="1:15" x14ac:dyDescent="0.25">
      <c r="A2050" s="1" t="s">
        <v>4342</v>
      </c>
      <c r="B2050" t="s">
        <v>4343</v>
      </c>
      <c r="C2050" t="s">
        <v>2986</v>
      </c>
      <c r="D2050" t="s">
        <v>353</v>
      </c>
      <c r="E2050" s="1" t="s">
        <v>5059</v>
      </c>
      <c r="F2050" s="1" t="s">
        <v>5553</v>
      </c>
      <c r="G2050" s="1" t="s">
        <v>4807</v>
      </c>
      <c r="H2050" s="1"/>
      <c r="I2050" s="1"/>
      <c r="J2050" s="1"/>
      <c r="K2050" s="1"/>
      <c r="L2050">
        <v>1</v>
      </c>
      <c r="M2050">
        <v>1</v>
      </c>
      <c r="N2050" s="1"/>
      <c r="O2050" s="1"/>
    </row>
    <row r="2051" spans="1:15" x14ac:dyDescent="0.25">
      <c r="A2051" s="1" t="s">
        <v>1783</v>
      </c>
      <c r="B2051" t="s">
        <v>1784</v>
      </c>
      <c r="C2051" t="s">
        <v>1741</v>
      </c>
      <c r="D2051" t="s">
        <v>50</v>
      </c>
      <c r="E2051" s="1" t="s">
        <v>5023</v>
      </c>
      <c r="F2051" s="1" t="s">
        <v>4631</v>
      </c>
      <c r="G2051" s="1" t="s">
        <v>4827</v>
      </c>
      <c r="H2051" s="1"/>
      <c r="I2051" s="1"/>
      <c r="J2051" s="1"/>
      <c r="K2051" s="1"/>
      <c r="L2051">
        <v>1</v>
      </c>
      <c r="M2051">
        <v>1</v>
      </c>
      <c r="N2051" s="1">
        <v>1</v>
      </c>
      <c r="O2051" s="1" t="s">
        <v>5320</v>
      </c>
    </row>
    <row r="2052" spans="1:15" x14ac:dyDescent="0.25">
      <c r="A2052" s="1" t="s">
        <v>4344</v>
      </c>
      <c r="B2052" t="s">
        <v>4345</v>
      </c>
      <c r="C2052" t="s">
        <v>2986</v>
      </c>
      <c r="D2052" t="s">
        <v>23</v>
      </c>
      <c r="E2052" s="1" t="s">
        <v>5059</v>
      </c>
      <c r="F2052" s="1"/>
      <c r="G2052" s="1"/>
      <c r="H2052" s="1"/>
      <c r="I2052" s="1"/>
      <c r="J2052" s="1"/>
      <c r="K2052" s="1"/>
      <c r="L2052">
        <v>0</v>
      </c>
      <c r="M2052">
        <v>0</v>
      </c>
      <c r="N2052" s="1"/>
      <c r="O2052" s="1"/>
    </row>
    <row r="2053" spans="1:15" x14ac:dyDescent="0.25">
      <c r="A2053" s="1" t="s">
        <v>1785</v>
      </c>
      <c r="B2053" t="s">
        <v>1786</v>
      </c>
      <c r="C2053" t="s">
        <v>1741</v>
      </c>
      <c r="D2053" t="s">
        <v>50</v>
      </c>
      <c r="E2053" s="1" t="s">
        <v>5023</v>
      </c>
      <c r="F2053" s="1" t="s">
        <v>4631</v>
      </c>
      <c r="G2053" s="1" t="s">
        <v>4827</v>
      </c>
      <c r="H2053" s="1"/>
      <c r="I2053" s="1"/>
      <c r="J2053" s="1"/>
      <c r="K2053" s="1"/>
      <c r="L2053">
        <v>1</v>
      </c>
      <c r="M2053">
        <v>1</v>
      </c>
      <c r="N2053" s="1">
        <v>1</v>
      </c>
      <c r="O2053" s="1" t="s">
        <v>5320</v>
      </c>
    </row>
    <row r="2054" spans="1:15" x14ac:dyDescent="0.25">
      <c r="A2054" s="1" t="s">
        <v>5655</v>
      </c>
      <c r="B2054" t="s">
        <v>5656</v>
      </c>
      <c r="C2054" t="s">
        <v>1741</v>
      </c>
      <c r="D2054" t="s">
        <v>50</v>
      </c>
      <c r="E2054" s="1" t="s">
        <v>5059</v>
      </c>
      <c r="F2054" s="1"/>
      <c r="G2054" s="1"/>
      <c r="H2054" s="1"/>
      <c r="I2054" s="1"/>
      <c r="J2054" s="1"/>
      <c r="K2054" s="1"/>
      <c r="L2054">
        <v>0</v>
      </c>
      <c r="M2054">
        <v>0</v>
      </c>
      <c r="N2054" s="1"/>
      <c r="O2054" s="1"/>
    </row>
    <row r="2055" spans="1:15" x14ac:dyDescent="0.25">
      <c r="A2055" s="1" t="s">
        <v>4346</v>
      </c>
      <c r="B2055" t="s">
        <v>4347</v>
      </c>
      <c r="C2055" t="s">
        <v>1741</v>
      </c>
      <c r="D2055" t="s">
        <v>50</v>
      </c>
      <c r="E2055" s="1" t="s">
        <v>5059</v>
      </c>
      <c r="F2055" s="1" t="s">
        <v>4990</v>
      </c>
      <c r="G2055" s="1" t="s">
        <v>4812</v>
      </c>
      <c r="H2055" s="1"/>
      <c r="I2055" s="1"/>
      <c r="J2055" s="1"/>
      <c r="K2055" s="1"/>
      <c r="L2055">
        <v>1</v>
      </c>
      <c r="M2055">
        <v>1</v>
      </c>
      <c r="N2055" s="1"/>
      <c r="O2055" s="1"/>
    </row>
    <row r="2056" spans="1:15" x14ac:dyDescent="0.25">
      <c r="A2056" s="1" t="s">
        <v>4348</v>
      </c>
      <c r="B2056" t="s">
        <v>4349</v>
      </c>
      <c r="C2056" t="s">
        <v>2986</v>
      </c>
      <c r="D2056" t="s">
        <v>205</v>
      </c>
      <c r="E2056" s="1" t="s">
        <v>5059</v>
      </c>
      <c r="F2056" s="1" t="s">
        <v>4582</v>
      </c>
      <c r="G2056" s="1" t="s">
        <v>4807</v>
      </c>
      <c r="H2056" s="1"/>
      <c r="I2056" s="1"/>
      <c r="J2056" s="1"/>
      <c r="K2056" s="1"/>
      <c r="L2056">
        <v>1</v>
      </c>
      <c r="M2056">
        <v>1</v>
      </c>
      <c r="N2056" s="1"/>
      <c r="O2056" s="1"/>
    </row>
    <row r="2057" spans="1:15" x14ac:dyDescent="0.25">
      <c r="A2057" s="1" t="s">
        <v>4350</v>
      </c>
      <c r="B2057" t="s">
        <v>4351</v>
      </c>
      <c r="C2057" t="s">
        <v>2986</v>
      </c>
      <c r="D2057" t="s">
        <v>310</v>
      </c>
      <c r="E2057" s="1" t="s">
        <v>5059</v>
      </c>
      <c r="F2057" s="1" t="s">
        <v>5455</v>
      </c>
      <c r="G2057" s="1" t="s">
        <v>4807</v>
      </c>
      <c r="H2057" s="1"/>
      <c r="I2057" s="1"/>
      <c r="J2057" s="1"/>
      <c r="K2057" s="1"/>
      <c r="L2057">
        <v>1</v>
      </c>
      <c r="M2057">
        <v>1</v>
      </c>
      <c r="N2057" s="1"/>
      <c r="O2057" s="1"/>
    </row>
    <row r="2058" spans="1:15" x14ac:dyDescent="0.25">
      <c r="A2058" s="1" t="s">
        <v>2452</v>
      </c>
      <c r="B2058" t="s">
        <v>2453</v>
      </c>
      <c r="C2058" t="s">
        <v>5</v>
      </c>
      <c r="D2058" t="s">
        <v>68</v>
      </c>
      <c r="E2058" s="1" t="s">
        <v>5023</v>
      </c>
      <c r="F2058" s="1" t="s">
        <v>5458</v>
      </c>
      <c r="G2058" s="1" t="s">
        <v>4807</v>
      </c>
      <c r="H2058" s="1"/>
      <c r="I2058" s="1"/>
      <c r="J2058" s="1"/>
      <c r="K2058" s="1"/>
      <c r="L2058">
        <v>1</v>
      </c>
      <c r="M2058">
        <v>1</v>
      </c>
      <c r="N2058" s="1">
        <v>1</v>
      </c>
      <c r="O2058" s="1" t="s">
        <v>5320</v>
      </c>
    </row>
    <row r="2059" spans="1:15" x14ac:dyDescent="0.25">
      <c r="A2059" s="1" t="s">
        <v>4352</v>
      </c>
      <c r="B2059" t="s">
        <v>4353</v>
      </c>
      <c r="C2059" t="s">
        <v>2986</v>
      </c>
      <c r="D2059" t="s">
        <v>310</v>
      </c>
      <c r="E2059" s="1" t="s">
        <v>5059</v>
      </c>
      <c r="F2059" s="1"/>
      <c r="G2059" s="1"/>
      <c r="H2059" s="1"/>
      <c r="I2059" s="1"/>
      <c r="J2059" s="1"/>
      <c r="K2059" s="1"/>
      <c r="L2059">
        <v>0</v>
      </c>
      <c r="M2059">
        <v>0</v>
      </c>
      <c r="N2059" s="1"/>
      <c r="O2059" s="1"/>
    </row>
    <row r="2060" spans="1:15" x14ac:dyDescent="0.25">
      <c r="A2060" s="1" t="s">
        <v>4354</v>
      </c>
      <c r="B2060" t="s">
        <v>4355</v>
      </c>
      <c r="C2060" t="s">
        <v>1741</v>
      </c>
      <c r="D2060" t="s">
        <v>26</v>
      </c>
      <c r="E2060" s="1" t="s">
        <v>5059</v>
      </c>
      <c r="F2060" s="1" t="s">
        <v>5458</v>
      </c>
      <c r="G2060" s="1" t="s">
        <v>4807</v>
      </c>
      <c r="H2060" s="1"/>
      <c r="I2060" s="1"/>
      <c r="J2060" s="1"/>
      <c r="K2060" s="1"/>
      <c r="L2060">
        <v>1</v>
      </c>
      <c r="M2060">
        <v>1</v>
      </c>
      <c r="N2060" s="1"/>
      <c r="O2060" s="1"/>
    </row>
    <row r="2061" spans="1:15" x14ac:dyDescent="0.25">
      <c r="A2061" s="1" t="s">
        <v>4356</v>
      </c>
      <c r="B2061" t="s">
        <v>4357</v>
      </c>
      <c r="C2061" t="s">
        <v>2986</v>
      </c>
      <c r="D2061" t="s">
        <v>353</v>
      </c>
      <c r="E2061" s="1" t="s">
        <v>5059</v>
      </c>
      <c r="F2061" s="1" t="s">
        <v>5550</v>
      </c>
      <c r="G2061" s="1" t="s">
        <v>4807</v>
      </c>
      <c r="H2061" s="1"/>
      <c r="I2061" s="1"/>
      <c r="J2061" s="1"/>
      <c r="K2061" s="1"/>
      <c r="L2061">
        <v>1</v>
      </c>
      <c r="M2061">
        <v>1</v>
      </c>
      <c r="N2061" s="1"/>
      <c r="O2061" s="1"/>
    </row>
    <row r="2062" spans="1:15" x14ac:dyDescent="0.25">
      <c r="A2062" s="1" t="s">
        <v>4358</v>
      </c>
      <c r="B2062" t="s">
        <v>4359</v>
      </c>
      <c r="C2062" t="s">
        <v>2986</v>
      </c>
      <c r="D2062" t="s">
        <v>50</v>
      </c>
      <c r="E2062" s="1" t="s">
        <v>5059</v>
      </c>
      <c r="F2062" s="1"/>
      <c r="G2062" s="1"/>
      <c r="H2062" s="1"/>
      <c r="I2062" s="1"/>
      <c r="J2062" s="1"/>
      <c r="K2062" s="1"/>
      <c r="L2062">
        <v>0</v>
      </c>
      <c r="M2062">
        <v>0</v>
      </c>
      <c r="N2062" s="1"/>
      <c r="O2062" s="1"/>
    </row>
    <row r="2063" spans="1:15" x14ac:dyDescent="0.25">
      <c r="A2063" s="1" t="s">
        <v>2622</v>
      </c>
      <c r="B2063" t="s">
        <v>2623</v>
      </c>
      <c r="C2063" t="s">
        <v>1741</v>
      </c>
      <c r="D2063" t="s">
        <v>68</v>
      </c>
      <c r="E2063" s="1" t="s">
        <v>5059</v>
      </c>
      <c r="F2063" s="1" t="s">
        <v>5587</v>
      </c>
      <c r="G2063" s="1" t="s">
        <v>4812</v>
      </c>
      <c r="H2063" s="1"/>
      <c r="I2063" s="1"/>
      <c r="J2063" s="1"/>
      <c r="K2063" s="1"/>
      <c r="L2063">
        <v>1</v>
      </c>
      <c r="M2063">
        <v>1</v>
      </c>
      <c r="N2063" s="1"/>
      <c r="O2063" s="1"/>
    </row>
    <row r="2064" spans="1:15" x14ac:dyDescent="0.25">
      <c r="A2064" s="1" t="s">
        <v>2454</v>
      </c>
      <c r="B2064" t="s">
        <v>2455</v>
      </c>
      <c r="C2064" t="s">
        <v>5</v>
      </c>
      <c r="D2064" t="s">
        <v>353</v>
      </c>
      <c r="E2064" s="1" t="s">
        <v>5022</v>
      </c>
      <c r="F2064" s="1" t="s">
        <v>5410</v>
      </c>
      <c r="G2064" s="1" t="s">
        <v>4807</v>
      </c>
      <c r="H2064" s="1"/>
      <c r="I2064" s="1"/>
      <c r="J2064" s="1"/>
      <c r="K2064" s="1"/>
      <c r="L2064">
        <v>1</v>
      </c>
      <c r="M2064">
        <v>1</v>
      </c>
      <c r="N2064" s="1">
        <v>1</v>
      </c>
      <c r="O2064" s="1" t="s">
        <v>5320</v>
      </c>
    </row>
    <row r="2065" spans="1:15" x14ac:dyDescent="0.25">
      <c r="A2065" s="1" t="s">
        <v>4360</v>
      </c>
      <c r="B2065" t="s">
        <v>4361</v>
      </c>
      <c r="C2065" t="s">
        <v>2986</v>
      </c>
      <c r="D2065" t="s">
        <v>23</v>
      </c>
      <c r="E2065" s="1" t="s">
        <v>5059</v>
      </c>
      <c r="F2065" s="1"/>
      <c r="G2065" s="1"/>
      <c r="H2065" s="1"/>
      <c r="I2065" s="1"/>
      <c r="J2065" s="1"/>
      <c r="K2065" s="1"/>
      <c r="L2065">
        <v>0</v>
      </c>
      <c r="M2065">
        <v>0</v>
      </c>
      <c r="N2065" s="1"/>
      <c r="O2065" s="1"/>
    </row>
    <row r="2066" spans="1:15" x14ac:dyDescent="0.25">
      <c r="A2066" s="1" t="s">
        <v>4362</v>
      </c>
      <c r="B2066" t="s">
        <v>4363</v>
      </c>
      <c r="C2066" t="s">
        <v>2986</v>
      </c>
      <c r="D2066" t="s">
        <v>50</v>
      </c>
      <c r="E2066" s="1" t="s">
        <v>5059</v>
      </c>
      <c r="F2066" s="1"/>
      <c r="G2066" s="1"/>
      <c r="H2066" s="1"/>
      <c r="I2066" s="1"/>
      <c r="J2066" s="1"/>
      <c r="K2066" s="1"/>
      <c r="L2066">
        <v>0</v>
      </c>
      <c r="M2066">
        <v>0</v>
      </c>
      <c r="N2066" s="1"/>
      <c r="O2066" s="1"/>
    </row>
    <row r="2067" spans="1:15" x14ac:dyDescent="0.25">
      <c r="A2067" s="1" t="s">
        <v>4364</v>
      </c>
      <c r="B2067" t="s">
        <v>4365</v>
      </c>
      <c r="C2067" t="s">
        <v>1741</v>
      </c>
      <c r="D2067" t="s">
        <v>50</v>
      </c>
      <c r="E2067" s="1" t="s">
        <v>5059</v>
      </c>
      <c r="F2067" s="1" t="s">
        <v>4640</v>
      </c>
      <c r="G2067" s="1" t="s">
        <v>4809</v>
      </c>
      <c r="H2067" s="1"/>
      <c r="I2067" s="1"/>
      <c r="J2067" s="1"/>
      <c r="K2067" s="1"/>
      <c r="L2067">
        <v>1</v>
      </c>
      <c r="M2067">
        <v>1</v>
      </c>
      <c r="N2067" s="1"/>
      <c r="O2067" s="1"/>
    </row>
    <row r="2068" spans="1:15" x14ac:dyDescent="0.25">
      <c r="A2068" s="1" t="s">
        <v>4366</v>
      </c>
      <c r="B2068" t="s">
        <v>4367</v>
      </c>
      <c r="C2068" t="s">
        <v>2986</v>
      </c>
      <c r="D2068" t="s">
        <v>210</v>
      </c>
      <c r="E2068" s="1" t="s">
        <v>5059</v>
      </c>
      <c r="F2068" s="1" t="s">
        <v>5250</v>
      </c>
      <c r="G2068" s="1" t="s">
        <v>4807</v>
      </c>
      <c r="H2068" s="1"/>
      <c r="I2068" s="1"/>
      <c r="J2068" s="1"/>
      <c r="K2068" s="1"/>
      <c r="L2068">
        <v>1</v>
      </c>
      <c r="M2068">
        <v>1</v>
      </c>
      <c r="N2068" s="1"/>
      <c r="O2068" s="1"/>
    </row>
    <row r="2069" spans="1:15" x14ac:dyDescent="0.25">
      <c r="A2069" s="1" t="s">
        <v>4368</v>
      </c>
      <c r="B2069" t="s">
        <v>4369</v>
      </c>
      <c r="C2069" t="s">
        <v>2986</v>
      </c>
      <c r="D2069" t="s">
        <v>510</v>
      </c>
      <c r="E2069" s="1" t="s">
        <v>5059</v>
      </c>
      <c r="F2069" s="1"/>
      <c r="G2069" s="1"/>
      <c r="H2069" s="1"/>
      <c r="I2069" s="1"/>
      <c r="J2069" s="1"/>
      <c r="K2069" s="1"/>
      <c r="L2069">
        <v>0</v>
      </c>
      <c r="M2069">
        <v>0</v>
      </c>
      <c r="N2069" s="1"/>
      <c r="O2069" s="1"/>
    </row>
    <row r="2070" spans="1:15" x14ac:dyDescent="0.25">
      <c r="A2070" s="1" t="s">
        <v>1787</v>
      </c>
      <c r="B2070" t="s">
        <v>1788</v>
      </c>
      <c r="C2070" t="s">
        <v>5</v>
      </c>
      <c r="D2070" t="s">
        <v>49</v>
      </c>
      <c r="E2070" s="1" t="s">
        <v>5022</v>
      </c>
      <c r="F2070" s="1" t="s">
        <v>5404</v>
      </c>
      <c r="G2070" s="1" t="s">
        <v>4808</v>
      </c>
      <c r="H2070" s="1"/>
      <c r="I2070" s="1"/>
      <c r="J2070" s="1"/>
      <c r="K2070" s="1"/>
      <c r="L2070">
        <v>1</v>
      </c>
      <c r="M2070">
        <v>1</v>
      </c>
      <c r="N2070" s="1">
        <v>1</v>
      </c>
      <c r="O2070" s="1" t="s">
        <v>5320</v>
      </c>
    </row>
    <row r="2071" spans="1:15" x14ac:dyDescent="0.25">
      <c r="A2071" s="1" t="s">
        <v>4370</v>
      </c>
      <c r="B2071" t="s">
        <v>4371</v>
      </c>
      <c r="C2071" t="s">
        <v>2986</v>
      </c>
      <c r="D2071" t="s">
        <v>68</v>
      </c>
      <c r="E2071" s="1" t="s">
        <v>5059</v>
      </c>
      <c r="F2071" s="1" t="s">
        <v>5132</v>
      </c>
      <c r="G2071" s="1" t="s">
        <v>4812</v>
      </c>
      <c r="H2071" s="1"/>
      <c r="I2071" s="1"/>
      <c r="J2071" s="1"/>
      <c r="K2071" s="1"/>
      <c r="L2071">
        <v>1</v>
      </c>
      <c r="M2071">
        <v>1</v>
      </c>
      <c r="N2071" s="1"/>
      <c r="O2071" s="1"/>
    </row>
    <row r="2072" spans="1:15" x14ac:dyDescent="0.25">
      <c r="A2072" s="1" t="s">
        <v>5647</v>
      </c>
      <c r="B2072" t="s">
        <v>5648</v>
      </c>
      <c r="C2072" t="s">
        <v>5</v>
      </c>
      <c r="D2072" t="s">
        <v>310</v>
      </c>
      <c r="E2072" s="1" t="s">
        <v>5023</v>
      </c>
      <c r="F2072" s="1"/>
      <c r="G2072" s="1"/>
      <c r="H2072" s="1"/>
      <c r="I2072" s="1"/>
      <c r="J2072" s="1"/>
      <c r="K2072" s="1"/>
      <c r="L2072">
        <v>0</v>
      </c>
      <c r="M2072">
        <v>0</v>
      </c>
      <c r="N2072" s="1">
        <v>1</v>
      </c>
      <c r="O2072" s="1" t="s">
        <v>4807</v>
      </c>
    </row>
    <row r="2073" spans="1:15" x14ac:dyDescent="0.25">
      <c r="A2073" s="1" t="s">
        <v>4372</v>
      </c>
      <c r="B2073" t="s">
        <v>4373</v>
      </c>
      <c r="C2073" t="s">
        <v>1741</v>
      </c>
      <c r="D2073" t="s">
        <v>205</v>
      </c>
      <c r="E2073" s="1" t="s">
        <v>5059</v>
      </c>
      <c r="F2073" s="1" t="s">
        <v>5119</v>
      </c>
      <c r="G2073" s="1" t="s">
        <v>4807</v>
      </c>
      <c r="H2073" s="1"/>
      <c r="I2073" s="1"/>
      <c r="J2073" s="1"/>
      <c r="K2073" s="1"/>
      <c r="L2073">
        <v>1</v>
      </c>
      <c r="M2073">
        <v>1</v>
      </c>
      <c r="N2073" s="1"/>
      <c r="O2073" s="1"/>
    </row>
    <row r="2074" spans="1:15" x14ac:dyDescent="0.25">
      <c r="A2074" s="1" t="s">
        <v>4374</v>
      </c>
      <c r="B2074" t="s">
        <v>4375</v>
      </c>
      <c r="C2074" t="s">
        <v>2986</v>
      </c>
      <c r="D2074" t="s">
        <v>68</v>
      </c>
      <c r="E2074" s="1" t="s">
        <v>5059</v>
      </c>
      <c r="F2074" s="1" t="s">
        <v>5458</v>
      </c>
      <c r="G2074" s="1" t="s">
        <v>4807</v>
      </c>
      <c r="H2074" s="1"/>
      <c r="I2074" s="1"/>
      <c r="J2074" s="1"/>
      <c r="K2074" s="1"/>
      <c r="L2074">
        <v>1</v>
      </c>
      <c r="M2074">
        <v>1</v>
      </c>
      <c r="N2074" s="1"/>
      <c r="O2074" s="1"/>
    </row>
    <row r="2075" spans="1:15" x14ac:dyDescent="0.25">
      <c r="A2075" s="1" t="s">
        <v>2456</v>
      </c>
      <c r="B2075" t="s">
        <v>2457</v>
      </c>
      <c r="C2075" t="s">
        <v>5</v>
      </c>
      <c r="D2075" t="s">
        <v>50</v>
      </c>
      <c r="E2075" s="1" t="s">
        <v>5022</v>
      </c>
      <c r="F2075" s="1" t="s">
        <v>5234</v>
      </c>
      <c r="G2075" s="1" t="s">
        <v>4807</v>
      </c>
      <c r="H2075" s="1"/>
      <c r="I2075" s="1"/>
      <c r="J2075" s="1"/>
      <c r="K2075" s="1"/>
      <c r="L2075">
        <v>1</v>
      </c>
      <c r="M2075">
        <v>1</v>
      </c>
      <c r="N2075" s="1">
        <v>1</v>
      </c>
      <c r="O2075" s="1" t="s">
        <v>5320</v>
      </c>
    </row>
    <row r="2076" spans="1:15" x14ac:dyDescent="0.25">
      <c r="A2076" s="1" t="s">
        <v>2458</v>
      </c>
      <c r="B2076" t="s">
        <v>2459</v>
      </c>
      <c r="C2076" t="s">
        <v>5</v>
      </c>
      <c r="D2076" t="s">
        <v>50</v>
      </c>
      <c r="E2076" s="1" t="s">
        <v>5022</v>
      </c>
      <c r="F2076" s="1" t="s">
        <v>4599</v>
      </c>
      <c r="G2076" s="1" t="s">
        <v>4807</v>
      </c>
      <c r="H2076" s="1"/>
      <c r="I2076" s="1"/>
      <c r="J2076" s="1"/>
      <c r="K2076" s="1"/>
      <c r="L2076">
        <v>1</v>
      </c>
      <c r="M2076">
        <v>1</v>
      </c>
      <c r="N2076" s="1">
        <v>1</v>
      </c>
      <c r="O2076" s="1" t="s">
        <v>5320</v>
      </c>
    </row>
    <row r="2077" spans="1:15" x14ac:dyDescent="0.25">
      <c r="A2077" s="1" t="s">
        <v>4376</v>
      </c>
      <c r="B2077" t="s">
        <v>4377</v>
      </c>
      <c r="C2077" t="s">
        <v>1741</v>
      </c>
      <c r="D2077" t="s">
        <v>353</v>
      </c>
      <c r="E2077" s="1" t="s">
        <v>5059</v>
      </c>
      <c r="F2077" s="1"/>
      <c r="G2077" s="1"/>
      <c r="H2077" s="1"/>
      <c r="I2077" s="1"/>
      <c r="J2077" s="1"/>
      <c r="K2077" s="1"/>
      <c r="L2077">
        <v>0</v>
      </c>
      <c r="M2077">
        <v>0</v>
      </c>
      <c r="N2077" s="1"/>
      <c r="O2077" s="1"/>
    </row>
    <row r="2078" spans="1:15" x14ac:dyDescent="0.25">
      <c r="A2078" s="1" t="s">
        <v>1789</v>
      </c>
      <c r="B2078" t="s">
        <v>1790</v>
      </c>
      <c r="C2078" t="s">
        <v>5</v>
      </c>
      <c r="D2078" t="s">
        <v>151</v>
      </c>
      <c r="E2078" s="1" t="s">
        <v>5022</v>
      </c>
      <c r="F2078" s="1" t="s">
        <v>4623</v>
      </c>
      <c r="G2078" s="1" t="s">
        <v>4807</v>
      </c>
      <c r="H2078" s="1"/>
      <c r="I2078" s="1"/>
      <c r="J2078" s="1"/>
      <c r="K2078" s="1"/>
      <c r="L2078">
        <v>1</v>
      </c>
      <c r="M2078">
        <v>1</v>
      </c>
      <c r="N2078" s="1">
        <v>1</v>
      </c>
      <c r="O2078" s="1" t="s">
        <v>5320</v>
      </c>
    </row>
    <row r="2079" spans="1:15" x14ac:dyDescent="0.25">
      <c r="A2079" s="1" t="s">
        <v>4378</v>
      </c>
      <c r="B2079" t="s">
        <v>4379</v>
      </c>
      <c r="C2079" t="s">
        <v>5</v>
      </c>
      <c r="D2079" t="s">
        <v>210</v>
      </c>
      <c r="E2079" s="1" t="s">
        <v>5059</v>
      </c>
      <c r="F2079" s="1" t="s">
        <v>5025</v>
      </c>
      <c r="G2079" s="1" t="s">
        <v>4810</v>
      </c>
      <c r="H2079" s="1"/>
      <c r="I2079" s="1"/>
      <c r="J2079" s="1"/>
      <c r="K2079" s="1"/>
      <c r="L2079">
        <v>1</v>
      </c>
      <c r="M2079">
        <v>1</v>
      </c>
      <c r="N2079" s="1"/>
      <c r="O2079" s="1"/>
    </row>
    <row r="2080" spans="1:15" x14ac:dyDescent="0.25">
      <c r="A2080" s="1" t="s">
        <v>5065</v>
      </c>
      <c r="B2080" t="s">
        <v>5066</v>
      </c>
      <c r="C2080" t="s">
        <v>1741</v>
      </c>
      <c r="D2080" t="s">
        <v>50</v>
      </c>
      <c r="E2080" s="1" t="s">
        <v>5022</v>
      </c>
      <c r="F2080" s="1" t="s">
        <v>4583</v>
      </c>
      <c r="G2080" s="1" t="s">
        <v>4813</v>
      </c>
      <c r="H2080" s="1"/>
      <c r="I2080" s="1"/>
      <c r="J2080" s="1"/>
      <c r="K2080" s="1"/>
      <c r="L2080">
        <v>1</v>
      </c>
      <c r="M2080">
        <v>1</v>
      </c>
      <c r="N2080" s="1">
        <v>1</v>
      </c>
      <c r="O2080" s="1" t="s">
        <v>5320</v>
      </c>
    </row>
    <row r="2081" spans="1:15" x14ac:dyDescent="0.25">
      <c r="A2081" s="1" t="s">
        <v>4380</v>
      </c>
      <c r="B2081" t="s">
        <v>4381</v>
      </c>
      <c r="C2081" t="s">
        <v>2986</v>
      </c>
      <c r="D2081" t="s">
        <v>68</v>
      </c>
      <c r="E2081" s="1" t="s">
        <v>5059</v>
      </c>
      <c r="F2081" s="1" t="s">
        <v>5458</v>
      </c>
      <c r="G2081" s="1" t="s">
        <v>4807</v>
      </c>
      <c r="H2081" s="1"/>
      <c r="I2081" s="1"/>
      <c r="J2081" s="1"/>
      <c r="K2081" s="1"/>
      <c r="L2081">
        <v>1</v>
      </c>
      <c r="M2081">
        <v>1</v>
      </c>
      <c r="N2081" s="1"/>
      <c r="O2081" s="1"/>
    </row>
    <row r="2082" spans="1:15" x14ac:dyDescent="0.25">
      <c r="A2082" s="1" t="s">
        <v>4382</v>
      </c>
      <c r="B2082" t="s">
        <v>4383</v>
      </c>
      <c r="C2082" t="s">
        <v>2986</v>
      </c>
      <c r="D2082" t="s">
        <v>510</v>
      </c>
      <c r="E2082" s="1" t="s">
        <v>5059</v>
      </c>
      <c r="F2082" s="1" t="s">
        <v>5126</v>
      </c>
      <c r="G2082" s="1" t="s">
        <v>4809</v>
      </c>
      <c r="H2082" s="1"/>
      <c r="I2082" s="1"/>
      <c r="J2082" s="1"/>
      <c r="K2082" s="1"/>
      <c r="L2082">
        <v>1</v>
      </c>
      <c r="M2082">
        <v>1</v>
      </c>
      <c r="N2082" s="1"/>
      <c r="O2082" s="1"/>
    </row>
    <row r="2083" spans="1:15" x14ac:dyDescent="0.25">
      <c r="A2083" s="1" t="s">
        <v>2630</v>
      </c>
      <c r="B2083" t="s">
        <v>2631</v>
      </c>
      <c r="C2083" t="s">
        <v>1741</v>
      </c>
      <c r="D2083" t="s">
        <v>310</v>
      </c>
      <c r="E2083" s="1" t="s">
        <v>5059</v>
      </c>
      <c r="F2083" s="1"/>
      <c r="G2083" s="1"/>
      <c r="H2083" s="1"/>
      <c r="I2083" s="1"/>
      <c r="J2083" s="1"/>
      <c r="K2083" s="1"/>
      <c r="L2083">
        <v>0</v>
      </c>
      <c r="M2083">
        <v>0</v>
      </c>
      <c r="N2083" s="1"/>
      <c r="O2083" s="1"/>
    </row>
    <row r="2084" spans="1:15" x14ac:dyDescent="0.25">
      <c r="A2084" s="1" t="s">
        <v>4384</v>
      </c>
      <c r="B2084" t="s">
        <v>4385</v>
      </c>
      <c r="C2084" t="s">
        <v>2986</v>
      </c>
      <c r="D2084" t="s">
        <v>50</v>
      </c>
      <c r="E2084" s="1" t="s">
        <v>5059</v>
      </c>
      <c r="F2084" s="1"/>
      <c r="G2084" s="1"/>
      <c r="H2084" s="1"/>
      <c r="I2084" s="1"/>
      <c r="J2084" s="1"/>
      <c r="K2084" s="1"/>
      <c r="L2084">
        <v>0</v>
      </c>
      <c r="M2084">
        <v>0</v>
      </c>
      <c r="N2084" s="1"/>
      <c r="O2084" s="1"/>
    </row>
    <row r="2085" spans="1:15" x14ac:dyDescent="0.25">
      <c r="A2085" s="1" t="s">
        <v>4386</v>
      </c>
      <c r="B2085" t="s">
        <v>4387</v>
      </c>
      <c r="C2085" t="s">
        <v>2986</v>
      </c>
      <c r="D2085" t="s">
        <v>50</v>
      </c>
      <c r="E2085" s="1" t="s">
        <v>5059</v>
      </c>
      <c r="F2085" s="1"/>
      <c r="G2085" s="1"/>
      <c r="H2085" s="1"/>
      <c r="I2085" s="1"/>
      <c r="J2085" s="1"/>
      <c r="K2085" s="1"/>
      <c r="L2085">
        <v>0</v>
      </c>
      <c r="M2085">
        <v>0</v>
      </c>
      <c r="N2085" s="1"/>
      <c r="O2085" s="1"/>
    </row>
    <row r="2086" spans="1:15" x14ac:dyDescent="0.25">
      <c r="A2086" s="1" t="s">
        <v>4388</v>
      </c>
      <c r="B2086" t="s">
        <v>4389</v>
      </c>
      <c r="C2086" t="s">
        <v>2527</v>
      </c>
      <c r="D2086" t="s">
        <v>353</v>
      </c>
      <c r="E2086" s="1" t="s">
        <v>5059</v>
      </c>
      <c r="F2086" s="1" t="s">
        <v>5553</v>
      </c>
      <c r="G2086" s="1" t="s">
        <v>4807</v>
      </c>
      <c r="H2086" s="1"/>
      <c r="I2086" s="1"/>
      <c r="J2086" s="1"/>
      <c r="K2086" s="1"/>
      <c r="L2086">
        <v>1</v>
      </c>
      <c r="M2086">
        <v>1</v>
      </c>
      <c r="N2086" s="1"/>
      <c r="O2086" s="1"/>
    </row>
    <row r="2087" spans="1:15" x14ac:dyDescent="0.25">
      <c r="A2087" s="1" t="s">
        <v>4390</v>
      </c>
      <c r="B2087" t="s">
        <v>4391</v>
      </c>
      <c r="C2087" t="s">
        <v>2986</v>
      </c>
      <c r="D2087" t="s">
        <v>50</v>
      </c>
      <c r="E2087" s="1" t="s">
        <v>5059</v>
      </c>
      <c r="F2087" s="1"/>
      <c r="G2087" s="1"/>
      <c r="H2087" s="1"/>
      <c r="I2087" s="1"/>
      <c r="J2087" s="1"/>
      <c r="K2087" s="1"/>
      <c r="L2087">
        <v>0</v>
      </c>
      <c r="M2087">
        <v>0</v>
      </c>
      <c r="N2087" s="1"/>
      <c r="O2087" s="1"/>
    </row>
    <row r="2088" spans="1:15" x14ac:dyDescent="0.25">
      <c r="A2088" s="1" t="s">
        <v>5597</v>
      </c>
      <c r="B2088" t="s">
        <v>5598</v>
      </c>
      <c r="C2088" t="s">
        <v>1741</v>
      </c>
      <c r="D2088" t="s">
        <v>49</v>
      </c>
      <c r="E2088" s="1" t="s">
        <v>5059</v>
      </c>
      <c r="F2088" s="1"/>
      <c r="G2088" s="1"/>
      <c r="H2088" s="1"/>
      <c r="I2088" s="1"/>
      <c r="J2088" s="1"/>
      <c r="K2088" s="1"/>
      <c r="L2088">
        <v>0</v>
      </c>
      <c r="M2088">
        <v>0</v>
      </c>
      <c r="N2088" s="1"/>
      <c r="O2088" s="1"/>
    </row>
    <row r="2089" spans="1:15" x14ac:dyDescent="0.25">
      <c r="A2089" s="1" t="s">
        <v>4392</v>
      </c>
      <c r="B2089" t="s">
        <v>4393</v>
      </c>
      <c r="C2089" t="s">
        <v>2986</v>
      </c>
      <c r="D2089" t="s">
        <v>23</v>
      </c>
      <c r="E2089" s="1" t="s">
        <v>5059</v>
      </c>
      <c r="F2089" s="1"/>
      <c r="G2089" s="1"/>
      <c r="H2089" s="1"/>
      <c r="I2089" s="1"/>
      <c r="J2089" s="1"/>
      <c r="K2089" s="1"/>
      <c r="L2089">
        <v>0</v>
      </c>
      <c r="M2089">
        <v>0</v>
      </c>
      <c r="N2089" s="1"/>
      <c r="O2089" s="1"/>
    </row>
    <row r="2090" spans="1:15" x14ac:dyDescent="0.25">
      <c r="A2090" s="1" t="s">
        <v>4394</v>
      </c>
      <c r="B2090" t="s">
        <v>4395</v>
      </c>
      <c r="C2090" t="s">
        <v>1741</v>
      </c>
      <c r="D2090" t="s">
        <v>310</v>
      </c>
      <c r="E2090" s="1" t="s">
        <v>5059</v>
      </c>
      <c r="F2090" s="1"/>
      <c r="G2090" s="1"/>
      <c r="H2090" s="1"/>
      <c r="I2090" s="1"/>
      <c r="J2090" s="1"/>
      <c r="K2090" s="1"/>
      <c r="L2090">
        <v>0</v>
      </c>
      <c r="M2090">
        <v>0</v>
      </c>
      <c r="N2090" s="1"/>
      <c r="O2090" s="1"/>
    </row>
    <row r="2091" spans="1:15" x14ac:dyDescent="0.25">
      <c r="A2091" s="1" t="s">
        <v>4396</v>
      </c>
      <c r="B2091" t="s">
        <v>4397</v>
      </c>
      <c r="C2091" t="s">
        <v>2986</v>
      </c>
      <c r="D2091" t="s">
        <v>50</v>
      </c>
      <c r="E2091" s="1" t="s">
        <v>5059</v>
      </c>
      <c r="F2091" s="1"/>
      <c r="G2091" s="1"/>
      <c r="H2091" s="1"/>
      <c r="I2091" s="1"/>
      <c r="J2091" s="1"/>
      <c r="K2091" s="1"/>
      <c r="L2091">
        <v>0</v>
      </c>
      <c r="M2091">
        <v>0</v>
      </c>
      <c r="N2091" s="1"/>
      <c r="O2091" s="1"/>
    </row>
    <row r="2092" spans="1:15" x14ac:dyDescent="0.25">
      <c r="A2092" s="1" t="s">
        <v>1791</v>
      </c>
      <c r="B2092" t="s">
        <v>1792</v>
      </c>
      <c r="C2092" t="s">
        <v>5</v>
      </c>
      <c r="D2092" t="s">
        <v>50</v>
      </c>
      <c r="E2092" s="1" t="s">
        <v>5022</v>
      </c>
      <c r="F2092" s="1" t="s">
        <v>5119</v>
      </c>
      <c r="G2092" s="1" t="s">
        <v>4807</v>
      </c>
      <c r="H2092" s="1"/>
      <c r="I2092" s="1"/>
      <c r="J2092" s="1"/>
      <c r="K2092" s="1"/>
      <c r="L2092">
        <v>1</v>
      </c>
      <c r="M2092">
        <v>1</v>
      </c>
      <c r="N2092" s="1">
        <v>1</v>
      </c>
      <c r="O2092" s="1" t="s">
        <v>5320</v>
      </c>
    </row>
    <row r="2093" spans="1:15" x14ac:dyDescent="0.25">
      <c r="A2093" s="1" t="s">
        <v>2460</v>
      </c>
      <c r="B2093" t="s">
        <v>2461</v>
      </c>
      <c r="C2093" t="s">
        <v>5</v>
      </c>
      <c r="D2093" t="s">
        <v>49</v>
      </c>
      <c r="E2093" s="1" t="s">
        <v>5023</v>
      </c>
      <c r="F2093" s="1" t="s">
        <v>5120</v>
      </c>
      <c r="G2093" s="1" t="s">
        <v>4810</v>
      </c>
      <c r="H2093" s="1"/>
      <c r="I2093" s="1"/>
      <c r="J2093" s="1"/>
      <c r="K2093" s="1"/>
      <c r="L2093">
        <v>1</v>
      </c>
      <c r="M2093">
        <v>1</v>
      </c>
      <c r="N2093" s="1">
        <v>1</v>
      </c>
      <c r="O2093" s="1" t="s">
        <v>5320</v>
      </c>
    </row>
    <row r="2094" spans="1:15" x14ac:dyDescent="0.25">
      <c r="A2094" s="1" t="s">
        <v>4398</v>
      </c>
      <c r="B2094" t="s">
        <v>4399</v>
      </c>
      <c r="C2094" t="s">
        <v>2986</v>
      </c>
      <c r="D2094" t="s">
        <v>26</v>
      </c>
      <c r="E2094" s="1" t="s">
        <v>5059</v>
      </c>
      <c r="F2094" s="1" t="s">
        <v>5458</v>
      </c>
      <c r="G2094" s="1" t="s">
        <v>4807</v>
      </c>
      <c r="H2094" s="1"/>
      <c r="I2094" s="1"/>
      <c r="J2094" s="1"/>
      <c r="K2094" s="1"/>
      <c r="L2094">
        <v>1</v>
      </c>
      <c r="M2094">
        <v>1</v>
      </c>
      <c r="N2094" s="1"/>
      <c r="O2094" s="1"/>
    </row>
    <row r="2095" spans="1:15" x14ac:dyDescent="0.25">
      <c r="A2095" s="1" t="s">
        <v>5450</v>
      </c>
      <c r="B2095" t="s">
        <v>5451</v>
      </c>
      <c r="C2095" t="s">
        <v>5</v>
      </c>
      <c r="D2095" t="s">
        <v>50</v>
      </c>
      <c r="E2095" s="1" t="s">
        <v>5022</v>
      </c>
      <c r="F2095" s="1" t="s">
        <v>5127</v>
      </c>
      <c r="G2095" s="1" t="s">
        <v>4807</v>
      </c>
      <c r="H2095" s="1"/>
      <c r="I2095" s="1"/>
      <c r="J2095" s="1"/>
      <c r="K2095" s="1"/>
      <c r="L2095">
        <v>1</v>
      </c>
      <c r="M2095">
        <v>1</v>
      </c>
      <c r="N2095" s="1">
        <v>1</v>
      </c>
      <c r="O2095" s="1" t="s">
        <v>5320</v>
      </c>
    </row>
    <row r="2096" spans="1:15" x14ac:dyDescent="0.25">
      <c r="A2096" s="1" t="s">
        <v>1793</v>
      </c>
      <c r="B2096" t="s">
        <v>1794</v>
      </c>
      <c r="C2096" t="s">
        <v>5</v>
      </c>
      <c r="D2096" t="s">
        <v>49</v>
      </c>
      <c r="E2096" s="1" t="s">
        <v>5022</v>
      </c>
      <c r="F2096" s="1" t="s">
        <v>5038</v>
      </c>
      <c r="G2096" s="1" t="s">
        <v>4811</v>
      </c>
      <c r="H2096" s="1"/>
      <c r="I2096" s="1"/>
      <c r="J2096" s="1"/>
      <c r="K2096" s="1"/>
      <c r="L2096">
        <v>1</v>
      </c>
      <c r="M2096">
        <v>1</v>
      </c>
      <c r="N2096" s="1">
        <v>1</v>
      </c>
      <c r="O2096" s="1" t="s">
        <v>5320</v>
      </c>
    </row>
    <row r="2097" spans="1:15" x14ac:dyDescent="0.25">
      <c r="A2097" s="1" t="s">
        <v>4400</v>
      </c>
      <c r="B2097" t="s">
        <v>4401</v>
      </c>
      <c r="C2097" t="s">
        <v>2986</v>
      </c>
      <c r="D2097" t="s">
        <v>50</v>
      </c>
      <c r="E2097" s="1" t="s">
        <v>5059</v>
      </c>
      <c r="F2097" s="1"/>
      <c r="G2097" s="1"/>
      <c r="H2097" s="1"/>
      <c r="I2097" s="1"/>
      <c r="J2097" s="1"/>
      <c r="K2097" s="1"/>
      <c r="L2097">
        <v>0</v>
      </c>
      <c r="M2097">
        <v>0</v>
      </c>
      <c r="N2097" s="1"/>
      <c r="O2097" s="1"/>
    </row>
    <row r="2098" spans="1:15" x14ac:dyDescent="0.25">
      <c r="A2098" s="1" t="s">
        <v>4402</v>
      </c>
      <c r="B2098" t="s">
        <v>4403</v>
      </c>
      <c r="C2098" t="s">
        <v>2986</v>
      </c>
      <c r="D2098" t="s">
        <v>26</v>
      </c>
      <c r="E2098" s="1" t="s">
        <v>5059</v>
      </c>
      <c r="F2098" s="1"/>
      <c r="G2098" s="1"/>
      <c r="H2098" s="1"/>
      <c r="I2098" s="1"/>
      <c r="J2098" s="1"/>
      <c r="K2098" s="1"/>
      <c r="L2098">
        <v>0</v>
      </c>
      <c r="M2098">
        <v>0</v>
      </c>
      <c r="N2098" s="1"/>
      <c r="O2098" s="1"/>
    </row>
    <row r="2099" spans="1:15" x14ac:dyDescent="0.25">
      <c r="A2099" s="1" t="s">
        <v>4404</v>
      </c>
      <c r="B2099" t="s">
        <v>4405</v>
      </c>
      <c r="C2099" t="s">
        <v>2986</v>
      </c>
      <c r="D2099" t="s">
        <v>233</v>
      </c>
      <c r="E2099" s="1" t="s">
        <v>5059</v>
      </c>
      <c r="F2099" s="1" t="s">
        <v>5032</v>
      </c>
      <c r="G2099" s="1" t="s">
        <v>4807</v>
      </c>
      <c r="H2099" s="1"/>
      <c r="I2099" s="1"/>
      <c r="J2099" s="1"/>
      <c r="K2099" s="1"/>
      <c r="L2099">
        <v>1</v>
      </c>
      <c r="M2099">
        <v>1</v>
      </c>
      <c r="N2099" s="1"/>
      <c r="O2099" s="1"/>
    </row>
    <row r="2100" spans="1:15" x14ac:dyDescent="0.25">
      <c r="A2100" s="1" t="s">
        <v>2462</v>
      </c>
      <c r="B2100" t="s">
        <v>2463</v>
      </c>
      <c r="C2100" t="s">
        <v>1741</v>
      </c>
      <c r="D2100" t="s">
        <v>68</v>
      </c>
      <c r="E2100" s="1" t="s">
        <v>5023</v>
      </c>
      <c r="F2100" s="1" t="s">
        <v>4606</v>
      </c>
      <c r="G2100" s="1" t="s">
        <v>4811</v>
      </c>
      <c r="H2100" s="1"/>
      <c r="I2100" s="1"/>
      <c r="J2100" s="1"/>
      <c r="K2100" s="1"/>
      <c r="L2100">
        <v>1</v>
      </c>
      <c r="M2100">
        <v>1</v>
      </c>
      <c r="N2100" s="1">
        <v>1</v>
      </c>
      <c r="O2100" s="1" t="s">
        <v>5320</v>
      </c>
    </row>
    <row r="2101" spans="1:15" x14ac:dyDescent="0.25">
      <c r="A2101" s="1" t="s">
        <v>5599</v>
      </c>
      <c r="B2101" t="s">
        <v>5600</v>
      </c>
      <c r="C2101" t="s">
        <v>2986</v>
      </c>
      <c r="D2101" t="s">
        <v>50</v>
      </c>
      <c r="E2101" s="1" t="s">
        <v>5059</v>
      </c>
      <c r="F2101" s="1"/>
      <c r="G2101" s="1"/>
      <c r="H2101" s="1"/>
      <c r="I2101" s="1"/>
      <c r="J2101" s="1"/>
      <c r="K2101" s="1"/>
      <c r="L2101">
        <v>0</v>
      </c>
      <c r="M2101">
        <v>0</v>
      </c>
      <c r="N2101" s="1"/>
      <c r="O2101" s="1"/>
    </row>
    <row r="2102" spans="1:15" x14ac:dyDescent="0.25">
      <c r="A2102" s="1" t="s">
        <v>4408</v>
      </c>
      <c r="B2102" t="s">
        <v>4409</v>
      </c>
      <c r="C2102" t="s">
        <v>2986</v>
      </c>
      <c r="D2102" t="s">
        <v>23</v>
      </c>
      <c r="E2102" s="1" t="s">
        <v>5059</v>
      </c>
      <c r="F2102" s="1"/>
      <c r="G2102" s="1"/>
      <c r="H2102" s="1"/>
      <c r="I2102" s="1"/>
      <c r="J2102" s="1"/>
      <c r="K2102" s="1"/>
      <c r="L2102">
        <v>0</v>
      </c>
      <c r="M2102">
        <v>0</v>
      </c>
      <c r="N2102" s="1"/>
      <c r="O2102" s="1"/>
    </row>
    <row r="2103" spans="1:15" x14ac:dyDescent="0.25">
      <c r="A2103" s="1" t="s">
        <v>5214</v>
      </c>
      <c r="B2103" t="s">
        <v>5215</v>
      </c>
      <c r="C2103" t="s">
        <v>2986</v>
      </c>
      <c r="D2103" t="s">
        <v>50</v>
      </c>
      <c r="E2103" s="1" t="s">
        <v>5059</v>
      </c>
      <c r="F2103" s="1"/>
      <c r="G2103" s="1"/>
      <c r="H2103" s="1"/>
      <c r="I2103" s="1"/>
      <c r="J2103" s="1"/>
      <c r="K2103" s="1"/>
      <c r="L2103">
        <v>0</v>
      </c>
      <c r="M2103">
        <v>0</v>
      </c>
      <c r="N2103" s="1"/>
      <c r="O2103" s="1"/>
    </row>
    <row r="2104" spans="1:15" x14ac:dyDescent="0.25">
      <c r="A2104" s="1" t="s">
        <v>5309</v>
      </c>
      <c r="B2104" t="s">
        <v>5310</v>
      </c>
      <c r="C2104" t="s">
        <v>1741</v>
      </c>
      <c r="D2104" t="s">
        <v>23</v>
      </c>
      <c r="E2104" s="1" t="s">
        <v>5059</v>
      </c>
      <c r="F2104" s="1"/>
      <c r="G2104" s="1"/>
      <c r="H2104" s="1"/>
      <c r="I2104" s="1"/>
      <c r="J2104" s="1"/>
      <c r="K2104" s="1"/>
      <c r="L2104">
        <v>0</v>
      </c>
      <c r="M2104">
        <v>0</v>
      </c>
      <c r="N2104" s="1"/>
      <c r="O2104" s="1"/>
    </row>
    <row r="2105" spans="1:15" x14ac:dyDescent="0.25">
      <c r="A2105" s="1" t="s">
        <v>5311</v>
      </c>
      <c r="B2105" t="s">
        <v>5312</v>
      </c>
      <c r="C2105" t="s">
        <v>1741</v>
      </c>
      <c r="D2105" t="s">
        <v>23</v>
      </c>
      <c r="E2105" s="1" t="s">
        <v>5059</v>
      </c>
      <c r="F2105" s="1"/>
      <c r="G2105" s="1"/>
      <c r="H2105" s="1"/>
      <c r="I2105" s="1"/>
      <c r="J2105" s="1"/>
      <c r="K2105" s="1"/>
      <c r="L2105">
        <v>0</v>
      </c>
      <c r="M2105">
        <v>0</v>
      </c>
      <c r="N2105" s="1"/>
      <c r="O2105" s="1"/>
    </row>
    <row r="2106" spans="1:15" x14ac:dyDescent="0.25">
      <c r="A2106" s="1" t="s">
        <v>5434</v>
      </c>
      <c r="B2106" t="s">
        <v>5435</v>
      </c>
      <c r="C2106" t="s">
        <v>1741</v>
      </c>
      <c r="D2106" t="s">
        <v>50</v>
      </c>
      <c r="E2106" s="1" t="s">
        <v>5059</v>
      </c>
      <c r="F2106" s="1" t="s">
        <v>5557</v>
      </c>
      <c r="G2106" s="1" t="s">
        <v>4827</v>
      </c>
      <c r="H2106" s="1"/>
      <c r="I2106" s="1"/>
      <c r="J2106" s="1"/>
      <c r="K2106" s="1" t="s">
        <v>5783</v>
      </c>
      <c r="L2106">
        <v>1</v>
      </c>
      <c r="M2106">
        <v>2</v>
      </c>
      <c r="N2106" s="1"/>
      <c r="O2106" s="1"/>
    </row>
    <row r="2107" spans="1:15" x14ac:dyDescent="0.25">
      <c r="A2107" s="1" t="s">
        <v>2464</v>
      </c>
      <c r="B2107" t="s">
        <v>2465</v>
      </c>
      <c r="C2107" t="s">
        <v>5</v>
      </c>
      <c r="D2107" t="s">
        <v>310</v>
      </c>
      <c r="E2107" s="1" t="s">
        <v>5022</v>
      </c>
      <c r="F2107" s="1" t="s">
        <v>4577</v>
      </c>
      <c r="G2107" s="1" t="s">
        <v>4809</v>
      </c>
      <c r="H2107" s="1" t="s">
        <v>4506</v>
      </c>
      <c r="I2107" s="1"/>
      <c r="J2107" s="1"/>
      <c r="K2107" s="1"/>
      <c r="L2107">
        <v>1</v>
      </c>
      <c r="M2107">
        <v>2</v>
      </c>
      <c r="N2107" s="1">
        <v>1</v>
      </c>
      <c r="O2107" s="1" t="s">
        <v>5320</v>
      </c>
    </row>
    <row r="2108" spans="1:15" x14ac:dyDescent="0.25">
      <c r="A2108" s="1" t="s">
        <v>5116</v>
      </c>
      <c r="B2108" t="s">
        <v>5117</v>
      </c>
      <c r="C2108" t="s">
        <v>5</v>
      </c>
      <c r="D2108" t="s">
        <v>233</v>
      </c>
      <c r="E2108" s="1" t="s">
        <v>5022</v>
      </c>
      <c r="F2108" s="1" t="s">
        <v>5374</v>
      </c>
      <c r="G2108" s="1" t="s">
        <v>4807</v>
      </c>
      <c r="H2108" s="1"/>
      <c r="I2108" s="1"/>
      <c r="J2108" s="1"/>
      <c r="K2108" s="1"/>
      <c r="L2108">
        <v>1</v>
      </c>
      <c r="M2108">
        <v>1</v>
      </c>
      <c r="N2108" s="1">
        <v>1</v>
      </c>
      <c r="O2108" s="1" t="s">
        <v>5320</v>
      </c>
    </row>
    <row r="2109" spans="1:15" x14ac:dyDescent="0.25">
      <c r="A2109" s="1" t="s">
        <v>5313</v>
      </c>
      <c r="B2109" t="s">
        <v>5314</v>
      </c>
      <c r="C2109" t="s">
        <v>2986</v>
      </c>
      <c r="D2109" t="s">
        <v>22</v>
      </c>
      <c r="E2109" s="1" t="s">
        <v>5059</v>
      </c>
      <c r="F2109" s="1" t="s">
        <v>5631</v>
      </c>
      <c r="G2109" s="1" t="s">
        <v>4807</v>
      </c>
      <c r="H2109" s="1"/>
      <c r="I2109" s="1"/>
      <c r="J2109" s="1"/>
      <c r="K2109" s="1"/>
      <c r="L2109">
        <v>1</v>
      </c>
      <c r="M2109">
        <v>1</v>
      </c>
      <c r="N2109" s="1"/>
      <c r="O2109" s="1"/>
    </row>
    <row r="2110" spans="1:15" x14ac:dyDescent="0.25">
      <c r="A2110" s="1" t="s">
        <v>2638</v>
      </c>
      <c r="B2110" t="s">
        <v>2639</v>
      </c>
      <c r="C2110" t="s">
        <v>1741</v>
      </c>
      <c r="D2110" t="s">
        <v>310</v>
      </c>
      <c r="E2110" s="1" t="s">
        <v>5059</v>
      </c>
      <c r="F2110" s="1" t="s">
        <v>5466</v>
      </c>
      <c r="G2110" s="1" t="s">
        <v>4807</v>
      </c>
      <c r="H2110" s="1"/>
      <c r="I2110" s="1"/>
      <c r="J2110" s="1"/>
      <c r="K2110" s="1"/>
      <c r="L2110">
        <v>1</v>
      </c>
      <c r="M2110">
        <v>1</v>
      </c>
      <c r="N2110" s="1"/>
      <c r="O2110" s="1"/>
    </row>
    <row r="2111" spans="1:15" x14ac:dyDescent="0.25">
      <c r="A2111" s="1" t="s">
        <v>5067</v>
      </c>
      <c r="B2111" t="s">
        <v>5068</v>
      </c>
      <c r="C2111" t="s">
        <v>2986</v>
      </c>
      <c r="D2111" t="s">
        <v>7</v>
      </c>
      <c r="E2111" s="1" t="s">
        <v>5059</v>
      </c>
      <c r="F2111" s="1" t="s">
        <v>5385</v>
      </c>
      <c r="G2111" s="1" t="s">
        <v>4807</v>
      </c>
      <c r="H2111" s="1"/>
      <c r="I2111" s="1"/>
      <c r="J2111" s="1"/>
      <c r="K2111" s="1"/>
      <c r="L2111">
        <v>1</v>
      </c>
      <c r="M2111">
        <v>1</v>
      </c>
      <c r="N2111" s="1"/>
      <c r="O2111" s="1"/>
    </row>
    <row r="2112" spans="1:15" x14ac:dyDescent="0.25">
      <c r="A2112" s="1" t="s">
        <v>4410</v>
      </c>
      <c r="B2112" t="s">
        <v>4411</v>
      </c>
      <c r="C2112" t="s">
        <v>2986</v>
      </c>
      <c r="D2112" t="s">
        <v>353</v>
      </c>
      <c r="E2112" s="1" t="s">
        <v>5059</v>
      </c>
      <c r="F2112" s="1"/>
      <c r="G2112" s="1"/>
      <c r="H2112" s="1"/>
      <c r="I2112" s="1"/>
      <c r="J2112" s="1"/>
      <c r="K2112" s="1"/>
      <c r="L2112">
        <v>0</v>
      </c>
      <c r="M2112">
        <v>0</v>
      </c>
      <c r="N2112" s="1"/>
      <c r="O2112" s="1"/>
    </row>
    <row r="2113" spans="1:15" x14ac:dyDescent="0.25">
      <c r="A2113" s="1" t="s">
        <v>5452</v>
      </c>
      <c r="B2113" t="s">
        <v>5453</v>
      </c>
      <c r="C2113" t="s">
        <v>5</v>
      </c>
      <c r="D2113" t="s">
        <v>49</v>
      </c>
      <c r="E2113" s="1" t="s">
        <v>5022</v>
      </c>
      <c r="F2113" s="1"/>
      <c r="G2113" s="1"/>
      <c r="H2113" s="1"/>
      <c r="I2113" s="1"/>
      <c r="J2113" s="1"/>
      <c r="K2113" s="1"/>
      <c r="L2113">
        <v>0</v>
      </c>
      <c r="M2113">
        <v>0</v>
      </c>
      <c r="N2113" s="1">
        <v>1</v>
      </c>
      <c r="O2113" s="1" t="s">
        <v>4807</v>
      </c>
    </row>
    <row r="2114" spans="1:15" x14ac:dyDescent="0.25">
      <c r="A2114" s="1" t="s">
        <v>5502</v>
      </c>
      <c r="B2114" t="s">
        <v>5503</v>
      </c>
      <c r="C2114" t="s">
        <v>5</v>
      </c>
      <c r="D2114" t="s">
        <v>310</v>
      </c>
      <c r="E2114" s="1" t="s">
        <v>5022</v>
      </c>
      <c r="F2114" s="1"/>
      <c r="G2114" s="1"/>
      <c r="H2114" s="1"/>
      <c r="I2114" s="1"/>
      <c r="J2114" s="1"/>
      <c r="K2114" s="1"/>
      <c r="L2114">
        <v>0</v>
      </c>
      <c r="M2114">
        <v>0</v>
      </c>
      <c r="N2114" s="1">
        <v>1</v>
      </c>
      <c r="O2114" s="1" t="s">
        <v>4807</v>
      </c>
    </row>
    <row r="2115" spans="1:15" x14ac:dyDescent="0.25">
      <c r="A2115" s="1" t="s">
        <v>5588</v>
      </c>
      <c r="B2115" t="s">
        <v>5589</v>
      </c>
      <c r="C2115" t="s">
        <v>5</v>
      </c>
      <c r="D2115" t="s">
        <v>49</v>
      </c>
      <c r="E2115" s="1" t="s">
        <v>5022</v>
      </c>
      <c r="F2115" s="1" t="s">
        <v>5263</v>
      </c>
      <c r="G2115" s="1" t="s">
        <v>4807</v>
      </c>
      <c r="H2115" s="1"/>
      <c r="I2115" s="1"/>
      <c r="J2115" s="1"/>
      <c r="K2115" s="1"/>
      <c r="L2115">
        <v>1</v>
      </c>
      <c r="M2115">
        <v>1</v>
      </c>
      <c r="N2115" s="1">
        <v>1</v>
      </c>
      <c r="O2115" s="1" t="s">
        <v>5320</v>
      </c>
    </row>
    <row r="2116" spans="1:15" x14ac:dyDescent="0.25">
      <c r="A2116" s="1" t="s">
        <v>5590</v>
      </c>
      <c r="B2116" t="s">
        <v>5591</v>
      </c>
      <c r="C2116" t="s">
        <v>5</v>
      </c>
      <c r="D2116" t="s">
        <v>49</v>
      </c>
      <c r="E2116" s="1" t="s">
        <v>5022</v>
      </c>
      <c r="F2116" s="1" t="s">
        <v>5381</v>
      </c>
      <c r="G2116" s="1" t="s">
        <v>4807</v>
      </c>
      <c r="H2116" s="1"/>
      <c r="I2116" s="1"/>
      <c r="J2116" s="1"/>
      <c r="K2116" s="1"/>
      <c r="L2116">
        <v>1</v>
      </c>
      <c r="M2116">
        <v>1</v>
      </c>
      <c r="N2116" s="1">
        <v>1</v>
      </c>
      <c r="O2116" s="1" t="s">
        <v>5320</v>
      </c>
    </row>
    <row r="2117" spans="1:15" x14ac:dyDescent="0.25">
      <c r="A2117" t="s">
        <v>4950</v>
      </c>
      <c r="C2117">
        <f>SUBTOTAL(103,Summer_Compliance_Profile__2[TypeOfAgency])</f>
        <v>2115</v>
      </c>
      <c r="E2117">
        <f>SUBTOTAL(103,Summer_Compliance_Profile__2[Programs Operated])</f>
        <v>2115</v>
      </c>
      <c r="L2117">
        <f>SUBTOTAL(109,Summer_Compliance_Profile__2[Declare/Decline])</f>
        <v>1529</v>
      </c>
      <c r="M2117">
        <f>SUBTOTAL(109,Summer_Compliance_Profile__2[Number of Waivers])</f>
        <v>2019</v>
      </c>
      <c r="N2117">
        <f>SUBTOTAL(109,Summer_Compliance_Profile__2[NSLP])</f>
        <v>1215</v>
      </c>
      <c r="O2117">
        <f>SUBTOTAL(103,Summer_Compliance_Profile__2[DD/SNP])</f>
        <v>1215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9F4E8-C20F-49C1-B4CD-3289D9B934F5}">
  <dimension ref="A1:I122"/>
  <sheetViews>
    <sheetView topLeftCell="A13" workbookViewId="0"/>
  </sheetViews>
  <sheetFormatPr defaultRowHeight="15" x14ac:dyDescent="0.25"/>
  <cols>
    <col min="1" max="1" width="7.7109375" bestFit="1" customWidth="1"/>
    <col min="2" max="2" width="65.28515625" bestFit="1" customWidth="1"/>
    <col min="3" max="3" width="6.42578125" bestFit="1" customWidth="1"/>
    <col min="4" max="4" width="20.7109375" bestFit="1" customWidth="1"/>
    <col min="5" max="5" width="17.7109375" bestFit="1" customWidth="1"/>
    <col min="6" max="6" width="10.140625" bestFit="1" customWidth="1"/>
    <col min="7" max="7" width="17.7109375" bestFit="1" customWidth="1"/>
    <col min="8" max="9" width="4.140625" style="16" customWidth="1"/>
  </cols>
  <sheetData>
    <row r="1" spans="1:9" x14ac:dyDescent="0.25">
      <c r="A1" t="s">
        <v>4412</v>
      </c>
      <c r="B1" t="s">
        <v>0</v>
      </c>
      <c r="C1" t="s">
        <v>2</v>
      </c>
      <c r="D1" t="s">
        <v>5069</v>
      </c>
      <c r="E1" t="s">
        <v>5074</v>
      </c>
      <c r="F1" t="s">
        <v>5558</v>
      </c>
      <c r="G1" s="16"/>
      <c r="I1"/>
    </row>
    <row r="2" spans="1:9" x14ac:dyDescent="0.25">
      <c r="A2" s="1" t="s">
        <v>77</v>
      </c>
      <c r="B2" t="s">
        <v>78</v>
      </c>
      <c r="C2">
        <v>2</v>
      </c>
      <c r="D2" s="1" t="s">
        <v>5024</v>
      </c>
      <c r="E2">
        <v>0</v>
      </c>
      <c r="F2" t="str">
        <f>INDEX('[1]Sponsor Profile Report'!$J$8:$J$1223,MATCH(A2,'[1]Sponsor Profile Report'!$A$8:$A$1223,0))</f>
        <v>Public</v>
      </c>
      <c r="G2" s="16"/>
      <c r="I2"/>
    </row>
    <row r="3" spans="1:9" x14ac:dyDescent="0.25">
      <c r="A3" s="1" t="s">
        <v>83</v>
      </c>
      <c r="B3" t="s">
        <v>84</v>
      </c>
      <c r="C3">
        <v>12</v>
      </c>
      <c r="D3" s="1" t="s">
        <v>5022</v>
      </c>
      <c r="E3">
        <v>0</v>
      </c>
      <c r="F3" t="str">
        <f>INDEX('[1]Sponsor Profile Report'!$J$8:$J$1223,MATCH(A3,'[1]Sponsor Profile Report'!$A$8:$A$1223,0))</f>
        <v>Charter</v>
      </c>
      <c r="G3" s="16" t="s">
        <v>5076</v>
      </c>
      <c r="H3" s="16">
        <f>COUNTIF($C$2:$C$49,"1")</f>
        <v>0</v>
      </c>
      <c r="I3"/>
    </row>
    <row r="4" spans="1:9" x14ac:dyDescent="0.25">
      <c r="A4" s="1" t="s">
        <v>319</v>
      </c>
      <c r="B4" t="s">
        <v>320</v>
      </c>
      <c r="C4">
        <v>10</v>
      </c>
      <c r="D4" s="1" t="s">
        <v>5022</v>
      </c>
      <c r="E4">
        <v>0</v>
      </c>
      <c r="F4" t="str">
        <f>INDEX('[1]Sponsor Profile Report'!$J$8:$J$1223,MATCH(A4,'[1]Sponsor Profile Report'!$A$8:$A$1223,0))</f>
        <v>Public</v>
      </c>
      <c r="G4" s="16" t="s">
        <v>5077</v>
      </c>
      <c r="H4" s="16">
        <f>COUNTIF($C$2:$C$49,"2")</f>
        <v>4</v>
      </c>
      <c r="I4"/>
    </row>
    <row r="5" spans="1:9" x14ac:dyDescent="0.25">
      <c r="A5" s="1" t="s">
        <v>329</v>
      </c>
      <c r="B5" t="s">
        <v>330</v>
      </c>
      <c r="C5">
        <v>10</v>
      </c>
      <c r="D5" s="1" t="s">
        <v>5022</v>
      </c>
      <c r="E5">
        <v>0</v>
      </c>
      <c r="F5" t="str">
        <f>INDEX('[1]Sponsor Profile Report'!$J$8:$J$1223,MATCH(A5,'[1]Sponsor Profile Report'!$A$8:$A$1223,0))</f>
        <v>Public</v>
      </c>
      <c r="G5" s="16" t="s">
        <v>5078</v>
      </c>
      <c r="H5" s="16">
        <f>COUNTIF($C$2:$C$49,"3")</f>
        <v>2</v>
      </c>
      <c r="I5"/>
    </row>
    <row r="6" spans="1:9" x14ac:dyDescent="0.25">
      <c r="A6" s="1" t="s">
        <v>1867</v>
      </c>
      <c r="B6" t="s">
        <v>1868</v>
      </c>
      <c r="C6">
        <v>11</v>
      </c>
      <c r="D6" s="1" t="s">
        <v>5022</v>
      </c>
      <c r="E6">
        <v>0</v>
      </c>
      <c r="F6" t="str">
        <f>INDEX('[1]Sponsor Profile Report'!$J$8:$J$1223,MATCH(A6,'[1]Sponsor Profile Report'!$A$8:$A$1223,0))</f>
        <v>Public</v>
      </c>
      <c r="G6" s="16" t="s">
        <v>5079</v>
      </c>
      <c r="H6" s="16">
        <f>COUNTIF($C$2:$C$49,"4")</f>
        <v>2</v>
      </c>
      <c r="I6"/>
    </row>
    <row r="7" spans="1:9" x14ac:dyDescent="0.25">
      <c r="A7" s="1" t="s">
        <v>1869</v>
      </c>
      <c r="B7" t="s">
        <v>1870</v>
      </c>
      <c r="C7">
        <v>12</v>
      </c>
      <c r="D7" s="1" t="s">
        <v>5023</v>
      </c>
      <c r="E7">
        <v>0</v>
      </c>
      <c r="F7" t="str">
        <f>INDEX('[1]Sponsor Profile Report'!$J$8:$J$1223,MATCH(A7,'[1]Sponsor Profile Report'!$A$8:$A$1223,0))</f>
        <v>Public</v>
      </c>
      <c r="G7" s="16" t="s">
        <v>5080</v>
      </c>
      <c r="H7" s="16">
        <f>COUNTIF($C$2:$C$49,"5")</f>
        <v>1</v>
      </c>
      <c r="I7"/>
    </row>
    <row r="8" spans="1:9" x14ac:dyDescent="0.25">
      <c r="A8" s="1" t="s">
        <v>1871</v>
      </c>
      <c r="B8" t="s">
        <v>1872</v>
      </c>
      <c r="C8">
        <v>17</v>
      </c>
      <c r="D8" s="1" t="s">
        <v>5022</v>
      </c>
      <c r="E8">
        <v>0</v>
      </c>
      <c r="F8" t="str">
        <f>INDEX('[1]Sponsor Profile Report'!$J$8:$J$1223,MATCH(A8,'[1]Sponsor Profile Report'!$A$8:$A$1223,0))</f>
        <v>Public</v>
      </c>
      <c r="G8" s="16" t="s">
        <v>5081</v>
      </c>
      <c r="H8" s="16">
        <f>COUNTIF($C$2:$C$49,"6")</f>
        <v>1</v>
      </c>
      <c r="I8"/>
    </row>
    <row r="9" spans="1:9" x14ac:dyDescent="0.25">
      <c r="A9" s="1" t="s">
        <v>1893</v>
      </c>
      <c r="B9" t="s">
        <v>2297</v>
      </c>
      <c r="C9">
        <v>10</v>
      </c>
      <c r="D9" s="1" t="s">
        <v>5022</v>
      </c>
      <c r="E9">
        <v>0</v>
      </c>
      <c r="F9" t="str">
        <f>INDEX('[1]Sponsor Profile Report'!$J$8:$J$1223,MATCH(A9,'[1]Sponsor Profile Report'!$A$8:$A$1223,0))</f>
        <v>Charter</v>
      </c>
      <c r="G9" s="16" t="s">
        <v>5082</v>
      </c>
      <c r="H9" s="16">
        <f>COUNTIF($C$2:$C$49,"7")</f>
        <v>0</v>
      </c>
      <c r="I9"/>
    </row>
    <row r="10" spans="1:9" x14ac:dyDescent="0.25">
      <c r="A10" s="1" t="s">
        <v>1895</v>
      </c>
      <c r="B10" t="s">
        <v>1896</v>
      </c>
      <c r="C10">
        <v>10</v>
      </c>
      <c r="D10" s="1" t="s">
        <v>5022</v>
      </c>
      <c r="E10">
        <v>0</v>
      </c>
      <c r="F10" t="str">
        <f>INDEX('[1]Sponsor Profile Report'!$J$8:$J$1223,MATCH(A10,'[1]Sponsor Profile Report'!$A$8:$A$1223,0))</f>
        <v>Charter</v>
      </c>
      <c r="G10" s="16" t="s">
        <v>5083</v>
      </c>
      <c r="H10" s="16">
        <f>COUNTIF($C$2:$C$49,"8")</f>
        <v>0</v>
      </c>
      <c r="I10"/>
    </row>
    <row r="11" spans="1:9" x14ac:dyDescent="0.25">
      <c r="A11" s="1" t="s">
        <v>1903</v>
      </c>
      <c r="B11" t="s">
        <v>1904</v>
      </c>
      <c r="C11">
        <v>16</v>
      </c>
      <c r="D11" s="1" t="s">
        <v>5022</v>
      </c>
      <c r="E11">
        <v>0</v>
      </c>
      <c r="F11" t="str">
        <f>INDEX('[1]Sponsor Profile Report'!$J$8:$J$1223,MATCH(A11,'[1]Sponsor Profile Report'!$A$8:$A$1223,0))</f>
        <v>Public</v>
      </c>
      <c r="G11" s="16" t="s">
        <v>5084</v>
      </c>
      <c r="H11" s="16">
        <f>COUNTIF($C$2:$C$49,"9")</f>
        <v>1</v>
      </c>
      <c r="I11"/>
    </row>
    <row r="12" spans="1:9" x14ac:dyDescent="0.25">
      <c r="A12" s="1" t="s">
        <v>1913</v>
      </c>
      <c r="B12" t="s">
        <v>1914</v>
      </c>
      <c r="C12">
        <v>3</v>
      </c>
      <c r="D12" s="1" t="s">
        <v>5022</v>
      </c>
      <c r="E12">
        <v>0</v>
      </c>
      <c r="F12" t="str">
        <f>INDEX('[1]Sponsor Profile Report'!$J$8:$J$1223,MATCH(A12,'[1]Sponsor Profile Report'!$A$8:$A$1223,0))</f>
        <v>Public</v>
      </c>
      <c r="G12" s="16" t="s">
        <v>5085</v>
      </c>
      <c r="H12" s="16">
        <f>COUNTIF($C$2:$C$49,"10")</f>
        <v>12</v>
      </c>
      <c r="I12"/>
    </row>
    <row r="13" spans="1:9" x14ac:dyDescent="0.25">
      <c r="A13" s="1" t="s">
        <v>494</v>
      </c>
      <c r="B13" t="s">
        <v>495</v>
      </c>
      <c r="C13">
        <v>10</v>
      </c>
      <c r="D13" s="1" t="s">
        <v>5022</v>
      </c>
      <c r="E13">
        <v>0</v>
      </c>
      <c r="F13" t="str">
        <f>INDEX('[1]Sponsor Profile Report'!$J$8:$J$1223,MATCH(A13,'[1]Sponsor Profile Report'!$A$8:$A$1223,0))</f>
        <v>Public</v>
      </c>
      <c r="G13" s="16" t="s">
        <v>5086</v>
      </c>
      <c r="H13" s="16">
        <f>COUNTIF($C$2:$C$49,"11")</f>
        <v>2</v>
      </c>
      <c r="I13"/>
    </row>
    <row r="14" spans="1:9" x14ac:dyDescent="0.25">
      <c r="A14" s="1" t="s">
        <v>508</v>
      </c>
      <c r="B14" t="s">
        <v>509</v>
      </c>
      <c r="C14">
        <v>19</v>
      </c>
      <c r="D14" s="1" t="s">
        <v>5022</v>
      </c>
      <c r="E14">
        <v>0</v>
      </c>
      <c r="F14" t="str">
        <f>INDEX('[1]Sponsor Profile Report'!$J$8:$J$1223,MATCH(A14,'[1]Sponsor Profile Report'!$A$8:$A$1223,0))</f>
        <v>Charter</v>
      </c>
      <c r="G14" s="16" t="s">
        <v>5087</v>
      </c>
      <c r="H14" s="16">
        <f>COUNTIF($C$2:$C$49,"12")</f>
        <v>4</v>
      </c>
      <c r="I14"/>
    </row>
    <row r="15" spans="1:9" x14ac:dyDescent="0.25">
      <c r="A15" s="1" t="s">
        <v>564</v>
      </c>
      <c r="B15" t="s">
        <v>565</v>
      </c>
      <c r="C15">
        <v>17</v>
      </c>
      <c r="D15" s="1" t="s">
        <v>5024</v>
      </c>
      <c r="E15">
        <v>0</v>
      </c>
      <c r="F15" t="str">
        <f>INDEX('[1]Sponsor Profile Report'!$J$8:$J$1223,MATCH(A15,'[1]Sponsor Profile Report'!$A$8:$A$1223,0))</f>
        <v>Public</v>
      </c>
      <c r="G15" s="16" t="s">
        <v>5088</v>
      </c>
      <c r="H15" s="16">
        <f>COUNTIF($C$2:$C$49,"13")</f>
        <v>1</v>
      </c>
      <c r="I15"/>
    </row>
    <row r="16" spans="1:9" x14ac:dyDescent="0.25">
      <c r="A16" s="1" t="s">
        <v>646</v>
      </c>
      <c r="B16" t="s">
        <v>647</v>
      </c>
      <c r="C16">
        <v>10</v>
      </c>
      <c r="D16" s="1" t="s">
        <v>5022</v>
      </c>
      <c r="E16">
        <v>0</v>
      </c>
      <c r="F16" t="str">
        <f>INDEX('[1]Sponsor Profile Report'!$J$8:$J$1223,MATCH(A16,'[1]Sponsor Profile Report'!$A$8:$A$1223,0))</f>
        <v>Public</v>
      </c>
      <c r="G16" s="16" t="s">
        <v>5089</v>
      </c>
      <c r="H16" s="16">
        <f>COUNTIF($C$2:$C$49,"14")</f>
        <v>0</v>
      </c>
      <c r="I16"/>
    </row>
    <row r="17" spans="1:9" x14ac:dyDescent="0.25">
      <c r="A17" s="1" t="s">
        <v>674</v>
      </c>
      <c r="B17" t="s">
        <v>675</v>
      </c>
      <c r="C17">
        <v>17</v>
      </c>
      <c r="D17" s="1" t="s">
        <v>5022</v>
      </c>
      <c r="E17">
        <v>0</v>
      </c>
      <c r="F17" t="str">
        <f>INDEX('[1]Sponsor Profile Report'!$J$8:$J$1223,MATCH(A17,'[1]Sponsor Profile Report'!$A$8:$A$1223,0))</f>
        <v>Public</v>
      </c>
      <c r="G17" s="16" t="s">
        <v>5090</v>
      </c>
      <c r="H17" s="16">
        <f>COUNTIF($C$2:$C$49,"15")</f>
        <v>0</v>
      </c>
      <c r="I17"/>
    </row>
    <row r="18" spans="1:9" x14ac:dyDescent="0.25">
      <c r="A18" s="1" t="s">
        <v>1989</v>
      </c>
      <c r="B18" t="s">
        <v>1990</v>
      </c>
      <c r="C18">
        <v>4</v>
      </c>
      <c r="D18" s="1" t="s">
        <v>5023</v>
      </c>
      <c r="E18">
        <v>0</v>
      </c>
      <c r="F18" t="str">
        <f>INDEX('[1]Sponsor Profile Report'!$J$8:$J$1223,MATCH(A18,'[1]Sponsor Profile Report'!$A$8:$A$1223,0))</f>
        <v>Charter</v>
      </c>
      <c r="G18" s="16" t="s">
        <v>5091</v>
      </c>
      <c r="H18" s="16">
        <f>COUNTIF($C$2:$C$49,"16")</f>
        <v>2</v>
      </c>
      <c r="I18"/>
    </row>
    <row r="19" spans="1:9" x14ac:dyDescent="0.25">
      <c r="A19" s="1" t="s">
        <v>2017</v>
      </c>
      <c r="B19" t="s">
        <v>2018</v>
      </c>
      <c r="C19">
        <v>17</v>
      </c>
      <c r="D19" s="1" t="s">
        <v>5023</v>
      </c>
      <c r="E19">
        <v>0</v>
      </c>
      <c r="F19" t="str">
        <f>INDEX('[1]Sponsor Profile Report'!$J$8:$J$1223,MATCH(A19,'[1]Sponsor Profile Report'!$A$8:$A$1223,0))</f>
        <v>Public</v>
      </c>
      <c r="G19" s="16" t="s">
        <v>5092</v>
      </c>
      <c r="H19" s="16">
        <f>COUNTIF($C$2:$C$49,"17")</f>
        <v>8</v>
      </c>
      <c r="I19"/>
    </row>
    <row r="20" spans="1:9" x14ac:dyDescent="0.25">
      <c r="A20" s="1" t="s">
        <v>2031</v>
      </c>
      <c r="B20" t="s">
        <v>2032</v>
      </c>
      <c r="C20">
        <v>19</v>
      </c>
      <c r="D20" s="1" t="s">
        <v>5022</v>
      </c>
      <c r="E20">
        <v>0</v>
      </c>
      <c r="F20" t="str">
        <f>INDEX('[1]Sponsor Profile Report'!$J$8:$J$1223,MATCH(A20,'[1]Sponsor Profile Report'!$A$8:$A$1223,0))</f>
        <v>Public</v>
      </c>
      <c r="G20" s="16" t="s">
        <v>5093</v>
      </c>
      <c r="H20" s="16">
        <f>COUNTIF($C$2:$C$49,"18")</f>
        <v>0</v>
      </c>
      <c r="I20"/>
    </row>
    <row r="21" spans="1:9" x14ac:dyDescent="0.25">
      <c r="A21" s="1" t="s">
        <v>905</v>
      </c>
      <c r="B21" t="s">
        <v>906</v>
      </c>
      <c r="C21">
        <v>10</v>
      </c>
      <c r="D21" s="1" t="s">
        <v>5022</v>
      </c>
      <c r="E21">
        <v>0</v>
      </c>
      <c r="F21" t="str">
        <f>INDEX('[1]Sponsor Profile Report'!$J$8:$J$1223,MATCH(A21,'[1]Sponsor Profile Report'!$A$8:$A$1223,0))</f>
        <v>Public</v>
      </c>
      <c r="G21" s="16" t="s">
        <v>5094</v>
      </c>
      <c r="H21" s="16">
        <f>COUNTIF($C$2:$C$49,"19")</f>
        <v>6</v>
      </c>
      <c r="I21"/>
    </row>
    <row r="22" spans="1:9" x14ac:dyDescent="0.25">
      <c r="A22" s="1" t="s">
        <v>961</v>
      </c>
      <c r="B22" t="s">
        <v>962</v>
      </c>
      <c r="C22">
        <v>2</v>
      </c>
      <c r="D22" s="1" t="s">
        <v>5022</v>
      </c>
      <c r="E22">
        <v>0</v>
      </c>
      <c r="F22" t="str">
        <f>INDEX('[1]Sponsor Profile Report'!$J$8:$J$1223,MATCH(A22,'[1]Sponsor Profile Report'!$A$8:$A$1223,0))</f>
        <v>Public</v>
      </c>
      <c r="G22" s="16" t="s">
        <v>5095</v>
      </c>
      <c r="H22" s="16">
        <f>COUNTIF($C$2:$C$49,"20")</f>
        <v>2</v>
      </c>
      <c r="I22"/>
    </row>
    <row r="23" spans="1:9" x14ac:dyDescent="0.25">
      <c r="A23" s="1" t="s">
        <v>997</v>
      </c>
      <c r="B23" t="s">
        <v>998</v>
      </c>
      <c r="C23">
        <v>10</v>
      </c>
      <c r="D23" s="1" t="s">
        <v>5022</v>
      </c>
      <c r="E23">
        <v>0</v>
      </c>
      <c r="F23" t="str">
        <f>INDEX('[1]Sponsor Profile Report'!$J$8:$J$1223,MATCH(A23,'[1]Sponsor Profile Report'!$A$8:$A$1223,0))</f>
        <v>Public</v>
      </c>
      <c r="G23" s="16"/>
      <c r="I23"/>
    </row>
    <row r="24" spans="1:9" x14ac:dyDescent="0.25">
      <c r="A24" s="1" t="s">
        <v>1001</v>
      </c>
      <c r="B24" t="s">
        <v>1002</v>
      </c>
      <c r="C24">
        <v>10</v>
      </c>
      <c r="D24" s="1" t="s">
        <v>5022</v>
      </c>
      <c r="E24">
        <v>0</v>
      </c>
      <c r="F24" t="str">
        <f>INDEX('[1]Sponsor Profile Report'!$J$8:$J$1223,MATCH(A24,'[1]Sponsor Profile Report'!$A$8:$A$1223,0))</f>
        <v>Public</v>
      </c>
      <c r="G24" s="16"/>
      <c r="I24"/>
    </row>
    <row r="25" spans="1:9" x14ac:dyDescent="0.25">
      <c r="A25" s="1" t="s">
        <v>1075</v>
      </c>
      <c r="B25" t="s">
        <v>1076</v>
      </c>
      <c r="C25">
        <v>2</v>
      </c>
      <c r="D25" s="1" t="s">
        <v>5022</v>
      </c>
      <c r="E25">
        <v>0</v>
      </c>
      <c r="F25" t="str">
        <f>INDEX('[1]Sponsor Profile Report'!$J$8:$J$1223,MATCH(A25,'[1]Sponsor Profile Report'!$A$8:$A$1223,0))</f>
        <v>Public</v>
      </c>
      <c r="G25" s="16"/>
      <c r="I25"/>
    </row>
    <row r="26" spans="1:9" x14ac:dyDescent="0.25">
      <c r="A26" s="1" t="s">
        <v>2101</v>
      </c>
      <c r="B26" t="s">
        <v>2102</v>
      </c>
      <c r="C26">
        <v>17</v>
      </c>
      <c r="D26" s="1" t="s">
        <v>5022</v>
      </c>
      <c r="E26">
        <v>0</v>
      </c>
      <c r="F26" t="str">
        <f>INDEX('[1]Sponsor Profile Report'!$J$8:$J$1223,MATCH(A26,'[1]Sponsor Profile Report'!$A$8:$A$1223,0))</f>
        <v>Public</v>
      </c>
      <c r="G26" s="16"/>
      <c r="I26"/>
    </row>
    <row r="27" spans="1:9" x14ac:dyDescent="0.25">
      <c r="A27" s="1" t="s">
        <v>1302</v>
      </c>
      <c r="B27" t="s">
        <v>1303</v>
      </c>
      <c r="C27">
        <v>11</v>
      </c>
      <c r="D27" s="1" t="s">
        <v>5022</v>
      </c>
      <c r="E27">
        <v>0</v>
      </c>
      <c r="F27" t="str">
        <f>INDEX('[1]Sponsor Profile Report'!$J$8:$J$1223,MATCH(A27,'[1]Sponsor Profile Report'!$A$8:$A$1223,0))</f>
        <v>Public</v>
      </c>
      <c r="G27" s="16"/>
      <c r="I27"/>
    </row>
    <row r="28" spans="1:9" x14ac:dyDescent="0.25">
      <c r="A28" s="1" t="s">
        <v>2205</v>
      </c>
      <c r="B28" t="s">
        <v>2206</v>
      </c>
      <c r="C28">
        <v>17</v>
      </c>
      <c r="D28" s="1" t="s">
        <v>5023</v>
      </c>
      <c r="E28">
        <v>0</v>
      </c>
      <c r="F28" t="str">
        <f>INDEX('[1]Sponsor Profile Report'!$J$8:$J$1223,MATCH(A28,'[1]Sponsor Profile Report'!$A$8:$A$1223,0))</f>
        <v>Public</v>
      </c>
      <c r="G28" s="16"/>
      <c r="I28"/>
    </row>
    <row r="29" spans="1:9" x14ac:dyDescent="0.25">
      <c r="A29" s="1" t="s">
        <v>2227</v>
      </c>
      <c r="B29" t="s">
        <v>2228</v>
      </c>
      <c r="C29">
        <v>5</v>
      </c>
      <c r="D29" s="1" t="s">
        <v>5022</v>
      </c>
      <c r="E29">
        <v>0</v>
      </c>
      <c r="F29" t="str">
        <f>INDEX('[1]Sponsor Profile Report'!$J$8:$J$1223,MATCH(A29,'[1]Sponsor Profile Report'!$A$8:$A$1223,0))</f>
        <v>Public</v>
      </c>
      <c r="G29" s="16"/>
      <c r="I29"/>
    </row>
    <row r="30" spans="1:9" x14ac:dyDescent="0.25">
      <c r="A30" s="1" t="s">
        <v>1621</v>
      </c>
      <c r="B30" t="s">
        <v>1622</v>
      </c>
      <c r="C30">
        <v>3</v>
      </c>
      <c r="D30" s="1" t="s">
        <v>5022</v>
      </c>
      <c r="E30">
        <v>0</v>
      </c>
      <c r="F30" t="str">
        <f>INDEX('[1]Sponsor Profile Report'!$J$8:$J$1223,MATCH(A30,'[1]Sponsor Profile Report'!$A$8:$A$1223,0))</f>
        <v>Public</v>
      </c>
      <c r="G30" s="16"/>
      <c r="I30"/>
    </row>
    <row r="31" spans="1:9" x14ac:dyDescent="0.25">
      <c r="A31" s="1" t="s">
        <v>1663</v>
      </c>
      <c r="B31" t="s">
        <v>1664</v>
      </c>
      <c r="C31">
        <v>9</v>
      </c>
      <c r="D31" s="1" t="s">
        <v>5022</v>
      </c>
      <c r="E31">
        <v>0</v>
      </c>
      <c r="F31" t="str">
        <f>INDEX('[1]Sponsor Profile Report'!$J$8:$J$1223,MATCH(A31,'[1]Sponsor Profile Report'!$A$8:$A$1223,0))</f>
        <v>Public</v>
      </c>
      <c r="G31" s="16"/>
      <c r="I31"/>
    </row>
    <row r="32" spans="1:9" x14ac:dyDescent="0.25">
      <c r="A32" s="1" t="s">
        <v>1737</v>
      </c>
      <c r="B32" t="s">
        <v>1738</v>
      </c>
      <c r="C32">
        <v>19</v>
      </c>
      <c r="D32" s="1" t="s">
        <v>5022</v>
      </c>
      <c r="E32">
        <v>0</v>
      </c>
      <c r="F32" t="str">
        <f>INDEX('[1]Sponsor Profile Report'!$J$8:$J$1223,MATCH(A32,'[1]Sponsor Profile Report'!$A$8:$A$1223,0))</f>
        <v>Charter</v>
      </c>
      <c r="G32" s="16"/>
      <c r="I32"/>
    </row>
    <row r="33" spans="1:9" hidden="1" x14ac:dyDescent="0.25">
      <c r="A33" s="1" t="s">
        <v>2263</v>
      </c>
      <c r="B33" t="s">
        <v>2264</v>
      </c>
      <c r="C33">
        <v>19</v>
      </c>
      <c r="D33" s="1" t="s">
        <v>5023</v>
      </c>
      <c r="E33">
        <v>0</v>
      </c>
      <c r="F33" t="str">
        <f>INDEX('[1]Sponsor Profile Report'!$J$8:$J$1223,MATCH(A33,'[1]Sponsor Profile Report'!$A$8:$A$1223,0))</f>
        <v>RCCI</v>
      </c>
      <c r="G33" s="16"/>
      <c r="I33"/>
    </row>
    <row r="34" spans="1:9" x14ac:dyDescent="0.25">
      <c r="A34" s="1" t="s">
        <v>2267</v>
      </c>
      <c r="B34" t="s">
        <v>2268</v>
      </c>
      <c r="C34">
        <v>19</v>
      </c>
      <c r="D34" s="1" t="s">
        <v>5022</v>
      </c>
      <c r="E34">
        <v>0</v>
      </c>
      <c r="F34" t="str">
        <f>INDEX('[1]Sponsor Profile Report'!$J$8:$J$1223,MATCH(A34,'[1]Sponsor Profile Report'!$A$8:$A$1223,0))</f>
        <v>Private</v>
      </c>
      <c r="G34" s="16"/>
      <c r="I34"/>
    </row>
    <row r="35" spans="1:9" hidden="1" x14ac:dyDescent="0.25">
      <c r="A35" s="1" t="s">
        <v>2271</v>
      </c>
      <c r="B35" t="s">
        <v>2272</v>
      </c>
      <c r="C35">
        <v>19</v>
      </c>
      <c r="D35" s="1" t="s">
        <v>5023</v>
      </c>
      <c r="E35">
        <v>0</v>
      </c>
      <c r="F35" t="str">
        <f>INDEX('[1]Sponsor Profile Report'!$J$8:$J$1223,MATCH(A35,'[1]Sponsor Profile Report'!$A$8:$A$1223,0))</f>
        <v>RCCI</v>
      </c>
      <c r="G35" s="16"/>
      <c r="I35"/>
    </row>
    <row r="36" spans="1:9" hidden="1" x14ac:dyDescent="0.25">
      <c r="A36" s="1" t="s">
        <v>2275</v>
      </c>
      <c r="B36" t="s">
        <v>2276</v>
      </c>
      <c r="C36">
        <v>16</v>
      </c>
      <c r="D36" s="1" t="s">
        <v>5023</v>
      </c>
      <c r="E36">
        <v>0</v>
      </c>
      <c r="F36" t="e">
        <f>INDEX('[1]Sponsor Profile Report'!$J$8:$J$1223,MATCH(A36,'[1]Sponsor Profile Report'!$A$8:$A$1223,0))</f>
        <v>#N/A</v>
      </c>
      <c r="G36" s="16"/>
      <c r="I36"/>
    </row>
    <row r="37" spans="1:9" hidden="1" x14ac:dyDescent="0.25">
      <c r="A37" s="1" t="s">
        <v>2277</v>
      </c>
      <c r="B37" t="s">
        <v>2278</v>
      </c>
      <c r="C37">
        <v>2</v>
      </c>
      <c r="D37" s="1" t="s">
        <v>5023</v>
      </c>
      <c r="E37">
        <v>0</v>
      </c>
      <c r="F37" t="str">
        <f>INDEX('[1]Sponsor Profile Report'!$J$8:$J$1223,MATCH(A37,'[1]Sponsor Profile Report'!$A$8:$A$1223,0))</f>
        <v>RCCI</v>
      </c>
      <c r="G37" s="16"/>
      <c r="I37"/>
    </row>
    <row r="38" spans="1:9" hidden="1" x14ac:dyDescent="0.25">
      <c r="A38" s="1" t="s">
        <v>2280</v>
      </c>
      <c r="B38" t="s">
        <v>2281</v>
      </c>
      <c r="C38">
        <v>10</v>
      </c>
      <c r="D38" s="1" t="s">
        <v>5023</v>
      </c>
      <c r="E38">
        <v>0</v>
      </c>
      <c r="F38" t="str">
        <f>INDEX('[1]Sponsor Profile Report'!$J$8:$J$1223,MATCH(A38,'[1]Sponsor Profile Report'!$A$8:$A$1223,0))</f>
        <v>RCCI</v>
      </c>
      <c r="G38" s="16"/>
      <c r="I38"/>
    </row>
    <row r="39" spans="1:9" x14ac:dyDescent="0.25">
      <c r="A39" s="1" t="s">
        <v>2282</v>
      </c>
      <c r="B39" t="s">
        <v>2283</v>
      </c>
      <c r="C39">
        <v>10</v>
      </c>
      <c r="D39" s="1" t="s">
        <v>5022</v>
      </c>
      <c r="E39">
        <v>0</v>
      </c>
      <c r="F39" t="str">
        <f>INDEX('[1]Sponsor Profile Report'!$J$8:$J$1223,MATCH(A39,'[1]Sponsor Profile Report'!$A$8:$A$1223,0))</f>
        <v>Private</v>
      </c>
      <c r="G39" s="16"/>
      <c r="I39"/>
    </row>
    <row r="40" spans="1:9" hidden="1" x14ac:dyDescent="0.25">
      <c r="A40" s="1" t="s">
        <v>2294</v>
      </c>
      <c r="B40" t="s">
        <v>2295</v>
      </c>
      <c r="C40">
        <v>17</v>
      </c>
      <c r="D40" s="1" t="s">
        <v>5023</v>
      </c>
      <c r="E40">
        <v>0</v>
      </c>
      <c r="F40" t="str">
        <f>INDEX('[1]Sponsor Profile Report'!$J$8:$J$1223,MATCH(A40,'[1]Sponsor Profile Report'!$A$8:$A$1223,0))</f>
        <v>RCCI</v>
      </c>
      <c r="G40" s="16"/>
      <c r="I40"/>
    </row>
    <row r="41" spans="1:9" hidden="1" x14ac:dyDescent="0.25">
      <c r="A41" s="1" t="s">
        <v>2302</v>
      </c>
      <c r="B41" t="s">
        <v>2303</v>
      </c>
      <c r="C41">
        <v>4</v>
      </c>
      <c r="D41" s="1" t="s">
        <v>5023</v>
      </c>
      <c r="E41">
        <v>0</v>
      </c>
      <c r="F41" t="str">
        <f>INDEX('[1]Sponsor Profile Report'!$J$8:$J$1223,MATCH(A41,'[1]Sponsor Profile Report'!$A$8:$A$1223,0))</f>
        <v>RCCI</v>
      </c>
      <c r="G41" s="16"/>
      <c r="I41"/>
    </row>
    <row r="42" spans="1:9" hidden="1" x14ac:dyDescent="0.25">
      <c r="A42" s="1" t="s">
        <v>2322</v>
      </c>
      <c r="B42" t="s">
        <v>2323</v>
      </c>
      <c r="C42">
        <v>13</v>
      </c>
      <c r="D42" s="1" t="s">
        <v>5023</v>
      </c>
      <c r="E42">
        <v>0</v>
      </c>
      <c r="F42" t="str">
        <f>INDEX('[1]Sponsor Profile Report'!$J$8:$J$1223,MATCH(A42,'[1]Sponsor Profile Report'!$A$8:$A$1223,0))</f>
        <v>RCCI</v>
      </c>
      <c r="G42" s="16"/>
      <c r="I42"/>
    </row>
    <row r="43" spans="1:9" hidden="1" x14ac:dyDescent="0.25">
      <c r="A43" s="1" t="s">
        <v>2328</v>
      </c>
      <c r="B43" t="s">
        <v>2329</v>
      </c>
      <c r="C43">
        <v>12</v>
      </c>
      <c r="D43" s="1" t="s">
        <v>5022</v>
      </c>
      <c r="E43">
        <v>0</v>
      </c>
      <c r="F43" t="str">
        <f>INDEX('[1]Sponsor Profile Report'!$J$8:$J$1223,MATCH(A43,'[1]Sponsor Profile Report'!$A$8:$A$1223,0))</f>
        <v>RCCI</v>
      </c>
      <c r="G43" s="16"/>
      <c r="I43"/>
    </row>
    <row r="44" spans="1:9" hidden="1" x14ac:dyDescent="0.25">
      <c r="A44" s="1" t="s">
        <v>2340</v>
      </c>
      <c r="B44" t="s">
        <v>2341</v>
      </c>
      <c r="C44">
        <v>17</v>
      </c>
      <c r="D44" s="1" t="s">
        <v>5023</v>
      </c>
      <c r="E44">
        <v>0</v>
      </c>
      <c r="F44" t="str">
        <f>INDEX('[1]Sponsor Profile Report'!$J$8:$J$1223,MATCH(A44,'[1]Sponsor Profile Report'!$A$8:$A$1223,0))</f>
        <v>RCCI</v>
      </c>
      <c r="G44" s="16"/>
      <c r="I44"/>
    </row>
    <row r="45" spans="1:9" hidden="1" x14ac:dyDescent="0.25">
      <c r="A45" s="1" t="s">
        <v>2342</v>
      </c>
      <c r="B45" t="s">
        <v>2343</v>
      </c>
      <c r="C45">
        <v>20</v>
      </c>
      <c r="D45" s="1" t="s">
        <v>5022</v>
      </c>
      <c r="E45">
        <v>0</v>
      </c>
      <c r="F45" t="str">
        <f>INDEX('[1]Sponsor Profile Report'!$J$8:$J$1223,MATCH(A45,'[1]Sponsor Profile Report'!$A$8:$A$1223,0))</f>
        <v>RCCI</v>
      </c>
      <c r="G45" s="16"/>
      <c r="I45"/>
    </row>
    <row r="46" spans="1:9" x14ac:dyDescent="0.25">
      <c r="A46" s="1" t="s">
        <v>2348</v>
      </c>
      <c r="B46" t="s">
        <v>2349</v>
      </c>
      <c r="C46">
        <v>20</v>
      </c>
      <c r="D46" s="1" t="s">
        <v>5023</v>
      </c>
      <c r="E46">
        <v>0</v>
      </c>
      <c r="F46" t="str">
        <f>INDEX('[1]Sponsor Profile Report'!$J$8:$J$1223,MATCH(A46,'[1]Sponsor Profile Report'!$A$8:$A$1223,0))</f>
        <v>Private</v>
      </c>
      <c r="G46" s="16"/>
      <c r="I46"/>
    </row>
    <row r="47" spans="1:9" hidden="1" x14ac:dyDescent="0.25">
      <c r="A47" s="1" t="s">
        <v>2358</v>
      </c>
      <c r="B47" t="s">
        <v>2359</v>
      </c>
      <c r="C47">
        <v>6</v>
      </c>
      <c r="D47" s="1" t="s">
        <v>5023</v>
      </c>
      <c r="E47">
        <v>0</v>
      </c>
      <c r="F47" t="str">
        <f>INDEX('[1]Sponsor Profile Report'!$J$8:$J$1223,MATCH(A47,'[1]Sponsor Profile Report'!$A$8:$A$1223,0))</f>
        <v>RCCI</v>
      </c>
      <c r="G47" s="16"/>
      <c r="I47"/>
    </row>
    <row r="48" spans="1:9" hidden="1" x14ac:dyDescent="0.25">
      <c r="A48" s="1" t="s">
        <v>2360</v>
      </c>
      <c r="B48" t="s">
        <v>2361</v>
      </c>
      <c r="C48">
        <v>10</v>
      </c>
      <c r="D48" s="1" t="s">
        <v>5022</v>
      </c>
      <c r="E48">
        <v>0</v>
      </c>
      <c r="F48" t="str">
        <f>INDEX('[1]Sponsor Profile Report'!$J$8:$J$1223,MATCH(A48,'[1]Sponsor Profile Report'!$A$8:$A$1223,0))</f>
        <v>RCCI</v>
      </c>
      <c r="G48" s="16"/>
      <c r="I48"/>
    </row>
    <row r="49" spans="1:9" hidden="1" x14ac:dyDescent="0.25">
      <c r="A49" s="1" t="s">
        <v>2362</v>
      </c>
      <c r="B49" t="s">
        <v>2363</v>
      </c>
      <c r="C49">
        <v>12</v>
      </c>
      <c r="D49" s="1" t="s">
        <v>5023</v>
      </c>
      <c r="E49">
        <v>0</v>
      </c>
      <c r="F49" t="str">
        <f>INDEX('[1]Sponsor Profile Report'!$J$8:$J$1223,MATCH(A49,'[1]Sponsor Profile Report'!$A$8:$A$1223,0))</f>
        <v>RCCI</v>
      </c>
      <c r="G49" s="16"/>
      <c r="I49"/>
    </row>
    <row r="50" spans="1:9" hidden="1" x14ac:dyDescent="0.25">
      <c r="A50" s="1" t="s">
        <v>2376</v>
      </c>
      <c r="B50" t="s">
        <v>2377</v>
      </c>
      <c r="C50">
        <v>10</v>
      </c>
      <c r="D50" s="1" t="s">
        <v>5022</v>
      </c>
      <c r="E50">
        <v>0</v>
      </c>
      <c r="F50" t="str">
        <f>INDEX('[1]Sponsor Profile Report'!$J$8:$J$1223,MATCH(A50,'[1]Sponsor Profile Report'!$A$8:$A$1223,0))</f>
        <v>RCCI</v>
      </c>
      <c r="G50" s="16"/>
      <c r="I50"/>
    </row>
    <row r="51" spans="1:9" x14ac:dyDescent="0.25">
      <c r="A51" s="1" t="s">
        <v>2390</v>
      </c>
      <c r="B51" t="s">
        <v>2391</v>
      </c>
      <c r="C51">
        <v>10</v>
      </c>
      <c r="D51" s="1" t="s">
        <v>5023</v>
      </c>
      <c r="E51">
        <v>0</v>
      </c>
      <c r="F51" t="str">
        <f>INDEX('[1]Sponsor Profile Report'!$J$8:$J$1223,MATCH(A51,'[1]Sponsor Profile Report'!$A$8:$A$1223,0))</f>
        <v>Private</v>
      </c>
      <c r="G51" s="16"/>
      <c r="I51"/>
    </row>
    <row r="52" spans="1:9" hidden="1" x14ac:dyDescent="0.25">
      <c r="A52" s="1" t="s">
        <v>2394</v>
      </c>
      <c r="B52" t="s">
        <v>2395</v>
      </c>
      <c r="C52">
        <v>2</v>
      </c>
      <c r="D52" s="1" t="s">
        <v>5022</v>
      </c>
      <c r="E52">
        <v>0</v>
      </c>
      <c r="F52" t="str">
        <f>INDEX('[1]Sponsor Profile Report'!$J$8:$J$1223,MATCH(A52,'[1]Sponsor Profile Report'!$A$8:$A$1223,0))</f>
        <v>RCCI</v>
      </c>
      <c r="G52" s="16"/>
      <c r="I52"/>
    </row>
    <row r="53" spans="1:9" hidden="1" x14ac:dyDescent="0.25">
      <c r="A53" s="1" t="s">
        <v>2396</v>
      </c>
      <c r="B53" t="s">
        <v>2397</v>
      </c>
      <c r="C53">
        <v>3</v>
      </c>
      <c r="D53" s="1" t="s">
        <v>5023</v>
      </c>
      <c r="E53">
        <v>0</v>
      </c>
      <c r="F53" t="str">
        <f>INDEX('[1]Sponsor Profile Report'!$J$8:$J$1223,MATCH(A53,'[1]Sponsor Profile Report'!$A$8:$A$1223,0))</f>
        <v>RCCI</v>
      </c>
      <c r="G53" s="16"/>
      <c r="I53"/>
    </row>
    <row r="54" spans="1:9" x14ac:dyDescent="0.25">
      <c r="A54" s="1" t="s">
        <v>2398</v>
      </c>
      <c r="B54" t="s">
        <v>2399</v>
      </c>
      <c r="C54">
        <v>10</v>
      </c>
      <c r="D54" s="1" t="s">
        <v>5023</v>
      </c>
      <c r="E54">
        <v>0</v>
      </c>
      <c r="F54" t="str">
        <f>INDEX('[1]Sponsor Profile Report'!$J$8:$J$1223,MATCH(A54,'[1]Sponsor Profile Report'!$A$8:$A$1223,0))</f>
        <v>Private</v>
      </c>
      <c r="G54" s="16"/>
      <c r="I54"/>
    </row>
    <row r="55" spans="1:9" hidden="1" x14ac:dyDescent="0.25">
      <c r="A55" s="1" t="s">
        <v>2404</v>
      </c>
      <c r="B55" t="s">
        <v>2405</v>
      </c>
      <c r="C55">
        <v>4</v>
      </c>
      <c r="D55" s="1" t="s">
        <v>5022</v>
      </c>
      <c r="E55">
        <v>0</v>
      </c>
      <c r="F55" t="str">
        <f>INDEX('[1]Sponsor Profile Report'!$J$8:$J$1223,MATCH(A55,'[1]Sponsor Profile Report'!$A$8:$A$1223,0))</f>
        <v>RCCI</v>
      </c>
      <c r="G55" s="16"/>
      <c r="I55"/>
    </row>
    <row r="56" spans="1:9" x14ac:dyDescent="0.25">
      <c r="A56" s="1" t="s">
        <v>2422</v>
      </c>
      <c r="B56" t="s">
        <v>2423</v>
      </c>
      <c r="C56">
        <v>4</v>
      </c>
      <c r="D56" s="1" t="s">
        <v>5023</v>
      </c>
      <c r="E56">
        <v>0</v>
      </c>
      <c r="F56" t="str">
        <f>INDEX('[1]Sponsor Profile Report'!$J$8:$J$1223,MATCH(A56,'[1]Sponsor Profile Report'!$A$8:$A$1223,0))</f>
        <v>Charter</v>
      </c>
      <c r="G56" s="16"/>
      <c r="I56"/>
    </row>
    <row r="57" spans="1:9" x14ac:dyDescent="0.25">
      <c r="A57" s="1" t="s">
        <v>5219</v>
      </c>
      <c r="B57" t="s">
        <v>5220</v>
      </c>
      <c r="C57">
        <v>19</v>
      </c>
      <c r="D57" s="1" t="s">
        <v>5022</v>
      </c>
      <c r="E57">
        <v>0</v>
      </c>
      <c r="F57" t="str">
        <f>INDEX('[1]Sponsor Profile Report'!$J$8:$J$1223,MATCH(A57,'[1]Sponsor Profile Report'!$A$8:$A$1223,0))</f>
        <v>Charter</v>
      </c>
      <c r="G57" s="16"/>
      <c r="I57"/>
    </row>
    <row r="58" spans="1:9" x14ac:dyDescent="0.25">
      <c r="A58" s="1" t="s">
        <v>2436</v>
      </c>
      <c r="B58" t="s">
        <v>2437</v>
      </c>
      <c r="C58">
        <v>11</v>
      </c>
      <c r="D58" s="1" t="s">
        <v>5023</v>
      </c>
      <c r="E58">
        <v>0</v>
      </c>
      <c r="F58" t="str">
        <f>INDEX('[1]Sponsor Profile Report'!$J$8:$J$1223,MATCH(A58,'[1]Sponsor Profile Report'!$A$8:$A$1223,0))</f>
        <v>Charter</v>
      </c>
      <c r="G58" s="16"/>
      <c r="I58"/>
    </row>
    <row r="59" spans="1:9" hidden="1" x14ac:dyDescent="0.25">
      <c r="A59" s="1" t="s">
        <v>2438</v>
      </c>
      <c r="B59" t="s">
        <v>2439</v>
      </c>
      <c r="C59">
        <v>13</v>
      </c>
      <c r="D59" s="1" t="s">
        <v>5023</v>
      </c>
      <c r="E59">
        <v>0</v>
      </c>
      <c r="F59" t="str">
        <f>INDEX('[1]Sponsor Profile Report'!$J$8:$J$1223,MATCH(A59,'[1]Sponsor Profile Report'!$A$8:$A$1223,0))</f>
        <v>RCCI</v>
      </c>
      <c r="G59" s="16"/>
      <c r="I59"/>
    </row>
    <row r="60" spans="1:9" x14ac:dyDescent="0.25">
      <c r="A60" s="1" t="s">
        <v>5647</v>
      </c>
      <c r="B60" t="s">
        <v>5648</v>
      </c>
      <c r="C60">
        <v>10</v>
      </c>
      <c r="D60" s="1" t="s">
        <v>5023</v>
      </c>
      <c r="E60">
        <v>0</v>
      </c>
      <c r="F60" t="str">
        <f>INDEX('[1]Sponsor Profile Report'!$J$8:$J$1223,MATCH(A60,'[1]Sponsor Profile Report'!$A$8:$A$1223,0))</f>
        <v>Private</v>
      </c>
      <c r="G60" s="16"/>
      <c r="I60"/>
    </row>
    <row r="61" spans="1:9" x14ac:dyDescent="0.25">
      <c r="A61" s="1" t="s">
        <v>5452</v>
      </c>
      <c r="B61" t="s">
        <v>5453</v>
      </c>
      <c r="C61">
        <v>20</v>
      </c>
      <c r="D61" s="1" t="s">
        <v>5022</v>
      </c>
      <c r="E61">
        <v>0</v>
      </c>
      <c r="F61" t="str">
        <f>INDEX('[1]Sponsor Profile Report'!$J$8:$J$1223,MATCH(A61,'[1]Sponsor Profile Report'!$A$8:$A$1223,0))</f>
        <v>Charter</v>
      </c>
      <c r="G61" s="16"/>
      <c r="I61"/>
    </row>
    <row r="62" spans="1:9" x14ac:dyDescent="0.25">
      <c r="A62" s="1" t="s">
        <v>5502</v>
      </c>
      <c r="B62" t="s">
        <v>5503</v>
      </c>
      <c r="C62">
        <v>10</v>
      </c>
      <c r="D62" s="1" t="s">
        <v>5022</v>
      </c>
      <c r="E62">
        <v>0</v>
      </c>
      <c r="F62" t="str">
        <f>INDEX('[1]Sponsor Profile Report'!$J$8:$J$1223,MATCH(A62,'[1]Sponsor Profile Report'!$A$8:$A$1223,0))</f>
        <v>Private</v>
      </c>
      <c r="G62" s="16"/>
      <c r="I62"/>
    </row>
    <row r="63" spans="1:9" x14ac:dyDescent="0.25">
      <c r="A63" t="s">
        <v>4950</v>
      </c>
      <c r="D63">
        <f>SUBTOTAL(103,NSLP_No_Waiver[Programs Operated])</f>
        <v>42</v>
      </c>
      <c r="E63">
        <f>SUBTOTAL(103,NSLP_No_Waiver[Declare/Decline])</f>
        <v>42</v>
      </c>
      <c r="G63" s="16"/>
      <c r="I63"/>
    </row>
    <row r="64" spans="1:9" x14ac:dyDescent="0.25">
      <c r="G64" s="16"/>
      <c r="I64"/>
    </row>
    <row r="65" spans="7:9" x14ac:dyDescent="0.25">
      <c r="G65" s="16"/>
      <c r="I65"/>
    </row>
    <row r="66" spans="7:9" x14ac:dyDescent="0.25">
      <c r="G66" s="16"/>
      <c r="I66"/>
    </row>
    <row r="67" spans="7:9" x14ac:dyDescent="0.25">
      <c r="G67" s="16"/>
      <c r="I67"/>
    </row>
    <row r="68" spans="7:9" x14ac:dyDescent="0.25">
      <c r="G68" s="16"/>
      <c r="I68"/>
    </row>
    <row r="69" spans="7:9" x14ac:dyDescent="0.25">
      <c r="G69" s="16"/>
      <c r="I69"/>
    </row>
    <row r="70" spans="7:9" x14ac:dyDescent="0.25">
      <c r="G70" s="16"/>
      <c r="I70"/>
    </row>
    <row r="71" spans="7:9" x14ac:dyDescent="0.25">
      <c r="G71" s="16"/>
      <c r="I71"/>
    </row>
    <row r="72" spans="7:9" x14ac:dyDescent="0.25">
      <c r="G72" s="16"/>
      <c r="I72"/>
    </row>
    <row r="73" spans="7:9" x14ac:dyDescent="0.25">
      <c r="G73" s="16"/>
      <c r="I73"/>
    </row>
    <row r="74" spans="7:9" x14ac:dyDescent="0.25">
      <c r="G74" s="16"/>
      <c r="I74"/>
    </row>
    <row r="75" spans="7:9" x14ac:dyDescent="0.25">
      <c r="G75" s="16"/>
      <c r="I75"/>
    </row>
    <row r="76" spans="7:9" x14ac:dyDescent="0.25">
      <c r="G76" s="16"/>
      <c r="I76"/>
    </row>
    <row r="77" spans="7:9" x14ac:dyDescent="0.25">
      <c r="G77" s="16"/>
      <c r="I77"/>
    </row>
    <row r="78" spans="7:9" x14ac:dyDescent="0.25">
      <c r="G78" s="16"/>
      <c r="I78"/>
    </row>
    <row r="79" spans="7:9" x14ac:dyDescent="0.25">
      <c r="G79" s="16"/>
      <c r="I79"/>
    </row>
    <row r="80" spans="7:9" x14ac:dyDescent="0.25">
      <c r="G80" s="16"/>
      <c r="I80"/>
    </row>
    <row r="81" spans="7:9" x14ac:dyDescent="0.25">
      <c r="G81" s="16"/>
      <c r="I81"/>
    </row>
    <row r="82" spans="7:9" x14ac:dyDescent="0.25">
      <c r="G82" s="16"/>
      <c r="I82"/>
    </row>
    <row r="83" spans="7:9" x14ac:dyDescent="0.25">
      <c r="G83" s="16"/>
      <c r="I83"/>
    </row>
    <row r="84" spans="7:9" x14ac:dyDescent="0.25">
      <c r="G84" s="16"/>
      <c r="I84"/>
    </row>
    <row r="85" spans="7:9" x14ac:dyDescent="0.25">
      <c r="G85" s="16"/>
      <c r="I85"/>
    </row>
    <row r="86" spans="7:9" x14ac:dyDescent="0.25">
      <c r="G86" s="16"/>
      <c r="I86"/>
    </row>
    <row r="87" spans="7:9" x14ac:dyDescent="0.25">
      <c r="G87" s="16"/>
      <c r="I87"/>
    </row>
    <row r="88" spans="7:9" x14ac:dyDescent="0.25">
      <c r="G88" s="16"/>
      <c r="I88"/>
    </row>
    <row r="89" spans="7:9" x14ac:dyDescent="0.25">
      <c r="G89" s="16"/>
      <c r="I89"/>
    </row>
    <row r="90" spans="7:9" x14ac:dyDescent="0.25">
      <c r="G90" s="16"/>
      <c r="I90"/>
    </row>
    <row r="91" spans="7:9" x14ac:dyDescent="0.25">
      <c r="G91" s="16"/>
      <c r="I91"/>
    </row>
    <row r="92" spans="7:9" x14ac:dyDescent="0.25">
      <c r="G92" s="16"/>
      <c r="I92"/>
    </row>
    <row r="93" spans="7:9" x14ac:dyDescent="0.25">
      <c r="G93" s="16"/>
      <c r="I93"/>
    </row>
    <row r="94" spans="7:9" x14ac:dyDescent="0.25">
      <c r="G94" s="16"/>
      <c r="I94"/>
    </row>
    <row r="95" spans="7:9" x14ac:dyDescent="0.25">
      <c r="G95" s="16"/>
      <c r="I95"/>
    </row>
    <row r="96" spans="7:9" x14ac:dyDescent="0.25">
      <c r="G96" s="16"/>
      <c r="I96"/>
    </row>
    <row r="97" spans="7:9" x14ac:dyDescent="0.25">
      <c r="G97" s="16"/>
      <c r="I97"/>
    </row>
    <row r="98" spans="7:9" x14ac:dyDescent="0.25">
      <c r="G98" s="16"/>
      <c r="I98"/>
    </row>
    <row r="99" spans="7:9" x14ac:dyDescent="0.25">
      <c r="G99" s="16"/>
      <c r="I99"/>
    </row>
    <row r="100" spans="7:9" x14ac:dyDescent="0.25">
      <c r="G100" s="16"/>
      <c r="I100"/>
    </row>
    <row r="101" spans="7:9" x14ac:dyDescent="0.25">
      <c r="G101" s="16"/>
      <c r="I101"/>
    </row>
    <row r="102" spans="7:9" x14ac:dyDescent="0.25">
      <c r="G102" s="16"/>
      <c r="I102"/>
    </row>
    <row r="103" spans="7:9" x14ac:dyDescent="0.25">
      <c r="G103" s="16"/>
      <c r="I103"/>
    </row>
    <row r="104" spans="7:9" x14ac:dyDescent="0.25">
      <c r="G104" s="16"/>
      <c r="I104"/>
    </row>
    <row r="105" spans="7:9" x14ac:dyDescent="0.25">
      <c r="G105" s="16"/>
      <c r="I105"/>
    </row>
    <row r="106" spans="7:9" x14ac:dyDescent="0.25">
      <c r="G106" s="16"/>
      <c r="I106"/>
    </row>
    <row r="107" spans="7:9" x14ac:dyDescent="0.25">
      <c r="G107" s="16"/>
      <c r="I107"/>
    </row>
    <row r="108" spans="7:9" x14ac:dyDescent="0.25">
      <c r="G108" s="16"/>
      <c r="I108"/>
    </row>
    <row r="109" spans="7:9" x14ac:dyDescent="0.25">
      <c r="G109" s="16"/>
      <c r="I109"/>
    </row>
    <row r="110" spans="7:9" x14ac:dyDescent="0.25">
      <c r="G110" s="16"/>
      <c r="I110"/>
    </row>
    <row r="111" spans="7:9" x14ac:dyDescent="0.25">
      <c r="G111" s="16"/>
      <c r="I111"/>
    </row>
    <row r="112" spans="7:9" x14ac:dyDescent="0.25">
      <c r="G112" s="16"/>
      <c r="I112"/>
    </row>
    <row r="113" spans="7:9" x14ac:dyDescent="0.25">
      <c r="G113" s="16"/>
      <c r="I113"/>
    </row>
    <row r="114" spans="7:9" x14ac:dyDescent="0.25">
      <c r="G114" s="16"/>
      <c r="I114"/>
    </row>
    <row r="115" spans="7:9" x14ac:dyDescent="0.25">
      <c r="G115" s="16"/>
      <c r="I115"/>
    </row>
    <row r="116" spans="7:9" x14ac:dyDescent="0.25">
      <c r="G116" s="16"/>
      <c r="I116"/>
    </row>
    <row r="117" spans="7:9" x14ac:dyDescent="0.25">
      <c r="G117" s="16"/>
      <c r="I117"/>
    </row>
    <row r="118" spans="7:9" x14ac:dyDescent="0.25">
      <c r="G118" s="16"/>
      <c r="I118"/>
    </row>
    <row r="119" spans="7:9" x14ac:dyDescent="0.25">
      <c r="G119" s="16"/>
      <c r="I119"/>
    </row>
    <row r="120" spans="7:9" x14ac:dyDescent="0.25">
      <c r="G120" s="16"/>
      <c r="I120"/>
    </row>
    <row r="121" spans="7:9" x14ac:dyDescent="0.25">
      <c r="G121" s="16"/>
      <c r="I121"/>
    </row>
    <row r="122" spans="7:9" x14ac:dyDescent="0.25">
      <c r="G122" s="16"/>
      <c r="I122"/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2468F-9121-4193-A59A-66842FBAFCD3}">
  <dimension ref="A1:G657"/>
  <sheetViews>
    <sheetView workbookViewId="0"/>
  </sheetViews>
  <sheetFormatPr defaultRowHeight="15" x14ac:dyDescent="0.25"/>
  <cols>
    <col min="1" max="1" width="7.28515625" bestFit="1" customWidth="1"/>
    <col min="2" max="2" width="52.5703125" bestFit="1" customWidth="1"/>
    <col min="3" max="3" width="29.140625" bestFit="1" customWidth="1"/>
    <col min="4" max="4" width="12.85546875" bestFit="1" customWidth="1"/>
    <col min="5" max="5" width="6.42578125" bestFit="1" customWidth="1"/>
    <col min="6" max="6" width="10.85546875" bestFit="1" customWidth="1"/>
    <col min="7" max="7" width="20.5703125" bestFit="1" customWidth="1"/>
  </cols>
  <sheetData>
    <row r="1" spans="1:7" x14ac:dyDescent="0.25">
      <c r="A1" t="s">
        <v>5097</v>
      </c>
      <c r="B1" t="s">
        <v>0</v>
      </c>
      <c r="C1" t="s">
        <v>1</v>
      </c>
      <c r="D1" t="s">
        <v>5098</v>
      </c>
      <c r="E1" t="s">
        <v>2</v>
      </c>
      <c r="F1" t="s">
        <v>5099</v>
      </c>
      <c r="G1" t="s">
        <v>5100</v>
      </c>
    </row>
    <row r="2" spans="1:7" x14ac:dyDescent="0.25">
      <c r="A2" s="1" t="s">
        <v>3</v>
      </c>
      <c r="B2" t="s">
        <v>4</v>
      </c>
      <c r="C2" t="s">
        <v>5</v>
      </c>
      <c r="D2" t="s">
        <v>5101</v>
      </c>
      <c r="E2" t="s">
        <v>6</v>
      </c>
      <c r="F2" t="s">
        <v>5102</v>
      </c>
      <c r="G2" t="s">
        <v>5103</v>
      </c>
    </row>
    <row r="3" spans="1:7" x14ac:dyDescent="0.25">
      <c r="A3" s="1" t="s">
        <v>10</v>
      </c>
      <c r="B3" t="s">
        <v>11</v>
      </c>
      <c r="C3" t="s">
        <v>5</v>
      </c>
      <c r="D3" t="s">
        <v>5101</v>
      </c>
      <c r="E3" t="s">
        <v>6</v>
      </c>
      <c r="F3" t="s">
        <v>5102</v>
      </c>
      <c r="G3" t="s">
        <v>5103</v>
      </c>
    </row>
    <row r="4" spans="1:7" x14ac:dyDescent="0.25">
      <c r="A4" s="1" t="s">
        <v>12</v>
      </c>
      <c r="B4" t="s">
        <v>13</v>
      </c>
      <c r="C4" t="s">
        <v>5</v>
      </c>
      <c r="D4" t="s">
        <v>5101</v>
      </c>
      <c r="E4" t="s">
        <v>6</v>
      </c>
      <c r="F4" t="s">
        <v>5102</v>
      </c>
      <c r="G4" t="s">
        <v>5103</v>
      </c>
    </row>
    <row r="5" spans="1:7" x14ac:dyDescent="0.25">
      <c r="A5" s="1" t="s">
        <v>18</v>
      </c>
      <c r="B5" t="s">
        <v>19</v>
      </c>
      <c r="C5" t="s">
        <v>5</v>
      </c>
      <c r="D5" t="s">
        <v>5101</v>
      </c>
      <c r="E5" t="s">
        <v>6</v>
      </c>
      <c r="F5" t="s">
        <v>5102</v>
      </c>
      <c r="G5" t="s">
        <v>5103</v>
      </c>
    </row>
    <row r="6" spans="1:7" x14ac:dyDescent="0.25">
      <c r="A6" s="1" t="s">
        <v>27</v>
      </c>
      <c r="B6" t="s">
        <v>28</v>
      </c>
      <c r="C6" t="s">
        <v>5</v>
      </c>
      <c r="D6" t="s">
        <v>5101</v>
      </c>
      <c r="E6" t="s">
        <v>6</v>
      </c>
      <c r="F6" t="s">
        <v>5102</v>
      </c>
      <c r="G6" t="s">
        <v>5103</v>
      </c>
    </row>
    <row r="7" spans="1:7" x14ac:dyDescent="0.25">
      <c r="A7" s="1" t="s">
        <v>29</v>
      </c>
      <c r="B7" t="s">
        <v>30</v>
      </c>
      <c r="C7" t="s">
        <v>5</v>
      </c>
      <c r="D7" t="s">
        <v>5101</v>
      </c>
      <c r="E7" t="s">
        <v>6</v>
      </c>
      <c r="F7" t="s">
        <v>5102</v>
      </c>
      <c r="G7" t="s">
        <v>5103</v>
      </c>
    </row>
    <row r="8" spans="1:7" x14ac:dyDescent="0.25">
      <c r="A8" s="1" t="s">
        <v>33</v>
      </c>
      <c r="B8" t="s">
        <v>34</v>
      </c>
      <c r="C8" t="s">
        <v>5</v>
      </c>
      <c r="D8" t="s">
        <v>5101</v>
      </c>
      <c r="E8" t="s">
        <v>6</v>
      </c>
      <c r="F8" t="s">
        <v>5102</v>
      </c>
      <c r="G8" t="s">
        <v>5103</v>
      </c>
    </row>
    <row r="9" spans="1:7" x14ac:dyDescent="0.25">
      <c r="A9" s="1" t="s">
        <v>35</v>
      </c>
      <c r="B9" t="s">
        <v>36</v>
      </c>
      <c r="C9" t="s">
        <v>5</v>
      </c>
      <c r="D9" t="s">
        <v>5101</v>
      </c>
      <c r="E9" t="s">
        <v>6</v>
      </c>
      <c r="F9" t="s">
        <v>5102</v>
      </c>
      <c r="G9" t="s">
        <v>5103</v>
      </c>
    </row>
    <row r="10" spans="1:7" x14ac:dyDescent="0.25">
      <c r="A10" s="1" t="s">
        <v>40</v>
      </c>
      <c r="B10" t="s">
        <v>41</v>
      </c>
      <c r="C10" t="s">
        <v>5</v>
      </c>
      <c r="D10" t="s">
        <v>5101</v>
      </c>
      <c r="E10" t="s">
        <v>42</v>
      </c>
      <c r="F10" t="s">
        <v>5102</v>
      </c>
      <c r="G10" t="s">
        <v>5103</v>
      </c>
    </row>
    <row r="11" spans="1:7" x14ac:dyDescent="0.25">
      <c r="A11" s="1" t="s">
        <v>43</v>
      </c>
      <c r="B11" t="s">
        <v>44</v>
      </c>
      <c r="C11" t="s">
        <v>5</v>
      </c>
      <c r="D11" t="s">
        <v>5101</v>
      </c>
      <c r="E11" t="s">
        <v>42</v>
      </c>
      <c r="F11" t="s">
        <v>5102</v>
      </c>
      <c r="G11" t="s">
        <v>5103</v>
      </c>
    </row>
    <row r="12" spans="1:7" x14ac:dyDescent="0.25">
      <c r="A12" s="1" t="s">
        <v>45</v>
      </c>
      <c r="B12" t="s">
        <v>46</v>
      </c>
      <c r="C12" t="s">
        <v>5</v>
      </c>
      <c r="D12" t="s">
        <v>5101</v>
      </c>
      <c r="E12" t="s">
        <v>42</v>
      </c>
      <c r="F12" t="s">
        <v>5102</v>
      </c>
      <c r="G12" t="s">
        <v>5103</v>
      </c>
    </row>
    <row r="13" spans="1:7" x14ac:dyDescent="0.25">
      <c r="A13" s="1" t="s">
        <v>1797</v>
      </c>
      <c r="B13" t="s">
        <v>1798</v>
      </c>
      <c r="C13" t="s">
        <v>5</v>
      </c>
      <c r="D13" t="s">
        <v>5101</v>
      </c>
      <c r="E13" t="s">
        <v>205</v>
      </c>
      <c r="F13" t="s">
        <v>5102</v>
      </c>
      <c r="G13" t="s">
        <v>5103</v>
      </c>
    </row>
    <row r="14" spans="1:7" x14ac:dyDescent="0.25">
      <c r="A14" s="1" t="s">
        <v>51</v>
      </c>
      <c r="B14" t="s">
        <v>52</v>
      </c>
      <c r="C14" t="s">
        <v>5</v>
      </c>
      <c r="D14" t="s">
        <v>5101</v>
      </c>
      <c r="E14" t="s">
        <v>49</v>
      </c>
      <c r="F14" t="s">
        <v>5102</v>
      </c>
      <c r="G14" t="s">
        <v>5103</v>
      </c>
    </row>
    <row r="15" spans="1:7" x14ac:dyDescent="0.25">
      <c r="A15" s="1" t="s">
        <v>55</v>
      </c>
      <c r="B15" t="s">
        <v>56</v>
      </c>
      <c r="C15" t="s">
        <v>5</v>
      </c>
      <c r="D15" t="s">
        <v>5101</v>
      </c>
      <c r="E15" t="s">
        <v>49</v>
      </c>
      <c r="F15" t="s">
        <v>5102</v>
      </c>
      <c r="G15" t="s">
        <v>5103</v>
      </c>
    </row>
    <row r="16" spans="1:7" x14ac:dyDescent="0.25">
      <c r="A16" s="1" t="s">
        <v>62</v>
      </c>
      <c r="B16" t="s">
        <v>63</v>
      </c>
      <c r="C16" t="s">
        <v>5</v>
      </c>
      <c r="D16" t="s">
        <v>5101</v>
      </c>
      <c r="E16" t="s">
        <v>59</v>
      </c>
      <c r="F16" t="s">
        <v>5102</v>
      </c>
      <c r="G16" t="s">
        <v>5103</v>
      </c>
    </row>
    <row r="17" spans="1:7" x14ac:dyDescent="0.25">
      <c r="A17" s="1" t="s">
        <v>1803</v>
      </c>
      <c r="B17" t="s">
        <v>1804</v>
      </c>
      <c r="C17" t="s">
        <v>5</v>
      </c>
      <c r="D17" t="s">
        <v>5101</v>
      </c>
      <c r="E17" t="s">
        <v>49</v>
      </c>
      <c r="F17" t="s">
        <v>5102</v>
      </c>
      <c r="G17" t="s">
        <v>5103</v>
      </c>
    </row>
    <row r="18" spans="1:7" x14ac:dyDescent="0.25">
      <c r="A18" s="1" t="s">
        <v>64</v>
      </c>
      <c r="B18" t="s">
        <v>65</v>
      </c>
      <c r="C18" t="s">
        <v>5</v>
      </c>
      <c r="D18" t="s">
        <v>5101</v>
      </c>
      <c r="E18" t="s">
        <v>49</v>
      </c>
      <c r="F18" t="s">
        <v>5102</v>
      </c>
      <c r="G18" t="s">
        <v>5103</v>
      </c>
    </row>
    <row r="19" spans="1:7" x14ac:dyDescent="0.25">
      <c r="A19" s="1" t="s">
        <v>69</v>
      </c>
      <c r="B19" t="s">
        <v>70</v>
      </c>
      <c r="C19" t="s">
        <v>5</v>
      </c>
      <c r="D19" t="s">
        <v>5101</v>
      </c>
      <c r="E19" t="s">
        <v>68</v>
      </c>
      <c r="F19" t="s">
        <v>5102</v>
      </c>
      <c r="G19" t="s">
        <v>5103</v>
      </c>
    </row>
    <row r="20" spans="1:7" x14ac:dyDescent="0.25">
      <c r="A20" s="1" t="s">
        <v>73</v>
      </c>
      <c r="B20" t="s">
        <v>74</v>
      </c>
      <c r="C20" t="s">
        <v>5</v>
      </c>
      <c r="D20" t="s">
        <v>5101</v>
      </c>
      <c r="E20" t="s">
        <v>42</v>
      </c>
      <c r="F20" t="s">
        <v>5102</v>
      </c>
      <c r="G20" t="s">
        <v>5103</v>
      </c>
    </row>
    <row r="21" spans="1:7" x14ac:dyDescent="0.25">
      <c r="A21" s="1" t="s">
        <v>81</v>
      </c>
      <c r="B21" t="s">
        <v>82</v>
      </c>
      <c r="C21" t="s">
        <v>5</v>
      </c>
      <c r="D21" t="s">
        <v>5101</v>
      </c>
      <c r="E21" t="s">
        <v>7</v>
      </c>
      <c r="F21" t="s">
        <v>5102</v>
      </c>
      <c r="G21" t="s">
        <v>5103</v>
      </c>
    </row>
    <row r="22" spans="1:7" x14ac:dyDescent="0.25">
      <c r="A22" s="1" t="s">
        <v>86</v>
      </c>
      <c r="B22" t="s">
        <v>87</v>
      </c>
      <c r="C22" t="s">
        <v>5</v>
      </c>
      <c r="D22" t="s">
        <v>5101</v>
      </c>
      <c r="E22" t="s">
        <v>85</v>
      </c>
      <c r="F22" t="s">
        <v>5102</v>
      </c>
      <c r="G22" t="s">
        <v>5103</v>
      </c>
    </row>
    <row r="23" spans="1:7" x14ac:dyDescent="0.25">
      <c r="A23" s="1" t="s">
        <v>1809</v>
      </c>
      <c r="B23" t="s">
        <v>1810</v>
      </c>
      <c r="C23" t="s">
        <v>5</v>
      </c>
      <c r="D23" t="s">
        <v>5101</v>
      </c>
      <c r="E23" t="s">
        <v>85</v>
      </c>
      <c r="F23" t="s">
        <v>5102</v>
      </c>
      <c r="G23" t="s">
        <v>5103</v>
      </c>
    </row>
    <row r="24" spans="1:7" x14ac:dyDescent="0.25">
      <c r="A24" s="1" t="s">
        <v>92</v>
      </c>
      <c r="B24" t="s">
        <v>93</v>
      </c>
      <c r="C24" t="s">
        <v>5</v>
      </c>
      <c r="D24" t="s">
        <v>5101</v>
      </c>
      <c r="E24" t="s">
        <v>85</v>
      </c>
      <c r="F24" t="s">
        <v>5102</v>
      </c>
      <c r="G24" t="s">
        <v>5103</v>
      </c>
    </row>
    <row r="25" spans="1:7" x14ac:dyDescent="0.25">
      <c r="A25" s="1" t="s">
        <v>100</v>
      </c>
      <c r="B25" t="s">
        <v>101</v>
      </c>
      <c r="C25" t="s">
        <v>5</v>
      </c>
      <c r="D25" t="s">
        <v>5101</v>
      </c>
      <c r="E25" t="s">
        <v>85</v>
      </c>
      <c r="F25" t="s">
        <v>5102</v>
      </c>
      <c r="G25" t="s">
        <v>5103</v>
      </c>
    </row>
    <row r="26" spans="1:7" x14ac:dyDescent="0.25">
      <c r="A26" s="1" t="s">
        <v>1815</v>
      </c>
      <c r="B26" t="s">
        <v>1816</v>
      </c>
      <c r="C26" t="s">
        <v>5</v>
      </c>
      <c r="D26" t="s">
        <v>5104</v>
      </c>
      <c r="E26" t="s">
        <v>49</v>
      </c>
      <c r="F26" t="s">
        <v>5102</v>
      </c>
      <c r="G26" t="s">
        <v>5103</v>
      </c>
    </row>
    <row r="27" spans="1:7" x14ac:dyDescent="0.25">
      <c r="A27" s="1" t="s">
        <v>104</v>
      </c>
      <c r="B27" t="s">
        <v>105</v>
      </c>
      <c r="C27" t="s">
        <v>5</v>
      </c>
      <c r="D27" t="s">
        <v>5104</v>
      </c>
      <c r="E27" t="s">
        <v>49</v>
      </c>
      <c r="F27" t="s">
        <v>5102</v>
      </c>
      <c r="G27" t="s">
        <v>5103</v>
      </c>
    </row>
    <row r="28" spans="1:7" x14ac:dyDescent="0.25">
      <c r="A28" s="1" t="s">
        <v>106</v>
      </c>
      <c r="B28" t="s">
        <v>107</v>
      </c>
      <c r="C28" t="s">
        <v>5</v>
      </c>
      <c r="D28" t="s">
        <v>5104</v>
      </c>
      <c r="E28" t="s">
        <v>49</v>
      </c>
      <c r="F28" t="s">
        <v>5102</v>
      </c>
      <c r="G28" t="s">
        <v>5103</v>
      </c>
    </row>
    <row r="29" spans="1:7" x14ac:dyDescent="0.25">
      <c r="A29" s="1" t="s">
        <v>108</v>
      </c>
      <c r="B29" t="s">
        <v>109</v>
      </c>
      <c r="C29" t="s">
        <v>5</v>
      </c>
      <c r="D29" t="s">
        <v>5104</v>
      </c>
      <c r="E29" t="s">
        <v>49</v>
      </c>
      <c r="F29" t="s">
        <v>5102</v>
      </c>
      <c r="G29" t="s">
        <v>5103</v>
      </c>
    </row>
    <row r="30" spans="1:7" x14ac:dyDescent="0.25">
      <c r="A30" s="1" t="s">
        <v>110</v>
      </c>
      <c r="B30" t="s">
        <v>111</v>
      </c>
      <c r="C30" t="s">
        <v>5</v>
      </c>
      <c r="D30" t="s">
        <v>5104</v>
      </c>
      <c r="E30" t="s">
        <v>49</v>
      </c>
      <c r="F30" t="s">
        <v>5102</v>
      </c>
      <c r="G30" t="s">
        <v>5103</v>
      </c>
    </row>
    <row r="31" spans="1:7" x14ac:dyDescent="0.25">
      <c r="A31" s="1" t="s">
        <v>114</v>
      </c>
      <c r="B31" t="s">
        <v>115</v>
      </c>
      <c r="C31" t="s">
        <v>5</v>
      </c>
      <c r="D31" t="s">
        <v>5104</v>
      </c>
      <c r="E31" t="s">
        <v>49</v>
      </c>
      <c r="F31" t="s">
        <v>5102</v>
      </c>
      <c r="G31" t="s">
        <v>5103</v>
      </c>
    </row>
    <row r="32" spans="1:7" x14ac:dyDescent="0.25">
      <c r="A32" s="1" t="s">
        <v>116</v>
      </c>
      <c r="B32" t="s">
        <v>117</v>
      </c>
      <c r="C32" t="s">
        <v>5</v>
      </c>
      <c r="D32" t="s">
        <v>5104</v>
      </c>
      <c r="E32" t="s">
        <v>49</v>
      </c>
      <c r="F32" t="s">
        <v>5102</v>
      </c>
      <c r="G32" t="s">
        <v>5103</v>
      </c>
    </row>
    <row r="33" spans="1:7" x14ac:dyDescent="0.25">
      <c r="A33" s="1" t="s">
        <v>1819</v>
      </c>
      <c r="B33" t="s">
        <v>1820</v>
      </c>
      <c r="C33" t="s">
        <v>5</v>
      </c>
      <c r="D33" t="s">
        <v>5104</v>
      </c>
      <c r="E33" t="s">
        <v>49</v>
      </c>
      <c r="F33" t="s">
        <v>5102</v>
      </c>
      <c r="G33" t="s">
        <v>5103</v>
      </c>
    </row>
    <row r="34" spans="1:7" x14ac:dyDescent="0.25">
      <c r="A34" s="1" t="s">
        <v>119</v>
      </c>
      <c r="B34" t="s">
        <v>120</v>
      </c>
      <c r="C34" t="s">
        <v>5</v>
      </c>
      <c r="D34" t="s">
        <v>5101</v>
      </c>
      <c r="E34" t="s">
        <v>49</v>
      </c>
      <c r="F34" t="s">
        <v>5102</v>
      </c>
      <c r="G34" t="s">
        <v>5103</v>
      </c>
    </row>
    <row r="35" spans="1:7" x14ac:dyDescent="0.25">
      <c r="A35" s="1" t="s">
        <v>131</v>
      </c>
      <c r="B35" t="s">
        <v>132</v>
      </c>
      <c r="C35" t="s">
        <v>5</v>
      </c>
      <c r="D35" t="s">
        <v>5101</v>
      </c>
      <c r="E35" t="s">
        <v>49</v>
      </c>
      <c r="F35" t="s">
        <v>5102</v>
      </c>
      <c r="G35" t="s">
        <v>5103</v>
      </c>
    </row>
    <row r="36" spans="1:7" x14ac:dyDescent="0.25">
      <c r="A36" s="1" t="s">
        <v>135</v>
      </c>
      <c r="B36" t="s">
        <v>136</v>
      </c>
      <c r="C36" t="s">
        <v>5</v>
      </c>
      <c r="D36" t="s">
        <v>5101</v>
      </c>
      <c r="E36" t="s">
        <v>49</v>
      </c>
      <c r="F36" t="s">
        <v>5102</v>
      </c>
      <c r="G36" t="s">
        <v>5103</v>
      </c>
    </row>
    <row r="37" spans="1:7" x14ac:dyDescent="0.25">
      <c r="A37" s="1" t="s">
        <v>137</v>
      </c>
      <c r="B37" t="s">
        <v>138</v>
      </c>
      <c r="C37" t="s">
        <v>5</v>
      </c>
      <c r="D37" t="s">
        <v>5101</v>
      </c>
      <c r="E37" t="s">
        <v>49</v>
      </c>
      <c r="F37" t="s">
        <v>5102</v>
      </c>
      <c r="G37" t="s">
        <v>5103</v>
      </c>
    </row>
    <row r="38" spans="1:7" x14ac:dyDescent="0.25">
      <c r="A38" s="1" t="s">
        <v>143</v>
      </c>
      <c r="B38" t="s">
        <v>144</v>
      </c>
      <c r="C38" t="s">
        <v>5</v>
      </c>
      <c r="D38" t="s">
        <v>5101</v>
      </c>
      <c r="E38" t="s">
        <v>49</v>
      </c>
      <c r="F38" t="s">
        <v>5102</v>
      </c>
      <c r="G38" t="s">
        <v>5103</v>
      </c>
    </row>
    <row r="39" spans="1:7" x14ac:dyDescent="0.25">
      <c r="A39" s="1" t="s">
        <v>145</v>
      </c>
      <c r="B39" t="s">
        <v>146</v>
      </c>
      <c r="C39" t="s">
        <v>5</v>
      </c>
      <c r="D39" t="s">
        <v>5101</v>
      </c>
      <c r="E39" t="s">
        <v>49</v>
      </c>
      <c r="F39" t="s">
        <v>5102</v>
      </c>
      <c r="G39" t="s">
        <v>5103</v>
      </c>
    </row>
    <row r="40" spans="1:7" x14ac:dyDescent="0.25">
      <c r="A40" s="1" t="s">
        <v>147</v>
      </c>
      <c r="B40" t="s">
        <v>148</v>
      </c>
      <c r="C40" t="s">
        <v>5</v>
      </c>
      <c r="D40" t="s">
        <v>5101</v>
      </c>
      <c r="E40" t="s">
        <v>68</v>
      </c>
      <c r="F40" t="s">
        <v>5102</v>
      </c>
      <c r="G40" t="s">
        <v>5103</v>
      </c>
    </row>
    <row r="41" spans="1:7" x14ac:dyDescent="0.25">
      <c r="A41" s="1" t="s">
        <v>154</v>
      </c>
      <c r="B41" t="s">
        <v>155</v>
      </c>
      <c r="C41" t="s">
        <v>5</v>
      </c>
      <c r="D41" t="s">
        <v>5101</v>
      </c>
      <c r="E41" t="s">
        <v>85</v>
      </c>
      <c r="F41" t="s">
        <v>5102</v>
      </c>
      <c r="G41" t="s">
        <v>5103</v>
      </c>
    </row>
    <row r="42" spans="1:7" x14ac:dyDescent="0.25">
      <c r="A42" s="1" t="s">
        <v>160</v>
      </c>
      <c r="B42" t="s">
        <v>161</v>
      </c>
      <c r="C42" t="s">
        <v>5</v>
      </c>
      <c r="D42" t="s">
        <v>5101</v>
      </c>
      <c r="E42" t="s">
        <v>85</v>
      </c>
      <c r="F42" t="s">
        <v>5102</v>
      </c>
      <c r="G42" t="s">
        <v>5103</v>
      </c>
    </row>
    <row r="43" spans="1:7" x14ac:dyDescent="0.25">
      <c r="A43" s="1" t="s">
        <v>162</v>
      </c>
      <c r="B43" t="s">
        <v>163</v>
      </c>
      <c r="C43" t="s">
        <v>5</v>
      </c>
      <c r="D43" t="s">
        <v>5101</v>
      </c>
      <c r="E43" t="s">
        <v>85</v>
      </c>
      <c r="F43" t="s">
        <v>5102</v>
      </c>
      <c r="G43" t="s">
        <v>5103</v>
      </c>
    </row>
    <row r="44" spans="1:7" x14ac:dyDescent="0.25">
      <c r="A44" s="1" t="s">
        <v>164</v>
      </c>
      <c r="B44" t="s">
        <v>165</v>
      </c>
      <c r="C44" t="s">
        <v>5</v>
      </c>
      <c r="D44" t="s">
        <v>5101</v>
      </c>
      <c r="E44" t="s">
        <v>85</v>
      </c>
      <c r="F44" t="s">
        <v>5102</v>
      </c>
      <c r="G44" t="s">
        <v>5103</v>
      </c>
    </row>
    <row r="45" spans="1:7" x14ac:dyDescent="0.25">
      <c r="A45" s="1" t="s">
        <v>166</v>
      </c>
      <c r="B45" t="s">
        <v>167</v>
      </c>
      <c r="C45" t="s">
        <v>5</v>
      </c>
      <c r="D45" t="s">
        <v>5101</v>
      </c>
      <c r="E45" t="s">
        <v>168</v>
      </c>
      <c r="F45" t="s">
        <v>5102</v>
      </c>
      <c r="G45" t="s">
        <v>5103</v>
      </c>
    </row>
    <row r="46" spans="1:7" x14ac:dyDescent="0.25">
      <c r="A46" s="1" t="s">
        <v>173</v>
      </c>
      <c r="B46" t="s">
        <v>174</v>
      </c>
      <c r="C46" t="s">
        <v>5</v>
      </c>
      <c r="D46" t="s">
        <v>5101</v>
      </c>
      <c r="E46" t="s">
        <v>168</v>
      </c>
      <c r="F46" t="s">
        <v>5102</v>
      </c>
      <c r="G46" t="s">
        <v>5103</v>
      </c>
    </row>
    <row r="47" spans="1:7" x14ac:dyDescent="0.25">
      <c r="A47" s="1" t="s">
        <v>175</v>
      </c>
      <c r="B47" t="s">
        <v>176</v>
      </c>
      <c r="C47" t="s">
        <v>5</v>
      </c>
      <c r="D47" t="s">
        <v>5101</v>
      </c>
      <c r="E47" t="s">
        <v>168</v>
      </c>
      <c r="F47" t="s">
        <v>5102</v>
      </c>
      <c r="G47" t="s">
        <v>5103</v>
      </c>
    </row>
    <row r="48" spans="1:7" x14ac:dyDescent="0.25">
      <c r="A48" s="1" t="s">
        <v>1825</v>
      </c>
      <c r="B48" t="s">
        <v>1826</v>
      </c>
      <c r="C48" t="s">
        <v>5</v>
      </c>
      <c r="D48" t="s">
        <v>5101</v>
      </c>
      <c r="E48" t="s">
        <v>168</v>
      </c>
      <c r="F48" t="s">
        <v>5102</v>
      </c>
      <c r="G48" t="s">
        <v>5103</v>
      </c>
    </row>
    <row r="49" spans="1:7" x14ac:dyDescent="0.25">
      <c r="A49" s="1" t="s">
        <v>177</v>
      </c>
      <c r="B49" t="s">
        <v>178</v>
      </c>
      <c r="C49" t="s">
        <v>5</v>
      </c>
      <c r="D49" t="s">
        <v>5101</v>
      </c>
      <c r="E49" t="s">
        <v>50</v>
      </c>
      <c r="F49" t="s">
        <v>5102</v>
      </c>
      <c r="G49" t="s">
        <v>5103</v>
      </c>
    </row>
    <row r="50" spans="1:7" x14ac:dyDescent="0.25">
      <c r="A50" s="1" t="s">
        <v>179</v>
      </c>
      <c r="B50" t="s">
        <v>180</v>
      </c>
      <c r="C50" t="s">
        <v>5</v>
      </c>
      <c r="D50" t="s">
        <v>5101</v>
      </c>
      <c r="E50" t="s">
        <v>50</v>
      </c>
      <c r="F50" t="s">
        <v>5102</v>
      </c>
      <c r="G50" t="s">
        <v>5103</v>
      </c>
    </row>
    <row r="51" spans="1:7" x14ac:dyDescent="0.25">
      <c r="A51" s="1" t="s">
        <v>181</v>
      </c>
      <c r="B51" t="s">
        <v>182</v>
      </c>
      <c r="C51" t="s">
        <v>5</v>
      </c>
      <c r="D51" t="s">
        <v>5101</v>
      </c>
      <c r="E51" t="s">
        <v>50</v>
      </c>
      <c r="F51" t="s">
        <v>5102</v>
      </c>
      <c r="G51" t="s">
        <v>5103</v>
      </c>
    </row>
    <row r="52" spans="1:7" x14ac:dyDescent="0.25">
      <c r="A52" s="1" t="s">
        <v>185</v>
      </c>
      <c r="B52" t="s">
        <v>186</v>
      </c>
      <c r="C52" t="s">
        <v>5</v>
      </c>
      <c r="D52" t="s">
        <v>5101</v>
      </c>
      <c r="E52" t="s">
        <v>50</v>
      </c>
      <c r="F52" t="s">
        <v>5102</v>
      </c>
      <c r="G52" t="s">
        <v>5103</v>
      </c>
    </row>
    <row r="53" spans="1:7" x14ac:dyDescent="0.25">
      <c r="A53" s="1" t="s">
        <v>189</v>
      </c>
      <c r="B53" t="s">
        <v>190</v>
      </c>
      <c r="C53" t="s">
        <v>5</v>
      </c>
      <c r="D53" t="s">
        <v>5101</v>
      </c>
      <c r="E53" t="s">
        <v>50</v>
      </c>
      <c r="F53" t="s">
        <v>5102</v>
      </c>
      <c r="G53" t="s">
        <v>5103</v>
      </c>
    </row>
    <row r="54" spans="1:7" x14ac:dyDescent="0.25">
      <c r="A54" s="1" t="s">
        <v>1833</v>
      </c>
      <c r="B54" t="s">
        <v>1834</v>
      </c>
      <c r="C54" t="s">
        <v>5</v>
      </c>
      <c r="D54" t="s">
        <v>5101</v>
      </c>
      <c r="E54" t="s">
        <v>210</v>
      </c>
      <c r="F54" t="s">
        <v>5102</v>
      </c>
      <c r="G54" t="s">
        <v>5103</v>
      </c>
    </row>
    <row r="55" spans="1:7" x14ac:dyDescent="0.25">
      <c r="A55" s="1" t="s">
        <v>208</v>
      </c>
      <c r="B55" t="s">
        <v>209</v>
      </c>
      <c r="C55" t="s">
        <v>5</v>
      </c>
      <c r="D55" t="s">
        <v>5101</v>
      </c>
      <c r="E55" t="s">
        <v>210</v>
      </c>
      <c r="F55" t="s">
        <v>5102</v>
      </c>
      <c r="G55" t="s">
        <v>5103</v>
      </c>
    </row>
    <row r="56" spans="1:7" x14ac:dyDescent="0.25">
      <c r="A56" s="1" t="s">
        <v>211</v>
      </c>
      <c r="B56" t="s">
        <v>212</v>
      </c>
      <c r="C56" t="s">
        <v>5</v>
      </c>
      <c r="D56" t="s">
        <v>5101</v>
      </c>
      <c r="E56" t="s">
        <v>210</v>
      </c>
      <c r="F56" t="s">
        <v>5102</v>
      </c>
      <c r="G56" t="s">
        <v>5103</v>
      </c>
    </row>
    <row r="57" spans="1:7" x14ac:dyDescent="0.25">
      <c r="A57" s="1" t="s">
        <v>213</v>
      </c>
      <c r="B57" t="s">
        <v>214</v>
      </c>
      <c r="C57" t="s">
        <v>5</v>
      </c>
      <c r="D57" t="s">
        <v>5101</v>
      </c>
      <c r="E57" t="s">
        <v>210</v>
      </c>
      <c r="F57" t="s">
        <v>5102</v>
      </c>
      <c r="G57" t="s">
        <v>5103</v>
      </c>
    </row>
    <row r="58" spans="1:7" x14ac:dyDescent="0.25">
      <c r="A58" s="1" t="s">
        <v>215</v>
      </c>
      <c r="B58" t="s">
        <v>216</v>
      </c>
      <c r="C58" t="s">
        <v>5</v>
      </c>
      <c r="D58" t="s">
        <v>5101</v>
      </c>
      <c r="E58" t="s">
        <v>210</v>
      </c>
      <c r="F58" t="s">
        <v>5102</v>
      </c>
      <c r="G58" t="s">
        <v>5103</v>
      </c>
    </row>
    <row r="59" spans="1:7" x14ac:dyDescent="0.25">
      <c r="A59" s="1" t="s">
        <v>1835</v>
      </c>
      <c r="B59" t="s">
        <v>1836</v>
      </c>
      <c r="C59" t="s">
        <v>5</v>
      </c>
      <c r="D59" t="s">
        <v>5101</v>
      </c>
      <c r="E59" t="s">
        <v>210</v>
      </c>
      <c r="F59" t="s">
        <v>5102</v>
      </c>
      <c r="G59" t="s">
        <v>5103</v>
      </c>
    </row>
    <row r="60" spans="1:7" x14ac:dyDescent="0.25">
      <c r="A60" s="1" t="s">
        <v>1837</v>
      </c>
      <c r="B60" t="s">
        <v>1838</v>
      </c>
      <c r="C60" t="s">
        <v>5</v>
      </c>
      <c r="D60" t="s">
        <v>5101</v>
      </c>
      <c r="E60" t="s">
        <v>210</v>
      </c>
      <c r="F60" t="s">
        <v>5102</v>
      </c>
      <c r="G60" t="s">
        <v>5103</v>
      </c>
    </row>
    <row r="61" spans="1:7" x14ac:dyDescent="0.25">
      <c r="A61" s="1" t="s">
        <v>1839</v>
      </c>
      <c r="B61" t="s">
        <v>1840</v>
      </c>
      <c r="C61" t="s">
        <v>5</v>
      </c>
      <c r="D61" t="s">
        <v>5101</v>
      </c>
      <c r="E61" t="s">
        <v>59</v>
      </c>
      <c r="F61" t="s">
        <v>5102</v>
      </c>
      <c r="G61" t="s">
        <v>5103</v>
      </c>
    </row>
    <row r="62" spans="1:7" x14ac:dyDescent="0.25">
      <c r="A62" s="1" t="s">
        <v>219</v>
      </c>
      <c r="B62" t="s">
        <v>220</v>
      </c>
      <c r="C62" t="s">
        <v>5</v>
      </c>
      <c r="D62" t="s">
        <v>5101</v>
      </c>
      <c r="E62" t="s">
        <v>59</v>
      </c>
      <c r="F62" t="s">
        <v>5102</v>
      </c>
      <c r="G62" t="s">
        <v>5103</v>
      </c>
    </row>
    <row r="63" spans="1:7" x14ac:dyDescent="0.25">
      <c r="A63" s="1" t="s">
        <v>221</v>
      </c>
      <c r="B63" t="s">
        <v>222</v>
      </c>
      <c r="C63" t="s">
        <v>5</v>
      </c>
      <c r="D63" t="s">
        <v>5101</v>
      </c>
      <c r="E63" t="s">
        <v>68</v>
      </c>
      <c r="F63" t="s">
        <v>5102</v>
      </c>
      <c r="G63" t="s">
        <v>5103</v>
      </c>
    </row>
    <row r="64" spans="1:7" x14ac:dyDescent="0.25">
      <c r="A64" s="1" t="s">
        <v>1841</v>
      </c>
      <c r="B64" t="s">
        <v>1842</v>
      </c>
      <c r="C64" t="s">
        <v>5</v>
      </c>
      <c r="D64" t="s">
        <v>5101</v>
      </c>
      <c r="E64" t="s">
        <v>68</v>
      </c>
      <c r="F64" t="s">
        <v>5102</v>
      </c>
      <c r="G64" t="s">
        <v>5103</v>
      </c>
    </row>
    <row r="65" spans="1:7" x14ac:dyDescent="0.25">
      <c r="A65" s="1" t="s">
        <v>227</v>
      </c>
      <c r="B65" t="s">
        <v>228</v>
      </c>
      <c r="C65" t="s">
        <v>5</v>
      </c>
      <c r="D65" t="s">
        <v>5101</v>
      </c>
      <c r="E65" t="s">
        <v>68</v>
      </c>
      <c r="F65" t="s">
        <v>5102</v>
      </c>
      <c r="G65" t="s">
        <v>5103</v>
      </c>
    </row>
    <row r="66" spans="1:7" x14ac:dyDescent="0.25">
      <c r="A66" s="1" t="s">
        <v>231</v>
      </c>
      <c r="B66" t="s">
        <v>232</v>
      </c>
      <c r="C66" t="s">
        <v>5</v>
      </c>
      <c r="D66" t="s">
        <v>5101</v>
      </c>
      <c r="E66" t="s">
        <v>233</v>
      </c>
      <c r="F66" t="s">
        <v>5102</v>
      </c>
      <c r="G66" t="s">
        <v>5103</v>
      </c>
    </row>
    <row r="67" spans="1:7" x14ac:dyDescent="0.25">
      <c r="A67" s="1" t="s">
        <v>234</v>
      </c>
      <c r="B67" t="s">
        <v>235</v>
      </c>
      <c r="C67" t="s">
        <v>5</v>
      </c>
      <c r="D67" t="s">
        <v>5101</v>
      </c>
      <c r="E67" t="s">
        <v>233</v>
      </c>
      <c r="F67" t="s">
        <v>5102</v>
      </c>
      <c r="G67" t="s">
        <v>5103</v>
      </c>
    </row>
    <row r="68" spans="1:7" x14ac:dyDescent="0.25">
      <c r="A68" s="1" t="s">
        <v>238</v>
      </c>
      <c r="B68" t="s">
        <v>239</v>
      </c>
      <c r="C68" t="s">
        <v>5</v>
      </c>
      <c r="D68" t="s">
        <v>5101</v>
      </c>
      <c r="E68" t="s">
        <v>23</v>
      </c>
      <c r="F68" t="s">
        <v>5102</v>
      </c>
      <c r="G68" t="s">
        <v>5103</v>
      </c>
    </row>
    <row r="69" spans="1:7" x14ac:dyDescent="0.25">
      <c r="A69" s="1" t="s">
        <v>242</v>
      </c>
      <c r="B69" t="s">
        <v>243</v>
      </c>
      <c r="C69" t="s">
        <v>5</v>
      </c>
      <c r="D69" t="s">
        <v>5101</v>
      </c>
      <c r="E69" t="s">
        <v>23</v>
      </c>
      <c r="F69" t="s">
        <v>5102</v>
      </c>
      <c r="G69" t="s">
        <v>5103</v>
      </c>
    </row>
    <row r="70" spans="1:7" x14ac:dyDescent="0.25">
      <c r="A70" s="1" t="s">
        <v>244</v>
      </c>
      <c r="B70" t="s">
        <v>245</v>
      </c>
      <c r="C70" t="s">
        <v>5</v>
      </c>
      <c r="D70" t="s">
        <v>5101</v>
      </c>
      <c r="E70" t="s">
        <v>23</v>
      </c>
      <c r="F70" t="s">
        <v>5102</v>
      </c>
      <c r="G70" t="s">
        <v>5103</v>
      </c>
    </row>
    <row r="71" spans="1:7" x14ac:dyDescent="0.25">
      <c r="A71" s="1" t="s">
        <v>246</v>
      </c>
      <c r="B71" t="s">
        <v>247</v>
      </c>
      <c r="C71" t="s">
        <v>5</v>
      </c>
      <c r="D71" t="s">
        <v>5101</v>
      </c>
      <c r="E71" t="s">
        <v>23</v>
      </c>
      <c r="F71" t="s">
        <v>5102</v>
      </c>
      <c r="G71" t="s">
        <v>5103</v>
      </c>
    </row>
    <row r="72" spans="1:7" x14ac:dyDescent="0.25">
      <c r="A72" s="1" t="s">
        <v>248</v>
      </c>
      <c r="B72" t="s">
        <v>249</v>
      </c>
      <c r="C72" t="s">
        <v>5</v>
      </c>
      <c r="D72" t="s">
        <v>5101</v>
      </c>
      <c r="E72" t="s">
        <v>23</v>
      </c>
      <c r="F72" t="s">
        <v>5102</v>
      </c>
      <c r="G72" t="s">
        <v>5103</v>
      </c>
    </row>
    <row r="73" spans="1:7" x14ac:dyDescent="0.25">
      <c r="A73" s="1" t="s">
        <v>250</v>
      </c>
      <c r="B73" t="s">
        <v>251</v>
      </c>
      <c r="C73" t="s">
        <v>5</v>
      </c>
      <c r="D73" t="s">
        <v>5101</v>
      </c>
      <c r="E73" t="s">
        <v>23</v>
      </c>
      <c r="F73" t="s">
        <v>5102</v>
      </c>
      <c r="G73" t="s">
        <v>5103</v>
      </c>
    </row>
    <row r="74" spans="1:7" x14ac:dyDescent="0.25">
      <c r="A74" s="1" t="s">
        <v>252</v>
      </c>
      <c r="B74" t="s">
        <v>253</v>
      </c>
      <c r="C74" t="s">
        <v>5</v>
      </c>
      <c r="D74" t="s">
        <v>5101</v>
      </c>
      <c r="E74" t="s">
        <v>23</v>
      </c>
      <c r="F74" t="s">
        <v>5102</v>
      </c>
      <c r="G74" t="s">
        <v>5103</v>
      </c>
    </row>
    <row r="75" spans="1:7" x14ac:dyDescent="0.25">
      <c r="A75" s="1" t="s">
        <v>254</v>
      </c>
      <c r="B75" t="s">
        <v>255</v>
      </c>
      <c r="C75" t="s">
        <v>5</v>
      </c>
      <c r="D75" t="s">
        <v>5101</v>
      </c>
      <c r="E75" t="s">
        <v>23</v>
      </c>
      <c r="F75" t="s">
        <v>5102</v>
      </c>
      <c r="G75" t="s">
        <v>5103</v>
      </c>
    </row>
    <row r="76" spans="1:7" x14ac:dyDescent="0.25">
      <c r="A76" s="1" t="s">
        <v>258</v>
      </c>
      <c r="B76" t="s">
        <v>259</v>
      </c>
      <c r="C76" t="s">
        <v>5</v>
      </c>
      <c r="D76" t="s">
        <v>5101</v>
      </c>
      <c r="E76" t="s">
        <v>168</v>
      </c>
      <c r="F76" t="s">
        <v>5102</v>
      </c>
      <c r="G76" t="s">
        <v>5103</v>
      </c>
    </row>
    <row r="77" spans="1:7" x14ac:dyDescent="0.25">
      <c r="A77" s="1" t="s">
        <v>260</v>
      </c>
      <c r="B77" t="s">
        <v>261</v>
      </c>
      <c r="C77" t="s">
        <v>5</v>
      </c>
      <c r="D77" t="s">
        <v>5101</v>
      </c>
      <c r="E77" t="s">
        <v>205</v>
      </c>
      <c r="F77" t="s">
        <v>5102</v>
      </c>
      <c r="G77" t="s">
        <v>5103</v>
      </c>
    </row>
    <row r="78" spans="1:7" x14ac:dyDescent="0.25">
      <c r="A78" s="1" t="s">
        <v>262</v>
      </c>
      <c r="B78" t="s">
        <v>263</v>
      </c>
      <c r="C78" t="s">
        <v>5</v>
      </c>
      <c r="D78" t="s">
        <v>5101</v>
      </c>
      <c r="E78" t="s">
        <v>168</v>
      </c>
      <c r="F78" t="s">
        <v>5102</v>
      </c>
      <c r="G78" t="s">
        <v>5103</v>
      </c>
    </row>
    <row r="79" spans="1:7" x14ac:dyDescent="0.25">
      <c r="A79" s="1" t="s">
        <v>264</v>
      </c>
      <c r="B79" t="s">
        <v>265</v>
      </c>
      <c r="C79" t="s">
        <v>5</v>
      </c>
      <c r="D79" t="s">
        <v>5101</v>
      </c>
      <c r="E79" t="s">
        <v>168</v>
      </c>
      <c r="F79" t="s">
        <v>5102</v>
      </c>
      <c r="G79" t="s">
        <v>5103</v>
      </c>
    </row>
    <row r="80" spans="1:7" x14ac:dyDescent="0.25">
      <c r="A80" s="1" t="s">
        <v>266</v>
      </c>
      <c r="B80" t="s">
        <v>267</v>
      </c>
      <c r="C80" t="s">
        <v>5</v>
      </c>
      <c r="D80" t="s">
        <v>5101</v>
      </c>
      <c r="E80" t="s">
        <v>168</v>
      </c>
      <c r="F80" t="s">
        <v>5102</v>
      </c>
      <c r="G80" t="s">
        <v>5103</v>
      </c>
    </row>
    <row r="81" spans="1:7" x14ac:dyDescent="0.25">
      <c r="A81" s="1" t="s">
        <v>270</v>
      </c>
      <c r="B81" t="s">
        <v>271</v>
      </c>
      <c r="C81" t="s">
        <v>5</v>
      </c>
      <c r="D81" t="s">
        <v>5101</v>
      </c>
      <c r="E81" t="s">
        <v>205</v>
      </c>
      <c r="F81" t="s">
        <v>5102</v>
      </c>
      <c r="G81" t="s">
        <v>5103</v>
      </c>
    </row>
    <row r="82" spans="1:7" x14ac:dyDescent="0.25">
      <c r="A82" s="1" t="s">
        <v>274</v>
      </c>
      <c r="B82" t="s">
        <v>275</v>
      </c>
      <c r="C82" t="s">
        <v>5</v>
      </c>
      <c r="D82" t="s">
        <v>5101</v>
      </c>
      <c r="E82" t="s">
        <v>50</v>
      </c>
      <c r="F82" t="s">
        <v>5102</v>
      </c>
      <c r="G82" t="s">
        <v>5103</v>
      </c>
    </row>
    <row r="83" spans="1:7" x14ac:dyDescent="0.25">
      <c r="A83" s="1" t="s">
        <v>276</v>
      </c>
      <c r="B83" t="s">
        <v>277</v>
      </c>
      <c r="C83" t="s">
        <v>5</v>
      </c>
      <c r="D83" t="s">
        <v>5101</v>
      </c>
      <c r="E83" t="s">
        <v>50</v>
      </c>
      <c r="F83" t="s">
        <v>5102</v>
      </c>
      <c r="G83" t="s">
        <v>5103</v>
      </c>
    </row>
    <row r="84" spans="1:7" x14ac:dyDescent="0.25">
      <c r="A84" s="1" t="s">
        <v>282</v>
      </c>
      <c r="B84" t="s">
        <v>283</v>
      </c>
      <c r="C84" t="s">
        <v>5</v>
      </c>
      <c r="D84" t="s">
        <v>5101</v>
      </c>
      <c r="E84" t="s">
        <v>6</v>
      </c>
      <c r="F84" t="s">
        <v>5102</v>
      </c>
      <c r="G84" t="s">
        <v>5103</v>
      </c>
    </row>
    <row r="85" spans="1:7" x14ac:dyDescent="0.25">
      <c r="A85" s="1" t="s">
        <v>284</v>
      </c>
      <c r="B85" t="s">
        <v>285</v>
      </c>
      <c r="C85" t="s">
        <v>5</v>
      </c>
      <c r="D85" t="s">
        <v>5101</v>
      </c>
      <c r="E85" t="s">
        <v>6</v>
      </c>
      <c r="F85" t="s">
        <v>5102</v>
      </c>
      <c r="G85" t="s">
        <v>5103</v>
      </c>
    </row>
    <row r="86" spans="1:7" x14ac:dyDescent="0.25">
      <c r="A86" s="1" t="s">
        <v>286</v>
      </c>
      <c r="B86" t="s">
        <v>287</v>
      </c>
      <c r="C86" t="s">
        <v>5</v>
      </c>
      <c r="D86" t="s">
        <v>5101</v>
      </c>
      <c r="E86" t="s">
        <v>6</v>
      </c>
      <c r="F86" t="s">
        <v>5102</v>
      </c>
      <c r="G86" t="s">
        <v>5103</v>
      </c>
    </row>
    <row r="87" spans="1:7" x14ac:dyDescent="0.25">
      <c r="A87" s="1" t="s">
        <v>288</v>
      </c>
      <c r="B87" t="s">
        <v>289</v>
      </c>
      <c r="C87" t="s">
        <v>5</v>
      </c>
      <c r="D87" t="s">
        <v>5101</v>
      </c>
      <c r="E87" t="s">
        <v>6</v>
      </c>
      <c r="F87" t="s">
        <v>5102</v>
      </c>
      <c r="G87" t="s">
        <v>5103</v>
      </c>
    </row>
    <row r="88" spans="1:7" x14ac:dyDescent="0.25">
      <c r="A88" s="1" t="s">
        <v>290</v>
      </c>
      <c r="B88" t="s">
        <v>291</v>
      </c>
      <c r="C88" t="s">
        <v>5</v>
      </c>
      <c r="D88" t="s">
        <v>5101</v>
      </c>
      <c r="E88" t="s">
        <v>205</v>
      </c>
      <c r="F88" t="s">
        <v>5102</v>
      </c>
      <c r="G88" t="s">
        <v>5103</v>
      </c>
    </row>
    <row r="89" spans="1:7" x14ac:dyDescent="0.25">
      <c r="A89" s="1" t="s">
        <v>292</v>
      </c>
      <c r="B89" t="s">
        <v>293</v>
      </c>
      <c r="C89" t="s">
        <v>5</v>
      </c>
      <c r="D89" t="s">
        <v>5101</v>
      </c>
      <c r="E89" t="s">
        <v>42</v>
      </c>
      <c r="F89" t="s">
        <v>5102</v>
      </c>
      <c r="G89" t="s">
        <v>5103</v>
      </c>
    </row>
    <row r="90" spans="1:7" x14ac:dyDescent="0.25">
      <c r="A90" s="1" t="s">
        <v>294</v>
      </c>
      <c r="B90" t="s">
        <v>295</v>
      </c>
      <c r="C90" t="s">
        <v>5</v>
      </c>
      <c r="D90" t="s">
        <v>5101</v>
      </c>
      <c r="E90" t="s">
        <v>42</v>
      </c>
      <c r="F90" t="s">
        <v>5102</v>
      </c>
      <c r="G90" t="s">
        <v>5103</v>
      </c>
    </row>
    <row r="91" spans="1:7" x14ac:dyDescent="0.25">
      <c r="A91" s="1" t="s">
        <v>1851</v>
      </c>
      <c r="B91" t="s">
        <v>1852</v>
      </c>
      <c r="C91" t="s">
        <v>5</v>
      </c>
      <c r="D91" t="s">
        <v>5101</v>
      </c>
      <c r="E91" t="s">
        <v>42</v>
      </c>
      <c r="F91" t="s">
        <v>5102</v>
      </c>
      <c r="G91" t="s">
        <v>5103</v>
      </c>
    </row>
    <row r="92" spans="1:7" x14ac:dyDescent="0.25">
      <c r="A92" s="1" t="s">
        <v>296</v>
      </c>
      <c r="B92" t="s">
        <v>297</v>
      </c>
      <c r="C92" t="s">
        <v>5</v>
      </c>
      <c r="D92" t="s">
        <v>5101</v>
      </c>
      <c r="E92" t="s">
        <v>42</v>
      </c>
      <c r="F92" t="s">
        <v>5102</v>
      </c>
      <c r="G92" t="s">
        <v>5103</v>
      </c>
    </row>
    <row r="93" spans="1:7" x14ac:dyDescent="0.25">
      <c r="A93" s="1" t="s">
        <v>1853</v>
      </c>
      <c r="B93" t="s">
        <v>1854</v>
      </c>
      <c r="C93" t="s">
        <v>5</v>
      </c>
      <c r="D93" t="s">
        <v>5101</v>
      </c>
      <c r="E93" t="s">
        <v>151</v>
      </c>
      <c r="F93" t="s">
        <v>5102</v>
      </c>
      <c r="G93" t="s">
        <v>5103</v>
      </c>
    </row>
    <row r="94" spans="1:7" x14ac:dyDescent="0.25">
      <c r="A94" s="1" t="s">
        <v>298</v>
      </c>
      <c r="B94" t="s">
        <v>299</v>
      </c>
      <c r="C94" t="s">
        <v>5</v>
      </c>
      <c r="D94" t="s">
        <v>5101</v>
      </c>
      <c r="E94" t="s">
        <v>210</v>
      </c>
      <c r="F94" t="s">
        <v>5102</v>
      </c>
      <c r="G94" t="s">
        <v>5103</v>
      </c>
    </row>
    <row r="95" spans="1:7" x14ac:dyDescent="0.25">
      <c r="A95" s="1" t="s">
        <v>300</v>
      </c>
      <c r="B95" t="s">
        <v>301</v>
      </c>
      <c r="C95" t="s">
        <v>5</v>
      </c>
      <c r="D95" t="s">
        <v>5101</v>
      </c>
      <c r="E95" t="s">
        <v>210</v>
      </c>
      <c r="F95" t="s">
        <v>5102</v>
      </c>
      <c r="G95" t="s">
        <v>5103</v>
      </c>
    </row>
    <row r="96" spans="1:7" x14ac:dyDescent="0.25">
      <c r="A96" s="1" t="s">
        <v>302</v>
      </c>
      <c r="B96" t="s">
        <v>303</v>
      </c>
      <c r="C96" t="s">
        <v>5</v>
      </c>
      <c r="D96" t="s">
        <v>5101</v>
      </c>
      <c r="E96" t="s">
        <v>210</v>
      </c>
      <c r="F96" t="s">
        <v>5102</v>
      </c>
      <c r="G96" t="s">
        <v>5103</v>
      </c>
    </row>
    <row r="97" spans="1:7" x14ac:dyDescent="0.25">
      <c r="A97" s="1" t="s">
        <v>304</v>
      </c>
      <c r="B97" t="s">
        <v>305</v>
      </c>
      <c r="C97" t="s">
        <v>5</v>
      </c>
      <c r="D97" t="s">
        <v>5101</v>
      </c>
      <c r="E97" t="s">
        <v>210</v>
      </c>
      <c r="F97" t="s">
        <v>5102</v>
      </c>
      <c r="G97" t="s">
        <v>5103</v>
      </c>
    </row>
    <row r="98" spans="1:7" x14ac:dyDescent="0.25">
      <c r="A98" s="1" t="s">
        <v>306</v>
      </c>
      <c r="B98" t="s">
        <v>307</v>
      </c>
      <c r="C98" t="s">
        <v>5</v>
      </c>
      <c r="D98" t="s">
        <v>5101</v>
      </c>
      <c r="E98" t="s">
        <v>210</v>
      </c>
      <c r="F98" t="s">
        <v>5102</v>
      </c>
      <c r="G98" t="s">
        <v>5103</v>
      </c>
    </row>
    <row r="99" spans="1:7" x14ac:dyDescent="0.25">
      <c r="A99" s="1" t="s">
        <v>1857</v>
      </c>
      <c r="B99" t="s">
        <v>1858</v>
      </c>
      <c r="C99" t="s">
        <v>5</v>
      </c>
      <c r="D99" t="s">
        <v>5101</v>
      </c>
      <c r="E99" t="s">
        <v>310</v>
      </c>
      <c r="F99" t="s">
        <v>5102</v>
      </c>
      <c r="G99" t="s">
        <v>5103</v>
      </c>
    </row>
    <row r="100" spans="1:7" x14ac:dyDescent="0.25">
      <c r="A100" s="1" t="s">
        <v>311</v>
      </c>
      <c r="B100" t="s">
        <v>312</v>
      </c>
      <c r="C100" t="s">
        <v>5</v>
      </c>
      <c r="D100" t="s">
        <v>5101</v>
      </c>
      <c r="E100" t="s">
        <v>310</v>
      </c>
      <c r="F100" t="s">
        <v>5102</v>
      </c>
      <c r="G100" t="s">
        <v>5103</v>
      </c>
    </row>
    <row r="101" spans="1:7" x14ac:dyDescent="0.25">
      <c r="A101" s="1" t="s">
        <v>321</v>
      </c>
      <c r="B101" t="s">
        <v>322</v>
      </c>
      <c r="C101" t="s">
        <v>5</v>
      </c>
      <c r="D101" t="s">
        <v>5101</v>
      </c>
      <c r="E101" t="s">
        <v>310</v>
      </c>
      <c r="F101" t="s">
        <v>5102</v>
      </c>
      <c r="G101" t="s">
        <v>5103</v>
      </c>
    </row>
    <row r="102" spans="1:7" x14ac:dyDescent="0.25">
      <c r="A102" s="1" t="s">
        <v>1859</v>
      </c>
      <c r="B102" t="s">
        <v>1860</v>
      </c>
      <c r="C102" t="s">
        <v>5</v>
      </c>
      <c r="D102" t="s">
        <v>5101</v>
      </c>
      <c r="E102" t="s">
        <v>310</v>
      </c>
      <c r="F102" t="s">
        <v>5102</v>
      </c>
      <c r="G102" t="s">
        <v>5103</v>
      </c>
    </row>
    <row r="103" spans="1:7" x14ac:dyDescent="0.25">
      <c r="A103" s="1" t="s">
        <v>325</v>
      </c>
      <c r="B103" t="s">
        <v>326</v>
      </c>
      <c r="C103" t="s">
        <v>5</v>
      </c>
      <c r="D103" t="s">
        <v>5101</v>
      </c>
      <c r="E103" t="s">
        <v>310</v>
      </c>
      <c r="F103" t="s">
        <v>5102</v>
      </c>
      <c r="G103" t="s">
        <v>5103</v>
      </c>
    </row>
    <row r="104" spans="1:7" x14ac:dyDescent="0.25">
      <c r="A104" s="1" t="s">
        <v>327</v>
      </c>
      <c r="B104" t="s">
        <v>328</v>
      </c>
      <c r="C104" t="s">
        <v>5</v>
      </c>
      <c r="D104" t="s">
        <v>5101</v>
      </c>
      <c r="E104" t="s">
        <v>310</v>
      </c>
      <c r="F104" t="s">
        <v>5102</v>
      </c>
      <c r="G104" t="s">
        <v>5103</v>
      </c>
    </row>
    <row r="105" spans="1:7" x14ac:dyDescent="0.25">
      <c r="A105" s="1" t="s">
        <v>337</v>
      </c>
      <c r="B105" t="s">
        <v>338</v>
      </c>
      <c r="C105" t="s">
        <v>5</v>
      </c>
      <c r="D105" t="s">
        <v>5101</v>
      </c>
      <c r="E105" t="s">
        <v>26</v>
      </c>
      <c r="F105" t="s">
        <v>5102</v>
      </c>
      <c r="G105" t="s">
        <v>5103</v>
      </c>
    </row>
    <row r="106" spans="1:7" x14ac:dyDescent="0.25">
      <c r="A106" s="1" t="s">
        <v>343</v>
      </c>
      <c r="B106" t="s">
        <v>344</v>
      </c>
      <c r="C106" t="s">
        <v>5</v>
      </c>
      <c r="D106" t="s">
        <v>5101</v>
      </c>
      <c r="E106" t="s">
        <v>233</v>
      </c>
      <c r="F106" t="s">
        <v>5102</v>
      </c>
      <c r="G106" t="s">
        <v>5103</v>
      </c>
    </row>
    <row r="107" spans="1:7" x14ac:dyDescent="0.25">
      <c r="A107" s="1" t="s">
        <v>345</v>
      </c>
      <c r="B107" t="s">
        <v>346</v>
      </c>
      <c r="C107" t="s">
        <v>5</v>
      </c>
      <c r="D107" t="s">
        <v>5101</v>
      </c>
      <c r="E107" t="s">
        <v>233</v>
      </c>
      <c r="F107" t="s">
        <v>5102</v>
      </c>
      <c r="G107" t="s">
        <v>5103</v>
      </c>
    </row>
    <row r="108" spans="1:7" x14ac:dyDescent="0.25">
      <c r="A108" s="1" t="s">
        <v>1863</v>
      </c>
      <c r="B108" t="s">
        <v>1864</v>
      </c>
      <c r="C108" t="s">
        <v>5</v>
      </c>
      <c r="D108" t="s">
        <v>5101</v>
      </c>
      <c r="E108" t="s">
        <v>233</v>
      </c>
      <c r="F108" t="s">
        <v>5102</v>
      </c>
      <c r="G108" t="s">
        <v>5103</v>
      </c>
    </row>
    <row r="109" spans="1:7" x14ac:dyDescent="0.25">
      <c r="A109" s="1" t="s">
        <v>1865</v>
      </c>
      <c r="B109" t="s">
        <v>1866</v>
      </c>
      <c r="C109" t="s">
        <v>5</v>
      </c>
      <c r="D109" t="s">
        <v>5101</v>
      </c>
      <c r="E109" t="s">
        <v>233</v>
      </c>
      <c r="F109" t="s">
        <v>5102</v>
      </c>
      <c r="G109" t="s">
        <v>5103</v>
      </c>
    </row>
    <row r="110" spans="1:7" x14ac:dyDescent="0.25">
      <c r="A110" s="1" t="s">
        <v>347</v>
      </c>
      <c r="B110" t="s">
        <v>348</v>
      </c>
      <c r="C110" t="s">
        <v>5</v>
      </c>
      <c r="D110" t="s">
        <v>5101</v>
      </c>
      <c r="E110" t="s">
        <v>210</v>
      </c>
      <c r="F110" t="s">
        <v>5102</v>
      </c>
      <c r="G110" t="s">
        <v>5103</v>
      </c>
    </row>
    <row r="111" spans="1:7" x14ac:dyDescent="0.25">
      <c r="A111" s="1" t="s">
        <v>349</v>
      </c>
      <c r="B111" t="s">
        <v>350</v>
      </c>
      <c r="C111" t="s">
        <v>5</v>
      </c>
      <c r="D111" t="s">
        <v>5101</v>
      </c>
      <c r="E111" t="s">
        <v>210</v>
      </c>
      <c r="F111" t="s">
        <v>5102</v>
      </c>
      <c r="G111" t="s">
        <v>5103</v>
      </c>
    </row>
    <row r="112" spans="1:7" x14ac:dyDescent="0.25">
      <c r="A112" s="1" t="s">
        <v>351</v>
      </c>
      <c r="B112" t="s">
        <v>352</v>
      </c>
      <c r="C112" t="s">
        <v>5</v>
      </c>
      <c r="D112" t="s">
        <v>5101</v>
      </c>
      <c r="E112" t="s">
        <v>353</v>
      </c>
      <c r="F112" t="s">
        <v>5102</v>
      </c>
      <c r="G112" t="s">
        <v>5103</v>
      </c>
    </row>
    <row r="113" spans="1:7" x14ac:dyDescent="0.25">
      <c r="A113" s="1" t="s">
        <v>354</v>
      </c>
      <c r="B113" t="s">
        <v>355</v>
      </c>
      <c r="C113" t="s">
        <v>5</v>
      </c>
      <c r="D113" t="s">
        <v>5101</v>
      </c>
      <c r="E113" t="s">
        <v>353</v>
      </c>
      <c r="F113" t="s">
        <v>5102</v>
      </c>
      <c r="G113" t="s">
        <v>5103</v>
      </c>
    </row>
    <row r="114" spans="1:7" x14ac:dyDescent="0.25">
      <c r="A114" s="1" t="s">
        <v>358</v>
      </c>
      <c r="B114" t="s">
        <v>359</v>
      </c>
      <c r="C114" t="s">
        <v>5</v>
      </c>
      <c r="D114" t="s">
        <v>5101</v>
      </c>
      <c r="E114" t="s">
        <v>353</v>
      </c>
      <c r="F114" t="s">
        <v>5102</v>
      </c>
      <c r="G114" t="s">
        <v>5103</v>
      </c>
    </row>
    <row r="115" spans="1:7" x14ac:dyDescent="0.25">
      <c r="A115" s="1" t="s">
        <v>360</v>
      </c>
      <c r="B115" t="s">
        <v>361</v>
      </c>
      <c r="C115" t="s">
        <v>5</v>
      </c>
      <c r="D115" t="s">
        <v>5101</v>
      </c>
      <c r="E115" t="s">
        <v>353</v>
      </c>
      <c r="F115" t="s">
        <v>5102</v>
      </c>
      <c r="G115" t="s">
        <v>5103</v>
      </c>
    </row>
    <row r="116" spans="1:7" x14ac:dyDescent="0.25">
      <c r="A116" s="1" t="s">
        <v>366</v>
      </c>
      <c r="B116" t="s">
        <v>367</v>
      </c>
      <c r="C116" t="s">
        <v>5</v>
      </c>
      <c r="D116" t="s">
        <v>5101</v>
      </c>
      <c r="E116" t="s">
        <v>85</v>
      </c>
      <c r="F116" t="s">
        <v>5102</v>
      </c>
      <c r="G116" t="s">
        <v>5103</v>
      </c>
    </row>
    <row r="117" spans="1:7" x14ac:dyDescent="0.25">
      <c r="A117" s="1" t="s">
        <v>368</v>
      </c>
      <c r="B117" t="s">
        <v>369</v>
      </c>
      <c r="C117" t="s">
        <v>5</v>
      </c>
      <c r="D117" t="s">
        <v>5101</v>
      </c>
      <c r="E117" t="s">
        <v>85</v>
      </c>
      <c r="F117" t="s">
        <v>5102</v>
      </c>
      <c r="G117" t="s">
        <v>5103</v>
      </c>
    </row>
    <row r="118" spans="1:7" x14ac:dyDescent="0.25">
      <c r="A118" s="1" t="s">
        <v>372</v>
      </c>
      <c r="B118" t="s">
        <v>373</v>
      </c>
      <c r="C118" t="s">
        <v>5</v>
      </c>
      <c r="D118" t="s">
        <v>5101</v>
      </c>
      <c r="E118" t="s">
        <v>85</v>
      </c>
      <c r="F118" t="s">
        <v>5102</v>
      </c>
      <c r="G118" t="s">
        <v>5103</v>
      </c>
    </row>
    <row r="119" spans="1:7" x14ac:dyDescent="0.25">
      <c r="A119" s="1" t="s">
        <v>1871</v>
      </c>
      <c r="B119" t="s">
        <v>1872</v>
      </c>
      <c r="C119" t="s">
        <v>5</v>
      </c>
      <c r="D119" t="s">
        <v>5101</v>
      </c>
      <c r="E119" t="s">
        <v>151</v>
      </c>
      <c r="F119" t="s">
        <v>5102</v>
      </c>
      <c r="G119" t="s">
        <v>5103</v>
      </c>
    </row>
    <row r="120" spans="1:7" x14ac:dyDescent="0.25">
      <c r="A120" s="1" t="s">
        <v>374</v>
      </c>
      <c r="B120" t="s">
        <v>375</v>
      </c>
      <c r="C120" t="s">
        <v>5</v>
      </c>
      <c r="D120" t="s">
        <v>5101</v>
      </c>
      <c r="E120" t="s">
        <v>22</v>
      </c>
      <c r="F120" t="s">
        <v>5102</v>
      </c>
      <c r="G120" t="s">
        <v>5103</v>
      </c>
    </row>
    <row r="121" spans="1:7" x14ac:dyDescent="0.25">
      <c r="A121" s="1" t="s">
        <v>376</v>
      </c>
      <c r="B121" t="s">
        <v>377</v>
      </c>
      <c r="C121" t="s">
        <v>5</v>
      </c>
      <c r="D121" t="s">
        <v>5101</v>
      </c>
      <c r="E121" t="s">
        <v>210</v>
      </c>
      <c r="F121" t="s">
        <v>5102</v>
      </c>
      <c r="G121" t="s">
        <v>5103</v>
      </c>
    </row>
    <row r="122" spans="1:7" x14ac:dyDescent="0.25">
      <c r="A122" s="1" t="s">
        <v>378</v>
      </c>
      <c r="B122" t="s">
        <v>379</v>
      </c>
      <c r="C122" t="s">
        <v>5</v>
      </c>
      <c r="D122" t="s">
        <v>5101</v>
      </c>
      <c r="E122" t="s">
        <v>151</v>
      </c>
      <c r="F122" t="s">
        <v>5102</v>
      </c>
      <c r="G122" t="s">
        <v>5103</v>
      </c>
    </row>
    <row r="123" spans="1:7" x14ac:dyDescent="0.25">
      <c r="A123" s="1" t="s">
        <v>380</v>
      </c>
      <c r="B123" t="s">
        <v>381</v>
      </c>
      <c r="C123" t="s">
        <v>5</v>
      </c>
      <c r="D123" t="s">
        <v>5101</v>
      </c>
      <c r="E123" t="s">
        <v>151</v>
      </c>
      <c r="F123" t="s">
        <v>5102</v>
      </c>
      <c r="G123" t="s">
        <v>5103</v>
      </c>
    </row>
    <row r="124" spans="1:7" x14ac:dyDescent="0.25">
      <c r="A124" s="1" t="s">
        <v>382</v>
      </c>
      <c r="B124" t="s">
        <v>383</v>
      </c>
      <c r="C124" t="s">
        <v>5</v>
      </c>
      <c r="D124" t="s">
        <v>5101</v>
      </c>
      <c r="E124" t="s">
        <v>151</v>
      </c>
      <c r="F124" t="s">
        <v>5102</v>
      </c>
      <c r="G124" t="s">
        <v>5103</v>
      </c>
    </row>
    <row r="125" spans="1:7" x14ac:dyDescent="0.25">
      <c r="A125" s="1" t="s">
        <v>390</v>
      </c>
      <c r="B125" t="s">
        <v>391</v>
      </c>
      <c r="C125" t="s">
        <v>5</v>
      </c>
      <c r="D125" t="s">
        <v>5104</v>
      </c>
      <c r="E125" t="s">
        <v>310</v>
      </c>
      <c r="F125" t="s">
        <v>5102</v>
      </c>
      <c r="G125" t="s">
        <v>5103</v>
      </c>
    </row>
    <row r="126" spans="1:7" x14ac:dyDescent="0.25">
      <c r="A126" s="1" t="s">
        <v>1877</v>
      </c>
      <c r="B126" t="s">
        <v>1878</v>
      </c>
      <c r="C126" t="s">
        <v>5</v>
      </c>
      <c r="D126" t="s">
        <v>5104</v>
      </c>
      <c r="E126" t="s">
        <v>310</v>
      </c>
      <c r="F126" t="s">
        <v>5102</v>
      </c>
      <c r="G126" t="s">
        <v>5103</v>
      </c>
    </row>
    <row r="127" spans="1:7" x14ac:dyDescent="0.25">
      <c r="A127" s="1" t="s">
        <v>392</v>
      </c>
      <c r="B127" t="s">
        <v>393</v>
      </c>
      <c r="C127" t="s">
        <v>5</v>
      </c>
      <c r="D127" t="s">
        <v>5104</v>
      </c>
      <c r="E127" t="s">
        <v>310</v>
      </c>
      <c r="F127" t="s">
        <v>5102</v>
      </c>
      <c r="G127" t="s">
        <v>5103</v>
      </c>
    </row>
    <row r="128" spans="1:7" x14ac:dyDescent="0.25">
      <c r="A128" s="1" t="s">
        <v>394</v>
      </c>
      <c r="B128" t="s">
        <v>395</v>
      </c>
      <c r="C128" t="s">
        <v>5</v>
      </c>
      <c r="D128" t="s">
        <v>5104</v>
      </c>
      <c r="E128" t="s">
        <v>310</v>
      </c>
      <c r="F128" t="s">
        <v>5102</v>
      </c>
      <c r="G128" t="s">
        <v>5103</v>
      </c>
    </row>
    <row r="129" spans="1:7" x14ac:dyDescent="0.25">
      <c r="A129" s="1" t="s">
        <v>396</v>
      </c>
      <c r="B129" t="s">
        <v>397</v>
      </c>
      <c r="C129" t="s">
        <v>5</v>
      </c>
      <c r="D129" t="s">
        <v>5104</v>
      </c>
      <c r="E129" t="s">
        <v>310</v>
      </c>
      <c r="F129" t="s">
        <v>5102</v>
      </c>
      <c r="G129" t="s">
        <v>5103</v>
      </c>
    </row>
    <row r="130" spans="1:7" x14ac:dyDescent="0.25">
      <c r="A130" s="1" t="s">
        <v>1883</v>
      </c>
      <c r="B130" t="s">
        <v>1884</v>
      </c>
      <c r="C130" t="s">
        <v>5</v>
      </c>
      <c r="D130" t="s">
        <v>5104</v>
      </c>
      <c r="E130" t="s">
        <v>310</v>
      </c>
      <c r="F130" t="s">
        <v>5102</v>
      </c>
      <c r="G130" t="s">
        <v>5103</v>
      </c>
    </row>
    <row r="131" spans="1:7" x14ac:dyDescent="0.25">
      <c r="A131" s="1" t="s">
        <v>1885</v>
      </c>
      <c r="B131" t="s">
        <v>1886</v>
      </c>
      <c r="C131" t="s">
        <v>5</v>
      </c>
      <c r="D131" t="s">
        <v>5104</v>
      </c>
      <c r="E131" t="s">
        <v>310</v>
      </c>
      <c r="F131" t="s">
        <v>5102</v>
      </c>
      <c r="G131" t="s">
        <v>5103</v>
      </c>
    </row>
    <row r="132" spans="1:7" x14ac:dyDescent="0.25">
      <c r="A132" s="1" t="s">
        <v>1891</v>
      </c>
      <c r="B132" t="s">
        <v>1892</v>
      </c>
      <c r="C132" t="s">
        <v>5</v>
      </c>
      <c r="D132" t="s">
        <v>5104</v>
      </c>
      <c r="E132" t="s">
        <v>310</v>
      </c>
      <c r="F132" t="s">
        <v>5102</v>
      </c>
      <c r="G132" t="s">
        <v>5103</v>
      </c>
    </row>
    <row r="133" spans="1:7" x14ac:dyDescent="0.25">
      <c r="A133" s="1" t="s">
        <v>1895</v>
      </c>
      <c r="B133" t="s">
        <v>1896</v>
      </c>
      <c r="C133" t="s">
        <v>5</v>
      </c>
      <c r="D133" t="s">
        <v>5104</v>
      </c>
      <c r="E133" t="s">
        <v>310</v>
      </c>
      <c r="F133" t="s">
        <v>5102</v>
      </c>
      <c r="G133" t="s">
        <v>5103</v>
      </c>
    </row>
    <row r="134" spans="1:7" x14ac:dyDescent="0.25">
      <c r="A134" s="1" t="s">
        <v>414</v>
      </c>
      <c r="B134" t="s">
        <v>415</v>
      </c>
      <c r="C134" t="s">
        <v>5</v>
      </c>
      <c r="D134" t="s">
        <v>5101</v>
      </c>
      <c r="E134" t="s">
        <v>310</v>
      </c>
      <c r="F134" t="s">
        <v>5102</v>
      </c>
      <c r="G134" t="s">
        <v>5103</v>
      </c>
    </row>
    <row r="135" spans="1:7" x14ac:dyDescent="0.25">
      <c r="A135" s="1" t="s">
        <v>416</v>
      </c>
      <c r="B135" t="s">
        <v>417</v>
      </c>
      <c r="C135" t="s">
        <v>5</v>
      </c>
      <c r="D135" t="s">
        <v>5101</v>
      </c>
      <c r="E135" t="s">
        <v>310</v>
      </c>
      <c r="F135" t="s">
        <v>5102</v>
      </c>
      <c r="G135" t="s">
        <v>5103</v>
      </c>
    </row>
    <row r="136" spans="1:7" x14ac:dyDescent="0.25">
      <c r="A136" s="1" t="s">
        <v>1897</v>
      </c>
      <c r="B136" t="s">
        <v>1898</v>
      </c>
      <c r="C136" t="s">
        <v>5</v>
      </c>
      <c r="D136" t="s">
        <v>5101</v>
      </c>
      <c r="E136" t="s">
        <v>310</v>
      </c>
      <c r="F136" t="s">
        <v>5102</v>
      </c>
      <c r="G136" t="s">
        <v>5103</v>
      </c>
    </row>
    <row r="137" spans="1:7" x14ac:dyDescent="0.25">
      <c r="A137" s="1" t="s">
        <v>424</v>
      </c>
      <c r="B137" t="s">
        <v>425</v>
      </c>
      <c r="C137" t="s">
        <v>5</v>
      </c>
      <c r="D137" t="s">
        <v>5101</v>
      </c>
      <c r="E137" t="s">
        <v>310</v>
      </c>
      <c r="F137" t="s">
        <v>5102</v>
      </c>
      <c r="G137" t="s">
        <v>5103</v>
      </c>
    </row>
    <row r="138" spans="1:7" x14ac:dyDescent="0.25">
      <c r="A138" s="1" t="s">
        <v>1899</v>
      </c>
      <c r="B138" t="s">
        <v>1900</v>
      </c>
      <c r="C138" t="s">
        <v>5</v>
      </c>
      <c r="D138" t="s">
        <v>5101</v>
      </c>
      <c r="E138" t="s">
        <v>310</v>
      </c>
      <c r="F138" t="s">
        <v>5102</v>
      </c>
      <c r="G138" t="s">
        <v>5103</v>
      </c>
    </row>
    <row r="139" spans="1:7" x14ac:dyDescent="0.25">
      <c r="A139" s="1" t="s">
        <v>426</v>
      </c>
      <c r="B139" t="s">
        <v>427</v>
      </c>
      <c r="C139" t="s">
        <v>5</v>
      </c>
      <c r="D139" t="s">
        <v>5101</v>
      </c>
      <c r="E139" t="s">
        <v>310</v>
      </c>
      <c r="F139" t="s">
        <v>5102</v>
      </c>
      <c r="G139" t="s">
        <v>5103</v>
      </c>
    </row>
    <row r="140" spans="1:7" x14ac:dyDescent="0.25">
      <c r="A140" s="1" t="s">
        <v>430</v>
      </c>
      <c r="B140" t="s">
        <v>431</v>
      </c>
      <c r="C140" t="s">
        <v>5</v>
      </c>
      <c r="D140" t="s">
        <v>5101</v>
      </c>
      <c r="E140" t="s">
        <v>151</v>
      </c>
      <c r="F140" t="s">
        <v>5102</v>
      </c>
      <c r="G140" t="s">
        <v>5103</v>
      </c>
    </row>
    <row r="141" spans="1:7" x14ac:dyDescent="0.25">
      <c r="A141" s="1" t="s">
        <v>436</v>
      </c>
      <c r="B141" t="s">
        <v>437</v>
      </c>
      <c r="C141" t="s">
        <v>5</v>
      </c>
      <c r="D141" t="s">
        <v>5101</v>
      </c>
      <c r="E141" t="s">
        <v>168</v>
      </c>
      <c r="F141" t="s">
        <v>5102</v>
      </c>
      <c r="G141" t="s">
        <v>5103</v>
      </c>
    </row>
    <row r="142" spans="1:7" x14ac:dyDescent="0.25">
      <c r="A142" s="1" t="s">
        <v>1905</v>
      </c>
      <c r="B142" t="s">
        <v>1906</v>
      </c>
      <c r="C142" t="s">
        <v>5</v>
      </c>
      <c r="D142" t="s">
        <v>5101</v>
      </c>
      <c r="E142" t="s">
        <v>168</v>
      </c>
      <c r="F142" t="s">
        <v>5102</v>
      </c>
      <c r="G142" t="s">
        <v>5103</v>
      </c>
    </row>
    <row r="143" spans="1:7" x14ac:dyDescent="0.25">
      <c r="A143" s="1" t="s">
        <v>1907</v>
      </c>
      <c r="B143" t="s">
        <v>1908</v>
      </c>
      <c r="C143" t="s">
        <v>5</v>
      </c>
      <c r="D143" t="s">
        <v>5104</v>
      </c>
      <c r="E143" t="s">
        <v>353</v>
      </c>
      <c r="F143" t="s">
        <v>5102</v>
      </c>
      <c r="G143" t="s">
        <v>5103</v>
      </c>
    </row>
    <row r="144" spans="1:7" x14ac:dyDescent="0.25">
      <c r="A144" s="1" t="s">
        <v>440</v>
      </c>
      <c r="B144" t="s">
        <v>441</v>
      </c>
      <c r="C144" t="s">
        <v>5</v>
      </c>
      <c r="D144" t="s">
        <v>5101</v>
      </c>
      <c r="E144" t="s">
        <v>353</v>
      </c>
      <c r="F144" t="s">
        <v>5102</v>
      </c>
      <c r="G144" t="s">
        <v>5103</v>
      </c>
    </row>
    <row r="145" spans="1:7" x14ac:dyDescent="0.25">
      <c r="A145" s="1" t="s">
        <v>442</v>
      </c>
      <c r="B145" t="s">
        <v>443</v>
      </c>
      <c r="C145" t="s">
        <v>5</v>
      </c>
      <c r="D145" t="s">
        <v>5101</v>
      </c>
      <c r="E145" t="s">
        <v>353</v>
      </c>
      <c r="F145" t="s">
        <v>5102</v>
      </c>
      <c r="G145" t="s">
        <v>5103</v>
      </c>
    </row>
    <row r="146" spans="1:7" x14ac:dyDescent="0.25">
      <c r="A146" s="1" t="s">
        <v>446</v>
      </c>
      <c r="B146" t="s">
        <v>447</v>
      </c>
      <c r="C146" t="s">
        <v>5</v>
      </c>
      <c r="D146" t="s">
        <v>5101</v>
      </c>
      <c r="E146" t="s">
        <v>353</v>
      </c>
      <c r="F146" t="s">
        <v>5102</v>
      </c>
      <c r="G146" t="s">
        <v>5103</v>
      </c>
    </row>
    <row r="147" spans="1:7" x14ac:dyDescent="0.25">
      <c r="A147" s="1" t="s">
        <v>448</v>
      </c>
      <c r="B147" t="s">
        <v>449</v>
      </c>
      <c r="C147" t="s">
        <v>5</v>
      </c>
      <c r="D147" t="s">
        <v>5101</v>
      </c>
      <c r="E147" t="s">
        <v>353</v>
      </c>
      <c r="F147" t="s">
        <v>5102</v>
      </c>
      <c r="G147" t="s">
        <v>5103</v>
      </c>
    </row>
    <row r="148" spans="1:7" x14ac:dyDescent="0.25">
      <c r="A148" s="1" t="s">
        <v>452</v>
      </c>
      <c r="B148" t="s">
        <v>453</v>
      </c>
      <c r="C148" t="s">
        <v>5</v>
      </c>
      <c r="D148" t="s">
        <v>5101</v>
      </c>
      <c r="E148" t="s">
        <v>353</v>
      </c>
      <c r="F148" t="s">
        <v>5102</v>
      </c>
      <c r="G148" t="s">
        <v>5103</v>
      </c>
    </row>
    <row r="149" spans="1:7" x14ac:dyDescent="0.25">
      <c r="A149" s="1" t="s">
        <v>454</v>
      </c>
      <c r="B149" t="s">
        <v>455</v>
      </c>
      <c r="C149" t="s">
        <v>5</v>
      </c>
      <c r="D149" t="s">
        <v>5101</v>
      </c>
      <c r="E149" t="s">
        <v>353</v>
      </c>
      <c r="F149" t="s">
        <v>5102</v>
      </c>
      <c r="G149" t="s">
        <v>5103</v>
      </c>
    </row>
    <row r="150" spans="1:7" x14ac:dyDescent="0.25">
      <c r="A150" s="1" t="s">
        <v>456</v>
      </c>
      <c r="B150" t="s">
        <v>457</v>
      </c>
      <c r="C150" t="s">
        <v>5</v>
      </c>
      <c r="D150" t="s">
        <v>5101</v>
      </c>
      <c r="E150" t="s">
        <v>353</v>
      </c>
      <c r="F150" t="s">
        <v>5102</v>
      </c>
      <c r="G150" t="s">
        <v>5103</v>
      </c>
    </row>
    <row r="151" spans="1:7" x14ac:dyDescent="0.25">
      <c r="A151" s="1" t="s">
        <v>458</v>
      </c>
      <c r="B151" t="s">
        <v>459</v>
      </c>
      <c r="C151" t="s">
        <v>5</v>
      </c>
      <c r="D151" t="s">
        <v>5101</v>
      </c>
      <c r="E151" t="s">
        <v>353</v>
      </c>
      <c r="F151" t="s">
        <v>5102</v>
      </c>
      <c r="G151" t="s">
        <v>5103</v>
      </c>
    </row>
    <row r="152" spans="1:7" x14ac:dyDescent="0.25">
      <c r="A152" s="1" t="s">
        <v>1909</v>
      </c>
      <c r="B152" t="s">
        <v>1910</v>
      </c>
      <c r="C152" t="s">
        <v>5</v>
      </c>
      <c r="D152" t="s">
        <v>5101</v>
      </c>
      <c r="E152" t="s">
        <v>26</v>
      </c>
      <c r="F152" t="s">
        <v>5102</v>
      </c>
      <c r="G152" t="s">
        <v>5103</v>
      </c>
    </row>
    <row r="153" spans="1:7" x14ac:dyDescent="0.25">
      <c r="A153" s="1" t="s">
        <v>460</v>
      </c>
      <c r="B153" t="s">
        <v>461</v>
      </c>
      <c r="C153" t="s">
        <v>5</v>
      </c>
      <c r="D153" t="s">
        <v>5101</v>
      </c>
      <c r="E153" t="s">
        <v>26</v>
      </c>
      <c r="F153" t="s">
        <v>5102</v>
      </c>
      <c r="G153" t="s">
        <v>5103</v>
      </c>
    </row>
    <row r="154" spans="1:7" x14ac:dyDescent="0.25">
      <c r="A154" s="1" t="s">
        <v>462</v>
      </c>
      <c r="B154" t="s">
        <v>463</v>
      </c>
      <c r="C154" t="s">
        <v>5</v>
      </c>
      <c r="D154" t="s">
        <v>5101</v>
      </c>
      <c r="E154" t="s">
        <v>26</v>
      </c>
      <c r="F154" t="s">
        <v>5102</v>
      </c>
      <c r="G154" t="s">
        <v>5103</v>
      </c>
    </row>
    <row r="155" spans="1:7" x14ac:dyDescent="0.25">
      <c r="A155" s="1" t="s">
        <v>476</v>
      </c>
      <c r="B155" t="s">
        <v>477</v>
      </c>
      <c r="C155" t="s">
        <v>5</v>
      </c>
      <c r="D155" t="s">
        <v>5101</v>
      </c>
      <c r="E155" t="s">
        <v>7</v>
      </c>
      <c r="F155" t="s">
        <v>5102</v>
      </c>
      <c r="G155" t="s">
        <v>5103</v>
      </c>
    </row>
    <row r="156" spans="1:7" x14ac:dyDescent="0.25">
      <c r="A156" s="1" t="s">
        <v>480</v>
      </c>
      <c r="B156" t="s">
        <v>481</v>
      </c>
      <c r="C156" t="s">
        <v>5</v>
      </c>
      <c r="D156" t="s">
        <v>5101</v>
      </c>
      <c r="E156" t="s">
        <v>233</v>
      </c>
      <c r="F156" t="s">
        <v>5102</v>
      </c>
      <c r="G156" t="s">
        <v>5103</v>
      </c>
    </row>
    <row r="157" spans="1:7" x14ac:dyDescent="0.25">
      <c r="A157" s="1" t="s">
        <v>482</v>
      </c>
      <c r="B157" t="s">
        <v>483</v>
      </c>
      <c r="C157" t="s">
        <v>5</v>
      </c>
      <c r="D157" t="s">
        <v>5101</v>
      </c>
      <c r="E157" t="s">
        <v>233</v>
      </c>
      <c r="F157" t="s">
        <v>5102</v>
      </c>
      <c r="G157" t="s">
        <v>5103</v>
      </c>
    </row>
    <row r="158" spans="1:7" x14ac:dyDescent="0.25">
      <c r="A158" s="1" t="s">
        <v>490</v>
      </c>
      <c r="B158" t="s">
        <v>491</v>
      </c>
      <c r="C158" t="s">
        <v>5</v>
      </c>
      <c r="D158" t="s">
        <v>5101</v>
      </c>
      <c r="E158" t="s">
        <v>210</v>
      </c>
      <c r="F158" t="s">
        <v>5102</v>
      </c>
      <c r="G158" t="s">
        <v>5103</v>
      </c>
    </row>
    <row r="159" spans="1:7" x14ac:dyDescent="0.25">
      <c r="A159" s="1" t="s">
        <v>1921</v>
      </c>
      <c r="B159" t="s">
        <v>1922</v>
      </c>
      <c r="C159" t="s">
        <v>5</v>
      </c>
      <c r="D159" t="s">
        <v>5101</v>
      </c>
      <c r="E159" t="s">
        <v>210</v>
      </c>
      <c r="F159" t="s">
        <v>5102</v>
      </c>
      <c r="G159" t="s">
        <v>5103</v>
      </c>
    </row>
    <row r="160" spans="1:7" x14ac:dyDescent="0.25">
      <c r="A160" s="1" t="s">
        <v>1923</v>
      </c>
      <c r="B160" t="s">
        <v>1924</v>
      </c>
      <c r="C160" t="s">
        <v>5</v>
      </c>
      <c r="D160" t="s">
        <v>5101</v>
      </c>
      <c r="E160" t="s">
        <v>310</v>
      </c>
      <c r="F160" t="s">
        <v>5102</v>
      </c>
      <c r="G160" t="s">
        <v>5103</v>
      </c>
    </row>
    <row r="161" spans="1:7" x14ac:dyDescent="0.25">
      <c r="A161" s="1" t="s">
        <v>1925</v>
      </c>
      <c r="B161" t="s">
        <v>1926</v>
      </c>
      <c r="C161" t="s">
        <v>5</v>
      </c>
      <c r="D161" t="s">
        <v>5101</v>
      </c>
      <c r="E161" t="s">
        <v>310</v>
      </c>
      <c r="F161" t="s">
        <v>5102</v>
      </c>
      <c r="G161" t="s">
        <v>5103</v>
      </c>
    </row>
    <row r="162" spans="1:7" x14ac:dyDescent="0.25">
      <c r="A162" s="1" t="s">
        <v>500</v>
      </c>
      <c r="B162" t="s">
        <v>501</v>
      </c>
      <c r="C162" t="s">
        <v>5</v>
      </c>
      <c r="D162" t="s">
        <v>5101</v>
      </c>
      <c r="E162" t="s">
        <v>310</v>
      </c>
      <c r="F162" t="s">
        <v>5102</v>
      </c>
      <c r="G162" t="s">
        <v>5103</v>
      </c>
    </row>
    <row r="163" spans="1:7" x14ac:dyDescent="0.25">
      <c r="A163" s="1" t="s">
        <v>502</v>
      </c>
      <c r="B163" t="s">
        <v>503</v>
      </c>
      <c r="C163" t="s">
        <v>5</v>
      </c>
      <c r="D163" t="s">
        <v>5101</v>
      </c>
      <c r="E163" t="s">
        <v>310</v>
      </c>
      <c r="F163" t="s">
        <v>5102</v>
      </c>
      <c r="G163" t="s">
        <v>5103</v>
      </c>
    </row>
    <row r="164" spans="1:7" x14ac:dyDescent="0.25">
      <c r="A164" s="1" t="s">
        <v>504</v>
      </c>
      <c r="B164" t="s">
        <v>505</v>
      </c>
      <c r="C164" t="s">
        <v>5</v>
      </c>
      <c r="D164" t="s">
        <v>5101</v>
      </c>
      <c r="E164" t="s">
        <v>310</v>
      </c>
      <c r="F164" t="s">
        <v>5102</v>
      </c>
      <c r="G164" t="s">
        <v>5103</v>
      </c>
    </row>
    <row r="165" spans="1:7" x14ac:dyDescent="0.25">
      <c r="A165" s="1" t="s">
        <v>506</v>
      </c>
      <c r="B165" t="s">
        <v>507</v>
      </c>
      <c r="C165" t="s">
        <v>5</v>
      </c>
      <c r="D165" t="s">
        <v>5101</v>
      </c>
      <c r="E165" t="s">
        <v>310</v>
      </c>
      <c r="F165" t="s">
        <v>5102</v>
      </c>
      <c r="G165" t="s">
        <v>5103</v>
      </c>
    </row>
    <row r="166" spans="1:7" x14ac:dyDescent="0.25">
      <c r="A166" s="1" t="s">
        <v>1927</v>
      </c>
      <c r="B166" t="s">
        <v>1928</v>
      </c>
      <c r="C166" t="s">
        <v>5</v>
      </c>
      <c r="D166" t="s">
        <v>5101</v>
      </c>
      <c r="E166" t="s">
        <v>510</v>
      </c>
      <c r="F166" t="s">
        <v>5102</v>
      </c>
      <c r="G166" t="s">
        <v>5103</v>
      </c>
    </row>
    <row r="167" spans="1:7" x14ac:dyDescent="0.25">
      <c r="A167" s="1" t="s">
        <v>528</v>
      </c>
      <c r="B167" t="s">
        <v>529</v>
      </c>
      <c r="C167" t="s">
        <v>5</v>
      </c>
      <c r="D167" t="s">
        <v>5104</v>
      </c>
      <c r="E167" t="s">
        <v>353</v>
      </c>
      <c r="F167" t="s">
        <v>5102</v>
      </c>
      <c r="G167" t="s">
        <v>5103</v>
      </c>
    </row>
    <row r="168" spans="1:7" x14ac:dyDescent="0.25">
      <c r="A168" s="1" t="s">
        <v>1931</v>
      </c>
      <c r="B168" t="s">
        <v>1932</v>
      </c>
      <c r="C168" t="s">
        <v>5</v>
      </c>
      <c r="D168" t="s">
        <v>5101</v>
      </c>
      <c r="E168" t="s">
        <v>353</v>
      </c>
      <c r="F168" t="s">
        <v>5102</v>
      </c>
      <c r="G168" t="s">
        <v>5103</v>
      </c>
    </row>
    <row r="169" spans="1:7" x14ac:dyDescent="0.25">
      <c r="A169" s="1" t="s">
        <v>1933</v>
      </c>
      <c r="B169" t="s">
        <v>1934</v>
      </c>
      <c r="C169" t="s">
        <v>5</v>
      </c>
      <c r="D169" t="s">
        <v>5101</v>
      </c>
      <c r="E169" t="s">
        <v>353</v>
      </c>
      <c r="F169" t="s">
        <v>5102</v>
      </c>
      <c r="G169" t="s">
        <v>5103</v>
      </c>
    </row>
    <row r="170" spans="1:7" x14ac:dyDescent="0.25">
      <c r="A170" s="1" t="s">
        <v>534</v>
      </c>
      <c r="B170" t="s">
        <v>535</v>
      </c>
      <c r="C170" t="s">
        <v>5</v>
      </c>
      <c r="D170" t="s">
        <v>5101</v>
      </c>
      <c r="E170" t="s">
        <v>353</v>
      </c>
      <c r="F170" t="s">
        <v>5102</v>
      </c>
      <c r="G170" t="s">
        <v>5103</v>
      </c>
    </row>
    <row r="171" spans="1:7" x14ac:dyDescent="0.25">
      <c r="A171" s="1" t="s">
        <v>540</v>
      </c>
      <c r="B171" t="s">
        <v>541</v>
      </c>
      <c r="C171" t="s">
        <v>5</v>
      </c>
      <c r="D171" t="s">
        <v>5101</v>
      </c>
      <c r="E171" t="s">
        <v>85</v>
      </c>
      <c r="F171" t="s">
        <v>5102</v>
      </c>
      <c r="G171" t="s">
        <v>5103</v>
      </c>
    </row>
    <row r="172" spans="1:7" x14ac:dyDescent="0.25">
      <c r="A172" s="1" t="s">
        <v>1935</v>
      </c>
      <c r="B172" t="s">
        <v>1936</v>
      </c>
      <c r="C172" t="s">
        <v>5</v>
      </c>
      <c r="D172" t="s">
        <v>5101</v>
      </c>
      <c r="E172" t="s">
        <v>85</v>
      </c>
      <c r="F172" t="s">
        <v>5102</v>
      </c>
      <c r="G172" t="s">
        <v>5103</v>
      </c>
    </row>
    <row r="173" spans="1:7" x14ac:dyDescent="0.25">
      <c r="A173" s="1" t="s">
        <v>542</v>
      </c>
      <c r="B173" t="s">
        <v>543</v>
      </c>
      <c r="C173" t="s">
        <v>5</v>
      </c>
      <c r="D173" t="s">
        <v>5101</v>
      </c>
      <c r="E173" t="s">
        <v>85</v>
      </c>
      <c r="F173" t="s">
        <v>5102</v>
      </c>
      <c r="G173" t="s">
        <v>5103</v>
      </c>
    </row>
    <row r="174" spans="1:7" x14ac:dyDescent="0.25">
      <c r="A174" s="1" t="s">
        <v>546</v>
      </c>
      <c r="B174" t="s">
        <v>547</v>
      </c>
      <c r="C174" t="s">
        <v>5</v>
      </c>
      <c r="D174" t="s">
        <v>5101</v>
      </c>
      <c r="E174" t="s">
        <v>310</v>
      </c>
      <c r="F174" t="s">
        <v>5102</v>
      </c>
      <c r="G174" t="s">
        <v>5103</v>
      </c>
    </row>
    <row r="175" spans="1:7" x14ac:dyDescent="0.25">
      <c r="A175" s="1" t="s">
        <v>548</v>
      </c>
      <c r="B175" t="s">
        <v>549</v>
      </c>
      <c r="C175" t="s">
        <v>5</v>
      </c>
      <c r="D175" t="s">
        <v>5101</v>
      </c>
      <c r="E175" t="s">
        <v>168</v>
      </c>
      <c r="F175" t="s">
        <v>5102</v>
      </c>
      <c r="G175" t="s">
        <v>5103</v>
      </c>
    </row>
    <row r="176" spans="1:7" x14ac:dyDescent="0.25">
      <c r="A176" s="1" t="s">
        <v>552</v>
      </c>
      <c r="B176" t="s">
        <v>553</v>
      </c>
      <c r="C176" t="s">
        <v>5</v>
      </c>
      <c r="D176" t="s">
        <v>5101</v>
      </c>
      <c r="E176" t="s">
        <v>310</v>
      </c>
      <c r="F176" t="s">
        <v>5102</v>
      </c>
      <c r="G176" t="s">
        <v>5103</v>
      </c>
    </row>
    <row r="177" spans="1:7" x14ac:dyDescent="0.25">
      <c r="A177" s="1" t="s">
        <v>554</v>
      </c>
      <c r="B177" t="s">
        <v>555</v>
      </c>
      <c r="C177" t="s">
        <v>5</v>
      </c>
      <c r="D177" t="s">
        <v>5101</v>
      </c>
      <c r="E177" t="s">
        <v>310</v>
      </c>
      <c r="F177" t="s">
        <v>5102</v>
      </c>
      <c r="G177" t="s">
        <v>5103</v>
      </c>
    </row>
    <row r="178" spans="1:7" x14ac:dyDescent="0.25">
      <c r="A178" s="1" t="s">
        <v>556</v>
      </c>
      <c r="B178" t="s">
        <v>557</v>
      </c>
      <c r="C178" t="s">
        <v>5</v>
      </c>
      <c r="D178" t="s">
        <v>5101</v>
      </c>
      <c r="E178" t="s">
        <v>310</v>
      </c>
      <c r="F178" t="s">
        <v>5102</v>
      </c>
      <c r="G178" t="s">
        <v>5103</v>
      </c>
    </row>
    <row r="179" spans="1:7" x14ac:dyDescent="0.25">
      <c r="A179" s="1" t="s">
        <v>558</v>
      </c>
      <c r="B179" t="s">
        <v>559</v>
      </c>
      <c r="C179" t="s">
        <v>5</v>
      </c>
      <c r="D179" t="s">
        <v>5101</v>
      </c>
      <c r="E179" t="s">
        <v>68</v>
      </c>
      <c r="F179" t="s">
        <v>5102</v>
      </c>
      <c r="G179" t="s">
        <v>5103</v>
      </c>
    </row>
    <row r="180" spans="1:7" x14ac:dyDescent="0.25">
      <c r="A180" s="1" t="s">
        <v>560</v>
      </c>
      <c r="B180" t="s">
        <v>561</v>
      </c>
      <c r="C180" t="s">
        <v>5</v>
      </c>
      <c r="D180" t="s">
        <v>5101</v>
      </c>
      <c r="E180" t="s">
        <v>68</v>
      </c>
      <c r="F180" t="s">
        <v>5102</v>
      </c>
      <c r="G180" t="s">
        <v>5103</v>
      </c>
    </row>
    <row r="181" spans="1:7" x14ac:dyDescent="0.25">
      <c r="A181" s="1" t="s">
        <v>1939</v>
      </c>
      <c r="B181" t="s">
        <v>1940</v>
      </c>
      <c r="C181" t="s">
        <v>5</v>
      </c>
      <c r="D181" t="s">
        <v>5101</v>
      </c>
      <c r="E181" t="s">
        <v>68</v>
      </c>
      <c r="F181" t="s">
        <v>5102</v>
      </c>
      <c r="G181" t="s">
        <v>5103</v>
      </c>
    </row>
    <row r="182" spans="1:7" x14ac:dyDescent="0.25">
      <c r="A182" s="1" t="s">
        <v>1941</v>
      </c>
      <c r="B182" t="s">
        <v>1942</v>
      </c>
      <c r="C182" t="s">
        <v>5</v>
      </c>
      <c r="D182" t="s">
        <v>5101</v>
      </c>
      <c r="E182" t="s">
        <v>68</v>
      </c>
      <c r="F182" t="s">
        <v>5102</v>
      </c>
      <c r="G182" t="s">
        <v>5103</v>
      </c>
    </row>
    <row r="183" spans="1:7" x14ac:dyDescent="0.25">
      <c r="A183" s="1" t="s">
        <v>562</v>
      </c>
      <c r="B183" t="s">
        <v>563</v>
      </c>
      <c r="C183" t="s">
        <v>5</v>
      </c>
      <c r="D183" t="s">
        <v>5101</v>
      </c>
      <c r="E183" t="s">
        <v>233</v>
      </c>
      <c r="F183" t="s">
        <v>5102</v>
      </c>
      <c r="G183" t="s">
        <v>5103</v>
      </c>
    </row>
    <row r="184" spans="1:7" x14ac:dyDescent="0.25">
      <c r="A184" s="1" t="s">
        <v>1947</v>
      </c>
      <c r="B184" t="s">
        <v>1948</v>
      </c>
      <c r="C184" t="s">
        <v>5</v>
      </c>
      <c r="D184" t="s">
        <v>5101</v>
      </c>
      <c r="E184" t="s">
        <v>151</v>
      </c>
      <c r="F184" t="s">
        <v>5102</v>
      </c>
      <c r="G184" t="s">
        <v>5103</v>
      </c>
    </row>
    <row r="185" spans="1:7" x14ac:dyDescent="0.25">
      <c r="A185" s="1" t="s">
        <v>566</v>
      </c>
      <c r="B185" t="s">
        <v>567</v>
      </c>
      <c r="C185" t="s">
        <v>5</v>
      </c>
      <c r="D185" t="s">
        <v>5101</v>
      </c>
      <c r="E185" t="s">
        <v>42</v>
      </c>
      <c r="F185" t="s">
        <v>5102</v>
      </c>
      <c r="G185" t="s">
        <v>5103</v>
      </c>
    </row>
    <row r="186" spans="1:7" x14ac:dyDescent="0.25">
      <c r="A186" s="1" t="s">
        <v>1949</v>
      </c>
      <c r="B186" t="s">
        <v>1950</v>
      </c>
      <c r="C186" t="s">
        <v>5</v>
      </c>
      <c r="D186" t="s">
        <v>5101</v>
      </c>
      <c r="E186" t="s">
        <v>50</v>
      </c>
      <c r="F186" t="s">
        <v>5102</v>
      </c>
      <c r="G186" t="s">
        <v>5103</v>
      </c>
    </row>
    <row r="187" spans="1:7" x14ac:dyDescent="0.25">
      <c r="A187" s="1" t="s">
        <v>570</v>
      </c>
      <c r="B187" t="s">
        <v>571</v>
      </c>
      <c r="C187" t="s">
        <v>5</v>
      </c>
      <c r="D187" t="s">
        <v>5101</v>
      </c>
      <c r="E187" t="s">
        <v>50</v>
      </c>
      <c r="F187" t="s">
        <v>5102</v>
      </c>
      <c r="G187" t="s">
        <v>5103</v>
      </c>
    </row>
    <row r="188" spans="1:7" x14ac:dyDescent="0.25">
      <c r="A188" s="1" t="s">
        <v>576</v>
      </c>
      <c r="B188" t="s">
        <v>577</v>
      </c>
      <c r="C188" t="s">
        <v>5</v>
      </c>
      <c r="D188" t="s">
        <v>5101</v>
      </c>
      <c r="E188" t="s">
        <v>85</v>
      </c>
      <c r="F188" t="s">
        <v>5102</v>
      </c>
      <c r="G188" t="s">
        <v>5103</v>
      </c>
    </row>
    <row r="189" spans="1:7" x14ac:dyDescent="0.25">
      <c r="A189" s="1" t="s">
        <v>578</v>
      </c>
      <c r="B189" t="s">
        <v>579</v>
      </c>
      <c r="C189" t="s">
        <v>5</v>
      </c>
      <c r="D189" t="s">
        <v>5101</v>
      </c>
      <c r="E189" t="s">
        <v>85</v>
      </c>
      <c r="F189" t="s">
        <v>5102</v>
      </c>
      <c r="G189" t="s">
        <v>5103</v>
      </c>
    </row>
    <row r="190" spans="1:7" x14ac:dyDescent="0.25">
      <c r="A190" s="1" t="s">
        <v>580</v>
      </c>
      <c r="B190" t="s">
        <v>581</v>
      </c>
      <c r="C190" t="s">
        <v>5</v>
      </c>
      <c r="D190" t="s">
        <v>5101</v>
      </c>
      <c r="E190" t="s">
        <v>85</v>
      </c>
      <c r="F190" t="s">
        <v>5102</v>
      </c>
      <c r="G190" t="s">
        <v>5103</v>
      </c>
    </row>
    <row r="191" spans="1:7" x14ac:dyDescent="0.25">
      <c r="A191" s="1" t="s">
        <v>582</v>
      </c>
      <c r="B191" t="s">
        <v>583</v>
      </c>
      <c r="C191" t="s">
        <v>5</v>
      </c>
      <c r="D191" t="s">
        <v>5101</v>
      </c>
      <c r="E191" t="s">
        <v>85</v>
      </c>
      <c r="F191" t="s">
        <v>5102</v>
      </c>
      <c r="G191" t="s">
        <v>5103</v>
      </c>
    </row>
    <row r="192" spans="1:7" x14ac:dyDescent="0.25">
      <c r="A192" s="1" t="s">
        <v>1951</v>
      </c>
      <c r="B192" t="s">
        <v>1952</v>
      </c>
      <c r="C192" t="s">
        <v>5</v>
      </c>
      <c r="D192" t="s">
        <v>5101</v>
      </c>
      <c r="E192" t="s">
        <v>49</v>
      </c>
      <c r="F192" t="s">
        <v>5102</v>
      </c>
      <c r="G192" t="s">
        <v>5103</v>
      </c>
    </row>
    <row r="193" spans="1:7" x14ac:dyDescent="0.25">
      <c r="A193" s="1" t="s">
        <v>1953</v>
      </c>
      <c r="B193" t="s">
        <v>1954</v>
      </c>
      <c r="C193" t="s">
        <v>5</v>
      </c>
      <c r="D193" t="s">
        <v>5101</v>
      </c>
      <c r="E193" t="s">
        <v>49</v>
      </c>
      <c r="F193" t="s">
        <v>5102</v>
      </c>
      <c r="G193" t="s">
        <v>5103</v>
      </c>
    </row>
    <row r="194" spans="1:7" x14ac:dyDescent="0.25">
      <c r="A194" s="1" t="s">
        <v>584</v>
      </c>
      <c r="B194" t="s">
        <v>585</v>
      </c>
      <c r="C194" t="s">
        <v>5</v>
      </c>
      <c r="D194" t="s">
        <v>5101</v>
      </c>
      <c r="E194" t="s">
        <v>151</v>
      </c>
      <c r="F194" t="s">
        <v>5102</v>
      </c>
      <c r="G194" t="s">
        <v>5103</v>
      </c>
    </row>
    <row r="195" spans="1:7" x14ac:dyDescent="0.25">
      <c r="A195" s="1" t="s">
        <v>588</v>
      </c>
      <c r="B195" t="s">
        <v>589</v>
      </c>
      <c r="C195" t="s">
        <v>5</v>
      </c>
      <c r="D195" t="s">
        <v>5101</v>
      </c>
      <c r="E195" t="s">
        <v>151</v>
      </c>
      <c r="F195" t="s">
        <v>5102</v>
      </c>
      <c r="G195" t="s">
        <v>5103</v>
      </c>
    </row>
    <row r="196" spans="1:7" x14ac:dyDescent="0.25">
      <c r="A196" s="1" t="s">
        <v>590</v>
      </c>
      <c r="B196" t="s">
        <v>591</v>
      </c>
      <c r="C196" t="s">
        <v>5</v>
      </c>
      <c r="D196" t="s">
        <v>5104</v>
      </c>
      <c r="E196" t="s">
        <v>50</v>
      </c>
      <c r="F196" t="s">
        <v>5102</v>
      </c>
      <c r="G196" t="s">
        <v>5103</v>
      </c>
    </row>
    <row r="197" spans="1:7" x14ac:dyDescent="0.25">
      <c r="A197" s="1" t="s">
        <v>598</v>
      </c>
      <c r="B197" t="s">
        <v>599</v>
      </c>
      <c r="C197" t="s">
        <v>5</v>
      </c>
      <c r="D197" t="s">
        <v>5101</v>
      </c>
      <c r="E197" t="s">
        <v>50</v>
      </c>
      <c r="F197" t="s">
        <v>5102</v>
      </c>
      <c r="G197" t="s">
        <v>5103</v>
      </c>
    </row>
    <row r="198" spans="1:7" x14ac:dyDescent="0.25">
      <c r="A198" s="1" t="s">
        <v>600</v>
      </c>
      <c r="B198" t="s">
        <v>601</v>
      </c>
      <c r="C198" t="s">
        <v>5</v>
      </c>
      <c r="D198" t="s">
        <v>5101</v>
      </c>
      <c r="E198" t="s">
        <v>50</v>
      </c>
      <c r="F198" t="s">
        <v>5102</v>
      </c>
      <c r="G198" t="s">
        <v>5103</v>
      </c>
    </row>
    <row r="199" spans="1:7" x14ac:dyDescent="0.25">
      <c r="A199" s="1" t="s">
        <v>604</v>
      </c>
      <c r="B199" t="s">
        <v>605</v>
      </c>
      <c r="C199" t="s">
        <v>5</v>
      </c>
      <c r="D199" t="s">
        <v>5101</v>
      </c>
      <c r="E199" t="s">
        <v>50</v>
      </c>
      <c r="F199" t="s">
        <v>5102</v>
      </c>
      <c r="G199" t="s">
        <v>5103</v>
      </c>
    </row>
    <row r="200" spans="1:7" x14ac:dyDescent="0.25">
      <c r="A200" s="1" t="s">
        <v>1957</v>
      </c>
      <c r="B200" t="s">
        <v>1958</v>
      </c>
      <c r="C200" t="s">
        <v>5</v>
      </c>
      <c r="D200" t="s">
        <v>5101</v>
      </c>
      <c r="E200" t="s">
        <v>50</v>
      </c>
      <c r="F200" t="s">
        <v>5102</v>
      </c>
      <c r="G200" t="s">
        <v>5103</v>
      </c>
    </row>
    <row r="201" spans="1:7" x14ac:dyDescent="0.25">
      <c r="A201" s="1" t="s">
        <v>1961</v>
      </c>
      <c r="B201" t="s">
        <v>1962</v>
      </c>
      <c r="C201" t="s">
        <v>5</v>
      </c>
      <c r="D201" t="s">
        <v>5101</v>
      </c>
      <c r="E201" t="s">
        <v>68</v>
      </c>
      <c r="F201" t="s">
        <v>5102</v>
      </c>
      <c r="G201" t="s">
        <v>5103</v>
      </c>
    </row>
    <row r="202" spans="1:7" x14ac:dyDescent="0.25">
      <c r="A202" s="1" t="s">
        <v>610</v>
      </c>
      <c r="B202" t="s">
        <v>611</v>
      </c>
      <c r="C202" t="s">
        <v>5</v>
      </c>
      <c r="D202" t="s">
        <v>5101</v>
      </c>
      <c r="E202" t="s">
        <v>26</v>
      </c>
      <c r="F202" t="s">
        <v>5102</v>
      </c>
      <c r="G202" t="s">
        <v>5103</v>
      </c>
    </row>
    <row r="203" spans="1:7" x14ac:dyDescent="0.25">
      <c r="A203" s="1" t="s">
        <v>612</v>
      </c>
      <c r="B203" t="s">
        <v>613</v>
      </c>
      <c r="C203" t="s">
        <v>5</v>
      </c>
      <c r="D203" t="s">
        <v>5101</v>
      </c>
      <c r="E203" t="s">
        <v>68</v>
      </c>
      <c r="F203" t="s">
        <v>5102</v>
      </c>
      <c r="G203" t="s">
        <v>5103</v>
      </c>
    </row>
    <row r="204" spans="1:7" x14ac:dyDescent="0.25">
      <c r="A204" s="1" t="s">
        <v>614</v>
      </c>
      <c r="B204" t="s">
        <v>615</v>
      </c>
      <c r="C204" t="s">
        <v>5</v>
      </c>
      <c r="D204" t="s">
        <v>5101</v>
      </c>
      <c r="E204" t="s">
        <v>68</v>
      </c>
      <c r="F204" t="s">
        <v>5102</v>
      </c>
      <c r="G204" t="s">
        <v>5103</v>
      </c>
    </row>
    <row r="205" spans="1:7" x14ac:dyDescent="0.25">
      <c r="A205" s="1" t="s">
        <v>616</v>
      </c>
      <c r="B205" t="s">
        <v>617</v>
      </c>
      <c r="C205" t="s">
        <v>5</v>
      </c>
      <c r="D205" t="s">
        <v>5101</v>
      </c>
      <c r="E205" t="s">
        <v>68</v>
      </c>
      <c r="F205" t="s">
        <v>5102</v>
      </c>
      <c r="G205" t="s">
        <v>5103</v>
      </c>
    </row>
    <row r="206" spans="1:7" x14ac:dyDescent="0.25">
      <c r="A206" s="1" t="s">
        <v>624</v>
      </c>
      <c r="B206" t="s">
        <v>625</v>
      </c>
      <c r="C206" t="s">
        <v>5</v>
      </c>
      <c r="D206" t="s">
        <v>5101</v>
      </c>
      <c r="E206" t="s">
        <v>310</v>
      </c>
      <c r="F206" t="s">
        <v>5102</v>
      </c>
      <c r="G206" t="s">
        <v>5103</v>
      </c>
    </row>
    <row r="207" spans="1:7" x14ac:dyDescent="0.25">
      <c r="A207" s="1" t="s">
        <v>626</v>
      </c>
      <c r="B207" t="s">
        <v>627</v>
      </c>
      <c r="C207" t="s">
        <v>5</v>
      </c>
      <c r="D207" t="s">
        <v>5101</v>
      </c>
      <c r="E207" t="s">
        <v>310</v>
      </c>
      <c r="F207" t="s">
        <v>5102</v>
      </c>
      <c r="G207" t="s">
        <v>5103</v>
      </c>
    </row>
    <row r="208" spans="1:7" x14ac:dyDescent="0.25">
      <c r="A208" s="1" t="s">
        <v>628</v>
      </c>
      <c r="B208" t="s">
        <v>629</v>
      </c>
      <c r="C208" t="s">
        <v>5</v>
      </c>
      <c r="D208" t="s">
        <v>5101</v>
      </c>
      <c r="E208" t="s">
        <v>310</v>
      </c>
      <c r="F208" t="s">
        <v>5102</v>
      </c>
      <c r="G208" t="s">
        <v>5103</v>
      </c>
    </row>
    <row r="209" spans="1:7" x14ac:dyDescent="0.25">
      <c r="A209" s="1" t="s">
        <v>630</v>
      </c>
      <c r="B209" t="s">
        <v>631</v>
      </c>
      <c r="C209" t="s">
        <v>5</v>
      </c>
      <c r="D209" t="s">
        <v>5101</v>
      </c>
      <c r="E209" t="s">
        <v>310</v>
      </c>
      <c r="F209" t="s">
        <v>5102</v>
      </c>
      <c r="G209" t="s">
        <v>5103</v>
      </c>
    </row>
    <row r="210" spans="1:7" x14ac:dyDescent="0.25">
      <c r="A210" s="1" t="s">
        <v>632</v>
      </c>
      <c r="B210" t="s">
        <v>633</v>
      </c>
      <c r="C210" t="s">
        <v>5</v>
      </c>
      <c r="D210" t="s">
        <v>5101</v>
      </c>
      <c r="E210" t="s">
        <v>310</v>
      </c>
      <c r="F210" t="s">
        <v>5102</v>
      </c>
      <c r="G210" t="s">
        <v>5103</v>
      </c>
    </row>
    <row r="211" spans="1:7" x14ac:dyDescent="0.25">
      <c r="A211" s="1" t="s">
        <v>634</v>
      </c>
      <c r="B211" t="s">
        <v>635</v>
      </c>
      <c r="C211" t="s">
        <v>5</v>
      </c>
      <c r="D211" t="s">
        <v>5101</v>
      </c>
      <c r="E211" t="s">
        <v>310</v>
      </c>
      <c r="F211" t="s">
        <v>5102</v>
      </c>
      <c r="G211" t="s">
        <v>5103</v>
      </c>
    </row>
    <row r="212" spans="1:7" x14ac:dyDescent="0.25">
      <c r="A212" s="1" t="s">
        <v>636</v>
      </c>
      <c r="B212" t="s">
        <v>637</v>
      </c>
      <c r="C212" t="s">
        <v>5</v>
      </c>
      <c r="D212" t="s">
        <v>5101</v>
      </c>
      <c r="E212" t="s">
        <v>310</v>
      </c>
      <c r="F212" t="s">
        <v>5102</v>
      </c>
      <c r="G212" t="s">
        <v>5103</v>
      </c>
    </row>
    <row r="213" spans="1:7" x14ac:dyDescent="0.25">
      <c r="A213" s="1" t="s">
        <v>638</v>
      </c>
      <c r="B213" t="s">
        <v>639</v>
      </c>
      <c r="C213" t="s">
        <v>5</v>
      </c>
      <c r="D213" t="s">
        <v>5101</v>
      </c>
      <c r="E213" t="s">
        <v>310</v>
      </c>
      <c r="F213" t="s">
        <v>5102</v>
      </c>
      <c r="G213" t="s">
        <v>5103</v>
      </c>
    </row>
    <row r="214" spans="1:7" x14ac:dyDescent="0.25">
      <c r="A214" s="1" t="s">
        <v>640</v>
      </c>
      <c r="B214" t="s">
        <v>641</v>
      </c>
      <c r="C214" t="s">
        <v>5</v>
      </c>
      <c r="D214" t="s">
        <v>5101</v>
      </c>
      <c r="E214" t="s">
        <v>310</v>
      </c>
      <c r="F214" t="s">
        <v>5102</v>
      </c>
      <c r="G214" t="s">
        <v>5103</v>
      </c>
    </row>
    <row r="215" spans="1:7" x14ac:dyDescent="0.25">
      <c r="A215" s="1" t="s">
        <v>642</v>
      </c>
      <c r="B215" t="s">
        <v>643</v>
      </c>
      <c r="C215" t="s">
        <v>5</v>
      </c>
      <c r="D215" t="s">
        <v>5101</v>
      </c>
      <c r="E215" t="s">
        <v>310</v>
      </c>
      <c r="F215" t="s">
        <v>5102</v>
      </c>
      <c r="G215" t="s">
        <v>5103</v>
      </c>
    </row>
    <row r="216" spans="1:7" x14ac:dyDescent="0.25">
      <c r="A216" s="1" t="s">
        <v>644</v>
      </c>
      <c r="B216" t="s">
        <v>645</v>
      </c>
      <c r="C216" t="s">
        <v>5</v>
      </c>
      <c r="D216" t="s">
        <v>5101</v>
      </c>
      <c r="E216" t="s">
        <v>310</v>
      </c>
      <c r="F216" t="s">
        <v>5102</v>
      </c>
      <c r="G216" t="s">
        <v>5103</v>
      </c>
    </row>
    <row r="217" spans="1:7" x14ac:dyDescent="0.25">
      <c r="A217" s="1" t="s">
        <v>648</v>
      </c>
      <c r="B217" t="s">
        <v>649</v>
      </c>
      <c r="C217" t="s">
        <v>5</v>
      </c>
      <c r="D217" t="s">
        <v>5101</v>
      </c>
      <c r="E217" t="s">
        <v>6</v>
      </c>
      <c r="F217" t="s">
        <v>5102</v>
      </c>
      <c r="G217" t="s">
        <v>5103</v>
      </c>
    </row>
    <row r="218" spans="1:7" x14ac:dyDescent="0.25">
      <c r="A218" s="1" t="s">
        <v>650</v>
      </c>
      <c r="B218" t="s">
        <v>651</v>
      </c>
      <c r="C218" t="s">
        <v>5</v>
      </c>
      <c r="D218" t="s">
        <v>5101</v>
      </c>
      <c r="E218" t="s">
        <v>6</v>
      </c>
      <c r="F218" t="s">
        <v>5102</v>
      </c>
      <c r="G218" t="s">
        <v>5103</v>
      </c>
    </row>
    <row r="219" spans="1:7" x14ac:dyDescent="0.25">
      <c r="A219" s="1" t="s">
        <v>652</v>
      </c>
      <c r="B219" t="s">
        <v>653</v>
      </c>
      <c r="C219" t="s">
        <v>5</v>
      </c>
      <c r="D219" t="s">
        <v>5101</v>
      </c>
      <c r="E219" t="s">
        <v>6</v>
      </c>
      <c r="F219" t="s">
        <v>5102</v>
      </c>
      <c r="G219" t="s">
        <v>5103</v>
      </c>
    </row>
    <row r="220" spans="1:7" x14ac:dyDescent="0.25">
      <c r="A220" s="1" t="s">
        <v>654</v>
      </c>
      <c r="B220" t="s">
        <v>655</v>
      </c>
      <c r="C220" t="s">
        <v>5</v>
      </c>
      <c r="D220" t="s">
        <v>5101</v>
      </c>
      <c r="E220" t="s">
        <v>6</v>
      </c>
      <c r="F220" t="s">
        <v>5102</v>
      </c>
      <c r="G220" t="s">
        <v>5103</v>
      </c>
    </row>
    <row r="221" spans="1:7" x14ac:dyDescent="0.25">
      <c r="A221" s="1" t="s">
        <v>656</v>
      </c>
      <c r="B221" t="s">
        <v>657</v>
      </c>
      <c r="C221" t="s">
        <v>5</v>
      </c>
      <c r="D221" t="s">
        <v>5101</v>
      </c>
      <c r="E221" t="s">
        <v>6</v>
      </c>
      <c r="F221" t="s">
        <v>5102</v>
      </c>
      <c r="G221" t="s">
        <v>5103</v>
      </c>
    </row>
    <row r="222" spans="1:7" x14ac:dyDescent="0.25">
      <c r="A222" s="1" t="s">
        <v>660</v>
      </c>
      <c r="B222" t="s">
        <v>661</v>
      </c>
      <c r="C222" t="s">
        <v>5</v>
      </c>
      <c r="D222" t="s">
        <v>5101</v>
      </c>
      <c r="E222" t="s">
        <v>6</v>
      </c>
      <c r="F222" t="s">
        <v>5102</v>
      </c>
      <c r="G222" t="s">
        <v>5103</v>
      </c>
    </row>
    <row r="223" spans="1:7" x14ac:dyDescent="0.25">
      <c r="A223" s="1" t="s">
        <v>664</v>
      </c>
      <c r="B223" t="s">
        <v>665</v>
      </c>
      <c r="C223" t="s">
        <v>5</v>
      </c>
      <c r="D223" t="s">
        <v>5101</v>
      </c>
      <c r="E223" t="s">
        <v>59</v>
      </c>
      <c r="F223" t="s">
        <v>5102</v>
      </c>
      <c r="G223" t="s">
        <v>5103</v>
      </c>
    </row>
    <row r="224" spans="1:7" x14ac:dyDescent="0.25">
      <c r="A224" s="1" t="s">
        <v>666</v>
      </c>
      <c r="B224" t="s">
        <v>667</v>
      </c>
      <c r="C224" t="s">
        <v>5</v>
      </c>
      <c r="D224" t="s">
        <v>5101</v>
      </c>
      <c r="E224" t="s">
        <v>59</v>
      </c>
      <c r="F224" t="s">
        <v>5102</v>
      </c>
      <c r="G224" t="s">
        <v>5103</v>
      </c>
    </row>
    <row r="225" spans="1:7" x14ac:dyDescent="0.25">
      <c r="A225" s="1" t="s">
        <v>670</v>
      </c>
      <c r="B225" t="s">
        <v>671</v>
      </c>
      <c r="C225" t="s">
        <v>5</v>
      </c>
      <c r="D225" t="s">
        <v>5101</v>
      </c>
      <c r="E225" t="s">
        <v>49</v>
      </c>
      <c r="F225" t="s">
        <v>5102</v>
      </c>
      <c r="G225" t="s">
        <v>5103</v>
      </c>
    </row>
    <row r="226" spans="1:7" x14ac:dyDescent="0.25">
      <c r="A226" s="1" t="s">
        <v>672</v>
      </c>
      <c r="B226" t="s">
        <v>673</v>
      </c>
      <c r="C226" t="s">
        <v>5</v>
      </c>
      <c r="D226" t="s">
        <v>5101</v>
      </c>
      <c r="E226" t="s">
        <v>49</v>
      </c>
      <c r="F226" t="s">
        <v>5102</v>
      </c>
      <c r="G226" t="s">
        <v>5103</v>
      </c>
    </row>
    <row r="227" spans="1:7" x14ac:dyDescent="0.25">
      <c r="A227" s="1" t="s">
        <v>1971</v>
      </c>
      <c r="B227" t="s">
        <v>1972</v>
      </c>
      <c r="C227" t="s">
        <v>5</v>
      </c>
      <c r="D227" t="s">
        <v>5101</v>
      </c>
      <c r="E227" t="s">
        <v>151</v>
      </c>
      <c r="F227" t="s">
        <v>5102</v>
      </c>
      <c r="G227" t="s">
        <v>5103</v>
      </c>
    </row>
    <row r="228" spans="1:7" x14ac:dyDescent="0.25">
      <c r="A228" s="1" t="s">
        <v>678</v>
      </c>
      <c r="B228" t="s">
        <v>679</v>
      </c>
      <c r="C228" t="s">
        <v>5</v>
      </c>
      <c r="D228" t="s">
        <v>5101</v>
      </c>
      <c r="E228" t="s">
        <v>151</v>
      </c>
      <c r="F228" t="s">
        <v>5102</v>
      </c>
      <c r="G228" t="s">
        <v>5103</v>
      </c>
    </row>
    <row r="229" spans="1:7" x14ac:dyDescent="0.25">
      <c r="A229" s="1" t="s">
        <v>1973</v>
      </c>
      <c r="B229" t="s">
        <v>1974</v>
      </c>
      <c r="C229" t="s">
        <v>5</v>
      </c>
      <c r="D229" t="s">
        <v>5101</v>
      </c>
      <c r="E229" t="s">
        <v>205</v>
      </c>
      <c r="F229" t="s">
        <v>5102</v>
      </c>
      <c r="G229" t="s">
        <v>5103</v>
      </c>
    </row>
    <row r="230" spans="1:7" x14ac:dyDescent="0.25">
      <c r="A230" s="1" t="s">
        <v>1975</v>
      </c>
      <c r="B230" t="s">
        <v>1976</v>
      </c>
      <c r="C230" t="s">
        <v>5</v>
      </c>
      <c r="D230" t="s">
        <v>5101</v>
      </c>
      <c r="E230" t="s">
        <v>205</v>
      </c>
      <c r="F230" t="s">
        <v>5102</v>
      </c>
      <c r="G230" t="s">
        <v>5103</v>
      </c>
    </row>
    <row r="231" spans="1:7" x14ac:dyDescent="0.25">
      <c r="A231" s="1" t="s">
        <v>684</v>
      </c>
      <c r="B231" t="s">
        <v>685</v>
      </c>
      <c r="C231" t="s">
        <v>5</v>
      </c>
      <c r="D231" t="s">
        <v>5101</v>
      </c>
      <c r="E231" t="s">
        <v>85</v>
      </c>
      <c r="F231" t="s">
        <v>5102</v>
      </c>
      <c r="G231" t="s">
        <v>5103</v>
      </c>
    </row>
    <row r="232" spans="1:7" x14ac:dyDescent="0.25">
      <c r="A232" s="1" t="s">
        <v>686</v>
      </c>
      <c r="B232" t="s">
        <v>687</v>
      </c>
      <c r="C232" t="s">
        <v>5</v>
      </c>
      <c r="D232" t="s">
        <v>5101</v>
      </c>
      <c r="E232" t="s">
        <v>205</v>
      </c>
      <c r="F232" t="s">
        <v>5102</v>
      </c>
      <c r="G232" t="s">
        <v>5103</v>
      </c>
    </row>
    <row r="233" spans="1:7" x14ac:dyDescent="0.25">
      <c r="A233" s="1" t="s">
        <v>690</v>
      </c>
      <c r="B233" t="s">
        <v>691</v>
      </c>
      <c r="C233" t="s">
        <v>5</v>
      </c>
      <c r="D233" t="s">
        <v>5101</v>
      </c>
      <c r="E233" t="s">
        <v>42</v>
      </c>
      <c r="F233" t="s">
        <v>5102</v>
      </c>
      <c r="G233" t="s">
        <v>5103</v>
      </c>
    </row>
    <row r="234" spans="1:7" x14ac:dyDescent="0.25">
      <c r="A234" s="1" t="s">
        <v>692</v>
      </c>
      <c r="B234" t="s">
        <v>693</v>
      </c>
      <c r="C234" t="s">
        <v>5</v>
      </c>
      <c r="D234" t="s">
        <v>5101</v>
      </c>
      <c r="E234" t="s">
        <v>42</v>
      </c>
      <c r="F234" t="s">
        <v>5102</v>
      </c>
      <c r="G234" t="s">
        <v>5103</v>
      </c>
    </row>
    <row r="235" spans="1:7" x14ac:dyDescent="0.25">
      <c r="A235" s="1" t="s">
        <v>696</v>
      </c>
      <c r="B235" t="s">
        <v>697</v>
      </c>
      <c r="C235" t="s">
        <v>5</v>
      </c>
      <c r="D235" t="s">
        <v>5101</v>
      </c>
      <c r="E235" t="s">
        <v>39</v>
      </c>
      <c r="F235" t="s">
        <v>5102</v>
      </c>
      <c r="G235" t="s">
        <v>5103</v>
      </c>
    </row>
    <row r="236" spans="1:7" x14ac:dyDescent="0.25">
      <c r="A236" s="1" t="s">
        <v>698</v>
      </c>
      <c r="B236" t="s">
        <v>699</v>
      </c>
      <c r="C236" t="s">
        <v>5</v>
      </c>
      <c r="D236" t="s">
        <v>5101</v>
      </c>
      <c r="E236" t="s">
        <v>39</v>
      </c>
      <c r="F236" t="s">
        <v>5102</v>
      </c>
      <c r="G236" t="s">
        <v>5103</v>
      </c>
    </row>
    <row r="237" spans="1:7" x14ac:dyDescent="0.25">
      <c r="A237" s="1" t="s">
        <v>1979</v>
      </c>
      <c r="B237" t="s">
        <v>1980</v>
      </c>
      <c r="C237" t="s">
        <v>5</v>
      </c>
      <c r="D237" t="s">
        <v>5101</v>
      </c>
      <c r="E237" t="s">
        <v>39</v>
      </c>
      <c r="F237" t="s">
        <v>5102</v>
      </c>
      <c r="G237" t="s">
        <v>5103</v>
      </c>
    </row>
    <row r="238" spans="1:7" x14ac:dyDescent="0.25">
      <c r="A238" s="1" t="s">
        <v>1981</v>
      </c>
      <c r="B238" t="s">
        <v>1982</v>
      </c>
      <c r="C238" t="s">
        <v>5</v>
      </c>
      <c r="D238" t="s">
        <v>5104</v>
      </c>
      <c r="E238" t="s">
        <v>50</v>
      </c>
      <c r="F238" t="s">
        <v>5102</v>
      </c>
      <c r="G238" t="s">
        <v>5103</v>
      </c>
    </row>
    <row r="239" spans="1:7" x14ac:dyDescent="0.25">
      <c r="A239" s="1" t="s">
        <v>1983</v>
      </c>
      <c r="B239" t="s">
        <v>1984</v>
      </c>
      <c r="C239" t="s">
        <v>5</v>
      </c>
      <c r="D239" t="s">
        <v>5104</v>
      </c>
      <c r="E239" t="s">
        <v>50</v>
      </c>
      <c r="F239" t="s">
        <v>5102</v>
      </c>
      <c r="G239" t="s">
        <v>5103</v>
      </c>
    </row>
    <row r="240" spans="1:7" x14ac:dyDescent="0.25">
      <c r="A240" s="1" t="s">
        <v>702</v>
      </c>
      <c r="B240" t="s">
        <v>703</v>
      </c>
      <c r="C240" t="s">
        <v>5</v>
      </c>
      <c r="D240" t="s">
        <v>5104</v>
      </c>
      <c r="E240" t="s">
        <v>50</v>
      </c>
      <c r="F240" t="s">
        <v>5102</v>
      </c>
      <c r="G240" t="s">
        <v>5103</v>
      </c>
    </row>
    <row r="241" spans="1:7" x14ac:dyDescent="0.25">
      <c r="A241" s="1" t="s">
        <v>704</v>
      </c>
      <c r="B241" t="s">
        <v>705</v>
      </c>
      <c r="C241" t="s">
        <v>5</v>
      </c>
      <c r="D241" t="s">
        <v>5104</v>
      </c>
      <c r="E241" t="s">
        <v>50</v>
      </c>
      <c r="F241" t="s">
        <v>5102</v>
      </c>
      <c r="G241" t="s">
        <v>5103</v>
      </c>
    </row>
    <row r="242" spans="1:7" x14ac:dyDescent="0.25">
      <c r="A242" s="1" t="s">
        <v>708</v>
      </c>
      <c r="B242" t="s">
        <v>709</v>
      </c>
      <c r="C242" t="s">
        <v>5</v>
      </c>
      <c r="D242" t="s">
        <v>5104</v>
      </c>
      <c r="E242" t="s">
        <v>50</v>
      </c>
      <c r="F242" t="s">
        <v>5102</v>
      </c>
      <c r="G242" t="s">
        <v>5103</v>
      </c>
    </row>
    <row r="243" spans="1:7" x14ac:dyDescent="0.25">
      <c r="A243" s="1" t="s">
        <v>712</v>
      </c>
      <c r="B243" t="s">
        <v>713</v>
      </c>
      <c r="C243" t="s">
        <v>5</v>
      </c>
      <c r="D243" t="s">
        <v>5104</v>
      </c>
      <c r="E243" t="s">
        <v>50</v>
      </c>
      <c r="F243" t="s">
        <v>5102</v>
      </c>
      <c r="G243" t="s">
        <v>5103</v>
      </c>
    </row>
    <row r="244" spans="1:7" x14ac:dyDescent="0.25">
      <c r="A244" s="1" t="s">
        <v>714</v>
      </c>
      <c r="B244" t="s">
        <v>715</v>
      </c>
      <c r="C244" t="s">
        <v>5</v>
      </c>
      <c r="D244" t="s">
        <v>5104</v>
      </c>
      <c r="E244" t="s">
        <v>50</v>
      </c>
      <c r="F244" t="s">
        <v>5102</v>
      </c>
      <c r="G244" t="s">
        <v>5103</v>
      </c>
    </row>
    <row r="245" spans="1:7" x14ac:dyDescent="0.25">
      <c r="A245" s="1" t="s">
        <v>716</v>
      </c>
      <c r="B245" t="s">
        <v>717</v>
      </c>
      <c r="C245" t="s">
        <v>5</v>
      </c>
      <c r="D245" t="s">
        <v>5104</v>
      </c>
      <c r="E245" t="s">
        <v>50</v>
      </c>
      <c r="F245" t="s">
        <v>5102</v>
      </c>
      <c r="G245" t="s">
        <v>5103</v>
      </c>
    </row>
    <row r="246" spans="1:7" x14ac:dyDescent="0.25">
      <c r="A246" s="1" t="s">
        <v>718</v>
      </c>
      <c r="B246" t="s">
        <v>719</v>
      </c>
      <c r="C246" t="s">
        <v>5</v>
      </c>
      <c r="D246" t="s">
        <v>5104</v>
      </c>
      <c r="E246" t="s">
        <v>50</v>
      </c>
      <c r="F246" t="s">
        <v>5102</v>
      </c>
      <c r="G246" t="s">
        <v>5103</v>
      </c>
    </row>
    <row r="247" spans="1:7" x14ac:dyDescent="0.25">
      <c r="A247" s="1" t="s">
        <v>720</v>
      </c>
      <c r="B247" t="s">
        <v>721</v>
      </c>
      <c r="C247" t="s">
        <v>5</v>
      </c>
      <c r="D247" t="s">
        <v>5104</v>
      </c>
      <c r="E247" t="s">
        <v>50</v>
      </c>
      <c r="F247" t="s">
        <v>5102</v>
      </c>
      <c r="G247" t="s">
        <v>5103</v>
      </c>
    </row>
    <row r="248" spans="1:7" x14ac:dyDescent="0.25">
      <c r="A248" s="1" t="s">
        <v>722</v>
      </c>
      <c r="B248" t="s">
        <v>115</v>
      </c>
      <c r="C248" t="s">
        <v>5</v>
      </c>
      <c r="D248" t="s">
        <v>5104</v>
      </c>
      <c r="E248" t="s">
        <v>50</v>
      </c>
      <c r="F248" t="s">
        <v>5102</v>
      </c>
      <c r="G248" t="s">
        <v>5103</v>
      </c>
    </row>
    <row r="249" spans="1:7" x14ac:dyDescent="0.25">
      <c r="A249" s="1" t="s">
        <v>1987</v>
      </c>
      <c r="B249" t="s">
        <v>1988</v>
      </c>
      <c r="C249" t="s">
        <v>5</v>
      </c>
      <c r="D249" t="s">
        <v>5104</v>
      </c>
      <c r="E249" t="s">
        <v>50</v>
      </c>
      <c r="F249" t="s">
        <v>5102</v>
      </c>
      <c r="G249" t="s">
        <v>5103</v>
      </c>
    </row>
    <row r="250" spans="1:7" x14ac:dyDescent="0.25">
      <c r="A250" s="1" t="s">
        <v>1989</v>
      </c>
      <c r="B250" t="s">
        <v>1990</v>
      </c>
      <c r="C250" t="s">
        <v>5</v>
      </c>
      <c r="D250" t="s">
        <v>5104</v>
      </c>
      <c r="E250" t="s">
        <v>50</v>
      </c>
      <c r="F250" t="s">
        <v>5102</v>
      </c>
      <c r="G250" t="s">
        <v>5103</v>
      </c>
    </row>
    <row r="251" spans="1:7" x14ac:dyDescent="0.25">
      <c r="A251" s="1" t="s">
        <v>1991</v>
      </c>
      <c r="B251" t="s">
        <v>1992</v>
      </c>
      <c r="C251" t="s">
        <v>5</v>
      </c>
      <c r="D251" t="s">
        <v>5104</v>
      </c>
      <c r="E251" t="s">
        <v>50</v>
      </c>
      <c r="F251" t="s">
        <v>5102</v>
      </c>
      <c r="G251" t="s">
        <v>5103</v>
      </c>
    </row>
    <row r="252" spans="1:7" x14ac:dyDescent="0.25">
      <c r="A252" s="1" t="s">
        <v>723</v>
      </c>
      <c r="B252" t="s">
        <v>724</v>
      </c>
      <c r="C252" t="s">
        <v>5</v>
      </c>
      <c r="D252" t="s">
        <v>5104</v>
      </c>
      <c r="E252" t="s">
        <v>50</v>
      </c>
      <c r="F252" t="s">
        <v>5102</v>
      </c>
      <c r="G252" t="s">
        <v>5103</v>
      </c>
    </row>
    <row r="253" spans="1:7" x14ac:dyDescent="0.25">
      <c r="A253" s="1" t="s">
        <v>1993</v>
      </c>
      <c r="B253" t="s">
        <v>1994</v>
      </c>
      <c r="C253" t="s">
        <v>5</v>
      </c>
      <c r="D253" t="s">
        <v>5104</v>
      </c>
      <c r="E253" t="s">
        <v>50</v>
      </c>
      <c r="F253" t="s">
        <v>5102</v>
      </c>
      <c r="G253" t="s">
        <v>5103</v>
      </c>
    </row>
    <row r="254" spans="1:7" x14ac:dyDescent="0.25">
      <c r="A254" s="1" t="s">
        <v>725</v>
      </c>
      <c r="B254" t="s">
        <v>115</v>
      </c>
      <c r="C254" t="s">
        <v>5</v>
      </c>
      <c r="D254" t="s">
        <v>5104</v>
      </c>
      <c r="E254" t="s">
        <v>50</v>
      </c>
      <c r="F254" t="s">
        <v>5102</v>
      </c>
      <c r="G254" t="s">
        <v>5103</v>
      </c>
    </row>
    <row r="255" spans="1:7" x14ac:dyDescent="0.25">
      <c r="A255" s="1" t="s">
        <v>1995</v>
      </c>
      <c r="B255" t="s">
        <v>1996</v>
      </c>
      <c r="C255" t="s">
        <v>5</v>
      </c>
      <c r="D255" t="s">
        <v>5104</v>
      </c>
      <c r="E255" t="s">
        <v>50</v>
      </c>
      <c r="F255" t="s">
        <v>5102</v>
      </c>
      <c r="G255" t="s">
        <v>5103</v>
      </c>
    </row>
    <row r="256" spans="1:7" x14ac:dyDescent="0.25">
      <c r="A256" s="1" t="s">
        <v>728</v>
      </c>
      <c r="B256" t="s">
        <v>115</v>
      </c>
      <c r="C256" t="s">
        <v>5</v>
      </c>
      <c r="D256" t="s">
        <v>5104</v>
      </c>
      <c r="E256" t="s">
        <v>50</v>
      </c>
      <c r="F256" t="s">
        <v>5102</v>
      </c>
      <c r="G256" t="s">
        <v>5103</v>
      </c>
    </row>
    <row r="257" spans="1:7" x14ac:dyDescent="0.25">
      <c r="A257" s="1" t="s">
        <v>731</v>
      </c>
      <c r="B257" t="s">
        <v>732</v>
      </c>
      <c r="C257" t="s">
        <v>5</v>
      </c>
      <c r="D257" t="s">
        <v>5101</v>
      </c>
      <c r="E257" t="s">
        <v>50</v>
      </c>
      <c r="F257" t="s">
        <v>5102</v>
      </c>
      <c r="G257" t="s">
        <v>5103</v>
      </c>
    </row>
    <row r="258" spans="1:7" x14ac:dyDescent="0.25">
      <c r="A258" s="1" t="s">
        <v>733</v>
      </c>
      <c r="B258" t="s">
        <v>734</v>
      </c>
      <c r="C258" t="s">
        <v>5</v>
      </c>
      <c r="D258" t="s">
        <v>5101</v>
      </c>
      <c r="E258" t="s">
        <v>50</v>
      </c>
      <c r="F258" t="s">
        <v>5102</v>
      </c>
      <c r="G258" t="s">
        <v>5103</v>
      </c>
    </row>
    <row r="259" spans="1:7" x14ac:dyDescent="0.25">
      <c r="A259" s="1" t="s">
        <v>737</v>
      </c>
      <c r="B259" t="s">
        <v>738</v>
      </c>
      <c r="C259" t="s">
        <v>5</v>
      </c>
      <c r="D259" t="s">
        <v>5101</v>
      </c>
      <c r="E259" t="s">
        <v>50</v>
      </c>
      <c r="F259" t="s">
        <v>5102</v>
      </c>
      <c r="G259" t="s">
        <v>5103</v>
      </c>
    </row>
    <row r="260" spans="1:7" x14ac:dyDescent="0.25">
      <c r="A260" s="1" t="s">
        <v>739</v>
      </c>
      <c r="B260" t="s">
        <v>740</v>
      </c>
      <c r="C260" t="s">
        <v>5</v>
      </c>
      <c r="D260" t="s">
        <v>5101</v>
      </c>
      <c r="E260" t="s">
        <v>50</v>
      </c>
      <c r="F260" t="s">
        <v>5102</v>
      </c>
      <c r="G260" t="s">
        <v>5103</v>
      </c>
    </row>
    <row r="261" spans="1:7" x14ac:dyDescent="0.25">
      <c r="A261" s="1" t="s">
        <v>741</v>
      </c>
      <c r="B261" t="s">
        <v>742</v>
      </c>
      <c r="C261" t="s">
        <v>5</v>
      </c>
      <c r="D261" t="s">
        <v>5101</v>
      </c>
      <c r="E261" t="s">
        <v>50</v>
      </c>
      <c r="F261" t="s">
        <v>5102</v>
      </c>
      <c r="G261" t="s">
        <v>5103</v>
      </c>
    </row>
    <row r="262" spans="1:7" x14ac:dyDescent="0.25">
      <c r="A262" s="1" t="s">
        <v>743</v>
      </c>
      <c r="B262" t="s">
        <v>744</v>
      </c>
      <c r="C262" t="s">
        <v>5</v>
      </c>
      <c r="D262" t="s">
        <v>5101</v>
      </c>
      <c r="E262" t="s">
        <v>50</v>
      </c>
      <c r="F262" t="s">
        <v>5102</v>
      </c>
      <c r="G262" t="s">
        <v>5103</v>
      </c>
    </row>
    <row r="263" spans="1:7" x14ac:dyDescent="0.25">
      <c r="A263" s="1" t="s">
        <v>747</v>
      </c>
      <c r="B263" t="s">
        <v>748</v>
      </c>
      <c r="C263" t="s">
        <v>5</v>
      </c>
      <c r="D263" t="s">
        <v>5101</v>
      </c>
      <c r="E263" t="s">
        <v>50</v>
      </c>
      <c r="F263" t="s">
        <v>5102</v>
      </c>
      <c r="G263" t="s">
        <v>5103</v>
      </c>
    </row>
    <row r="264" spans="1:7" x14ac:dyDescent="0.25">
      <c r="A264" s="1" t="s">
        <v>749</v>
      </c>
      <c r="B264" t="s">
        <v>750</v>
      </c>
      <c r="C264" t="s">
        <v>5</v>
      </c>
      <c r="D264" t="s">
        <v>5101</v>
      </c>
      <c r="E264" t="s">
        <v>50</v>
      </c>
      <c r="F264" t="s">
        <v>5102</v>
      </c>
      <c r="G264" t="s">
        <v>5103</v>
      </c>
    </row>
    <row r="265" spans="1:7" x14ac:dyDescent="0.25">
      <c r="A265" s="1" t="s">
        <v>751</v>
      </c>
      <c r="B265" t="s">
        <v>752</v>
      </c>
      <c r="C265" t="s">
        <v>5</v>
      </c>
      <c r="D265" t="s">
        <v>5101</v>
      </c>
      <c r="E265" t="s">
        <v>50</v>
      </c>
      <c r="F265" t="s">
        <v>5102</v>
      </c>
      <c r="G265" t="s">
        <v>5103</v>
      </c>
    </row>
    <row r="266" spans="1:7" x14ac:dyDescent="0.25">
      <c r="A266" s="1" t="s">
        <v>753</v>
      </c>
      <c r="B266" t="s">
        <v>754</v>
      </c>
      <c r="C266" t="s">
        <v>5</v>
      </c>
      <c r="D266" t="s">
        <v>5101</v>
      </c>
      <c r="E266" t="s">
        <v>50</v>
      </c>
      <c r="F266" t="s">
        <v>5102</v>
      </c>
      <c r="G266" t="s">
        <v>5103</v>
      </c>
    </row>
    <row r="267" spans="1:7" x14ac:dyDescent="0.25">
      <c r="A267" s="1" t="s">
        <v>761</v>
      </c>
      <c r="B267" t="s">
        <v>762</v>
      </c>
      <c r="C267" t="s">
        <v>5</v>
      </c>
      <c r="D267" t="s">
        <v>5101</v>
      </c>
      <c r="E267" t="s">
        <v>50</v>
      </c>
      <c r="F267" t="s">
        <v>5102</v>
      </c>
      <c r="G267" t="s">
        <v>5103</v>
      </c>
    </row>
    <row r="268" spans="1:7" x14ac:dyDescent="0.25">
      <c r="A268" s="1" t="s">
        <v>1997</v>
      </c>
      <c r="B268" t="s">
        <v>1998</v>
      </c>
      <c r="C268" t="s">
        <v>5</v>
      </c>
      <c r="D268" t="s">
        <v>5101</v>
      </c>
      <c r="E268" t="s">
        <v>50</v>
      </c>
      <c r="F268" t="s">
        <v>5102</v>
      </c>
      <c r="G268" t="s">
        <v>5103</v>
      </c>
    </row>
    <row r="269" spans="1:7" x14ac:dyDescent="0.25">
      <c r="A269" s="1" t="s">
        <v>763</v>
      </c>
      <c r="B269" t="s">
        <v>764</v>
      </c>
      <c r="C269" t="s">
        <v>5</v>
      </c>
      <c r="D269" t="s">
        <v>5101</v>
      </c>
      <c r="E269" t="s">
        <v>50</v>
      </c>
      <c r="F269" t="s">
        <v>5102</v>
      </c>
      <c r="G269" t="s">
        <v>5103</v>
      </c>
    </row>
    <row r="270" spans="1:7" x14ac:dyDescent="0.25">
      <c r="A270" s="1" t="s">
        <v>769</v>
      </c>
      <c r="B270" t="s">
        <v>770</v>
      </c>
      <c r="C270" t="s">
        <v>5</v>
      </c>
      <c r="D270" t="s">
        <v>5101</v>
      </c>
      <c r="E270" t="s">
        <v>6</v>
      </c>
      <c r="F270" t="s">
        <v>5102</v>
      </c>
      <c r="G270" t="s">
        <v>5103</v>
      </c>
    </row>
    <row r="271" spans="1:7" x14ac:dyDescent="0.25">
      <c r="A271" s="1" t="s">
        <v>773</v>
      </c>
      <c r="B271" t="s">
        <v>774</v>
      </c>
      <c r="C271" t="s">
        <v>5</v>
      </c>
      <c r="D271" t="s">
        <v>5101</v>
      </c>
      <c r="E271" t="s">
        <v>6</v>
      </c>
      <c r="F271" t="s">
        <v>5102</v>
      </c>
      <c r="G271" t="s">
        <v>5103</v>
      </c>
    </row>
    <row r="272" spans="1:7" x14ac:dyDescent="0.25">
      <c r="A272" s="1" t="s">
        <v>775</v>
      </c>
      <c r="B272" t="s">
        <v>776</v>
      </c>
      <c r="C272" t="s">
        <v>5</v>
      </c>
      <c r="D272" t="s">
        <v>5101</v>
      </c>
      <c r="E272" t="s">
        <v>6</v>
      </c>
      <c r="F272" t="s">
        <v>5102</v>
      </c>
      <c r="G272" t="s">
        <v>5103</v>
      </c>
    </row>
    <row r="273" spans="1:7" x14ac:dyDescent="0.25">
      <c r="A273" s="1" t="s">
        <v>779</v>
      </c>
      <c r="B273" t="s">
        <v>780</v>
      </c>
      <c r="C273" t="s">
        <v>5</v>
      </c>
      <c r="D273" t="s">
        <v>5101</v>
      </c>
      <c r="E273" t="s">
        <v>233</v>
      </c>
      <c r="F273" t="s">
        <v>5102</v>
      </c>
      <c r="G273" t="s">
        <v>5103</v>
      </c>
    </row>
    <row r="274" spans="1:7" x14ac:dyDescent="0.25">
      <c r="A274" s="1" t="s">
        <v>781</v>
      </c>
      <c r="B274" t="s">
        <v>782</v>
      </c>
      <c r="C274" t="s">
        <v>5</v>
      </c>
      <c r="D274" t="s">
        <v>5101</v>
      </c>
      <c r="E274" t="s">
        <v>233</v>
      </c>
      <c r="F274" t="s">
        <v>5102</v>
      </c>
      <c r="G274" t="s">
        <v>5103</v>
      </c>
    </row>
    <row r="275" spans="1:7" x14ac:dyDescent="0.25">
      <c r="A275" s="1" t="s">
        <v>2003</v>
      </c>
      <c r="B275" t="s">
        <v>2004</v>
      </c>
      <c r="C275" t="s">
        <v>5</v>
      </c>
      <c r="D275" t="s">
        <v>5104</v>
      </c>
      <c r="E275" t="s">
        <v>68</v>
      </c>
      <c r="F275" t="s">
        <v>5102</v>
      </c>
      <c r="G275" t="s">
        <v>5103</v>
      </c>
    </row>
    <row r="276" spans="1:7" x14ac:dyDescent="0.25">
      <c r="A276" s="1" t="s">
        <v>785</v>
      </c>
      <c r="B276" t="s">
        <v>786</v>
      </c>
      <c r="C276" t="s">
        <v>5</v>
      </c>
      <c r="D276" t="s">
        <v>5101</v>
      </c>
      <c r="E276" t="s">
        <v>68</v>
      </c>
      <c r="F276" t="s">
        <v>5102</v>
      </c>
      <c r="G276" t="s">
        <v>5103</v>
      </c>
    </row>
    <row r="277" spans="1:7" x14ac:dyDescent="0.25">
      <c r="A277" s="1" t="s">
        <v>787</v>
      </c>
      <c r="B277" t="s">
        <v>788</v>
      </c>
      <c r="C277" t="s">
        <v>5</v>
      </c>
      <c r="D277" t="s">
        <v>5101</v>
      </c>
      <c r="E277" t="s">
        <v>68</v>
      </c>
      <c r="F277" t="s">
        <v>5102</v>
      </c>
      <c r="G277" t="s">
        <v>5103</v>
      </c>
    </row>
    <row r="278" spans="1:7" x14ac:dyDescent="0.25">
      <c r="A278" s="1" t="s">
        <v>795</v>
      </c>
      <c r="B278" t="s">
        <v>796</v>
      </c>
      <c r="C278" t="s">
        <v>5</v>
      </c>
      <c r="D278" t="s">
        <v>5101</v>
      </c>
      <c r="E278" t="s">
        <v>6</v>
      </c>
      <c r="F278" t="s">
        <v>5102</v>
      </c>
      <c r="G278" t="s">
        <v>5103</v>
      </c>
    </row>
    <row r="279" spans="1:7" x14ac:dyDescent="0.25">
      <c r="A279" s="1" t="s">
        <v>797</v>
      </c>
      <c r="B279" t="s">
        <v>798</v>
      </c>
      <c r="C279" t="s">
        <v>5</v>
      </c>
      <c r="D279" t="s">
        <v>5101</v>
      </c>
      <c r="E279" t="s">
        <v>6</v>
      </c>
      <c r="F279" t="s">
        <v>5102</v>
      </c>
      <c r="G279" t="s">
        <v>5103</v>
      </c>
    </row>
    <row r="280" spans="1:7" x14ac:dyDescent="0.25">
      <c r="A280" s="1" t="s">
        <v>807</v>
      </c>
      <c r="B280" t="s">
        <v>808</v>
      </c>
      <c r="C280" t="s">
        <v>5</v>
      </c>
      <c r="D280" t="s">
        <v>5101</v>
      </c>
      <c r="E280" t="s">
        <v>6</v>
      </c>
      <c r="F280" t="s">
        <v>5102</v>
      </c>
      <c r="G280" t="s">
        <v>5103</v>
      </c>
    </row>
    <row r="281" spans="1:7" x14ac:dyDescent="0.25">
      <c r="A281" s="1" t="s">
        <v>809</v>
      </c>
      <c r="B281" t="s">
        <v>810</v>
      </c>
      <c r="C281" t="s">
        <v>5</v>
      </c>
      <c r="D281" t="s">
        <v>5104</v>
      </c>
      <c r="E281" t="s">
        <v>23</v>
      </c>
      <c r="F281" t="s">
        <v>5102</v>
      </c>
      <c r="G281" t="s">
        <v>5103</v>
      </c>
    </row>
    <row r="282" spans="1:7" x14ac:dyDescent="0.25">
      <c r="A282" s="1" t="s">
        <v>813</v>
      </c>
      <c r="B282" t="s">
        <v>814</v>
      </c>
      <c r="C282" t="s">
        <v>5</v>
      </c>
      <c r="D282" t="s">
        <v>5104</v>
      </c>
      <c r="E282" t="s">
        <v>23</v>
      </c>
      <c r="F282" t="s">
        <v>5102</v>
      </c>
      <c r="G282" t="s">
        <v>5103</v>
      </c>
    </row>
    <row r="283" spans="1:7" x14ac:dyDescent="0.25">
      <c r="A283" s="1" t="s">
        <v>815</v>
      </c>
      <c r="B283" t="s">
        <v>816</v>
      </c>
      <c r="C283" t="s">
        <v>5</v>
      </c>
      <c r="D283" t="s">
        <v>5101</v>
      </c>
      <c r="E283" t="s">
        <v>23</v>
      </c>
      <c r="F283" t="s">
        <v>5102</v>
      </c>
      <c r="G283" t="s">
        <v>5103</v>
      </c>
    </row>
    <row r="284" spans="1:7" x14ac:dyDescent="0.25">
      <c r="A284" s="1" t="s">
        <v>819</v>
      </c>
      <c r="B284" t="s">
        <v>820</v>
      </c>
      <c r="C284" t="s">
        <v>5</v>
      </c>
      <c r="D284" t="s">
        <v>5101</v>
      </c>
      <c r="E284" t="s">
        <v>23</v>
      </c>
      <c r="F284" t="s">
        <v>5102</v>
      </c>
      <c r="G284" t="s">
        <v>5103</v>
      </c>
    </row>
    <row r="285" spans="1:7" x14ac:dyDescent="0.25">
      <c r="A285" s="1" t="s">
        <v>823</v>
      </c>
      <c r="B285" t="s">
        <v>824</v>
      </c>
      <c r="C285" t="s">
        <v>5</v>
      </c>
      <c r="D285" t="s">
        <v>5101</v>
      </c>
      <c r="E285" t="s">
        <v>23</v>
      </c>
      <c r="F285" t="s">
        <v>5102</v>
      </c>
      <c r="G285" t="s">
        <v>5103</v>
      </c>
    </row>
    <row r="286" spans="1:7" x14ac:dyDescent="0.25">
      <c r="A286" s="1" t="s">
        <v>825</v>
      </c>
      <c r="B286" t="s">
        <v>826</v>
      </c>
      <c r="C286" t="s">
        <v>5</v>
      </c>
      <c r="D286" t="s">
        <v>5101</v>
      </c>
      <c r="E286" t="s">
        <v>23</v>
      </c>
      <c r="F286" t="s">
        <v>5102</v>
      </c>
      <c r="G286" t="s">
        <v>5103</v>
      </c>
    </row>
    <row r="287" spans="1:7" x14ac:dyDescent="0.25">
      <c r="A287" s="1" t="s">
        <v>827</v>
      </c>
      <c r="B287" t="s">
        <v>828</v>
      </c>
      <c r="C287" t="s">
        <v>5</v>
      </c>
      <c r="D287" t="s">
        <v>5101</v>
      </c>
      <c r="E287" t="s">
        <v>23</v>
      </c>
      <c r="F287" t="s">
        <v>5102</v>
      </c>
      <c r="G287" t="s">
        <v>5103</v>
      </c>
    </row>
    <row r="288" spans="1:7" x14ac:dyDescent="0.25">
      <c r="A288" s="1" t="s">
        <v>829</v>
      </c>
      <c r="B288" t="s">
        <v>830</v>
      </c>
      <c r="C288" t="s">
        <v>5</v>
      </c>
      <c r="D288" t="s">
        <v>5101</v>
      </c>
      <c r="E288" t="s">
        <v>23</v>
      </c>
      <c r="F288" t="s">
        <v>5102</v>
      </c>
      <c r="G288" t="s">
        <v>5103</v>
      </c>
    </row>
    <row r="289" spans="1:7" x14ac:dyDescent="0.25">
      <c r="A289" s="1" t="s">
        <v>833</v>
      </c>
      <c r="B289" t="s">
        <v>834</v>
      </c>
      <c r="C289" t="s">
        <v>5</v>
      </c>
      <c r="D289" t="s">
        <v>5101</v>
      </c>
      <c r="E289" t="s">
        <v>23</v>
      </c>
      <c r="F289" t="s">
        <v>5102</v>
      </c>
      <c r="G289" t="s">
        <v>5103</v>
      </c>
    </row>
    <row r="290" spans="1:7" x14ac:dyDescent="0.25">
      <c r="A290" s="1" t="s">
        <v>835</v>
      </c>
      <c r="B290" t="s">
        <v>836</v>
      </c>
      <c r="C290" t="s">
        <v>5</v>
      </c>
      <c r="D290" t="s">
        <v>5101</v>
      </c>
      <c r="E290" t="s">
        <v>23</v>
      </c>
      <c r="F290" t="s">
        <v>5102</v>
      </c>
      <c r="G290" t="s">
        <v>5103</v>
      </c>
    </row>
    <row r="291" spans="1:7" x14ac:dyDescent="0.25">
      <c r="A291" s="1" t="s">
        <v>841</v>
      </c>
      <c r="B291" t="s">
        <v>842</v>
      </c>
      <c r="C291" t="s">
        <v>5</v>
      </c>
      <c r="D291" t="s">
        <v>5101</v>
      </c>
      <c r="E291" t="s">
        <v>23</v>
      </c>
      <c r="F291" t="s">
        <v>5102</v>
      </c>
      <c r="G291" t="s">
        <v>5103</v>
      </c>
    </row>
    <row r="292" spans="1:7" x14ac:dyDescent="0.25">
      <c r="A292" s="1" t="s">
        <v>2007</v>
      </c>
      <c r="B292" t="s">
        <v>2008</v>
      </c>
      <c r="C292" t="s">
        <v>5</v>
      </c>
      <c r="D292" t="s">
        <v>5101</v>
      </c>
      <c r="E292" t="s">
        <v>85</v>
      </c>
      <c r="F292" t="s">
        <v>5102</v>
      </c>
      <c r="G292" t="s">
        <v>5103</v>
      </c>
    </row>
    <row r="293" spans="1:7" x14ac:dyDescent="0.25">
      <c r="A293" s="1" t="s">
        <v>847</v>
      </c>
      <c r="B293" t="s">
        <v>848</v>
      </c>
      <c r="C293" t="s">
        <v>5</v>
      </c>
      <c r="D293" t="s">
        <v>5101</v>
      </c>
      <c r="E293" t="s">
        <v>85</v>
      </c>
      <c r="F293" t="s">
        <v>5102</v>
      </c>
      <c r="G293" t="s">
        <v>5103</v>
      </c>
    </row>
    <row r="294" spans="1:7" x14ac:dyDescent="0.25">
      <c r="A294" s="1" t="s">
        <v>849</v>
      </c>
      <c r="B294" t="s">
        <v>850</v>
      </c>
      <c r="C294" t="s">
        <v>5</v>
      </c>
      <c r="D294" t="s">
        <v>5101</v>
      </c>
      <c r="E294" t="s">
        <v>85</v>
      </c>
      <c r="F294" t="s">
        <v>5102</v>
      </c>
      <c r="G294" t="s">
        <v>5103</v>
      </c>
    </row>
    <row r="295" spans="1:7" x14ac:dyDescent="0.25">
      <c r="A295" s="1" t="s">
        <v>853</v>
      </c>
      <c r="B295" t="s">
        <v>854</v>
      </c>
      <c r="C295" t="s">
        <v>5</v>
      </c>
      <c r="D295" t="s">
        <v>5101</v>
      </c>
      <c r="E295" t="s">
        <v>85</v>
      </c>
      <c r="F295" t="s">
        <v>5102</v>
      </c>
      <c r="G295" t="s">
        <v>5103</v>
      </c>
    </row>
    <row r="296" spans="1:7" x14ac:dyDescent="0.25">
      <c r="A296" s="1" t="s">
        <v>855</v>
      </c>
      <c r="B296" t="s">
        <v>856</v>
      </c>
      <c r="C296" t="s">
        <v>5</v>
      </c>
      <c r="D296" t="s">
        <v>5101</v>
      </c>
      <c r="E296" t="s">
        <v>85</v>
      </c>
      <c r="F296" t="s">
        <v>5102</v>
      </c>
      <c r="G296" t="s">
        <v>5103</v>
      </c>
    </row>
    <row r="297" spans="1:7" x14ac:dyDescent="0.25">
      <c r="A297" s="1" t="s">
        <v>857</v>
      </c>
      <c r="B297" t="s">
        <v>858</v>
      </c>
      <c r="C297" t="s">
        <v>5</v>
      </c>
      <c r="D297" t="s">
        <v>5101</v>
      </c>
      <c r="E297" t="s">
        <v>85</v>
      </c>
      <c r="F297" t="s">
        <v>5102</v>
      </c>
      <c r="G297" t="s">
        <v>5103</v>
      </c>
    </row>
    <row r="298" spans="1:7" x14ac:dyDescent="0.25">
      <c r="A298" s="1" t="s">
        <v>859</v>
      </c>
      <c r="B298" t="s">
        <v>860</v>
      </c>
      <c r="C298" t="s">
        <v>5</v>
      </c>
      <c r="D298" t="s">
        <v>5101</v>
      </c>
      <c r="E298" t="s">
        <v>85</v>
      </c>
      <c r="F298" t="s">
        <v>5102</v>
      </c>
      <c r="G298" t="s">
        <v>5103</v>
      </c>
    </row>
    <row r="299" spans="1:7" x14ac:dyDescent="0.25">
      <c r="A299" s="1" t="s">
        <v>2019</v>
      </c>
      <c r="B299" t="s">
        <v>2020</v>
      </c>
      <c r="C299" t="s">
        <v>5</v>
      </c>
      <c r="D299" t="s">
        <v>5101</v>
      </c>
      <c r="E299" t="s">
        <v>353</v>
      </c>
      <c r="F299" t="s">
        <v>5102</v>
      </c>
      <c r="G299" t="s">
        <v>5103</v>
      </c>
    </row>
    <row r="300" spans="1:7" x14ac:dyDescent="0.25">
      <c r="A300" s="1" t="s">
        <v>2021</v>
      </c>
      <c r="B300" t="s">
        <v>2022</v>
      </c>
      <c r="C300" t="s">
        <v>5</v>
      </c>
      <c r="D300" t="s">
        <v>5101</v>
      </c>
      <c r="E300" t="s">
        <v>353</v>
      </c>
      <c r="F300" t="s">
        <v>5102</v>
      </c>
      <c r="G300" t="s">
        <v>5103</v>
      </c>
    </row>
    <row r="301" spans="1:7" x14ac:dyDescent="0.25">
      <c r="A301" s="1" t="s">
        <v>871</v>
      </c>
      <c r="B301" t="s">
        <v>872</v>
      </c>
      <c r="C301" t="s">
        <v>5</v>
      </c>
      <c r="D301" t="s">
        <v>5101</v>
      </c>
      <c r="E301" t="s">
        <v>168</v>
      </c>
      <c r="F301" t="s">
        <v>5102</v>
      </c>
      <c r="G301" t="s">
        <v>5103</v>
      </c>
    </row>
    <row r="302" spans="1:7" x14ac:dyDescent="0.25">
      <c r="A302" s="1" t="s">
        <v>873</v>
      </c>
      <c r="B302" t="s">
        <v>874</v>
      </c>
      <c r="C302" t="s">
        <v>5</v>
      </c>
      <c r="D302" t="s">
        <v>5101</v>
      </c>
      <c r="E302" t="s">
        <v>168</v>
      </c>
      <c r="F302" t="s">
        <v>5102</v>
      </c>
      <c r="G302" t="s">
        <v>5103</v>
      </c>
    </row>
    <row r="303" spans="1:7" x14ac:dyDescent="0.25">
      <c r="A303" s="1" t="s">
        <v>877</v>
      </c>
      <c r="B303" t="s">
        <v>878</v>
      </c>
      <c r="C303" t="s">
        <v>5</v>
      </c>
      <c r="D303" t="s">
        <v>5101</v>
      </c>
      <c r="E303" t="s">
        <v>168</v>
      </c>
      <c r="F303" t="s">
        <v>5102</v>
      </c>
      <c r="G303" t="s">
        <v>5103</v>
      </c>
    </row>
    <row r="304" spans="1:7" x14ac:dyDescent="0.25">
      <c r="A304" s="1" t="s">
        <v>2023</v>
      </c>
      <c r="B304" t="s">
        <v>2024</v>
      </c>
      <c r="C304" t="s">
        <v>5</v>
      </c>
      <c r="D304" t="s">
        <v>5101</v>
      </c>
      <c r="E304" t="s">
        <v>168</v>
      </c>
      <c r="F304" t="s">
        <v>5102</v>
      </c>
      <c r="G304" t="s">
        <v>5103</v>
      </c>
    </row>
    <row r="305" spans="1:7" x14ac:dyDescent="0.25">
      <c r="A305" s="1" t="s">
        <v>881</v>
      </c>
      <c r="B305" t="s">
        <v>882</v>
      </c>
      <c r="C305" t="s">
        <v>5</v>
      </c>
      <c r="D305" t="s">
        <v>5101</v>
      </c>
      <c r="E305" t="s">
        <v>168</v>
      </c>
      <c r="F305" t="s">
        <v>5102</v>
      </c>
      <c r="G305" t="s">
        <v>5103</v>
      </c>
    </row>
    <row r="306" spans="1:7" x14ac:dyDescent="0.25">
      <c r="A306" s="1" t="s">
        <v>883</v>
      </c>
      <c r="B306" t="s">
        <v>884</v>
      </c>
      <c r="C306" t="s">
        <v>5</v>
      </c>
      <c r="D306" t="s">
        <v>5101</v>
      </c>
      <c r="E306" t="s">
        <v>59</v>
      </c>
      <c r="F306" t="s">
        <v>5102</v>
      </c>
      <c r="G306" t="s">
        <v>5103</v>
      </c>
    </row>
    <row r="307" spans="1:7" x14ac:dyDescent="0.25">
      <c r="A307" s="1" t="s">
        <v>885</v>
      </c>
      <c r="B307" t="s">
        <v>886</v>
      </c>
      <c r="C307" t="s">
        <v>5</v>
      </c>
      <c r="D307" t="s">
        <v>5101</v>
      </c>
      <c r="E307" t="s">
        <v>59</v>
      </c>
      <c r="F307" t="s">
        <v>5102</v>
      </c>
      <c r="G307" t="s">
        <v>5103</v>
      </c>
    </row>
    <row r="308" spans="1:7" x14ac:dyDescent="0.25">
      <c r="A308" s="1" t="s">
        <v>2027</v>
      </c>
      <c r="B308" t="s">
        <v>2028</v>
      </c>
      <c r="C308" t="s">
        <v>5</v>
      </c>
      <c r="D308" t="s">
        <v>5101</v>
      </c>
      <c r="E308" t="s">
        <v>59</v>
      </c>
      <c r="F308" t="s">
        <v>5102</v>
      </c>
      <c r="G308" t="s">
        <v>5103</v>
      </c>
    </row>
    <row r="309" spans="1:7" x14ac:dyDescent="0.25">
      <c r="A309" s="1" t="s">
        <v>2029</v>
      </c>
      <c r="B309" t="s">
        <v>2030</v>
      </c>
      <c r="C309" t="s">
        <v>5</v>
      </c>
      <c r="D309" t="s">
        <v>5101</v>
      </c>
      <c r="E309" t="s">
        <v>59</v>
      </c>
      <c r="F309" t="s">
        <v>5102</v>
      </c>
      <c r="G309" t="s">
        <v>5103</v>
      </c>
    </row>
    <row r="310" spans="1:7" x14ac:dyDescent="0.25">
      <c r="A310" s="1" t="s">
        <v>897</v>
      </c>
      <c r="B310" t="s">
        <v>898</v>
      </c>
      <c r="C310" t="s">
        <v>5</v>
      </c>
      <c r="D310" t="s">
        <v>5101</v>
      </c>
      <c r="E310" t="s">
        <v>310</v>
      </c>
      <c r="F310" t="s">
        <v>5102</v>
      </c>
      <c r="G310" t="s">
        <v>5103</v>
      </c>
    </row>
    <row r="311" spans="1:7" x14ac:dyDescent="0.25">
      <c r="A311" s="1" t="s">
        <v>909</v>
      </c>
      <c r="B311" t="s">
        <v>910</v>
      </c>
      <c r="C311" t="s">
        <v>5</v>
      </c>
      <c r="D311" t="s">
        <v>5101</v>
      </c>
      <c r="E311" t="s">
        <v>310</v>
      </c>
      <c r="F311" t="s">
        <v>5102</v>
      </c>
      <c r="G311" t="s">
        <v>5103</v>
      </c>
    </row>
    <row r="312" spans="1:7" x14ac:dyDescent="0.25">
      <c r="A312" s="1" t="s">
        <v>915</v>
      </c>
      <c r="B312" t="s">
        <v>916</v>
      </c>
      <c r="C312" t="s">
        <v>5</v>
      </c>
      <c r="D312" t="s">
        <v>5101</v>
      </c>
      <c r="E312" t="s">
        <v>310</v>
      </c>
      <c r="F312" t="s">
        <v>5102</v>
      </c>
      <c r="G312" t="s">
        <v>5103</v>
      </c>
    </row>
    <row r="313" spans="1:7" x14ac:dyDescent="0.25">
      <c r="A313" s="1" t="s">
        <v>921</v>
      </c>
      <c r="B313" t="s">
        <v>922</v>
      </c>
      <c r="C313" t="s">
        <v>5</v>
      </c>
      <c r="D313" t="s">
        <v>5101</v>
      </c>
      <c r="E313" t="s">
        <v>205</v>
      </c>
      <c r="F313" t="s">
        <v>5102</v>
      </c>
      <c r="G313" t="s">
        <v>5103</v>
      </c>
    </row>
    <row r="314" spans="1:7" x14ac:dyDescent="0.25">
      <c r="A314" s="1" t="s">
        <v>2033</v>
      </c>
      <c r="B314" t="s">
        <v>2034</v>
      </c>
      <c r="C314" t="s">
        <v>5</v>
      </c>
      <c r="D314" t="s">
        <v>5101</v>
      </c>
      <c r="E314" t="s">
        <v>210</v>
      </c>
      <c r="F314" t="s">
        <v>5102</v>
      </c>
      <c r="G314" t="s">
        <v>5103</v>
      </c>
    </row>
    <row r="315" spans="1:7" x14ac:dyDescent="0.25">
      <c r="A315" s="1" t="s">
        <v>923</v>
      </c>
      <c r="B315" t="s">
        <v>924</v>
      </c>
      <c r="C315" t="s">
        <v>5</v>
      </c>
      <c r="D315" t="s">
        <v>5101</v>
      </c>
      <c r="E315" t="s">
        <v>42</v>
      </c>
      <c r="F315" t="s">
        <v>5102</v>
      </c>
      <c r="G315" t="s">
        <v>5103</v>
      </c>
    </row>
    <row r="316" spans="1:7" x14ac:dyDescent="0.25">
      <c r="A316" s="1" t="s">
        <v>925</v>
      </c>
      <c r="B316" t="s">
        <v>926</v>
      </c>
      <c r="C316" t="s">
        <v>5</v>
      </c>
      <c r="D316" t="s">
        <v>5101</v>
      </c>
      <c r="E316" t="s">
        <v>42</v>
      </c>
      <c r="F316" t="s">
        <v>5102</v>
      </c>
      <c r="G316" t="s">
        <v>5103</v>
      </c>
    </row>
    <row r="317" spans="1:7" x14ac:dyDescent="0.25">
      <c r="A317" s="1" t="s">
        <v>927</v>
      </c>
      <c r="B317" t="s">
        <v>928</v>
      </c>
      <c r="C317" t="s">
        <v>5</v>
      </c>
      <c r="D317" t="s">
        <v>5101</v>
      </c>
      <c r="E317" t="s">
        <v>42</v>
      </c>
      <c r="F317" t="s">
        <v>5102</v>
      </c>
      <c r="G317" t="s">
        <v>5103</v>
      </c>
    </row>
    <row r="318" spans="1:7" x14ac:dyDescent="0.25">
      <c r="A318" s="1" t="s">
        <v>929</v>
      </c>
      <c r="B318" t="s">
        <v>930</v>
      </c>
      <c r="C318" t="s">
        <v>5</v>
      </c>
      <c r="D318" t="s">
        <v>5101</v>
      </c>
      <c r="E318" t="s">
        <v>26</v>
      </c>
      <c r="F318" t="s">
        <v>5102</v>
      </c>
      <c r="G318" t="s">
        <v>5103</v>
      </c>
    </row>
    <row r="319" spans="1:7" x14ac:dyDescent="0.25">
      <c r="A319" s="1" t="s">
        <v>2039</v>
      </c>
      <c r="B319" t="s">
        <v>2040</v>
      </c>
      <c r="C319" t="s">
        <v>5</v>
      </c>
      <c r="D319" t="s">
        <v>5101</v>
      </c>
      <c r="E319" t="s">
        <v>39</v>
      </c>
      <c r="F319" t="s">
        <v>5102</v>
      </c>
      <c r="G319" t="s">
        <v>5103</v>
      </c>
    </row>
    <row r="320" spans="1:7" x14ac:dyDescent="0.25">
      <c r="A320" s="1" t="s">
        <v>931</v>
      </c>
      <c r="B320" t="s">
        <v>932</v>
      </c>
      <c r="C320" t="s">
        <v>5</v>
      </c>
      <c r="D320" t="s">
        <v>5101</v>
      </c>
      <c r="E320" t="s">
        <v>39</v>
      </c>
      <c r="F320" t="s">
        <v>5102</v>
      </c>
      <c r="G320" t="s">
        <v>5103</v>
      </c>
    </row>
    <row r="321" spans="1:7" x14ac:dyDescent="0.25">
      <c r="A321" s="1" t="s">
        <v>933</v>
      </c>
      <c r="B321" t="s">
        <v>934</v>
      </c>
      <c r="C321" t="s">
        <v>5</v>
      </c>
      <c r="D321" t="s">
        <v>5101</v>
      </c>
      <c r="E321" t="s">
        <v>39</v>
      </c>
      <c r="F321" t="s">
        <v>5102</v>
      </c>
      <c r="G321" t="s">
        <v>5103</v>
      </c>
    </row>
    <row r="322" spans="1:7" x14ac:dyDescent="0.25">
      <c r="A322" s="1" t="s">
        <v>961</v>
      </c>
      <c r="B322" t="s">
        <v>962</v>
      </c>
      <c r="C322" t="s">
        <v>5</v>
      </c>
      <c r="D322" t="s">
        <v>5101</v>
      </c>
      <c r="E322" t="s">
        <v>7</v>
      </c>
      <c r="F322" t="s">
        <v>5102</v>
      </c>
      <c r="G322" t="s">
        <v>5103</v>
      </c>
    </row>
    <row r="323" spans="1:7" x14ac:dyDescent="0.25">
      <c r="A323" s="1" t="s">
        <v>963</v>
      </c>
      <c r="B323" t="s">
        <v>964</v>
      </c>
      <c r="C323" t="s">
        <v>5</v>
      </c>
      <c r="D323" t="s">
        <v>5101</v>
      </c>
      <c r="E323" t="s">
        <v>353</v>
      </c>
      <c r="F323" t="s">
        <v>5102</v>
      </c>
      <c r="G323" t="s">
        <v>5103</v>
      </c>
    </row>
    <row r="324" spans="1:7" x14ac:dyDescent="0.25">
      <c r="A324" s="1" t="s">
        <v>965</v>
      </c>
      <c r="B324" t="s">
        <v>966</v>
      </c>
      <c r="C324" t="s">
        <v>5</v>
      </c>
      <c r="D324" t="s">
        <v>5101</v>
      </c>
      <c r="E324" t="s">
        <v>353</v>
      </c>
      <c r="F324" t="s">
        <v>5102</v>
      </c>
      <c r="G324" t="s">
        <v>5103</v>
      </c>
    </row>
    <row r="325" spans="1:7" x14ac:dyDescent="0.25">
      <c r="A325" s="1" t="s">
        <v>2047</v>
      </c>
      <c r="B325" t="s">
        <v>2048</v>
      </c>
      <c r="C325" t="s">
        <v>5</v>
      </c>
      <c r="D325" t="s">
        <v>5101</v>
      </c>
      <c r="E325" t="s">
        <v>353</v>
      </c>
      <c r="F325" t="s">
        <v>5102</v>
      </c>
      <c r="G325" t="s">
        <v>5103</v>
      </c>
    </row>
    <row r="326" spans="1:7" x14ac:dyDescent="0.25">
      <c r="A326" s="1" t="s">
        <v>969</v>
      </c>
      <c r="B326" t="s">
        <v>970</v>
      </c>
      <c r="C326" t="s">
        <v>5</v>
      </c>
      <c r="D326" t="s">
        <v>5101</v>
      </c>
      <c r="E326" t="s">
        <v>353</v>
      </c>
      <c r="F326" t="s">
        <v>5102</v>
      </c>
      <c r="G326" t="s">
        <v>5103</v>
      </c>
    </row>
    <row r="327" spans="1:7" x14ac:dyDescent="0.25">
      <c r="A327" s="1" t="s">
        <v>971</v>
      </c>
      <c r="B327" t="s">
        <v>972</v>
      </c>
      <c r="C327" t="s">
        <v>5</v>
      </c>
      <c r="D327" t="s">
        <v>5101</v>
      </c>
      <c r="E327" t="s">
        <v>353</v>
      </c>
      <c r="F327" t="s">
        <v>5102</v>
      </c>
      <c r="G327" t="s">
        <v>5103</v>
      </c>
    </row>
    <row r="328" spans="1:7" x14ac:dyDescent="0.25">
      <c r="A328" s="1" t="s">
        <v>973</v>
      </c>
      <c r="B328" t="s">
        <v>974</v>
      </c>
      <c r="C328" t="s">
        <v>5</v>
      </c>
      <c r="D328" t="s">
        <v>5101</v>
      </c>
      <c r="E328" t="s">
        <v>353</v>
      </c>
      <c r="F328" t="s">
        <v>5102</v>
      </c>
      <c r="G328" t="s">
        <v>5103</v>
      </c>
    </row>
    <row r="329" spans="1:7" x14ac:dyDescent="0.25">
      <c r="A329" s="1" t="s">
        <v>975</v>
      </c>
      <c r="B329" t="s">
        <v>976</v>
      </c>
      <c r="C329" t="s">
        <v>5</v>
      </c>
      <c r="D329" t="s">
        <v>5101</v>
      </c>
      <c r="E329" t="s">
        <v>353</v>
      </c>
      <c r="F329" t="s">
        <v>5102</v>
      </c>
      <c r="G329" t="s">
        <v>5103</v>
      </c>
    </row>
    <row r="330" spans="1:7" x14ac:dyDescent="0.25">
      <c r="A330" s="1" t="s">
        <v>977</v>
      </c>
      <c r="B330" t="s">
        <v>978</v>
      </c>
      <c r="C330" t="s">
        <v>5</v>
      </c>
      <c r="D330" t="s">
        <v>5101</v>
      </c>
      <c r="E330" t="s">
        <v>353</v>
      </c>
      <c r="F330" t="s">
        <v>5102</v>
      </c>
      <c r="G330" t="s">
        <v>5103</v>
      </c>
    </row>
    <row r="331" spans="1:7" x14ac:dyDescent="0.25">
      <c r="A331" s="1" t="s">
        <v>979</v>
      </c>
      <c r="B331" t="s">
        <v>980</v>
      </c>
      <c r="C331" t="s">
        <v>5</v>
      </c>
      <c r="D331" t="s">
        <v>5101</v>
      </c>
      <c r="E331" t="s">
        <v>233</v>
      </c>
      <c r="F331" t="s">
        <v>5102</v>
      </c>
      <c r="G331" t="s">
        <v>5103</v>
      </c>
    </row>
    <row r="332" spans="1:7" x14ac:dyDescent="0.25">
      <c r="A332" s="1" t="s">
        <v>981</v>
      </c>
      <c r="B332" t="s">
        <v>982</v>
      </c>
      <c r="C332" t="s">
        <v>5</v>
      </c>
      <c r="D332" t="s">
        <v>5101</v>
      </c>
      <c r="E332" t="s">
        <v>233</v>
      </c>
      <c r="F332" t="s">
        <v>5102</v>
      </c>
      <c r="G332" t="s">
        <v>5103</v>
      </c>
    </row>
    <row r="333" spans="1:7" x14ac:dyDescent="0.25">
      <c r="A333" s="1" t="s">
        <v>983</v>
      </c>
      <c r="B333" t="s">
        <v>984</v>
      </c>
      <c r="C333" t="s">
        <v>5</v>
      </c>
      <c r="D333" t="s">
        <v>5101</v>
      </c>
      <c r="E333" t="s">
        <v>233</v>
      </c>
      <c r="F333" t="s">
        <v>5102</v>
      </c>
      <c r="G333" t="s">
        <v>5103</v>
      </c>
    </row>
    <row r="334" spans="1:7" x14ac:dyDescent="0.25">
      <c r="A334" s="1" t="s">
        <v>985</v>
      </c>
      <c r="B334" t="s">
        <v>986</v>
      </c>
      <c r="C334" t="s">
        <v>5</v>
      </c>
      <c r="D334" t="s">
        <v>5101</v>
      </c>
      <c r="E334" t="s">
        <v>233</v>
      </c>
      <c r="F334" t="s">
        <v>5102</v>
      </c>
      <c r="G334" t="s">
        <v>5103</v>
      </c>
    </row>
    <row r="335" spans="1:7" x14ac:dyDescent="0.25">
      <c r="A335" s="1" t="s">
        <v>993</v>
      </c>
      <c r="B335" t="s">
        <v>994</v>
      </c>
      <c r="C335" t="s">
        <v>5</v>
      </c>
      <c r="D335" t="s">
        <v>5101</v>
      </c>
      <c r="E335" t="s">
        <v>49</v>
      </c>
      <c r="F335" t="s">
        <v>5102</v>
      </c>
      <c r="G335" t="s">
        <v>5103</v>
      </c>
    </row>
    <row r="336" spans="1:7" x14ac:dyDescent="0.25">
      <c r="A336" s="1" t="s">
        <v>999</v>
      </c>
      <c r="B336" t="s">
        <v>1000</v>
      </c>
      <c r="C336" t="s">
        <v>5</v>
      </c>
      <c r="D336" t="s">
        <v>5101</v>
      </c>
      <c r="E336" t="s">
        <v>310</v>
      </c>
      <c r="F336" t="s">
        <v>5102</v>
      </c>
      <c r="G336" t="s">
        <v>5103</v>
      </c>
    </row>
    <row r="337" spans="1:7" x14ac:dyDescent="0.25">
      <c r="A337" s="1" t="s">
        <v>1001</v>
      </c>
      <c r="B337" t="s">
        <v>1002</v>
      </c>
      <c r="C337" t="s">
        <v>5</v>
      </c>
      <c r="D337" t="s">
        <v>5101</v>
      </c>
      <c r="E337" t="s">
        <v>310</v>
      </c>
      <c r="F337" t="s">
        <v>5102</v>
      </c>
      <c r="G337" t="s">
        <v>5103</v>
      </c>
    </row>
    <row r="338" spans="1:7" x14ac:dyDescent="0.25">
      <c r="A338" s="1" t="s">
        <v>1003</v>
      </c>
      <c r="B338" t="s">
        <v>1004</v>
      </c>
      <c r="C338" t="s">
        <v>5</v>
      </c>
      <c r="D338" t="s">
        <v>5101</v>
      </c>
      <c r="E338" t="s">
        <v>310</v>
      </c>
      <c r="F338" t="s">
        <v>5102</v>
      </c>
      <c r="G338" t="s">
        <v>5103</v>
      </c>
    </row>
    <row r="339" spans="1:7" x14ac:dyDescent="0.25">
      <c r="A339" s="1" t="s">
        <v>2061</v>
      </c>
      <c r="B339" t="s">
        <v>2062</v>
      </c>
      <c r="C339" t="s">
        <v>5</v>
      </c>
      <c r="D339" t="s">
        <v>5101</v>
      </c>
      <c r="E339" t="s">
        <v>49</v>
      </c>
      <c r="F339" t="s">
        <v>5102</v>
      </c>
      <c r="G339" t="s">
        <v>5103</v>
      </c>
    </row>
    <row r="340" spans="1:7" x14ac:dyDescent="0.25">
      <c r="A340" s="1" t="s">
        <v>1005</v>
      </c>
      <c r="B340" t="s">
        <v>1006</v>
      </c>
      <c r="C340" t="s">
        <v>5</v>
      </c>
      <c r="D340" t="s">
        <v>5101</v>
      </c>
      <c r="E340" t="s">
        <v>49</v>
      </c>
      <c r="F340" t="s">
        <v>5102</v>
      </c>
      <c r="G340" t="s">
        <v>5103</v>
      </c>
    </row>
    <row r="341" spans="1:7" x14ac:dyDescent="0.25">
      <c r="A341" s="1" t="s">
        <v>1007</v>
      </c>
      <c r="B341" t="s">
        <v>1008</v>
      </c>
      <c r="C341" t="s">
        <v>5</v>
      </c>
      <c r="D341" t="s">
        <v>5101</v>
      </c>
      <c r="E341" t="s">
        <v>49</v>
      </c>
      <c r="F341" t="s">
        <v>5102</v>
      </c>
      <c r="G341" t="s">
        <v>5103</v>
      </c>
    </row>
    <row r="342" spans="1:7" x14ac:dyDescent="0.25">
      <c r="A342" s="1" t="s">
        <v>2065</v>
      </c>
      <c r="B342" t="s">
        <v>2066</v>
      </c>
      <c r="C342" t="s">
        <v>5</v>
      </c>
      <c r="D342" t="s">
        <v>5101</v>
      </c>
      <c r="E342" t="s">
        <v>210</v>
      </c>
      <c r="F342" t="s">
        <v>5102</v>
      </c>
      <c r="G342" t="s">
        <v>5103</v>
      </c>
    </row>
    <row r="343" spans="1:7" x14ac:dyDescent="0.25">
      <c r="A343" s="1" t="s">
        <v>2069</v>
      </c>
      <c r="B343" t="s">
        <v>2070</v>
      </c>
      <c r="C343" t="s">
        <v>5</v>
      </c>
      <c r="D343" t="s">
        <v>5101</v>
      </c>
      <c r="E343" t="s">
        <v>7</v>
      </c>
      <c r="F343" t="s">
        <v>5102</v>
      </c>
      <c r="G343" t="s">
        <v>5103</v>
      </c>
    </row>
    <row r="344" spans="1:7" x14ac:dyDescent="0.25">
      <c r="A344" s="1" t="s">
        <v>1015</v>
      </c>
      <c r="B344" t="s">
        <v>1016</v>
      </c>
      <c r="C344" t="s">
        <v>5</v>
      </c>
      <c r="D344" t="s">
        <v>5101</v>
      </c>
      <c r="E344" t="s">
        <v>42</v>
      </c>
      <c r="F344" t="s">
        <v>5102</v>
      </c>
      <c r="G344" t="s">
        <v>5103</v>
      </c>
    </row>
    <row r="345" spans="1:7" x14ac:dyDescent="0.25">
      <c r="A345" s="1" t="s">
        <v>1017</v>
      </c>
      <c r="B345" t="s">
        <v>1018</v>
      </c>
      <c r="C345" t="s">
        <v>5</v>
      </c>
      <c r="D345" t="s">
        <v>5101</v>
      </c>
      <c r="E345" t="s">
        <v>42</v>
      </c>
      <c r="F345" t="s">
        <v>5102</v>
      </c>
      <c r="G345" t="s">
        <v>5103</v>
      </c>
    </row>
    <row r="346" spans="1:7" x14ac:dyDescent="0.25">
      <c r="A346" s="1" t="s">
        <v>1019</v>
      </c>
      <c r="B346" t="s">
        <v>1020</v>
      </c>
      <c r="C346" t="s">
        <v>5</v>
      </c>
      <c r="D346" t="s">
        <v>5101</v>
      </c>
      <c r="E346" t="s">
        <v>42</v>
      </c>
      <c r="F346" t="s">
        <v>5102</v>
      </c>
      <c r="G346" t="s">
        <v>5103</v>
      </c>
    </row>
    <row r="347" spans="1:7" x14ac:dyDescent="0.25">
      <c r="A347" s="1" t="s">
        <v>1023</v>
      </c>
      <c r="B347" t="s">
        <v>1024</v>
      </c>
      <c r="C347" t="s">
        <v>5</v>
      </c>
      <c r="D347" t="s">
        <v>5101</v>
      </c>
      <c r="E347" t="s">
        <v>168</v>
      </c>
      <c r="F347" t="s">
        <v>5102</v>
      </c>
      <c r="G347" t="s">
        <v>5103</v>
      </c>
    </row>
    <row r="348" spans="1:7" x14ac:dyDescent="0.25">
      <c r="A348" s="1" t="s">
        <v>1025</v>
      </c>
      <c r="B348" t="s">
        <v>1026</v>
      </c>
      <c r="C348" t="s">
        <v>5</v>
      </c>
      <c r="D348" t="s">
        <v>5101</v>
      </c>
      <c r="E348" t="s">
        <v>168</v>
      </c>
      <c r="F348" t="s">
        <v>5102</v>
      </c>
      <c r="G348" t="s">
        <v>5103</v>
      </c>
    </row>
    <row r="349" spans="1:7" x14ac:dyDescent="0.25">
      <c r="A349" s="1" t="s">
        <v>1027</v>
      </c>
      <c r="B349" t="s">
        <v>1028</v>
      </c>
      <c r="C349" t="s">
        <v>5</v>
      </c>
      <c r="D349" t="s">
        <v>5101</v>
      </c>
      <c r="E349" t="s">
        <v>168</v>
      </c>
      <c r="F349" t="s">
        <v>5102</v>
      </c>
      <c r="G349" t="s">
        <v>5103</v>
      </c>
    </row>
    <row r="350" spans="1:7" x14ac:dyDescent="0.25">
      <c r="A350" s="1" t="s">
        <v>2075</v>
      </c>
      <c r="B350" t="s">
        <v>2076</v>
      </c>
      <c r="C350" t="s">
        <v>5</v>
      </c>
      <c r="D350" t="s">
        <v>5101</v>
      </c>
      <c r="E350" t="s">
        <v>151</v>
      </c>
      <c r="F350" t="s">
        <v>5102</v>
      </c>
      <c r="G350" t="s">
        <v>5103</v>
      </c>
    </row>
    <row r="351" spans="1:7" x14ac:dyDescent="0.25">
      <c r="A351" s="1" t="s">
        <v>2077</v>
      </c>
      <c r="B351" t="s">
        <v>2078</v>
      </c>
      <c r="C351" t="s">
        <v>5</v>
      </c>
      <c r="D351" t="s">
        <v>5101</v>
      </c>
      <c r="E351" t="s">
        <v>151</v>
      </c>
      <c r="F351" t="s">
        <v>5102</v>
      </c>
      <c r="G351" t="s">
        <v>5103</v>
      </c>
    </row>
    <row r="352" spans="1:7" x14ac:dyDescent="0.25">
      <c r="A352" s="1" t="s">
        <v>2079</v>
      </c>
      <c r="B352" t="s">
        <v>2080</v>
      </c>
      <c r="C352" t="s">
        <v>5</v>
      </c>
      <c r="D352" t="s">
        <v>5101</v>
      </c>
      <c r="E352" t="s">
        <v>151</v>
      </c>
      <c r="F352" t="s">
        <v>5102</v>
      </c>
      <c r="G352" t="s">
        <v>5103</v>
      </c>
    </row>
    <row r="353" spans="1:7" x14ac:dyDescent="0.25">
      <c r="A353" s="1" t="s">
        <v>1029</v>
      </c>
      <c r="B353" t="s">
        <v>1030</v>
      </c>
      <c r="C353" t="s">
        <v>5</v>
      </c>
      <c r="D353" t="s">
        <v>5101</v>
      </c>
      <c r="E353" t="s">
        <v>85</v>
      </c>
      <c r="F353" t="s">
        <v>5102</v>
      </c>
      <c r="G353" t="s">
        <v>5103</v>
      </c>
    </row>
    <row r="354" spans="1:7" x14ac:dyDescent="0.25">
      <c r="A354" s="1" t="s">
        <v>1031</v>
      </c>
      <c r="B354" t="s">
        <v>1032</v>
      </c>
      <c r="C354" t="s">
        <v>5</v>
      </c>
      <c r="D354" t="s">
        <v>5101</v>
      </c>
      <c r="E354" t="s">
        <v>85</v>
      </c>
      <c r="F354" t="s">
        <v>5102</v>
      </c>
      <c r="G354" t="s">
        <v>5103</v>
      </c>
    </row>
    <row r="355" spans="1:7" x14ac:dyDescent="0.25">
      <c r="A355" s="1" t="s">
        <v>1033</v>
      </c>
      <c r="B355" t="s">
        <v>1034</v>
      </c>
      <c r="C355" t="s">
        <v>5</v>
      </c>
      <c r="D355" t="s">
        <v>5101</v>
      </c>
      <c r="E355" t="s">
        <v>49</v>
      </c>
      <c r="F355" t="s">
        <v>5102</v>
      </c>
      <c r="G355" t="s">
        <v>5103</v>
      </c>
    </row>
    <row r="356" spans="1:7" x14ac:dyDescent="0.25">
      <c r="A356" s="1" t="s">
        <v>1035</v>
      </c>
      <c r="B356" t="s">
        <v>1036</v>
      </c>
      <c r="C356" t="s">
        <v>5</v>
      </c>
      <c r="D356" t="s">
        <v>5101</v>
      </c>
      <c r="E356" t="s">
        <v>26</v>
      </c>
      <c r="F356" t="s">
        <v>5102</v>
      </c>
      <c r="G356" t="s">
        <v>5103</v>
      </c>
    </row>
    <row r="357" spans="1:7" x14ac:dyDescent="0.25">
      <c r="A357" s="1" t="s">
        <v>1039</v>
      </c>
      <c r="B357" t="s">
        <v>1040</v>
      </c>
      <c r="C357" t="s">
        <v>5</v>
      </c>
      <c r="D357" t="s">
        <v>5101</v>
      </c>
      <c r="E357" t="s">
        <v>26</v>
      </c>
      <c r="F357" t="s">
        <v>5102</v>
      </c>
      <c r="G357" t="s">
        <v>5103</v>
      </c>
    </row>
    <row r="358" spans="1:7" x14ac:dyDescent="0.25">
      <c r="A358" s="1" t="s">
        <v>2081</v>
      </c>
      <c r="B358" t="s">
        <v>2082</v>
      </c>
      <c r="C358" t="s">
        <v>5</v>
      </c>
      <c r="D358" t="s">
        <v>5101</v>
      </c>
      <c r="E358" t="s">
        <v>26</v>
      </c>
      <c r="F358" t="s">
        <v>5102</v>
      </c>
      <c r="G358" t="s">
        <v>5103</v>
      </c>
    </row>
    <row r="359" spans="1:7" x14ac:dyDescent="0.25">
      <c r="A359" s="1" t="s">
        <v>1041</v>
      </c>
      <c r="B359" t="s">
        <v>1042</v>
      </c>
      <c r="C359" t="s">
        <v>5</v>
      </c>
      <c r="D359" t="s">
        <v>5101</v>
      </c>
      <c r="E359" t="s">
        <v>26</v>
      </c>
      <c r="F359" t="s">
        <v>5102</v>
      </c>
      <c r="G359" t="s">
        <v>5103</v>
      </c>
    </row>
    <row r="360" spans="1:7" x14ac:dyDescent="0.25">
      <c r="A360" s="1" t="s">
        <v>1043</v>
      </c>
      <c r="B360" t="s">
        <v>1044</v>
      </c>
      <c r="C360" t="s">
        <v>5</v>
      </c>
      <c r="D360" t="s">
        <v>5101</v>
      </c>
      <c r="E360" t="s">
        <v>26</v>
      </c>
      <c r="F360" t="s">
        <v>5102</v>
      </c>
      <c r="G360" t="s">
        <v>5103</v>
      </c>
    </row>
    <row r="361" spans="1:7" x14ac:dyDescent="0.25">
      <c r="A361" s="1" t="s">
        <v>1045</v>
      </c>
      <c r="B361" t="s">
        <v>1046</v>
      </c>
      <c r="C361" t="s">
        <v>5</v>
      </c>
      <c r="D361" t="s">
        <v>5101</v>
      </c>
      <c r="E361" t="s">
        <v>68</v>
      </c>
      <c r="F361" t="s">
        <v>5102</v>
      </c>
      <c r="G361" t="s">
        <v>5103</v>
      </c>
    </row>
    <row r="362" spans="1:7" x14ac:dyDescent="0.25">
      <c r="A362" s="1" t="s">
        <v>1047</v>
      </c>
      <c r="B362" t="s">
        <v>1048</v>
      </c>
      <c r="C362" t="s">
        <v>5</v>
      </c>
      <c r="D362" t="s">
        <v>5101</v>
      </c>
      <c r="E362" t="s">
        <v>68</v>
      </c>
      <c r="F362" t="s">
        <v>5102</v>
      </c>
      <c r="G362" t="s">
        <v>5103</v>
      </c>
    </row>
    <row r="363" spans="1:7" x14ac:dyDescent="0.25">
      <c r="A363" s="1" t="s">
        <v>1057</v>
      </c>
      <c r="B363" t="s">
        <v>1058</v>
      </c>
      <c r="C363" t="s">
        <v>5</v>
      </c>
      <c r="D363" t="s">
        <v>5101</v>
      </c>
      <c r="E363" t="s">
        <v>50</v>
      </c>
      <c r="F363" t="s">
        <v>5102</v>
      </c>
      <c r="G363" t="s">
        <v>5103</v>
      </c>
    </row>
    <row r="364" spans="1:7" x14ac:dyDescent="0.25">
      <c r="A364" s="1" t="s">
        <v>2087</v>
      </c>
      <c r="B364" t="s">
        <v>2088</v>
      </c>
      <c r="C364" t="s">
        <v>5</v>
      </c>
      <c r="D364" t="s">
        <v>5101</v>
      </c>
      <c r="E364" t="s">
        <v>50</v>
      </c>
      <c r="F364" t="s">
        <v>5102</v>
      </c>
      <c r="G364" t="s">
        <v>5103</v>
      </c>
    </row>
    <row r="365" spans="1:7" x14ac:dyDescent="0.25">
      <c r="A365" s="1" t="s">
        <v>1063</v>
      </c>
      <c r="B365" t="s">
        <v>1064</v>
      </c>
      <c r="C365" t="s">
        <v>5</v>
      </c>
      <c r="D365" t="s">
        <v>5101</v>
      </c>
      <c r="E365" t="s">
        <v>39</v>
      </c>
      <c r="F365" t="s">
        <v>5102</v>
      </c>
      <c r="G365" t="s">
        <v>5103</v>
      </c>
    </row>
    <row r="366" spans="1:7" x14ac:dyDescent="0.25">
      <c r="A366" s="1" t="s">
        <v>1065</v>
      </c>
      <c r="B366" t="s">
        <v>1066</v>
      </c>
      <c r="C366" t="s">
        <v>5</v>
      </c>
      <c r="D366" t="s">
        <v>5101</v>
      </c>
      <c r="E366" t="s">
        <v>39</v>
      </c>
      <c r="F366" t="s">
        <v>5102</v>
      </c>
      <c r="G366" t="s">
        <v>5103</v>
      </c>
    </row>
    <row r="367" spans="1:7" x14ac:dyDescent="0.25">
      <c r="A367" s="1" t="s">
        <v>1067</v>
      </c>
      <c r="B367" t="s">
        <v>1068</v>
      </c>
      <c r="C367" t="s">
        <v>5</v>
      </c>
      <c r="D367" t="s">
        <v>5101</v>
      </c>
      <c r="E367" t="s">
        <v>50</v>
      </c>
      <c r="F367" t="s">
        <v>5102</v>
      </c>
      <c r="G367" t="s">
        <v>5103</v>
      </c>
    </row>
    <row r="368" spans="1:7" x14ac:dyDescent="0.25">
      <c r="A368" s="1" t="s">
        <v>2089</v>
      </c>
      <c r="B368" t="s">
        <v>2090</v>
      </c>
      <c r="C368" t="s">
        <v>5</v>
      </c>
      <c r="D368" t="s">
        <v>5101</v>
      </c>
      <c r="E368" t="s">
        <v>85</v>
      </c>
      <c r="F368" t="s">
        <v>5102</v>
      </c>
      <c r="G368" t="s">
        <v>5103</v>
      </c>
    </row>
    <row r="369" spans="1:7" x14ac:dyDescent="0.25">
      <c r="A369" s="1" t="s">
        <v>2091</v>
      </c>
      <c r="B369" t="s">
        <v>2092</v>
      </c>
      <c r="C369" t="s">
        <v>5</v>
      </c>
      <c r="D369" t="s">
        <v>5101</v>
      </c>
      <c r="E369" t="s">
        <v>205</v>
      </c>
      <c r="F369" t="s">
        <v>5102</v>
      </c>
      <c r="G369" t="s">
        <v>5103</v>
      </c>
    </row>
    <row r="370" spans="1:7" x14ac:dyDescent="0.25">
      <c r="A370" s="1" t="s">
        <v>1075</v>
      </c>
      <c r="B370" t="s">
        <v>1076</v>
      </c>
      <c r="C370" t="s">
        <v>5</v>
      </c>
      <c r="D370" t="s">
        <v>5101</v>
      </c>
      <c r="E370" t="s">
        <v>7</v>
      </c>
      <c r="F370" t="s">
        <v>5102</v>
      </c>
      <c r="G370" t="s">
        <v>5103</v>
      </c>
    </row>
    <row r="371" spans="1:7" x14ac:dyDescent="0.25">
      <c r="A371" s="1" t="s">
        <v>1085</v>
      </c>
      <c r="B371" t="s">
        <v>1086</v>
      </c>
      <c r="C371" t="s">
        <v>5</v>
      </c>
      <c r="D371" t="s">
        <v>5101</v>
      </c>
      <c r="E371" t="s">
        <v>151</v>
      </c>
      <c r="F371" t="s">
        <v>5102</v>
      </c>
      <c r="G371" t="s">
        <v>5103</v>
      </c>
    </row>
    <row r="372" spans="1:7" x14ac:dyDescent="0.25">
      <c r="A372" s="1" t="s">
        <v>1089</v>
      </c>
      <c r="B372" t="s">
        <v>1090</v>
      </c>
      <c r="C372" t="s">
        <v>5</v>
      </c>
      <c r="D372" t="s">
        <v>5101</v>
      </c>
      <c r="E372" t="s">
        <v>151</v>
      </c>
      <c r="F372" t="s">
        <v>5102</v>
      </c>
      <c r="G372" t="s">
        <v>5103</v>
      </c>
    </row>
    <row r="373" spans="1:7" x14ac:dyDescent="0.25">
      <c r="A373" s="1" t="s">
        <v>2095</v>
      </c>
      <c r="B373" t="s">
        <v>2096</v>
      </c>
      <c r="C373" t="s">
        <v>5</v>
      </c>
      <c r="D373" t="s">
        <v>5101</v>
      </c>
      <c r="E373" t="s">
        <v>151</v>
      </c>
      <c r="F373" t="s">
        <v>5102</v>
      </c>
      <c r="G373" t="s">
        <v>5103</v>
      </c>
    </row>
    <row r="374" spans="1:7" x14ac:dyDescent="0.25">
      <c r="A374" s="1" t="s">
        <v>1099</v>
      </c>
      <c r="B374" t="s">
        <v>1100</v>
      </c>
      <c r="C374" t="s">
        <v>5</v>
      </c>
      <c r="D374" t="s">
        <v>5101</v>
      </c>
      <c r="E374" t="s">
        <v>59</v>
      </c>
      <c r="F374" t="s">
        <v>5102</v>
      </c>
      <c r="G374" t="s">
        <v>5103</v>
      </c>
    </row>
    <row r="375" spans="1:7" x14ac:dyDescent="0.25">
      <c r="A375" s="1" t="s">
        <v>1107</v>
      </c>
      <c r="B375" t="s">
        <v>1108</v>
      </c>
      <c r="C375" t="s">
        <v>5</v>
      </c>
      <c r="D375" t="s">
        <v>5101</v>
      </c>
      <c r="E375" t="s">
        <v>210</v>
      </c>
      <c r="F375" t="s">
        <v>5102</v>
      </c>
      <c r="G375" t="s">
        <v>5103</v>
      </c>
    </row>
    <row r="376" spans="1:7" x14ac:dyDescent="0.25">
      <c r="A376" s="1" t="s">
        <v>1109</v>
      </c>
      <c r="B376" t="s">
        <v>1110</v>
      </c>
      <c r="C376" t="s">
        <v>5</v>
      </c>
      <c r="D376" t="s">
        <v>5101</v>
      </c>
      <c r="E376" t="s">
        <v>26</v>
      </c>
      <c r="F376" t="s">
        <v>5102</v>
      </c>
      <c r="G376" t="s">
        <v>5103</v>
      </c>
    </row>
    <row r="377" spans="1:7" x14ac:dyDescent="0.25">
      <c r="A377" s="1" t="s">
        <v>1111</v>
      </c>
      <c r="B377" t="s">
        <v>1112</v>
      </c>
      <c r="C377" t="s">
        <v>5</v>
      </c>
      <c r="D377" t="s">
        <v>5101</v>
      </c>
      <c r="E377" t="s">
        <v>26</v>
      </c>
      <c r="F377" t="s">
        <v>5102</v>
      </c>
      <c r="G377" t="s">
        <v>5103</v>
      </c>
    </row>
    <row r="378" spans="1:7" x14ac:dyDescent="0.25">
      <c r="A378" s="1" t="s">
        <v>1113</v>
      </c>
      <c r="B378" t="s">
        <v>1114</v>
      </c>
      <c r="C378" t="s">
        <v>5</v>
      </c>
      <c r="D378" t="s">
        <v>5101</v>
      </c>
      <c r="E378" t="s">
        <v>49</v>
      </c>
      <c r="F378" t="s">
        <v>5102</v>
      </c>
      <c r="G378" t="s">
        <v>5103</v>
      </c>
    </row>
    <row r="379" spans="1:7" x14ac:dyDescent="0.25">
      <c r="A379" s="1" t="s">
        <v>1115</v>
      </c>
      <c r="B379" t="s">
        <v>1116</v>
      </c>
      <c r="C379" t="s">
        <v>5</v>
      </c>
      <c r="D379" t="s">
        <v>5101</v>
      </c>
      <c r="E379" t="s">
        <v>210</v>
      </c>
      <c r="F379" t="s">
        <v>5102</v>
      </c>
      <c r="G379" t="s">
        <v>5103</v>
      </c>
    </row>
    <row r="380" spans="1:7" x14ac:dyDescent="0.25">
      <c r="A380" s="1" t="s">
        <v>2109</v>
      </c>
      <c r="B380" t="s">
        <v>2110</v>
      </c>
      <c r="C380" t="s">
        <v>5</v>
      </c>
      <c r="D380" t="s">
        <v>5101</v>
      </c>
      <c r="E380" t="s">
        <v>210</v>
      </c>
      <c r="F380" t="s">
        <v>5102</v>
      </c>
      <c r="G380" t="s">
        <v>5103</v>
      </c>
    </row>
    <row r="381" spans="1:7" x14ac:dyDescent="0.25">
      <c r="A381" s="1" t="s">
        <v>2111</v>
      </c>
      <c r="B381" t="s">
        <v>2112</v>
      </c>
      <c r="C381" t="s">
        <v>5</v>
      </c>
      <c r="D381" t="s">
        <v>5101</v>
      </c>
      <c r="E381" t="s">
        <v>210</v>
      </c>
      <c r="F381" t="s">
        <v>5102</v>
      </c>
      <c r="G381" t="s">
        <v>5103</v>
      </c>
    </row>
    <row r="382" spans="1:7" x14ac:dyDescent="0.25">
      <c r="A382" s="1" t="s">
        <v>1121</v>
      </c>
      <c r="B382" t="s">
        <v>115</v>
      </c>
      <c r="C382" t="s">
        <v>5</v>
      </c>
      <c r="D382" t="s">
        <v>5104</v>
      </c>
      <c r="E382" t="s">
        <v>85</v>
      </c>
      <c r="F382" t="s">
        <v>5102</v>
      </c>
      <c r="G382" t="s">
        <v>5103</v>
      </c>
    </row>
    <row r="383" spans="1:7" x14ac:dyDescent="0.25">
      <c r="A383" s="1" t="s">
        <v>1122</v>
      </c>
      <c r="B383" t="s">
        <v>1123</v>
      </c>
      <c r="C383" t="s">
        <v>5</v>
      </c>
      <c r="D383" t="s">
        <v>5101</v>
      </c>
      <c r="E383" t="s">
        <v>85</v>
      </c>
      <c r="F383" t="s">
        <v>5102</v>
      </c>
      <c r="G383" t="s">
        <v>5103</v>
      </c>
    </row>
    <row r="384" spans="1:7" x14ac:dyDescent="0.25">
      <c r="A384" s="1" t="s">
        <v>1130</v>
      </c>
      <c r="B384" t="s">
        <v>1131</v>
      </c>
      <c r="C384" t="s">
        <v>5</v>
      </c>
      <c r="D384" t="s">
        <v>5101</v>
      </c>
      <c r="E384" t="s">
        <v>85</v>
      </c>
      <c r="F384" t="s">
        <v>5102</v>
      </c>
      <c r="G384" t="s">
        <v>5103</v>
      </c>
    </row>
    <row r="385" spans="1:7" x14ac:dyDescent="0.25">
      <c r="A385" s="1" t="s">
        <v>1136</v>
      </c>
      <c r="B385" t="s">
        <v>1137</v>
      </c>
      <c r="C385" t="s">
        <v>5</v>
      </c>
      <c r="D385" t="s">
        <v>5101</v>
      </c>
      <c r="E385" t="s">
        <v>85</v>
      </c>
      <c r="F385" t="s">
        <v>5102</v>
      </c>
      <c r="G385" t="s">
        <v>5103</v>
      </c>
    </row>
    <row r="386" spans="1:7" x14ac:dyDescent="0.25">
      <c r="A386" s="1" t="s">
        <v>1138</v>
      </c>
      <c r="B386" t="s">
        <v>1139</v>
      </c>
      <c r="C386" t="s">
        <v>5</v>
      </c>
      <c r="D386" t="s">
        <v>5101</v>
      </c>
      <c r="E386" t="s">
        <v>85</v>
      </c>
      <c r="F386" t="s">
        <v>5102</v>
      </c>
      <c r="G386" t="s">
        <v>5103</v>
      </c>
    </row>
    <row r="387" spans="1:7" x14ac:dyDescent="0.25">
      <c r="A387" s="1" t="s">
        <v>1140</v>
      </c>
      <c r="B387" t="s">
        <v>1141</v>
      </c>
      <c r="C387" t="s">
        <v>5</v>
      </c>
      <c r="D387" t="s">
        <v>5101</v>
      </c>
      <c r="E387" t="s">
        <v>85</v>
      </c>
      <c r="F387" t="s">
        <v>5102</v>
      </c>
      <c r="G387" t="s">
        <v>5103</v>
      </c>
    </row>
    <row r="388" spans="1:7" x14ac:dyDescent="0.25">
      <c r="A388" s="1" t="s">
        <v>1142</v>
      </c>
      <c r="B388" t="s">
        <v>1143</v>
      </c>
      <c r="C388" t="s">
        <v>5</v>
      </c>
      <c r="D388" t="s">
        <v>5101</v>
      </c>
      <c r="E388" t="s">
        <v>85</v>
      </c>
      <c r="F388" t="s">
        <v>5102</v>
      </c>
      <c r="G388" t="s">
        <v>5103</v>
      </c>
    </row>
    <row r="389" spans="1:7" x14ac:dyDescent="0.25">
      <c r="A389" s="1" t="s">
        <v>1146</v>
      </c>
      <c r="B389" t="s">
        <v>1147</v>
      </c>
      <c r="C389" t="s">
        <v>5</v>
      </c>
      <c r="D389" t="s">
        <v>5101</v>
      </c>
      <c r="E389" t="s">
        <v>85</v>
      </c>
      <c r="F389" t="s">
        <v>5102</v>
      </c>
      <c r="G389" t="s">
        <v>5103</v>
      </c>
    </row>
    <row r="390" spans="1:7" x14ac:dyDescent="0.25">
      <c r="A390" s="1" t="s">
        <v>1148</v>
      </c>
      <c r="B390" t="s">
        <v>1149</v>
      </c>
      <c r="C390" t="s">
        <v>5</v>
      </c>
      <c r="D390" t="s">
        <v>5101</v>
      </c>
      <c r="E390" t="s">
        <v>85</v>
      </c>
      <c r="F390" t="s">
        <v>5102</v>
      </c>
      <c r="G390" t="s">
        <v>5103</v>
      </c>
    </row>
    <row r="391" spans="1:7" x14ac:dyDescent="0.25">
      <c r="A391" s="1" t="s">
        <v>1152</v>
      </c>
      <c r="B391" t="s">
        <v>1153</v>
      </c>
      <c r="C391" t="s">
        <v>5</v>
      </c>
      <c r="D391" t="s">
        <v>5101</v>
      </c>
      <c r="E391" t="s">
        <v>49</v>
      </c>
      <c r="F391" t="s">
        <v>5102</v>
      </c>
      <c r="G391" t="s">
        <v>5103</v>
      </c>
    </row>
    <row r="392" spans="1:7" x14ac:dyDescent="0.25">
      <c r="A392" s="1" t="s">
        <v>1154</v>
      </c>
      <c r="B392" t="s">
        <v>1155</v>
      </c>
      <c r="C392" t="s">
        <v>5</v>
      </c>
      <c r="D392" t="s">
        <v>5101</v>
      </c>
      <c r="E392" t="s">
        <v>49</v>
      </c>
      <c r="F392" t="s">
        <v>5102</v>
      </c>
      <c r="G392" t="s">
        <v>5103</v>
      </c>
    </row>
    <row r="393" spans="1:7" x14ac:dyDescent="0.25">
      <c r="A393" s="1" t="s">
        <v>1158</v>
      </c>
      <c r="B393" t="s">
        <v>1159</v>
      </c>
      <c r="C393" t="s">
        <v>5</v>
      </c>
      <c r="D393" t="s">
        <v>5101</v>
      </c>
      <c r="E393" t="s">
        <v>49</v>
      </c>
      <c r="F393" t="s">
        <v>5102</v>
      </c>
      <c r="G393" t="s">
        <v>5103</v>
      </c>
    </row>
    <row r="394" spans="1:7" x14ac:dyDescent="0.25">
      <c r="A394" s="1" t="s">
        <v>1160</v>
      </c>
      <c r="B394" t="s">
        <v>1161</v>
      </c>
      <c r="C394" t="s">
        <v>5</v>
      </c>
      <c r="D394" t="s">
        <v>5101</v>
      </c>
      <c r="E394" t="s">
        <v>210</v>
      </c>
      <c r="F394" t="s">
        <v>5102</v>
      </c>
      <c r="G394" t="s">
        <v>5103</v>
      </c>
    </row>
    <row r="395" spans="1:7" x14ac:dyDescent="0.25">
      <c r="A395" s="1" t="s">
        <v>2121</v>
      </c>
      <c r="B395" t="s">
        <v>2122</v>
      </c>
      <c r="C395" t="s">
        <v>5</v>
      </c>
      <c r="D395" t="s">
        <v>5101</v>
      </c>
      <c r="E395" t="s">
        <v>59</v>
      </c>
      <c r="F395" t="s">
        <v>5102</v>
      </c>
      <c r="G395" t="s">
        <v>5103</v>
      </c>
    </row>
    <row r="396" spans="1:7" x14ac:dyDescent="0.25">
      <c r="A396" s="1" t="s">
        <v>1170</v>
      </c>
      <c r="B396" t="s">
        <v>1171</v>
      </c>
      <c r="C396" t="s">
        <v>5</v>
      </c>
      <c r="D396" t="s">
        <v>5101</v>
      </c>
      <c r="E396" t="s">
        <v>59</v>
      </c>
      <c r="F396" t="s">
        <v>5102</v>
      </c>
      <c r="G396" t="s">
        <v>5103</v>
      </c>
    </row>
    <row r="397" spans="1:7" x14ac:dyDescent="0.25">
      <c r="A397" s="1" t="s">
        <v>1176</v>
      </c>
      <c r="B397" t="s">
        <v>1177</v>
      </c>
      <c r="C397" t="s">
        <v>5</v>
      </c>
      <c r="D397" t="s">
        <v>5101</v>
      </c>
      <c r="E397" t="s">
        <v>59</v>
      </c>
      <c r="F397" t="s">
        <v>5102</v>
      </c>
      <c r="G397" t="s">
        <v>5103</v>
      </c>
    </row>
    <row r="398" spans="1:7" x14ac:dyDescent="0.25">
      <c r="A398" s="1" t="s">
        <v>1180</v>
      </c>
      <c r="B398" t="s">
        <v>1181</v>
      </c>
      <c r="C398" t="s">
        <v>5</v>
      </c>
      <c r="D398" t="s">
        <v>5101</v>
      </c>
      <c r="E398" t="s">
        <v>85</v>
      </c>
      <c r="F398" t="s">
        <v>5102</v>
      </c>
      <c r="G398" t="s">
        <v>5103</v>
      </c>
    </row>
    <row r="399" spans="1:7" x14ac:dyDescent="0.25">
      <c r="A399" s="1" t="s">
        <v>1188</v>
      </c>
      <c r="B399" t="s">
        <v>1189</v>
      </c>
      <c r="C399" t="s">
        <v>5</v>
      </c>
      <c r="D399" t="s">
        <v>5101</v>
      </c>
      <c r="E399" t="s">
        <v>42</v>
      </c>
      <c r="F399" t="s">
        <v>5102</v>
      </c>
      <c r="G399" t="s">
        <v>5103</v>
      </c>
    </row>
    <row r="400" spans="1:7" x14ac:dyDescent="0.25">
      <c r="A400" s="1" t="s">
        <v>1190</v>
      </c>
      <c r="B400" t="s">
        <v>1191</v>
      </c>
      <c r="C400" t="s">
        <v>5</v>
      </c>
      <c r="D400" t="s">
        <v>5101</v>
      </c>
      <c r="E400" t="s">
        <v>42</v>
      </c>
      <c r="F400" t="s">
        <v>5102</v>
      </c>
      <c r="G400" t="s">
        <v>5103</v>
      </c>
    </row>
    <row r="401" spans="1:7" x14ac:dyDescent="0.25">
      <c r="A401" s="1" t="s">
        <v>2123</v>
      </c>
      <c r="B401" t="s">
        <v>2124</v>
      </c>
      <c r="C401" t="s">
        <v>5</v>
      </c>
      <c r="D401" t="s">
        <v>5101</v>
      </c>
      <c r="E401" t="s">
        <v>42</v>
      </c>
      <c r="F401" t="s">
        <v>5102</v>
      </c>
      <c r="G401" t="s">
        <v>5103</v>
      </c>
    </row>
    <row r="402" spans="1:7" x14ac:dyDescent="0.25">
      <c r="A402" s="1" t="s">
        <v>1192</v>
      </c>
      <c r="B402" t="s">
        <v>1193</v>
      </c>
      <c r="C402" t="s">
        <v>5</v>
      </c>
      <c r="D402" t="s">
        <v>5101</v>
      </c>
      <c r="E402" t="s">
        <v>42</v>
      </c>
      <c r="F402" t="s">
        <v>5102</v>
      </c>
      <c r="G402" t="s">
        <v>5103</v>
      </c>
    </row>
    <row r="403" spans="1:7" x14ac:dyDescent="0.25">
      <c r="A403" s="1" t="s">
        <v>1194</v>
      </c>
      <c r="B403" t="s">
        <v>1195</v>
      </c>
      <c r="C403" t="s">
        <v>5</v>
      </c>
      <c r="D403" t="s">
        <v>5101</v>
      </c>
      <c r="E403" t="s">
        <v>42</v>
      </c>
      <c r="F403" t="s">
        <v>5102</v>
      </c>
      <c r="G403" t="s">
        <v>5103</v>
      </c>
    </row>
    <row r="404" spans="1:7" x14ac:dyDescent="0.25">
      <c r="A404" s="1" t="s">
        <v>1196</v>
      </c>
      <c r="B404" t="s">
        <v>1197</v>
      </c>
      <c r="C404" t="s">
        <v>5</v>
      </c>
      <c r="D404" t="s">
        <v>5101</v>
      </c>
      <c r="E404" t="s">
        <v>42</v>
      </c>
      <c r="F404" t="s">
        <v>5102</v>
      </c>
      <c r="G404" t="s">
        <v>5103</v>
      </c>
    </row>
    <row r="405" spans="1:7" x14ac:dyDescent="0.25">
      <c r="A405" s="1" t="s">
        <v>1198</v>
      </c>
      <c r="B405" t="s">
        <v>1199</v>
      </c>
      <c r="C405" t="s">
        <v>5</v>
      </c>
      <c r="D405" t="s">
        <v>5101</v>
      </c>
      <c r="E405" t="s">
        <v>42</v>
      </c>
      <c r="F405" t="s">
        <v>5102</v>
      </c>
      <c r="G405" t="s">
        <v>5103</v>
      </c>
    </row>
    <row r="406" spans="1:7" x14ac:dyDescent="0.25">
      <c r="A406" s="1" t="s">
        <v>1200</v>
      </c>
      <c r="B406" t="s">
        <v>1201</v>
      </c>
      <c r="C406" t="s">
        <v>5</v>
      </c>
      <c r="D406" t="s">
        <v>5104</v>
      </c>
      <c r="E406" t="s">
        <v>50</v>
      </c>
      <c r="F406" t="s">
        <v>5102</v>
      </c>
      <c r="G406" t="s">
        <v>5103</v>
      </c>
    </row>
    <row r="407" spans="1:7" x14ac:dyDescent="0.25">
      <c r="A407" s="1" t="s">
        <v>1204</v>
      </c>
      <c r="B407" t="s">
        <v>1205</v>
      </c>
      <c r="C407" t="s">
        <v>5</v>
      </c>
      <c r="D407" t="s">
        <v>5101</v>
      </c>
      <c r="E407" t="s">
        <v>59</v>
      </c>
      <c r="F407" t="s">
        <v>5102</v>
      </c>
      <c r="G407" t="s">
        <v>5103</v>
      </c>
    </row>
    <row r="408" spans="1:7" x14ac:dyDescent="0.25">
      <c r="A408" s="1" t="s">
        <v>1208</v>
      </c>
      <c r="B408" t="s">
        <v>1209</v>
      </c>
      <c r="C408" t="s">
        <v>5</v>
      </c>
      <c r="D408" t="s">
        <v>5101</v>
      </c>
      <c r="E408" t="s">
        <v>59</v>
      </c>
      <c r="F408" t="s">
        <v>5102</v>
      </c>
      <c r="G408" t="s">
        <v>5103</v>
      </c>
    </row>
    <row r="409" spans="1:7" x14ac:dyDescent="0.25">
      <c r="A409" s="1" t="s">
        <v>1210</v>
      </c>
      <c r="B409" t="s">
        <v>1211</v>
      </c>
      <c r="C409" t="s">
        <v>5</v>
      </c>
      <c r="D409" t="s">
        <v>5101</v>
      </c>
      <c r="E409" t="s">
        <v>59</v>
      </c>
      <c r="F409" t="s">
        <v>5102</v>
      </c>
      <c r="G409" t="s">
        <v>5103</v>
      </c>
    </row>
    <row r="410" spans="1:7" x14ac:dyDescent="0.25">
      <c r="A410" s="1" t="s">
        <v>1214</v>
      </c>
      <c r="B410" t="s">
        <v>1215</v>
      </c>
      <c r="C410" t="s">
        <v>5</v>
      </c>
      <c r="D410" t="s">
        <v>5101</v>
      </c>
      <c r="E410" t="s">
        <v>205</v>
      </c>
      <c r="F410" t="s">
        <v>5102</v>
      </c>
      <c r="G410" t="s">
        <v>5103</v>
      </c>
    </row>
    <row r="411" spans="1:7" x14ac:dyDescent="0.25">
      <c r="A411" s="1" t="s">
        <v>1222</v>
      </c>
      <c r="B411" t="s">
        <v>1223</v>
      </c>
      <c r="C411" t="s">
        <v>5</v>
      </c>
      <c r="D411" t="s">
        <v>5101</v>
      </c>
      <c r="E411" t="s">
        <v>6</v>
      </c>
      <c r="F411" t="s">
        <v>5102</v>
      </c>
      <c r="G411" t="s">
        <v>5103</v>
      </c>
    </row>
    <row r="412" spans="1:7" x14ac:dyDescent="0.25">
      <c r="A412" s="1" t="s">
        <v>1224</v>
      </c>
      <c r="B412" t="s">
        <v>1225</v>
      </c>
      <c r="C412" t="s">
        <v>5</v>
      </c>
      <c r="D412" t="s">
        <v>5101</v>
      </c>
      <c r="E412" t="s">
        <v>6</v>
      </c>
      <c r="F412" t="s">
        <v>5102</v>
      </c>
      <c r="G412" t="s">
        <v>5103</v>
      </c>
    </row>
    <row r="413" spans="1:7" x14ac:dyDescent="0.25">
      <c r="A413" s="1" t="s">
        <v>1226</v>
      </c>
      <c r="B413" t="s">
        <v>1227</v>
      </c>
      <c r="C413" t="s">
        <v>5</v>
      </c>
      <c r="D413" t="s">
        <v>5101</v>
      </c>
      <c r="E413" t="s">
        <v>6</v>
      </c>
      <c r="F413" t="s">
        <v>5102</v>
      </c>
      <c r="G413" t="s">
        <v>5103</v>
      </c>
    </row>
    <row r="414" spans="1:7" x14ac:dyDescent="0.25">
      <c r="A414" s="1" t="s">
        <v>1228</v>
      </c>
      <c r="B414" t="s">
        <v>1229</v>
      </c>
      <c r="C414" t="s">
        <v>5</v>
      </c>
      <c r="D414" t="s">
        <v>5101</v>
      </c>
      <c r="E414" t="s">
        <v>6</v>
      </c>
      <c r="F414" t="s">
        <v>5102</v>
      </c>
      <c r="G414" t="s">
        <v>5103</v>
      </c>
    </row>
    <row r="415" spans="1:7" x14ac:dyDescent="0.25">
      <c r="A415" s="1" t="s">
        <v>1230</v>
      </c>
      <c r="B415" t="s">
        <v>1231</v>
      </c>
      <c r="C415" t="s">
        <v>5</v>
      </c>
      <c r="D415" t="s">
        <v>5101</v>
      </c>
      <c r="E415" t="s">
        <v>6</v>
      </c>
      <c r="F415" t="s">
        <v>5102</v>
      </c>
      <c r="G415" t="s">
        <v>5103</v>
      </c>
    </row>
    <row r="416" spans="1:7" x14ac:dyDescent="0.25">
      <c r="A416" s="1" t="s">
        <v>1232</v>
      </c>
      <c r="B416" t="s">
        <v>1233</v>
      </c>
      <c r="C416" t="s">
        <v>5</v>
      </c>
      <c r="D416" t="s">
        <v>5101</v>
      </c>
      <c r="E416" t="s">
        <v>6</v>
      </c>
      <c r="F416" t="s">
        <v>5102</v>
      </c>
      <c r="G416" t="s">
        <v>5103</v>
      </c>
    </row>
    <row r="417" spans="1:7" x14ac:dyDescent="0.25">
      <c r="A417" s="1" t="s">
        <v>1234</v>
      </c>
      <c r="B417" t="s">
        <v>1235</v>
      </c>
      <c r="C417" t="s">
        <v>5</v>
      </c>
      <c r="D417" t="s">
        <v>5101</v>
      </c>
      <c r="E417" t="s">
        <v>6</v>
      </c>
      <c r="F417" t="s">
        <v>5102</v>
      </c>
      <c r="G417" t="s">
        <v>5103</v>
      </c>
    </row>
    <row r="418" spans="1:7" x14ac:dyDescent="0.25">
      <c r="A418" s="1" t="s">
        <v>1238</v>
      </c>
      <c r="B418" t="s">
        <v>1239</v>
      </c>
      <c r="C418" t="s">
        <v>5</v>
      </c>
      <c r="D418" t="s">
        <v>5101</v>
      </c>
      <c r="E418" t="s">
        <v>6</v>
      </c>
      <c r="F418" t="s">
        <v>5102</v>
      </c>
      <c r="G418" t="s">
        <v>5103</v>
      </c>
    </row>
    <row r="419" spans="1:7" x14ac:dyDescent="0.25">
      <c r="A419" s="1" t="s">
        <v>1244</v>
      </c>
      <c r="B419" t="s">
        <v>1245</v>
      </c>
      <c r="C419" t="s">
        <v>5</v>
      </c>
      <c r="D419" t="s">
        <v>5101</v>
      </c>
      <c r="E419" t="s">
        <v>85</v>
      </c>
      <c r="F419" t="s">
        <v>5102</v>
      </c>
      <c r="G419" t="s">
        <v>5103</v>
      </c>
    </row>
    <row r="420" spans="1:7" x14ac:dyDescent="0.25">
      <c r="A420" s="1" t="s">
        <v>1246</v>
      </c>
      <c r="B420" t="s">
        <v>1247</v>
      </c>
      <c r="C420" t="s">
        <v>5</v>
      </c>
      <c r="D420" t="s">
        <v>5101</v>
      </c>
      <c r="E420" t="s">
        <v>85</v>
      </c>
      <c r="F420" t="s">
        <v>5102</v>
      </c>
      <c r="G420" t="s">
        <v>5103</v>
      </c>
    </row>
    <row r="421" spans="1:7" x14ac:dyDescent="0.25">
      <c r="A421" s="1" t="s">
        <v>1248</v>
      </c>
      <c r="B421" t="s">
        <v>1249</v>
      </c>
      <c r="C421" t="s">
        <v>5</v>
      </c>
      <c r="D421" t="s">
        <v>5101</v>
      </c>
      <c r="E421" t="s">
        <v>85</v>
      </c>
      <c r="F421" t="s">
        <v>5102</v>
      </c>
      <c r="G421" t="s">
        <v>5103</v>
      </c>
    </row>
    <row r="422" spans="1:7" x14ac:dyDescent="0.25">
      <c r="A422" s="1" t="s">
        <v>1252</v>
      </c>
      <c r="B422" t="s">
        <v>1253</v>
      </c>
      <c r="C422" t="s">
        <v>5</v>
      </c>
      <c r="D422" t="s">
        <v>5101</v>
      </c>
      <c r="E422" t="s">
        <v>85</v>
      </c>
      <c r="F422" t="s">
        <v>5102</v>
      </c>
      <c r="G422" t="s">
        <v>5103</v>
      </c>
    </row>
    <row r="423" spans="1:7" x14ac:dyDescent="0.25">
      <c r="A423" s="1" t="s">
        <v>1254</v>
      </c>
      <c r="B423" t="s">
        <v>1255</v>
      </c>
      <c r="C423" t="s">
        <v>5</v>
      </c>
      <c r="D423" t="s">
        <v>5101</v>
      </c>
      <c r="E423" t="s">
        <v>39</v>
      </c>
      <c r="F423" t="s">
        <v>5102</v>
      </c>
      <c r="G423" t="s">
        <v>5103</v>
      </c>
    </row>
    <row r="424" spans="1:7" x14ac:dyDescent="0.25">
      <c r="A424" s="1" t="s">
        <v>2127</v>
      </c>
      <c r="B424" t="s">
        <v>2128</v>
      </c>
      <c r="C424" t="s">
        <v>5</v>
      </c>
      <c r="D424" t="s">
        <v>5101</v>
      </c>
      <c r="E424" t="s">
        <v>39</v>
      </c>
      <c r="F424" t="s">
        <v>5102</v>
      </c>
      <c r="G424" t="s">
        <v>5103</v>
      </c>
    </row>
    <row r="425" spans="1:7" x14ac:dyDescent="0.25">
      <c r="A425" s="1" t="s">
        <v>2131</v>
      </c>
      <c r="B425" t="s">
        <v>2132</v>
      </c>
      <c r="C425" t="s">
        <v>5</v>
      </c>
      <c r="D425" t="s">
        <v>5101</v>
      </c>
      <c r="E425" t="s">
        <v>233</v>
      </c>
      <c r="F425" t="s">
        <v>5102</v>
      </c>
      <c r="G425" t="s">
        <v>5103</v>
      </c>
    </row>
    <row r="426" spans="1:7" x14ac:dyDescent="0.25">
      <c r="A426" s="1" t="s">
        <v>1270</v>
      </c>
      <c r="B426" t="s">
        <v>1271</v>
      </c>
      <c r="C426" t="s">
        <v>5</v>
      </c>
      <c r="D426" t="s">
        <v>5101</v>
      </c>
      <c r="E426" t="s">
        <v>7</v>
      </c>
      <c r="F426" t="s">
        <v>5102</v>
      </c>
      <c r="G426" t="s">
        <v>5103</v>
      </c>
    </row>
    <row r="427" spans="1:7" x14ac:dyDescent="0.25">
      <c r="A427" s="1" t="s">
        <v>2137</v>
      </c>
      <c r="B427" t="s">
        <v>2138</v>
      </c>
      <c r="C427" t="s">
        <v>5</v>
      </c>
      <c r="D427" t="s">
        <v>5101</v>
      </c>
      <c r="E427" t="s">
        <v>7</v>
      </c>
      <c r="F427" t="s">
        <v>5102</v>
      </c>
      <c r="G427" t="s">
        <v>5103</v>
      </c>
    </row>
    <row r="428" spans="1:7" x14ac:dyDescent="0.25">
      <c r="A428" s="1" t="s">
        <v>1280</v>
      </c>
      <c r="B428" t="s">
        <v>1281</v>
      </c>
      <c r="C428" t="s">
        <v>5</v>
      </c>
      <c r="D428" t="s">
        <v>5101</v>
      </c>
      <c r="E428" t="s">
        <v>205</v>
      </c>
      <c r="F428" t="s">
        <v>5102</v>
      </c>
      <c r="G428" t="s">
        <v>5103</v>
      </c>
    </row>
    <row r="429" spans="1:7" x14ac:dyDescent="0.25">
      <c r="A429" s="1" t="s">
        <v>1288</v>
      </c>
      <c r="B429" t="s">
        <v>1289</v>
      </c>
      <c r="C429" t="s">
        <v>5</v>
      </c>
      <c r="D429" t="s">
        <v>5101</v>
      </c>
      <c r="E429" t="s">
        <v>39</v>
      </c>
      <c r="F429" t="s">
        <v>5102</v>
      </c>
      <c r="G429" t="s">
        <v>5103</v>
      </c>
    </row>
    <row r="430" spans="1:7" x14ac:dyDescent="0.25">
      <c r="A430" s="1" t="s">
        <v>1290</v>
      </c>
      <c r="B430" t="s">
        <v>1291</v>
      </c>
      <c r="C430" t="s">
        <v>5</v>
      </c>
      <c r="D430" t="s">
        <v>5101</v>
      </c>
      <c r="E430" t="s">
        <v>39</v>
      </c>
      <c r="F430" t="s">
        <v>5102</v>
      </c>
      <c r="G430" t="s">
        <v>5103</v>
      </c>
    </row>
    <row r="431" spans="1:7" x14ac:dyDescent="0.25">
      <c r="A431" s="1" t="s">
        <v>1292</v>
      </c>
      <c r="B431" t="s">
        <v>1293</v>
      </c>
      <c r="C431" t="s">
        <v>5</v>
      </c>
      <c r="D431" t="s">
        <v>5101</v>
      </c>
      <c r="E431" t="s">
        <v>39</v>
      </c>
      <c r="F431" t="s">
        <v>5102</v>
      </c>
      <c r="G431" t="s">
        <v>5103</v>
      </c>
    </row>
    <row r="432" spans="1:7" x14ac:dyDescent="0.25">
      <c r="A432" s="1" t="s">
        <v>1294</v>
      </c>
      <c r="B432" t="s">
        <v>1295</v>
      </c>
      <c r="C432" t="s">
        <v>5</v>
      </c>
      <c r="D432" t="s">
        <v>5101</v>
      </c>
      <c r="E432" t="s">
        <v>353</v>
      </c>
      <c r="F432" t="s">
        <v>5102</v>
      </c>
      <c r="G432" t="s">
        <v>5103</v>
      </c>
    </row>
    <row r="433" spans="1:7" x14ac:dyDescent="0.25">
      <c r="A433" s="1" t="s">
        <v>1296</v>
      </c>
      <c r="B433" t="s">
        <v>1297</v>
      </c>
      <c r="C433" t="s">
        <v>5</v>
      </c>
      <c r="D433" t="s">
        <v>5101</v>
      </c>
      <c r="E433" t="s">
        <v>353</v>
      </c>
      <c r="F433" t="s">
        <v>5102</v>
      </c>
      <c r="G433" t="s">
        <v>5103</v>
      </c>
    </row>
    <row r="434" spans="1:7" x14ac:dyDescent="0.25">
      <c r="A434" s="1" t="s">
        <v>1298</v>
      </c>
      <c r="B434" t="s">
        <v>1299</v>
      </c>
      <c r="C434" t="s">
        <v>5</v>
      </c>
      <c r="D434" t="s">
        <v>5101</v>
      </c>
      <c r="E434" t="s">
        <v>353</v>
      </c>
      <c r="F434" t="s">
        <v>5102</v>
      </c>
      <c r="G434" t="s">
        <v>5103</v>
      </c>
    </row>
    <row r="435" spans="1:7" x14ac:dyDescent="0.25">
      <c r="A435" s="1" t="s">
        <v>1300</v>
      </c>
      <c r="B435" t="s">
        <v>1301</v>
      </c>
      <c r="C435" t="s">
        <v>5</v>
      </c>
      <c r="D435" t="s">
        <v>5101</v>
      </c>
      <c r="E435" t="s">
        <v>353</v>
      </c>
      <c r="F435" t="s">
        <v>5102</v>
      </c>
      <c r="G435" t="s">
        <v>5103</v>
      </c>
    </row>
    <row r="436" spans="1:7" x14ac:dyDescent="0.25">
      <c r="A436" s="1" t="s">
        <v>1304</v>
      </c>
      <c r="B436" t="s">
        <v>1305</v>
      </c>
      <c r="C436" t="s">
        <v>5</v>
      </c>
      <c r="D436" t="s">
        <v>5101</v>
      </c>
      <c r="E436" t="s">
        <v>353</v>
      </c>
      <c r="F436" t="s">
        <v>5102</v>
      </c>
      <c r="G436" t="s">
        <v>5103</v>
      </c>
    </row>
    <row r="437" spans="1:7" x14ac:dyDescent="0.25">
      <c r="A437" s="1" t="s">
        <v>1310</v>
      </c>
      <c r="B437" t="s">
        <v>1311</v>
      </c>
      <c r="C437" t="s">
        <v>5</v>
      </c>
      <c r="D437" t="s">
        <v>5101</v>
      </c>
      <c r="E437" t="s">
        <v>6</v>
      </c>
      <c r="F437" t="s">
        <v>5102</v>
      </c>
      <c r="G437" t="s">
        <v>5103</v>
      </c>
    </row>
    <row r="438" spans="1:7" x14ac:dyDescent="0.25">
      <c r="A438" s="1" t="s">
        <v>1314</v>
      </c>
      <c r="B438" t="s">
        <v>1315</v>
      </c>
      <c r="C438" t="s">
        <v>5</v>
      </c>
      <c r="D438" t="s">
        <v>5101</v>
      </c>
      <c r="E438" t="s">
        <v>353</v>
      </c>
      <c r="F438" t="s">
        <v>5102</v>
      </c>
      <c r="G438" t="s">
        <v>5103</v>
      </c>
    </row>
    <row r="439" spans="1:7" x14ac:dyDescent="0.25">
      <c r="A439" s="1" t="s">
        <v>1316</v>
      </c>
      <c r="B439" t="s">
        <v>1317</v>
      </c>
      <c r="C439" t="s">
        <v>5</v>
      </c>
      <c r="D439" t="s">
        <v>5101</v>
      </c>
      <c r="E439" t="s">
        <v>353</v>
      </c>
      <c r="F439" t="s">
        <v>5102</v>
      </c>
      <c r="G439" t="s">
        <v>5103</v>
      </c>
    </row>
    <row r="440" spans="1:7" x14ac:dyDescent="0.25">
      <c r="A440" s="1" t="s">
        <v>1318</v>
      </c>
      <c r="B440" t="s">
        <v>1319</v>
      </c>
      <c r="C440" t="s">
        <v>5</v>
      </c>
      <c r="D440" t="s">
        <v>5101</v>
      </c>
      <c r="E440" t="s">
        <v>353</v>
      </c>
      <c r="F440" t="s">
        <v>5102</v>
      </c>
      <c r="G440" t="s">
        <v>5103</v>
      </c>
    </row>
    <row r="441" spans="1:7" x14ac:dyDescent="0.25">
      <c r="A441" s="1" t="s">
        <v>1322</v>
      </c>
      <c r="B441" t="s">
        <v>1323</v>
      </c>
      <c r="C441" t="s">
        <v>5</v>
      </c>
      <c r="D441" t="s">
        <v>5101</v>
      </c>
      <c r="E441" t="s">
        <v>353</v>
      </c>
      <c r="F441" t="s">
        <v>5102</v>
      </c>
      <c r="G441" t="s">
        <v>5103</v>
      </c>
    </row>
    <row r="442" spans="1:7" x14ac:dyDescent="0.25">
      <c r="A442" s="1" t="s">
        <v>1324</v>
      </c>
      <c r="B442" t="s">
        <v>1325</v>
      </c>
      <c r="C442" t="s">
        <v>5</v>
      </c>
      <c r="D442" t="s">
        <v>5101</v>
      </c>
      <c r="E442" t="s">
        <v>353</v>
      </c>
      <c r="F442" t="s">
        <v>5102</v>
      </c>
      <c r="G442" t="s">
        <v>5103</v>
      </c>
    </row>
    <row r="443" spans="1:7" x14ac:dyDescent="0.25">
      <c r="A443" s="1" t="s">
        <v>1328</v>
      </c>
      <c r="B443" t="s">
        <v>1329</v>
      </c>
      <c r="C443" t="s">
        <v>5</v>
      </c>
      <c r="D443" t="s">
        <v>5101</v>
      </c>
      <c r="E443" t="s">
        <v>205</v>
      </c>
      <c r="F443" t="s">
        <v>5102</v>
      </c>
      <c r="G443" t="s">
        <v>5103</v>
      </c>
    </row>
    <row r="444" spans="1:7" x14ac:dyDescent="0.25">
      <c r="A444" s="1" t="s">
        <v>1330</v>
      </c>
      <c r="B444" t="s">
        <v>1331</v>
      </c>
      <c r="C444" t="s">
        <v>5</v>
      </c>
      <c r="D444" t="s">
        <v>5101</v>
      </c>
      <c r="E444" t="s">
        <v>205</v>
      </c>
      <c r="F444" t="s">
        <v>5102</v>
      </c>
      <c r="G444" t="s">
        <v>5103</v>
      </c>
    </row>
    <row r="445" spans="1:7" x14ac:dyDescent="0.25">
      <c r="A445" s="1" t="s">
        <v>2145</v>
      </c>
      <c r="B445" t="s">
        <v>2146</v>
      </c>
      <c r="C445" t="s">
        <v>5</v>
      </c>
      <c r="D445" t="s">
        <v>5101</v>
      </c>
      <c r="E445" t="s">
        <v>59</v>
      </c>
      <c r="F445" t="s">
        <v>5102</v>
      </c>
      <c r="G445" t="s">
        <v>5103</v>
      </c>
    </row>
    <row r="446" spans="1:7" x14ac:dyDescent="0.25">
      <c r="A446" s="1" t="s">
        <v>2147</v>
      </c>
      <c r="B446" t="s">
        <v>2148</v>
      </c>
      <c r="C446" t="s">
        <v>5</v>
      </c>
      <c r="D446" t="s">
        <v>5101</v>
      </c>
      <c r="E446" t="s">
        <v>59</v>
      </c>
      <c r="F446" t="s">
        <v>5102</v>
      </c>
      <c r="G446" t="s">
        <v>5103</v>
      </c>
    </row>
    <row r="447" spans="1:7" x14ac:dyDescent="0.25">
      <c r="A447" s="1" t="s">
        <v>1340</v>
      </c>
      <c r="B447" t="s">
        <v>1341</v>
      </c>
      <c r="C447" t="s">
        <v>5</v>
      </c>
      <c r="D447" t="s">
        <v>5101</v>
      </c>
      <c r="E447" t="s">
        <v>59</v>
      </c>
      <c r="F447" t="s">
        <v>5102</v>
      </c>
      <c r="G447" t="s">
        <v>5103</v>
      </c>
    </row>
    <row r="448" spans="1:7" x14ac:dyDescent="0.25">
      <c r="A448" s="1" t="s">
        <v>1342</v>
      </c>
      <c r="B448" t="s">
        <v>1343</v>
      </c>
      <c r="C448" t="s">
        <v>5</v>
      </c>
      <c r="D448" t="s">
        <v>5101</v>
      </c>
      <c r="E448" t="s">
        <v>59</v>
      </c>
      <c r="F448" t="s">
        <v>5102</v>
      </c>
      <c r="G448" t="s">
        <v>5103</v>
      </c>
    </row>
    <row r="449" spans="1:7" x14ac:dyDescent="0.25">
      <c r="A449" s="1" t="s">
        <v>1352</v>
      </c>
      <c r="B449" t="s">
        <v>1353</v>
      </c>
      <c r="C449" t="s">
        <v>5</v>
      </c>
      <c r="D449" t="s">
        <v>5101</v>
      </c>
      <c r="E449" t="s">
        <v>205</v>
      </c>
      <c r="F449" t="s">
        <v>5102</v>
      </c>
      <c r="G449" t="s">
        <v>5103</v>
      </c>
    </row>
    <row r="450" spans="1:7" x14ac:dyDescent="0.25">
      <c r="A450" s="1" t="s">
        <v>2149</v>
      </c>
      <c r="B450" t="s">
        <v>2150</v>
      </c>
      <c r="C450" t="s">
        <v>5</v>
      </c>
      <c r="D450" t="s">
        <v>5101</v>
      </c>
      <c r="E450" t="s">
        <v>205</v>
      </c>
      <c r="F450" t="s">
        <v>5102</v>
      </c>
      <c r="G450" t="s">
        <v>5103</v>
      </c>
    </row>
    <row r="451" spans="1:7" x14ac:dyDescent="0.25">
      <c r="A451" s="1" t="s">
        <v>1358</v>
      </c>
      <c r="B451" t="s">
        <v>1359</v>
      </c>
      <c r="C451" t="s">
        <v>5</v>
      </c>
      <c r="D451" t="s">
        <v>5101</v>
      </c>
      <c r="E451" t="s">
        <v>6</v>
      </c>
      <c r="F451" t="s">
        <v>5102</v>
      </c>
      <c r="G451" t="s">
        <v>5103</v>
      </c>
    </row>
    <row r="452" spans="1:7" x14ac:dyDescent="0.25">
      <c r="A452" s="1" t="s">
        <v>1364</v>
      </c>
      <c r="B452" t="s">
        <v>1365</v>
      </c>
      <c r="C452" t="s">
        <v>5</v>
      </c>
      <c r="D452" t="s">
        <v>5104</v>
      </c>
      <c r="E452" t="s">
        <v>49</v>
      </c>
      <c r="F452" t="s">
        <v>5102</v>
      </c>
      <c r="G452" t="s">
        <v>5103</v>
      </c>
    </row>
    <row r="453" spans="1:7" x14ac:dyDescent="0.25">
      <c r="A453" s="1" t="s">
        <v>2151</v>
      </c>
      <c r="B453" t="s">
        <v>2152</v>
      </c>
      <c r="C453" t="s">
        <v>5</v>
      </c>
      <c r="D453" t="s">
        <v>5101</v>
      </c>
      <c r="E453" t="s">
        <v>168</v>
      </c>
      <c r="F453" t="s">
        <v>5102</v>
      </c>
      <c r="G453" t="s">
        <v>5103</v>
      </c>
    </row>
    <row r="454" spans="1:7" x14ac:dyDescent="0.25">
      <c r="A454" s="1" t="s">
        <v>2153</v>
      </c>
      <c r="B454" t="s">
        <v>2154</v>
      </c>
      <c r="C454" t="s">
        <v>5</v>
      </c>
      <c r="D454" t="s">
        <v>5101</v>
      </c>
      <c r="E454" t="s">
        <v>168</v>
      </c>
      <c r="F454" t="s">
        <v>5102</v>
      </c>
      <c r="G454" t="s">
        <v>5103</v>
      </c>
    </row>
    <row r="455" spans="1:7" x14ac:dyDescent="0.25">
      <c r="A455" s="1" t="s">
        <v>1368</v>
      </c>
      <c r="B455" t="s">
        <v>1369</v>
      </c>
      <c r="C455" t="s">
        <v>5</v>
      </c>
      <c r="D455" t="s">
        <v>5101</v>
      </c>
      <c r="E455" t="s">
        <v>168</v>
      </c>
      <c r="F455" t="s">
        <v>5102</v>
      </c>
      <c r="G455" t="s">
        <v>5103</v>
      </c>
    </row>
    <row r="456" spans="1:7" x14ac:dyDescent="0.25">
      <c r="A456" s="1" t="s">
        <v>2155</v>
      </c>
      <c r="B456" t="s">
        <v>2156</v>
      </c>
      <c r="C456" t="s">
        <v>5</v>
      </c>
      <c r="D456" t="s">
        <v>5101</v>
      </c>
      <c r="E456" t="s">
        <v>26</v>
      </c>
      <c r="F456" t="s">
        <v>5102</v>
      </c>
      <c r="G456" t="s">
        <v>5103</v>
      </c>
    </row>
    <row r="457" spans="1:7" x14ac:dyDescent="0.25">
      <c r="A457" s="1" t="s">
        <v>1378</v>
      </c>
      <c r="B457" t="s">
        <v>1379</v>
      </c>
      <c r="C457" t="s">
        <v>5</v>
      </c>
      <c r="D457" t="s">
        <v>5101</v>
      </c>
      <c r="E457" t="s">
        <v>26</v>
      </c>
      <c r="F457" t="s">
        <v>5102</v>
      </c>
      <c r="G457" t="s">
        <v>5103</v>
      </c>
    </row>
    <row r="458" spans="1:7" x14ac:dyDescent="0.25">
      <c r="A458" s="1" t="s">
        <v>1382</v>
      </c>
      <c r="B458" t="s">
        <v>1383</v>
      </c>
      <c r="C458" t="s">
        <v>5</v>
      </c>
      <c r="D458" t="s">
        <v>5101</v>
      </c>
      <c r="E458" t="s">
        <v>59</v>
      </c>
      <c r="F458" t="s">
        <v>5102</v>
      </c>
      <c r="G458" t="s">
        <v>5103</v>
      </c>
    </row>
    <row r="459" spans="1:7" x14ac:dyDescent="0.25">
      <c r="A459" s="1" t="s">
        <v>1388</v>
      </c>
      <c r="B459" t="s">
        <v>1389</v>
      </c>
      <c r="C459" t="s">
        <v>5</v>
      </c>
      <c r="D459" t="s">
        <v>5101</v>
      </c>
      <c r="E459" t="s">
        <v>310</v>
      </c>
      <c r="F459" t="s">
        <v>5102</v>
      </c>
      <c r="G459" t="s">
        <v>5103</v>
      </c>
    </row>
    <row r="460" spans="1:7" x14ac:dyDescent="0.25">
      <c r="A460" s="1" t="s">
        <v>1390</v>
      </c>
      <c r="B460" t="s">
        <v>1391</v>
      </c>
      <c r="C460" t="s">
        <v>5</v>
      </c>
      <c r="D460" t="s">
        <v>5101</v>
      </c>
      <c r="E460" t="s">
        <v>210</v>
      </c>
      <c r="F460" t="s">
        <v>5102</v>
      </c>
      <c r="G460" t="s">
        <v>5103</v>
      </c>
    </row>
    <row r="461" spans="1:7" x14ac:dyDescent="0.25">
      <c r="A461" s="1" t="s">
        <v>1392</v>
      </c>
      <c r="B461" t="s">
        <v>1393</v>
      </c>
      <c r="C461" t="s">
        <v>5</v>
      </c>
      <c r="D461" t="s">
        <v>5101</v>
      </c>
      <c r="E461" t="s">
        <v>210</v>
      </c>
      <c r="F461" t="s">
        <v>5102</v>
      </c>
      <c r="G461" t="s">
        <v>5103</v>
      </c>
    </row>
    <row r="462" spans="1:7" x14ac:dyDescent="0.25">
      <c r="A462" s="1" t="s">
        <v>1394</v>
      </c>
      <c r="B462" t="s">
        <v>1395</v>
      </c>
      <c r="C462" t="s">
        <v>5</v>
      </c>
      <c r="D462" t="s">
        <v>5101</v>
      </c>
      <c r="E462" t="s">
        <v>210</v>
      </c>
      <c r="F462" t="s">
        <v>5102</v>
      </c>
      <c r="G462" t="s">
        <v>5103</v>
      </c>
    </row>
    <row r="463" spans="1:7" x14ac:dyDescent="0.25">
      <c r="A463" s="1" t="s">
        <v>2163</v>
      </c>
      <c r="B463" t="s">
        <v>2164</v>
      </c>
      <c r="C463" t="s">
        <v>5</v>
      </c>
      <c r="D463" t="s">
        <v>5101</v>
      </c>
      <c r="E463" t="s">
        <v>210</v>
      </c>
      <c r="F463" t="s">
        <v>5102</v>
      </c>
      <c r="G463" t="s">
        <v>5103</v>
      </c>
    </row>
    <row r="464" spans="1:7" x14ac:dyDescent="0.25">
      <c r="A464" s="1" t="s">
        <v>1398</v>
      </c>
      <c r="B464" t="s">
        <v>1399</v>
      </c>
      <c r="C464" t="s">
        <v>5</v>
      </c>
      <c r="D464" t="s">
        <v>5101</v>
      </c>
      <c r="E464" t="s">
        <v>6</v>
      </c>
      <c r="F464" t="s">
        <v>5102</v>
      </c>
      <c r="G464" t="s">
        <v>5103</v>
      </c>
    </row>
    <row r="465" spans="1:7" x14ac:dyDescent="0.25">
      <c r="A465" s="1" t="s">
        <v>1400</v>
      </c>
      <c r="B465" t="s">
        <v>1401</v>
      </c>
      <c r="C465" t="s">
        <v>5</v>
      </c>
      <c r="D465" t="s">
        <v>5101</v>
      </c>
      <c r="E465" t="s">
        <v>6</v>
      </c>
      <c r="F465" t="s">
        <v>5102</v>
      </c>
      <c r="G465" t="s">
        <v>5103</v>
      </c>
    </row>
    <row r="466" spans="1:7" x14ac:dyDescent="0.25">
      <c r="A466" s="1" t="s">
        <v>1402</v>
      </c>
      <c r="B466" t="s">
        <v>1403</v>
      </c>
      <c r="C466" t="s">
        <v>5</v>
      </c>
      <c r="D466" t="s">
        <v>5101</v>
      </c>
      <c r="E466" t="s">
        <v>6</v>
      </c>
      <c r="F466" t="s">
        <v>5102</v>
      </c>
      <c r="G466" t="s">
        <v>5103</v>
      </c>
    </row>
    <row r="467" spans="1:7" x14ac:dyDescent="0.25">
      <c r="A467" s="1" t="s">
        <v>1404</v>
      </c>
      <c r="B467" t="s">
        <v>1405</v>
      </c>
      <c r="C467" t="s">
        <v>5</v>
      </c>
      <c r="D467" t="s">
        <v>5101</v>
      </c>
      <c r="E467" t="s">
        <v>6</v>
      </c>
      <c r="F467" t="s">
        <v>5102</v>
      </c>
      <c r="G467" t="s">
        <v>5103</v>
      </c>
    </row>
    <row r="468" spans="1:7" x14ac:dyDescent="0.25">
      <c r="A468" s="1" t="s">
        <v>1408</v>
      </c>
      <c r="B468" t="s">
        <v>1409</v>
      </c>
      <c r="C468" t="s">
        <v>5</v>
      </c>
      <c r="D468" t="s">
        <v>5101</v>
      </c>
      <c r="E468" t="s">
        <v>6</v>
      </c>
      <c r="F468" t="s">
        <v>5102</v>
      </c>
      <c r="G468" t="s">
        <v>5103</v>
      </c>
    </row>
    <row r="469" spans="1:7" x14ac:dyDescent="0.25">
      <c r="A469" s="1" t="s">
        <v>1410</v>
      </c>
      <c r="B469" t="s">
        <v>1411</v>
      </c>
      <c r="C469" t="s">
        <v>5</v>
      </c>
      <c r="D469" t="s">
        <v>5101</v>
      </c>
      <c r="E469" t="s">
        <v>6</v>
      </c>
      <c r="F469" t="s">
        <v>5102</v>
      </c>
      <c r="G469" t="s">
        <v>5103</v>
      </c>
    </row>
    <row r="470" spans="1:7" x14ac:dyDescent="0.25">
      <c r="A470" s="1" t="s">
        <v>1412</v>
      </c>
      <c r="B470" t="s">
        <v>1413</v>
      </c>
      <c r="C470" t="s">
        <v>5</v>
      </c>
      <c r="D470" t="s">
        <v>5101</v>
      </c>
      <c r="E470" t="s">
        <v>6</v>
      </c>
      <c r="F470" t="s">
        <v>5102</v>
      </c>
      <c r="G470" t="s">
        <v>5103</v>
      </c>
    </row>
    <row r="471" spans="1:7" x14ac:dyDescent="0.25">
      <c r="A471" s="1" t="s">
        <v>1414</v>
      </c>
      <c r="B471" t="s">
        <v>1415</v>
      </c>
      <c r="C471" t="s">
        <v>5</v>
      </c>
      <c r="D471" t="s">
        <v>5101</v>
      </c>
      <c r="E471" t="s">
        <v>6</v>
      </c>
      <c r="F471" t="s">
        <v>5102</v>
      </c>
      <c r="G471" t="s">
        <v>5103</v>
      </c>
    </row>
    <row r="472" spans="1:7" x14ac:dyDescent="0.25">
      <c r="A472" s="1" t="s">
        <v>1416</v>
      </c>
      <c r="B472" t="s">
        <v>1417</v>
      </c>
      <c r="C472" t="s">
        <v>5</v>
      </c>
      <c r="D472" t="s">
        <v>5101</v>
      </c>
      <c r="E472" t="s">
        <v>6</v>
      </c>
      <c r="F472" t="s">
        <v>5102</v>
      </c>
      <c r="G472" t="s">
        <v>5103</v>
      </c>
    </row>
    <row r="473" spans="1:7" x14ac:dyDescent="0.25">
      <c r="A473" s="1" t="s">
        <v>1428</v>
      </c>
      <c r="B473" t="s">
        <v>1429</v>
      </c>
      <c r="C473" t="s">
        <v>5</v>
      </c>
      <c r="D473" t="s">
        <v>5101</v>
      </c>
      <c r="E473" t="s">
        <v>7</v>
      </c>
      <c r="F473" t="s">
        <v>5102</v>
      </c>
      <c r="G473" t="s">
        <v>5103</v>
      </c>
    </row>
    <row r="474" spans="1:7" x14ac:dyDescent="0.25">
      <c r="A474" s="1" t="s">
        <v>1432</v>
      </c>
      <c r="B474" t="s">
        <v>1433</v>
      </c>
      <c r="C474" t="s">
        <v>5</v>
      </c>
      <c r="D474" t="s">
        <v>5101</v>
      </c>
      <c r="E474" t="s">
        <v>7</v>
      </c>
      <c r="F474" t="s">
        <v>5102</v>
      </c>
      <c r="G474" t="s">
        <v>5103</v>
      </c>
    </row>
    <row r="475" spans="1:7" x14ac:dyDescent="0.25">
      <c r="A475" s="1" t="s">
        <v>1434</v>
      </c>
      <c r="B475" t="s">
        <v>1435</v>
      </c>
      <c r="C475" t="s">
        <v>5</v>
      </c>
      <c r="D475" t="s">
        <v>5101</v>
      </c>
      <c r="E475" t="s">
        <v>210</v>
      </c>
      <c r="F475" t="s">
        <v>5102</v>
      </c>
      <c r="G475" t="s">
        <v>5103</v>
      </c>
    </row>
    <row r="476" spans="1:7" x14ac:dyDescent="0.25">
      <c r="A476" s="1" t="s">
        <v>2169</v>
      </c>
      <c r="B476" t="s">
        <v>2170</v>
      </c>
      <c r="C476" t="s">
        <v>5</v>
      </c>
      <c r="D476" t="s">
        <v>5101</v>
      </c>
      <c r="E476" t="s">
        <v>210</v>
      </c>
      <c r="F476" t="s">
        <v>5102</v>
      </c>
      <c r="G476" t="s">
        <v>5103</v>
      </c>
    </row>
    <row r="477" spans="1:7" x14ac:dyDescent="0.25">
      <c r="A477" s="1" t="s">
        <v>1436</v>
      </c>
      <c r="B477" t="s">
        <v>1437</v>
      </c>
      <c r="C477" t="s">
        <v>5</v>
      </c>
      <c r="D477" t="s">
        <v>5101</v>
      </c>
      <c r="E477" t="s">
        <v>210</v>
      </c>
      <c r="F477" t="s">
        <v>5102</v>
      </c>
      <c r="G477" t="s">
        <v>5103</v>
      </c>
    </row>
    <row r="478" spans="1:7" x14ac:dyDescent="0.25">
      <c r="A478" s="1" t="s">
        <v>2171</v>
      </c>
      <c r="B478" t="s">
        <v>2172</v>
      </c>
      <c r="C478" t="s">
        <v>5</v>
      </c>
      <c r="D478" t="s">
        <v>5101</v>
      </c>
      <c r="E478" t="s">
        <v>210</v>
      </c>
      <c r="F478" t="s">
        <v>5102</v>
      </c>
      <c r="G478" t="s">
        <v>5103</v>
      </c>
    </row>
    <row r="479" spans="1:7" x14ac:dyDescent="0.25">
      <c r="A479" s="1" t="s">
        <v>1438</v>
      </c>
      <c r="B479" t="s">
        <v>1439</v>
      </c>
      <c r="C479" t="s">
        <v>5</v>
      </c>
      <c r="D479" t="s">
        <v>5101</v>
      </c>
      <c r="E479" t="s">
        <v>233</v>
      </c>
      <c r="F479" t="s">
        <v>5102</v>
      </c>
      <c r="G479" t="s">
        <v>5103</v>
      </c>
    </row>
    <row r="480" spans="1:7" x14ac:dyDescent="0.25">
      <c r="A480" s="1" t="s">
        <v>1440</v>
      </c>
      <c r="B480" t="s">
        <v>1441</v>
      </c>
      <c r="C480" t="s">
        <v>5</v>
      </c>
      <c r="D480" t="s">
        <v>5101</v>
      </c>
      <c r="E480" t="s">
        <v>233</v>
      </c>
      <c r="F480" t="s">
        <v>5102</v>
      </c>
      <c r="G480" t="s">
        <v>5103</v>
      </c>
    </row>
    <row r="481" spans="1:7" x14ac:dyDescent="0.25">
      <c r="A481" s="1" t="s">
        <v>2173</v>
      </c>
      <c r="B481" t="s">
        <v>2174</v>
      </c>
      <c r="C481" t="s">
        <v>5</v>
      </c>
      <c r="D481" t="s">
        <v>5101</v>
      </c>
      <c r="E481" t="s">
        <v>233</v>
      </c>
      <c r="F481" t="s">
        <v>5102</v>
      </c>
      <c r="G481" t="s">
        <v>5103</v>
      </c>
    </row>
    <row r="482" spans="1:7" x14ac:dyDescent="0.25">
      <c r="A482" s="1" t="s">
        <v>1444</v>
      </c>
      <c r="B482" t="s">
        <v>1445</v>
      </c>
      <c r="C482" t="s">
        <v>5</v>
      </c>
      <c r="D482" t="s">
        <v>5101</v>
      </c>
      <c r="E482" t="s">
        <v>6</v>
      </c>
      <c r="F482" t="s">
        <v>5102</v>
      </c>
      <c r="G482" t="s">
        <v>5103</v>
      </c>
    </row>
    <row r="483" spans="1:7" x14ac:dyDescent="0.25">
      <c r="A483" s="1" t="s">
        <v>1446</v>
      </c>
      <c r="B483" t="s">
        <v>1447</v>
      </c>
      <c r="C483" t="s">
        <v>5</v>
      </c>
      <c r="D483" t="s">
        <v>5101</v>
      </c>
      <c r="E483" t="s">
        <v>6</v>
      </c>
      <c r="F483" t="s">
        <v>5102</v>
      </c>
      <c r="G483" t="s">
        <v>5103</v>
      </c>
    </row>
    <row r="484" spans="1:7" x14ac:dyDescent="0.25">
      <c r="A484" s="1" t="s">
        <v>2179</v>
      </c>
      <c r="B484" t="s">
        <v>2180</v>
      </c>
      <c r="C484" t="s">
        <v>5</v>
      </c>
      <c r="D484" t="s">
        <v>5101</v>
      </c>
      <c r="E484" t="s">
        <v>6</v>
      </c>
      <c r="F484" t="s">
        <v>5102</v>
      </c>
      <c r="G484" t="s">
        <v>5103</v>
      </c>
    </row>
    <row r="485" spans="1:7" x14ac:dyDescent="0.25">
      <c r="A485" s="1" t="s">
        <v>1448</v>
      </c>
      <c r="B485" t="s">
        <v>1449</v>
      </c>
      <c r="C485" t="s">
        <v>5</v>
      </c>
      <c r="D485" t="s">
        <v>5101</v>
      </c>
      <c r="E485" t="s">
        <v>6</v>
      </c>
      <c r="F485" t="s">
        <v>5102</v>
      </c>
      <c r="G485" t="s">
        <v>5103</v>
      </c>
    </row>
    <row r="486" spans="1:7" x14ac:dyDescent="0.25">
      <c r="A486" s="1" t="s">
        <v>1450</v>
      </c>
      <c r="B486" t="s">
        <v>1451</v>
      </c>
      <c r="C486" t="s">
        <v>5</v>
      </c>
      <c r="D486" t="s">
        <v>5101</v>
      </c>
      <c r="E486" t="s">
        <v>6</v>
      </c>
      <c r="F486" t="s">
        <v>5102</v>
      </c>
      <c r="G486" t="s">
        <v>5103</v>
      </c>
    </row>
    <row r="487" spans="1:7" x14ac:dyDescent="0.25">
      <c r="A487" s="1" t="s">
        <v>1456</v>
      </c>
      <c r="B487" t="s">
        <v>1457</v>
      </c>
      <c r="C487" t="s">
        <v>5</v>
      </c>
      <c r="D487" t="s">
        <v>5104</v>
      </c>
      <c r="E487" t="s">
        <v>6</v>
      </c>
      <c r="F487" t="s">
        <v>5102</v>
      </c>
      <c r="G487" t="s">
        <v>5103</v>
      </c>
    </row>
    <row r="488" spans="1:7" x14ac:dyDescent="0.25">
      <c r="A488" s="1" t="s">
        <v>1458</v>
      </c>
      <c r="B488" t="s">
        <v>1459</v>
      </c>
      <c r="C488" t="s">
        <v>5</v>
      </c>
      <c r="D488" t="s">
        <v>5101</v>
      </c>
      <c r="E488" t="s">
        <v>6</v>
      </c>
      <c r="F488" t="s">
        <v>5102</v>
      </c>
      <c r="G488" t="s">
        <v>5103</v>
      </c>
    </row>
    <row r="489" spans="1:7" x14ac:dyDescent="0.25">
      <c r="A489" s="1" t="s">
        <v>2181</v>
      </c>
      <c r="B489" t="s">
        <v>2182</v>
      </c>
      <c r="C489" t="s">
        <v>5</v>
      </c>
      <c r="D489" t="s">
        <v>5101</v>
      </c>
      <c r="E489" t="s">
        <v>6</v>
      </c>
      <c r="F489" t="s">
        <v>5102</v>
      </c>
      <c r="G489" t="s">
        <v>5103</v>
      </c>
    </row>
    <row r="490" spans="1:7" x14ac:dyDescent="0.25">
      <c r="A490" s="1" t="s">
        <v>1460</v>
      </c>
      <c r="B490" t="s">
        <v>1461</v>
      </c>
      <c r="C490" t="s">
        <v>5</v>
      </c>
      <c r="D490" t="s">
        <v>5101</v>
      </c>
      <c r="E490" t="s">
        <v>6</v>
      </c>
      <c r="F490" t="s">
        <v>5102</v>
      </c>
      <c r="G490" t="s">
        <v>5103</v>
      </c>
    </row>
    <row r="491" spans="1:7" x14ac:dyDescent="0.25">
      <c r="A491" s="1" t="s">
        <v>1462</v>
      </c>
      <c r="B491" t="s">
        <v>1463</v>
      </c>
      <c r="C491" t="s">
        <v>5</v>
      </c>
      <c r="D491" t="s">
        <v>5101</v>
      </c>
      <c r="E491" t="s">
        <v>6</v>
      </c>
      <c r="F491" t="s">
        <v>5102</v>
      </c>
      <c r="G491" t="s">
        <v>5103</v>
      </c>
    </row>
    <row r="492" spans="1:7" x14ac:dyDescent="0.25">
      <c r="A492" s="1" t="s">
        <v>1464</v>
      </c>
      <c r="B492" t="s">
        <v>1465</v>
      </c>
      <c r="C492" t="s">
        <v>5</v>
      </c>
      <c r="D492" t="s">
        <v>5101</v>
      </c>
      <c r="E492" t="s">
        <v>6</v>
      </c>
      <c r="F492" t="s">
        <v>5102</v>
      </c>
      <c r="G492" t="s">
        <v>5103</v>
      </c>
    </row>
    <row r="493" spans="1:7" x14ac:dyDescent="0.25">
      <c r="A493" s="1" t="s">
        <v>1468</v>
      </c>
      <c r="B493" t="s">
        <v>1469</v>
      </c>
      <c r="C493" t="s">
        <v>5</v>
      </c>
      <c r="D493" t="s">
        <v>5101</v>
      </c>
      <c r="E493" t="s">
        <v>6</v>
      </c>
      <c r="F493" t="s">
        <v>5102</v>
      </c>
      <c r="G493" t="s">
        <v>5103</v>
      </c>
    </row>
    <row r="494" spans="1:7" x14ac:dyDescent="0.25">
      <c r="A494" s="1" t="s">
        <v>1472</v>
      </c>
      <c r="B494" t="s">
        <v>1473</v>
      </c>
      <c r="C494" t="s">
        <v>5</v>
      </c>
      <c r="D494" t="s">
        <v>5101</v>
      </c>
      <c r="E494" t="s">
        <v>353</v>
      </c>
      <c r="F494" t="s">
        <v>5102</v>
      </c>
      <c r="G494" t="s">
        <v>5103</v>
      </c>
    </row>
    <row r="495" spans="1:7" x14ac:dyDescent="0.25">
      <c r="A495" s="1" t="s">
        <v>1474</v>
      </c>
      <c r="B495" t="s">
        <v>1475</v>
      </c>
      <c r="C495" t="s">
        <v>5</v>
      </c>
      <c r="D495" t="s">
        <v>5101</v>
      </c>
      <c r="E495" t="s">
        <v>23</v>
      </c>
      <c r="F495" t="s">
        <v>5102</v>
      </c>
      <c r="G495" t="s">
        <v>5103</v>
      </c>
    </row>
    <row r="496" spans="1:7" x14ac:dyDescent="0.25">
      <c r="A496" s="1" t="s">
        <v>2183</v>
      </c>
      <c r="B496" t="s">
        <v>2184</v>
      </c>
      <c r="C496" t="s">
        <v>5</v>
      </c>
      <c r="D496" t="s">
        <v>5101</v>
      </c>
      <c r="E496" t="s">
        <v>23</v>
      </c>
      <c r="F496" t="s">
        <v>5102</v>
      </c>
      <c r="G496" t="s">
        <v>5103</v>
      </c>
    </row>
    <row r="497" spans="1:7" x14ac:dyDescent="0.25">
      <c r="A497" s="1" t="s">
        <v>1476</v>
      </c>
      <c r="B497" t="s">
        <v>1477</v>
      </c>
      <c r="C497" t="s">
        <v>5</v>
      </c>
      <c r="D497" t="s">
        <v>5101</v>
      </c>
      <c r="E497" t="s">
        <v>23</v>
      </c>
      <c r="F497" t="s">
        <v>5102</v>
      </c>
      <c r="G497" t="s">
        <v>5103</v>
      </c>
    </row>
    <row r="498" spans="1:7" x14ac:dyDescent="0.25">
      <c r="A498" s="1" t="s">
        <v>2185</v>
      </c>
      <c r="B498" t="s">
        <v>2186</v>
      </c>
      <c r="C498" t="s">
        <v>5</v>
      </c>
      <c r="D498" t="s">
        <v>5101</v>
      </c>
      <c r="E498" t="s">
        <v>210</v>
      </c>
      <c r="F498" t="s">
        <v>5102</v>
      </c>
      <c r="G498" t="s">
        <v>5103</v>
      </c>
    </row>
    <row r="499" spans="1:7" x14ac:dyDescent="0.25">
      <c r="A499" s="1" t="s">
        <v>1480</v>
      </c>
      <c r="B499" t="s">
        <v>1481</v>
      </c>
      <c r="C499" t="s">
        <v>5</v>
      </c>
      <c r="D499" t="s">
        <v>5101</v>
      </c>
      <c r="E499" t="s">
        <v>210</v>
      </c>
      <c r="F499" t="s">
        <v>5102</v>
      </c>
      <c r="G499" t="s">
        <v>5103</v>
      </c>
    </row>
    <row r="500" spans="1:7" x14ac:dyDescent="0.25">
      <c r="A500" s="1" t="s">
        <v>2191</v>
      </c>
      <c r="B500" t="s">
        <v>2192</v>
      </c>
      <c r="C500" t="s">
        <v>5</v>
      </c>
      <c r="D500" t="s">
        <v>5101</v>
      </c>
      <c r="E500" t="s">
        <v>205</v>
      </c>
      <c r="F500" t="s">
        <v>5102</v>
      </c>
      <c r="G500" t="s">
        <v>5103</v>
      </c>
    </row>
    <row r="501" spans="1:7" x14ac:dyDescent="0.25">
      <c r="A501" s="1" t="s">
        <v>1484</v>
      </c>
      <c r="B501" t="s">
        <v>1485</v>
      </c>
      <c r="C501" t="s">
        <v>5</v>
      </c>
      <c r="D501" t="s">
        <v>5104</v>
      </c>
      <c r="E501" t="s">
        <v>353</v>
      </c>
      <c r="F501" t="s">
        <v>5102</v>
      </c>
      <c r="G501" t="s">
        <v>5103</v>
      </c>
    </row>
    <row r="502" spans="1:7" x14ac:dyDescent="0.25">
      <c r="A502" s="1" t="s">
        <v>2193</v>
      </c>
      <c r="B502" t="s">
        <v>2194</v>
      </c>
      <c r="C502" t="s">
        <v>5</v>
      </c>
      <c r="D502" t="s">
        <v>5101</v>
      </c>
      <c r="E502" t="s">
        <v>353</v>
      </c>
      <c r="F502" t="s">
        <v>5102</v>
      </c>
      <c r="G502" t="s">
        <v>5103</v>
      </c>
    </row>
    <row r="503" spans="1:7" x14ac:dyDescent="0.25">
      <c r="A503" s="1" t="s">
        <v>1488</v>
      </c>
      <c r="B503" t="s">
        <v>1489</v>
      </c>
      <c r="C503" t="s">
        <v>5</v>
      </c>
      <c r="D503" t="s">
        <v>5101</v>
      </c>
      <c r="E503" t="s">
        <v>353</v>
      </c>
      <c r="F503" t="s">
        <v>5102</v>
      </c>
      <c r="G503" t="s">
        <v>5103</v>
      </c>
    </row>
    <row r="504" spans="1:7" x14ac:dyDescent="0.25">
      <c r="A504" s="1" t="s">
        <v>1490</v>
      </c>
      <c r="B504" t="s">
        <v>1491</v>
      </c>
      <c r="C504" t="s">
        <v>5</v>
      </c>
      <c r="D504" t="s">
        <v>5101</v>
      </c>
      <c r="E504" t="s">
        <v>353</v>
      </c>
      <c r="F504" t="s">
        <v>5102</v>
      </c>
      <c r="G504" t="s">
        <v>5103</v>
      </c>
    </row>
    <row r="505" spans="1:7" x14ac:dyDescent="0.25">
      <c r="A505" s="1" t="s">
        <v>1494</v>
      </c>
      <c r="B505" t="s">
        <v>1495</v>
      </c>
      <c r="C505" t="s">
        <v>5</v>
      </c>
      <c r="D505" t="s">
        <v>5101</v>
      </c>
      <c r="E505" t="s">
        <v>353</v>
      </c>
      <c r="F505" t="s">
        <v>5102</v>
      </c>
      <c r="G505" t="s">
        <v>5103</v>
      </c>
    </row>
    <row r="506" spans="1:7" x14ac:dyDescent="0.25">
      <c r="A506" s="1" t="s">
        <v>1496</v>
      </c>
      <c r="B506" t="s">
        <v>1497</v>
      </c>
      <c r="C506" t="s">
        <v>5</v>
      </c>
      <c r="D506" t="s">
        <v>5101</v>
      </c>
      <c r="E506" t="s">
        <v>353</v>
      </c>
      <c r="F506" t="s">
        <v>5102</v>
      </c>
      <c r="G506" t="s">
        <v>5103</v>
      </c>
    </row>
    <row r="507" spans="1:7" x14ac:dyDescent="0.25">
      <c r="A507" s="1" t="s">
        <v>1498</v>
      </c>
      <c r="B507" t="s">
        <v>1499</v>
      </c>
      <c r="C507" t="s">
        <v>5</v>
      </c>
      <c r="D507" t="s">
        <v>5101</v>
      </c>
      <c r="E507" t="s">
        <v>353</v>
      </c>
      <c r="F507" t="s">
        <v>5102</v>
      </c>
      <c r="G507" t="s">
        <v>5103</v>
      </c>
    </row>
    <row r="508" spans="1:7" x14ac:dyDescent="0.25">
      <c r="A508" s="1" t="s">
        <v>1500</v>
      </c>
      <c r="B508" t="s">
        <v>1501</v>
      </c>
      <c r="C508" t="s">
        <v>5</v>
      </c>
      <c r="D508" t="s">
        <v>5101</v>
      </c>
      <c r="E508" t="s">
        <v>353</v>
      </c>
      <c r="F508" t="s">
        <v>5102</v>
      </c>
      <c r="G508" t="s">
        <v>5103</v>
      </c>
    </row>
    <row r="509" spans="1:7" x14ac:dyDescent="0.25">
      <c r="A509" s="1" t="s">
        <v>1502</v>
      </c>
      <c r="B509" t="s">
        <v>1503</v>
      </c>
      <c r="C509" t="s">
        <v>5</v>
      </c>
      <c r="D509" t="s">
        <v>5101</v>
      </c>
      <c r="E509" t="s">
        <v>353</v>
      </c>
      <c r="F509" t="s">
        <v>5102</v>
      </c>
      <c r="G509" t="s">
        <v>5103</v>
      </c>
    </row>
    <row r="510" spans="1:7" x14ac:dyDescent="0.25">
      <c r="A510" s="1" t="s">
        <v>1506</v>
      </c>
      <c r="B510" t="s">
        <v>1507</v>
      </c>
      <c r="C510" t="s">
        <v>5</v>
      </c>
      <c r="D510" t="s">
        <v>5101</v>
      </c>
      <c r="E510" t="s">
        <v>353</v>
      </c>
      <c r="F510" t="s">
        <v>5102</v>
      </c>
      <c r="G510" t="s">
        <v>5103</v>
      </c>
    </row>
    <row r="511" spans="1:7" x14ac:dyDescent="0.25">
      <c r="A511" s="1" t="s">
        <v>1508</v>
      </c>
      <c r="B511" t="s">
        <v>1509</v>
      </c>
      <c r="C511" t="s">
        <v>5</v>
      </c>
      <c r="D511" t="s">
        <v>5101</v>
      </c>
      <c r="E511" t="s">
        <v>353</v>
      </c>
      <c r="F511" t="s">
        <v>5102</v>
      </c>
      <c r="G511" t="s">
        <v>5103</v>
      </c>
    </row>
    <row r="512" spans="1:7" x14ac:dyDescent="0.25">
      <c r="A512" s="1" t="s">
        <v>1510</v>
      </c>
      <c r="B512" t="s">
        <v>1511</v>
      </c>
      <c r="C512" t="s">
        <v>5</v>
      </c>
      <c r="D512" t="s">
        <v>5101</v>
      </c>
      <c r="E512" t="s">
        <v>353</v>
      </c>
      <c r="F512" t="s">
        <v>5102</v>
      </c>
      <c r="G512" t="s">
        <v>5103</v>
      </c>
    </row>
    <row r="513" spans="1:7" x14ac:dyDescent="0.25">
      <c r="A513" s="1" t="s">
        <v>1512</v>
      </c>
      <c r="B513" t="s">
        <v>1513</v>
      </c>
      <c r="C513" t="s">
        <v>5</v>
      </c>
      <c r="D513" t="s">
        <v>5101</v>
      </c>
      <c r="E513" t="s">
        <v>353</v>
      </c>
      <c r="F513" t="s">
        <v>5102</v>
      </c>
      <c r="G513" t="s">
        <v>5103</v>
      </c>
    </row>
    <row r="514" spans="1:7" x14ac:dyDescent="0.25">
      <c r="A514" s="1" t="s">
        <v>1514</v>
      </c>
      <c r="B514" t="s">
        <v>1515</v>
      </c>
      <c r="C514" t="s">
        <v>5</v>
      </c>
      <c r="D514" t="s">
        <v>5104</v>
      </c>
      <c r="E514" t="s">
        <v>233</v>
      </c>
      <c r="F514" t="s">
        <v>5102</v>
      </c>
      <c r="G514" t="s">
        <v>5103</v>
      </c>
    </row>
    <row r="515" spans="1:7" x14ac:dyDescent="0.25">
      <c r="A515" s="1" t="s">
        <v>1516</v>
      </c>
      <c r="B515" t="s">
        <v>1517</v>
      </c>
      <c r="C515" t="s">
        <v>5</v>
      </c>
      <c r="D515" t="s">
        <v>5101</v>
      </c>
      <c r="E515" t="s">
        <v>233</v>
      </c>
      <c r="F515" t="s">
        <v>5102</v>
      </c>
      <c r="G515" t="s">
        <v>5103</v>
      </c>
    </row>
    <row r="516" spans="1:7" x14ac:dyDescent="0.25">
      <c r="A516" s="1" t="s">
        <v>1518</v>
      </c>
      <c r="B516" t="s">
        <v>1519</v>
      </c>
      <c r="C516" t="s">
        <v>5</v>
      </c>
      <c r="D516" t="s">
        <v>5101</v>
      </c>
      <c r="E516" t="s">
        <v>233</v>
      </c>
      <c r="F516" t="s">
        <v>5102</v>
      </c>
      <c r="G516" t="s">
        <v>5103</v>
      </c>
    </row>
    <row r="517" spans="1:7" x14ac:dyDescent="0.25">
      <c r="A517" s="1" t="s">
        <v>2199</v>
      </c>
      <c r="B517" t="s">
        <v>2200</v>
      </c>
      <c r="C517" t="s">
        <v>5</v>
      </c>
      <c r="D517" t="s">
        <v>5101</v>
      </c>
      <c r="E517" t="s">
        <v>233</v>
      </c>
      <c r="F517" t="s">
        <v>5102</v>
      </c>
      <c r="G517" t="s">
        <v>5103</v>
      </c>
    </row>
    <row r="518" spans="1:7" x14ac:dyDescent="0.25">
      <c r="A518" s="1" t="s">
        <v>1520</v>
      </c>
      <c r="B518" t="s">
        <v>1521</v>
      </c>
      <c r="C518" t="s">
        <v>5</v>
      </c>
      <c r="D518" t="s">
        <v>5101</v>
      </c>
      <c r="E518" t="s">
        <v>233</v>
      </c>
      <c r="F518" t="s">
        <v>5102</v>
      </c>
      <c r="G518" t="s">
        <v>5103</v>
      </c>
    </row>
    <row r="519" spans="1:7" x14ac:dyDescent="0.25">
      <c r="A519" s="1" t="s">
        <v>1522</v>
      </c>
      <c r="B519" t="s">
        <v>1523</v>
      </c>
      <c r="C519" t="s">
        <v>5</v>
      </c>
      <c r="D519" t="s">
        <v>5101</v>
      </c>
      <c r="E519" t="s">
        <v>22</v>
      </c>
      <c r="F519" t="s">
        <v>5102</v>
      </c>
      <c r="G519" t="s">
        <v>5103</v>
      </c>
    </row>
    <row r="520" spans="1:7" x14ac:dyDescent="0.25">
      <c r="A520" s="1" t="s">
        <v>2203</v>
      </c>
      <c r="B520" t="s">
        <v>2204</v>
      </c>
      <c r="C520" t="s">
        <v>5</v>
      </c>
      <c r="D520" t="s">
        <v>5101</v>
      </c>
      <c r="E520" t="s">
        <v>151</v>
      </c>
      <c r="F520" t="s">
        <v>5102</v>
      </c>
      <c r="G520" t="s">
        <v>5103</v>
      </c>
    </row>
    <row r="521" spans="1:7" x14ac:dyDescent="0.25">
      <c r="A521" s="1" t="s">
        <v>1524</v>
      </c>
      <c r="B521" t="s">
        <v>1525</v>
      </c>
      <c r="C521" t="s">
        <v>5</v>
      </c>
      <c r="D521" t="s">
        <v>5101</v>
      </c>
      <c r="E521" t="s">
        <v>42</v>
      </c>
      <c r="F521" t="s">
        <v>5102</v>
      </c>
      <c r="G521" t="s">
        <v>5103</v>
      </c>
    </row>
    <row r="522" spans="1:7" x14ac:dyDescent="0.25">
      <c r="A522" s="1" t="s">
        <v>1526</v>
      </c>
      <c r="B522" t="s">
        <v>1527</v>
      </c>
      <c r="C522" t="s">
        <v>5</v>
      </c>
      <c r="D522" t="s">
        <v>5101</v>
      </c>
      <c r="E522" t="s">
        <v>42</v>
      </c>
      <c r="F522" t="s">
        <v>5102</v>
      </c>
      <c r="G522" t="s">
        <v>5103</v>
      </c>
    </row>
    <row r="523" spans="1:7" x14ac:dyDescent="0.25">
      <c r="A523" s="1" t="s">
        <v>1534</v>
      </c>
      <c r="B523" t="s">
        <v>1535</v>
      </c>
      <c r="C523" t="s">
        <v>5</v>
      </c>
      <c r="D523" t="s">
        <v>5104</v>
      </c>
      <c r="E523" t="s">
        <v>210</v>
      </c>
      <c r="F523" t="s">
        <v>5102</v>
      </c>
      <c r="G523" t="s">
        <v>5103</v>
      </c>
    </row>
    <row r="524" spans="1:7" x14ac:dyDescent="0.25">
      <c r="A524" s="1" t="s">
        <v>2207</v>
      </c>
      <c r="B524" t="s">
        <v>2208</v>
      </c>
      <c r="C524" t="s">
        <v>5</v>
      </c>
      <c r="D524" t="s">
        <v>5101</v>
      </c>
      <c r="E524" t="s">
        <v>210</v>
      </c>
      <c r="F524" t="s">
        <v>5102</v>
      </c>
      <c r="G524" t="s">
        <v>5103</v>
      </c>
    </row>
    <row r="525" spans="1:7" x14ac:dyDescent="0.25">
      <c r="A525" s="1" t="s">
        <v>1536</v>
      </c>
      <c r="B525" t="s">
        <v>1537</v>
      </c>
      <c r="C525" t="s">
        <v>5</v>
      </c>
      <c r="D525" t="s">
        <v>5101</v>
      </c>
      <c r="E525" t="s">
        <v>210</v>
      </c>
      <c r="F525" t="s">
        <v>5102</v>
      </c>
      <c r="G525" t="s">
        <v>5103</v>
      </c>
    </row>
    <row r="526" spans="1:7" x14ac:dyDescent="0.25">
      <c r="A526" s="1" t="s">
        <v>1538</v>
      </c>
      <c r="B526" t="s">
        <v>1539</v>
      </c>
      <c r="C526" t="s">
        <v>5</v>
      </c>
      <c r="D526" t="s">
        <v>5101</v>
      </c>
      <c r="E526" t="s">
        <v>210</v>
      </c>
      <c r="F526" t="s">
        <v>5102</v>
      </c>
      <c r="G526" t="s">
        <v>5103</v>
      </c>
    </row>
    <row r="527" spans="1:7" x14ac:dyDescent="0.25">
      <c r="A527" s="1" t="s">
        <v>2209</v>
      </c>
      <c r="B527" t="s">
        <v>2210</v>
      </c>
      <c r="C527" t="s">
        <v>5</v>
      </c>
      <c r="D527" t="s">
        <v>5101</v>
      </c>
      <c r="E527" t="s">
        <v>210</v>
      </c>
      <c r="F527" t="s">
        <v>5102</v>
      </c>
      <c r="G527" t="s">
        <v>5103</v>
      </c>
    </row>
    <row r="528" spans="1:7" x14ac:dyDescent="0.25">
      <c r="A528" s="1" t="s">
        <v>2211</v>
      </c>
      <c r="B528" t="s">
        <v>2212</v>
      </c>
      <c r="C528" t="s">
        <v>5</v>
      </c>
      <c r="D528" t="s">
        <v>5101</v>
      </c>
      <c r="E528" t="s">
        <v>210</v>
      </c>
      <c r="F528" t="s">
        <v>5102</v>
      </c>
      <c r="G528" t="s">
        <v>5103</v>
      </c>
    </row>
    <row r="529" spans="1:7" x14ac:dyDescent="0.25">
      <c r="A529" s="1" t="s">
        <v>1540</v>
      </c>
      <c r="B529" t="s">
        <v>1541</v>
      </c>
      <c r="C529" t="s">
        <v>5</v>
      </c>
      <c r="D529" t="s">
        <v>5101</v>
      </c>
      <c r="E529" t="s">
        <v>210</v>
      </c>
      <c r="F529" t="s">
        <v>5102</v>
      </c>
      <c r="G529" t="s">
        <v>5103</v>
      </c>
    </row>
    <row r="530" spans="1:7" x14ac:dyDescent="0.25">
      <c r="A530" s="1" t="s">
        <v>1542</v>
      </c>
      <c r="B530" t="s">
        <v>1543</v>
      </c>
      <c r="C530" t="s">
        <v>5</v>
      </c>
      <c r="D530" t="s">
        <v>5104</v>
      </c>
      <c r="E530" t="s">
        <v>68</v>
      </c>
      <c r="F530" t="s">
        <v>5102</v>
      </c>
      <c r="G530" t="s">
        <v>5103</v>
      </c>
    </row>
    <row r="531" spans="1:7" x14ac:dyDescent="0.25">
      <c r="A531" s="1" t="s">
        <v>1547</v>
      </c>
      <c r="B531" t="s">
        <v>1548</v>
      </c>
      <c r="C531" t="s">
        <v>5</v>
      </c>
      <c r="D531" t="s">
        <v>5104</v>
      </c>
      <c r="E531" t="s">
        <v>68</v>
      </c>
      <c r="F531" t="s">
        <v>5102</v>
      </c>
      <c r="G531" t="s">
        <v>5103</v>
      </c>
    </row>
    <row r="532" spans="1:7" x14ac:dyDescent="0.25">
      <c r="A532" s="1" t="s">
        <v>1553</v>
      </c>
      <c r="B532" t="s">
        <v>1554</v>
      </c>
      <c r="C532" t="s">
        <v>5</v>
      </c>
      <c r="D532" t="s">
        <v>5101</v>
      </c>
      <c r="E532" t="s">
        <v>68</v>
      </c>
      <c r="F532" t="s">
        <v>5102</v>
      </c>
      <c r="G532" t="s">
        <v>5103</v>
      </c>
    </row>
    <row r="533" spans="1:7" x14ac:dyDescent="0.25">
      <c r="A533" s="1" t="s">
        <v>1557</v>
      </c>
      <c r="B533" t="s">
        <v>1558</v>
      </c>
      <c r="C533" t="s">
        <v>5</v>
      </c>
      <c r="D533" t="s">
        <v>5101</v>
      </c>
      <c r="E533" t="s">
        <v>68</v>
      </c>
      <c r="F533" t="s">
        <v>5102</v>
      </c>
      <c r="G533" t="s">
        <v>5103</v>
      </c>
    </row>
    <row r="534" spans="1:7" x14ac:dyDescent="0.25">
      <c r="A534" s="1" t="s">
        <v>1559</v>
      </c>
      <c r="B534" t="s">
        <v>1560</v>
      </c>
      <c r="C534" t="s">
        <v>5</v>
      </c>
      <c r="D534" t="s">
        <v>5101</v>
      </c>
      <c r="E534" t="s">
        <v>68</v>
      </c>
      <c r="F534" t="s">
        <v>5102</v>
      </c>
      <c r="G534" t="s">
        <v>5103</v>
      </c>
    </row>
    <row r="535" spans="1:7" x14ac:dyDescent="0.25">
      <c r="A535" s="1" t="s">
        <v>2221</v>
      </c>
      <c r="B535" t="s">
        <v>2222</v>
      </c>
      <c r="C535" t="s">
        <v>5</v>
      </c>
      <c r="D535" t="s">
        <v>5101</v>
      </c>
      <c r="E535" t="s">
        <v>68</v>
      </c>
      <c r="F535" t="s">
        <v>5102</v>
      </c>
      <c r="G535" t="s">
        <v>5103</v>
      </c>
    </row>
    <row r="536" spans="1:7" x14ac:dyDescent="0.25">
      <c r="A536" s="1" t="s">
        <v>1563</v>
      </c>
      <c r="B536" t="s">
        <v>1564</v>
      </c>
      <c r="C536" t="s">
        <v>5</v>
      </c>
      <c r="D536" t="s">
        <v>5101</v>
      </c>
      <c r="E536" t="s">
        <v>59</v>
      </c>
      <c r="F536" t="s">
        <v>5102</v>
      </c>
      <c r="G536" t="s">
        <v>5103</v>
      </c>
    </row>
    <row r="537" spans="1:7" x14ac:dyDescent="0.25">
      <c r="A537" s="1" t="s">
        <v>2223</v>
      </c>
      <c r="B537" t="s">
        <v>2224</v>
      </c>
      <c r="C537" t="s">
        <v>5</v>
      </c>
      <c r="D537" t="s">
        <v>5101</v>
      </c>
      <c r="E537" t="s">
        <v>59</v>
      </c>
      <c r="F537" t="s">
        <v>5102</v>
      </c>
      <c r="G537" t="s">
        <v>5103</v>
      </c>
    </row>
    <row r="538" spans="1:7" x14ac:dyDescent="0.25">
      <c r="A538" s="1" t="s">
        <v>2225</v>
      </c>
      <c r="B538" t="s">
        <v>2226</v>
      </c>
      <c r="C538" t="s">
        <v>5</v>
      </c>
      <c r="D538" t="s">
        <v>5101</v>
      </c>
      <c r="E538" t="s">
        <v>59</v>
      </c>
      <c r="F538" t="s">
        <v>5102</v>
      </c>
      <c r="G538" t="s">
        <v>5103</v>
      </c>
    </row>
    <row r="539" spans="1:7" x14ac:dyDescent="0.25">
      <c r="A539" s="1" t="s">
        <v>1565</v>
      </c>
      <c r="B539" t="s">
        <v>1566</v>
      </c>
      <c r="C539" t="s">
        <v>5</v>
      </c>
      <c r="D539" t="s">
        <v>5101</v>
      </c>
      <c r="E539" t="s">
        <v>39</v>
      </c>
      <c r="F539" t="s">
        <v>5102</v>
      </c>
      <c r="G539" t="s">
        <v>5103</v>
      </c>
    </row>
    <row r="540" spans="1:7" x14ac:dyDescent="0.25">
      <c r="A540" s="1" t="s">
        <v>1573</v>
      </c>
      <c r="B540" t="s">
        <v>1574</v>
      </c>
      <c r="C540" t="s">
        <v>5</v>
      </c>
      <c r="D540" t="s">
        <v>5101</v>
      </c>
      <c r="E540" t="s">
        <v>6</v>
      </c>
      <c r="F540" t="s">
        <v>5102</v>
      </c>
      <c r="G540" t="s">
        <v>5103</v>
      </c>
    </row>
    <row r="541" spans="1:7" x14ac:dyDescent="0.25">
      <c r="A541" s="1" t="s">
        <v>1575</v>
      </c>
      <c r="B541" t="s">
        <v>1576</v>
      </c>
      <c r="C541" t="s">
        <v>5</v>
      </c>
      <c r="D541" t="s">
        <v>5101</v>
      </c>
      <c r="E541" t="s">
        <v>6</v>
      </c>
      <c r="F541" t="s">
        <v>5102</v>
      </c>
      <c r="G541" t="s">
        <v>5103</v>
      </c>
    </row>
    <row r="542" spans="1:7" x14ac:dyDescent="0.25">
      <c r="A542" s="1" t="s">
        <v>1579</v>
      </c>
      <c r="B542" t="s">
        <v>1580</v>
      </c>
      <c r="C542" t="s">
        <v>5</v>
      </c>
      <c r="D542" t="s">
        <v>5101</v>
      </c>
      <c r="E542" t="s">
        <v>6</v>
      </c>
      <c r="F542" t="s">
        <v>5102</v>
      </c>
      <c r="G542" t="s">
        <v>5103</v>
      </c>
    </row>
    <row r="543" spans="1:7" x14ac:dyDescent="0.25">
      <c r="A543" s="1" t="s">
        <v>1581</v>
      </c>
      <c r="B543" t="s">
        <v>1582</v>
      </c>
      <c r="C543" t="s">
        <v>5</v>
      </c>
      <c r="D543" t="s">
        <v>5101</v>
      </c>
      <c r="E543" t="s">
        <v>6</v>
      </c>
      <c r="F543" t="s">
        <v>5102</v>
      </c>
      <c r="G543" t="s">
        <v>5103</v>
      </c>
    </row>
    <row r="544" spans="1:7" x14ac:dyDescent="0.25">
      <c r="A544" s="1" t="s">
        <v>1583</v>
      </c>
      <c r="B544" t="s">
        <v>1584</v>
      </c>
      <c r="C544" t="s">
        <v>5</v>
      </c>
      <c r="D544" t="s">
        <v>5101</v>
      </c>
      <c r="E544" t="s">
        <v>6</v>
      </c>
      <c r="F544" t="s">
        <v>5102</v>
      </c>
      <c r="G544" t="s">
        <v>5103</v>
      </c>
    </row>
    <row r="545" spans="1:7" x14ac:dyDescent="0.25">
      <c r="A545" s="1" t="s">
        <v>1585</v>
      </c>
      <c r="B545" t="s">
        <v>1586</v>
      </c>
      <c r="C545" t="s">
        <v>5</v>
      </c>
      <c r="D545" t="s">
        <v>5101</v>
      </c>
      <c r="E545" t="s">
        <v>6</v>
      </c>
      <c r="F545" t="s">
        <v>5102</v>
      </c>
      <c r="G545" t="s">
        <v>5103</v>
      </c>
    </row>
    <row r="546" spans="1:7" x14ac:dyDescent="0.25">
      <c r="A546" s="1" t="s">
        <v>1589</v>
      </c>
      <c r="B546" t="s">
        <v>1590</v>
      </c>
      <c r="C546" t="s">
        <v>5</v>
      </c>
      <c r="D546" t="s">
        <v>5101</v>
      </c>
      <c r="E546" t="s">
        <v>22</v>
      </c>
      <c r="F546" t="s">
        <v>5102</v>
      </c>
      <c r="G546" t="s">
        <v>5103</v>
      </c>
    </row>
    <row r="547" spans="1:7" x14ac:dyDescent="0.25">
      <c r="A547" s="1" t="s">
        <v>1591</v>
      </c>
      <c r="B547" t="s">
        <v>1592</v>
      </c>
      <c r="C547" t="s">
        <v>5</v>
      </c>
      <c r="D547" t="s">
        <v>5101</v>
      </c>
      <c r="E547" t="s">
        <v>49</v>
      </c>
      <c r="F547" t="s">
        <v>5102</v>
      </c>
      <c r="G547" t="s">
        <v>5103</v>
      </c>
    </row>
    <row r="548" spans="1:7" x14ac:dyDescent="0.25">
      <c r="A548" s="1" t="s">
        <v>1593</v>
      </c>
      <c r="B548" t="s">
        <v>1594</v>
      </c>
      <c r="C548" t="s">
        <v>5</v>
      </c>
      <c r="D548" t="s">
        <v>5101</v>
      </c>
      <c r="E548" t="s">
        <v>49</v>
      </c>
      <c r="F548" t="s">
        <v>5102</v>
      </c>
      <c r="G548" t="s">
        <v>5103</v>
      </c>
    </row>
    <row r="549" spans="1:7" x14ac:dyDescent="0.25">
      <c r="A549" s="1" t="s">
        <v>1597</v>
      </c>
      <c r="B549" t="s">
        <v>1598</v>
      </c>
      <c r="C549" t="s">
        <v>5</v>
      </c>
      <c r="D549" t="s">
        <v>5101</v>
      </c>
      <c r="E549" t="s">
        <v>49</v>
      </c>
      <c r="F549" t="s">
        <v>5102</v>
      </c>
      <c r="G549" t="s">
        <v>5103</v>
      </c>
    </row>
    <row r="550" spans="1:7" x14ac:dyDescent="0.25">
      <c r="A550" s="1" t="s">
        <v>1599</v>
      </c>
      <c r="B550" t="s">
        <v>1600</v>
      </c>
      <c r="C550" t="s">
        <v>5</v>
      </c>
      <c r="D550" t="s">
        <v>5101</v>
      </c>
      <c r="E550" t="s">
        <v>210</v>
      </c>
      <c r="F550" t="s">
        <v>5102</v>
      </c>
      <c r="G550" t="s">
        <v>5103</v>
      </c>
    </row>
    <row r="551" spans="1:7" x14ac:dyDescent="0.25">
      <c r="A551" s="1" t="s">
        <v>1601</v>
      </c>
      <c r="B551" t="s">
        <v>1602</v>
      </c>
      <c r="C551" t="s">
        <v>5</v>
      </c>
      <c r="D551" t="s">
        <v>5101</v>
      </c>
      <c r="E551" t="s">
        <v>210</v>
      </c>
      <c r="F551" t="s">
        <v>5102</v>
      </c>
      <c r="G551" t="s">
        <v>5103</v>
      </c>
    </row>
    <row r="552" spans="1:7" x14ac:dyDescent="0.25">
      <c r="A552" s="1" t="s">
        <v>1603</v>
      </c>
      <c r="B552" t="s">
        <v>1604</v>
      </c>
      <c r="C552" t="s">
        <v>5</v>
      </c>
      <c r="D552" t="s">
        <v>5101</v>
      </c>
      <c r="E552" t="s">
        <v>310</v>
      </c>
      <c r="F552" t="s">
        <v>5102</v>
      </c>
      <c r="G552" t="s">
        <v>5103</v>
      </c>
    </row>
    <row r="553" spans="1:7" x14ac:dyDescent="0.25">
      <c r="A553" s="1" t="s">
        <v>1605</v>
      </c>
      <c r="B553" t="s">
        <v>1606</v>
      </c>
      <c r="C553" t="s">
        <v>5</v>
      </c>
      <c r="D553" t="s">
        <v>5101</v>
      </c>
      <c r="E553" t="s">
        <v>6</v>
      </c>
      <c r="F553" t="s">
        <v>5102</v>
      </c>
      <c r="G553" t="s">
        <v>5103</v>
      </c>
    </row>
    <row r="554" spans="1:7" x14ac:dyDescent="0.25">
      <c r="A554" s="1" t="s">
        <v>1607</v>
      </c>
      <c r="B554" t="s">
        <v>1608</v>
      </c>
      <c r="C554" t="s">
        <v>5</v>
      </c>
      <c r="D554" t="s">
        <v>5101</v>
      </c>
      <c r="E554" t="s">
        <v>6</v>
      </c>
      <c r="F554" t="s">
        <v>5102</v>
      </c>
      <c r="G554" t="s">
        <v>5103</v>
      </c>
    </row>
    <row r="555" spans="1:7" x14ac:dyDescent="0.25">
      <c r="A555" s="1" t="s">
        <v>1609</v>
      </c>
      <c r="B555" t="s">
        <v>1610</v>
      </c>
      <c r="C555" t="s">
        <v>5</v>
      </c>
      <c r="D555" t="s">
        <v>5101</v>
      </c>
      <c r="E555" t="s">
        <v>6</v>
      </c>
      <c r="F555" t="s">
        <v>5102</v>
      </c>
      <c r="G555" t="s">
        <v>5103</v>
      </c>
    </row>
    <row r="556" spans="1:7" x14ac:dyDescent="0.25">
      <c r="A556" s="1" t="s">
        <v>1611</v>
      </c>
      <c r="B556" t="s">
        <v>1612</v>
      </c>
      <c r="C556" t="s">
        <v>5</v>
      </c>
      <c r="D556" t="s">
        <v>5101</v>
      </c>
      <c r="E556" t="s">
        <v>6</v>
      </c>
      <c r="F556" t="s">
        <v>5102</v>
      </c>
      <c r="G556" t="s">
        <v>5103</v>
      </c>
    </row>
    <row r="557" spans="1:7" x14ac:dyDescent="0.25">
      <c r="A557" s="1" t="s">
        <v>1615</v>
      </c>
      <c r="B557" t="s">
        <v>1616</v>
      </c>
      <c r="C557" t="s">
        <v>5</v>
      </c>
      <c r="D557" t="s">
        <v>5101</v>
      </c>
      <c r="E557" t="s">
        <v>6</v>
      </c>
      <c r="F557" t="s">
        <v>5102</v>
      </c>
      <c r="G557" t="s">
        <v>5103</v>
      </c>
    </row>
    <row r="558" spans="1:7" x14ac:dyDescent="0.25">
      <c r="A558" s="1" t="s">
        <v>1625</v>
      </c>
      <c r="B558" t="s">
        <v>1626</v>
      </c>
      <c r="C558" t="s">
        <v>5</v>
      </c>
      <c r="D558" t="s">
        <v>5101</v>
      </c>
      <c r="E558" t="s">
        <v>59</v>
      </c>
      <c r="F558" t="s">
        <v>5102</v>
      </c>
      <c r="G558" t="s">
        <v>5103</v>
      </c>
    </row>
    <row r="559" spans="1:7" x14ac:dyDescent="0.25">
      <c r="A559" s="1" t="s">
        <v>1627</v>
      </c>
      <c r="B559" t="s">
        <v>1628</v>
      </c>
      <c r="C559" t="s">
        <v>5</v>
      </c>
      <c r="D559" t="s">
        <v>5101</v>
      </c>
      <c r="E559" t="s">
        <v>50</v>
      </c>
      <c r="F559" t="s">
        <v>5102</v>
      </c>
      <c r="G559" t="s">
        <v>5103</v>
      </c>
    </row>
    <row r="560" spans="1:7" x14ac:dyDescent="0.25">
      <c r="A560" s="1" t="s">
        <v>1629</v>
      </c>
      <c r="B560" t="s">
        <v>1630</v>
      </c>
      <c r="C560" t="s">
        <v>5</v>
      </c>
      <c r="D560" t="s">
        <v>5101</v>
      </c>
      <c r="E560" t="s">
        <v>50</v>
      </c>
      <c r="F560" t="s">
        <v>5102</v>
      </c>
      <c r="G560" t="s">
        <v>5103</v>
      </c>
    </row>
    <row r="561" spans="1:7" x14ac:dyDescent="0.25">
      <c r="A561" s="1" t="s">
        <v>1639</v>
      </c>
      <c r="B561" t="s">
        <v>1640</v>
      </c>
      <c r="C561" t="s">
        <v>5</v>
      </c>
      <c r="D561" t="s">
        <v>5101</v>
      </c>
      <c r="E561" t="s">
        <v>59</v>
      </c>
      <c r="F561" t="s">
        <v>5102</v>
      </c>
      <c r="G561" t="s">
        <v>5103</v>
      </c>
    </row>
    <row r="562" spans="1:7" x14ac:dyDescent="0.25">
      <c r="A562" s="1" t="s">
        <v>1643</v>
      </c>
      <c r="B562" t="s">
        <v>1644</v>
      </c>
      <c r="C562" t="s">
        <v>5</v>
      </c>
      <c r="D562" t="s">
        <v>5101</v>
      </c>
      <c r="E562" t="s">
        <v>26</v>
      </c>
      <c r="F562" t="s">
        <v>5102</v>
      </c>
      <c r="G562" t="s">
        <v>5103</v>
      </c>
    </row>
    <row r="563" spans="1:7" x14ac:dyDescent="0.25">
      <c r="A563" s="1" t="s">
        <v>2233</v>
      </c>
      <c r="B563" t="s">
        <v>2234</v>
      </c>
      <c r="C563" t="s">
        <v>5</v>
      </c>
      <c r="D563" t="s">
        <v>5101</v>
      </c>
      <c r="E563" t="s">
        <v>26</v>
      </c>
      <c r="F563" t="s">
        <v>5102</v>
      </c>
      <c r="G563" t="s">
        <v>5103</v>
      </c>
    </row>
    <row r="564" spans="1:7" x14ac:dyDescent="0.25">
      <c r="A564" s="1" t="s">
        <v>1645</v>
      </c>
      <c r="B564" t="s">
        <v>1646</v>
      </c>
      <c r="C564" t="s">
        <v>5</v>
      </c>
      <c r="D564" t="s">
        <v>5101</v>
      </c>
      <c r="E564" t="s">
        <v>26</v>
      </c>
      <c r="F564" t="s">
        <v>5102</v>
      </c>
      <c r="G564" t="s">
        <v>5103</v>
      </c>
    </row>
    <row r="565" spans="1:7" x14ac:dyDescent="0.25">
      <c r="A565" s="1" t="s">
        <v>1647</v>
      </c>
      <c r="B565" t="s">
        <v>1648</v>
      </c>
      <c r="C565" t="s">
        <v>5</v>
      </c>
      <c r="D565" t="s">
        <v>5101</v>
      </c>
      <c r="E565" t="s">
        <v>26</v>
      </c>
      <c r="F565" t="s">
        <v>5102</v>
      </c>
      <c r="G565" t="s">
        <v>5103</v>
      </c>
    </row>
    <row r="566" spans="1:7" x14ac:dyDescent="0.25">
      <c r="A566" s="1" t="s">
        <v>1649</v>
      </c>
      <c r="B566" t="s">
        <v>1650</v>
      </c>
      <c r="C566" t="s">
        <v>5</v>
      </c>
      <c r="D566" t="s">
        <v>5101</v>
      </c>
      <c r="E566" t="s">
        <v>205</v>
      </c>
      <c r="F566" t="s">
        <v>5102</v>
      </c>
      <c r="G566" t="s">
        <v>5103</v>
      </c>
    </row>
    <row r="567" spans="1:7" x14ac:dyDescent="0.25">
      <c r="A567" s="1" t="s">
        <v>1651</v>
      </c>
      <c r="B567" t="s">
        <v>1652</v>
      </c>
      <c r="C567" t="s">
        <v>5</v>
      </c>
      <c r="D567" t="s">
        <v>5101</v>
      </c>
      <c r="E567" t="s">
        <v>205</v>
      </c>
      <c r="F567" t="s">
        <v>5102</v>
      </c>
      <c r="G567" t="s">
        <v>5103</v>
      </c>
    </row>
    <row r="568" spans="1:7" x14ac:dyDescent="0.25">
      <c r="A568" s="1" t="s">
        <v>1653</v>
      </c>
      <c r="B568" t="s">
        <v>1654</v>
      </c>
      <c r="C568" t="s">
        <v>5</v>
      </c>
      <c r="D568" t="s">
        <v>5101</v>
      </c>
      <c r="E568" t="s">
        <v>42</v>
      </c>
      <c r="F568" t="s">
        <v>5102</v>
      </c>
      <c r="G568" t="s">
        <v>5103</v>
      </c>
    </row>
    <row r="569" spans="1:7" x14ac:dyDescent="0.25">
      <c r="A569" s="1" t="s">
        <v>1655</v>
      </c>
      <c r="B569" t="s">
        <v>1656</v>
      </c>
      <c r="C569" t="s">
        <v>5</v>
      </c>
      <c r="D569" t="s">
        <v>5101</v>
      </c>
      <c r="E569" t="s">
        <v>42</v>
      </c>
      <c r="F569" t="s">
        <v>5102</v>
      </c>
      <c r="G569" t="s">
        <v>5103</v>
      </c>
    </row>
    <row r="570" spans="1:7" x14ac:dyDescent="0.25">
      <c r="A570" s="1" t="s">
        <v>1657</v>
      </c>
      <c r="B570" t="s">
        <v>1658</v>
      </c>
      <c r="C570" t="s">
        <v>5</v>
      </c>
      <c r="D570" t="s">
        <v>5101</v>
      </c>
      <c r="E570" t="s">
        <v>42</v>
      </c>
      <c r="F570" t="s">
        <v>5102</v>
      </c>
      <c r="G570" t="s">
        <v>5103</v>
      </c>
    </row>
    <row r="571" spans="1:7" x14ac:dyDescent="0.25">
      <c r="A571" s="1" t="s">
        <v>1659</v>
      </c>
      <c r="B571" t="s">
        <v>1660</v>
      </c>
      <c r="C571" t="s">
        <v>5</v>
      </c>
      <c r="D571" t="s">
        <v>5101</v>
      </c>
      <c r="E571" t="s">
        <v>42</v>
      </c>
      <c r="F571" t="s">
        <v>5102</v>
      </c>
      <c r="G571" t="s">
        <v>5103</v>
      </c>
    </row>
    <row r="572" spans="1:7" x14ac:dyDescent="0.25">
      <c r="A572" s="1" t="s">
        <v>1661</v>
      </c>
      <c r="B572" t="s">
        <v>1662</v>
      </c>
      <c r="C572" t="s">
        <v>5</v>
      </c>
      <c r="D572" t="s">
        <v>5101</v>
      </c>
      <c r="E572" t="s">
        <v>42</v>
      </c>
      <c r="F572" t="s">
        <v>5102</v>
      </c>
      <c r="G572" t="s">
        <v>5103</v>
      </c>
    </row>
    <row r="573" spans="1:7" x14ac:dyDescent="0.25">
      <c r="A573" s="1" t="s">
        <v>1663</v>
      </c>
      <c r="B573" t="s">
        <v>1664</v>
      </c>
      <c r="C573" t="s">
        <v>5</v>
      </c>
      <c r="D573" t="s">
        <v>5101</v>
      </c>
      <c r="E573" t="s">
        <v>42</v>
      </c>
      <c r="F573" t="s">
        <v>5102</v>
      </c>
      <c r="G573" t="s">
        <v>5103</v>
      </c>
    </row>
    <row r="574" spans="1:7" x14ac:dyDescent="0.25">
      <c r="A574" s="1" t="s">
        <v>1665</v>
      </c>
      <c r="B574" t="s">
        <v>1666</v>
      </c>
      <c r="C574" t="s">
        <v>5</v>
      </c>
      <c r="D574" t="s">
        <v>5101</v>
      </c>
      <c r="E574" t="s">
        <v>42</v>
      </c>
      <c r="F574" t="s">
        <v>5102</v>
      </c>
      <c r="G574" t="s">
        <v>5103</v>
      </c>
    </row>
    <row r="575" spans="1:7" x14ac:dyDescent="0.25">
      <c r="A575" s="1" t="s">
        <v>1667</v>
      </c>
      <c r="B575" t="s">
        <v>1668</v>
      </c>
      <c r="C575" t="s">
        <v>5</v>
      </c>
      <c r="D575" t="s">
        <v>5101</v>
      </c>
      <c r="E575" t="s">
        <v>42</v>
      </c>
      <c r="F575" t="s">
        <v>5102</v>
      </c>
      <c r="G575" t="s">
        <v>5103</v>
      </c>
    </row>
    <row r="576" spans="1:7" x14ac:dyDescent="0.25">
      <c r="A576" s="1" t="s">
        <v>1669</v>
      </c>
      <c r="B576" t="s">
        <v>1670</v>
      </c>
      <c r="C576" t="s">
        <v>5</v>
      </c>
      <c r="D576" t="s">
        <v>5101</v>
      </c>
      <c r="E576" t="s">
        <v>23</v>
      </c>
      <c r="F576" t="s">
        <v>5102</v>
      </c>
      <c r="G576" t="s">
        <v>5103</v>
      </c>
    </row>
    <row r="577" spans="1:7" x14ac:dyDescent="0.25">
      <c r="A577" s="1" t="s">
        <v>1675</v>
      </c>
      <c r="B577" t="s">
        <v>1676</v>
      </c>
      <c r="C577" t="s">
        <v>5</v>
      </c>
      <c r="D577" t="s">
        <v>5101</v>
      </c>
      <c r="E577" t="s">
        <v>23</v>
      </c>
      <c r="F577" t="s">
        <v>5102</v>
      </c>
      <c r="G577" t="s">
        <v>5103</v>
      </c>
    </row>
    <row r="578" spans="1:7" x14ac:dyDescent="0.25">
      <c r="A578" s="1" t="s">
        <v>1679</v>
      </c>
      <c r="B578" t="s">
        <v>1680</v>
      </c>
      <c r="C578" t="s">
        <v>5</v>
      </c>
      <c r="D578" t="s">
        <v>5101</v>
      </c>
      <c r="E578" t="s">
        <v>68</v>
      </c>
      <c r="F578" t="s">
        <v>5102</v>
      </c>
      <c r="G578" t="s">
        <v>5103</v>
      </c>
    </row>
    <row r="579" spans="1:7" x14ac:dyDescent="0.25">
      <c r="A579" s="1" t="s">
        <v>2239</v>
      </c>
      <c r="B579" t="s">
        <v>2240</v>
      </c>
      <c r="C579" t="s">
        <v>5</v>
      </c>
      <c r="D579" t="s">
        <v>5101</v>
      </c>
      <c r="E579" t="s">
        <v>68</v>
      </c>
      <c r="F579" t="s">
        <v>5102</v>
      </c>
      <c r="G579" t="s">
        <v>5103</v>
      </c>
    </row>
    <row r="580" spans="1:7" x14ac:dyDescent="0.25">
      <c r="A580" s="1" t="s">
        <v>1685</v>
      </c>
      <c r="B580" t="s">
        <v>1686</v>
      </c>
      <c r="C580" t="s">
        <v>5</v>
      </c>
      <c r="D580" t="s">
        <v>5101</v>
      </c>
      <c r="E580" t="s">
        <v>68</v>
      </c>
      <c r="F580" t="s">
        <v>5102</v>
      </c>
      <c r="G580" t="s">
        <v>5103</v>
      </c>
    </row>
    <row r="581" spans="1:7" x14ac:dyDescent="0.25">
      <c r="A581" s="1" t="s">
        <v>2245</v>
      </c>
      <c r="B581" t="s">
        <v>2246</v>
      </c>
      <c r="C581" t="s">
        <v>5</v>
      </c>
      <c r="D581" t="s">
        <v>5101</v>
      </c>
      <c r="E581" t="s">
        <v>49</v>
      </c>
      <c r="F581" t="s">
        <v>5102</v>
      </c>
      <c r="G581" t="s">
        <v>5103</v>
      </c>
    </row>
    <row r="582" spans="1:7" x14ac:dyDescent="0.25">
      <c r="A582" s="1" t="s">
        <v>1695</v>
      </c>
      <c r="B582" t="s">
        <v>1696</v>
      </c>
      <c r="C582" t="s">
        <v>5</v>
      </c>
      <c r="D582" t="s">
        <v>5101</v>
      </c>
      <c r="E582" t="s">
        <v>49</v>
      </c>
      <c r="F582" t="s">
        <v>5102</v>
      </c>
      <c r="G582" t="s">
        <v>5103</v>
      </c>
    </row>
    <row r="583" spans="1:7" x14ac:dyDescent="0.25">
      <c r="A583" s="1" t="s">
        <v>1697</v>
      </c>
      <c r="B583" t="s">
        <v>1698</v>
      </c>
      <c r="C583" t="s">
        <v>5</v>
      </c>
      <c r="D583" t="s">
        <v>5101</v>
      </c>
      <c r="E583" t="s">
        <v>49</v>
      </c>
      <c r="F583" t="s">
        <v>5102</v>
      </c>
      <c r="G583" t="s">
        <v>5103</v>
      </c>
    </row>
    <row r="584" spans="1:7" x14ac:dyDescent="0.25">
      <c r="A584" s="1" t="s">
        <v>1715</v>
      </c>
      <c r="B584" t="s">
        <v>1716</v>
      </c>
      <c r="C584" t="s">
        <v>5</v>
      </c>
      <c r="D584" t="s">
        <v>5101</v>
      </c>
      <c r="E584" t="s">
        <v>353</v>
      </c>
      <c r="F584" t="s">
        <v>5102</v>
      </c>
      <c r="G584" t="s">
        <v>5103</v>
      </c>
    </row>
    <row r="585" spans="1:7" x14ac:dyDescent="0.25">
      <c r="A585" s="1" t="s">
        <v>1717</v>
      </c>
      <c r="B585" t="s">
        <v>1718</v>
      </c>
      <c r="C585" t="s">
        <v>5</v>
      </c>
      <c r="D585" t="s">
        <v>5101</v>
      </c>
      <c r="E585" t="s">
        <v>6</v>
      </c>
      <c r="F585" t="s">
        <v>5102</v>
      </c>
      <c r="G585" t="s">
        <v>5103</v>
      </c>
    </row>
    <row r="586" spans="1:7" x14ac:dyDescent="0.25">
      <c r="A586" s="1" t="s">
        <v>1719</v>
      </c>
      <c r="B586" t="s">
        <v>1720</v>
      </c>
      <c r="C586" t="s">
        <v>5</v>
      </c>
      <c r="D586" t="s">
        <v>5101</v>
      </c>
      <c r="E586" t="s">
        <v>6</v>
      </c>
      <c r="F586" t="s">
        <v>5102</v>
      </c>
      <c r="G586" t="s">
        <v>5103</v>
      </c>
    </row>
    <row r="587" spans="1:7" x14ac:dyDescent="0.25">
      <c r="A587" s="1" t="s">
        <v>1721</v>
      </c>
      <c r="B587" t="s">
        <v>1722</v>
      </c>
      <c r="C587" t="s">
        <v>5</v>
      </c>
      <c r="D587" t="s">
        <v>5101</v>
      </c>
      <c r="E587" t="s">
        <v>6</v>
      </c>
      <c r="F587" t="s">
        <v>5102</v>
      </c>
      <c r="G587" t="s">
        <v>5103</v>
      </c>
    </row>
    <row r="588" spans="1:7" x14ac:dyDescent="0.25">
      <c r="A588" s="1" t="s">
        <v>2247</v>
      </c>
      <c r="B588" t="s">
        <v>2248</v>
      </c>
      <c r="C588" t="s">
        <v>5</v>
      </c>
      <c r="D588" t="s">
        <v>5101</v>
      </c>
      <c r="E588" t="s">
        <v>6</v>
      </c>
      <c r="F588" t="s">
        <v>5102</v>
      </c>
      <c r="G588" t="s">
        <v>5103</v>
      </c>
    </row>
    <row r="589" spans="1:7" x14ac:dyDescent="0.25">
      <c r="A589" s="1" t="s">
        <v>1729</v>
      </c>
      <c r="B589" t="s">
        <v>1730</v>
      </c>
      <c r="C589" t="s">
        <v>5</v>
      </c>
      <c r="D589" t="s">
        <v>5101</v>
      </c>
      <c r="E589" t="s">
        <v>42</v>
      </c>
      <c r="F589" t="s">
        <v>5102</v>
      </c>
      <c r="G589" t="s">
        <v>5103</v>
      </c>
    </row>
    <row r="590" spans="1:7" x14ac:dyDescent="0.25">
      <c r="A590" s="1" t="s">
        <v>1731</v>
      </c>
      <c r="B590" t="s">
        <v>1732</v>
      </c>
      <c r="C590" t="s">
        <v>5</v>
      </c>
      <c r="D590" t="s">
        <v>5101</v>
      </c>
      <c r="E590" t="s">
        <v>42</v>
      </c>
      <c r="F590" t="s">
        <v>5102</v>
      </c>
      <c r="G590" t="s">
        <v>5103</v>
      </c>
    </row>
    <row r="591" spans="1:7" x14ac:dyDescent="0.25">
      <c r="A591" s="1" t="s">
        <v>1733</v>
      </c>
      <c r="B591" t="s">
        <v>1734</v>
      </c>
      <c r="C591" t="s">
        <v>5</v>
      </c>
      <c r="D591" t="s">
        <v>5101</v>
      </c>
      <c r="E591" t="s">
        <v>42</v>
      </c>
      <c r="F591" t="s">
        <v>5102</v>
      </c>
      <c r="G591" t="s">
        <v>5103</v>
      </c>
    </row>
    <row r="592" spans="1:7" x14ac:dyDescent="0.25">
      <c r="A592" s="1" t="s">
        <v>1735</v>
      </c>
      <c r="B592" t="s">
        <v>1736</v>
      </c>
      <c r="C592" t="s">
        <v>5</v>
      </c>
      <c r="D592" t="s">
        <v>5101</v>
      </c>
      <c r="E592" t="s">
        <v>23</v>
      </c>
      <c r="F592" t="s">
        <v>5102</v>
      </c>
      <c r="G592" t="s">
        <v>5103</v>
      </c>
    </row>
    <row r="593" spans="1:7" x14ac:dyDescent="0.25">
      <c r="A593" s="1" t="s">
        <v>2253</v>
      </c>
      <c r="B593" t="s">
        <v>2254</v>
      </c>
      <c r="C593" t="s">
        <v>5</v>
      </c>
      <c r="D593" t="s">
        <v>5101</v>
      </c>
      <c r="E593" t="s">
        <v>49</v>
      </c>
      <c r="F593" t="s">
        <v>5102</v>
      </c>
      <c r="G593" t="s">
        <v>5103</v>
      </c>
    </row>
    <row r="594" spans="1:7" x14ac:dyDescent="0.25">
      <c r="A594" s="1" t="s">
        <v>2259</v>
      </c>
      <c r="B594" t="s">
        <v>2260</v>
      </c>
      <c r="C594" t="s">
        <v>1741</v>
      </c>
      <c r="D594" t="s">
        <v>5106</v>
      </c>
      <c r="E594" t="s">
        <v>510</v>
      </c>
      <c r="F594" t="s">
        <v>5102</v>
      </c>
      <c r="G594" t="s">
        <v>5103</v>
      </c>
    </row>
    <row r="595" spans="1:7" x14ac:dyDescent="0.25">
      <c r="A595" s="1" t="s">
        <v>2261</v>
      </c>
      <c r="B595" t="s">
        <v>2262</v>
      </c>
      <c r="C595" t="s">
        <v>1746</v>
      </c>
      <c r="D595" t="s">
        <v>5105</v>
      </c>
      <c r="E595" t="s">
        <v>210</v>
      </c>
      <c r="F595" t="s">
        <v>5102</v>
      </c>
      <c r="G595" t="s">
        <v>5103</v>
      </c>
    </row>
    <row r="596" spans="1:7" x14ac:dyDescent="0.25">
      <c r="A596" s="1" t="s">
        <v>2263</v>
      </c>
      <c r="B596" t="s">
        <v>2264</v>
      </c>
      <c r="C596" t="s">
        <v>1746</v>
      </c>
      <c r="D596" t="s">
        <v>5105</v>
      </c>
      <c r="E596" t="s">
        <v>510</v>
      </c>
      <c r="F596" t="s">
        <v>5102</v>
      </c>
      <c r="G596" t="s">
        <v>5103</v>
      </c>
    </row>
    <row r="597" spans="1:7" x14ac:dyDescent="0.25">
      <c r="A597" s="1" t="s">
        <v>2267</v>
      </c>
      <c r="B597" t="s">
        <v>2268</v>
      </c>
      <c r="C597" t="s">
        <v>1741</v>
      </c>
      <c r="D597" t="s">
        <v>5106</v>
      </c>
      <c r="E597" t="s">
        <v>510</v>
      </c>
      <c r="F597" t="s">
        <v>5102</v>
      </c>
      <c r="G597" t="s">
        <v>5103</v>
      </c>
    </row>
    <row r="598" spans="1:7" x14ac:dyDescent="0.25">
      <c r="A598" s="1" t="s">
        <v>1739</v>
      </c>
      <c r="B598" t="s">
        <v>1740</v>
      </c>
      <c r="C598" t="s">
        <v>1741</v>
      </c>
      <c r="D598" t="s">
        <v>5106</v>
      </c>
      <c r="E598" t="s">
        <v>26</v>
      </c>
      <c r="F598" t="s">
        <v>5102</v>
      </c>
      <c r="G598" t="s">
        <v>5103</v>
      </c>
    </row>
    <row r="599" spans="1:7" x14ac:dyDescent="0.25">
      <c r="A599" s="1" t="s">
        <v>2273</v>
      </c>
      <c r="B599" t="s">
        <v>2274</v>
      </c>
      <c r="C599" t="s">
        <v>1746</v>
      </c>
      <c r="D599" t="s">
        <v>5105</v>
      </c>
      <c r="E599" t="s">
        <v>233</v>
      </c>
      <c r="F599" t="s">
        <v>5102</v>
      </c>
      <c r="G599" t="s">
        <v>5103</v>
      </c>
    </row>
    <row r="600" spans="1:7" x14ac:dyDescent="0.25">
      <c r="A600" s="1" t="s">
        <v>2275</v>
      </c>
      <c r="B600" t="s">
        <v>2276</v>
      </c>
      <c r="C600" t="s">
        <v>1746</v>
      </c>
      <c r="D600" t="s">
        <v>5105</v>
      </c>
      <c r="E600" t="s">
        <v>205</v>
      </c>
      <c r="F600" t="s">
        <v>5102</v>
      </c>
      <c r="G600" t="s">
        <v>5103</v>
      </c>
    </row>
    <row r="601" spans="1:7" x14ac:dyDescent="0.25">
      <c r="A601" s="1" t="s">
        <v>2277</v>
      </c>
      <c r="B601" t="s">
        <v>2278</v>
      </c>
      <c r="C601" t="s">
        <v>2279</v>
      </c>
      <c r="D601" t="s">
        <v>5105</v>
      </c>
      <c r="E601" t="s">
        <v>7</v>
      </c>
      <c r="F601" t="s">
        <v>5102</v>
      </c>
      <c r="G601" t="s">
        <v>5103</v>
      </c>
    </row>
    <row r="602" spans="1:7" x14ac:dyDescent="0.25">
      <c r="A602" s="1" t="s">
        <v>2280</v>
      </c>
      <c r="B602" t="s">
        <v>2281</v>
      </c>
      <c r="C602" t="s">
        <v>1746</v>
      </c>
      <c r="D602" t="s">
        <v>5105</v>
      </c>
      <c r="E602" t="s">
        <v>310</v>
      </c>
      <c r="F602" t="s">
        <v>5102</v>
      </c>
      <c r="G602" t="s">
        <v>5103</v>
      </c>
    </row>
    <row r="603" spans="1:7" x14ac:dyDescent="0.25">
      <c r="A603" s="1" t="s">
        <v>2286</v>
      </c>
      <c r="B603" t="s">
        <v>2287</v>
      </c>
      <c r="C603" t="s">
        <v>1741</v>
      </c>
      <c r="D603" t="s">
        <v>5105</v>
      </c>
      <c r="E603" t="s">
        <v>49</v>
      </c>
      <c r="F603" t="s">
        <v>5102</v>
      </c>
      <c r="G603" t="s">
        <v>5103</v>
      </c>
    </row>
    <row r="604" spans="1:7" x14ac:dyDescent="0.25">
      <c r="A604" s="1" t="s">
        <v>2290</v>
      </c>
      <c r="B604" t="s">
        <v>2291</v>
      </c>
      <c r="C604" t="s">
        <v>1741</v>
      </c>
      <c r="D604" t="s">
        <v>5105</v>
      </c>
      <c r="E604" t="s">
        <v>68</v>
      </c>
      <c r="F604" t="s">
        <v>5102</v>
      </c>
      <c r="G604" t="s">
        <v>5103</v>
      </c>
    </row>
    <row r="605" spans="1:7" x14ac:dyDescent="0.25">
      <c r="A605" s="1" t="s">
        <v>2292</v>
      </c>
      <c r="B605" t="s">
        <v>2293</v>
      </c>
      <c r="C605" t="s">
        <v>1746</v>
      </c>
      <c r="D605" t="s">
        <v>5105</v>
      </c>
      <c r="E605" t="s">
        <v>50</v>
      </c>
      <c r="F605" t="s">
        <v>5102</v>
      </c>
      <c r="G605" t="s">
        <v>5103</v>
      </c>
    </row>
    <row r="606" spans="1:7" x14ac:dyDescent="0.25">
      <c r="A606" s="1" t="s">
        <v>2294</v>
      </c>
      <c r="B606" t="s">
        <v>2295</v>
      </c>
      <c r="C606" t="s">
        <v>1746</v>
      </c>
      <c r="D606" t="s">
        <v>5105</v>
      </c>
      <c r="E606" t="s">
        <v>151</v>
      </c>
      <c r="F606" t="s">
        <v>5102</v>
      </c>
      <c r="G606" t="s">
        <v>5103</v>
      </c>
    </row>
    <row r="607" spans="1:7" x14ac:dyDescent="0.25">
      <c r="A607" s="1" t="s">
        <v>2298</v>
      </c>
      <c r="B607" t="s">
        <v>2299</v>
      </c>
      <c r="C607" t="s">
        <v>1741</v>
      </c>
      <c r="D607" t="s">
        <v>5105</v>
      </c>
      <c r="E607" t="s">
        <v>49</v>
      </c>
      <c r="F607" t="s">
        <v>5102</v>
      </c>
      <c r="G607" t="s">
        <v>5103</v>
      </c>
    </row>
    <row r="608" spans="1:7" x14ac:dyDescent="0.25">
      <c r="A608" s="1" t="s">
        <v>1747</v>
      </c>
      <c r="B608" t="s">
        <v>1748</v>
      </c>
      <c r="C608" t="s">
        <v>1741</v>
      </c>
      <c r="D608" t="s">
        <v>5105</v>
      </c>
      <c r="E608" t="s">
        <v>68</v>
      </c>
      <c r="F608" t="s">
        <v>5102</v>
      </c>
      <c r="G608" t="s">
        <v>5103</v>
      </c>
    </row>
    <row r="609" spans="1:7" x14ac:dyDescent="0.25">
      <c r="A609" s="1" t="s">
        <v>1749</v>
      </c>
      <c r="B609" t="s">
        <v>1750</v>
      </c>
      <c r="C609" t="s">
        <v>1746</v>
      </c>
      <c r="D609" t="s">
        <v>5105</v>
      </c>
      <c r="E609" t="s">
        <v>68</v>
      </c>
      <c r="F609" t="s">
        <v>5102</v>
      </c>
      <c r="G609" t="s">
        <v>5103</v>
      </c>
    </row>
    <row r="610" spans="1:7" x14ac:dyDescent="0.25">
      <c r="A610" s="1" t="s">
        <v>2310</v>
      </c>
      <c r="B610" t="s">
        <v>2311</v>
      </c>
      <c r="C610" t="s">
        <v>1746</v>
      </c>
      <c r="D610" t="s">
        <v>5105</v>
      </c>
      <c r="E610" t="s">
        <v>50</v>
      </c>
      <c r="F610" t="s">
        <v>5102</v>
      </c>
      <c r="G610" t="s">
        <v>5103</v>
      </c>
    </row>
    <row r="611" spans="1:7" x14ac:dyDescent="0.25">
      <c r="A611" s="1" t="s">
        <v>1751</v>
      </c>
      <c r="B611" t="s">
        <v>1752</v>
      </c>
      <c r="C611" t="s">
        <v>1741</v>
      </c>
      <c r="D611" t="s">
        <v>5106</v>
      </c>
      <c r="E611" t="s">
        <v>26</v>
      </c>
      <c r="F611" t="s">
        <v>5102</v>
      </c>
      <c r="G611" t="s">
        <v>5103</v>
      </c>
    </row>
    <row r="612" spans="1:7" x14ac:dyDescent="0.25">
      <c r="A612" s="1" t="s">
        <v>2318</v>
      </c>
      <c r="B612" t="s">
        <v>2319</v>
      </c>
      <c r="C612" t="s">
        <v>1741</v>
      </c>
      <c r="D612" t="s">
        <v>5105</v>
      </c>
      <c r="E612" t="s">
        <v>68</v>
      </c>
      <c r="F612" t="s">
        <v>5102</v>
      </c>
      <c r="G612" t="s">
        <v>5103</v>
      </c>
    </row>
    <row r="613" spans="1:7" x14ac:dyDescent="0.25">
      <c r="A613" s="1" t="s">
        <v>2322</v>
      </c>
      <c r="B613" t="s">
        <v>2323</v>
      </c>
      <c r="C613" t="s">
        <v>1746</v>
      </c>
      <c r="D613" t="s">
        <v>5105</v>
      </c>
      <c r="E613" t="s">
        <v>68</v>
      </c>
      <c r="F613" t="s">
        <v>5102</v>
      </c>
      <c r="G613" t="s">
        <v>5103</v>
      </c>
    </row>
    <row r="614" spans="1:7" x14ac:dyDescent="0.25">
      <c r="A614" s="1" t="s">
        <v>2326</v>
      </c>
      <c r="B614" t="s">
        <v>2327</v>
      </c>
      <c r="C614" t="s">
        <v>1746</v>
      </c>
      <c r="D614" t="s">
        <v>5105</v>
      </c>
      <c r="E614" t="s">
        <v>68</v>
      </c>
      <c r="F614" t="s">
        <v>5102</v>
      </c>
      <c r="G614" t="s">
        <v>5103</v>
      </c>
    </row>
    <row r="615" spans="1:7" x14ac:dyDescent="0.25">
      <c r="A615" s="1" t="s">
        <v>2330</v>
      </c>
      <c r="B615" t="s">
        <v>2331</v>
      </c>
      <c r="C615" t="s">
        <v>1741</v>
      </c>
      <c r="D615" t="s">
        <v>5105</v>
      </c>
      <c r="E615" t="s">
        <v>68</v>
      </c>
      <c r="F615" t="s">
        <v>5102</v>
      </c>
      <c r="G615" t="s">
        <v>5103</v>
      </c>
    </row>
    <row r="616" spans="1:7" x14ac:dyDescent="0.25">
      <c r="A616" s="1" t="s">
        <v>2332</v>
      </c>
      <c r="B616" t="s">
        <v>2333</v>
      </c>
      <c r="C616" t="s">
        <v>1741</v>
      </c>
      <c r="D616" t="s">
        <v>5105</v>
      </c>
      <c r="E616" t="s">
        <v>59</v>
      </c>
      <c r="F616" t="s">
        <v>5102</v>
      </c>
      <c r="G616" t="s">
        <v>5103</v>
      </c>
    </row>
    <row r="617" spans="1:7" x14ac:dyDescent="0.25">
      <c r="A617" s="1" t="s">
        <v>2334</v>
      </c>
      <c r="B617" t="s">
        <v>2335</v>
      </c>
      <c r="C617" t="s">
        <v>1741</v>
      </c>
      <c r="D617" t="s">
        <v>5105</v>
      </c>
      <c r="E617" t="s">
        <v>68</v>
      </c>
      <c r="F617" t="s">
        <v>5102</v>
      </c>
      <c r="G617" t="s">
        <v>5103</v>
      </c>
    </row>
    <row r="618" spans="1:7" x14ac:dyDescent="0.25">
      <c r="A618" s="1" t="s">
        <v>2336</v>
      </c>
      <c r="B618" t="s">
        <v>2337</v>
      </c>
      <c r="C618" t="s">
        <v>1741</v>
      </c>
      <c r="D618" t="s">
        <v>5106</v>
      </c>
      <c r="E618" t="s">
        <v>68</v>
      </c>
      <c r="F618" t="s">
        <v>5102</v>
      </c>
      <c r="G618" t="s">
        <v>5103</v>
      </c>
    </row>
    <row r="619" spans="1:7" x14ac:dyDescent="0.25">
      <c r="A619" s="1" t="s">
        <v>2338</v>
      </c>
      <c r="B619" t="s">
        <v>2339</v>
      </c>
      <c r="C619" t="s">
        <v>1746</v>
      </c>
      <c r="D619" t="s">
        <v>5105</v>
      </c>
      <c r="E619" t="s">
        <v>50</v>
      </c>
      <c r="F619" t="s">
        <v>5102</v>
      </c>
      <c r="G619" t="s">
        <v>5103</v>
      </c>
    </row>
    <row r="620" spans="1:7" x14ac:dyDescent="0.25">
      <c r="A620" s="1" t="s">
        <v>1755</v>
      </c>
      <c r="B620" t="s">
        <v>1756</v>
      </c>
      <c r="C620" t="s">
        <v>1741</v>
      </c>
      <c r="D620" t="s">
        <v>5105</v>
      </c>
      <c r="E620" t="s">
        <v>42</v>
      </c>
      <c r="F620" t="s">
        <v>5102</v>
      </c>
      <c r="G620" t="s">
        <v>5103</v>
      </c>
    </row>
    <row r="621" spans="1:7" x14ac:dyDescent="0.25">
      <c r="A621" s="1" t="s">
        <v>2340</v>
      </c>
      <c r="B621" t="s">
        <v>2341</v>
      </c>
      <c r="C621" t="s">
        <v>1746</v>
      </c>
      <c r="D621" t="s">
        <v>5105</v>
      </c>
      <c r="E621" t="s">
        <v>151</v>
      </c>
      <c r="F621" t="s">
        <v>5102</v>
      </c>
      <c r="G621" t="s">
        <v>5103</v>
      </c>
    </row>
    <row r="622" spans="1:7" x14ac:dyDescent="0.25">
      <c r="A622" s="1" t="s">
        <v>2346</v>
      </c>
      <c r="B622" t="s">
        <v>2347</v>
      </c>
      <c r="C622" t="s">
        <v>1741</v>
      </c>
      <c r="D622" t="s">
        <v>5105</v>
      </c>
      <c r="E622" t="s">
        <v>49</v>
      </c>
      <c r="F622" t="s">
        <v>5102</v>
      </c>
      <c r="G622" t="s">
        <v>5103</v>
      </c>
    </row>
    <row r="623" spans="1:7" x14ac:dyDescent="0.25">
      <c r="A623" s="1" t="s">
        <v>2358</v>
      </c>
      <c r="B623" t="s">
        <v>2359</v>
      </c>
      <c r="C623" t="s">
        <v>1746</v>
      </c>
      <c r="D623" t="s">
        <v>5105</v>
      </c>
      <c r="E623" t="s">
        <v>59</v>
      </c>
      <c r="F623" t="s">
        <v>5102</v>
      </c>
      <c r="G623" t="s">
        <v>5103</v>
      </c>
    </row>
    <row r="624" spans="1:7" x14ac:dyDescent="0.25">
      <c r="A624" s="1" t="s">
        <v>2362</v>
      </c>
      <c r="B624" t="s">
        <v>2363</v>
      </c>
      <c r="C624" t="s">
        <v>1746</v>
      </c>
      <c r="D624" t="s">
        <v>5105</v>
      </c>
      <c r="E624" t="s">
        <v>85</v>
      </c>
      <c r="F624" t="s">
        <v>5102</v>
      </c>
      <c r="G624" t="s">
        <v>5103</v>
      </c>
    </row>
    <row r="625" spans="1:7" x14ac:dyDescent="0.25">
      <c r="A625" s="1" t="s">
        <v>2368</v>
      </c>
      <c r="B625" t="s">
        <v>2369</v>
      </c>
      <c r="C625" t="s">
        <v>1746</v>
      </c>
      <c r="D625" t="s">
        <v>5105</v>
      </c>
      <c r="E625" t="s">
        <v>6</v>
      </c>
      <c r="F625" t="s">
        <v>5102</v>
      </c>
      <c r="G625" t="s">
        <v>5103</v>
      </c>
    </row>
    <row r="626" spans="1:7" x14ac:dyDescent="0.25">
      <c r="A626" s="1" t="s">
        <v>2370</v>
      </c>
      <c r="B626" t="s">
        <v>2371</v>
      </c>
      <c r="C626" t="s">
        <v>1746</v>
      </c>
      <c r="D626" t="s">
        <v>5105</v>
      </c>
      <c r="E626" t="s">
        <v>353</v>
      </c>
      <c r="F626" t="s">
        <v>5102</v>
      </c>
      <c r="G626" t="s">
        <v>5103</v>
      </c>
    </row>
    <row r="627" spans="1:7" x14ac:dyDescent="0.25">
      <c r="A627" s="1" t="s">
        <v>2376</v>
      </c>
      <c r="B627" t="s">
        <v>2377</v>
      </c>
      <c r="C627" t="s">
        <v>1741</v>
      </c>
      <c r="D627" t="s">
        <v>5105</v>
      </c>
      <c r="E627" t="s">
        <v>310</v>
      </c>
      <c r="F627" t="s">
        <v>5102</v>
      </c>
      <c r="G627" t="s">
        <v>5103</v>
      </c>
    </row>
    <row r="628" spans="1:7" x14ac:dyDescent="0.25">
      <c r="A628" s="1" t="s">
        <v>2390</v>
      </c>
      <c r="B628" t="s">
        <v>2391</v>
      </c>
      <c r="C628" t="s">
        <v>1741</v>
      </c>
      <c r="D628" t="s">
        <v>5106</v>
      </c>
      <c r="E628" t="s">
        <v>310</v>
      </c>
      <c r="F628" t="s">
        <v>5102</v>
      </c>
      <c r="G628" t="s">
        <v>5103</v>
      </c>
    </row>
    <row r="629" spans="1:7" x14ac:dyDescent="0.25">
      <c r="A629" s="1" t="s">
        <v>2392</v>
      </c>
      <c r="B629" t="s">
        <v>2393</v>
      </c>
      <c r="C629" t="s">
        <v>1741</v>
      </c>
      <c r="D629" t="s">
        <v>5105</v>
      </c>
      <c r="E629" t="s">
        <v>50</v>
      </c>
      <c r="F629" t="s">
        <v>5102</v>
      </c>
      <c r="G629" t="s">
        <v>5103</v>
      </c>
    </row>
    <row r="630" spans="1:7" x14ac:dyDescent="0.25">
      <c r="A630" s="1" t="s">
        <v>2396</v>
      </c>
      <c r="B630" t="s">
        <v>2397</v>
      </c>
      <c r="C630" t="s">
        <v>1746</v>
      </c>
      <c r="D630" t="s">
        <v>5105</v>
      </c>
      <c r="E630" t="s">
        <v>26</v>
      </c>
      <c r="F630" t="s">
        <v>5102</v>
      </c>
      <c r="G630" t="s">
        <v>5103</v>
      </c>
    </row>
    <row r="631" spans="1:7" x14ac:dyDescent="0.25">
      <c r="A631" s="1" t="s">
        <v>2398</v>
      </c>
      <c r="B631" t="s">
        <v>2399</v>
      </c>
      <c r="C631" t="s">
        <v>1741</v>
      </c>
      <c r="D631" t="s">
        <v>5106</v>
      </c>
      <c r="E631" t="s">
        <v>310</v>
      </c>
      <c r="F631" t="s">
        <v>5102</v>
      </c>
      <c r="G631" t="s">
        <v>5103</v>
      </c>
    </row>
    <row r="632" spans="1:7" x14ac:dyDescent="0.25">
      <c r="A632" s="1" t="s">
        <v>2402</v>
      </c>
      <c r="B632" t="s">
        <v>2403</v>
      </c>
      <c r="C632" t="s">
        <v>5</v>
      </c>
      <c r="D632" t="s">
        <v>5104</v>
      </c>
      <c r="E632" t="s">
        <v>353</v>
      </c>
      <c r="F632" t="s">
        <v>5102</v>
      </c>
      <c r="G632" t="s">
        <v>5103</v>
      </c>
    </row>
    <row r="633" spans="1:7" x14ac:dyDescent="0.25">
      <c r="A633" s="1" t="s">
        <v>1759</v>
      </c>
      <c r="B633" t="s">
        <v>1760</v>
      </c>
      <c r="C633" t="s">
        <v>5</v>
      </c>
      <c r="D633" t="s">
        <v>5104</v>
      </c>
      <c r="E633" t="s">
        <v>310</v>
      </c>
      <c r="F633" t="s">
        <v>5102</v>
      </c>
      <c r="G633" t="s">
        <v>5103</v>
      </c>
    </row>
    <row r="634" spans="1:7" x14ac:dyDescent="0.25">
      <c r="A634" s="1" t="s">
        <v>1761</v>
      </c>
      <c r="B634" t="s">
        <v>1762</v>
      </c>
      <c r="C634" t="s">
        <v>5</v>
      </c>
      <c r="D634" t="s">
        <v>5104</v>
      </c>
      <c r="E634" t="s">
        <v>59</v>
      </c>
      <c r="F634" t="s">
        <v>5102</v>
      </c>
      <c r="G634" t="s">
        <v>5103</v>
      </c>
    </row>
    <row r="635" spans="1:7" x14ac:dyDescent="0.25">
      <c r="A635" s="1" t="s">
        <v>2406</v>
      </c>
      <c r="B635" t="s">
        <v>2407</v>
      </c>
      <c r="C635" t="s">
        <v>5</v>
      </c>
      <c r="D635" t="s">
        <v>5104</v>
      </c>
      <c r="E635" t="s">
        <v>310</v>
      </c>
      <c r="F635" t="s">
        <v>5102</v>
      </c>
      <c r="G635" t="s">
        <v>5103</v>
      </c>
    </row>
    <row r="636" spans="1:7" x14ac:dyDescent="0.25">
      <c r="A636" s="1" t="s">
        <v>1763</v>
      </c>
      <c r="B636" t="s">
        <v>1764</v>
      </c>
      <c r="C636" t="s">
        <v>5</v>
      </c>
      <c r="D636" t="s">
        <v>5104</v>
      </c>
      <c r="E636" t="s">
        <v>50</v>
      </c>
      <c r="F636" t="s">
        <v>5102</v>
      </c>
      <c r="G636" t="s">
        <v>5103</v>
      </c>
    </row>
    <row r="637" spans="1:7" x14ac:dyDescent="0.25">
      <c r="A637" s="1" t="s">
        <v>2410</v>
      </c>
      <c r="B637" t="s">
        <v>2411</v>
      </c>
      <c r="C637" t="s">
        <v>1741</v>
      </c>
      <c r="D637" t="s">
        <v>5106</v>
      </c>
      <c r="E637" t="s">
        <v>50</v>
      </c>
      <c r="F637" t="s">
        <v>5102</v>
      </c>
      <c r="G637" t="s">
        <v>5103</v>
      </c>
    </row>
    <row r="638" spans="1:7" x14ac:dyDescent="0.25">
      <c r="A638" s="1" t="s">
        <v>1765</v>
      </c>
      <c r="B638" t="s">
        <v>1766</v>
      </c>
      <c r="C638" t="s">
        <v>5</v>
      </c>
      <c r="D638" t="s">
        <v>5104</v>
      </c>
      <c r="E638" t="s">
        <v>68</v>
      </c>
      <c r="F638" t="s">
        <v>5102</v>
      </c>
      <c r="G638" t="s">
        <v>5103</v>
      </c>
    </row>
    <row r="639" spans="1:7" x14ac:dyDescent="0.25">
      <c r="A639" s="1" t="s">
        <v>2412</v>
      </c>
      <c r="B639" t="s">
        <v>2413</v>
      </c>
      <c r="C639" t="s">
        <v>5</v>
      </c>
      <c r="D639" t="s">
        <v>5104</v>
      </c>
      <c r="E639" t="s">
        <v>310</v>
      </c>
      <c r="F639" t="s">
        <v>5102</v>
      </c>
      <c r="G639" t="s">
        <v>5103</v>
      </c>
    </row>
    <row r="640" spans="1:7" x14ac:dyDescent="0.25">
      <c r="A640" s="1" t="s">
        <v>2414</v>
      </c>
      <c r="B640" t="s">
        <v>2415</v>
      </c>
      <c r="C640" t="s">
        <v>5</v>
      </c>
      <c r="D640" t="s">
        <v>5104</v>
      </c>
      <c r="E640" t="s">
        <v>23</v>
      </c>
      <c r="F640" t="s">
        <v>5102</v>
      </c>
      <c r="G640" t="s">
        <v>5103</v>
      </c>
    </row>
    <row r="641" spans="1:7" x14ac:dyDescent="0.25">
      <c r="A641" s="1" t="s">
        <v>2416</v>
      </c>
      <c r="B641" t="s">
        <v>2417</v>
      </c>
      <c r="C641" t="s">
        <v>5</v>
      </c>
      <c r="D641" t="s">
        <v>5104</v>
      </c>
      <c r="E641" t="s">
        <v>353</v>
      </c>
      <c r="F641" t="s">
        <v>5102</v>
      </c>
      <c r="G641" t="s">
        <v>5103</v>
      </c>
    </row>
    <row r="642" spans="1:7" x14ac:dyDescent="0.25">
      <c r="A642" s="1" t="s">
        <v>1767</v>
      </c>
      <c r="B642" t="s">
        <v>1768</v>
      </c>
      <c r="C642" t="s">
        <v>5</v>
      </c>
      <c r="D642" t="s">
        <v>5104</v>
      </c>
      <c r="E642" t="s">
        <v>310</v>
      </c>
      <c r="F642" t="s">
        <v>5102</v>
      </c>
      <c r="G642" t="s">
        <v>5103</v>
      </c>
    </row>
    <row r="643" spans="1:7" x14ac:dyDescent="0.25">
      <c r="A643" s="1" t="s">
        <v>1771</v>
      </c>
      <c r="B643" t="s">
        <v>1772</v>
      </c>
      <c r="C643" t="s">
        <v>5</v>
      </c>
      <c r="D643" t="s">
        <v>5104</v>
      </c>
      <c r="E643" t="s">
        <v>310</v>
      </c>
      <c r="F643" t="s">
        <v>5102</v>
      </c>
      <c r="G643" t="s">
        <v>5103</v>
      </c>
    </row>
    <row r="644" spans="1:7" x14ac:dyDescent="0.25">
      <c r="A644" s="1" t="s">
        <v>2424</v>
      </c>
      <c r="B644" t="s">
        <v>2425</v>
      </c>
      <c r="C644" t="s">
        <v>5</v>
      </c>
      <c r="D644" t="s">
        <v>5104</v>
      </c>
      <c r="E644" t="s">
        <v>49</v>
      </c>
      <c r="F644" t="s">
        <v>5102</v>
      </c>
      <c r="G644" t="s">
        <v>5103</v>
      </c>
    </row>
    <row r="645" spans="1:7" x14ac:dyDescent="0.25">
      <c r="A645" s="1" t="s">
        <v>2428</v>
      </c>
      <c r="B645" t="s">
        <v>2429</v>
      </c>
      <c r="C645" t="s">
        <v>1741</v>
      </c>
      <c r="D645" t="s">
        <v>5106</v>
      </c>
      <c r="E645" t="s">
        <v>50</v>
      </c>
      <c r="F645" t="s">
        <v>5102</v>
      </c>
      <c r="G645" t="s">
        <v>5103</v>
      </c>
    </row>
    <row r="646" spans="1:7" x14ac:dyDescent="0.25">
      <c r="A646" s="1" t="s">
        <v>2430</v>
      </c>
      <c r="B646" t="s">
        <v>2431</v>
      </c>
      <c r="C646" t="s">
        <v>5</v>
      </c>
      <c r="D646" t="s">
        <v>5104</v>
      </c>
      <c r="E646" t="s">
        <v>68</v>
      </c>
      <c r="F646" t="s">
        <v>5102</v>
      </c>
      <c r="G646" t="s">
        <v>5103</v>
      </c>
    </row>
    <row r="647" spans="1:7" x14ac:dyDescent="0.25">
      <c r="A647" s="1" t="s">
        <v>1777</v>
      </c>
      <c r="B647" t="s">
        <v>1778</v>
      </c>
      <c r="C647" t="s">
        <v>5</v>
      </c>
      <c r="D647" t="s">
        <v>5104</v>
      </c>
      <c r="E647" t="s">
        <v>49</v>
      </c>
      <c r="F647" t="s">
        <v>5102</v>
      </c>
      <c r="G647" t="s">
        <v>5103</v>
      </c>
    </row>
    <row r="648" spans="1:7" x14ac:dyDescent="0.25">
      <c r="A648" s="1" t="s">
        <v>2434</v>
      </c>
      <c r="B648" t="s">
        <v>2435</v>
      </c>
      <c r="C648" t="s">
        <v>5</v>
      </c>
      <c r="D648" t="s">
        <v>5104</v>
      </c>
      <c r="E648" t="s">
        <v>50</v>
      </c>
      <c r="F648" t="s">
        <v>5102</v>
      </c>
      <c r="G648" t="s">
        <v>5103</v>
      </c>
    </row>
    <row r="649" spans="1:7" x14ac:dyDescent="0.25">
      <c r="A649" s="1" t="s">
        <v>1779</v>
      </c>
      <c r="B649" t="s">
        <v>1780</v>
      </c>
      <c r="C649" t="s">
        <v>5</v>
      </c>
      <c r="D649" t="s">
        <v>5104</v>
      </c>
      <c r="E649" t="s">
        <v>310</v>
      </c>
      <c r="F649" t="s">
        <v>5102</v>
      </c>
      <c r="G649" t="s">
        <v>5103</v>
      </c>
    </row>
    <row r="650" spans="1:7" x14ac:dyDescent="0.25">
      <c r="A650" s="1" t="s">
        <v>2444</v>
      </c>
      <c r="B650" t="s">
        <v>2445</v>
      </c>
      <c r="C650" t="s">
        <v>5</v>
      </c>
      <c r="D650" t="s">
        <v>5104</v>
      </c>
      <c r="E650" t="s">
        <v>310</v>
      </c>
      <c r="F650" t="s">
        <v>5102</v>
      </c>
      <c r="G650" t="s">
        <v>5103</v>
      </c>
    </row>
    <row r="651" spans="1:7" x14ac:dyDescent="0.25">
      <c r="A651" s="1" t="s">
        <v>2448</v>
      </c>
      <c r="B651" t="s">
        <v>2449</v>
      </c>
      <c r="C651" t="s">
        <v>1741</v>
      </c>
      <c r="D651" t="s">
        <v>5106</v>
      </c>
      <c r="E651" t="s">
        <v>353</v>
      </c>
      <c r="F651" t="s">
        <v>5102</v>
      </c>
      <c r="G651" t="s">
        <v>5103</v>
      </c>
    </row>
    <row r="652" spans="1:7" x14ac:dyDescent="0.25">
      <c r="A652" s="1" t="s">
        <v>1781</v>
      </c>
      <c r="B652" t="s">
        <v>1782</v>
      </c>
      <c r="C652" t="s">
        <v>5</v>
      </c>
      <c r="D652" t="s">
        <v>5104</v>
      </c>
      <c r="E652" t="s">
        <v>50</v>
      </c>
      <c r="F652" t="s">
        <v>5102</v>
      </c>
      <c r="G652" t="s">
        <v>5103</v>
      </c>
    </row>
    <row r="653" spans="1:7" x14ac:dyDescent="0.25">
      <c r="A653" s="1" t="s">
        <v>1783</v>
      </c>
      <c r="B653" t="s">
        <v>1784</v>
      </c>
      <c r="C653" t="s">
        <v>1741</v>
      </c>
      <c r="D653" t="s">
        <v>5106</v>
      </c>
      <c r="E653" t="s">
        <v>50</v>
      </c>
      <c r="F653" t="s">
        <v>5102</v>
      </c>
      <c r="G653" t="s">
        <v>5103</v>
      </c>
    </row>
    <row r="654" spans="1:7" x14ac:dyDescent="0.25">
      <c r="A654" s="1" t="s">
        <v>1785</v>
      </c>
      <c r="B654" t="s">
        <v>1786</v>
      </c>
      <c r="C654" t="s">
        <v>1741</v>
      </c>
      <c r="D654" t="s">
        <v>5104</v>
      </c>
      <c r="E654" t="s">
        <v>50</v>
      </c>
      <c r="F654" t="s">
        <v>5102</v>
      </c>
      <c r="G654" t="s">
        <v>5103</v>
      </c>
    </row>
    <row r="655" spans="1:7" x14ac:dyDescent="0.25">
      <c r="A655" s="1" t="s">
        <v>1787</v>
      </c>
      <c r="B655" t="s">
        <v>1788</v>
      </c>
      <c r="C655" t="s">
        <v>5</v>
      </c>
      <c r="D655" t="s">
        <v>5104</v>
      </c>
      <c r="E655" t="s">
        <v>49</v>
      </c>
      <c r="F655" t="s">
        <v>5102</v>
      </c>
      <c r="G655" t="s">
        <v>5103</v>
      </c>
    </row>
    <row r="656" spans="1:7" x14ac:dyDescent="0.25">
      <c r="A656" s="1" t="s">
        <v>2458</v>
      </c>
      <c r="B656" t="s">
        <v>2459</v>
      </c>
      <c r="C656" t="s">
        <v>5</v>
      </c>
      <c r="D656" t="s">
        <v>5104</v>
      </c>
      <c r="E656" t="s">
        <v>50</v>
      </c>
      <c r="F656" t="s">
        <v>5102</v>
      </c>
      <c r="G656" t="s">
        <v>5103</v>
      </c>
    </row>
    <row r="657" spans="1:7" x14ac:dyDescent="0.25">
      <c r="A657" s="1" t="s">
        <v>2464</v>
      </c>
      <c r="B657" t="s">
        <v>2465</v>
      </c>
      <c r="C657" t="s">
        <v>5</v>
      </c>
      <c r="D657" t="s">
        <v>5104</v>
      </c>
      <c r="E657" t="s">
        <v>310</v>
      </c>
      <c r="F657" t="s">
        <v>5102</v>
      </c>
      <c r="G657" t="s">
        <v>5103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e 5 e c 3 4 8 - 1 9 3 6 - 4 4 9 a - b d a d - 9 b 9 2 a 5 b 0 1 e 4 0 "   x m l n s = " h t t p : / / s c h e m a s . m i c r o s o f t . c o m / D a t a M a s h u p " > A A A A A O h T A A B Q S w M E F A A C A A g A U H I y V F 2 d n Z i j A A A A 9 g A A A B I A H A B D b 2 5 m a W c v U G F j a 2 F n Z S 5 4 b W w g o h g A K K A U A A A A A A A A A A A A A A A A A A A A A A A A A A A A h Y 9 B D o I w F E S v Q r q n L W i M I Z + y c C u J C d G 4 b W q F R v g Y W i x 3 c + G R v I I Y R d 2 5 n D d v M X O / 3 i A b m j q 4 6 M 6 a F l M S U U 4 C j a o 9 G C x T 0 r t j u C S Z g I 1 U J 1 n q Y J T R J o M 9 p K R y 7 p w w 5 r 2 n f k b b r m Q x 5 x H b 5 + t C V b q R 5 C O b / 3 J o 0 D q J S h M B u 9 c Y E d O I c 7 q Y j 5 u A T R B y g 1 8 h H r t n + w N h 1 d e u 7 7 T Q G G 4 L Y F M E 9 v 4 g H l B L A w Q U A A I A C A B Q c j J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H I y V M 9 g O L n j U A A A O R Q D A B M A H A B G b 3 J t d W x h c y 9 T Z W N 0 a W 9 u M S 5 t I K I Y A C i g F A A A A A A A A A A A A A A A A A A A A A A A A A A A A O 1 9 7 X L b O L L o / 6 m a d 2 A p V W f t P b J j f d v Z O 7 v l y P b G e y a 2 N 8 r s 3 K n E l a I l 2 m Z F F n V J K o k 3 l a r z G u f 1 z p N c d A M g A R B N Q b I k O z P M 1 o 4 p E A S 6 G 0 C j v 9 B I g m E a R h N v w P 8 2 / v L j D z / + k N z 6 c T D y n t W O g u G Y P e 7 A 3 3 A S e F v N 7 Z r 3 k z c O 0 h 9 / 8 N i / Q T S L h w E r O Y n G o y D e P Q n H Q b J V G 7 x 4 f x R + C h N s G N p 6 f 3 Q 6 O B y 8 P X 7 j n Z 6 d n L 9 5 f f j 2 9 P z s f T + K o 4 n / K Y x n y f t / R O l J F N 9 5 v / r h p y B O 3 g 9 m d 3 d B 7 D X 3 m o 2 d w W / 4 h / 2 n + d 6 A q L Z d 5 5 A 8 q 7 G + 0 w D A f h W O R s H E Q 1 g a A O 5 b / 2 o c 7 A 6 C M c P x T f Q 5 2 e J g 1 7 3 A H 9 5 6 7 w 7 T N A 6 v Z m m Q X P 7 t H f / 4 8 m / e / / m r l 8 a z I G / / d P I p + h h 4 / V m S R n f e y W z C C Z Z 3 c D g a 9 a P x 7 G 6 y R Q J T 9 2 p v Y 3 + S X A O q U F Y T Q D w z y r 2 t R m u 7 t v W u H 0 3 S Y J J e b u d w v A k m / h 1 r m f e l Y s j f i P I t G u K 6 9 7 V 2 x m o C O J w U u / j z m 9 r J X f S J d X K e 3 r J R K H b F i Z l 3 V Q A K + l D b L m K u 9 H b 8 Z e p P R u x z b F w 0 o v T G 3 + N z R m E C Q h u F e S O 8 C g A D A F v J / a w 2 8 O + m 7 K c o Y 7 N 9 W 6 F 8 / 9 a f 3 A C U 9 9 M g B y 5 r i X c A L 6 E D A q f 6 V 5 M u K f v A S 4 M v 6 T e g W V b P W t 6 U 5 f 7 k X i l u E d X b R H m H K O 8 S 5 T 2 i f J 8 o P 6 D Q 2 q N e U A g 3 m t Q L C u c G h X S D w r p B o d 2 g 8 G 5 Q i D c o z J s U 5 k 1 y q C n M m x T m T Q r z J o V 5 k 8 K 8 S W H e p D B v U p i 3 K M x b F O Y t C v M W h X m L w r x F Y d 6 i M G 9 R m L c o z F s U 5 m 0 K 8 3 a G u b 6 M 2 x T i b X K B U 4 i 3 K c T b F O J t C v E 2 h X i b Q r x D I d 6 h h r x D Y d 6 h M O + Q v I 3 C v E N h 3 q E w 7 1 C Y d y j M u x T m X Q r z L o V 5 l 8 K 8 S 2 H e J d k 6 h X m X w r x L Y d 6 l M O 9 R m P c o z H s U 5 j 0 K 8 x 6 F e Y / C v E f u a B T m P Q r z H o X 5 P o X 5 P o X 5 P o X 5 P o X 5 P o X 5 P o X 5 P o X 5 P r m Z U 5 j v U 5 g f U J g f U J g f U J g f U J g f U J g f U J g f U J g f U J g f k H I M L c i Q k s w e K c r s k b L M H i n M 7 J H S z B 4 p z u y R 8 s w e K d D s k R L N H k m D E m m O p A E t z + U C n b 4 p N m i B L p f o z E 9 I C t A i H S 3 T k U J d g 5 T q G q R Y 1 y D l u g Y p 2 D V I y a 5 B i n Y N U r Z r k M J d g 5 T u G q R 4 1 y D l u 4 Y h 4 C n 6 3 k U c 3 U U p a M e B P 2 L a f q 5 M i T e i f M v Q u e r e O 1 H h c D w e D P 2 x H y c / g Z Z + a V f S G n O 1 t A I k q J / N r u 7 C B K 0 X p 0 c F 7 J S 3 R 3 6 a a X A j 9 o z v G 4 2 d 1 g u v f + y d M s U / D a / D o Y 8 W l i 0 o O t p + Q R F F K r Q c w E R V 6 + G F K N 4 y M a x / l V Y a L 4 o 9 a a h R z C f e 4 D c v s 5 9 s 4 d N e b 6 f R 3 t 7 9 M k 6 + 2 J T + o 9 l 0 D F A H C h B H Y Z K G k 2 G 6 V Q T U I A o j m d b m d O w P W e 1 / + e N Z o C K F 5 V i 6 Z e 2 6 X j u L G P n u v b d H h 1 5 0 7 U 2 C z 4 D h M G J E n c x Y 3 V k S Q L n v f U a b k c d G V 8 M b f k r U 2 a K r n U 7 C N P T H H j Y r R q V W F 4 D E E q K 3 b F g Y T R u 7 H r d x e J 9 v 7 7 3 7 a O Y B h R N A M 2 X 9 3 3 j p b Z h A l 3 c v a H Q b J f h q Z K n X D l O G c 8 p a 9 V P v 7 F y g l H i f w / H Y u w o A 1 5 H H X h 2 e / e Y l I a u K 2 K a 3 g T e N o 5 v Y v 0 u 8 B M F l 1 b Y m D C q G Z z Q N Y k Q y 2 U Z i S t v a e n F u O u L M Z m 6 N T S o 5 n I i L O a I h G G P u 2 C p i H 4 U T c n D Z v P a 2 O P p e N B n f e + F 1 B v 0 o 6 4 I j E K i z x Z 9 4 s E T j j I p A Y p 9 R H E m 8 r U O 4 X r K 1 H M k G E 5 k z A D a + O L g c E 2 / q x 2 k 4 n D F G I D E E S G 7 9 T 4 F G x t E s B p B K S M k 6 + G U 6 Q s 6 2 W o Q z m y j Y Y K 1 2 2 S J R h H l U t 8 T q l d o k 5 f Q O 6 5 P Z e F y v F b H C 6 g y t X 2 + D C V 9 w g B L M R Z g u 1 + P g S 3 g V j s P 0 f i t k k w L J f R e w 9 Z U E 8 a d w G C j r 7 G 8 q u o e j E T L J y S i E l + w D z j D t B m M T p 7 p X E 8 v V G B x O E D b D Y T B 2 w T 7 s h 2 x b e P d s J f B f g k l Y 6 a 9 Z 2 4 Z W J n p p z Q v G r P l N A V E G A w y q O j O i e I R D b t l F 8 V W + j Z L j U y 9 K A J Z N f 6 F V A K O 5 A s L Q k 0 J p H p o d I o d I g G k K Z g A d X g U 3 4 Q R b a e 5 6 F 4 L j / c w 2 d i h q + b v 4 5 4 r / G f I / I / 4 n w D / t n c Y L i T O T u L 1 J N N l h 3 P E m D m 4 Y T T j Y j N 9 y b w q Q 6 i 5 I b 6 N R g p U j 5 M m x 2 L 3 Y Z J 9 4 a Y R g b Q 1 v d 3 d 3 v b / + l W 1 Q 4 4 8 7 s 6 m o w 3 h x M r y N o n F S 9 4 b A v W L 2 w M g T o c X / a h a O R 4 z M y U Y g 6 8 / i q y Q c s Y 0 i H A K I z 0 c x I + t O e h t H s 5 t b O V g b A e V 1 d A X e i Y x G n 2 9 D x h B 8 R p A E q P O J f T M K x n y W Q G 9 Y a R o H O 0 n A 5 I v w L t g M x Y 4 4 D P d s U q a M Q G k 0 R U B C t t w + h a M Z a / 4 2 2 h Q s 3 E c 0 k h C J z 3 n X z R f e x T j w W f 1 R k A x Z F 3 x h R t Z P c O 3 i K m M d v O A N t L I G k h w F h H k Y z S b I C Z z h D Y Y f U f 4 A M V D A P k j 9 y c i P R 9 4 0 C i c p f C 4 5 Q 3 K f p M H d R o A Q c y 4 N h r e T a B z d 3 H t b w K i C L + g u q 3 t j f 8 o G m C k 2 w G p x k Q 4 D 1 s L 0 N m K 6 i D + d g i y 1 A T A v f M Y s v T h K U h R z N 9 B j n 2 k r H z f V G Z / G R l O 8 5 3 b Z L C 5 0 b p n F n V 3 5 1 2 t m T 6 3 s q Z 0 9 d b K n b v b U y 5 7 2 s 6 e D 7 A n t R L W O s s g B N C S L F G F R 7 Z l D E k l S Q R O Y V u P 7 7 R c 4 P Z H N S Y 1 o 5 N / n 7 I K r T T A N R 3 4 4 v t f 4 y L r B O m G y i f c 5 C D 5 6 W x 2 A i m 3 v F r i A J a 8 b k u Z O G w G A z / m e 8 E i A / M q o E U x G H I h 1 d / Z y N v 7 I Z k U 0 Y i v g b s p Q Z P x T H f 8 / r 3 0 C x N G / g 8 l m k B 3 c B u P r n Q Q 5 c N 7 j d R i M G f r + G D T D f M 4 3 d + V f v t r x q Z U 9 t b O n T v b U z Z 5 6 2 d N + 9 n S Q P f H V 3 i 1 g S r E 9 y Y c A x 0 x R 5 b K z E F 3 Z / u e F 3 J Z 2 7 9 3 I b X H I y D K 8 Z T J g H E z + 9 7 / / J x F 8 l u 2 U K A b 5 y U d k C F o V t j s k K O m H u m l u M r u 7 A n E J r S z w F e t k I 1 i 8 C f 7 f D M w + G p Q Q S c M k X R 8 E e A Y L q O K 4 c K / C O L 3 F z Z U J 7 k w U H Q e f m A r E 5 D 8 5 x V A B A Q E V j G P T x 0 O A S + 0 c D x w L t v 6 m 2 K F 4 M 4 z i O E j Y i m T N M U G G w G D T g w C N 8 5 k A 7 U q M c D 5 w G R v N b Q z C S f r 8 Z s Y m W s i m I G s b 4 I X d l S k u 2 b p b O 9 B M f f u E + g j C k 2 Q A J V z e j g O f C Y n B Z + 8 u j G O G A O q D o D + B l Q H W C M 6 j f 7 5 h Q z E K N g Q x E 8 t Y C z c T N r H x U 6 Y J g K W X E T c C M j J R + y Y E 5 s X e A U m B n t B Q H A w D 1 u o G a c v l L N k s + z a Y J L M 4 U K a o u n u i x R F g 1 m c G L t k M J z G b s i l d q n X Y x D R X F G T v t + H 0 B e + K C a W g 4 w t Z N G v Z t r + w P 2 g v n c U w R p k F 4 t o b S b O 8 o A H I p 4 J Y b 1 H Q L 8 x C c 1 H w / S p b V E D E S Z R q g y 4 H W n a W E W v N G B y y r a K I A G s p g R 3 V V w z z b H T u M 9 A V D I 3 G N w I 1 v X X k N h I 5 L Q D M c A K m K L 7 f l W 8 Z a w b 8 F 9 h k Y b I n D F i P C S z X 1 y C B 3 s 3 G a Q i x l 5 n O z b v b Q s p P O b s b 5 R a N U X h 9 H c S 4 G M C m s e 2 N o 0 1 N G I o / m J / I m a J w C w 5 f q b Z G r X 4 n M M W a 7 4 g / X L q D h 5 Z 8 a M u H r E 5 X P v T k w 7 5 8 O J A P X K r r L c 5 5 Y f e M r q + h 1 L u L J m E a o f / B U H C 9 z G j E 1 q I / G 4 X p z h R 0 + c 9 R / J H x B d j J N t 0 / W z B p g H u o 2 F K x C W 6 N j b j C v 3 Z w / s U k P r C U R V c w 4 t w K D A 7 Q 0 Q w d f d L 6 C O u F L S S 2 5 9 9 5 s E q i x w N O g s T H D E U + a G 1 6 G 6 X R Z m h 2 P t n B m k x k Y 8 z E T x J 0 X N / w M Y S W E F x u D c n N 7 J s B D d c 3 O P + 5 I p 5 9 w H u 3 y A T Y t c Y V t O 9 4 6 w V r T m + n J f 7 w 9 Q 8 P W U l b P n T k Q 1 c + 9 O T D v n w 4 k A 9 8 / e / v N M Q f 3 j A 8 Y M M H Q D r v B F 2 q S K z c 0 Z r k f k j p o Q Y p F P H M R E C o z q Q b f 5 j m K F 2 x f S D 4 J E h 3 e g c 7 Q C C 8 n O H U n 6 R / Y i M z H A Y J c u B s 3 9 0 Y J H r f f G J s F A C + h V 4 H K f a i E O Y x w c D t f C P 9 H 0 N 1 J P 0 0 D h j 2 m X V j g z 1 L U W U j 3 b 4 K x k y W 9 l F 9 0 j y E Q 6 Z Y b W b M 3 w R s 5 + H 1 / N F d O A G 5 h t G d N X o 1 i 5 m s u R E g T q L h L G E b T I K n a B h H n G h y 7 o Z X o w U a L q t K W B 4 N D L 5 v T O O Q b R U p q i 2 + g I V t N I c x N h q r W w z v I M l U n Q x A A A 7 d x u 1 d D / 3 M o w g h k H L 0 S A n j m S U y z u Y s m u z 0 c y 8 e b w z N h I u 0 c g g h H B N o A I z 8 I O o r L X U X g 8 f r g 6 7 k X T A y g a Z + g T q f d w E e 3 V + m S r O 9 R Z o 9 F 9 v / 6 3 x X z l v a 3 / U W a 4 o N A 5 C c j e W A r W 4 e Z 9 C A y c M o e R 3 G d 5 z d 5 s E I Y B x 8 I W o 1 s R Z b k U M U e I 5 Z + 2 z c t / r H 2 x 4 c N Z P V 5 g U n 1 k 7 C m O l O 8 t T e z 7 7 y g 3 3 e Y V J K H N 7 5 T E H D u A 8 2 J Y / v / H A s m + + y 5 l H 6 w T g V M d W v o / E 4 + g x Q s Q 0 i R R s G 2 7 0 T j O t Z / k M u h L B P e 2 x C z 5 h 8 F I f / h m i f Y M p H m L M m H l m H N I 6 4 4 Q Q O m r 7 w t n I 8 t x / U T k Y h 2 c x + S T N M a t H I d f B C m e K C o F q d v w d s i g L P / + X N z / D 7 D U r W r N 2 r e 3 x / y O S Q a e q D H X X A u p j h G n + L p G P T 5 T O j F a i g P t b C + C 9 Q J v F L I W y i M V a I v B m 5 s Q I E X q J g K a R 5 j C z h t b m d / C 4 L t 0 N 6 X E V f w J C H w m / A I 0 f e + j c J H f T W K Q l 6 M w N 5 6 k Z c k i 2 S S 8 S n r T i Q S 4 e 5 6 x i o 1 z E g 3 i j A 2 m F c + o C w i R k E P 4 s 4 I I N 7 n w Q B 7 G g 1 j H A W M U J F 1 p y I 9 0 P R h M 5 w 6 5 7 O c U V l P l G K b F S 8 5 q F H G P Y k G a R k j t / I Q e q V D J J O m 7 q I q A K G A y a 1 M B Y W 1 g g k X G F u 1 f v F U N R g w v Z V 7 1 X I d N 0 B D 1 L y t v x P b N G i / w 1 q q N G p M H J n g 5 8 v 6 t 5 g c F 5 H k + 3 g 5 U U W u 7 u 7 L e E w U S R n j J U e 6 m F 1 N k d g l b 4 O 4 p s M X Z f Q w 1 5 G b j R y I D M W U X 5 3 V + E k 2 P r 6 7 h k 1 O y 7 r 3 j v L r I D i Z / O n A 1 Q r T g M o t W F 7 y a Z H 7 d n W + H q 7 t q 1 E 1 F M z Y p + c E Q S p 6 r X f A j 4 9 l J g 0 c j y e a G g c u U A O H L n Y f k Y H G Q H H I 9 + k o e f x C O I Y k U f H 5 u 8 5 k u A g I 4 E a e f d 4 i K 8 g / o 8 m i u u J B b A H C a q 8 i g C + o 0 w V f i y 6 u A Y c 0 k d u G v S Z m w K Z N o E R E b Z I j 1 7 Z 2 Q s D U z l 6 W X j h x f m g Z O w e O 8 i R x t n 1 4 A S c P N T X c R 7 N + H i I r y C w k i Y N f T K i Q E N J G i O C 8 r H I o o N B Y 1 i m Q B i k y P a x L G L z s Z D L I K A 5 U d O Z E 3 V q m w D Z H n l K q x z N M p 3 D w B S U D h l / e r b T B w m Z i / 5 5 M O p Z f w e k Z 6 W 4 x Y u 9 w c l A L W 5 n j b x U i z u i k c N B X y 3 u y u L U e x M m H 0 v 0 i U a Z 1 m d g X q 8 B r N 7 h N c x d H u / U B 0 + w P H C x B V C A w I / Q U L M w g 5 Y E q U z H M W B n s / 6 w f 8 J g S n c A U R I 2 P I e I V U r h k u Q i h 7 / l q n L C c W w x / N z 7 x J o / 6 r + S Y / Q 0 R E g G V i b 8 H q H w + 1 Y I v 5 s B c z U H P k Q r A x R e N w P 4 A k d A X r G H X I Y s W Y i 0 H l e Y g 0 I 0 x b 9 3 t C p t d E 1 O 6 r b z p N 4 X k / q B R 0 v Y W u B 8 1 4 U u Z Q q d g Q a c B S 6 z R h H K P W H x c T H 0 2 O 0 7 l F m n / p R P m h G c w F x g x S l N z q u O 8 7 w 6 E P P q s Y V x h p y m N g h u 8 v R F 5 X y U 3 u a y / 2 a g L x x N 4 g V v p I i 7 E S D U 0 0 q 5 F M q 7 f u A J I s a s + r I S c q 0 S Z t U s M 7 0 Y a 2 M e s 9 L 1 V 9 v 4 F m i t I m + H n F y r X d e 1 C p l h p G C z L 3 v p 9 x X h 8 y A v 9 Q b T a J J E s f K W x 9 u A s H X U L 6 N k m b 3 G g F w K g U f + P R f 6 k E H J r u s 1 J n f l v 2 j p D 8 U z E h 7 X 7 A + Q H 0 f A c z o Z B d M A j g K k X h + Z L 7 z q 9 3 e U F 2 U A I V l J g J z z K j Q z g P h e h i T i 8 C h E A r g c i K Q N K g m b q 3 4 O i Y G k B D + a j V N y C G G y l A n u R / 2 S u d 1 z n t t t n N t P 9 E B f A z 9 + 4 T W 8 I / V N y R o q M y I Y F J J G h A Z i C 5 3 o 3 V M J M w i Y y L H Y d x 6 L z t r H Y s F T j F j l R Y M X l F D d W a P O X R C i b V e q G 6 C Q x D 5 w J j b 3 k O r t q j h r Y C E z f z K H O m X l A p T 0 C D k 7 U X M P S d a L 6 x i R Y N H 5 r v e c h 6 u 3 9 r V R O M 4 q C 5 C B l R H X W Y 9 V P C 1 G b 5 R r W A e B J m R J 5 v A C s O s m p N N R X a z U l + 9 L y e u s D j d y V 4 j Z P E X g A h g 0 i U v t o A b A a + f j x m F k 8 X v e T G 0 5 C + u K h 0 X v i 6 C j D g B N R G d r Y m t v 7 U S 0 n 7 L W S u c S 1 F l m V / w y a g + 0 L m Q B g 4 T C V V K H L I 5 z d D B C v C F 3 x p L t q M B C L c v e n L v E A J D O l Z a r c w U S k X + 1 H K E v m a u l R k I D C j 5 X + V H 8 w 9 c 7 m d 8 j P 5 Y / e K 3 N I 3 u k C n E D R R G y Y l S X O l y s U Z k V x x 7 z 8 0 R t c j y 4 i D D L w U v V L g e / N b u c C E 0 q W F r n R h f Z x 6 J p H w t q 4 I o j k l k i y k d D t X o o O O Z W D y j U r B 5 Q I K 0 e G d K G 3 Q O R X g j f 1 i L 4 N i 3 4 C s d T S a S Z 8 A h m M K M j E H 4 J 7 5 9 4 I X x + W T V 0 n u W / h M s q K w A r R k 6 G f l / 7 k W n U + f d M c y 6 j D p V L j l i b F D F Z B / Y k p V n S P w b O I n n n L l n 3 9 i Y 9 n l H P / s 6 S W Y / C k J j x N E G 4 v 8 A I M F w S M 6 U h g Y 9 a s g A W x D y m k W Z Y q M l L V 4 O O m m x U 4 K M V L Y B Q e z G E c O r x r J 8 r w k W k E B V o G E 0 7 p W 7 U x C T H 3 I 1 t 1 + S N x D L T p y Y x x E V C / d 5 y Q V Y e w D V 4 A K 0 e X d O V t i I P h h J K o 4 T P K C E z S p i M E h q j h 8 P k 4 R i 5 / 6 L o s 8 j d F L T x 9 X E 1 g V y 8 5 i J 1 v c p 3 V e W 7 q v J d e V W + q y r f V Z X v q s p 3 V e W 7 q v J d V f m u q n x X V b 6 r K t 9 V l e + q y n d V 5 b u q 8 l 1 V + a 6 q f F d V v q s q 3 1 W V 7 6 r K d 1 X l u 1 o w 3 1 V d T a D j G H P j E A h C x k 7 Q o U 7 t s l C n g r / 1 I X d Z G o 0 1 S 5 y 3 B R g f x 2 e r P n 6 3 / l j H y V W 5 b S u 3 b e W 2 r d y 2 l d u 2 c t t W b t v K b V u 5 b S u 3 b e W 2 r d y 2 l d u 2 c t t W b t v K b V u 5 b S u 3 b e W 2 r d y 2 l d u 2 c t t W b t v K b V u 5 b S u 3 7 R / R b b s q J 6 y W R a I s B V 3 B b V q v 2 V 1 9 p A 9 w s S S u Z T 7 b V q n P 1 k C p 8 t m u 2 2 f 7 g L l Y r z y + 9 c r j W 3 l 8 K 4 9 v 5 f G t P L 6 V x 7 f y + F Y e 3 8 r j W 3 l 8 K 4 9 v 5 f G t P L 6 V x 7 f y + F Y e 3 8 r j W 3 l 8 K 4 9 v 5 f G t P L 6 V x 7 f y + F Y e 3 8 r j + 8 f z + N I H Z z s L H J x t b e Q y + M o N t m o 3 m D L 6 W h 7 2 J B 9 7 k Y m e P L u M t 2 + v 0 5 f 2 r S 5 A i C U s 4 N 9 / e Q 8 D c s f G L d 6 q s Y / + O Y v S Y J D e M 4 j Z 5 h Z s 1 2 3 u X 2 / A 5 v 9 o N g 5 q F N 6 N E s Q N C l m u w X H z 8 T k g x K 9 d c M X q w h 9 + 9 G 9 A V 6 X Q a j q j h U f g 1 + u C d M b / x x / c K J B 7 / c k A F P q e Q Z N Q 2 X U z 4 M S 0 + y 0 v T s / I o J P f g X O V D u M p u y b Q I P e 8 C 3 N + B 3 S q n N C V E 7 p y Q l d O 6 M o J X T m h K y d 0 5 Y T + T p z Q t H h X d h + x I Q d K K f l Q S F F C c I K F K k U n / k O Z V F s X p 6 f b j y c Q r l W U o o l a d o W w Q f 1 c 9 c j E I 4 B A y k a 6 U P T E C L l C k Y 6 m Z d m N w Q b R J S 3 P C v L a 4 x N u Z X I k T a m y y 3 8 N k k p K v S Y E Q V 0 O f C z a r V a c J Q n X L r v q 1 6 C w J J w q t z 4 i g V Y i P d O E K b u y 1 6 C g J M w p M v / C T M b 9 m t o K f T B y w z Z I 0 v G 7 F l d p + r p e R t z O b + u + M A i r i q O P R 8 D V S 8 s 0 0 c r O l R n U l U S T T J g Q f R + P b m u R 1 2 n S 0 R b R A o 0 l 6 V A w J 4 R y 4 d V / L O K t V 2 e g n W R d 1 4 u 0 2 5 j j 9 T u 3 T J D u o p a 7 v 6 i 7 E T p U 1 t / K + v t U p f b K + r t m 6 + 9 m b K c r d + P u y H P N O j h T c a r a D g r p 8 m z T z j q T d 8 v 9 n R B 9 5 0 i 6 s A A K 9 s 0 / m v T u a j p r 5 6 a z g S I O Q + e 8 Q 4 D y y V B z r a L 8 S Q h r A I K w o s 9 q 3 A V n M l B Y p B 5 E G W A I G s S Y k U J Z j x b K j E 4 3 Q c S H G I O 1 C Q c b Z h 6 n o S 1 v e E V K X D 2 G 5 t c V c p x 6 M Y e C d 3 H x y 5 K t f S O F y n a p U G l S 4 / v n L p U r q 3 J l L e 7 K W q u r a M n Q u w J 7 2 E E G c Z T 3 a s 4 i i g d 0 n A P X h H 6 9 j t O V D 5 L 0 r K x y b s B a m 3 Y b m Q S a F 2 l V H Q y t D o Z W B 0 P X c D C U 1 g Z c / Z T t 3 E + J k / i Q W E R P c W X T 2 L v 6 H t v 7 i q e o f N k + A Q L M Y y 0 k P T q u L s V 2 7 l L 8 u c g c H o s E S 7 M z m i C u r s R O 7 k o c q A z p S Z G i n H n S R H D 1 9 3 V y f 9 / 5 B J v e U R i k y h s f j z B L s m / a r b L v 6 l Z h Z N w I g i 6 b g C 6 Y d d 1 d I v s c h x X m G H i a 4 / 0 H F n C e t F D 4 x A T o U q n j I a q Y 5 T i w z C R K r e K e s / 7 Z 5 Y t 4 H d k 9 V o K 0 Q v d p U f v U c d l 3 x h p s i 0 T q k Q d B b U u 1 a t e a N U 5 6 Q O 8 b J o Y M 7 i o z S p U Z p c q M U m V G q T K j / H 4 z o 5 R 4 0 L r O H r Q D 9 K C t J s O K m u h d r 8 R 2 T O / r C j O w q D 3 Z c q F j d 2 t K 0 6 J j a V r A l a 8 g R h H g W F 1 e F 7 V r S x 5 3 7 G 0 V u V 8 K G f v N z P D f a P 2 2 s V e m 4 J r T l I k q V d 6 X K u / L u v K + a D E R T T I Q w 5 z A I h J j 6 9 2 z + Z m L L r 3 / 8 1 e v t g f / a h g I 4 P 5 R D / 4 t + t E B / K t t k 8 Y 3 O m 7 c I E a 9 d g B B J w x 0 / G s a 2 P A r y H 8 y D y z a D u g a h 9 2 B O K 2 D b p M D A 3 9 X A Y y G b s s p C K f T X m L o 5 1 Z b c I B h 2 Q f 6 A B s p i T S 6 G l e 5 G F h z m q 0 q R V d 1 J 0 x 1 J 4 y 1 o z z 7 E P E + z + N j r a A h s s I I L F t r c w M 2 K B B U G E v s b c p b m 2 G K I K z W e o k g 7 S D 8 L i i j z p c r X S T C u l P G Q H q v K M u / U 2 B / 9 V r z 4 A D + 7 P G / q 9 m 7 j G 4 6 J V y 2 A P z a + G z F V i u 2 W r H V i q 3 O S 8 S q i 2 Y l 6 n m j T D 0 v s E D O 1 x 7 W v 9 F o t 5 S v m s B W j L V i r A 9 k r N / n s q + 2 g 7 V u B y U c s r k A h 0 Q L J r 2 Q N j P H y 7 h t b w F u 2 6 y 4 7 c a 4 7 X p 4 a j m r W z d L c W C l 3 w P X W Z D d P 4 h J z d 8 r F p J q C f b w 4 w / h p I R D / O X H H 3 7 8 I b n 1 o Z D h x 5 Y 4 G 7 s G 4 x v P a g M f h s M 7 g W C 4 r U Z z u w Y x U b 7 3 7 j T J K v 5 z F s T 3 P 4 G H p O 6 9 D C d + f C 9 Z Q h D / Z G m h 7 r 2 9 n w Y / 1 X h d 9 t N s C 4 5 E h Q w W b P N S B e 5 Z 7 W 3 M h h 5 d A U q 7 w O L G Q c o x H K D D l Z U c f x k G 4 9 1 f o / j j V R R 9 3 M o R q 3 u T 2 X h c 1 w 5 a 5 q w q + T C 4 D Y K U N c B b + v r u N A 3 u f l K Y G a P 6 f 4 W T 0 U 8 1 r F i 7 / P a O c T f / M i d y o T E d h y J N b e C f R G M 2 T L t Q K 9 m q D V 6 8 P w o / h c h L B 9 D Q + 6 P T w e H g 7 f E b 7 / T s 5 P z N 6 8 O 3 p + d n 7 / t R H E 3 8 T 2 E 8 S 9 7 / I 0 r B Y y T Z 5 f v B 7 O 6 O T Q v k a o P f M u b 2 / i g Y j l m D O / A 3 n O T 5 w 8 9 Y O z f I G R s 5 M f a + v Y O t g Y 2 v g q 9 S E z F 9 5 5 3 M J k P 4 j e P 5 E r z m b N 7 / 5 N W + 1 m r B l 4 C h 7 8 c A 2 2 z s o 6 u v 9 q J G j G z t W 8 2 7 t I 6 / I F + L I J 8 y 3 t v e T 3 / N a y w / R 1 Y 2 T 6 A h S T t r o 8 p U w r b 1 + Y O p 2 U + i a K T k Z / e 2 H n 0 e 2 c C q W d w x r 8 I R 4 w 8 4 f s T Z a A 6 7 8 M S 8 O 0 z F m e H k 8 m / v + M e X f w N P i X 5 Q + n T y K f r I N s x Z k k Z 3 2 Q R U O j g c j T j H 2 y K B Y d z U n G D I s B A Q y + T r b t e 2 s v W w T Y d j 0 N E Y F N T g y Z d e c E 6 O X f x p E V t 5 A H e x K 0 5 Q 2 v m O f a h t 2 7 F X e j z + M m V 7 M W s C O x A N K T 3 y 9 / i c U Z q A k q K 0 j M y E a g A U A G 4 l u 8 l G O 9 u 1 b W U E + i i g j X C r y Q H M W u I d w E v o g M A L A m N M j x f E y X t p 8 C X F W I t j i C h G g b C z M w p v w h Q F 4 i M m Z M 5 A Z p l 4 b / / v z i 9 n F w P t Q 1 r z o P U O D Z 3 6 1 3 l T 4 k h K P U q T R x j I P k y L c j + f C K 7 2 o z L l q N A 7 A / V X i G k C k d y f Y n w i T z N 0 B c z i G p j F M O d h 2 g 0 q V w G r F 3 j / m E 0 C j 7 F j 4 D M o W p / C V Q u v f H G W m d F 7 B M m A m B Q / 8 n z v c x y m K c S + q C 1 B B I z 4 t L X r H Y m w G J F F x m c C z W Q m X r d 3 P f k + E z g h h B s B Z a L Z X V L 3 k g g H / D Z i E v 8 t 4 6 0 Q g u C L o + 9 + k g R 3 8 I w M A 9 W M c K L G M X j T K E a Y k v D f Q S J 6 7 S i 9 T o b j 2 Y i r L p N o A j E 7 c X j H B C X + k Y x J E R 9 2 C 9 i E E 4 b 3 b C i P B v i p F 3 x h 6 D M g b q P P e B Y + j X i g m T d F w R 6 H g y E H W g Y D N g V s U K 6 H Q e I h 8 A w J 9 u E V P 0 4 d j L D v x k 5 v F 0 P W G H U g + J h H / K e s o w D n f U 4 w b z g O / H h 8 7 4 3 9 K 8 a Q R g L 0 / V 0 m 9 o k Y k A g y 3 f g j T N c V + O l f G O b K / O C t w P l 2 x h z Z J g 2 5 v W I e X c s 6 v / d 4 2 V 9 Q S x A B d H i y 3 4 v 9 z / k n j E B p E A o d 7 x R H e o m w o V M c L N z o N P 2 N x + p w Z X Y F 9 8 6 g 1 f M U J 3 q Z H g 4 Q s f k P j 1 5 z 6 Q P t o o X d x o o u j j n F V V Y 0 D I h s t c I + I G A H V r M 8 3 K d H G t Q G F U v M O J Z 7 Y S 4 g 6 I i t a c G m I K E a t 3 g j 9 P M u K G N I s w X x N k z H m G 2 A D M c S d f e 9 f O c I I P Q q W 2 7 z v j x A 0 l 7 c M h o I i o o X j b 1 d R e f G e C 6 P S T y s h U T W a O y K c p + X Y 6 e D 2 T S I 4 W Q M Z C R L n 4 t 7 l P D u p m s 2 d m y N P T / M I 4 u j r L u m r T G u K p / N 2 M r A M T 8 K g e l F M O p n f M w P J X X 7 / n j I x H 9 p / 9 H C z p Q l N G D 8 U g S z K J I N K y y u m q a 5 Y Q u b 0 z m o u 7 t H Q T I M U A 8 p 2 Y B b 9 J R R A a k v t P P L F V Z q p n O 3 0 m F M j 1 M g z g 4 b c B l 0 h 7 w u Y 7 f K n g t l D E C 0 b O W 7 C O e / U 2 n 7 k c y v s Z v 7 g a K R f / + n B B 1 A 2 W L e b S j 4 8 h / I L L n q o A Q M Z t N A A l u s x q M t t Y q 8 K E t a p 9 q K E F 5 t 1 w 8 T X t l P o s m W M P y x K c 4 m 9 I s S 8 a a 9 g O 1 X c D u K K G X D 3 X A f 7 7 b r e F M j s O p 5 8 N R H V J W V G 3 N l f 8 v Q 2 N k I C v A w s C X 8 o + R e Q R 0 q e c G a A 3 1 I e a L s 4 j P b R X b 2 c X O n / b I b d V F c 0 o E g 1 W Z a a y 5 c b M Z G b N X T 3 L R k o M J X m O V S b G C C 6 K H U b 4 6 y A w / a k k R Z h x f m i 7 N / z L c G + 5 b X s O x 5 O o k A c 2 x a 7 n O H Z d t c r p k 1 r I q h 1 j W H V V c G t e j S O e H U a m d Z V C 0 0 y M N c 6 R B m t w D m W h 0 t d L U 9 O v y L H p y 8 a y Y j I T k Z z W B u g m S C p L X b j Q x A l e X 6 v M g x E O X w 2 n t H w S F C x 2 s w K y d l 1 Y I x n D 0 q b e k n p S E D F P E 9 k M v O J Z t z u S R J J U y / R 5 P A y j S p x g h b n Q 5 p 5 q L j 0 r Z K 5 n x u S U r Y T a W w b 7 y W a c r A O 6 V z J 8 W + q X s B r W T 0 p 2 H q j 1 F g P w Z A f m X b C U n O M l L y f W c e s 6 x 7 w H R 3 L 2 J w W x J W p d M J 0 9 R h H W t s k i C u F X 5 g T I x e 4 x D O e X x g n V 2 H O a k R A L E D b H 1 9 p 4 7 G p Q D v J I 7 u I I K e n B m s Y i 2 Y 7 P w y Y N z f e z c H 6 U v G N s V 5 6 m 0 F 5 W U S l x O k A T O V P q l s A h b J T s r C n x S W 2 p y n w X T n L S d a l e E G 5 E b W w c s Z + A C 3 j P 7 L d o S m Z U c Q r S o 7 g e 5 J L L Z h d S U 2 L a 7 E z o N d i Z 1 1 u B J p P w r l K m q u y Z 2 Y D R V b f n c R j O G r w B 9 B s E M 2 T u K N K N 8 q d F q H D Q O r H I 7 H g 6 E / 9 u O E U 0 I b x 0 I H Z e 7 K z p N 2 M z 0 F n y V O o b l + y + 5 c v 2 V z C b + l d T K u d k K u d V K a n l F L R + W + 0 c O b Y O f v e E f A 3 + N o N n 0 C b l E D o u / f I 9 o q 8 4 i 2 f + 8 e 0 d Y G P a I t Z 4 9 o 2 + I R b T 2 G R 1 T 6 K 6 S z Y p 4 T Q P 9 6 Q a v L H D e n 7 j R 1 8 X F q Q 1 I 2 b 2 y O T m P i O J n s F q R W 7 V D 4 U k X Q I t u g z g Y / X 4 B D b D A 4 / x u 3 5 + B 5 b b T T C 5 1 B m 6 / Y H x C F 0 d w 7 v A Y r d m b A K d V b 7 D R i Z D U x z 5 U E b D 4 3 D 3 2 A w E j G F Z u a G P + N B u 8 l d w G 7 w T c H t V J A e U c 6 p F v A w k l I H S 0 W 8 x C q 1 z 6 w / z 8 n 0 x s S j G 4 R D a 9 o s l B U u y l X 7 T 4 M h R 5 k 1 f A U I J j e B m p d + S z U t U D T G K F p f u U K n i q k E i h b 9 Y 2 W R d 9 o P V j f a K 1 H 3 6 A C 2 C g R r / X H 0 j c o 8 j y 6 / P Y 0 V I 2 W g 6 r R n q t q t J Z Q N a z z 8 A + l a s S B 7 x 3 j x R d 4 v u A p 6 B o G S N + / s t E u U z Y 6 v 3 d l o 7 1 B Z a P t r G x 0 L M p G W 1 c 2 H i b I 2 X W P h Q U 4 U n h b U B W a I 8 J 9 h T N T P O K p q A 8 t q N E 4 K i B l 4 a B 2 T Q P C g 2 Q c C p 7 e y g H G 7 E 1 x 7 g b m U h 0 e j J r U I Q p x Z 5 g f N u L Z b 8 P E / A 4 S P 4 E v n g F 1 F Q z 9 W f I A e d W u Z y h i q 1 f u k d D l V V d R 9 N l y d J j r n H B x m V J u i T w X 0 X K w g U w h X R V s f a p C m A 6 W V Y x u W 8 T o 9 o P F 6 P Z 6 x G h K y K H E l / Y f S 4 y m y P P 4 o s n T k K P b D n I 0 5 f p Q J t U S c r R 1 I v 6 R 5 G j 0 w F / A / W w x k w T z 8 7 p P Q J 6 m Q P v + 5 e p O m V z d + 7 3 L 1 Z 0 N y t U d Z 7 m 6 Z 5 G r u 9 + T X P 0 A 6 / J c K X t B O / O v J Z b b h U T t e W b l B 9 n 9 z V M d 4 o P U j 9 O s 7 l l 2 L / f I v + f B S 3 l C 4 M M J z z E P 8 B 1 P l H C U g u V / I Z 2 H k M G / f i 2 H 3 F 3 1 w f c q m v q n Z T j r N Q k C W E d e R F 4 h T 5 o f a o Z r G T M c B H E Y j e S E e 5 e D f f k f N W / H q / 3 H O x s Q l / / h 1 R B w 9 p 5 E B 1 q A o t p y q p K G 0 P o 1 J I U a l 3 N t 9 y v V f 7 Q 1 h S F + G I W 3 s E f Q C C A t c w m 6 H D z R / H + L H T 1 x i d c q D d e y B f C q 4 V r 0 O p 0 X x N W w a 4 M d i z b Y f b A 2 2 F 2 P N k i J 6 p Q Q 3 v l j a Y N U 8 N H T E a y f h l b Y c d A K e 3 O 1 w s 4 S W q F 1 Q v 6 h t M J w / N H 7 l x + H A Z s V j z x Z V V C + e 8 2 v W 6 L 5 / e 7 z W X Q 3 q P h 1 X R U / S z q L 7 m P G b s 2 R 7 d c Z i F V Q A 9 P P A Z v N m b 6 V l C q R N r m s X L v F 5 v P W l R C l t U U A F T C q 1 4 A L l V 1 z T i y Y t 3 F 4 d y c a n k M X P Q S o Q B K k B j T 3 0 D w l G k i Y G d H 7 G f I + P O R 8 p p G r x P 1 w 5 k L n Y P T j m R v w N p 3 i 5 U 4 g Y Y s 0 d 1 v 5 q U W Z + Q 4 z e P h T B k i Q b J t x V V z 9 y l t d c R B V t y j v P 1 j c X 5 O 0 T 4 m z l H D V / U N J + 4 8 v 7 N v k p 6 c h 4 H f n C / j z D 2 p 0 l 5 D v r V P w j y T f 9 4 + z + 7 w g Q + r y z h 4 x C 9 8 b D d Z c T D l C L m d b C h 6 2 H 8 Y B 2 P B K D T f P a v 8 V T F O P 5 4 L R m 8 S y M z N X y M F S G k O x m 6 e h P f T K / E a N x 1 Q f r D j Q V 3 4 V d I c V U L e 5 A H W b N u r u l 1 G 3 S V J 3 M b 2 J g h 1 o b A F o Y / r S v r O j r G l x l D V K H W W L u a J o P 9 n 5 0 c W b Y I g K U a n 7 6 Q N U 3 6 t 7 b 4 I x Z m + 6 i B I 8 7 Y 2 y 2 / F k 9 I 3 S K j Q L d Z u Y v X O P O i B s + o x d J s U C 3 L D T P z 9 7 e 9 h / O y j T T z K q L J w p w j i a M B f u h h v g A P d h / + S i f 3 z G B B j 4 1 e 8 v D z 3 F o U 3 Q H O B v u s H f k A g c H f 7 W P 3 x z / O r 8 9 T E r O u q / W g i L B X 1 + O q B K Z p F V + F H N k E V l J c l u Z D I U 4 A 2 s 1 v n 1 4 U 0 w G d 7 n v 8 9 j z I h 9 P O h j 2 d H h m + B G 5 A / r H + c p b f r H b 4 N Y J k 2 0 F Q e j w + T 8 O v O V s k U j + j / / 1 + k R m K a h S L 7 K G 4 B f 1 p b V F 3 r b m L 7 9 n q c 2 A G q M R K Y m X k 7 O u A 4 5 4 + y x k X P n n e O l k B 0 2 y X 4 7 H u C y Z 6 T g y T E 4 M Y h p p 5 O M N I + 4 3 g Q J F 0 G e n Z f x G r L D x T N x m C C i a U E d 8 f m p N o x 7 w E g s i T Q b t c M h z + 1 X Y v v J A X q A D U W H k i 9 t 6 4 x 1 j 0 4 u i F Y l u a 4 e v t g f s L 5 X v K q X M Y s R B B T D W 9 6 J Y x L R x Y x o 3 t e v J O L K R F d M V l + d y O a Q I 8 z 7 c 8 2 W J Q z a s 2 U E U 2 d u l 1 x f Z h p S 7 M W y q G R m K L W 3 x a 8 L 1 m F y Y L 8 9 N / b b R M A t Z v j + O E p A L 6 3 9 u Q 8 W y f E Y f p Q w D A t q O k D 7 j v y 4 B 3 0 y 7 K 8 9 p e O V Q X H g C M U + 9 A m 3 Q 6 8 D C P 2 + 8 h I o D i Q U + X r F E u X X g + C g Z d s C w D h N 1 k E L W j 4 t A M t k B J y V 3 p 8 v e B 6 9 e P X T t E H L L Q X A L f A c s a 0 b 8 o J j a l o 8 k 7 L K 8 X K V a R o t G 2 x r m k R l 1 6 g a 0 N u A w u 0 D z 6 X b C h 8 E G c 2 8 C y j k k I l 0 x G u Y W T R L L s B d r 5 1 O f B T U c F f 5 s / z 1 Q A h c e X C j p 0 G w N m 7 c c G X H j f 2 N L P 6 m K 2 N u H C g E W g t f b L r y 5 u Y e i h 2 1 P x 8 S M 2 Q R A a T n J I A 0 t e y a w i u I B 7 8 4 C J C W w X j R f 3 v 6 r + O a x Y R o M 9 D q k q w B I C h k K 5 b M L V T B g / c F U x K W W p P n e w / W O L 6 h h I x a e m b q 4 / S I P m P p 1 o f t u n c 6 S b v t X f h Y 1 5 Y c s 9 h q a N V 1 6 2 J N e I W 1 z L D q B w 0 b I Y z c s N 7 X r B k n M j w U 8 y z u o u h r z 1 5 l h m E d G Q 2 + 0 y N v h 7 U w V a O t L s J P k a 1 h L N + y 9 V 1 H P 5 A a h 1 K s 8 0 7 Q 5 3 J b I X k O C z a A W K v D 6 5 6 6 3 Q C 6 / l V D b u 5 Y S A M S L o 3 B O f 7 p v z o / / / n s l 7 d v T s E f e / H m / O 9 v D l / D G z Q O e m j p d E 8 m X M x o b o J Y m l V Y m 2 9 N e q b r e Y U L f c i b I G j V u v R K T g O K u p y + h L 1 k f r Z b + 8 U C O A D G E Q d q N P R q f G i M Y C u w S L s Y l Z q 0 T G 5 k x q 2 B U I 5 g U n s d e 0 f 3 4 y p r N 7 O u z i 7 o r u y U o X t 3 F V y b L d F 7 m T E c 3 l G 7 a s t t V + 0 4 m f N p o d b o k 8 N c 5 o Y w F q 7 R k a u 4 2 g R x d a / U o F j O S A g + 4 n 4 j T A H w u p z s s m m a h + E E n W 9 C 4 l F O N i t S d i / m E l F y x U t h v u b t z Y + R 0 w a 8 S 0 w y P T 5 O m W D k 0 f y u P T q r V 4 z O 6 j 0 0 O q u 3 n u g s K k C e C o 3 p W a O z I C K l Q U X E 4 M u V x W Q p X a 0 h H I s i x 0 P j X J 5 G Q F X P 4 c R E Y 2 5 E V W + J i C r r t F n F 1 F n X 9 I F 2 H x B C l S G + b z m Y 1 X j w w a z G e p j B / o L M Y P / 3 z Q z I t f C 9 R 7 1 1 q 6 i 3 D U S 9 6 T z f 0 u X m N 4 B 9 h w 2 A C v V U l v 0 S G 4 C V V f y O N w C 2 4 j D g + k P x q g 4 6 m p Z D f B Y k r J d / R C E e f b B E 4 m a X F 4 E 9 6 F n t a O f o Q 3 8 W x 2 w a i a u q Z K V G Y 6 f 1 w n L b o 8 h Z / A K + N 5 O y s w + h a 6 D 4 7 s / B d X r O l n V s i T I 0 P y u J M 5 Q H 7 C x d f a 0 l 0 j e t P C 9 h r i P h A k 6 a 5 M Z O T i d 5 p 9 f W X c R o G g d D K B u H Q H f v G v j b t m b v E M o H r L 9 Q P U W l j Z T N w K e M k g E X N S 8 W T 9 N t G U N L 4 0 s O q 6 2 l 0 o h S g 1 S u s K E y h 8 / f t B / L M O x F c B F q p I A C Y H 2 u X l A g 7 p 3 Z e q 1 M k y Q L x S + b J A 2 3 W d I o T B N b 3 l K + l n e 9 r F 6 h m v P w m t 8 t M J i 4 + V o 6 / m o 7 j v W N K l / G Q k m D z 7 O e W A 6 D F Q G l x 6 r p N l Z N c 6 y s 9 1 f l D F o M l f V K F M f h s n 6 7 w J B h H D s B w F f b L V L f q H K K d i 2 C d u U o m D t Y M G R 7 b 7 A D f 8 N J s N j + Z X z s S l r z s w W o 2 q p Z u 5 X X V I n N L P u x 8 I l c E k a F b N R 4 t M m 5 b D t 9 q w 5 C a a a 3 e V l L L A s O r 1 B c i i n t z j m 1 Y G J M d U 4 z p m L 1 3 Y V 4 V W s J X r X L j Z Z u X T O U y C w c 1 B o l l r p 2 d 5 s + N f N p / F w u v W z W L n 0 f s k G o u p x k L g 4 1 x a K 7 g K h W g s Y S e 7 p 9 k 3 M g b e m Y k V O p T U 8 l w g O 4 C F 2 U Y 8 6 y v k G q b Y 9 N V 8 9 s V C W O F I j R W U b T O U e X L U o v Q b s B g w U O W O s f 7 T K 2 E U d J s h M H 1 w w 7 m P a f w / Q W A 5 v h u l e O r H e i i 1 c L n K c 3 6 O v i K j D y H j y U V v M d E o v d b G p 4 J r h z L 7 t b U 5 x 5 Z 1 p i y C g g v e a J d 8 7 z E E M + M P x i m 9 + 7 2 e B X Z e 7 N B 4 Y w z d D 3 j R Y W o g L l u 2 e r p D D E y o B B g a O 0 x 1 F q z E e J O A V Y c u + n 9 O 4 v R G 3 2 x c L U b i 0 G W t P C 3 H R y L 8 r 5 l q V p e z H A W 3 Z 2 G q S J C v 5 c f r s s t J 3 F o E X x 4 v W F x s 0 V M C m O v y x 0 3 c W g 6 + A k O F Y h M j c v R 0 h K E i / S s H L G 8 l x Z I O / Y 7 8 v / f M d K L u 1 d l P O U L F t i n p U x 3 2 J 4 B 8 8 K P I b 1 V 5 j s U G i d Y 6 x c H 0 1 W c H h 8 W R T S H Y / O 6 b g t L e 2 s d P N Z x 1 7 8 V C Q p 6 x 6 j z E L L z K G F r 0 6 Z 8 E V l W V W H r c D 9 y + K k n M O k O n j 4 S K D k I D T 0 7 G u q e L C o B l e B L S 8 5 4 L N 6 3 7 l Z H b w S A H O h u n 4 v t x 6 F Q g b P 0 O i K 8 C Y I 2 y E C a R D R 1 Z y 2 x U E X h L O H V q o 8 g B A w z O S 1 R 0 f P F S H O z t S g z 0 s 7 C v O P F e o w o T 9 R d u k Q 1 0 a H V B v H B 2 s Q b 3 Z 0 t P u 8 L N 5 M 9 E w H U L n G k o t I r f k d 6 U l U 9 b 5 0 N 4 3 d e 2 J 1 z x C G q g V X u 3 T w q l r 4 r 7 B c P o d s k 4 a b + 2 Z s w U C i q e u c 7 W 1 B j i k 8 K n M H j D E J 4 k / h M J B 3 / E W T B K + X F C 1 6 g 9 + 8 L M G P 3 j w 0 O 8 Q R T I C 9 8 0 T H 2 O F V c B N O s J X m b p b 1 C r 3 W w D a i y U 4 / v 8 N E u w 3 + d Z D e R q P E U g 0 D P c F a R F d R e S l r d R j B B 7 P A 0 6 v h T g L u Y A h S x 3 P P a X j H M B g M b 4 P R b E y + v / C H H 3 2 G 1 o 2 9 A t m 7 p S 0 O u 9 e / D c e Q F C x I Y L O 7 u P j F 2 5 H Y w c 0 v I f h a 7 + C V T B I G e 3 b I r Z f 3 3 s 3 M j 0 e h P 7 G 3 t o P t I R y z 2 L 8 J v J G 0 1 e G g 0 y D Q R D Q r + y g 7 X I T D j z u o L N T O r 6 / h Q h r v d T Q J 0 y g 2 B k u + v c v f T o m + i g 1 l E x L e s U n 2 i Y 0 X m 7 Y 0 1 W 2 V F 0 3 6 r O 7 T a 8 z 4 7 J 6 8 L s v 6 L K y W N W u e O t f E d K e M u C F b / 2 d R b g 2 H b N 9 s p M X a h 1 8 F o v L i X 6 Y o 1 c k S s N l 6 R F r w 8 j M d Z E J w B 4 t 9 H a 6 3 2 m m + 8 C h r M s j M L 8 R B h 8 x v W y T Z O 9 7 3 Z Z 1 t B w 9 M A q m f 9 M D / i R h W Y p c p u q k d H c S 6 V O H o 4 P j u 3 C P z v C N P b b 9 b 3 e a 2 5 h 3 s + 9 i i V r o D b W S L q S Z n N T m f 7 O S c J 3 Q Q 9 r Q S H 3 L t J c w u n G f R t T 6 F P + u 2 N i O Z 7 r O V L A 1 + S 7 l 1 d a B M U i d k E v d j s B S h Q O d a 4 9 p e 2 m N q n p B d n R j F q u W x b w q L c 5 k B F a O q G N V y j M r V l G T x b 9 f q Q v S m b T z z 5 + 5 K 7 E z 1 h 8 L g b o J y D A 0 l b F L G 1 7 p N q k y R k 2 G 5 S w S c a l G T F u V M w W D K 6 3 0 Y 4 h C X 6 m s P u T 9 P V + I o A G 0 3 5 h X g U Q d u H k j W M z 8 H x T M / B w 8 9 8 n O w n h M / B w u e + D l Y U 3 J 2 J Z T e b K z k g A 4 F / c a S p 5 v C 1 d M 6 7 n c w / 7 Q H R U F l x J c 4 7 G G d J S u b K d C Q e j K j 0 G j 5 u Q z T m j J i r Q o i P J l Z t P j h r I U u M V r n e a w a f R Z r z z i L t Y m j W G V O / Z V e X 6 R 0 t s 5 M 3 D X H L N x 7 l i z c e z w L 9 z I e 0 b J r i z S q m J c W y S A q W 3 l T l v u T e 6 W 4 R V R v E + U d o r x L l P e I 8 n 2 i / I B C a 4 9 6 Q S H c a F I v K J w b F N I N C u s G h X a D w r t B I d 6 g M G 9 S m D f J o a Y w b 1 K Y N y n M m x T m T Q r z J o V 5 k 8 K 8 S W H e o j B v U Z i 3 K M x b F O Y t C v M W h X m L w r x F Y d 6 i M G 9 R m L c p z N s Z 5 v o y b l O I t 8 k F T i H e p h B v U 4 i 3 K c T b F O J t C v E O h X i H G v I O h X m H w r x D 8 j Y K 8 w 6 F e Y f C v E N h 3 q E w 7 1 K Y d y n M u x T m X Q r z L o V 5 l 2 T r F O Z d C v M u h X m X w r x H Y d 6 j M O 9 R m P c o z H s U 5 j 0 K 8 x 6 5 o 1 G Y 9 y j M e x T m + x T m + x T m + x T m + x T m + x T m + x T m + x T m + + R m T m G + T 2 F + Q G F + Q G F + Q G F + Q G F + Q G F + Q G F + Q G F + Q G F + Q M o x t C B D S j J 7 p C i z R 8 o y e 6 Q w s 0 d K M 3 u k O L N H y j N 7 p E C z R 0 o 0 e y Q N S q Q 5 k g a 0 P J c L d P q m 2 K A F u l y i M z 8 h K U C L d L R M R w p 1 D V K q a 5 B i X Y O U 6 x q k Y N c g J b s G K d o 1 S N m u Q Q p 3 D V K 6 a 5 D i X Y O U 7 x q G g J d r e 8 6 p J w p B o G T 2 i S V D P g u Q z L 9 V t u y y T n j v 4 I i y 0 c Q 5 8 L l w G Y W w h U B e X G m g U c w m m s M N b 4 D d 2 e v t N N r b u 1 / G y R e L v j / n p K 3 l 6 g X 6 + l v H c C L b S d s a B m z d e 5 C g P r r 2 J s F n Q F A 6 V E b S k + B L 1 x r 4 H 1 W 0 4 a f E v I n 5 l I t x Y K S z o r H r c f O G 9 / n 2 H v 2 e Q G A M 1 E / R 9 5 b e h g l 0 e f d C o 6 C r E 0 e P a q o d p g z l l N + O e n Y u H S L c k X g V A K o j j 7 0 6 P P v N A 0 c U 9 q z e q 6 q c V 9 i a M K A Y m r n 3 d R t p m Z 8 J W S P K i z i L V O 8 Y o G K O Z + Y u Z B + F E 3 J o 2 a T 2 t j j 2 X j Q Z 3 0 O U v Q R + l H X B 4 Q / U u e J P P F i e c X 4 5 L V x N y w i O F N 7 W I V w r 1 Z z z l E L C T V z 8 b H R x a D k i 3 t S P 0 3 A 4 Y 0 x A I g i A 3 P q f A o 2 K o x k 6 O U s o y T r g E Y 9 r x X e B u 5 P Q J F 5 y 7 c k q Y h N y M B c 7 Y G o i R c c v E U d H V h Y b U l P 7 a + Y n T 1 Q o 1 D M l S 0 R c 0 O d X i 9 u l Z Y d c a N 4 8 t X g y S 3 B / y 9 / F P 1 f 8 z 5 D / G f E / A f 5 p 7 z R e S J y Z d O p N o s n O M I / i Q L B H a s T H n Q i V g M o R M r F Y c H s 2 z y Y Q Q Q F g b Q 1 v d 3 d 3 v b / + l T H 0 M Y Q y i D q M e S X D 2 y g a J 3 U P T p U x t O u w v C M 0 j l / N w j E 4 x Z K N Q N a f x V d J O G K c l U d b P B / F j K w 7 6 W 0 c z W 5 u 5 W B t B J T X 0 R U Y 8 j M a f b 4 N 2 V r 0 G U E S o M 4 n 9 s 0 o G P N Z g o E k U G k a B z t J w P Z j G d y y d j C P O A z 3 / C R h k k Z T B A Q 8 m Z / C 0 Y w 1 f x t t C h b u T h l J i O 7 y m J g 2 R E 9 d j A O f 1 R 8 F y Z B 1 w R d m Z P 0 E 1 y 6 u M t b B C 9 5 A K 2 s g y V F A m I c y r M k Z X r h c 3 s c 1 7 K c C 9 k H q T 0 Z + P P K m U T h J 4 X P J G Z L 7 J A 3 u N g K E m H N p M L y d R O P o 5 t 7 b A k Y V f E H P U t 0 b + 1 M 2 w E w L A F a L i x S u 9 P C m t x G T 3 P 3 p N N n e C J g X P m O W X h w l q Q h e W 3 u P f S b c f 9 x U Z 3 w a G 0 3 x n t t l s 7 j Q u W U W d 3 b l X 6 + Z P b W y p 3 b 2 1 M m e u t l T L 3 v a z 5 4 O s i e 0 q d Q 6 y i I H 0 J A s U u h D N W E O S S R J B U 1 g W o 3 v t 1 / g 9 E Q 2 J z W I k X + f s w u u Z k T o 4 Q / H 9 x o f W T d Y J 3 D e / n M Q f P S 2 O g A V 2 9 4 t c A F L X j c k z Z 0 2 A i A D 1 Z L H A u R X R o 1 g M s o j H N f Z G R 4 x v 4 Y j 5 k N 5 x F w b / z + v f Q L E 0 b + D y W a Q H d w G 4 + u d B D l w 3 u N 1 G I w Z + v 4 Y d K l 8 z j d 3 5 V + + 2 v G p l T 2 1 s 6 d O 9 t T N n n r Z 0 3 7 2 d J A 9 8 d X e L W B K s T 3 J h / R 4 W p S d h e i q x 9 T K b X H I y D K E e N g 4 m P z v f / 9 P I v g s 2 y l R D P K T j 8 g Q t C p s d 0 h Q 0 g 9 1 O 9 Y E Q x s T b p W A r 1 g n G 8 E C Y v X A T K J B C T E n T N L 1 Q Y B n s I D y i g v 3 K o z T W 9 x c b z D Q c x x 8 Y h o Q k / / k F E M F B A R U s C V N H w 8 B L r V z P H A s 2 P q b Y o f i z T C K 4 y B h K 3 L E c 0 3 Y M d j 0 I E D j k y x t h M Q I 5 w O X s d E 8 h U H X z 2 V o t 8 f a B n h h d 2 W K S 7 b u 1 g 6 0 u N N N w J N k A C V c 3 o 4 D n w m J w W f v L o x j h g D q g 6 A / g Y I P a w T n 0 T / f s K E Y B R u C G P K D J O H N B G L d 4 V O m C W C 0 + + f b C M g Y Y H 6 Q M b 4 D k g I 9 o S F I K Q K R 5 p u j L Z e z 7 v I 4 / 2 C S z O J A m a L q 7 o k m O o B Z n x m 4 Z D O c x G z K p n S p 1 m E T 0 1 x R k L 3 f h t M X v C s m l G L O a C 6 L Z i 3 b 9 h f 2 Z 5 S f R 8 g s E N f m 0 Q S U T w W x 3 q K g X 5 i F 5 q L g + 1 W 2 q I C I k y j V B l 0 O t O w s I 9 a a M T h k W 0 U R A d Z S A j u q r x i y 2 e j c Z 6 A r G F p O b q w d a n r r y G 0 k c l o A m O E E T F F 8 v y v f M t Y M + C + w y c J k T x i w H h N Y r q 9 B A r 2 b j d M Q w h Q z n Z t 3 t 4 W U n 3 J 2 N 8 o t G q P w G n M V C Z v G t j e O N j V h K P 5 g f i J n i s I t O H y l 2 h q 1 + p 3 A F G u + I / 5 w 6 Q 4 e W v K h L R + y O l 3 5 0 J M P + / L h Q D 5 w q a 6 3 O O e F 3 T M q J p A w F F w v M x q x t e j P R m G 6 M w V d / n M U f 2 R 8 A X a y T f f P F k w a 4 B 4 q t l R s g l t j I 6 7 w r x 2 c f z G J D y x l 0 R W M O L c C g 7 9 w N E P H m L Q + w n p h C 4 n t + X c e r J L o 8 Y C T I P E x Q 5 E P W p v e R m m 0 G Z q d T 3 a w J h P Z G D P x k w T 9 v D d 8 D K E l B J d b Q 3 I z + 2 Z A w / U N n n K u i G t n 7 3 o 2 m Q C 7 1 r i C 9 h 1 v v W D N 6 e 2 0 x B + + / u E h K 2 n L h 4 5 8 6 M q H n n z Y l w 8 H 8 o G v / / 2 d h v j D G 4 Y H b P g A S O e d o A 8 S i Z V 7 J p P c c y c 9 u i C F I p 6 Z C A j V m X T j D 9 M c p S u 2 D w S f B O l O 7 2 A H C I R f M J z 6 k / R P b G S G w y B B D p z t u x u D R O + b T 4 y N A s C 3 0 O s g x V 4 U w j w m G L i d b 6 T / Y 6 i O p J / G A c M + s 2 5 s s G c p q m y k 2 1 f B m M n S P q p P m o d w y B S r z Y z 5 m 4 D t P L y e P 7 o L J y D X + H j l + d U s Z r L m R o A 4 i Y a z h G 0 w C Z 4 4 S S C d p S r n b n g 1 W q D h s q q E 5 d H A 4 P v G N A 7 Z V p G i 2 u I L W N h G c x h j o 7 G 6 x f A O k k z V y Q A E 4 N B t 3 N 7 1 0 M 8 8 i h A C K U e P l L i X W S I D U 4 w z / r w x N B M u 0 o o l X 1 v e U n c x e P T z 8 8 / V 8 / O / T J V m e 4 s 0 a z l z n 7 e 0 v + s t 1 h S c p W c k n 8 n z 9 H X M 8 N D A D A / X Y X z H 2 W 0 e j A D G w U X y Q L i k l O B X u 8 n z b T / 7 y g / 2 e Y d J K X F 4 5 z M F T V 5 J d X z n h 2 P Z f J c 1 j 9 I P h o i I q X 4 d j c f R Z 4 A K E l G g D Y P t 3 g k e R F z + Q y 6 E s E 9 7 b E L P m H w U h / + G w 9 / B l I 8 w Z 0 0 8 E g 1 p H H H D C R z H f O F t 5 X h u P 6 i d j E K y m f 2 S Z p j U o p H r 4 I U y x Q V B t T p / D y D T A + P 5 v 7 z 5 G X 6 / Q c m a t X t 1 j + 8 P m R w y T f H a i E G W 5 O M t k o 5 N l 8 + M V q C C + l g L I 6 Z A m c Q v h b C J x l g h 8 m b k x g o Q p 4 i C p Z D m M b K E 1 + Z 2 8 r s s P g 3 p c R V 9 A U M e C r 8 B j x x 5 6 9 8 k Z N R U 2 X 3 S x Z w Q e k R Q S V q G 1 U Z Q 6 S D T l 0 m b q O k A b w D e h S 9 L M z G D O O G n G + I j P x z g 1 o 5 h y U 8 o 6 g d q s o r P j 6 C C 1 I I 3 B O V q A o J E K 5 s k 7 w I h Q q / Y Q 1 b f m l 3 b M V F 7 4 X 6 + K t j P H u y n r z d y i p s z p z B W 9 S p G q o q R U m K k q k C j K t C o C j T 6 3 Q U a V T F F V U x R F V N U x R R V M U V V T F E V U 1 T F F F U x R V V M U R V T V M U U V T F F V U x R F V N U x R R V M U V V T F E V U 1 T F F F U x R Y 8 e U 0 T H C j T L g g W o i 5 C f h H f v 4 n z g D f g v 4 b v + L r x 9 o p W 3 W S s b g r 7 g B O Q F b 0 T B Z o B Q / Y L Z s + i a e w n P d v o e X n 4 t C 7 m I e N b f 4 R c 7 Z 8 U t U T w 4 G a j F b V n 8 U i 3 t i N L D Q V 8 t 7 s r i 1 H s T J h + V N z 3 x 5 q j / S i n d F 6 X 9 0 8 k o m A Z g d 0 6 9 f r + v V D m Q V f o M j y n T Z a J Y e c v l X + j x S H w k 3 P L G d U f 8 F X f V 2 6 4 q 4 u + F D 3 9 4 1 r + o X 1 z 8 I k q 5 S 5 8 x g R 3 z u h / + X v r 6 b V f 5 k E n v e i V B U A Y / q Y s Y B p g c 4 m I S b m y M Q N g T l k f j w i F I j R Z M 2 B b j v Q q Z 2 j f g A U L e l v / J D 8 f o d Y I a a r Y 0 W H k w I + o w W + p o v W R D n q W S 2 9 0 u v S R 8 s Y u M 9 h 0 j w O B 6 c t s t S y W A W I e J g u P A E Y 5 9 n i t P 2 6 b q h b u j S q B S p h R 5 u d O e I z A H k B n Q d t t W S f / W K U 9 C 4 p q i E B a f e Q 3 Z S R C M 5 o 2 R u T b J v b T l G n j X 4 B c o r C h k i K f C K 1 m 8 j b K M h g Y G 9 Z q S W U 9 e y U X T R v Z N 0 q T t T B N + V z 0 V / 6 R f u E e j W p a G 0 A C s E K 5 Z g i Z x 3 R + V U I 6 4 S q U A K 0 P M n t G T z r a 3 S F j a Z d 6 + z K f X 4 C n 0 9 n I c s v t d 4 D q Z p v W O m T J E B a g L g w a X 0 i z 0 x f Z 8 s j f n 3 G D D M c T t N s 8 k u j p S y y Z J U l N w t + x w 0 2 j W P T 2 v 5 + p w U J t d G I / 2 Y n j g / J e p O l e H g m i R h N 7 9 P l E a z w W T i N Y f G s B J M 7 y y P K T m / a K 1 3 + Z s v C u M A F X U M 6 v W U 9 B A N J W A R L f s A I F B F 9 j s 2 X / 2 v m N s X c 8 e Q A p 5 n m X W g m 2 W Z v b p o a t m A V e Y N 5 H m v E A c L j D o W J 1 O 0 m 5 7 F z 7 h S d w J H I 1 q B s b G W x N / 4 7 V G D X v D G m 3 M z w 1 K m R j k O r P y h p 4 z t K q m U 5 u J P 0 z P L h V 8 p S 5 O 9 u W q G c F 9 B T V U 4 E v 7 k 0 o + 2 Z + r B g S 3 I N T Q M j C n P 2 4 9 I K + N d V V y 4 G 6 F G p g c 5 n X 3 s q w 3 V 0 W m u S e o 6 R 1 e w 5 z h 0 X B 9 2 H 7 k p r E F l o 5 y 0 T 0 z h 5 D w u C Z C h 1 s i a v 3 D / g k D K N 0 B S w o J 2 F y I p C W G B M o 5 z 3 h T 1 2 U W V m O 0 x l y z f T d l u u 8 9 k g 2 7 n D 0 R 8 J h 6 T 9 F Q R N i H N L M Q Y Q 0 i j U B 2 9 t x a k D 3 D Z R + W W y g M 5 l b E v V B B U M I s 1 + l i v C 1 Q y X h v p 5 l R S a W g 8 c p O T 6 O S l b p u T L x J i z n 6 m M h 1 d + T f 8 3 W G W 5 U 0 P M 5 Z b G j c J E F w l T 3 g 7 h Y B h W Y W x b N 9 8 0 A o W l J J e M p M k A b g E h 5 u A U O 6 c H B c K a N Z b 0 m I X H c / u K l G 8 s f R b J w u N 1 p o M r a v z f a i a 3 P / g T f E 0 D S h d 2 g d 4 P l c 0 u T I 6 v e d R R E + M B F W U Z J 3 2 N h R a t F C g A 5 S v d h + i f J h 1 i U w 7 S 6 I K d x j R G N a P n g t W g D R Q Z q v a 0 j R U X H d K O 6 a 3 E W j u G V 0 V 0 z u f i F c L k U 3 i + J Z I c 2 R H V d z Z I u b a J / o y b I G f v z C a + C u A o F n u G S f 0 I E z E U e 6 S Q g X O o g G l V 9 v H M T C E T V Z g K C s v 3 + n U 2 t Y 6 Q Q q 9 W W l D Y B m n m c T v z d E G P s J t w E U D n i h A I R m n s 5 O l o 6 D I a 6 4 w O 2 L i p r J h a l F j a t J a T v W J N K u 2 h h c h j z P H P e 9 4 O x 8 8 1 P L Y a P 8 X p B 2 t b u 2 2 g 6 G J T w 5 S m / S X e d N u i M 2 a X 4 Q N Y s b y U + k 5 k E j + d n U P G I k P 6 W a h Y v k x 1 X z W J H 8 4 K o w b y j F G C j C x B Q 9 2 C M / 1 s o E l B 1 F d F F e H 8 j X x S 9 5 m A h K M v S I l O l n B j k f q n 0 U Z C o N E F f F r P V Q x U w j F g m O q 1 b W 6 i 2 r t x b G l I T F 1 V 4 J t 7 I v r c l r s 4 8 C p e 1 q y o R 7 4 F d h z M u W C g m R q 7 m z v R J z Z 7 m t s + 1 q 6 4 R L 7 + d a e k v N v G 3 X P b P d d D F i l 1 u w 2 6 6 b V b v l Z K E 3 z P O a Z 1 0 Z T y 1 2 o A B R F j L A G D a P A 0 A O v k 0 i Q W 8 + B g D z 9 1 u p l A q N V K q j Q h e V i q i c v A Z v t / B z g 4 d L t p 2 j M o j i V M C n 0 I c V F i n T I V T 3 c 0 i M t n s U J E P W a T i 5 y T e F / i x J o 7 t G 1 u 7 L G V g b t / R e y X 2 2 R + 2 z o l m A 5 v e R g Q E 7 0 d u 9 O D 3 j O + 5 3 n 5 1 B t g / 5 C O v e 0 f l L L 0 q 1 r x 8 T z 9 U m c e i L p v + U i B h R R B o b 7 p c 1 u 2 E K r D I F x F n W j k R + Q 8 i s P D X E a 6 K i V m 9 D u K 0 q i Q Q 2 N O A N W X P U 2 Y 5 Z 6 E F G B a Z c 3 w A B f j e 5 K W j J p 0 w / M s Z m v j 2 G 2 E C c u O 9 D + J a d A b g u p s I E J Y n l q s O 1 u / P t O L 9 3 W r k q m I y o D v L o 7 4 9 Y G j v b d 7 X l t L l P 8 v t P N K N 2 o H 8 D + 7 + Z 4 0 X s d 9 9 j b h q l U a O p D W G 1 r t w 1 s l 2 p X I g D S N n H G 0 J v 7 R l u f k m 0 t s N J 3 v Y 4 4 h p V m c e j X W b d M p j A / B 1 2 s W V T P v 1 c x t A Z f w r 9 j q t F r X 0 w f 8 / 8 / r B 3 t d 4 x M s 3 f B b 8 D 9 N U I i N 6 C Q R k d H k y w K J Z m 0 F o Z z k Z d B w o Y X z j R g 4 5 e 0 y T q F q 3 t 6 G S s b 4 C N P u k 0 W 7 T g d F A m O B n U 5 o I T e q 0 u L n 7 J z 0 9 n q b u g N H e F Z Y m 8 s H L m D c v S e m H x S 6 U 0 a z n 3 i W U Z v 7 B Y d Y t l K c D g T c E z l u U F g 7 c Q v V N w j m U J w 2 S N w v f c P c Z e 5 8 e o H z u l m C V 9 A 3 5 x C F / w s / f 4 x R u Q G D 9 v H m a H N G T l K O z A y u c t W B v Y D E Y P y W R m w U 8 2 d 5 4 3 x x D 9 G b 4 e 4 N f Z q f k n m g b N E S f x w W Y w W T 5 z m g U b j k X A H Q H Q E m 9 G + 7 J k I 2 o 7 m 9 0 g Q P R 3 k r q N 3 l P 0 Q / u l m w q P 3 h c p 4 M 5 f 5 3 t K l g 6 O F e Z b S p Y b D q p m O 0 q W K A 5 K X y q F H V G Y 7 y d Z B j k o V b e T L K M c e 1 H Y T b I s c + y l d T P J s s + J C o W v + V 4 C n c q t R G S n O / 8 0 y J H O U t W d f 0 o U r L P E d V j 5 p a j 8 d L L Y W S o W 6 2 0 W Z i r f X e n 7 z Y J Y n h F P 1 i J q P C a o W d a 8 I o z 8 1 W a A I 1 P q 2 V 9 s G i g 1 2 5 6 l d D P g z M / C N 6 f G Z s B 0 y d Q n 6 t j f b w b M h X L 5 z a m 8 S Y 7 j l v X P o d a j g U t l B 5 R V 5 9 Q s E d 0 6 z q I b b O F f l 8 5 H W C I t N Z y l J R 6 5 s 5 q 8 h h e W z 8 6 E b L K 6 n I e 2 X r I P h K q 9 n r S I t p 6 z 7 G W r y 5 l o 6 0 Z 8 I I S 3 F V z U a u 3 k 0 6 D E a N 5 x P i b Q c A l n k + Y e 1 c a j G n Y U a 4 5 q w j H s N h Z j D W G h s Z h l F F P M 4 o a Q B 9 s d H q D Y L 6 w / L 6 + i 5 j q U o j g p 2 l K u I i l 6 k a 4 M F T U g u 9 p T 1 H V y / U Z R a 1 R d R l F g X J W G e R L 7 f E G 5 R E w l R U W 7 x D Z f W J o n p b h K B W 6 b s f v 2 R 3 P 7 u R y 6 h J H O Y X 5 l b I v k W q 4 x y x 2 H c z 4 V z 6 p 4 V s W z K p 6 1 b p 7 l e v S h 0 3 I I T 6 i Y V s W 0 K q Z V M a 1 1 M y 3 X c 7 Y d l 3 O 2 y l K Q 3 g y y Y 9 d 0 P x 0 4 v n 7 2 8 5 x T a e r S y 1 w m Z N + u 0 c e d r s s h t b l 9 6 2 p 2 6 Q 0 I B p h g 5 V F W M H + 8 K F P 3 y 4 K F T T j m H y x U e J f s m u z Z 9 e x p Z 9 9 h J m V h J V R 3 X d d o u M 6 B y x j m A S t k h 6 4 B a N 0 9 l 2 O U 6 q a e + T D J v l 1 P i 3 Y b 2 t F V G a O 9 6 N l V V Z z I v K Y k c K 6 6 W r e 5 m p O + h o C j O n B J G F 1 l s + 5 D U p x Z R C 3 T i U w C 6 M q H u + 1 l T 5 E T U p / N k 0 1 C 6 c q 0 u 3 m O t u W O 3 l t k U d O j T g L p y t 2 7 D 0 9 U o M r H w q V P g u V 6 j K M L e Q L w W o p T 9 C S I X y Q M l V i 3 M b G O H l z X z a + L m x 9 M r 2 x w 4 V c 1 u E 9 4 c H u u o k Y X R I 0 9 M b K g N u 6 l 3 u E U I 3 D Z t / w y k G q o n / R Q u w p 5 v T 0 H 6 T m L a y a 7 c 5 X r e r p c t 2 R K k j y i m g T I V Z b r O e U K y e O 9 S b d 7 t 8 z t b o B W S G a s N R t B 1 g p F v 1 E b x n e k N 7 1 r t C y z I h N X p e i 3 e R g X Y + T 3 S z x q U m U s f x r p 9 + v e I 2 f n r N v y V 9 Y f M e t Z 3 d t Q W p g 6 m Y m k / n 2 d 9 6 0 v e s y 1 v r E j W 3 W v s t X b G 6 h s 9 U v Z 6 i 9 U E a 0 S B v / Y t n r d Z F t 6 4 V 9 B / g H j s S Z A Z J c s 0 v J f m Z 3 M h G U F E q n F u K g e 2 F R M J k 7 n X n v t P / I V P X g R R S Z p m S 8 y u a v 4 Q n A / y 4 u X 9 n L B G S 0 v M n m t + I 5 L b 8 V y i y x n q a S x U k v H R 5 b v b F K f U c U q A x p 1 C I n Q v H 3 D k A + N 1 4 S 0 a N Q y Z E f z D h K L J G l W s Y 6 9 d e D t o 2 4 d c v t 4 5 5 u i 8 U L f H 8 2 5 W 5 B c L R X I r 6 3 j T M q 4 x C H 1 M o n X B G Z 5 + d c c B J s 0 b H I G N 9 n Y Z B a 6 p G y 8 / Z 0 l A U C E M 3 n b 8 s I + 2 R V Z 3 P b G N u k V O d 3 2 h p r 8 R R n e U q E o L x K V y l q x M 7 2 F Z f + F v p + v C c x v z l E v W K 6 h T E u Y / 7 m b z m C 2 8 9 o + 9 X J 9 w v K B d e J l u k a x 3 D 7 t N D 2 k + K 5 0 0 l l 1 F H u d s j b s M y 7 T Z g o v E o o o m a Z T u E h L M a 2 Z 2 4 p m a D N e E r Y 6 k 9 9 I 4 9 z a b / 1 S J N o j y W O l 8 J x L t d m r 7 O 5 a X f w t G B v z X 2 z J w A 5 U K + m n U d Z R E a q i L V P 5 W e x O h f R g r q B u A Q 5 E 9 S I + 5 r V Q F h j I a 5 S 4 V f c Y N t H E t C t D a u J f 2 f r m b 7 d M + M k 5 9 G 3 7 x x / C C d H H X 3 7 8 4 c c f k l s f 9 K 5 n t Q x 1 7 w Q E / K 3 G 3 j Z A M Q 5 S / H q A i i g r 2 L p g u v R d w P h o Y 9 v 7 6 a 9 Z B a 3 S 8 Z d h M N 7 9 l b H q q y j 6 q H x S 9 / C U j p f G s 2 C 7 n n + Y 2 a + T D 4 P b I E h Z G 7 y x r + 9 O m R 7 y k 2 L h Z l P p v 8 L J i B V B x d r l t 3 d H f u p f Y l v h h G 7 y B / G S t 6 s j P / A h l e Y c z E + i M a S W h k r J V m 3 w 4 v 1 R + C l E m / s A 2 n l / d D o 4 H L w 9 f u O d n p 2 c v 3 l 9 + P b 0 / O x 9 P 4 q j i f 8 p j G f J + 3 9 E 6 Q k Q W E y a 9 8 q F i z u D 3 7 K 1 + v 4 o G I 5 Z g z v w N 5 w E N U G o M 9 b M D Y 5 r I y f P 3 r d 3 c P 0 z 4 4 m X E k G l n o 4 l s L M P 2 a Q V O P 6 o I / l M s J M P I O m P Q 5 + J g x + Y T n y N l G k y h X g J x s A b B 6 s B V 6 4 T 7 x z 3 X J 4 z q F B Y X K 2 m + k 5 b E i y M g S 1 U s g u l e + v x S p 6 C Q j R v Z m y n z 1 i C S 6 Z / L G 6 s 7 B + D 1 I 2 W p 0 H f i j B y K z 7 m z + W Y a y Z o y U M X T y Z v Q 0 N k l H / 3 r N D p J W t m z 8 4 k 5 / J I M 7 k 8 I z v H 1 7 6 v l G V 6 1 / r N G + K Z 3 Q + p x O 5 N 1 8 T u G q R W y o k G s 9 T 7 h R H j i f h B 3 8 d 0 u y U V n m 2 N r 7 e N / 6 B I 5 f Q h m B 1 K K 8 6 t g H 1 t k x 5 M 2 o G p U 6 n + 1 T o d b b u L b F n l P Y O z i w 9 X 9 x / Y O B J M h 6 0 W v M V + m P L 0 Z h q r o W 6 W z 4 F n N U x e w 7 q U M z 2 8 9 s B k t 4 s 9 h A y 7 j F i X o u I 2 H F u d e A 2 m X z K l T l k C V N c N W 9 8 l k G Z e M x e A W E U S o I X W J A 3 9 A s u z M X 9 9 S l 5 n r l C Q S 5 z W b v m l D I 2 a C 9 9 Q 7 m G Y 0 2 d G G P z C P p J q P 3 y S P F c G 8 B 3 7 f f m f e C X H I n z F 6 D j j L 8 + y 9 n H R 7 t H r t b H A g u U r Q H p r Z Q + k + d w 1 A z j e X w 2 W z h o d O p H t q X l n b + P w D v Z I q E J O 3 K J V X N u / G R 6 4 b q A t Q o 5 + H c Q w N f 8 5 C + I w U E b h L E j Y e P 4 j C m F w N V j Q U o Y T m M 1 X l B Q b v I i X c D E T s h z B x y B 5 7 v 4 c X K f n M 0 b s v N v j L 1 P G h Y H T 8 d p Z v / w F P m d z y 4 B R 7 e N r D R b V + f V 5 f M N l h 0 H q p z P u z T 4 W 4 V i w l P v 3 w 7 E 4 m r / Q B 6 R M R Y t U J m p 8 w e f d X P z W b K K m 7 G W l 3 P p Y 7 B 5 r e 3 n 1 I n z F N V p g X k 3 7 g j X x W X I L w G f O d d k 3 e S 3 W J 6 6 k Q i 3 Q Z 7 R 9 k I Z b 2 x G R m N b d 0 F C e Q N / Y F T K + V e 8 Q a s V 7 Y w 9 9 j w P D A J W l y Y e 9 X m s P 1 I z d L + P k C 2 O q m j I m o E C 4 K C V M z A C b / p W N G y P Z X Q S 8 8 1 X g j w J V l x V v R P m W 2 l U d S Q 1 v D 8 f j w d B n Y m n y E 8 B 1 u e T W V 4 C C T 1 v j 6 u b l R X 5 j D 5 R N K 9 I + X 5 e H N 8 F k e J / / F u t U q A L 6 c n 0 b x H f h B J e D r T g Y H S b n 1 z K + y 7 6 8 u P D H G 4 h T W T c r P Z 6 M z P u T n Q V C Q p n 4 u k S f L j u l C Z d Y y O p c f d D u u A i 5 l 9 W 7 8 h 2 z D P h M Z 1 V I c Y R 5 I I e p R b H K 9 i b X a 7 M K v Z S J S C o n U 5 s 1 7 C W c e 4 G U v m 4 W 1 g D z b M X C N s r C V s m U V s p q l l y 0 T k J h k e H k Q m C u v 2 r S Y i 0 v V + X D N + H N L S 0 g 5 p 8 s K i S q n V k N T O a W Y x i c C G l t v l S 2 4 e 4 e J K Q q R D I E V e Q j D i I q r 1 c q m 7 r v O w W x t M i 9 C 9 F P 7 s H f l K V x T S N j E r G E W A t v c 0 U q K E t t u a v C L B u f q p q W G K + a 5 n 5 H 2 8 R b x B Z o 4 T B W I 5 f K T 5 7 V j n a O P v R n M Y Q s c B p n l R o N y P 0 P V f V b H L f w 6 + 0 X y I / Y i O / 8 H W N C / h 5 H e D + L k 9 J q f l b C m D L 7 W r G r r 7 V E W V v y + S G L u d D H 1 6 z d O h 4 J w K x 5 k l B 3 E E o C 9 w y x s n E I d P e u w z h J t 2 s L G w i K y q Q 2 S g Z c p K 8 E v m I D H s O I H 7 N B S + / N 0 R N G V T G I t j G 0 N L 7 k s N p a W n A L c o I N F x k + f 9 N + L O P P W Q Q X Y S k S U A C s z 5 U v h N X a 2 3 q t T J M k c x K W T Z K G 2 y x p F K Z J H P j e M U Y s h W M Y / H w t 7 3 q 5 E G F W c x 5 e 8 7 s F B h O z d l s 6 h g k r C e t p w 2 g r J 0 e 0 J E 0 E D T 7 u 1 8 V e b I D S Y 9 V 0 G 6 u m O V a 2 E E e F Q Y u h I g I h n Y b L + u 0 C Q 4 a H r w g A V M J 9 I I b t g 2 X Y 9 B 5 a B O 3 K U T B 3 M N 1 5 v d j + Z X q + H U l r f r Y A V V s 1 a 7 d f a 5 m T S / u x s F h D w m i V b n T Y 2 n M 0 F V W y 0 Q c B A m y 9 C w h 1 j C f e y T j 4 Y n I g u S 1 B K J n Y m d h A b F M s a d f Z / m 3 5 c o H R a N t W + 2 6 j l D E V q + 8 u x K t K z i W U Y Q X c y q 1 r h h I 1 H u Q a J Z a 6 d y T v W 8 q S w a u H O X V 3 f u 6 n X V r Z M A i 1 t L L h L q q V o L H E n m 7 f 5 B x I W z p m 5 F R q 0 1 P J o t 5 8 / b o Y X Z R D v r K + Q a p t D A U w G 1 W J I w V i D E 6 j 6 Z y j y x Z l l g U d T i E Z H + 0 y t h F H S b I T B 3 h v I l x K D n G o E K k I E d E c W e 9 E F 6 8 W 8 A U a 9 H X x B v K Y y J X R a r 7 P c Z H 4 h I L z 0 c 1 L l U d 1 b D B i o R i T J K E E j / X q K A z O N T D j c p T 2 O E q N p T 2 B J V E P j l E Y O r X L w j G o v l q L g d a 0 M D e d 3 I t y v m V p 2 l 4 M 8 J a d n Q Z p o o I / l 9 8 u C 2 1 n M W h R v H h 9 o X F z B U y K 4 y 8 L X X c x 6 P C e p 8 N j F S J z 8 3 K E p C S u h Y b V M c p F 7 a K c p 8 g g F 0 v k W E k I 4 n 8 W J z s U W u c Y K 9 d H k x U c H l 8 W h X R H j 4 i O 2 9 L S z k o 3 n 3 X s x U 9 F k r L H v e a z s D w E 1 h A O O m X C l 9 2 f 9 F W 3 i B f i c k t M / s 4 W / 4 4 I x R L B V 6 4 R k 6 U 2 5 3 Z l c 6 5 s z p X N u b I 5 V z b n y u Z c 2 Z w r m 3 N l c 6 5 s z p X N u b I 5 V z b n y u Z c 2 Z w r m 3 N l c 6 5 s z p X N u b I 5 V z b n y u b s I D T 0 7 G u q e C J C Z u N b U n I g D l c q K Q t K T 1 k u e n C Z R r f O J a C S 5 J 7 m f U o L n d y x H G E u p p I i j q M T A o Z + W I f N 4 a P n i h B n Z 2 r Q J 3 H 4 q D E X B x 0 m Q C H r k j h 8 p O J M X 0 W g Q 1 G v Q S 7 + o 6 N d 3 j Q x G K J n s j f X m w g a f M j p g + t Z R 7 q b R u / L 2 U 3 T q d w 0 l Z u m c t N U b p r K T V O 5 a S o 3 T e W m q d w 0 l Z u m c t N U b p r K T V O 5 a S o 3 T e W m q d w 0 l Z u m c t N U b p r K T V O 5 a S o 3 T e W m q d w 0 q 3 T T / H 9 Q S w E C L Q A U A A I A C A B Q c j J U X Z 2 d m K M A A A D 2 A A A A E g A A A A A A A A A A A A A A A A A A A A A A Q 2 9 u Z m l n L 1 B h Y 2 t h Z 2 U u e G 1 s U E s B A i 0 A F A A C A A g A U H I y V A / K 6 a u k A A A A 6 Q A A A B M A A A A A A A A A A A A A A A A A 7 w A A A F t D b 2 5 0 Z W 5 0 X 1 R 5 c G V z X S 5 4 b W x Q S w E C L Q A U A A I A C A B Q c j J U z 2 A 4 u e N Q A A A 5 F A M A E w A A A A A A A A A A A A A A A A D g A Q A A R m 9 y b X V s Y X M v U 2 V j d G l v b j E u b V B L B Q Y A A A A A A w A D A M I A A A A Q U w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i f 4 C A A A A A A B n / g I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V n Q U F B Q U F B Q U F D V 3 R 5 U T d Z N V h v V H F N N l B L Y 0 Z T a D h o S T F S e V l X N X p a b T l 5 Y l N C R 2 F X e G x J R 1 p 5 Y j I w Z 1 J H V m p i R 0 Z 5 W l M x R V p X T n N h V z V s Q U F B Q U F B Q U F B Q U F B Q U 9 3 e l h F Z k h 3 c 3 h H b D J v R m Z 4 R S s 0 N 2 N P U 0 d W c 2 N H V n l J R k Y x W l h K c F p Y T U F B W m E z S k R 0 a m x l a E 9 v e m 8 4 c H d W S 0 h 5 R U F B Q U F B Q U F B Q U F G Q m R H V k F k a F Z a S W 9 j O D R l Z X B T U 3 V j b 1 Z I S m h i b k 5 t Y j N K d E l F W n B i R 1 V n W m 5 K d m J T Q k N k V 3 h y S U V a d m I y U W d R M j l 0 Y 0 c 5 d V p X N T B j d 0 F B Q W d B Q U F B Q U F B Q U N x M G s 0 L 3 k 3 N n Z T S n J V c V R 6 M F p B R 3 Z E a 2 h s Y k h C b G N p Q l J k V 1 Z 5 Y V d W e k F B R l F Y U m x R S F l W V 1 N L S F B P S G 5 x V W t y b k F B Q U F B Q U F B Q U F B N E 5 V a n R v O W J T U T V w a C t 6 c D d a Y S 8 x S T F S e V l X N X p a b T l 5 Y l N C R 2 F X e G x J R 1 p 5 Y j I w Z 1 F X Z G x M V W R 5 W V d S b E l F Z H l i M 1 Z 3 Q U F B R U F B Q U F B Q U F B Q U 5 X V T B N V m Y v V l p C Z 2 F l b l J t W n J s V F F P U 0 d W c 2 N H V n l J R k Y x W l h K c F p Y T U F B V G c x U 0 8 y a j F 0 S k R t b U g 3 T 2 5 0 b H I v V U F B Q U F B Q U F B Q U F D Q 2 N O Q 0 1 n d W 5 W Q X V N c W t r U W s x Z z J j a 1 Z I S m h i b k 5 t Y j N K d E l F W n B i R 1 V n W m 5 K d m J T Q k J j b V Z o S U V W c 2 F X Z H B Z b W x z Y V h S N U F B Q U d B Q U F B Q U F B Q U F F a U h n U z B k e k l 4 T n Z j S U Z y U 2 8 0 Y T h N T 1 N H V n N j R 1 Z 5 S U Z G M V p Y S n B a W E 1 B Q V N D Y 0 5 D T W d 1 b l Z B d U 1 x a 2 t R a z F n M m N B Q U F B Q U F B Q U F B T l Q 3 Q 2 5 S S G J v Q k h y Q z F F T W Y v U 2 x q T X N W S E p o Y m 5 O b W I z S n R J R V p w Y k d V Z 1 p u S n Z i U 0 J O W l d G c 0 l G Q m h k S F J s Y 2 0 0 Z 1 J t e G x l R 2 x p Y V d 4 c G R I a 0 F B Q W d B Q U F B Q U F B Q U F i e W l i R D N r e H J V d W F q V T V F N 1 V q Y V V B N U l a V 3 h 3 W l h J Z 1 V Y V m x j b W x s Y 3 d B Q j F Q c 0 t k R W R 1 Z 0 V l c 0 x V U X g v O U t X T X d B Q U F B Q U F B Q U F B S S t t M H B G R 1 B S R V N S Z l Z 3 M H F y S m t 2 a U J V Y 2 1 G d W M y W n Z j b T B n U m 1 s c 1 p T Q m 1 j b T l 0 S U U x c G J H c 2 d W b U Z 5 Y V d W M G V R Q U F D Z 0 F B Q U F B Q U F B Q l R o Y k p u O U w w Y 1 Q 3 Z j I 4 R F k 3 V 2 N X S k R r a G x i S E J s Y 2 l C U m R X V n l h V 1 Z 6 Q U F F a j Z i U 2 t V W T l F U k p G O V h E U 3 F z b V M r Q U F B Q U F B Q U F B Q U F J T m 8 0 M 0 o 2 V 0 9 T N D V L V W Z x V X F F b F J J M V J 5 W V c 1 e l p t O X l i U 0 J H Y V d 4 b E l H W n l i M j B n U T B V Z 1 E y O X V k R 0 Z q Z E N C T W F Y T j B B Q U F N Q U F B Q U F B Q U F B T V B J a 0 p 5 c U 9 0 V k h q d 0 F y c i 9 5 Y m 8 w S U 9 T R 1 Z z Y 0 d W e U l G R j F a W E p w W l h N Q U F R Z z J q a m N u c F k 1 T G p r c F I r c F N v U 1 Z F Q U F B Q U F B Q U F B Q U Z w d l B q V W R S T W h I b m R 2 e j Z 5 Y j Z 4 L 2 N u V k h K a G J u T m 1 i M 0 p 0 S U V a c G J H V W d a b k p 2 Y l N C R F J T Q k R i M j U w W V d O M E l F e H B j M 1 F n S 0 R J c E F B Q U 9 B Q U F B Q U F B Q U F J e U 5 V R U h w S z V k R G d 6 W V k v R 3 h S S m 5 j T 1 N H V n N j R 1 Z 5 S U Z G M V p Y S n B a W E 1 B Q V Z w d l B q V W R S T W h I b m R 2 e j Z 5 Y j Z 4 L 2 N B Q U F B Q U F B Q U F B S k l F S D Z n Q 1 h O M U d z K z J y T T h l c 0 h M R W 5 W S E p o Y m 5 O b W I z S n R J R V p w Y k d V Z 1 p u S n Z i U 0 J F W l d O c 1 l Y S m x M V V J s W T J 4 c G J t V W d L R E l w Q U F B U U F B Q U F B Q U F B Q U d G d j J n e V p m c l Z L c z d R b m Z 3 Q W Z 4 e G N P U 0 d W c 2 N H V n l J R k Y x W l h K c F p Y T U F B W k l F S D Z n Q 1 h O M U d z K z J y T T h l c 0 h M R U F B Q U F B I i A v P j w v U 3 R h Y m x l R W 5 0 c m l l c z 4 8 L 0 l 0 Z W 0 + P E l 0 Z W 0 + P E l 0 Z W 1 M b 2 N h d G l v b j 4 8 S X R l b V R 5 c G U + R m 9 y b X V s Y T w v S X R l b V R 5 c G U + P E l 0 Z W 1 Q Y X R o P l N l Y 3 R p b 2 4 x L 0 R l Y 2 x h c m U t R G V j b G l u Z S U y M C g y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V G F i b G U i I C 8 + P C 9 T d G F i b G V F b n R y a W V z P j w v S X R l b T 4 8 S X R l b T 4 8 S X R l b U x v Y 2 F 0 a W 9 u P j x J d G V t V H l w Z T 5 G b 3 J t d W x h P C 9 J d G V t V H l w Z T 4 8 S X R l b V B h d G g + U 2 V j d G l v b j E v R G V j b G F y Z S 1 E Z W N s a W 5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u Y W 1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m F t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u Y W 1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m F t Z W Q l M j B D b 2 x 1 b W 5 z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u Y W 1 l Z C U y M E N v b H V t b n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m F t Z W Q l M j B D b 2 x 1 b W 5 z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S W 5 z Z X J 0 Z W Q l M j B N Z X J n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l u c 2 V y d G V k J T I w T W V y Z 2 V k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J b n N l c n R l Z C U y M E 1 l c m d l Z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9 y Z G V y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1 v d m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N Z X J n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N Z X J n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W 9 2 Z W Q l M j B D b 2 x 1 b W 5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N Z X J n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m F t Z W Q l M j B D b 2 x 1 b W 5 z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T W V y Z 2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T W V y Z 2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0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c G x h Y 2 V k J T I w V m F s d W U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1 l c m d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1 l c m d l Z C U y M E N v b H V t b n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1 l c m d l Z C U y M E N v b H V t b n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W 9 2 Z W Q l M j B D b 2 x 1 b W 5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5 h b W V k J T I w Q 2 9 s d W 1 u c z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W 9 2 Z W Q l M j B D b 2 x 1 b W 5 z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X B s Y W N l Z C U y M F Z h b H V l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0 Z p b H R l c m V k J T I w U m 9 3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v c m R l c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w b G F j Z W Q l M j B W Y W x 1 Z T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3 J k Z X J l Z C U y M E N v b H V t b n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K D I p L 1 J l b W 9 2 Z W Q l M j B D b 2 x 1 b W 5 z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v c m R l c m V k J T I w Q 2 9 s d W 1 u c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A o M i k v U m V t b 3 Z l Z C U y M E N v b H V t b n M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C g y K S 9 S Z W 9 y Z G V y Z W Q l M j B D b 2 x 1 b W 5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Q 3 N W M z M 2 V j L W M y Y z c t N D Z j Y y 0 5 N z Z h L T A 1 N 2 Y x M T N l Z T N i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E 0 V D E 4 O j E x O j U 4 L j Q y N z E x M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N i M j R i N z k 2 L T k 1 N j M t N G V l O C 1 h M z N h L T N j Y T c w N T R h M W Y y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T R U M T g 6 M T E 6 N T g u N D M z N j M z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L 1 N 1 Y m 1 p c 3 N p b 2 5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i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J p b m F y e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y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l M j A o M T M p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G d W 5 j d G l v b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K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w v U 3 R h Y m x l R W 5 0 c m l l c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V s a y U y M E Z v b 2 Q l M j B D b 2 1 w b 2 5 l b n R z J T I w K D I p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N Z X J n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V s a y U y M E Z v b 2 Q l M j B D b 2 1 w b 2 5 l b n R z J T I w K D I p L 1 J l b W 9 2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N Z X J n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R H V w b G l j Y X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V s a y U y M E Z v b 2 Q l M j B D b 2 1 w b 2 5 l b n R z J T I w K D I p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Q 2 F w a X R h b G l 6 Z W Q l M j B F Y W N o J T I w V 2 9 y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Q 2 9 s d W 1 u c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U 2 9 y d G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W x r J T I w R m 9 v Z C U y M E N v b X B v b m V u d H M l M j A o M i k v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b G s l M j B G b 2 9 k J T I w Q 2 9 t c G 9 u Z W 5 0 c y U y M C g y K S 9 S Z W 1 v d m V k J T I w R H V w b G l j Y X R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z Z j R l Z D J h Y S 1 i Z W N i L T Q 4 Y W Y t O W F k N C 1 h O T N j Z j Q 2 N D A x Y W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M l Q x O D o 1 M T o y M S 4 z N D U 2 N T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I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M D E 5 N W Q 1 M C 0 4 N T F k L T Q 4 N T Y t Y T F j Z i 0 z O D c 5 Z W E 1 M j R h Z T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y V D E 4 O j U x O j I x L j M 1 O D A w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y K S 9 T d W J t a X N z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N S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J p b m F y e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1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l M j A o M T Y p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G d W 5 j d G l v b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K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V G F i b G U i I C 8 + P C 9 T d G F i b G V F b n R y a W V z P j w v S X R l b T 4 8 S X R l b T 4 8 S X R l b U x v Y 2 F 0 a W 9 u P j x J d G V t V H l w Z T 5 G b 3 J t d W x h P C 9 J d G V t V H l w Z T 4 8 S X R l b V B h d G g + U 2 V j d G l v b j E v Q W d l L U d y Y W R l J T I w R 3 J v d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A l M j A o M i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n Z S 1 H c m F k Z S U y M E d y b 3 V w J T I w K D I p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n Z S 1 H c m F k Z S U y M E d y b 3 V w J T I w K D I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F e H R y Y W N 0 Z W Q l M j B U Z X h 0 J T I w Q W Z 0 Z X I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Z 2 U t R 3 J h Z G U l M j B H c m 9 1 c C U y M C g y K S 9 F e H R y Y W N 0 Z W Q l M j B U Z X h 0 J T I w Q m V m b 3 J l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A l M j A o M i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n Z S 1 H c m F k Z S U y M E d y b 3 V w J T I w K D I p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M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V k M D k 0 Z D U t Z m Q 1 Z i 0 0 M T U 2 L T g x Y T c t Y T c 0 N j Y 2 N m I 5 N T M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J U M j A 6 M z I 6 M T g u M z U y N j M x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C g z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Z W Q 0 O D M 1 M z g t Z D Z h M y 0 0 M 2 Q y L T l h N j E t Z m I z Y T d i N j V h Z m Y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M l Q y M D o z M j o x O C 4 z N j c 4 N z I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y k v U 3 V i b W l z c 2 l v b n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K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M p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C a W 5 h c n k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y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E 0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R n V u Y 3 R p b 2 4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C g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S U y M E V s a W d p Y m l s a X R 5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U Y W J s Z S I g L z 4 8 L 1 N 0 Y W J s Z U V u d H J p Z X M + P C 9 J d G V t P j x J d G V t P j x J d G V t T G 9 j Y X R p b 2 4 + P E l 0 Z W 1 U e X B l P k Z v c m 1 1 b G E 8 L 0 l 0 Z W 1 U e X B l P j x J d G V t U G F 0 a D 5 T Z W N 0 a W 9 u M S 9 B c m V h J T I w R W x p Z 2 l i a W x p d H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S U y M E V s a W d p Y m l s a X R 5 J T I w K D I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S U y M E V s a W d p Y m l s a X R 5 J T I w K D I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Z W E l M j B F b G l n a W J p b G l 0 e S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J T I w R W x p Z 2 l i a W x p d H k l M j A o M i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J T I w R W x p Z 2 l i a W x p d H k l M j A o M i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J T I w R W x p Z 2 l i a W x p d H k l M j A o M i k v R X h 0 c m F j d G V k J T I w V G V 4 d C U y M E J l Z m 9 y Z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Z W E l M j B F b G l n a W J p b G l 0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Z W E l M j B F b G l n a W J p b G l 0 e S U y M C g y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S U y M E V s a W d p Y m l s a X R 5 J T I w K D I p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S U y M E V s a W d p Y m l s a X R 5 J T I w K D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Q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k O D E 4 N z Q 4 L W N j M W Q t N G Q 4 Y y 1 i Z G M y L T A 1 Y W Q y Y T M 4 N m J j M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y V D I w O j Q y O j I 2 L j I 0 M j Y 4 M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C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I z M z Q 5 Y z I w L W J h M j A t N D A 3 N S 1 i O G N h L W E 0 O T E w O T M 1 O D M 2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J U M j A 6 N D I 6 M j Y u M j c x N j E y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K D Q p L 1 N 1 Y m 1 p c 3 N p b 2 5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0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Q m l u Y X J 5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Q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C g x N S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Z 1 b m N 0 a W 9 u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w v U 3 R h Y m x l R W 5 0 c m l l c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F s J T I w U G F 0 d G V y b i U y M E Z s Z X h p Y m l s a X R 5 J T I w K D I p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F e H B h b m R l Z C U y M F R h Y m x l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v R X h 0 c m F j d G V k J T I w V G V 4 d C U y M E J l Z m 9 y Z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v R X h 0 c m F j d G V k J T I w V G V 4 d C U y M E F m d G V y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Y W w l M j B Q Y X R 0 Z X J u J T I w R m x l e G l i a W x p d H k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F s J T I w U G F 0 d G V y b i U y M E Z s Z X h p Y m l s a X R 5 J T I w K D I p L 0 l u c 2 V y d G V k J T I w T W V y Z 2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F s J T I w U G F 0 d G V y b i U y M E Z s Z X h p Y m l s a X R 5 J T I w K D I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h b C U y M F B h d H R l c m 4 l M j B G b G V 4 a W J p b G l 0 e S U y M C g y K S 9 S Z W 1 v d m V k J T I w R H V w b G l j Y X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1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w Z j l i M j g 2 Z i 0 z M T c 5 L T R i Y W Q t O W E 4 Z C 0 0 Z T Q 0 Z W Q 0 O G R h N T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M l Q y M T o w O D o y N C 4 5 N T E x M j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U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3 N D B h Z m J k N C 0 2 Z T Q 3 L T Q 3 O D A t Y W M y Z C 0 0 N D M x Z m Z k M j k 2 M z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y V D I x O j A 4 O j I 0 L j k 3 O T A 4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1 K S 9 T d W J t a X N z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N i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J p b m F y e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2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l M j A o M T c p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G d W 5 j d G l v b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l s a y B W Y X J p Z X R 5 L 0 F 1 d G 9 S Z W 1 v d m V k Q 2 9 s d W 1 u c z E u e 1 N v d X J j Z S 5 O Y W 1 l L D B 9 J n F 1 b 3 Q 7 L C Z x d W 9 0 O 1 N l Y 3 R p b 2 4 x L 0 1 p b G s g V m F y a W V 0 e S 9 B d X R v U m V t b 3 Z l Z E N v b H V t b n M x L n t T d W J t a X N z a W 9 u I E R h d G U s M X 0 m c X V v d D s s J n F 1 b 3 Q 7 U 2 V j d G l v b j E v T W l s a y B W Y X J p Z X R 5 L 0 F 1 d G 9 S Z W 1 v d m V k Q 2 9 s d W 1 u c z E u e 0 5 v I E x h Y m V s L D J 9 J n F 1 b 3 Q 7 L C Z x d W 9 0 O 1 N l Y 3 R p b 2 4 x L 0 1 p b G s g V m F y a W V 0 e S 9 B d X R v U m V t b 3 Z l Z E N v b H V t b n M x L n t E b y B 5 b 3 U g c G x h b i B v b i B 1 d G l s a X p p b m c g d 2 l 0 a G l u I H l v d X I g Z G l z d H J p Y 3 Q g d G h l I G 9 w d G l v b i B 0 b y B z Z X J 2 Z S B v b m U g Y 2 h v a W N l I G 9 m I G 1 p b G s g Y X Q g b W V h b C B z Z X J 2 a W N l P y w z f S Z x d W 9 0 O y w m c X V v d D t T Z W N 0 a W 9 u M S 9 N a W x r I F Z h c m l l d H k v Q X V 0 b 1 J l b W 9 2 Z W R D b 2 x 1 b W 5 z M S 5 7 Q 2 9 u d H J h Y 3 R p b m c g R W 5 0 a X R 5 I C h D R S k g T m F t Z S w 0 f S Z x d W 9 0 O y w m c X V v d D t T Z W N 0 a W 9 u M S 9 N a W x r I F Z h c m l l d H k v Q X V 0 b 1 J l b W 9 2 Z W R D b 2 x 1 b W 5 z M S 5 7 Q 2 9 u d H J h Y 3 R p b m c g R W 5 0 a X R 5 I C h D R S k g S U Q s N X 0 m c X V v d D s s J n F 1 b 3 Q 7 U 2 V j d G l v b j E v T W l s a y B W Y X J p Z X R 5 L 0 F 1 d G 9 S Z W 1 v d m V k Q 2 9 s d W 1 u c z E u e 0 l t c G F j d G V k I F B y b 2 d y Y W 0 g K G N o Z W N r I H R o Z S B w c m 9 n c m F t I H R o Y X Q g Y X B w b G l l c y k s N n 0 m c X V v d D s s J n F 1 b 3 Q 7 U 2 V j d G l v b j E v T W l s a y B W Y X J p Z X R 5 L 0 F 1 d G 9 S Z W 1 v d m V k Q 2 9 s d W 1 u c z E u e 0 N o Z W N r I H R o Y X Q g Z W F j a C B v Z i B 0 a G U g Z m 9 s b G 9 3 a W 5 n I H N 0 Y X R l b W V u d H M g a X M g d H J 1 Z T o s N 3 0 m c X V v d D s s J n F 1 b 3 Q 7 U 2 V j d G l v b j E v T W l s a y B W Y X J p Z X R 5 L 0 F 1 d G 9 S Z W 1 v d m V k Q 2 9 s d W 1 u c z E u e 0 Z p c n N 0 I E 5 h b W U s O H 0 m c X V v d D s s J n F 1 b 3 Q 7 U 2 V j d G l v b j E v T W l s a y B W Y X J p Z X R 5 L 0 F 1 d G 9 S Z W 1 v d m V k Q 2 9 s d W 1 u c z E u e 0 x h c 3 Q g T m F t Z S w 5 f S Z x d W 9 0 O y w m c X V v d D t T Z W N 0 a W 9 u M S 9 N a W x r I F Z h c m l l d H k v Q X V 0 b 1 J l b W 9 2 Z W R D b 2 x 1 b W 5 z M S 5 7 V G l 0 b G U g b 2 Y g Q X V 0 a G 9 y a X p l Z C B S Z X B y Z X N l b n R h d G l 2 Z S w x M H 0 m c X V v d D s s J n F 1 b 3 Q 7 U 2 V j d G l v b j E v T W l s a y B W Y X J p Z X R 5 L 0 F 1 d G 9 S Z W 1 v d m V k Q 2 9 s d W 1 u c z E u e 0 F 1 d G h v c m l 6 Z W Q g U m V w c m V z Z W 5 0 Y X R p d m U g R W 1 h a W w s M T F 9 J n F 1 b 3 Q 7 L C Z x d W 9 0 O 1 N l Y 3 R p b 2 4 x L 0 1 p b G s g V m F y a W V 0 e S 9 B d X R v U m V t b 3 Z l Z E N v b H V t b n M x L n t D Y y B F b W F p b C w x M n 0 m c X V v d D s s J n F 1 b 3 Q 7 U 2 V j d G l v b j E v T W l s a y B W Y X J p Z X R 5 L 0 F 1 d G 9 S Z W 1 v d m V k Q 2 9 s d W 1 u c z E u e 0 F 1 d G h v c m l 6 Z W Q g U m V w c m V z Z W 5 0 Y X R p d m U g U G h v b m U g T n V t Y m V y L D E z f S Z x d W 9 0 O y w m c X V v d D t T Z W N 0 a W 9 u M S 9 N a W x r I F Z h c m l l d H k v Q X V 0 b 1 J l b W 9 2 Z W R D b 2 x 1 b W 5 z M S 5 7 U 3 R h d H V z L D E 0 f S Z x d W 9 0 O y w m c X V v d D t T Z W N 0 a W 9 u M S 9 N a W x r I F Z h c m l l d H k v Q X V 0 b 1 J l b W 9 2 Z W R D b 2 x 1 b W 5 z M S 5 7 U m V h c 2 9 u K H M p I G Z v c i B k Z W 5 p Y W w 6 L D E 1 f S Z x d W 9 0 O y w m c X V v d D t T Z W N 0 a W 9 u M S 9 N a W x r I F Z h c m l l d H k v Q X V 0 b 1 J l b W 9 2 Z W R D b 2 x 1 b W 5 z M S 5 7 R 2 V 0 I F B h Z 2 U g V V J M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T W l s a y B W Y X J p Z X R 5 L 0 F 1 d G 9 S Z W 1 v d m V k Q 2 9 s d W 1 u c z E u e 1 N v d X J j Z S 5 O Y W 1 l L D B 9 J n F 1 b 3 Q 7 L C Z x d W 9 0 O 1 N l Y 3 R p b 2 4 x L 0 1 p b G s g V m F y a W V 0 e S 9 B d X R v U m V t b 3 Z l Z E N v b H V t b n M x L n t T d W J t a X N z a W 9 u I E R h d G U s M X 0 m c X V v d D s s J n F 1 b 3 Q 7 U 2 V j d G l v b j E v T W l s a y B W Y X J p Z X R 5 L 0 F 1 d G 9 S Z W 1 v d m V k Q 2 9 s d W 1 u c z E u e 0 5 v I E x h Y m V s L D J 9 J n F 1 b 3 Q 7 L C Z x d W 9 0 O 1 N l Y 3 R p b 2 4 x L 0 1 p b G s g V m F y a W V 0 e S 9 B d X R v U m V t b 3 Z l Z E N v b H V t b n M x L n t E b y B 5 b 3 U g c G x h b i B v b i B 1 d G l s a X p p b m c g d 2 l 0 a G l u I H l v d X I g Z G l z d H J p Y 3 Q g d G h l I G 9 w d G l v b i B 0 b y B z Z X J 2 Z S B v b m U g Y 2 h v a W N l I G 9 m I G 1 p b G s g Y X Q g b W V h b C B z Z X J 2 a W N l P y w z f S Z x d W 9 0 O y w m c X V v d D t T Z W N 0 a W 9 u M S 9 N a W x r I F Z h c m l l d H k v Q X V 0 b 1 J l b W 9 2 Z W R D b 2 x 1 b W 5 z M S 5 7 Q 2 9 u d H J h Y 3 R p b m c g R W 5 0 a X R 5 I C h D R S k g T m F t Z S w 0 f S Z x d W 9 0 O y w m c X V v d D t T Z W N 0 a W 9 u M S 9 N a W x r I F Z h c m l l d H k v Q X V 0 b 1 J l b W 9 2 Z W R D b 2 x 1 b W 5 z M S 5 7 Q 2 9 u d H J h Y 3 R p b m c g R W 5 0 a X R 5 I C h D R S k g S U Q s N X 0 m c X V v d D s s J n F 1 b 3 Q 7 U 2 V j d G l v b j E v T W l s a y B W Y X J p Z X R 5 L 0 F 1 d G 9 S Z W 1 v d m V k Q 2 9 s d W 1 u c z E u e 0 l t c G F j d G V k I F B y b 2 d y Y W 0 g K G N o Z W N r I H R o Z S B w c m 9 n c m F t I H R o Y X Q g Y X B w b G l l c y k s N n 0 m c X V v d D s s J n F 1 b 3 Q 7 U 2 V j d G l v b j E v T W l s a y B W Y X J p Z X R 5 L 0 F 1 d G 9 S Z W 1 v d m V k Q 2 9 s d W 1 u c z E u e 0 N o Z W N r I H R o Y X Q g Z W F j a C B v Z i B 0 a G U g Z m 9 s b G 9 3 a W 5 n I H N 0 Y X R l b W V u d H M g a X M g d H J 1 Z T o s N 3 0 m c X V v d D s s J n F 1 b 3 Q 7 U 2 V j d G l v b j E v T W l s a y B W Y X J p Z X R 5 L 0 F 1 d G 9 S Z W 1 v d m V k Q 2 9 s d W 1 u c z E u e 0 Z p c n N 0 I E 5 h b W U s O H 0 m c X V v d D s s J n F 1 b 3 Q 7 U 2 V j d G l v b j E v T W l s a y B W Y X J p Z X R 5 L 0 F 1 d G 9 S Z W 1 v d m V k Q 2 9 s d W 1 u c z E u e 0 x h c 3 Q g T m F t Z S w 5 f S Z x d W 9 0 O y w m c X V v d D t T Z W N 0 a W 9 u M S 9 N a W x r I F Z h c m l l d H k v Q X V 0 b 1 J l b W 9 2 Z W R D b 2 x 1 b W 5 z M S 5 7 V G l 0 b G U g b 2 Y g Q X V 0 a G 9 y a X p l Z C B S Z X B y Z X N l b n R h d G l 2 Z S w x M H 0 m c X V v d D s s J n F 1 b 3 Q 7 U 2 V j d G l v b j E v T W l s a y B W Y X J p Z X R 5 L 0 F 1 d G 9 S Z W 1 v d m V k Q 2 9 s d W 1 u c z E u e 0 F 1 d G h v c m l 6 Z W Q g U m V w c m V z Z W 5 0 Y X R p d m U g R W 1 h a W w s M T F 9 J n F 1 b 3 Q 7 L C Z x d W 9 0 O 1 N l Y 3 R p b 2 4 x L 0 1 p b G s g V m F y a W V 0 e S 9 B d X R v U m V t b 3 Z l Z E N v b H V t b n M x L n t D Y y B F b W F p b C w x M n 0 m c X V v d D s s J n F 1 b 3 Q 7 U 2 V j d G l v b j E v T W l s a y B W Y X J p Z X R 5 L 0 F 1 d G 9 S Z W 1 v d m V k Q 2 9 s d W 1 u c z E u e 0 F 1 d G h v c m l 6 Z W Q g U m V w c m V z Z W 5 0 Y X R p d m U g U G h v b m U g T n V t Y m V y L D E z f S Z x d W 9 0 O y w m c X V v d D t T Z W N 0 a W 9 u M S 9 N a W x r I F Z h c m l l d H k v Q X V 0 b 1 J l b W 9 2 Z W R D b 2 x 1 b W 5 z M S 5 7 U 3 R h d H V z L D E 0 f S Z x d W 9 0 O y w m c X V v d D t T Z W N 0 a W 9 u M S 9 N a W x r I F Z h c m l l d H k v Q X V 0 b 1 J l b W 9 2 Z W R D b 2 x 1 b W 5 z M S 5 7 U m V h c 2 9 u K H M p I G Z v c i B k Z W 5 p Y W w 6 L D E 1 f S Z x d W 9 0 O y w m c X V v d D t T Z W N 0 a W 9 u M S 9 N a W x r I F Z h c m l l d H k v Q X V 0 b 1 J l b W 9 2 Z W R D b 2 x 1 b W 5 z M S 5 7 R 2 V 0 I F B h Z 2 U g V V J M L D E 2 f S Z x d W 9 0 O 1 0 s J n F 1 b 3 Q 7 U m V s Y X R p b 2 5 z a G l w S W 5 m b y Z x d W 9 0 O z p b X X 0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Q 2 9 s d W 1 u T m F t Z X M i I F Z h b H V l P S J z W y Z x d W 9 0 O 1 N v d X J j Z S 5 O Y W 1 l J n F 1 b 3 Q 7 L C Z x d W 9 0 O 1 N 1 Y m 1 p c 3 N p b 2 4 g R G F 0 Z S Z x d W 9 0 O y w m c X V v d D t O b y B M Y W J l b C Z x d W 9 0 O y w m c X V v d D t E b y B 5 b 3 U g c G x h b i B v b i B 1 d G l s a X p p b m c g d 2 l 0 a G l u I H l v d X I g Z G l z d H J p Y 3 Q g d G h l I G 9 w d G l v b i B 0 b y B z Z X J 2 Z S B v b m U g Y 2 h v a W N l I G 9 m I G 1 p b G s g Y X Q g b W V h b C B z Z X J 2 a W N l P y Z x d W 9 0 O y w m c X V v d D t D b 2 5 0 c m F j d G l u Z y B F b n R p d H k g K E N F K S B O Y W 1 l J n F 1 b 3 Q 7 L C Z x d W 9 0 O 0 N v b n R y Y W N 0 a W 5 n I E V u d G l 0 e S A o Q 0 U p I E l E J n F 1 b 3 Q 7 L C Z x d W 9 0 O 0 l t c G F j d G V k I F B y b 2 d y Y W 0 g K G N o Z W N r I H R o Z S B w c m 9 n c m F t I H R o Y X Q g Y X B w b G l l c y k m c X V v d D s s J n F 1 b 3 Q 7 Q 2 h l Y 2 s g d G h h d C B l Y W N o I G 9 m I H R o Z S B m b 2 x s b 3 d p b m c g c 3 R h d G V t Z W 5 0 c y B p c y B 0 c n V l O i Z x d W 9 0 O y w m c X V v d D t G a X J z d C B O Y W 1 l J n F 1 b 3 Q 7 L C Z x d W 9 0 O 0 x h c 3 Q g T m F t Z S Z x d W 9 0 O y w m c X V v d D t U a X R s Z S B v Z i B B d X R o b 3 J p e m V k I F J l c H J l c 2 V u d G F 0 a X Z l J n F 1 b 3 Q 7 L C Z x d W 9 0 O 0 F 1 d G h v c m l 6 Z W Q g U m V w c m V z Z W 5 0 Y X R p d m U g R W 1 h a W w m c X V v d D s s J n F 1 b 3 Q 7 Q 2 M g R W 1 h a W w m c X V v d D s s J n F 1 b 3 Q 7 Q X V 0 a G 9 y a X p l Z C B S Z X B y Z X N l b n R h d G l 2 Z S B Q a G 9 u Z S B O d W 1 i Z X I m c X V v d D s s J n F 1 b 3 Q 7 U 3 R h d H V z J n F 1 b 3 Q 7 L C Z x d W 9 0 O 1 J l Y X N v b i h z K S B m b 3 I g Z G V u a W F s O i Z x d W 9 0 O y w m c X V v d D t H Z X Q g U G F n Z S B V U k w m c X V v d D t d I i A v P j x F b n R y e S B U e X B l P S J G a W x s Z W R D b 2 1 w b G V 0 Z V J l c 3 V s d F R v V 2 9 y a 3 N o Z W V 0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Y 2 9 2 Z X J 5 V G F y Z 2 V 0 U 2 h l Z X Q i I F Z h b H V l P S J z T W l s a y B W Y X J p Z X R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N v b H V t b l R 5 c G V z I i B W Y W x 1 Z T 0 i c 0 J n Y 0 h C Z 1 l E Q m d Z R 0 J n W U d B Q V l B Q U F Z P S I g L z 4 8 R W 5 0 c n k g V H l w Z T 0 i R m l s b E x h c 3 R V c G R h d G V k I i B W Y W x 1 Z T 0 i Z D I w M j E t M D c t M j N U M T Q 6 M T c 6 M z M u M T M 2 N j c z N 1 o i I C 8 + P C 9 T d G F i b G V F b n R y a W V z P j w v S X R l b T 4 8 S X R l b T 4 8 S X R l b U x v Y 2 F 0 a W 9 u P j x J d G V t V H l w Z T 5 G b 3 J t d W x h P C 9 J d G V t V H l w Z T 4 8 S X R l b V B h d G g + U 2 V j d G l v b j E v T W l s a y U y M F Z h c m l l d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y U y M F Z h c m l l d H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S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s l M j B W Y X J p Z X R 5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y U y M F Z h c m l l d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s l M j B W Y X J p Z X R 5 L 0 V 4 d H J h Y 3 R l Z C U y M F R l e H Q l M j B C Z X R 3 Z W V u J T I w R G V s a W 1 p d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s l M j B W Y X J p Z X R 5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x r J T I w V m F y a W V 0 e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G s l M j B W Y X J p Z X R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y U y M F Z h c m l l d H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s a y U y M F Z h c m l l d H k v S W 5 z Z X J 0 Z W Q l M j B N Z X J n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2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2 N 2 I y O D U 1 M y 1 i Z G Y 0 L T R m M W M t Y j d m N i 1 m M D M 2 M 2 I 1 O W M 1 O D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M 1 Q x M z o z N j o y O S 4 y O D g 4 M D U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Y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N h N G I 0 Z T k y M y 0 4 Z j U x L T Q 0 N D Q t O T E 3 Z C 0 1 Y z M 0 Y W F i M j Y 0 Y m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z V D E z O j M 2 O j I 5 L j M x M z g z O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2 K S 9 T d W J t a X N z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2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E t M D c t M j N U M T M 6 M z Y 6 M j k u M z I y N z c x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N j d i M j g 1 N T M t Y m R m N C 0 0 Z j F j L W I 3 Z j Y t Z j A z N j N i N T l j N T g 5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2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l M j A o N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N j d i M j g 1 N T M t Y m R m N C 0 0 Z j F j L W I 3 Z j Y t Z j A z N j N i N T l j N T g 5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N U M T M 6 M z Y 6 M j k u M z M 3 M D U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P C 9 J d G V t U G F 0 a D 4 8 L 0 l 0 Z W 1 M b 2 N h d G l v b j 4 8 U 3 R h Y m x l R W 5 0 c m l l c z 4 8 R W 5 0 c n k g V H l w Z T 0 i T m F t Z V V w Z G F 0 Z W R B Z n R l c k Z p b G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k Z p b G x U Y X J n Z X Q i I F Z h b H V l P S J z Q 0 V f Q 2 9 u d G F j d F 9 M a X N 0 X 1 8 y I i A v P j x F b n R y e S B U e X B l P S J G a W x s Z W R D b 2 1 w b G V 0 Z V J l c 3 V s d F R v V 2 9 y a 3 N o Z W V 0 I i B W Y W x 1 Z T 0 i b D E i I C 8 + P E V u d H J 5 I F R 5 c G U 9 I k Z p b G x M Y X N 0 V X B k Y X R l Z C I g V m F s d W U 9 I m Q y M D I y L T A x L T E 4 V D I w O j E 3 O j A y L j k 0 N j I 2 M j Z a I i A v P j x F b n R y e S B U e X B l P S J G a W x s R X J y b 3 J D b 3 V u d C I g V m F s d W U 9 I m w w I i A v P j x F b n R y e S B U e X B l P S J R d W V y e U l E I i B W Y W x 1 Z T 0 i c 2 E 2 N z h j N m I x L W E w N D Q t N D k z M i 1 h Y T A 1 L W E 0 M G Y 5 O T c 2 Y z U 3 Y i I g L z 4 8 R W 5 0 c n k g V H l w Z T 0 i R m l s b E V y c m 9 y Q 2 9 k Z S I g V m F s d W U 9 I n N V b m t u b 3 d u I i A v P j x F b n R y e S B U e X B l P S J G a W x s Q 2 9 s d W 1 u V H l w Z X M i I F Z h b H V l P S J z Q m d B Q U F B W T 0 i I C 8 + P E V u d H J 5 I F R 5 c G U 9 I k Z p b G x D b 2 x 1 b W 5 O Y W 1 l c y I g V m F s d W U 9 I n N b J n F 1 b 3 Q 7 Q 0 U g S U Q m c X V v d D s s J n F 1 b 3 Q 7 Q 0 V O Y W 1 l J n F 1 b 3 Q 7 L C Z x d W 9 0 O 1 R 5 c G V P Z k F n Z W 5 j e S Z x d W 9 0 O y w m c X V v d D t F U 0 M m c X V v d D s s J n F 1 b 3 Q 7 U H J v Z 3 J h b X M m c X V v d D t d I i A v P j x F b n R y e S B U e X B l P S J G a W x s Q 2 9 1 b n Q i I F Z h b H V l P S J s M j E x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R S B D b 2 5 0 Y W N 0 I E x p c 3 Q g K D I p L 0 F 1 d G 9 S Z W 1 v d m V k Q 2 9 s d W 1 u c z E u e 0 N F I E l E L D B 9 J n F 1 b 3 Q 7 L C Z x d W 9 0 O 1 N l Y 3 R p b 2 4 x L 0 N F I E N v b n R h Y 3 Q g T G l z d C A o M i k v Q X V 0 b 1 J l b W 9 2 Z W R D b 2 x 1 b W 5 z M S 5 7 Q 0 V O Y W 1 l L D F 9 J n F 1 b 3 Q 7 L C Z x d W 9 0 O 1 N l Y 3 R p b 2 4 x L 0 N F I E N v b n R h Y 3 Q g T G l z d C A o M i k v Q X V 0 b 1 J l b W 9 2 Z W R D b 2 x 1 b W 5 z M S 5 7 V H l w Z U 9 m Q W d l b m N 5 L D J 9 J n F 1 b 3 Q 7 L C Z x d W 9 0 O 1 N l Y 3 R p b 2 4 x L 0 N F I E N v b n R h Y 3 Q g T G l z d C A o M i k v Q X V 0 b 1 J l b W 9 2 Z W R D b 2 x 1 b W 5 z M S 5 7 R V N D L D N 9 J n F 1 b 3 Q 7 L C Z x d W 9 0 O 1 N l Y 3 R p b 2 4 x L 0 N F I E N v b n R h Y 3 Q g T G l z d C A o M i k v Q X V 0 b 1 J l b W 9 2 Z W R D b 2 x 1 b W 5 z M S 5 7 U H J v Z 3 J h b X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0 U g Q 2 9 u d G F j d C B M a X N 0 I C g y K S 9 B d X R v U m V t b 3 Z l Z E N v b H V t b n M x L n t D R S B J R C w w f S Z x d W 9 0 O y w m c X V v d D t T Z W N 0 a W 9 u M S 9 D R S B D b 2 5 0 Y W N 0 I E x p c 3 Q g K D I p L 0 F 1 d G 9 S Z W 1 v d m V k Q 2 9 s d W 1 u c z E u e 0 N F T m F t Z S w x f S Z x d W 9 0 O y w m c X V v d D t T Z W N 0 a W 9 u M S 9 D R S B D b 2 5 0 Y W N 0 I E x p c 3 Q g K D I p L 0 F 1 d G 9 S Z W 1 v d m V k Q 2 9 s d W 1 u c z E u e 1 R 5 c G V P Z k F n Z W 5 j e S w y f S Z x d W 9 0 O y w m c X V v d D t T Z W N 0 a W 9 u M S 9 D R S B D b 2 5 0 Y W N 0 I E x p c 3 Q g K D I p L 0 F 1 d G 9 S Z W 1 v d m V k Q 2 9 s d W 1 u c z E u e 0 V T Q y w z f S Z x d W 9 0 O y w m c X V v d D t T Z W N 0 a W 9 u M S 9 D R S B D b 2 5 0 Y W N 0 I E x p c 3 Q g K D I p L 0 F 1 d G 9 S Z W 1 v d m V k Q 2 9 s d W 1 u c z E u e 1 B y b 2 d y Y W 1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R S U y M E N v b n R h Y 3 Q l M j B M a X N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G a W x 0 Z X J l Z C U y M E h p Z G R l b i U y M E Z p b G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S W 5 2 b 2 t l J T I w Q 3 V z d G 9 t J T I w R n V u Y 3 R p b 2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V 4 d H J h Y 3 R l Z C U y M F R l e H Q l M j B B Z n R l c i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S b 3 d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G a W x 0 Z X J l Z C U y M F J v d 3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N h c G l 0 Y W x p e m V k J T I w R W F j a C U y M F d v c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b W 9 2 Z W Q l M j B P d G h l c i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H c m 9 1 c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N v c n R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U m V w b G F j Z W Q l M j B W Y W x 1 Z T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G a W x 0 Z X J l Z C U y M F J v d 3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U l M j B D b 2 5 0 Y W N 0 J T I w T G l z d C U y M C g y K S 9 S Z X B s Y W N l Z C U y M F Z h b H V l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J l c G x h Y 2 V k J T I w V m F s d W U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T W V y Z 2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S U y M E N v b n R h Y 3 Q l M j B M a X N 0 J T I w K D I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N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O W M 5 M G M 4 Y z M t M 2 F h Y S 0 0 N 2 Q 1 L T h m M D A t M m J h Z m Z j O W J h M z Q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N U M T U 6 M j M 6 M D c u N D g 3 N D c y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C g 3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z c 4 Z T M 2 M D g t Y T U y N y 0 0 Y j h l L T h l N G E t N T F m Y T k 0 Y T g 0 O T U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M 1 Q x N T o y M z o w N y 4 1 M D c 5 M T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y k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c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S 0 w N y 0 y M 1 Q x N T o y M z o w N y 4 1 M j k w N D A 3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5 Y z k w Y z h j M y 0 z Y W F h L T Q 3 Z D U t O G Y w M C 0 y Y m F m Z m M 5 Y m E z N D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c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C g x M S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Z 1 b m N 0 a W 9 u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g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Q x N T A 4 Z D h j L T J i Z T k t N D M 5 N y 0 4 M z M 2 L T E 4 Z m M 2 Y z U x M j Y 3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z V D E 1 O j I z O j A 3 L j U 1 M z I x M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O C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M 1 M 2 U 2 Z j V h L T Q 0 M W Q t N D d j O C 0 5 Z G R i L W Y z Z W I y N m Z h Y z d m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N U M T U 6 M j M 6 M D c u N T g 2 M T E 3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K D g p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S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0 J p b m F y e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E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x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S k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E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S k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S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S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E y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R n V u Y 3 R p b 2 4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C g x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T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R m l s b E 9 i a m V j d F R 5 c G U i I F Z h b H V l P S J z V G F i b G U i I C 8 + P E V u d H J 5 I F R 5 c G U 9 I l F 1 Z X J 5 S U Q i I F Z h b H V l P S J z M G E z N T I 0 N j c t Z j I 2 Z C 0 0 Y z I 4 L W J l N z A t N m F m Z j I w M T A 2 M j A 1 I i A v P j x F b n R y e S B U e X B l P S J G a W x s V G F y Z 2 V 0 I i B W Y W x 1 Z T 0 i c 1 N 1 b W 1 l c l 9 D b 2 1 w b G l h b m N l X 1 B y b 2 Z p b G V f X z I i I C 8 + P E V u d H J 5 I F R 5 c G U 9 I k Z p b G x F c n J v c k N v d W 5 0 I i B W Y W x 1 Z T 0 i b D U i I C 8 + P E V u d H J 5 I F R 5 c G U 9 I k Z p b G x F c n J v c k N v Z G U i I F Z h b H V l P S J z V W 5 r b m 9 3 b i I g L z 4 8 R W 5 0 c n k g V H l w Z T 0 i R m l s b E x h c 3 R V c G R h d G V k I i B W Y W x 1 Z T 0 i Z D I w M j I t M D E t M T h U M j A 6 M T g 6 M j g u M D Y w O T k z O V o i I C 8 + P E V u d H J 5 I F R 5 c G U 9 I k Z p b G x D b 2 x 1 b W 5 U e X B l c y I g V m F s d W U 9 I n N C Z 0 F B Q U F Z R 0 J n W U d C Z 1 l B Q U F N R y I g L z 4 8 R W 5 0 c n k g V H l w Z T 0 i R m l s b E N v b H V t b k 5 h b W V z I i B W Y W x 1 Z T 0 i c 1 s m c X V v d D t D R S B J R C Z x d W 9 0 O y w m c X V v d D t D R U 5 h b W U m c X V v d D s s J n F 1 b 3 Q 7 V H l w Z U 9 m Q W d l b m N 5 J n F 1 b 3 Q 7 L C Z x d W 9 0 O 0 V T Q y Z x d W 9 0 O y w m c X V v d D t Q c m 9 n c m F t c y B P c G V y Y X R l Z C Z x d W 9 0 O y w m c X V v d D t T d W J t a X N z a W 9 u I F N 0 Y X R 1 c y A o R G V j b G F y Z S 9 E Z W N s a W 5 l K S B h b m Q g Q 3 V y c m V u d C B T d G F 0 d X M g K E 1 v c 3 Q g c m V j Z W 5 0 I G Z p c n N 0 K S Z x d W 9 0 O y w m c X V v d D t G b G V 4 a W J p b G l 0 a W V z I H N l b G V j d G V k I G 9 u I E R l Y 2 x h c m U v R G V j b G l u Z S 4 g K E N y b 3 N z L X J l Z m V y Z W 5 j Z S B 3 a X R o I G R h d G U g a W 4 g Q 2 9 s d W 1 u I E Y p J n F 1 b 3 Q 7 L C Z x d W 9 0 O 0 F n Z S 9 H c m F k Z S B H c m 9 1 c C B X Y W l 2 Z X I g K E 1 v c 3 Q g c m V j Z W 5 0 I H N 1 Y m 1 p c 3 N p b 2 4 p J n F 1 b 3 Q 7 L C Z x d W 9 0 O 0 F y Z W E g R W x p Z 2 l i a W x p d H k m c X V v d D s s J n F 1 b 3 Q 7 Q n V s a y B G b 2 9 k I E N v b X B v b m V u d H M g R G l z d H J p Y n V 0 a W 9 u J n F 1 b 3 Q 7 L C Z x d W 9 0 O 0 1 l Y W w g U G F 0 d G V y b i B G b G V 4 a W J p b G l 0 e S Z x d W 9 0 O y w m c X V v d D t E Z W N s Y X J l L 0 R l Y 2 x p b m U m c X V v d D s s J n F 1 b 3 Q 7 T n V t Y m V y I G 9 m I F d h a X Z l c n M m c X V v d D s s J n F 1 b 3 Q 7 T l N M U C Z x d W 9 0 O y w m c X V v d D t E R C 9 T T l A m c X V v d D t d I i A v P j x F b n R y e S B U e X B l P S J G a W x s Q 2 9 1 b n Q i I F Z h b H V l P S J s M j E x N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V t b W V y X 0 N v b X B s a W F u Y 2 V f U H J v Z m l s Z S A o M i k v Q X V 0 b 1 J l b W 9 2 Z W R D b 2 x 1 b W 5 z M S 5 7 Q 0 U g S U Q s M H 0 m c X V v d D s s J n F 1 b 3 Q 7 U 2 V j d G l v b j E v U 3 V t b W V y X 0 N v b X B s a W F u Y 2 V f U H J v Z m l s Z S A o M i k v Q X V 0 b 1 J l b W 9 2 Z W R D b 2 x 1 b W 5 z M S 5 7 Q 0 V O Y W 1 l L D F 9 J n F 1 b 3 Q 7 L C Z x d W 9 0 O 1 N l Y 3 R p b 2 4 x L 1 N 1 b W 1 l c l 9 D b 2 1 w b G l h b m N l X 1 B y b 2 Z p b G U g K D I p L 0 F 1 d G 9 S Z W 1 v d m V k Q 2 9 s d W 1 u c z E u e 1 R 5 c G V P Z k F n Z W 5 j e S w y f S Z x d W 9 0 O y w m c X V v d D t T Z W N 0 a W 9 u M S 9 T d W 1 t Z X J f Q 2 9 t c G x p Y W 5 j Z V 9 Q c m 9 m a W x l I C g y K S 9 B d X R v U m V t b 3 Z l Z E N v b H V t b n M x L n t F U 0 M s M 3 0 m c X V v d D s s J n F 1 b 3 Q 7 U 2 V j d G l v b j E v U 3 V t b W V y X 0 N v b X B s a W F u Y 2 V f U H J v Z m l s Z S A o M i k v Q X V 0 b 1 J l b W 9 2 Z W R D b 2 x 1 b W 5 z M S 5 7 U H J v Z 3 J h b X M g T 3 B l c m F 0 Z W Q s N H 0 m c X V v d D s s J n F 1 b 3 Q 7 U 2 V j d G l v b j E v U 3 V t b W V y X 0 N v b X B s a W F u Y 2 V f U H J v Z m l s Z S A o M i k v Q X V 0 b 1 J l b W 9 2 Z W R D b 2 x 1 b W 5 z M S 5 7 U 3 V i b W l z c 2 l v b i B T d G F 0 d X M g K E R l Y 2 x h c m U v R G V j b G l u Z S k g Y W 5 k I E N 1 c n J l b n Q g U 3 R h d H V z I C h N b 3 N 0 I H J l Y 2 V u d C B m a X J z d C k s N X 0 m c X V v d D s s J n F 1 b 3 Q 7 U 2 V j d G l v b j E v U 3 V t b W V y X 0 N v b X B s a W F u Y 2 V f U H J v Z m l s Z S A o M i k v Q X V 0 b 1 J l b W 9 2 Z W R D b 2 x 1 b W 5 z M S 5 7 R m x l e G l i a W x p d G l l c y B z Z W x l Y 3 R l Z C B v b i B E Z W N s Y X J l L 0 R l Y 2 x p b m U u I C h D c m 9 z c y 1 y Z W Z l c m V u Y 2 U g d 2 l 0 a C B k Y X R l I G l u I E N v b H V t b i B G K S w 2 f S Z x d W 9 0 O y w m c X V v d D t T Z W N 0 a W 9 u M S 9 T d W 1 t Z X J f Q 2 9 t c G x p Y W 5 j Z V 9 Q c m 9 m a W x l I C g y K S 9 B d X R v U m V t b 3 Z l Z E N v b H V t b n M x L n t B Z 2 U v R 3 J h Z G U g R 3 J v d X A g V 2 F p d m V y I C h N b 3 N 0 I H J l Y 2 V u d C B z d W J t a X N z a W 9 u K S w 3 f S Z x d W 9 0 O y w m c X V v d D t T Z W N 0 a W 9 u M S 9 T d W 1 t Z X J f Q 2 9 t c G x p Y W 5 j Z V 9 Q c m 9 m a W x l I C g y K S 9 B d X R v U m V t b 3 Z l Z E N v b H V t b n M x L n t B c m V h I E V s a W d p Y m l s a X R 5 L D h 9 J n F 1 b 3 Q 7 L C Z x d W 9 0 O 1 N l Y 3 R p b 2 4 x L 1 N 1 b W 1 l c l 9 D b 2 1 w b G l h b m N l X 1 B y b 2 Z p b G U g K D I p L 0 F 1 d G 9 S Z W 1 v d m V k Q 2 9 s d W 1 u c z E u e 0 J 1 b G s g R m 9 v Z C B D b 2 1 w b 2 5 l b n R z I E R p c 3 R y a W J 1 d G l v b i w 5 f S Z x d W 9 0 O y w m c X V v d D t T Z W N 0 a W 9 u M S 9 T d W 1 t Z X J f Q 2 9 t c G x p Y W 5 j Z V 9 Q c m 9 m a W x l I C g y K S 9 B d X R v U m V t b 3 Z l Z E N v b H V t b n M x L n t N Z W F s I F B h d H R l c m 4 g R m x l e G l i a W x p d H k s M T B 9 J n F 1 b 3 Q 7 L C Z x d W 9 0 O 1 N l Y 3 R p b 2 4 x L 1 N 1 b W 1 l c l 9 D b 2 1 w b G l h b m N l X 1 B y b 2 Z p b G U g K D I p L 0 F 1 d G 9 S Z W 1 v d m V k Q 2 9 s d W 1 u c z E u e 0 R l Y 2 x h c m U v R G V j b G l u Z S w x M X 0 m c X V v d D s s J n F 1 b 3 Q 7 U 2 V j d G l v b j E v U 3 V t b W V y X 0 N v b X B s a W F u Y 2 V f U H J v Z m l s Z S A o M i k v Q X V 0 b 1 J l b W 9 2 Z W R D b 2 x 1 b W 5 z M S 5 7 T n V t Y m V y I G 9 m I F d h a X Z l c n M s M T J 9 J n F 1 b 3 Q 7 L C Z x d W 9 0 O 1 N l Y 3 R p b 2 4 x L 1 N 1 b W 1 l c l 9 D b 2 1 w b G l h b m N l X 1 B y b 2 Z p b G U g K D I p L 0 F 1 d G 9 S Z W 1 v d m V k Q 2 9 s d W 1 u c z E u e 0 5 T T F A s M T N 9 J n F 1 b 3 Q 7 L C Z x d W 9 0 O 1 N l Y 3 R p b 2 4 x L 1 N 1 b W 1 l c l 9 D b 2 1 w b G l h b m N l X 1 B y b 2 Z p b G U g K D I p L 0 F 1 d G 9 S Z W 1 v d m V k Q 2 9 s d W 1 u c z E u e 0 R E L 1 N O U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N 1 b W 1 l c l 9 D b 2 1 w b G l h b m N l X 1 B y b 2 Z p b G U g K D I p L 0 F 1 d G 9 S Z W 1 v d m V k Q 2 9 s d W 1 u c z E u e 0 N F I E l E L D B 9 J n F 1 b 3 Q 7 L C Z x d W 9 0 O 1 N l Y 3 R p b 2 4 x L 1 N 1 b W 1 l c l 9 D b 2 1 w b G l h b m N l X 1 B y b 2 Z p b G U g K D I p L 0 F 1 d G 9 S Z W 1 v d m V k Q 2 9 s d W 1 u c z E u e 0 N F T m F t Z S w x f S Z x d W 9 0 O y w m c X V v d D t T Z W N 0 a W 9 u M S 9 T d W 1 t Z X J f Q 2 9 t c G x p Y W 5 j Z V 9 Q c m 9 m a W x l I C g y K S 9 B d X R v U m V t b 3 Z l Z E N v b H V t b n M x L n t U e X B l T 2 Z B Z 2 V u Y 3 k s M n 0 m c X V v d D s s J n F 1 b 3 Q 7 U 2 V j d G l v b j E v U 3 V t b W V y X 0 N v b X B s a W F u Y 2 V f U H J v Z m l s Z S A o M i k v Q X V 0 b 1 J l b W 9 2 Z W R D b 2 x 1 b W 5 z M S 5 7 R V N D L D N 9 J n F 1 b 3 Q 7 L C Z x d W 9 0 O 1 N l Y 3 R p b 2 4 x L 1 N 1 b W 1 l c l 9 D b 2 1 w b G l h b m N l X 1 B y b 2 Z p b G U g K D I p L 0 F 1 d G 9 S Z W 1 v d m V k Q 2 9 s d W 1 u c z E u e 1 B y b 2 d y Y W 1 z I E 9 w Z X J h d G V k L D R 9 J n F 1 b 3 Q 7 L C Z x d W 9 0 O 1 N l Y 3 R p b 2 4 x L 1 N 1 b W 1 l c l 9 D b 2 1 w b G l h b m N l X 1 B y b 2 Z p b G U g K D I p L 0 F 1 d G 9 S Z W 1 v d m V k Q 2 9 s d W 1 u c z E u e 1 N 1 Y m 1 p c 3 N p b 2 4 g U 3 R h d H V z I C h E Z W N s Y X J l L 0 R l Y 2 x p b m U p I G F u Z C B D d X J y Z W 5 0 I F N 0 Y X R 1 c y A o T W 9 z d C B y Z W N l b n Q g Z m l y c 3 Q p L D V 9 J n F 1 b 3 Q 7 L C Z x d W 9 0 O 1 N l Y 3 R p b 2 4 x L 1 N 1 b W 1 l c l 9 D b 2 1 w b G l h b m N l X 1 B y b 2 Z p b G U g K D I p L 0 F 1 d G 9 S Z W 1 v d m V k Q 2 9 s d W 1 u c z E u e 0 Z s Z X h p Y m l s a X R p Z X M g c 2 V s Z W N 0 Z W Q g b 2 4 g R G V j b G F y Z S 9 E Z W N s a W 5 l L i A o Q 3 J v c 3 M t c m V m Z X J l b m N l I H d p d G g g Z G F 0 Z S B p b i B D b 2 x 1 b W 4 g R i k s N n 0 m c X V v d D s s J n F 1 b 3 Q 7 U 2 V j d G l v b j E v U 3 V t b W V y X 0 N v b X B s a W F u Y 2 V f U H J v Z m l s Z S A o M i k v Q X V 0 b 1 J l b W 9 2 Z W R D b 2 x 1 b W 5 z M S 5 7 Q W d l L 0 d y Y W R l I E d y b 3 V w I F d h a X Z l c i A o T W 9 z d C B y Z W N l b n Q g c 3 V i b W l z c 2 l v b i k s N 3 0 m c X V v d D s s J n F 1 b 3 Q 7 U 2 V j d G l v b j E v U 3 V t b W V y X 0 N v b X B s a W F u Y 2 V f U H J v Z m l s Z S A o M i k v Q X V 0 b 1 J l b W 9 2 Z W R D b 2 x 1 b W 5 z M S 5 7 Q X J l Y S B F b G l n a W J p b G l 0 e S w 4 f S Z x d W 9 0 O y w m c X V v d D t T Z W N 0 a W 9 u M S 9 T d W 1 t Z X J f Q 2 9 t c G x p Y W 5 j Z V 9 Q c m 9 m a W x l I C g y K S 9 B d X R v U m V t b 3 Z l Z E N v b H V t b n M x L n t C d W x r I E Z v b 2 Q g Q 2 9 t c G 9 u Z W 5 0 c y B E a X N 0 c m l i d X R p b 2 4 s O X 0 m c X V v d D s s J n F 1 b 3 Q 7 U 2 V j d G l v b j E v U 3 V t b W V y X 0 N v b X B s a W F u Y 2 V f U H J v Z m l s Z S A o M i k v Q X V 0 b 1 J l b W 9 2 Z W R D b 2 x 1 b W 5 z M S 5 7 T W V h b C B Q Y X R 0 Z X J u I E Z s Z X h p Y m l s a X R 5 L D E w f S Z x d W 9 0 O y w m c X V v d D t T Z W N 0 a W 9 u M S 9 T d W 1 t Z X J f Q 2 9 t c G x p Y W 5 j Z V 9 Q c m 9 m a W x l I C g y K S 9 B d X R v U m V t b 3 Z l Z E N v b H V t b n M x L n t E Z W N s Y X J l L 0 R l Y 2 x p b m U s M T F 9 J n F 1 b 3 Q 7 L C Z x d W 9 0 O 1 N l Y 3 R p b 2 4 x L 1 N 1 b W 1 l c l 9 D b 2 1 w b G l h b m N l X 1 B y b 2 Z p b G U g K D I p L 0 F 1 d G 9 S Z W 1 v d m V k Q 2 9 s d W 1 u c z E u e 0 5 1 b W J l c i B v Z i B X Y W l 2 Z X J z L D E y f S Z x d W 9 0 O y w m c X V v d D t T Z W N 0 a W 9 u M S 9 T d W 1 t Z X J f Q 2 9 t c G x p Y W 5 j Z V 9 Q c m 9 m a W x l I C g y K S 9 B d X R v U m V t b 3 Z l Z E N v b H V t b n M x L n t O U 0 x Q L D E z f S Z x d W 9 0 O y w m c X V v d D t T Z W N 0 a W 9 u M S 9 T d W 1 t Z X J f Q 2 9 t c G x p Y W 5 j Z V 9 Q c m 9 m a W x l I C g y K S 9 B d X R v U m V t b 3 Z l Z E N v b H V t b n M x L n t E R C 9 T T l A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R X h w Y W 5 k Z W Q l M j B B Z 2 U t R 3 J h Z G U l M j B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V 4 c G F u Z G V k J T I w Q W d l L U d y Y W R l J T I w R 3 J v d X B f Q 2 9 t c G x p Y W 5 j Z V 9 Q c m 9 m a W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F e H B h b m R l Z C U y M E F y Z W E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R X h w Y W 5 k Z W Q l M j B C d W x r J T I w R m 9 v Z C U y M E N v b X B v b m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F e H B h b m R l Z C U y M E R l Y 2 x h c m U t R G V j b G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1 l c m d l Z C U y M F F 1 Z X J p Z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F e H B h b m R l Z C U y M E F y Z W E l M j B F b G l n a W J p b G l 0 e S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B Z G R l Z C U y M E N v b m R p d G l v b m F s J T I w Q 2 9 s d W 1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Q W R k Z W Q l M j B D b 2 5 k a X R p b 2 5 h b C U y M E N v b H V t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L U R f Q 3 V y c m V u d F N 0 Y X R 1 c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0 Q t R F 9 D d X J y Z W 5 0 U 3 R h d H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C 1 E X 0 N 1 c n J l b n R T d G F 0 d X M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L U R f Q 3 V y c m V u d F N 0 Y X R 1 c y U y M C g y K S 9 J b n N l c n R l Z C U y M E 1 l c m d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C 1 E X 0 N 1 c n J l b n R T d G F 0 d X M l M j A o M i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L U R f Q 3 V y c m V u d F N 0 Y X R 1 c y U y M C g y K S 9 F e H B h b m R l Z C U y M E R l Y 2 x h c m U t R G V j b G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0 l u c 2 V y d G V k J T I w T W V y Z 2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L U R f Q 3 V y c m V u d F N 0 Y X R 1 c y U y M C g y K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t R F 9 D d X J y Z W 5 0 U 3 R h d H V z J T I w K D I p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B f Q 2 9 t c G x p Y W 5 j Z V 9 Q c m 9 m a W x l J T I w K D I p P C 9 J d G V t U G F 0 a D 4 8 L 0 l 0 Z W 1 M b 2 N h d G l v b j 4 8 U 3 R h Y m x l R W 5 0 c m l l c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Z 2 U t R 3 J h Z G U l M j B H c m 9 1 c F 9 D b 2 1 w b G l h b m N l X 1 B y b 2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B f Q 2 9 t c G x p Y W 5 j Z V 9 Q c m 9 m a W x l J T I w K D I p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d l L U d y Y W R l J T I w R 3 J v d X B f Q 2 9 t c G x p Y W 5 j Z V 9 Q c m 9 m a W x l J T I w K D I p L 0 V 4 d H J h Y 3 R l Z C U y M F R l e H Q l M j B C Z W Z v c m U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5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w Y 2 R h N m Y 2 M S 0 3 Z T k 5 L T R h Y j U t Y j N i N C 0 y N z d m M D A x Z m M 3 M T c i I C 8 + P E V u d H J 5 I F R 5 c G U 9 I l J l c 3 V s d F R 5 c G U i I F Z h b H V l P S J z Q m l u Y X J 5 I i A v P j x F b n R y e S B U e X B l P S J C d W Z m Z X J O Z X h 0 U m V m c m V z a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N 1 Q x N z o x M T o x M i 4 4 M D M x N z Y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k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N h O D F m M D Q 5 M i 0 1 Y z A y L T Q 2 Z G Q t Y j N l Z C 1 h Y j M z Y z d h Y z F j Y j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3 V D E 3 O j E x O j E y L j g z M T E w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5 K S 9 T d W J t a X N z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O S k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x L T A 3 L T I 3 V D E 3 O j E x O j E y L j g 0 N D A 2 N z Z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G 9 h Z F R v U m V w b 3 J 0 R G l z Y W J s Z W Q i I F Z h b H V l P S J s M S I g L z 4 8 R W 5 0 c n k g V H l w Z T 0 i U X V l c n l H c m 9 1 c E l E I i B W Y W x 1 Z T 0 i c z B j Z G E 2 Z j Y x L T d l O T k t N G F i N S 1 i M 2 I 0 L T I 3 N 2 Y w M D F m Y z c x N y I g L z 4 8 R W 5 0 c n k g V H l w Z T 0 i U m V z d W x 0 V H l w Z S I g V m F s d W U 9 I n N C a W 5 h c n k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O S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k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B j Z G E 2 Z j Y x L T d l O T k t N G F i N S 1 i M 2 I 0 L T I 3 N 2 Y w M D F m Y z c x N y I g L z 4 8 R W 5 0 c n k g V H l w Z T 0 i S X N Q c m l 2 Y X R l I i B W Y W x 1 Z T 0 i b D A i I C 8 + P E V u d H J 5 I F R 5 c G U 9 I l J l c 3 V s d F R 5 c G U i I F Z h b H V l P S J z R n V u Y 3 R p b 2 4 i I C 8 + P E V u d H J 5 I F R 5 c G U 9 I k J 1 Z m Z l c k 5 l e H R S Z W Z y Z X N o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3 L T I 3 V D E 3 O j E x O j E y L j g 1 O D A 2 M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V G F y Z 2 V 0 I i B W Y W x 1 Z T 0 i c 0 R l Y 2 x h c m V f R G V j b G l u Z V 9 k Y X R h I i A v P j x F b n R y e S B U e X B l P S J R d W V y e U l E I i B W Y W x 1 Z T 0 i c z l k N W Y 1 N z J i L T l l N z A t N D A 5 N C 1 h M z A 1 L W Y 4 M z h h M 2 U 3 Z D F l N S I g L z 4 8 R W 5 0 c n k g V H l w Z T 0 i R m l s b E x h c 3 R V c G R h d G V k I i B W Y W x 1 Z T 0 i Z D I w M j I t M D E t M T h U M j A 6 M T Y 6 M j k u N D k y M z I 4 N V o i I C 8 + P E V u d H J 5 I F R 5 c G U 9 I k Z p b G x F c n J v c k N v d W 5 0 I i B W Y W x 1 Z T 0 i b D Q y I i A v P j x F b n R y e S B U e X B l P S J G a W x s Q 2 9 s d W 1 u V H l w Z X M i I F Z h b H V l P S J z Q 1 F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W U d C Z 1 l H Q m d Z R 0 J n W U d C Z 1 l H Q m d Z R 0 J n P T 0 i I C 8 + P E V u d H J 5 I F R 5 c G U 9 I k Z p b G x F c n J v c k N v Z G U i I F Z h b H V l P S J z V W 5 r b m 9 3 b i I g L z 4 8 R W 5 0 c n k g V H l w Z T 0 i R m l s b E N v b H V t b k 5 h b W V z I i B W Y W x 1 Z T 0 i c 1 s m c X V v d D t T d W J t a X N z a W 9 u I E R h d G U m c X V v d D s s J n F 1 b 3 Q 7 S W 5 p d G l h b C B O b 3 R p Z m l j Y X R p b 2 4 m c X V v d D s s J n F 1 b 3 Q 7 T m 8 g V 2 F p d m V y c y Z x d W 9 0 O y w m c X V v d D t E a X N j b 2 5 0 a W 5 1 Z S Z x d W 9 0 O y w m c X V v d D t V c G R h d G U m c X V v d D s s J n F 1 b 3 Q 7 U 3 V t b W V y J n F 1 b 3 Q 7 L C Z x d W 9 0 O 1 N Z I D I w M j E t M j A y M i Z x d W 9 0 O y w m c X V v d D t O b 2 4 t Q 2 9 u Z 3 J l Z 2 F 0 Z S Z x d W 9 0 O y w m c X V v d D t B b H R l c m 5 h d G U g T W V h b H R p b W V z J n F 1 b 3 Q 7 L C Z x d W 9 0 O 0 5 D U C x Q U F U m c X V v d D s s J n F 1 b 3 Q 7 T 2 Z m L X N p d G U g T W 9 u a X R v c m l u Z y Z x d W 9 0 O y w m c X V v d D t X Y W l 2 Z S B P Z m Z l c i B 2 c y B T Z X J 2 Z S Z x d W 9 0 O y w m c X V v d D t X Y W x r L X V w I F N p d G V z J n F 1 b 3 Q 7 L C Z x d W 9 0 O 0 N 1 c m J p Z G U v R H J p d m U g d G h y b 3 V n a C Z x d W 9 0 O y w m c X V v d D t N b 2 J p b G U g U 2 l 0 Z X M m c X V v d D s s J n F 1 b 3 Q 7 S G 9 t Z S B E Z W x p d m V y e S Z x d W 9 0 O y w m c X V v d D t Q T 1 M g U 3 l z d G V t J n F 1 b 3 Q 7 L C Z x d W 9 0 O 0 1 v Y m l s Z S B U Z W N o b m 9 s b 2 d 5 J n F 1 b 3 Q 7 L C Z x d W 9 0 O 1 B h c G V y I F J v c 3 R l c n M m c X V v d D s s J n F 1 b 3 Q 7 Q 2 x p Y 2 t l c n M m c X V v d D s s J n F 1 b 3 Q 7 T i 1 D I F N T T y Z x d W 9 0 O y w m c X V v d D t O Q y 1 O U 0 x Q J n F 1 b 3 Q 7 L C Z x d W 9 0 O 0 5 D L V N G U 1 A m c X V v d D s s J n F 1 b 3 Q 7 T k M t U 0 J Q J n F 1 b 3 Q 7 L C Z x d W 9 0 O 0 5 D L U F T Q 1 A m c X V v d D s s J n F 1 b 3 Q 7 T k M t Q X Q g U m l z a y Z x d W 9 0 O y w m c X V v d D t O Q y 1 E Q 0 g m c X V v d D s s J n F 1 b 3 Q 7 T k M t Q 0 l u Z G V w Z W 5 k Z W 5 0 I E N D Q y Z x d W 9 0 O y w m c X V v d D t O Q y 1 D Q 0 M g U 3 B v b n N v c i Z x d W 9 0 O y w m c X V v d D t O Q y 1 B R E M m c X V v d D s s J n F 1 b 3 Q 7 M S B N Z W F s O i A x I F N l c n Z p Y 2 U m c X V v d D s s J n F 1 b 3 Q 7 N S B t Z W F s c z o g M S B T Z X J 2 a W N l J n F 1 b 3 Q 7 L C Z x d W 9 0 O z I t N C B N Z W F s c z o g M S B T Z X J 2 a W N l J n F 1 b 3 Q 7 L C Z x d W 9 0 O 1 d l Z W t l b m Q g T W V h b H M m c X V v d D s s J n F 1 b 3 Q 7 Q n V s a y B G b 2 9 k I E N v b X B v b m V u d H M m c X V v d D s s J n F 1 b 3 Q 7 R n J v e m V u I E 1 l Y W x z J n F 1 b 3 Q 7 L C Z x d W 9 0 O 1 N l b G Y t U 3 R h Y m x l I E 1 l Y W x z J n F 1 b 3 Q 7 L C Z x d W 9 0 O 1 N T T y Z x d W 9 0 O y w m c X V v d D t O U 0 x Q J n F 1 b 3 Q 7 L C Z x d W 9 0 O 1 N G U 1 A m c X V v d D s s J n F 1 b 3 Q 7 U 0 J Q J n F 1 b 3 Q 7 L C Z x d W 9 0 O 0 F T Q 1 A m c X V v d D s s J n F 1 b 3 Q 7 Q X Q t U m l z a y Z x d W 9 0 O y w m c X V v d D t E Q 0 g g U 3 B v b n N v c i Z x d W 9 0 O y w m c X V v d D t D Q 0 M t S W 5 k Z X B l b m R l b n Q m c X V v d D s s J n F 1 b 3 Q 7 Q 0 N D L V N w b 2 5 z b 3 I m c X V v d D s s J n F 1 b 3 Q 7 Q U R D J n F 1 b 3 Q 7 L C Z x d W 9 0 O 1 N j Y W 4 g b W V h b C B j Y X J k c y B v c i B Q S U 4 m c X V v d D s s J n F 1 b 3 Q 7 U m V x d W V z d C B O Y W 1 l L C B E T 0 I g b 3 Q g Z 3 J h Z G U g b G V 2 Z W x z J n F 1 b 3 Q 7 L C Z x d W 9 0 O 0 N o a W x k c m V u X H U w M D I 3 c y B T Y 2 h v b 2 w g T m F t Z X M g b 3 I g Q 2 9 w e S B v Z i B z Y 2 h v b 2 w g Y 2 9 y c m V z c G 9 u Z G V u Y 2 U m c X V v d D s s J n F 1 b 3 Q 7 T n V t Y m V y I G 9 m I E N o a W x k c m V u J n F 1 b 3 Q 7 L C Z x d W 9 0 O 0 1 p c n J v c i B o Y W 5 n Z X J z L C B w b G F j Y X J k c y B v c i B R U i B j b 2 R l c y Z x d W 9 0 O y w m c X V v d D t Q b 3 N 0 I F N p Z 2 5 h Z 2 U m c X V v d D s s J n F 1 b 3 Q 7 V G V s b C B w Y X J l b n R z I G 5 v d C B l b G l n a W J s Z S B m b 3 I g Z H V w b G l j Y X R l I G 1 l Y W x z J n F 1 b 3 Q 7 L C Z x d W 9 0 O 0 F z a y B w Y X J l b n R z I H R v I H N l b G Y t Y X R 0 Z X N 0 J n F 1 b 3 Q 7 L C Z x d W 9 0 O 1 J l c X V l c 3 Q g a W R l b n R p Z m l h Y m x l I G l u Z m 9 y b W F 0 a W 9 u J n F 1 b 3 Q 7 L C Z x d W 9 0 O 1 V z Z S B z Y W 1 l I H N 0 Y W Z m I G l u I G 1 1 b H R p c G x l I G x v Y 2 F 0 a W 9 u c y Z x d W 9 0 O y w m c X V v d D t Q U F U g U 1 N P J n F 1 b 3 Q 7 L C Z x d W 9 0 O 1 B Q V S B O U 0 x Q J n F 1 b 3 Q 7 L C Z x d W 9 0 O 1 B Q V S B T R l N Q J n F 1 b 3 Q 7 L C Z x d W 9 0 O 1 B Q V S B T Q l A m c X V v d D s s J n F 1 b 3 Q 7 U F B V I E F T Q 1 A m c X V v d D s s J n F 1 b 3 Q 7 U F B V I E F 0 L V J p c 2 s m c X V v d D s s J n F 1 b 3 Q 7 U F B V I E R D S C B T c G 9 u c 2 9 y J n F 1 b 3 Q 7 L C Z x d W 9 0 O 1 B Q V S B D Q 0 M g S W 5 k Z X B l b m R l b n Q m c X V v d D s s J n F 1 b 3 Q 7 U F B V I E N D Q y B T c G 9 u c 2 9 y J n F 1 b 3 Q 7 L C Z x d W 9 0 O 1 B Q V S 1 B R E M m c X V v d D s s J n F 1 b 3 Q 7 T 2 Z m c 2 l 0 Z S B N b 2 5 p d G 9 y a W 5 n I E R l c 2 s g Q X V k a X Q g U G F w Z X J 3 b 3 J r I F J l a X Z l d y Z x d W 9 0 O y w m c X V v d D t P Z m Z z a X R l I E 1 v b m l 0 b 3 J p b m c g R G V z a y B B d W R p d C A t I E l u d G V y d m l l d y B 3 a X R o I H N p d G U g b 3 B l c m F 0 b 3 J z J n F 1 b 3 Q 7 L C Z x d W 9 0 O 0 9 m Z n N p d G U g T W 9 u a X R v c m l u Z y B W a X J 0 d W F s I E 9 i c 2 V y d m F 0 a W 9 u I C 0 g T G l 2 Z S B T d H J l Y W 1 p b m c m c X V v d D s s J n F 1 b 3 Q 7 T 2 Z m c 2 l 0 Z S B N b 2 5 p d G 9 y a W 5 n I F Z p c n R 1 Y W w g T 2 J z Z X J 2 Y X R p b 2 4 g c G h v d G 9 z J n F 1 b 3 Q 7 L C Z x d W 9 0 O 0 9 m Z n N p d G U g T W 9 u a X R v c m l u Z y B P Y n N l c n Z l I G 9 y I G F z c 2 l z d C B 3 a X R o I G 1 l Y W w g c 2 V y d m l j Z S Z x d W 9 0 O y w m c X V v d D t P T S B T U 0 8 m c X V v d D s s J n F 1 b 3 Q 7 T 0 0 g T l N M U C Z x d W 9 0 O y w m c X V v d D t P T S B T R l N Q J n F 1 b 3 Q 7 L C Z x d W 9 0 O 0 9 N I F N C U C Z x d W 9 0 O y w m c X V v d D t P T S B B U 0 N Q J n F 1 b 3 Q 7 L C Z x d W 9 0 O 0 9 N I E F 0 L V J p c 2 s m c X V v d D s s J n F 1 b 3 Q 7 T 0 0 g R E N I I F N w b 2 5 z b 3 I m c X V v d D s s J n F 1 b 3 Q 7 T 0 0 g Q 0 N D I E l u Z G V w Z W 5 k Z W 5 0 J n F 1 b 3 Q 7 L C Z x d W 9 0 O 0 9 N I E N D Q y B T c G 9 u c 2 9 y J n F 1 b 3 Q 7 L C Z x d W 9 0 O 0 9 N I E F E Q y Z x d W 9 0 O y w m c X V v d D t P d l M g U 1 N P J n F 1 b 3 Q 7 L C Z x d W 9 0 O 0 9 2 c y B O U 0 x Q J n F 1 b 3 Q 7 L C Z x d W 9 0 O 0 9 2 U y B T Q l A m c X V v d D s s J n F 1 b 3 Q 7 S W 1 w c m 9 2 Z S B w Y X J 0 a W N p c G F u d H M g Y W N j Z X N z I H R v I G 1 l Y W x z J n F 1 b 3 Q 7 L C Z x d W 9 0 O 0 l t c H J v d m U g Y W N j Z X N z I H R v I G 1 l Y W w g c 2 l 0 Z X M m c X V v d D s s J n F 1 b 3 Q 7 S W 1 w c m 9 2 Z S B z Y W Z l d H k g b 2 Y g c G F y d G l j a X B h b n R z J n F 1 b 3 Q 7 L C Z x d W 9 0 O 0 l t c H J v d m U g c 2 F m Z X R 5 I G 9 m I H N 0 Y W Z m J n F 1 b 3 Q 7 L C Z x d W 9 0 O 0 V h c 2 U g b W V h b C B w c m V w Y X J h d G l v b i Z x d W 9 0 O y w m c X V v d D t F Y X N l I G 1 l Y W w g Z G V s a X Z l c n k m c X V v d D s s J n F 1 b 3 Q 7 S G V s c C B t Y W 5 h Z 2 U g b W V h b C B z Z X J 2 a W N l I G N v c 3 R z J n F 1 b 3 Q 7 L C Z x d W 9 0 O 1 J l Z H V j Z S B h Z G 1 p b m l z d H J h d G l 2 Z S B i d X J k Z W 4 m c X V v d D s s J n F 1 b 3 Q 7 R m 9 j d X M g c m V z b 3 V y Y 2 V z I G 9 u I G l k Z W 5 0 a W Z 5 a W 5 n I H N p d G V z J n F 1 b 3 Q 7 L C Z x d W 9 0 O 0 Z v Y 3 V z I H J l c 2 9 1 c m N l c y B v b i B w c m 9 2 a W R p b m c g b W V h b H M m c X V v d D s s J n F 1 b 3 Q 7 R m 9 j d X M g c m V v d X J j Z X M g b 2 4 g b 3 R o Z X I g c H J p b 3 J p d H k g Y X J l Y X M m c X V v d D s s J n F 1 b 3 Q 7 U G x h b i B 0 b y B k a X N j b 2 5 0 a W 5 1 Z S B O Q y Z x d W 9 0 O y w m c X V v d D t Q b G F u I H R v I G R p c 2 N v b n R p b n V l I E F s d G V y b m F 0 Z S Z x d W 9 0 O y w m c X V v d D t Q b G F u I H R v I G R p c 2 N v b n R p b n V l I F B Q V S Z x d W 9 0 O y w m c X V v d D t Q b G F u I H R v I G R p c 2 N v b n R p b n V l I E 9 m Z n N p d G U m c X V v d D s s J n F 1 b 3 Q 7 U G x h b i B 0 b y B k a X N j b 2 5 0 a W 5 1 Z S B P d l M m c X V v d D s s J n F 1 b 3 Q 7 T m 8 g V 2 F p d m V y c y A t I E N v c H k m c X V v d D s s J n F 1 b 3 Q 7 R G l z Y 2 9 u d G l u d W U g L S B D b 3 B 5 J n F 1 b 3 Q 7 X S I g L z 4 8 R W 5 0 c n k g V H l w Z T 0 i R m l s b E N v d W 5 0 I i B W Y W x 1 Z T 0 i b D I z M j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A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W N s Y X J l L U R l Y 2 x p b m U g Z G F 0 Y S 9 B d X R v U m V t b 3 Z l Z E N v b H V t b n M x L n t T d W J t a X N z a W 9 u I E R h d G U s M H 0 m c X V v d D s s J n F 1 b 3 Q 7 U 2 V j d G l v b j E v R G V j b G F y Z S 1 E Z W N s a W 5 l I G R h d G E v Q X V 0 b 1 J l b W 9 2 Z W R D b 2 x 1 b W 5 z M S 5 7 S W 5 p d G l h b C B O b 3 R p Z m l j Y X R p b 2 4 s M X 0 m c X V v d D s s J n F 1 b 3 Q 7 U 2 V j d G l v b j E v R G V j b G F y Z S 1 E Z W N s a W 5 l I G R h d G E v Q X V 0 b 1 J l b W 9 2 Z W R D b 2 x 1 b W 5 z M S 5 7 T m 8 g V 2 F p d m V y c y w y f S Z x d W 9 0 O y w m c X V v d D t T Z W N 0 a W 9 u M S 9 E Z W N s Y X J l L U R l Y 2 x p b m U g Z G F 0 Y S 9 B d X R v U m V t b 3 Z l Z E N v b H V t b n M x L n t E a X N j b 2 5 0 a W 5 1 Z S w z f S Z x d W 9 0 O y w m c X V v d D t T Z W N 0 a W 9 u M S 9 E Z W N s Y X J l L U R l Y 2 x p b m U g Z G F 0 Y S 9 B d X R v U m V t b 3 Z l Z E N v b H V t b n M x L n t V c G R h d G U s N H 0 m c X V v d D s s J n F 1 b 3 Q 7 U 2 V j d G l v b j E v R G V j b G F y Z S 1 E Z W N s a W 5 l I G R h d G E v Q X V 0 b 1 J l b W 9 2 Z W R D b 2 x 1 b W 5 z M S 5 7 U 3 V t b W V y L D V 9 J n F 1 b 3 Q 7 L C Z x d W 9 0 O 1 N l Y 3 R p b 2 4 x L 0 R l Y 2 x h c m U t R G V j b G l u Z S B k Y X R h L 0 F 1 d G 9 S Z W 1 v d m V k Q 2 9 s d W 1 u c z E u e 1 N Z I D I w M j E t M j A y M i w 2 f S Z x d W 9 0 O y w m c X V v d D t T Z W N 0 a W 9 u M S 9 E Z W N s Y X J l L U R l Y 2 x p b m U g Z G F 0 Y S 9 B d X R v U m V t b 3 Z l Z E N v b H V t b n M x L n t O b 2 4 t Q 2 9 u Z 3 J l Z 2 F 0 Z S w 3 f S Z x d W 9 0 O y w m c X V v d D t T Z W N 0 a W 9 u M S 9 E Z W N s Y X J l L U R l Y 2 x p b m U g Z G F 0 Y S 9 B d X R v U m V t b 3 Z l Z E N v b H V t b n M x L n t B b H R l c m 5 h d G U g T W V h b H R p b W V z L D h 9 J n F 1 b 3 Q 7 L C Z x d W 9 0 O 1 N l Y 3 R p b 2 4 x L 0 R l Y 2 x h c m U t R G V j b G l u Z S B k Y X R h L 0 F 1 d G 9 S Z W 1 v d m V k Q 2 9 s d W 1 u c z E u e 0 5 D U C x Q U F U s O X 0 m c X V v d D s s J n F 1 b 3 Q 7 U 2 V j d G l v b j E v R G V j b G F y Z S 1 E Z W N s a W 5 l I G R h d G E v Q X V 0 b 1 J l b W 9 2 Z W R D b 2 x 1 b W 5 z M S 5 7 T 2 Z m L X N p d G U g T W 9 u a X R v c m l u Z y w x M H 0 m c X V v d D s s J n F 1 b 3 Q 7 U 2 V j d G l v b j E v R G V j b G F y Z S 1 E Z W N s a W 5 l I G R h d G E v Q X V 0 b 1 J l b W 9 2 Z W R D b 2 x 1 b W 5 z M S 5 7 V 2 F p d m U g T 2 Z m Z X I g d n M g U 2 V y d m U s M T F 9 J n F 1 b 3 Q 7 L C Z x d W 9 0 O 1 N l Y 3 R p b 2 4 x L 0 R l Y 2 x h c m U t R G V j b G l u Z S B k Y X R h L 0 F 1 d G 9 S Z W 1 v d m V k Q 2 9 s d W 1 u c z E u e 1 d h b G s t d X A g U 2 l 0 Z X M s M T J 9 J n F 1 b 3 Q 7 L C Z x d W 9 0 O 1 N l Y 3 R p b 2 4 x L 0 R l Y 2 x h c m U t R G V j b G l u Z S B k Y X R h L 0 F 1 d G 9 S Z W 1 v d m V k Q 2 9 s d W 1 u c z E u e 0 N 1 c m J p Z G U v R H J p d m U g d G h y b 3 V n a C w x M 3 0 m c X V v d D s s J n F 1 b 3 Q 7 U 2 V j d G l v b j E v R G V j b G F y Z S 1 E Z W N s a W 5 l I G R h d G E v Q X V 0 b 1 J l b W 9 2 Z W R D b 2 x 1 b W 5 z M S 5 7 T W 9 i a W x l I F N p d G V z L D E 0 f S Z x d W 9 0 O y w m c X V v d D t T Z W N 0 a W 9 u M S 9 E Z W N s Y X J l L U R l Y 2 x p b m U g Z G F 0 Y S 9 B d X R v U m V t b 3 Z l Z E N v b H V t b n M x L n t I b 2 1 l I E R l b G l 2 Z X J 5 L D E 1 f S Z x d W 9 0 O y w m c X V v d D t T Z W N 0 a W 9 u M S 9 E Z W N s Y X J l L U R l Y 2 x p b m U g Z G F 0 Y S 9 B d X R v U m V t b 3 Z l Z E N v b H V t b n M x L n t Q T 1 M g U 3 l z d G V t L D E 2 f S Z x d W 9 0 O y w m c X V v d D t T Z W N 0 a W 9 u M S 9 E Z W N s Y X J l L U R l Y 2 x p b m U g Z G F 0 Y S 9 B d X R v U m V t b 3 Z l Z E N v b H V t b n M x L n t N b 2 J p b G U g V G V j a G 5 v b G 9 n e S w x N 3 0 m c X V v d D s s J n F 1 b 3 Q 7 U 2 V j d G l v b j E v R G V j b G F y Z S 1 E Z W N s a W 5 l I G R h d G E v Q X V 0 b 1 J l b W 9 2 Z W R D b 2 x 1 b W 5 z M S 5 7 U G F w Z X I g U m 9 z d G V y c y w x O H 0 m c X V v d D s s J n F 1 b 3 Q 7 U 2 V j d G l v b j E v R G V j b G F y Z S 1 E Z W N s a W 5 l I G R h d G E v Q X V 0 b 1 J l b W 9 2 Z W R D b 2 x 1 b W 5 z M S 5 7 Q 2 x p Y 2 t l c n M s M T l 9 J n F 1 b 3 Q 7 L C Z x d W 9 0 O 1 N l Y 3 R p b 2 4 x L 0 R l Y 2 x h c m U t R G V j b G l u Z S B k Y X R h L 0 F 1 d G 9 S Z W 1 v d m V k Q 2 9 s d W 1 u c z E u e 0 4 t Q y B T U 0 8 s M j B 9 J n F 1 b 3 Q 7 L C Z x d W 9 0 O 1 N l Y 3 R p b 2 4 x L 0 R l Y 2 x h c m U t R G V j b G l u Z S B k Y X R h L 0 F 1 d G 9 S Z W 1 v d m V k Q 2 9 s d W 1 u c z E u e 0 5 D L U 5 T T F A s M j F 9 J n F 1 b 3 Q 7 L C Z x d W 9 0 O 1 N l Y 3 R p b 2 4 x L 0 R l Y 2 x h c m U t R G V j b G l u Z S B k Y X R h L 0 F 1 d G 9 S Z W 1 v d m V k Q 2 9 s d W 1 u c z E u e 0 5 D L V N G U 1 A s M j J 9 J n F 1 b 3 Q 7 L C Z x d W 9 0 O 1 N l Y 3 R p b 2 4 x L 0 R l Y 2 x h c m U t R G V j b G l u Z S B k Y X R h L 0 F 1 d G 9 S Z W 1 v d m V k Q 2 9 s d W 1 u c z E u e 0 5 D L V N C U C w y M 3 0 m c X V v d D s s J n F 1 b 3 Q 7 U 2 V j d G l v b j E v R G V j b G F y Z S 1 E Z W N s a W 5 l I G R h d G E v Q X V 0 b 1 J l b W 9 2 Z W R D b 2 x 1 b W 5 z M S 5 7 T k M t Q V N D U C w y N H 0 m c X V v d D s s J n F 1 b 3 Q 7 U 2 V j d G l v b j E v R G V j b G F y Z S 1 E Z W N s a W 5 l I G R h d G E v Q X V 0 b 1 J l b W 9 2 Z W R D b 2 x 1 b W 5 z M S 5 7 T k M t Q X Q g U m l z a y w y N X 0 m c X V v d D s s J n F 1 b 3 Q 7 U 2 V j d G l v b j E v R G V j b G F y Z S 1 E Z W N s a W 5 l I G R h d G E v Q X V 0 b 1 J l b W 9 2 Z W R D b 2 x 1 b W 5 z M S 5 7 T k M t R E N I L D I 2 f S Z x d W 9 0 O y w m c X V v d D t T Z W N 0 a W 9 u M S 9 E Z W N s Y X J l L U R l Y 2 x p b m U g Z G F 0 Y S 9 B d X R v U m V t b 3 Z l Z E N v b H V t b n M x L n t O Q y 1 D S W 5 k Z X B l b m R l b n Q g Q 0 N D L D I 3 f S Z x d W 9 0 O y w m c X V v d D t T Z W N 0 a W 9 u M S 9 E Z W N s Y X J l L U R l Y 2 x p b m U g Z G F 0 Y S 9 B d X R v U m V t b 3 Z l Z E N v b H V t b n M x L n t O Q y 1 D Q 0 M g U 3 B v b n N v c i w y O H 0 m c X V v d D s s J n F 1 b 3 Q 7 U 2 V j d G l v b j E v R G V j b G F y Z S 1 E Z W N s a W 5 l I G R h d G E v Q X V 0 b 1 J l b W 9 2 Z W R D b 2 x 1 b W 5 z M S 5 7 T k M t Q U R D L D I 5 f S Z x d W 9 0 O y w m c X V v d D t T Z W N 0 a W 9 u M S 9 E Z W N s Y X J l L U R l Y 2 x p b m U g Z G F 0 Y S 9 B d X R v U m V t b 3 Z l Z E N v b H V t b n M x L n s x I E 1 l Y W w 6 I D E g U 2 V y d m l j Z S w z M H 0 m c X V v d D s s J n F 1 b 3 Q 7 U 2 V j d G l v b j E v R G V j b G F y Z S 1 E Z W N s a W 5 l I G R h d G E v Q X V 0 b 1 J l b W 9 2 Z W R D b 2 x 1 b W 5 z M S 5 7 N S B t Z W F s c z o g M S B T Z X J 2 a W N l L D M x f S Z x d W 9 0 O y w m c X V v d D t T Z W N 0 a W 9 u M S 9 E Z W N s Y X J l L U R l Y 2 x p b m U g Z G F 0 Y S 9 B d X R v U m V t b 3 Z l Z E N v b H V t b n M x L n s y L T Q g T W V h b H M 6 I D E g U 2 V y d m l j Z S w z M n 0 m c X V v d D s s J n F 1 b 3 Q 7 U 2 V j d G l v b j E v R G V j b G F y Z S 1 E Z W N s a W 5 l I G R h d G E v Q X V 0 b 1 J l b W 9 2 Z W R D b 2 x 1 b W 5 z M S 5 7 V 2 V l a 2 V u Z C B N Z W F s c y w z M 3 0 m c X V v d D s s J n F 1 b 3 Q 7 U 2 V j d G l v b j E v R G V j b G F y Z S 1 E Z W N s a W 5 l I G R h d G E v Q X V 0 b 1 J l b W 9 2 Z W R D b 2 x 1 b W 5 z M S 5 7 Q n V s a y B G b 2 9 k I E N v b X B v b m V u d H M s M z R 9 J n F 1 b 3 Q 7 L C Z x d W 9 0 O 1 N l Y 3 R p b 2 4 x L 0 R l Y 2 x h c m U t R G V j b G l u Z S B k Y X R h L 0 F 1 d G 9 S Z W 1 v d m V k Q 2 9 s d W 1 u c z E u e 0 Z y b 3 p l b i B N Z W F s c y w z N X 0 m c X V v d D s s J n F 1 b 3 Q 7 U 2 V j d G l v b j E v R G V j b G F y Z S 1 E Z W N s a W 5 l I G R h d G E v Q X V 0 b 1 J l b W 9 2 Z W R D b 2 x 1 b W 5 z M S 5 7 U 2 V s Z i 1 T d G F i b G U g T W V h b H M s M z Z 9 J n F 1 b 3 Q 7 L C Z x d W 9 0 O 1 N l Y 3 R p b 2 4 x L 0 R l Y 2 x h c m U t R G V j b G l u Z S B k Y X R h L 0 F 1 d G 9 S Z W 1 v d m V k Q 2 9 s d W 1 u c z E u e 1 N T T y w z N 3 0 m c X V v d D s s J n F 1 b 3 Q 7 U 2 V j d G l v b j E v R G V j b G F y Z S 1 E Z W N s a W 5 l I G R h d G E v Q X V 0 b 1 J l b W 9 2 Z W R D b 2 x 1 b W 5 z M S 5 7 T l N M U C w z O H 0 m c X V v d D s s J n F 1 b 3 Q 7 U 2 V j d G l v b j E v R G V j b G F y Z S 1 E Z W N s a W 5 l I G R h d G E v Q X V 0 b 1 J l b W 9 2 Z W R D b 2 x 1 b W 5 z M S 5 7 U 0 Z T U C w z O X 0 m c X V v d D s s J n F 1 b 3 Q 7 U 2 V j d G l v b j E v R G V j b G F y Z S 1 E Z W N s a W 5 l I G R h d G E v Q X V 0 b 1 J l b W 9 2 Z W R D b 2 x 1 b W 5 z M S 5 7 U 0 J Q L D Q w f S Z x d W 9 0 O y w m c X V v d D t T Z W N 0 a W 9 u M S 9 E Z W N s Y X J l L U R l Y 2 x p b m U g Z G F 0 Y S 9 B d X R v U m V t b 3 Z l Z E N v b H V t b n M x L n t B U 0 N Q L D Q x f S Z x d W 9 0 O y w m c X V v d D t T Z W N 0 a W 9 u M S 9 E Z W N s Y X J l L U R l Y 2 x p b m U g Z G F 0 Y S 9 B d X R v U m V t b 3 Z l Z E N v b H V t b n M x L n t B d C 1 S a X N r L D Q y f S Z x d W 9 0 O y w m c X V v d D t T Z W N 0 a W 9 u M S 9 E Z W N s Y X J l L U R l Y 2 x p b m U g Z G F 0 Y S 9 B d X R v U m V t b 3 Z l Z E N v b H V t b n M x L n t E Q 0 g g U 3 B v b n N v c i w 0 M 3 0 m c X V v d D s s J n F 1 b 3 Q 7 U 2 V j d G l v b j E v R G V j b G F y Z S 1 E Z W N s a W 5 l I G R h d G E v Q X V 0 b 1 J l b W 9 2 Z W R D b 2 x 1 b W 5 z M S 5 7 Q 0 N D L U l u Z G V w Z W 5 k Z W 5 0 L D Q 0 f S Z x d W 9 0 O y w m c X V v d D t T Z W N 0 a W 9 u M S 9 E Z W N s Y X J l L U R l Y 2 x p b m U g Z G F 0 Y S 9 B d X R v U m V t b 3 Z l Z E N v b H V t b n M x L n t D Q 0 M t U 3 B v b n N v c i w 0 N X 0 m c X V v d D s s J n F 1 b 3 Q 7 U 2 V j d G l v b j E v R G V j b G F y Z S 1 E Z W N s a W 5 l I G R h d G E v Q X V 0 b 1 J l b W 9 2 Z W R D b 2 x 1 b W 5 z M S 5 7 Q U R D L D Q 2 f S Z x d W 9 0 O y w m c X V v d D t T Z W N 0 a W 9 u M S 9 E Z W N s Y X J l L U R l Y 2 x p b m U g Z G F 0 Y S 9 B d X R v U m V t b 3 Z l Z E N v b H V t b n M x L n t T Y 2 F u I G 1 l Y W w g Y 2 F y Z H M g b 3 I g U E l O L D Q 3 f S Z x d W 9 0 O y w m c X V v d D t T Z W N 0 a W 9 u M S 9 E Z W N s Y X J l L U R l Y 2 x p b m U g Z G F 0 Y S 9 B d X R v U m V t b 3 Z l Z E N v b H V t b n M x L n t S Z X F 1 Z X N 0 I E 5 h b W U s I E R P Q i B v d C B n c m F k Z S B s Z X Z l b H M s N D h 9 J n F 1 b 3 Q 7 L C Z x d W 9 0 O 1 N l Y 3 R p b 2 4 x L 0 R l Y 2 x h c m U t R G V j b G l u Z S B k Y X R h L 0 F 1 d G 9 S Z W 1 v d m V k Q 2 9 s d W 1 u c z E u e 0 N o a W x k c m V u X H U w M D I 3 c y B T Y 2 h v b 2 w g T m F t Z X M g b 3 I g Q 2 9 w e S B v Z i B z Y 2 h v b 2 w g Y 2 9 y c m V z c G 9 u Z G V u Y 2 U s N D l 9 J n F 1 b 3 Q 7 L C Z x d W 9 0 O 1 N l Y 3 R p b 2 4 x L 0 R l Y 2 x h c m U t R G V j b G l u Z S B k Y X R h L 0 F 1 d G 9 S Z W 1 v d m V k Q 2 9 s d W 1 u c z E u e 0 5 1 b W J l c i B v Z i B D a G l s Z H J l b i w 1 M H 0 m c X V v d D s s J n F 1 b 3 Q 7 U 2 V j d G l v b j E v R G V j b G F y Z S 1 E Z W N s a W 5 l I G R h d G E v Q X V 0 b 1 J l b W 9 2 Z W R D b 2 x 1 b W 5 z M S 5 7 T W l y c m 9 y I G h h b m d l c n M s I H B s Y W N h c m R z I G 9 y I F F S I G N v Z G V z L D U x f S Z x d W 9 0 O y w m c X V v d D t T Z W N 0 a W 9 u M S 9 E Z W N s Y X J l L U R l Y 2 x p b m U g Z G F 0 Y S 9 B d X R v U m V t b 3 Z l Z E N v b H V t b n M x L n t Q b 3 N 0 I F N p Z 2 5 h Z 2 U s N T J 9 J n F 1 b 3 Q 7 L C Z x d W 9 0 O 1 N l Y 3 R p b 2 4 x L 0 R l Y 2 x h c m U t R G V j b G l u Z S B k Y X R h L 0 F 1 d G 9 S Z W 1 v d m V k Q 2 9 s d W 1 u c z E u e 1 R l b G w g c G F y Z W 5 0 c y B u b 3 Q g Z W x p Z 2 l i b G U g Z m 9 y I G R 1 c G x p Y 2 F 0 Z S B t Z W F s c y w 1 M 3 0 m c X V v d D s s J n F 1 b 3 Q 7 U 2 V j d G l v b j E v R G V j b G F y Z S 1 E Z W N s a W 5 l I G R h d G E v Q X V 0 b 1 J l b W 9 2 Z W R D b 2 x 1 b W 5 z M S 5 7 Q X N r I H B h c m V u d H M g d G 8 g c 2 V s Z i 1 h d H R l c 3 Q s N T R 9 J n F 1 b 3 Q 7 L C Z x d W 9 0 O 1 N l Y 3 R p b 2 4 x L 0 R l Y 2 x h c m U t R G V j b G l u Z S B k Y X R h L 0 F 1 d G 9 S Z W 1 v d m V k Q 2 9 s d W 1 u c z E u e 1 J l c X V l c 3 Q g a W R l b n R p Z m l h Y m x l I G l u Z m 9 y b W F 0 a W 9 u L D U 1 f S Z x d W 9 0 O y w m c X V v d D t T Z W N 0 a W 9 u M S 9 E Z W N s Y X J l L U R l Y 2 x p b m U g Z G F 0 Y S 9 B d X R v U m V t b 3 Z l Z E N v b H V t b n M x L n t V c 2 U g c 2 F t Z S B z d G F m Z i B p b i B t d W x 0 a X B s Z S B s b 2 N h d G l v b n M s N T Z 9 J n F 1 b 3 Q 7 L C Z x d W 9 0 O 1 N l Y 3 R p b 2 4 x L 0 R l Y 2 x h c m U t R G V j b G l u Z S B k Y X R h L 0 F 1 d G 9 S Z W 1 v d m V k Q 2 9 s d W 1 u c z E u e 1 B Q V S B T U 0 8 s N T d 9 J n F 1 b 3 Q 7 L C Z x d W 9 0 O 1 N l Y 3 R p b 2 4 x L 0 R l Y 2 x h c m U t R G V j b G l u Z S B k Y X R h L 0 F 1 d G 9 S Z W 1 v d m V k Q 2 9 s d W 1 u c z E u e 1 B Q V S B O U 0 x Q L D U 4 f S Z x d W 9 0 O y w m c X V v d D t T Z W N 0 a W 9 u M S 9 E Z W N s Y X J l L U R l Y 2 x p b m U g Z G F 0 Y S 9 B d X R v U m V t b 3 Z l Z E N v b H V t b n M x L n t Q U F U g U 0 Z T U C w 1 O X 0 m c X V v d D s s J n F 1 b 3 Q 7 U 2 V j d G l v b j E v R G V j b G F y Z S 1 E Z W N s a W 5 l I G R h d G E v Q X V 0 b 1 J l b W 9 2 Z W R D b 2 x 1 b W 5 z M S 5 7 U F B V I F N C U C w 2 M H 0 m c X V v d D s s J n F 1 b 3 Q 7 U 2 V j d G l v b j E v R G V j b G F y Z S 1 E Z W N s a W 5 l I G R h d G E v Q X V 0 b 1 J l b W 9 2 Z W R D b 2 x 1 b W 5 z M S 5 7 U F B V I E F T Q 1 A s N j F 9 J n F 1 b 3 Q 7 L C Z x d W 9 0 O 1 N l Y 3 R p b 2 4 x L 0 R l Y 2 x h c m U t R G V j b G l u Z S B k Y X R h L 0 F 1 d G 9 S Z W 1 v d m V k Q 2 9 s d W 1 u c z E u e 1 B Q V S B B d C 1 S a X N r L D Y y f S Z x d W 9 0 O y w m c X V v d D t T Z W N 0 a W 9 u M S 9 E Z W N s Y X J l L U R l Y 2 x p b m U g Z G F 0 Y S 9 B d X R v U m V t b 3 Z l Z E N v b H V t b n M x L n t Q U F U g R E N I I F N w b 2 5 z b 3 I s N j N 9 J n F 1 b 3 Q 7 L C Z x d W 9 0 O 1 N l Y 3 R p b 2 4 x L 0 R l Y 2 x h c m U t R G V j b G l u Z S B k Y X R h L 0 F 1 d G 9 S Z W 1 v d m V k Q 2 9 s d W 1 u c z E u e 1 B Q V S B D Q 0 M g S W 5 k Z X B l b m R l b n Q s N j R 9 J n F 1 b 3 Q 7 L C Z x d W 9 0 O 1 N l Y 3 R p b 2 4 x L 0 R l Y 2 x h c m U t R G V j b G l u Z S B k Y X R h L 0 F 1 d G 9 S Z W 1 v d m V k Q 2 9 s d W 1 u c z E u e 1 B Q V S B D Q 0 M g U 3 B v b n N v c i w 2 N X 0 m c X V v d D s s J n F 1 b 3 Q 7 U 2 V j d G l v b j E v R G V j b G F y Z S 1 E Z W N s a W 5 l I G R h d G E v Q X V 0 b 1 J l b W 9 2 Z W R D b 2 x 1 b W 5 z M S 5 7 U F B V L U F E Q y w 2 N n 0 m c X V v d D s s J n F 1 b 3 Q 7 U 2 V j d G l v b j E v R G V j b G F y Z S 1 E Z W N s a W 5 l I G R h d G E v Q X V 0 b 1 J l b W 9 2 Z W R D b 2 x 1 b W 5 z M S 5 7 T 2 Z m c 2 l 0 Z S B N b 2 5 p d G 9 y a W 5 n I E R l c 2 s g Q X V k a X Q g U G F w Z X J 3 b 3 J r I F J l a X Z l d y w 2 N 3 0 m c X V v d D s s J n F 1 b 3 Q 7 U 2 V j d G l v b j E v R G V j b G F y Z S 1 E Z W N s a W 5 l I G R h d G E v Q X V 0 b 1 J l b W 9 2 Z W R D b 2 x 1 b W 5 z M S 5 7 T 2 Z m c 2 l 0 Z S B N b 2 5 p d G 9 y a W 5 n I E R l c 2 s g Q X V k a X Q g L S B J b n R l c n Z p Z X c g d 2 l 0 a C B z a X R l I G 9 w Z X J h d G 9 y c y w 2 O H 0 m c X V v d D s s J n F 1 b 3 Q 7 U 2 V j d G l v b j E v R G V j b G F y Z S 1 E Z W N s a W 5 l I G R h d G E v Q X V 0 b 1 J l b W 9 2 Z W R D b 2 x 1 b W 5 z M S 5 7 T 2 Z m c 2 l 0 Z S B N b 2 5 p d G 9 y a W 5 n I F Z p c n R 1 Y W w g T 2 J z Z X J 2 Y X R p b 2 4 g L S B M a X Z l I F N 0 c m V h b W l u Z y w 2 O X 0 m c X V v d D s s J n F 1 b 3 Q 7 U 2 V j d G l v b j E v R G V j b G F y Z S 1 E Z W N s a W 5 l I G R h d G E v Q X V 0 b 1 J l b W 9 2 Z W R D b 2 x 1 b W 5 z M S 5 7 T 2 Z m c 2 l 0 Z S B N b 2 5 p d G 9 y a W 5 n I F Z p c n R 1 Y W w g T 2 J z Z X J 2 Y X R p b 2 4 g c G h v d G 9 z L D c w f S Z x d W 9 0 O y w m c X V v d D t T Z W N 0 a W 9 u M S 9 E Z W N s Y X J l L U R l Y 2 x p b m U g Z G F 0 Y S 9 B d X R v U m V t b 3 Z l Z E N v b H V t b n M x L n t P Z m Z z a X R l I E 1 v b m l 0 b 3 J p b m c g T 2 J z Z X J 2 Z S B v c i B h c 3 N p c 3 Q g d 2 l 0 a C B t Z W F s I H N l c n Z p Y 2 U s N z F 9 J n F 1 b 3 Q 7 L C Z x d W 9 0 O 1 N l Y 3 R p b 2 4 x L 0 R l Y 2 x h c m U t R G V j b G l u Z S B k Y X R h L 0 F 1 d G 9 S Z W 1 v d m V k Q 2 9 s d W 1 u c z E u e 0 9 N I F N T T y w 3 M n 0 m c X V v d D s s J n F 1 b 3 Q 7 U 2 V j d G l v b j E v R G V j b G F y Z S 1 E Z W N s a W 5 l I G R h d G E v Q X V 0 b 1 J l b W 9 2 Z W R D b 2 x 1 b W 5 z M S 5 7 T 0 0 g T l N M U C w 3 M 3 0 m c X V v d D s s J n F 1 b 3 Q 7 U 2 V j d G l v b j E v R G V j b G F y Z S 1 E Z W N s a W 5 l I G R h d G E v Q X V 0 b 1 J l b W 9 2 Z W R D b 2 x 1 b W 5 z M S 5 7 T 0 0 g U 0 Z T U C w 3 N H 0 m c X V v d D s s J n F 1 b 3 Q 7 U 2 V j d G l v b j E v R G V j b G F y Z S 1 E Z W N s a W 5 l I G R h d G E v Q X V 0 b 1 J l b W 9 2 Z W R D b 2 x 1 b W 5 z M S 5 7 T 0 0 g U 0 J Q L D c 1 f S Z x d W 9 0 O y w m c X V v d D t T Z W N 0 a W 9 u M S 9 E Z W N s Y X J l L U R l Y 2 x p b m U g Z G F 0 Y S 9 B d X R v U m V t b 3 Z l Z E N v b H V t b n M x L n t P T S B B U 0 N Q L D c 2 f S Z x d W 9 0 O y w m c X V v d D t T Z W N 0 a W 9 u M S 9 E Z W N s Y X J l L U R l Y 2 x p b m U g Z G F 0 Y S 9 B d X R v U m V t b 3 Z l Z E N v b H V t b n M x L n t P T S B B d C 1 S a X N r L D c 3 f S Z x d W 9 0 O y w m c X V v d D t T Z W N 0 a W 9 u M S 9 E Z W N s Y X J l L U R l Y 2 x p b m U g Z G F 0 Y S 9 B d X R v U m V t b 3 Z l Z E N v b H V t b n M x L n t P T S B E Q 0 g g U 3 B v b n N v c i w 3 O H 0 m c X V v d D s s J n F 1 b 3 Q 7 U 2 V j d G l v b j E v R G V j b G F y Z S 1 E Z W N s a W 5 l I G R h d G E v Q X V 0 b 1 J l b W 9 2 Z W R D b 2 x 1 b W 5 z M S 5 7 T 0 0 g Q 0 N D I E l u Z G V w Z W 5 k Z W 5 0 L D c 5 f S Z x d W 9 0 O y w m c X V v d D t T Z W N 0 a W 9 u M S 9 E Z W N s Y X J l L U R l Y 2 x p b m U g Z G F 0 Y S 9 B d X R v U m V t b 3 Z l Z E N v b H V t b n M x L n t P T S B D Q 0 M g U 3 B v b n N v c i w 4 M H 0 m c X V v d D s s J n F 1 b 3 Q 7 U 2 V j d G l v b j E v R G V j b G F y Z S 1 E Z W N s a W 5 l I G R h d G E v Q X V 0 b 1 J l b W 9 2 Z W R D b 2 x 1 b W 5 z M S 5 7 T 0 0 g Q U R D L D g x f S Z x d W 9 0 O y w m c X V v d D t T Z W N 0 a W 9 u M S 9 E Z W N s Y X J l L U R l Y 2 x p b m U g Z G F 0 Y S 9 B d X R v U m V t b 3 Z l Z E N v b H V t b n M x L n t P d l M g U 1 N P L D g y f S Z x d W 9 0 O y w m c X V v d D t T Z W N 0 a W 9 u M S 9 E Z W N s Y X J l L U R l Y 2 x p b m U g Z G F 0 Y S 9 B d X R v U m V t b 3 Z l Z E N v b H V t b n M x L n t P d n M g T l N M U C w 4 M 3 0 m c X V v d D s s J n F 1 b 3 Q 7 U 2 V j d G l v b j E v R G V j b G F y Z S 1 E Z W N s a W 5 l I G R h d G E v Q X V 0 b 1 J l b W 9 2 Z W R D b 2 x 1 b W 5 z M S 5 7 T 3 Z T I F N C U C w 4 N H 0 m c X V v d D s s J n F 1 b 3 Q 7 U 2 V j d G l v b j E v R G V j b G F y Z S 1 E Z W N s a W 5 l I G R h d G E v Q X V 0 b 1 J l b W 9 2 Z W R D b 2 x 1 b W 5 z M S 5 7 S W 1 w c m 9 2 Z S B w Y X J 0 a W N p c G F u d H M g Y W N j Z X N z I H R v I G 1 l Y W x z L D g 1 f S Z x d W 9 0 O y w m c X V v d D t T Z W N 0 a W 9 u M S 9 E Z W N s Y X J l L U R l Y 2 x p b m U g Z G F 0 Y S 9 B d X R v U m V t b 3 Z l Z E N v b H V t b n M x L n t J b X B y b 3 Z l I G F j Y 2 V z c y B 0 b y B t Z W F s I H N p d G V z L D g 2 f S Z x d W 9 0 O y w m c X V v d D t T Z W N 0 a W 9 u M S 9 E Z W N s Y X J l L U R l Y 2 x p b m U g Z G F 0 Y S 9 B d X R v U m V t b 3 Z l Z E N v b H V t b n M x L n t J b X B y b 3 Z l I H N h Z m V 0 e S B v Z i B w Y X J 0 a W N p c G F u d H M s O D d 9 J n F 1 b 3 Q 7 L C Z x d W 9 0 O 1 N l Y 3 R p b 2 4 x L 0 R l Y 2 x h c m U t R G V j b G l u Z S B k Y X R h L 0 F 1 d G 9 S Z W 1 v d m V k Q 2 9 s d W 1 u c z E u e 0 l t c H J v d m U g c 2 F m Z X R 5 I G 9 m I H N 0 Y W Z m L D g 4 f S Z x d W 9 0 O y w m c X V v d D t T Z W N 0 a W 9 u M S 9 E Z W N s Y X J l L U R l Y 2 x p b m U g Z G F 0 Y S 9 B d X R v U m V t b 3 Z l Z E N v b H V t b n M x L n t F Y X N l I G 1 l Y W w g c H J l c G F y Y X R p b 2 4 s O D l 9 J n F 1 b 3 Q 7 L C Z x d W 9 0 O 1 N l Y 3 R p b 2 4 x L 0 R l Y 2 x h c m U t R G V j b G l u Z S B k Y X R h L 0 F 1 d G 9 S Z W 1 v d m V k Q 2 9 s d W 1 u c z E u e 0 V h c 2 U g b W V h b C B k Z W x p d m V y e S w 5 M H 0 m c X V v d D s s J n F 1 b 3 Q 7 U 2 V j d G l v b j E v R G V j b G F y Z S 1 E Z W N s a W 5 l I G R h d G E v Q X V 0 b 1 J l b W 9 2 Z W R D b 2 x 1 b W 5 z M S 5 7 S G V s c C B t Y W 5 h Z 2 U g b W V h b C B z Z X J 2 a W N l I G N v c 3 R z L D k x f S Z x d W 9 0 O y w m c X V v d D t T Z W N 0 a W 9 u M S 9 E Z W N s Y X J l L U R l Y 2 x p b m U g Z G F 0 Y S 9 B d X R v U m V t b 3 Z l Z E N v b H V t b n M x L n t S Z W R 1 Y 2 U g Y W R t a W 5 p c 3 R y Y X R p d m U g Y n V y Z G V u L D k y f S Z x d W 9 0 O y w m c X V v d D t T Z W N 0 a W 9 u M S 9 E Z W N s Y X J l L U R l Y 2 x p b m U g Z G F 0 Y S 9 B d X R v U m V t b 3 Z l Z E N v b H V t b n M x L n t G b 2 N 1 c y B y Z X N v d X J j Z X M g b 2 4 g a W R l b n R p Z n l p b m c g c 2 l 0 Z X M s O T N 9 J n F 1 b 3 Q 7 L C Z x d W 9 0 O 1 N l Y 3 R p b 2 4 x L 0 R l Y 2 x h c m U t R G V j b G l u Z S B k Y X R h L 0 F 1 d G 9 S Z W 1 v d m V k Q 2 9 s d W 1 u c z E u e 0 Z v Y 3 V z I H J l c 2 9 1 c m N l c y B v b i B w c m 9 2 a W R p b m c g b W V h b H M s O T R 9 J n F 1 b 3 Q 7 L C Z x d W 9 0 O 1 N l Y 3 R p b 2 4 x L 0 R l Y 2 x h c m U t R G V j b G l u Z S B k Y X R h L 0 F 1 d G 9 S Z W 1 v d m V k Q 2 9 s d W 1 u c z E u e 0 Z v Y 3 V z I H J l b 3 V y Y 2 V z I G 9 u I G 9 0 a G V y I H B y a W 9 y a X R 5 I G F y Z W F z L D k 1 f S Z x d W 9 0 O y w m c X V v d D t T Z W N 0 a W 9 u M S 9 E Z W N s Y X J l L U R l Y 2 x p b m U g Z G F 0 Y S 9 B d X R v U m V t b 3 Z l Z E N v b H V t b n M x L n t Q b G F u I H R v I G R p c 2 N v b n R p b n V l I E 5 D L D k 2 f S Z x d W 9 0 O y w m c X V v d D t T Z W N 0 a W 9 u M S 9 E Z W N s Y X J l L U R l Y 2 x p b m U g Z G F 0 Y S 9 B d X R v U m V t b 3 Z l Z E N v b H V t b n M x L n t Q b G F u I H R v I G R p c 2 N v b n R p b n V l I E F s d G V y b m F 0 Z S w 5 N 3 0 m c X V v d D s s J n F 1 b 3 Q 7 U 2 V j d G l v b j E v R G V j b G F y Z S 1 E Z W N s a W 5 l I G R h d G E v Q X V 0 b 1 J l b W 9 2 Z W R D b 2 x 1 b W 5 z M S 5 7 U G x h b i B 0 b y B k a X N j b 2 5 0 a W 5 1 Z S B Q U F U s O T h 9 J n F 1 b 3 Q 7 L C Z x d W 9 0 O 1 N l Y 3 R p b 2 4 x L 0 R l Y 2 x h c m U t R G V j b G l u Z S B k Y X R h L 0 F 1 d G 9 S Z W 1 v d m V k Q 2 9 s d W 1 u c z E u e 1 B s Y W 4 g d G 8 g Z G l z Y 2 9 u d G l u d W U g T 2 Z m c 2 l 0 Z S w 5 O X 0 m c X V v d D s s J n F 1 b 3 Q 7 U 2 V j d G l v b j E v R G V j b G F y Z S 1 E Z W N s a W 5 l I G R h d G E v Q X V 0 b 1 J l b W 9 2 Z W R D b 2 x 1 b W 5 z M S 5 7 U G x h b i B 0 b y B k a X N j b 2 5 0 a W 5 1 Z S B P d l M s M T A w f S Z x d W 9 0 O y w m c X V v d D t T Z W N 0 a W 9 u M S 9 E Z W N s Y X J l L U R l Y 2 x p b m U g Z G F 0 Y S 9 B d X R v U m V t b 3 Z l Z E N v b H V t b n M x L n t O b y B X Y W l 2 Z X J z I C 0 g Q 2 9 w e S w x M D F 9 J n F 1 b 3 Q 7 L C Z x d W 9 0 O 1 N l Y 3 R p b 2 4 x L 0 R l Y 2 x h c m U t R G V j b G l u Z S B k Y X R h L 0 F 1 d G 9 S Z W 1 v d m V k Q 2 9 s d W 1 u c z E u e 0 R p c 2 N v b n R p b n V l I C 0 g Q 2 9 w e S w x M D J 9 J n F 1 b 3 Q 7 X S w m c X V v d D t D b 2 x 1 b W 5 D b 3 V u d C Z x d W 9 0 O z o x M D M s J n F 1 b 3 Q 7 S 2 V 5 Q 2 9 s d W 1 u T m F t Z X M m c X V v d D s 6 W 1 0 s J n F 1 b 3 Q 7 Q 2 9 s d W 1 u S W R l b n R p d G l l c y Z x d W 9 0 O z p b J n F 1 b 3 Q 7 U 2 V j d G l v b j E v R G V j b G F y Z S 1 E Z W N s a W 5 l I G R h d G E v Q X V 0 b 1 J l b W 9 2 Z W R D b 2 x 1 b W 5 z M S 5 7 U 3 V i b W l z c 2 l v b i B E Y X R l L D B 9 J n F 1 b 3 Q 7 L C Z x d W 9 0 O 1 N l Y 3 R p b 2 4 x L 0 R l Y 2 x h c m U t R G V j b G l u Z S B k Y X R h L 0 F 1 d G 9 S Z W 1 v d m V k Q 2 9 s d W 1 u c z E u e 0 l u a X R p Y W w g T m 9 0 a W Z p Y 2 F 0 a W 9 u L D F 9 J n F 1 b 3 Q 7 L C Z x d W 9 0 O 1 N l Y 3 R p b 2 4 x L 0 R l Y 2 x h c m U t R G V j b G l u Z S B k Y X R h L 0 F 1 d G 9 S Z W 1 v d m V k Q 2 9 s d W 1 u c z E u e 0 5 v I F d h a X Z l c n M s M n 0 m c X V v d D s s J n F 1 b 3 Q 7 U 2 V j d G l v b j E v R G V j b G F y Z S 1 E Z W N s a W 5 l I G R h d G E v Q X V 0 b 1 J l b W 9 2 Z W R D b 2 x 1 b W 5 z M S 5 7 R G l z Y 2 9 u d G l u d W U s M 3 0 m c X V v d D s s J n F 1 b 3 Q 7 U 2 V j d G l v b j E v R G V j b G F y Z S 1 E Z W N s a W 5 l I G R h d G E v Q X V 0 b 1 J l b W 9 2 Z W R D b 2 x 1 b W 5 z M S 5 7 V X B k Y X R l L D R 9 J n F 1 b 3 Q 7 L C Z x d W 9 0 O 1 N l Y 3 R p b 2 4 x L 0 R l Y 2 x h c m U t R G V j b G l u Z S B k Y X R h L 0 F 1 d G 9 S Z W 1 v d m V k Q 2 9 s d W 1 u c z E u e 1 N 1 b W 1 l c i w 1 f S Z x d W 9 0 O y w m c X V v d D t T Z W N 0 a W 9 u M S 9 E Z W N s Y X J l L U R l Y 2 x p b m U g Z G F 0 Y S 9 B d X R v U m V t b 3 Z l Z E N v b H V t b n M x L n t T W S A y M D I x L T I w M j I s N n 0 m c X V v d D s s J n F 1 b 3 Q 7 U 2 V j d G l v b j E v R G V j b G F y Z S 1 E Z W N s a W 5 l I G R h d G E v Q X V 0 b 1 J l b W 9 2 Z W R D b 2 x 1 b W 5 z M S 5 7 T m 9 u L U N v b m d y Z W d h d G U s N 3 0 m c X V v d D s s J n F 1 b 3 Q 7 U 2 V j d G l v b j E v R G V j b G F y Z S 1 E Z W N s a W 5 l I G R h d G E v Q X V 0 b 1 J l b W 9 2 Z W R D b 2 x 1 b W 5 z M S 5 7 Q W x 0 Z X J u Y X R l I E 1 l Y W x 0 a W 1 l c y w 4 f S Z x d W 9 0 O y w m c X V v d D t T Z W N 0 a W 9 u M S 9 E Z W N s Y X J l L U R l Y 2 x p b m U g Z G F 0 Y S 9 B d X R v U m V t b 3 Z l Z E N v b H V t b n M x L n t O Q 1 A s U F B V L D l 9 J n F 1 b 3 Q 7 L C Z x d W 9 0 O 1 N l Y 3 R p b 2 4 x L 0 R l Y 2 x h c m U t R G V j b G l u Z S B k Y X R h L 0 F 1 d G 9 S Z W 1 v d m V k Q 2 9 s d W 1 u c z E u e 0 9 m Z i 1 z a X R l I E 1 v b m l 0 b 3 J p b m c s M T B 9 J n F 1 b 3 Q 7 L C Z x d W 9 0 O 1 N l Y 3 R p b 2 4 x L 0 R l Y 2 x h c m U t R G V j b G l u Z S B k Y X R h L 0 F 1 d G 9 S Z W 1 v d m V k Q 2 9 s d W 1 u c z E u e 1 d h a X Z l I E 9 m Z m V y I H Z z I F N l c n Z l L D E x f S Z x d W 9 0 O y w m c X V v d D t T Z W N 0 a W 9 u M S 9 E Z W N s Y X J l L U R l Y 2 x p b m U g Z G F 0 Y S 9 B d X R v U m V t b 3 Z l Z E N v b H V t b n M x L n t X Y W x r L X V w I F N p d G V z L D E y f S Z x d W 9 0 O y w m c X V v d D t T Z W N 0 a W 9 u M S 9 E Z W N s Y X J l L U R l Y 2 x p b m U g Z G F 0 Y S 9 B d X R v U m V t b 3 Z l Z E N v b H V t b n M x L n t D d X J i a W R l L 0 R y a X Z l I H R o c m 9 1 Z 2 g s M T N 9 J n F 1 b 3 Q 7 L C Z x d W 9 0 O 1 N l Y 3 R p b 2 4 x L 0 R l Y 2 x h c m U t R G V j b G l u Z S B k Y X R h L 0 F 1 d G 9 S Z W 1 v d m V k Q 2 9 s d W 1 u c z E u e 0 1 v Y m l s Z S B T a X R l c y w x N H 0 m c X V v d D s s J n F 1 b 3 Q 7 U 2 V j d G l v b j E v R G V j b G F y Z S 1 E Z W N s a W 5 l I G R h d G E v Q X V 0 b 1 J l b W 9 2 Z W R D b 2 x 1 b W 5 z M S 5 7 S G 9 t Z S B E Z W x p d m V y e S w x N X 0 m c X V v d D s s J n F 1 b 3 Q 7 U 2 V j d G l v b j E v R G V j b G F y Z S 1 E Z W N s a W 5 l I G R h d G E v Q X V 0 b 1 J l b W 9 2 Z W R D b 2 x 1 b W 5 z M S 5 7 U E 9 T I F N 5 c 3 R l b S w x N n 0 m c X V v d D s s J n F 1 b 3 Q 7 U 2 V j d G l v b j E v R G V j b G F y Z S 1 E Z W N s a W 5 l I G R h d G E v Q X V 0 b 1 J l b W 9 2 Z W R D b 2 x 1 b W 5 z M S 5 7 T W 9 i a W x l I F R l Y 2 h u b 2 x v Z 3 k s M T d 9 J n F 1 b 3 Q 7 L C Z x d W 9 0 O 1 N l Y 3 R p b 2 4 x L 0 R l Y 2 x h c m U t R G V j b G l u Z S B k Y X R h L 0 F 1 d G 9 S Z W 1 v d m V k Q 2 9 s d W 1 u c z E u e 1 B h c G V y I F J v c 3 R l c n M s M T h 9 J n F 1 b 3 Q 7 L C Z x d W 9 0 O 1 N l Y 3 R p b 2 4 x L 0 R l Y 2 x h c m U t R G V j b G l u Z S B k Y X R h L 0 F 1 d G 9 S Z W 1 v d m V k Q 2 9 s d W 1 u c z E u e 0 N s a W N r Z X J z L D E 5 f S Z x d W 9 0 O y w m c X V v d D t T Z W N 0 a W 9 u M S 9 E Z W N s Y X J l L U R l Y 2 x p b m U g Z G F 0 Y S 9 B d X R v U m V t b 3 Z l Z E N v b H V t b n M x L n t O L U M g U 1 N P L D I w f S Z x d W 9 0 O y w m c X V v d D t T Z W N 0 a W 9 u M S 9 E Z W N s Y X J l L U R l Y 2 x p b m U g Z G F 0 Y S 9 B d X R v U m V t b 3 Z l Z E N v b H V t b n M x L n t O Q y 1 O U 0 x Q L D I x f S Z x d W 9 0 O y w m c X V v d D t T Z W N 0 a W 9 u M S 9 E Z W N s Y X J l L U R l Y 2 x p b m U g Z G F 0 Y S 9 B d X R v U m V t b 3 Z l Z E N v b H V t b n M x L n t O Q y 1 T R l N Q L D I y f S Z x d W 9 0 O y w m c X V v d D t T Z W N 0 a W 9 u M S 9 E Z W N s Y X J l L U R l Y 2 x p b m U g Z G F 0 Y S 9 B d X R v U m V t b 3 Z l Z E N v b H V t b n M x L n t O Q y 1 T Q l A s M j N 9 J n F 1 b 3 Q 7 L C Z x d W 9 0 O 1 N l Y 3 R p b 2 4 x L 0 R l Y 2 x h c m U t R G V j b G l u Z S B k Y X R h L 0 F 1 d G 9 S Z W 1 v d m V k Q 2 9 s d W 1 u c z E u e 0 5 D L U F T Q 1 A s M j R 9 J n F 1 b 3 Q 7 L C Z x d W 9 0 O 1 N l Y 3 R p b 2 4 x L 0 R l Y 2 x h c m U t R G V j b G l u Z S B k Y X R h L 0 F 1 d G 9 S Z W 1 v d m V k Q 2 9 s d W 1 u c z E u e 0 5 D L U F 0 I F J p c 2 s s M j V 9 J n F 1 b 3 Q 7 L C Z x d W 9 0 O 1 N l Y 3 R p b 2 4 x L 0 R l Y 2 x h c m U t R G V j b G l u Z S B k Y X R h L 0 F 1 d G 9 S Z W 1 v d m V k Q 2 9 s d W 1 u c z E u e 0 5 D L U R D S C w y N n 0 m c X V v d D s s J n F 1 b 3 Q 7 U 2 V j d G l v b j E v R G V j b G F y Z S 1 E Z W N s a W 5 l I G R h d G E v Q X V 0 b 1 J l b W 9 2 Z W R D b 2 x 1 b W 5 z M S 5 7 T k M t Q 0 l u Z G V w Z W 5 k Z W 5 0 I E N D Q y w y N 3 0 m c X V v d D s s J n F 1 b 3 Q 7 U 2 V j d G l v b j E v R G V j b G F y Z S 1 E Z W N s a W 5 l I G R h d G E v Q X V 0 b 1 J l b W 9 2 Z W R D b 2 x 1 b W 5 z M S 5 7 T k M t Q 0 N D I F N w b 2 5 z b 3 I s M j h 9 J n F 1 b 3 Q 7 L C Z x d W 9 0 O 1 N l Y 3 R p b 2 4 x L 0 R l Y 2 x h c m U t R G V j b G l u Z S B k Y X R h L 0 F 1 d G 9 S Z W 1 v d m V k Q 2 9 s d W 1 u c z E u e 0 5 D L U F E Q y w y O X 0 m c X V v d D s s J n F 1 b 3 Q 7 U 2 V j d G l v b j E v R G V j b G F y Z S 1 E Z W N s a W 5 l I G R h d G E v Q X V 0 b 1 J l b W 9 2 Z W R D b 2 x 1 b W 5 z M S 5 7 M S B N Z W F s O i A x I F N l c n Z p Y 2 U s M z B 9 J n F 1 b 3 Q 7 L C Z x d W 9 0 O 1 N l Y 3 R p b 2 4 x L 0 R l Y 2 x h c m U t R G V j b G l u Z S B k Y X R h L 0 F 1 d G 9 S Z W 1 v d m V k Q 2 9 s d W 1 u c z E u e z U g b W V h b H M 6 I D E g U 2 V y d m l j Z S w z M X 0 m c X V v d D s s J n F 1 b 3 Q 7 U 2 V j d G l v b j E v R G V j b G F y Z S 1 E Z W N s a W 5 l I G R h d G E v Q X V 0 b 1 J l b W 9 2 Z W R D b 2 x 1 b W 5 z M S 5 7 M i 0 0 I E 1 l Y W x z O i A x I F N l c n Z p Y 2 U s M z J 9 J n F 1 b 3 Q 7 L C Z x d W 9 0 O 1 N l Y 3 R p b 2 4 x L 0 R l Y 2 x h c m U t R G V j b G l u Z S B k Y X R h L 0 F 1 d G 9 S Z W 1 v d m V k Q 2 9 s d W 1 u c z E u e 1 d l Z W t l b m Q g T W V h b H M s M z N 9 J n F 1 b 3 Q 7 L C Z x d W 9 0 O 1 N l Y 3 R p b 2 4 x L 0 R l Y 2 x h c m U t R G V j b G l u Z S B k Y X R h L 0 F 1 d G 9 S Z W 1 v d m V k Q 2 9 s d W 1 u c z E u e 0 J 1 b G s g R m 9 v Z C B D b 2 1 w b 2 5 l b n R z L D M 0 f S Z x d W 9 0 O y w m c X V v d D t T Z W N 0 a W 9 u M S 9 E Z W N s Y X J l L U R l Y 2 x p b m U g Z G F 0 Y S 9 B d X R v U m V t b 3 Z l Z E N v b H V t b n M x L n t G c m 9 6 Z W 4 g T W V h b H M s M z V 9 J n F 1 b 3 Q 7 L C Z x d W 9 0 O 1 N l Y 3 R p b 2 4 x L 0 R l Y 2 x h c m U t R G V j b G l u Z S B k Y X R h L 0 F 1 d G 9 S Z W 1 v d m V k Q 2 9 s d W 1 u c z E u e 1 N l b G Y t U 3 R h Y m x l I E 1 l Y W x z L D M 2 f S Z x d W 9 0 O y w m c X V v d D t T Z W N 0 a W 9 u M S 9 E Z W N s Y X J l L U R l Y 2 x p b m U g Z G F 0 Y S 9 B d X R v U m V t b 3 Z l Z E N v b H V t b n M x L n t T U 0 8 s M z d 9 J n F 1 b 3 Q 7 L C Z x d W 9 0 O 1 N l Y 3 R p b 2 4 x L 0 R l Y 2 x h c m U t R G V j b G l u Z S B k Y X R h L 0 F 1 d G 9 S Z W 1 v d m V k Q 2 9 s d W 1 u c z E u e 0 5 T T F A s M z h 9 J n F 1 b 3 Q 7 L C Z x d W 9 0 O 1 N l Y 3 R p b 2 4 x L 0 R l Y 2 x h c m U t R G V j b G l u Z S B k Y X R h L 0 F 1 d G 9 S Z W 1 v d m V k Q 2 9 s d W 1 u c z E u e 1 N G U 1 A s M z l 9 J n F 1 b 3 Q 7 L C Z x d W 9 0 O 1 N l Y 3 R p b 2 4 x L 0 R l Y 2 x h c m U t R G V j b G l u Z S B k Y X R h L 0 F 1 d G 9 S Z W 1 v d m V k Q 2 9 s d W 1 u c z E u e 1 N C U C w 0 M H 0 m c X V v d D s s J n F 1 b 3 Q 7 U 2 V j d G l v b j E v R G V j b G F y Z S 1 E Z W N s a W 5 l I G R h d G E v Q X V 0 b 1 J l b W 9 2 Z W R D b 2 x 1 b W 5 z M S 5 7 Q V N D U C w 0 M X 0 m c X V v d D s s J n F 1 b 3 Q 7 U 2 V j d G l v b j E v R G V j b G F y Z S 1 E Z W N s a W 5 l I G R h d G E v Q X V 0 b 1 J l b W 9 2 Z W R D b 2 x 1 b W 5 z M S 5 7 Q X Q t U m l z a y w 0 M n 0 m c X V v d D s s J n F 1 b 3 Q 7 U 2 V j d G l v b j E v R G V j b G F y Z S 1 E Z W N s a W 5 l I G R h d G E v Q X V 0 b 1 J l b W 9 2 Z W R D b 2 x 1 b W 5 z M S 5 7 R E N I I F N w b 2 5 z b 3 I s N D N 9 J n F 1 b 3 Q 7 L C Z x d W 9 0 O 1 N l Y 3 R p b 2 4 x L 0 R l Y 2 x h c m U t R G V j b G l u Z S B k Y X R h L 0 F 1 d G 9 S Z W 1 v d m V k Q 2 9 s d W 1 u c z E u e 0 N D Q y 1 J b m R l c G V u Z G V u d C w 0 N H 0 m c X V v d D s s J n F 1 b 3 Q 7 U 2 V j d G l v b j E v R G V j b G F y Z S 1 E Z W N s a W 5 l I G R h d G E v Q X V 0 b 1 J l b W 9 2 Z W R D b 2 x 1 b W 5 z M S 5 7 Q 0 N D L V N w b 2 5 z b 3 I s N D V 9 J n F 1 b 3 Q 7 L C Z x d W 9 0 O 1 N l Y 3 R p b 2 4 x L 0 R l Y 2 x h c m U t R G V j b G l u Z S B k Y X R h L 0 F 1 d G 9 S Z W 1 v d m V k Q 2 9 s d W 1 u c z E u e 0 F E Q y w 0 N n 0 m c X V v d D s s J n F 1 b 3 Q 7 U 2 V j d G l v b j E v R G V j b G F y Z S 1 E Z W N s a W 5 l I G R h d G E v Q X V 0 b 1 J l b W 9 2 Z W R D b 2 x 1 b W 5 z M S 5 7 U 2 N h b i B t Z W F s I G N h c m R z I G 9 y I F B J T i w 0 N 3 0 m c X V v d D s s J n F 1 b 3 Q 7 U 2 V j d G l v b j E v R G V j b G F y Z S 1 E Z W N s a W 5 l I G R h d G E v Q X V 0 b 1 J l b W 9 2 Z W R D b 2 x 1 b W 5 z M S 5 7 U m V x d W V z d C B O Y W 1 l L C B E T 0 I g b 3 Q g Z 3 J h Z G U g b G V 2 Z W x z L D Q 4 f S Z x d W 9 0 O y w m c X V v d D t T Z W N 0 a W 9 u M S 9 E Z W N s Y X J l L U R l Y 2 x p b m U g Z G F 0 Y S 9 B d X R v U m V t b 3 Z l Z E N v b H V t b n M x L n t D a G l s Z H J l b l x 1 M D A y N 3 M g U 2 N o b 2 9 s I E 5 h b W V z I G 9 y I E N v c H k g b 2 Y g c 2 N o b 2 9 s I G N v c n J l c 3 B v b m R l b m N l L D Q 5 f S Z x d W 9 0 O y w m c X V v d D t T Z W N 0 a W 9 u M S 9 E Z W N s Y X J l L U R l Y 2 x p b m U g Z G F 0 Y S 9 B d X R v U m V t b 3 Z l Z E N v b H V t b n M x L n t O d W 1 i Z X I g b 2 Y g Q 2 h p b G R y Z W 4 s N T B 9 J n F 1 b 3 Q 7 L C Z x d W 9 0 O 1 N l Y 3 R p b 2 4 x L 0 R l Y 2 x h c m U t R G V j b G l u Z S B k Y X R h L 0 F 1 d G 9 S Z W 1 v d m V k Q 2 9 s d W 1 u c z E u e 0 1 p c n J v c i B o Y W 5 n Z X J z L C B w b G F j Y X J k c y B v c i B R U i B j b 2 R l c y w 1 M X 0 m c X V v d D s s J n F 1 b 3 Q 7 U 2 V j d G l v b j E v R G V j b G F y Z S 1 E Z W N s a W 5 l I G R h d G E v Q X V 0 b 1 J l b W 9 2 Z W R D b 2 x 1 b W 5 z M S 5 7 U G 9 z d C B T a W d u Y W d l L D U y f S Z x d W 9 0 O y w m c X V v d D t T Z W N 0 a W 9 u M S 9 E Z W N s Y X J l L U R l Y 2 x p b m U g Z G F 0 Y S 9 B d X R v U m V t b 3 Z l Z E N v b H V t b n M x L n t U Z W x s I H B h c m V u d H M g b m 9 0 I G V s a W d p Y m x l I G Z v c i B k d X B s a W N h d G U g b W V h b H M s N T N 9 J n F 1 b 3 Q 7 L C Z x d W 9 0 O 1 N l Y 3 R p b 2 4 x L 0 R l Y 2 x h c m U t R G V j b G l u Z S B k Y X R h L 0 F 1 d G 9 S Z W 1 v d m V k Q 2 9 s d W 1 u c z E u e 0 F z a y B w Y X J l b n R z I H R v I H N l b G Y t Y X R 0 Z X N 0 L D U 0 f S Z x d W 9 0 O y w m c X V v d D t T Z W N 0 a W 9 u M S 9 E Z W N s Y X J l L U R l Y 2 x p b m U g Z G F 0 Y S 9 B d X R v U m V t b 3 Z l Z E N v b H V t b n M x L n t S Z X F 1 Z X N 0 I G l k Z W 5 0 a W Z p Y W J s Z S B p b m Z v c m 1 h d G l v b i w 1 N X 0 m c X V v d D s s J n F 1 b 3 Q 7 U 2 V j d G l v b j E v R G V j b G F y Z S 1 E Z W N s a W 5 l I G R h d G E v Q X V 0 b 1 J l b W 9 2 Z W R D b 2 x 1 b W 5 z M S 5 7 V X N l I H N h b W U g c 3 R h Z m Y g a W 4 g b X V s d G l w b G U g b G 9 j Y X R p b 2 5 z L D U 2 f S Z x d W 9 0 O y w m c X V v d D t T Z W N 0 a W 9 u M S 9 E Z W N s Y X J l L U R l Y 2 x p b m U g Z G F 0 Y S 9 B d X R v U m V t b 3 Z l Z E N v b H V t b n M x L n t Q U F U g U 1 N P L D U 3 f S Z x d W 9 0 O y w m c X V v d D t T Z W N 0 a W 9 u M S 9 E Z W N s Y X J l L U R l Y 2 x p b m U g Z G F 0 Y S 9 B d X R v U m V t b 3 Z l Z E N v b H V t b n M x L n t Q U F U g T l N M U C w 1 O H 0 m c X V v d D s s J n F 1 b 3 Q 7 U 2 V j d G l v b j E v R G V j b G F y Z S 1 E Z W N s a W 5 l I G R h d G E v Q X V 0 b 1 J l b W 9 2 Z W R D b 2 x 1 b W 5 z M S 5 7 U F B V I F N G U 1 A s N T l 9 J n F 1 b 3 Q 7 L C Z x d W 9 0 O 1 N l Y 3 R p b 2 4 x L 0 R l Y 2 x h c m U t R G V j b G l u Z S B k Y X R h L 0 F 1 d G 9 S Z W 1 v d m V k Q 2 9 s d W 1 u c z E u e 1 B Q V S B T Q l A s N j B 9 J n F 1 b 3 Q 7 L C Z x d W 9 0 O 1 N l Y 3 R p b 2 4 x L 0 R l Y 2 x h c m U t R G V j b G l u Z S B k Y X R h L 0 F 1 d G 9 S Z W 1 v d m V k Q 2 9 s d W 1 u c z E u e 1 B Q V S B B U 0 N Q L D Y x f S Z x d W 9 0 O y w m c X V v d D t T Z W N 0 a W 9 u M S 9 E Z W N s Y X J l L U R l Y 2 x p b m U g Z G F 0 Y S 9 B d X R v U m V t b 3 Z l Z E N v b H V t b n M x L n t Q U F U g Q X Q t U m l z a y w 2 M n 0 m c X V v d D s s J n F 1 b 3 Q 7 U 2 V j d G l v b j E v R G V j b G F y Z S 1 E Z W N s a W 5 l I G R h d G E v Q X V 0 b 1 J l b W 9 2 Z W R D b 2 x 1 b W 5 z M S 5 7 U F B V I E R D S C B T c G 9 u c 2 9 y L D Y z f S Z x d W 9 0 O y w m c X V v d D t T Z W N 0 a W 9 u M S 9 E Z W N s Y X J l L U R l Y 2 x p b m U g Z G F 0 Y S 9 B d X R v U m V t b 3 Z l Z E N v b H V t b n M x L n t Q U F U g Q 0 N D I E l u Z G V w Z W 5 k Z W 5 0 L D Y 0 f S Z x d W 9 0 O y w m c X V v d D t T Z W N 0 a W 9 u M S 9 E Z W N s Y X J l L U R l Y 2 x p b m U g Z G F 0 Y S 9 B d X R v U m V t b 3 Z l Z E N v b H V t b n M x L n t Q U F U g Q 0 N D I F N w b 2 5 z b 3 I s N j V 9 J n F 1 b 3 Q 7 L C Z x d W 9 0 O 1 N l Y 3 R p b 2 4 x L 0 R l Y 2 x h c m U t R G V j b G l u Z S B k Y X R h L 0 F 1 d G 9 S Z W 1 v d m V k Q 2 9 s d W 1 u c z E u e 1 B Q V S 1 B R E M s N j Z 9 J n F 1 b 3 Q 7 L C Z x d W 9 0 O 1 N l Y 3 R p b 2 4 x L 0 R l Y 2 x h c m U t R G V j b G l u Z S B k Y X R h L 0 F 1 d G 9 S Z W 1 v d m V k Q 2 9 s d W 1 u c z E u e 0 9 m Z n N p d G U g T W 9 u a X R v c m l u Z y B E Z X N r I E F 1 Z G l 0 I F B h c G V y d 2 9 y a y B S Z W l 2 Z X c s N j d 9 J n F 1 b 3 Q 7 L C Z x d W 9 0 O 1 N l Y 3 R p b 2 4 x L 0 R l Y 2 x h c m U t R G V j b G l u Z S B k Y X R h L 0 F 1 d G 9 S Z W 1 v d m V k Q 2 9 s d W 1 u c z E u e 0 9 m Z n N p d G U g T W 9 u a X R v c m l u Z y B E Z X N r I E F 1 Z G l 0 I C 0 g S W 5 0 Z X J 2 a W V 3 I H d p d G g g c 2 l 0 Z S B v c G V y Y X R v c n M s N j h 9 J n F 1 b 3 Q 7 L C Z x d W 9 0 O 1 N l Y 3 R p b 2 4 x L 0 R l Y 2 x h c m U t R G V j b G l u Z S B k Y X R h L 0 F 1 d G 9 S Z W 1 v d m V k Q 2 9 s d W 1 u c z E u e 0 9 m Z n N p d G U g T W 9 u a X R v c m l u Z y B W a X J 0 d W F s I E 9 i c 2 V y d m F 0 a W 9 u I C 0 g T G l 2 Z S B T d H J l Y W 1 p b m c s N j l 9 J n F 1 b 3 Q 7 L C Z x d W 9 0 O 1 N l Y 3 R p b 2 4 x L 0 R l Y 2 x h c m U t R G V j b G l u Z S B k Y X R h L 0 F 1 d G 9 S Z W 1 v d m V k Q 2 9 s d W 1 u c z E u e 0 9 m Z n N p d G U g T W 9 u a X R v c m l u Z y B W a X J 0 d W F s I E 9 i c 2 V y d m F 0 a W 9 u I H B o b 3 R v c y w 3 M H 0 m c X V v d D s s J n F 1 b 3 Q 7 U 2 V j d G l v b j E v R G V j b G F y Z S 1 E Z W N s a W 5 l I G R h d G E v Q X V 0 b 1 J l b W 9 2 Z W R D b 2 x 1 b W 5 z M S 5 7 T 2 Z m c 2 l 0 Z S B N b 2 5 p d G 9 y a W 5 n I E 9 i c 2 V y d m U g b 3 I g Y X N z a X N 0 I H d p d G g g b W V h b C B z Z X J 2 a W N l L D c x f S Z x d W 9 0 O y w m c X V v d D t T Z W N 0 a W 9 u M S 9 E Z W N s Y X J l L U R l Y 2 x p b m U g Z G F 0 Y S 9 B d X R v U m V t b 3 Z l Z E N v b H V t b n M x L n t P T S B T U 0 8 s N z J 9 J n F 1 b 3 Q 7 L C Z x d W 9 0 O 1 N l Y 3 R p b 2 4 x L 0 R l Y 2 x h c m U t R G V j b G l u Z S B k Y X R h L 0 F 1 d G 9 S Z W 1 v d m V k Q 2 9 s d W 1 u c z E u e 0 9 N I E 5 T T F A s N z N 9 J n F 1 b 3 Q 7 L C Z x d W 9 0 O 1 N l Y 3 R p b 2 4 x L 0 R l Y 2 x h c m U t R G V j b G l u Z S B k Y X R h L 0 F 1 d G 9 S Z W 1 v d m V k Q 2 9 s d W 1 u c z E u e 0 9 N I F N G U 1 A s N z R 9 J n F 1 b 3 Q 7 L C Z x d W 9 0 O 1 N l Y 3 R p b 2 4 x L 0 R l Y 2 x h c m U t R G V j b G l u Z S B k Y X R h L 0 F 1 d G 9 S Z W 1 v d m V k Q 2 9 s d W 1 u c z E u e 0 9 N I F N C U C w 3 N X 0 m c X V v d D s s J n F 1 b 3 Q 7 U 2 V j d G l v b j E v R G V j b G F y Z S 1 E Z W N s a W 5 l I G R h d G E v Q X V 0 b 1 J l b W 9 2 Z W R D b 2 x 1 b W 5 z M S 5 7 T 0 0 g Q V N D U C w 3 N n 0 m c X V v d D s s J n F 1 b 3 Q 7 U 2 V j d G l v b j E v R G V j b G F y Z S 1 E Z W N s a W 5 l I G R h d G E v Q X V 0 b 1 J l b W 9 2 Z W R D b 2 x 1 b W 5 z M S 5 7 T 0 0 g Q X Q t U m l z a y w 3 N 3 0 m c X V v d D s s J n F 1 b 3 Q 7 U 2 V j d G l v b j E v R G V j b G F y Z S 1 E Z W N s a W 5 l I G R h d G E v Q X V 0 b 1 J l b W 9 2 Z W R D b 2 x 1 b W 5 z M S 5 7 T 0 0 g R E N I I F N w b 2 5 z b 3 I s N z h 9 J n F 1 b 3 Q 7 L C Z x d W 9 0 O 1 N l Y 3 R p b 2 4 x L 0 R l Y 2 x h c m U t R G V j b G l u Z S B k Y X R h L 0 F 1 d G 9 S Z W 1 v d m V k Q 2 9 s d W 1 u c z E u e 0 9 N I E N D Q y B J b m R l c G V u Z G V u d C w 3 O X 0 m c X V v d D s s J n F 1 b 3 Q 7 U 2 V j d G l v b j E v R G V j b G F y Z S 1 E Z W N s a W 5 l I G R h d G E v Q X V 0 b 1 J l b W 9 2 Z W R D b 2 x 1 b W 5 z M S 5 7 T 0 0 g Q 0 N D I F N w b 2 5 z b 3 I s O D B 9 J n F 1 b 3 Q 7 L C Z x d W 9 0 O 1 N l Y 3 R p b 2 4 x L 0 R l Y 2 x h c m U t R G V j b G l u Z S B k Y X R h L 0 F 1 d G 9 S Z W 1 v d m V k Q 2 9 s d W 1 u c z E u e 0 9 N I E F E Q y w 4 M X 0 m c X V v d D s s J n F 1 b 3 Q 7 U 2 V j d G l v b j E v R G V j b G F y Z S 1 E Z W N s a W 5 l I G R h d G E v Q X V 0 b 1 J l b W 9 2 Z W R D b 2 x 1 b W 5 z M S 5 7 T 3 Z T I F N T T y w 4 M n 0 m c X V v d D s s J n F 1 b 3 Q 7 U 2 V j d G l v b j E v R G V j b G F y Z S 1 E Z W N s a W 5 l I G R h d G E v Q X V 0 b 1 J l b W 9 2 Z W R D b 2 x 1 b W 5 z M S 5 7 T 3 Z z I E 5 T T F A s O D N 9 J n F 1 b 3 Q 7 L C Z x d W 9 0 O 1 N l Y 3 R p b 2 4 x L 0 R l Y 2 x h c m U t R G V j b G l u Z S B k Y X R h L 0 F 1 d G 9 S Z W 1 v d m V k Q 2 9 s d W 1 u c z E u e 0 9 2 U y B T Q l A s O D R 9 J n F 1 b 3 Q 7 L C Z x d W 9 0 O 1 N l Y 3 R p b 2 4 x L 0 R l Y 2 x h c m U t R G V j b G l u Z S B k Y X R h L 0 F 1 d G 9 S Z W 1 v d m V k Q 2 9 s d W 1 u c z E u e 0 l t c H J v d m U g c G F y d G l j a X B h b n R z I G F j Y 2 V z c y B 0 b y B t Z W F s c y w 4 N X 0 m c X V v d D s s J n F 1 b 3 Q 7 U 2 V j d G l v b j E v R G V j b G F y Z S 1 E Z W N s a W 5 l I G R h d G E v Q X V 0 b 1 J l b W 9 2 Z W R D b 2 x 1 b W 5 z M S 5 7 S W 1 w c m 9 2 Z S B h Y 2 N l c 3 M g d G 8 g b W V h b C B z a X R l c y w 4 N n 0 m c X V v d D s s J n F 1 b 3 Q 7 U 2 V j d G l v b j E v R G V j b G F y Z S 1 E Z W N s a W 5 l I G R h d G E v Q X V 0 b 1 J l b W 9 2 Z W R D b 2 x 1 b W 5 z M S 5 7 S W 1 w c m 9 2 Z S B z Y W Z l d H k g b 2 Y g c G F y d G l j a X B h b n R z L D g 3 f S Z x d W 9 0 O y w m c X V v d D t T Z W N 0 a W 9 u M S 9 E Z W N s Y X J l L U R l Y 2 x p b m U g Z G F 0 Y S 9 B d X R v U m V t b 3 Z l Z E N v b H V t b n M x L n t J b X B y b 3 Z l I H N h Z m V 0 e S B v Z i B z d G F m Z i w 4 O H 0 m c X V v d D s s J n F 1 b 3 Q 7 U 2 V j d G l v b j E v R G V j b G F y Z S 1 E Z W N s a W 5 l I G R h d G E v Q X V 0 b 1 J l b W 9 2 Z W R D b 2 x 1 b W 5 z M S 5 7 R W F z Z S B t Z W F s I H B y Z X B h c m F 0 a W 9 u L D g 5 f S Z x d W 9 0 O y w m c X V v d D t T Z W N 0 a W 9 u M S 9 E Z W N s Y X J l L U R l Y 2 x p b m U g Z G F 0 Y S 9 B d X R v U m V t b 3 Z l Z E N v b H V t b n M x L n t F Y X N l I G 1 l Y W w g Z G V s a X Z l c n k s O T B 9 J n F 1 b 3 Q 7 L C Z x d W 9 0 O 1 N l Y 3 R p b 2 4 x L 0 R l Y 2 x h c m U t R G V j b G l u Z S B k Y X R h L 0 F 1 d G 9 S Z W 1 v d m V k Q 2 9 s d W 1 u c z E u e 0 h l b H A g b W F u Y W d l I G 1 l Y W w g c 2 V y d m l j Z S B j b 3 N 0 c y w 5 M X 0 m c X V v d D s s J n F 1 b 3 Q 7 U 2 V j d G l v b j E v R G V j b G F y Z S 1 E Z W N s a W 5 l I G R h d G E v Q X V 0 b 1 J l b W 9 2 Z W R D b 2 x 1 b W 5 z M S 5 7 U m V k d W N l I G F k b W l u a X N 0 c m F 0 a X Z l I G J 1 c m R l b i w 5 M n 0 m c X V v d D s s J n F 1 b 3 Q 7 U 2 V j d G l v b j E v R G V j b G F y Z S 1 E Z W N s a W 5 l I G R h d G E v Q X V 0 b 1 J l b W 9 2 Z W R D b 2 x 1 b W 5 z M S 5 7 R m 9 j d X M g c m V z b 3 V y Y 2 V z I G 9 u I G l k Z W 5 0 a W Z 5 a W 5 n I H N p d G V z L D k z f S Z x d W 9 0 O y w m c X V v d D t T Z W N 0 a W 9 u M S 9 E Z W N s Y X J l L U R l Y 2 x p b m U g Z G F 0 Y S 9 B d X R v U m V t b 3 Z l Z E N v b H V t b n M x L n t G b 2 N 1 c y B y Z X N v d X J j Z X M g b 2 4 g c H J v d m l k a W 5 n I G 1 l Y W x z L D k 0 f S Z x d W 9 0 O y w m c X V v d D t T Z W N 0 a W 9 u M S 9 E Z W N s Y X J l L U R l Y 2 x p b m U g Z G F 0 Y S 9 B d X R v U m V t b 3 Z l Z E N v b H V t b n M x L n t G b 2 N 1 c y B y Z W 9 1 c m N l c y B v b i B v d G h l c i B w c m l v c m l 0 e S B h c m V h c y w 5 N X 0 m c X V v d D s s J n F 1 b 3 Q 7 U 2 V j d G l v b j E v R G V j b G F y Z S 1 E Z W N s a W 5 l I G R h d G E v Q X V 0 b 1 J l b W 9 2 Z W R D b 2 x 1 b W 5 z M S 5 7 U G x h b i B 0 b y B k a X N j b 2 5 0 a W 5 1 Z S B O Q y w 5 N n 0 m c X V v d D s s J n F 1 b 3 Q 7 U 2 V j d G l v b j E v R G V j b G F y Z S 1 E Z W N s a W 5 l I G R h d G E v Q X V 0 b 1 J l b W 9 2 Z W R D b 2 x 1 b W 5 z M S 5 7 U G x h b i B 0 b y B k a X N j b 2 5 0 a W 5 1 Z S B B b H R l c m 5 h d G U s O T d 9 J n F 1 b 3 Q 7 L C Z x d W 9 0 O 1 N l Y 3 R p b 2 4 x L 0 R l Y 2 x h c m U t R G V j b G l u Z S B k Y X R h L 0 F 1 d G 9 S Z W 1 v d m V k Q 2 9 s d W 1 u c z E u e 1 B s Y W 4 g d G 8 g Z G l z Y 2 9 u d G l u d W U g U F B V L D k 4 f S Z x d W 9 0 O y w m c X V v d D t T Z W N 0 a W 9 u M S 9 E Z W N s Y X J l L U R l Y 2 x p b m U g Z G F 0 Y S 9 B d X R v U m V t b 3 Z l Z E N v b H V t b n M x L n t Q b G F u I H R v I G R p c 2 N v b n R p b n V l I E 9 m Z n N p d G U s O T l 9 J n F 1 b 3 Q 7 L C Z x d W 9 0 O 1 N l Y 3 R p b 2 4 x L 0 R l Y 2 x h c m U t R G V j b G l u Z S B k Y X R h L 0 F 1 d G 9 S Z W 1 v d m V k Q 2 9 s d W 1 u c z E u e 1 B s Y W 4 g d G 8 g Z G l z Y 2 9 u d G l u d W U g T 3 Z T L D E w M H 0 m c X V v d D s s J n F 1 b 3 Q 7 U 2 V j d G l v b j E v R G V j b G F y Z S 1 E Z W N s a W 5 l I G R h d G E v Q X V 0 b 1 J l b W 9 2 Z W R D b 2 x 1 b W 5 z M S 5 7 T m 8 g V 2 F p d m V y c y A t I E N v c H k s M T A x f S Z x d W 9 0 O y w m c X V v d D t T Z W N 0 a W 9 u M S 9 E Z W N s Y X J l L U R l Y 2 x p b m U g Z G F 0 Y S 9 B d X R v U m V t b 3 Z l Z E N v b H V t b n M x L n t E a X N j b 2 5 0 a W 5 1 Z S A t I E N v c H k s M T A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V j b G F y Z S 1 E Z W N s a W 5 l J T I w Z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5 h b W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D a G F u Z 2 V k J T I w V H l w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2 h h b m d l Z C U y M F R 5 c G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5 h b W V k J T I w Q 2 9 s d W 1 u c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0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u Y W 1 l Z C U y M E N v b H V t b n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0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1 v d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5 h b W V k J T I w Q 2 9 s d W 1 u c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1 v d m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b m F t Z W Q l M j B D b 2 x 1 b W 5 z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2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Y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2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3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X B s Y W N l Z C U y M F Z h b H V l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N s Y X J l L U R l Y 2 x p b m U l M j B k Y X R h L 1 J l c G x h Y 2 V k J T I w V m F s d W U 3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t b 3 Z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u Y W 1 l Z C U y M E N v b H V t b n M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w b G F j Z W Q l M j B W Y W x 1 Z T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D a G F u Z 2 V k J T I w V H l w Z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N y 0 y N 1 Q x N z o 0 M z o x O C 4 y M z E 0 N z U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J T I w K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d U M T c 6 N D M 6 M T g u M j c x M z Q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x M C k v T m F 2 a W d h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U 0 x Q X 0 5 v J T I w V 2 F p d m V y P C 9 J d G V t U G F 0 a D 4 8 L 0 l 0 Z W 1 M b 2 N h d G l v b j 4 8 U 3 R h Y m x l R W 5 0 c m l l c z 4 8 R W 5 0 c n k g V H l w Z T 0 i R m l s b E V u Y W J s Z W Q i I F Z h b H V l P S J s M S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U Y X J n Z X Q i I F Z h b H V l P S J z T l N M U F 9 O b 1 9 X Y W l 2 Z X I i I C 8 + P E V u d H J 5 I F R 5 c G U 9 I l F 1 Z X J 5 S U Q i I F Z h b H V l P S J z N D g z N 2 F k Z D Y t M G I z Y i 0 0 Y z c 2 L T g 0 N j g t N 2 Q 1 O G U y Z m U x O G R k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T G F z d F V w Z G F 0 Z W Q i I F Z h b H V l P S J k M j A y M i 0 w M S 0 x O F Q y M D o x N z o 1 M C 4 2 N T U 5 O T M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B R E J n Q T 0 i I C 8 + P E V u d H J 5 I F R 5 c G U 9 I k Z p b G x D b 2 x 1 b W 5 O Y W 1 l c y I g V m F s d W U 9 I n N b J n F 1 b 3 Q 7 Q 0 U g S U Q m c X V v d D s s J n F 1 b 3 Q 7 Q 0 V O Y W 1 l J n F 1 b 3 Q 7 L C Z x d W 9 0 O 0 V T Q y Z x d W 9 0 O y w m c X V v d D t Q c m 9 n c m F t c y B P c G V y Y X R l Z C Z x d W 9 0 O y w m c X V v d D t E Z W N s Y X J l L 0 R l Y 2 x p b m U m c X V v d D t d I i A v P j x F b n R y e S B U e X B l P S J G a W x s Q 2 9 1 b n Q i I F Z h b H V l P S J s N j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l N M U F 9 O b y B X Y W l 2 Z X I v Q X V 0 b 1 J l b W 9 2 Z W R D b 2 x 1 b W 5 z M S 5 7 Q 0 U g S U Q s M H 0 m c X V v d D s s J n F 1 b 3 Q 7 U 2 V j d G l v b j E v T l N M U F 9 O b y B X Y W l 2 Z X I v Q X V 0 b 1 J l b W 9 2 Z W R D b 2 x 1 b W 5 z M S 5 7 Q 0 V O Y W 1 l L D F 9 J n F 1 b 3 Q 7 L C Z x d W 9 0 O 1 N l Y 3 R p b 2 4 x L 0 5 T T F B f T m 8 g V 2 F p d m V y L 0 F 1 d G 9 S Z W 1 v d m V k Q 2 9 s d W 1 u c z E u e 0 V T Q y w y f S Z x d W 9 0 O y w m c X V v d D t T Z W N 0 a W 9 u M S 9 O U 0 x Q X 0 5 v I F d h a X Z l c i 9 B d X R v U m V t b 3 Z l Z E N v b H V t b n M x L n t Q c m 9 n c m F t c y B P c G V y Y X R l Z C w z f S Z x d W 9 0 O y w m c X V v d D t T Z W N 0 a W 9 u M S 9 O U 0 x Q X 0 5 v I F d h a X Z l c i 9 B d X R v U m V t b 3 Z l Z E N v b H V t b n M x L n t E Z W N s Y X J l L 0 R l Y 2 x p b m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l N M U F 9 O b y B X Y W l 2 Z X I v Q X V 0 b 1 J l b W 9 2 Z W R D b 2 x 1 b W 5 z M S 5 7 Q 0 U g S U Q s M H 0 m c X V v d D s s J n F 1 b 3 Q 7 U 2 V j d G l v b j E v T l N M U F 9 O b y B X Y W l 2 Z X I v Q X V 0 b 1 J l b W 9 2 Z W R D b 2 x 1 b W 5 z M S 5 7 Q 0 V O Y W 1 l L D F 9 J n F 1 b 3 Q 7 L C Z x d W 9 0 O 1 N l Y 3 R p b 2 4 x L 0 5 T T F B f T m 8 g V 2 F p d m V y L 0 F 1 d G 9 S Z W 1 v d m V k Q 2 9 s d W 1 u c z E u e 0 V T Q y w y f S Z x d W 9 0 O y w m c X V v d D t T Z W N 0 a W 9 u M S 9 O U 0 x Q X 0 5 v I F d h a X Z l c i 9 B d X R v U m V t b 3 Z l Z E N v b H V t b n M x L n t Q c m 9 n c m F t c y B P c G V y Y X R l Z C w z f S Z x d W 9 0 O y w m c X V v d D t T Z W N 0 a W 9 u M S 9 O U 0 x Q X 0 5 v I F d h a X Z l c i 9 B d X R v U m V t b 3 Z l Z E N v b H V t b n M x L n t E Z W N s Y X J l L 0 R l Y 2 x p b m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T T F B f T m 8 l M j B X Y W l 2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N M U F 9 O b y U y M F d h a X Z l c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z w v S X R l b V B h d G g + P C 9 J d G V t T G 9 j Y X R p b 2 4 + P F N 0 Y W J s Z U V u d H J p Z X M + P E V u d H J 5 I F R 5 c G U 9 I k Z p b G x F b m F i b G V k I i B W Y W x 1 Z T 0 i b D E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N O U F 9 i e V 9 F U 0 M i I C 8 + P E V u d H J 5 I F R 5 c G U 9 I l F 1 Z X J 5 S U Q i I F Z h b H V l P S J z N m U x M m N k N D M t N W E w N i 0 0 Z D J m L W F m Y m M t M T J h Y 2 R k Y z I 0 M m Y 2 I i A v P j x F b n R y e S B U e X B l P S J G a W x s R X J y b 3 J D b 3 V u d C I g V m F s d W U 9 I m w w I i A v P j x F b n R y e S B U e X B l P S J G a W x s T G F z d F V w Z G F 0 Z W Q i I F Z h b H V l P S J k M j A y M i 0 w M S 0 x O F Q y M D o x N z o w N y 4 1 N T M z O D I 3 W i I g L z 4 8 R W 5 0 c n k g V H l w Z T 0 i R m l s b E V y c m 9 y Q 2 9 k Z S I g V m F s d W U 9 I n N V b m t u b 3 d u I i A v P j x F b n R y e S B U e X B l P S J G a W x s Q 2 9 s d W 1 u V H l w Z X M i I F Z h b H V l P S J z Q m d B Q U F 3 W U F B Q U F B I i A v P j x F b n R y e S B U e X B l P S J G a W x s Q 2 9 s d W 1 u T m F t Z X M i I F Z h b H V l P S J z W y Z x d W 9 0 O 0 N F I E l E J n F 1 b 3 Q 7 L C Z x d W 9 0 O 0 N F T m F t Z S Z x d W 9 0 O y w m c X V v d D t U e X B l T 2 Z B Z 2 V u Y 3 k m c X V v d D s s J n F 1 b 3 Q 7 R V N D J n F 1 b 3 Q 7 L C Z x d W 9 0 O 1 B y b 2 d y Y W 1 z J n F 1 b 3 Q 7 L C Z x d W 9 0 O 1 R 5 c G V P Z k 9 y Z y Z x d W 9 0 O y w m c X V v d D t Q W T I y I E 5 T T F A g Q 0 V T d G F 0 d X M m c X V v d D s s J n F 1 b 3 Q 7 U F k g M j I g T l N M U C B D R U F w c G x p Y 2 F 0 a W 9 u Q 3 l j b G U m c X V v d D s s J n F 1 b 3 Q 7 U 0 5 Q J n F 1 b 3 Q 7 X S I g L z 4 8 R W 5 0 c n k g V H l w Z T 0 i R m l s b E N v d W 5 0 I i B W Y W x 1 Z T 0 i b D E y M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5 Q X 2 J 5 X 0 V T Q y 9 B d X R v U m V t b 3 Z l Z E N v b H V t b n M x L n t D R S B J R C w w f S Z x d W 9 0 O y w m c X V v d D t T Z W N 0 a W 9 u M S 9 T T l B f Y n l f R V N D L 0 F 1 d G 9 S Z W 1 v d m V k Q 2 9 s d W 1 u c z E u e 0 N F T m F t Z S w x f S Z x d W 9 0 O y w m c X V v d D t T Z W N 0 a W 9 u M S 9 T T l B f Y n l f R V N D L 0 F 1 d G 9 S Z W 1 v d m V k Q 2 9 s d W 1 u c z E u e 1 R 5 c G V P Z k F n Z W 5 j e S w y f S Z x d W 9 0 O y w m c X V v d D t T Z W N 0 a W 9 u M S 9 T T l B f Y n l f R V N D L 0 F 1 d G 9 S Z W 1 v d m V k Q 2 9 s d W 1 u c z E u e 0 V T Q y w z f S Z x d W 9 0 O y w m c X V v d D t T Z W N 0 a W 9 u M S 9 T T l B f Y n l f R V N D L 0 F 1 d G 9 S Z W 1 v d m V k Q 2 9 s d W 1 u c z E u e 1 B y b 2 d y Y W 1 z L D R 9 J n F 1 b 3 Q 7 L C Z x d W 9 0 O 1 N l Y 3 R p b 2 4 x L 1 N O U F 9 i e V 9 F U 0 M v Q X V 0 b 1 J l b W 9 2 Z W R D b 2 x 1 b W 5 z M S 5 7 V H l w Z U 9 m T 3 J n L D V 9 J n F 1 b 3 Q 7 L C Z x d W 9 0 O 1 N l Y 3 R p b 2 4 x L 1 N O U F 9 i e V 9 F U 0 M v Q X V 0 b 1 J l b W 9 2 Z W R D b 2 x 1 b W 5 z M S 5 7 U F k y M i B O U 0 x Q I E N F U 3 R h d H V z L D Z 9 J n F 1 b 3 Q 7 L C Z x d W 9 0 O 1 N l Y 3 R p b 2 4 x L 1 N O U F 9 i e V 9 F U 0 M v Q X V 0 b 1 J l b W 9 2 Z W R D b 2 x 1 b W 5 z M S 5 7 U F k g M j I g T l N M U C B D R U F w c G x p Y 2 F 0 a W 9 u Q 3 l j b G U s N 3 0 m c X V v d D s s J n F 1 b 3 Q 7 U 2 V j d G l v b j E v U 0 5 Q X 2 J 5 X 0 V T Q y 9 B d X R v U m V t b 3 Z l Z E N v b H V t b n M x L n t T T l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0 5 Q X 2 J 5 X 0 V T Q y 9 B d X R v U m V t b 3 Z l Z E N v b H V t b n M x L n t D R S B J R C w w f S Z x d W 9 0 O y w m c X V v d D t T Z W N 0 a W 9 u M S 9 T T l B f Y n l f R V N D L 0 F 1 d G 9 S Z W 1 v d m V k Q 2 9 s d W 1 u c z E u e 0 N F T m F t Z S w x f S Z x d W 9 0 O y w m c X V v d D t T Z W N 0 a W 9 u M S 9 T T l B f Y n l f R V N D L 0 F 1 d G 9 S Z W 1 v d m V k Q 2 9 s d W 1 u c z E u e 1 R 5 c G V P Z k F n Z W 5 j e S w y f S Z x d W 9 0 O y w m c X V v d D t T Z W N 0 a W 9 u M S 9 T T l B f Y n l f R V N D L 0 F 1 d G 9 S Z W 1 v d m V k Q 2 9 s d W 1 u c z E u e 0 V T Q y w z f S Z x d W 9 0 O y w m c X V v d D t T Z W N 0 a W 9 u M S 9 T T l B f Y n l f R V N D L 0 F 1 d G 9 S Z W 1 v d m V k Q 2 9 s d W 1 u c z E u e 1 B y b 2 d y Y W 1 z L D R 9 J n F 1 b 3 Q 7 L C Z x d W 9 0 O 1 N l Y 3 R p b 2 4 x L 1 N O U F 9 i e V 9 F U 0 M v Q X V 0 b 1 J l b W 9 2 Z W R D b 2 x 1 b W 5 z M S 5 7 V H l w Z U 9 m T 3 J n L D V 9 J n F 1 b 3 Q 7 L C Z x d W 9 0 O 1 N l Y 3 R p b 2 4 x L 1 N O U F 9 i e V 9 F U 0 M v Q X V 0 b 1 J l b W 9 2 Z W R D b 2 x 1 b W 5 z M S 5 7 U F k y M i B O U 0 x Q I E N F U 3 R h d H V z L D Z 9 J n F 1 b 3 Q 7 L C Z x d W 9 0 O 1 N l Y 3 R p b 2 4 x L 1 N O U F 9 i e V 9 F U 0 M v Q X V 0 b 1 J l b W 9 2 Z W R D b 2 x 1 b W 5 z M S 5 7 U F k g M j I g T l N M U C B D R U F w c G x p Y 2 F 0 a W 9 u Q 3 l j b G U s N 3 0 m c X V v d D s s J n F 1 b 3 Q 7 U 2 V j d G l v b j E v U 0 5 Q X 2 J 5 X 0 V T Q y 9 B d X R v U m V t b 3 Z l Z E N v b H V t b n M x L n t T T l A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O U F 9 i e V 9 F U 0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U F 9 i e V 9 F U 0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l B f Y n l f R V N D L 1 N v c n R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U F 9 i e V 9 F U 0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l B f Y n l f R V N D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l B f Y n l f R V N D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5 Q X 2 J 5 X 0 V T Q y 9 F e H B h b m R l Z C U y M F N o Z W V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U F 9 i e V 9 F U 0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U 2 h l Z X Q x I i A v P j x F b n R y e S B U e X B l P S J G a W x s Z W R D b 2 1 w b G V 0 Z V J l c 3 V s d F R v V 2 9 y a 3 N o Z W V 0 I i B W Y W x 1 Z T 0 i b D E i I C 8 + P E V u d H J 5 I F R 5 c G U 9 I l F 1 Z X J 5 S U Q i I F Z h b H V l P S J z N m F j M T h j M G M t M D M y Y i 0 0 M j J j L W F i M m M t Y m Y y M j g 5 Z W U y Y T Y 3 I i A v P j x F b n R y e S B U e X B l P S J G a W x s R X J y b 3 J D b 3 V u d C I g V m F s d W U 9 I m w w I i A v P j x F b n R y e S B U e X B l P S J G a W x s T G F z d F V w Z G F 0 Z W Q i I F Z h b H V l P S J k M j A y M i 0 w M S 0 x O F Q y M D o x N j o x N C 4 3 O T A 4 N D k w W i I g L z 4 8 R W 5 0 c n k g V H l w Z T 0 i R m l s b E N v b H V t b l R 5 c G V z I i B W Y W x 1 Z T 0 i c 0 J n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F S U Q m c X V v d D s s J n F 1 b 3 Q 7 Q 0 V O Y W 1 l J n F 1 b 3 Q 7 L C Z x d W 9 0 O 1 R 5 c G V P Z k F n Z W 5 j e S Z x d W 9 0 O y w m c X V v d D t U e X B l T 2 Z P c m c m c X V v d D s s J n F 1 b 3 Q 7 R V N D J n F 1 b 3 Q 7 L C Z x d W 9 0 O 0 N F U 3 R h d H V z J n F 1 b 3 Q 7 L C Z x d W 9 0 O 0 N F Q X B w b G l j Y X R p b 2 5 D e W N s Z S Z x d W 9 0 O 1 0 i I C 8 + P E V u d H J 5 I F R 5 c G U 9 I k Z p b G x D b 3 V u d C I g V m F s d W U 9 I m w 2 N T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F 1 d G 9 S Z W 1 v d m V k Q 2 9 s d W 1 u c z E u e 0 N F S U Q s M H 0 m c X V v d D s s J n F 1 b 3 Q 7 U 2 V j d G l v b j E v U 2 h l Z X Q x L 0 F 1 d G 9 S Z W 1 v d m V k Q 2 9 s d W 1 u c z E u e 0 N F T m F t Z S w x f S Z x d W 9 0 O y w m c X V v d D t T Z W N 0 a W 9 u M S 9 T a G V l d D E v Q X V 0 b 1 J l b W 9 2 Z W R D b 2 x 1 b W 5 z M S 5 7 V H l w Z U 9 m Q W d l b m N 5 L D J 9 J n F 1 b 3 Q 7 L C Z x d W 9 0 O 1 N l Y 3 R p b 2 4 x L 1 N o Z W V 0 M S 9 B d X R v U m V t b 3 Z l Z E N v b H V t b n M x L n t U e X B l T 2 Z P c m c s M 3 0 m c X V v d D s s J n F 1 b 3 Q 7 U 2 V j d G l v b j E v U 2 h l Z X Q x L 0 F 1 d G 9 S Z W 1 v d m V k Q 2 9 s d W 1 u c z E u e 0 V T Q y w 0 f S Z x d W 9 0 O y w m c X V v d D t T Z W N 0 a W 9 u M S 9 T a G V l d D E v Q X V 0 b 1 J l b W 9 2 Z W R D b 2 x 1 b W 5 z M S 5 7 Q 0 V T d G F 0 d X M s N X 0 m c X V v d D s s J n F 1 b 3 Q 7 U 2 V j d G l v b j E v U 2 h l Z X Q x L 0 F 1 d G 9 S Z W 1 v d m V k Q 2 9 s d W 1 u c z E u e 0 N F Q X B w b G l j Y X R p b 2 5 D e W N s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a G V l d D E v Q X V 0 b 1 J l b W 9 2 Z W R D b 2 x 1 b W 5 z M S 5 7 Q 0 V J R C w w f S Z x d W 9 0 O y w m c X V v d D t T Z W N 0 a W 9 u M S 9 T a G V l d D E v Q X V 0 b 1 J l b W 9 2 Z W R D b 2 x 1 b W 5 z M S 5 7 Q 0 V O Y W 1 l L D F 9 J n F 1 b 3 Q 7 L C Z x d W 9 0 O 1 N l Y 3 R p b 2 4 x L 1 N o Z W V 0 M S 9 B d X R v U m V t b 3 Z l Z E N v b H V t b n M x L n t U e X B l T 2 Z B Z 2 V u Y 3 k s M n 0 m c X V v d D s s J n F 1 b 3 Q 7 U 2 V j d G l v b j E v U 2 h l Z X Q x L 0 F 1 d G 9 S Z W 1 v d m V k Q 2 9 s d W 1 u c z E u e 1 R 5 c G V P Z k 9 y Z y w z f S Z x d W 9 0 O y w m c X V v d D t T Z W N 0 a W 9 u M S 9 T a G V l d D E v Q X V 0 b 1 J l b W 9 2 Z W R D b 2 x 1 b W 5 z M S 5 7 R V N D L D R 9 J n F 1 b 3 Q 7 L C Z x d W 9 0 O 1 N l Y 3 R p b 2 4 x L 1 N o Z W V 0 M S 9 B d X R v U m V t b 3 Z l Z E N v b H V t b n M x L n t D R V N 0 Y X R 1 c y w 1 f S Z x d W 9 0 O y w m c X V v d D t T Z W N 0 a W 9 u M S 9 T a G V l d D E v Q X V 0 b 1 J l b W 9 2 Z W R D b 2 x 1 b W 5 z M S 5 7 Q 0 V B c H B s a W N h d G l v b k N 5 Y 2 x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T a G V l d D F f X z I i I C 8 + P E V u d H J 5 I F R 5 c G U 9 I l F 1 Z X J 5 S U Q i I F Z h b H V l P S J z Z T I w N W Z j Y W I t M G M y M S 0 0 Z W I x L W E w M j M t M z V k Y j k y N W M 4 M T A 1 I i A v P j x F b n R y e S B U e X B l P S J G a W x s R X J y b 3 J D b 3 V u d C I g V m F s d W U 9 I m w w I i A v P j x F b n R y e S B U e X B l P S J G a W x s T G F z d F V w Z G F 0 Z W Q i I F Z h b H V l P S J k M j A y M i 0 w M S 0 x O F Q y M D o x N j o 1 N S 4 0 O D E 3 N D E 0 W i I g L z 4 8 R W 5 0 c n k g V H l w Z T 0 i R m l s b E V y c m 9 y Q 2 9 k Z S I g V m F s d W U 9 I n N V b m t u b 3 d u I i A v P j x F b n R y e S B U e X B l P S J G a W x s Q 2 9 s d W 1 u V H l w Z X M i I F Z h b H V l P S J z Q m d B Q U F 3 Q U F B Q U E 9 I i A v P j x F b n R y e S B U e X B l P S J G a W x s Q 2 9 s d W 1 u T m F t Z X M i I F Z h b H V l P S J z W y Z x d W 9 0 O 0 N F I E l E J n F 1 b 3 Q 7 L C Z x d W 9 0 O 0 N F T m F t Z S Z x d W 9 0 O y w m c X V v d D t U e X B l T 2 Z B Z 2 V u Y 3 k m c X V v d D s s J n F 1 b 3 Q 7 R V N D J n F 1 b 3 Q 7 L C Z x d W 9 0 O 1 B Z M j I g T l N M U C B D R V N 0 Y X R 1 c y Z x d W 9 0 O y w m c X V v d D t Q W S A y M i B O U 0 x Q I E N F Q X B w b G l j Y X R p b 2 5 D e W N s Z S Z x d W 9 0 O y w m c X V v d D t T U 0 8 g Q 0 V T d G F 0 d X M m c X V v d D s s J n F 1 b 3 Q 7 U 1 N P I E N F Q X B w b G l j Y X R p b 2 5 D e W N s Z S Z x d W 9 0 O 1 0 i I C 8 + P E V u d H J 5 I F R 5 c G U 9 I k Z p b G x D b 3 V u d C I g V m F s d W U 9 I m w x M j E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o Z W V 0 M S A o M i k v Q X V 0 b 1 J l b W 9 2 Z W R D b 2 x 1 b W 5 z M S 5 7 Q 0 U g S U Q s M H 0 m c X V v d D s s J n F 1 b 3 Q 7 U 2 V j d G l v b j E v U 2 h l Z X Q x I C g y K S 9 B d X R v U m V t b 3 Z l Z E N v b H V t b n M x L n t D R U 5 h b W U s M X 0 m c X V v d D s s J n F 1 b 3 Q 7 U 2 V j d G l v b j E v U 2 h l Z X Q x I C g y K S 9 B d X R v U m V t b 3 Z l Z E N v b H V t b n M x L n t U e X B l T 2 Z B Z 2 V u Y 3 k s M n 0 m c X V v d D s s J n F 1 b 3 Q 7 U 2 V j d G l v b j E v U 2 h l Z X Q x I C g y K S 9 B d X R v U m V t b 3 Z l Z E N v b H V t b n M x L n t F U 0 M s M 3 0 m c X V v d D s s J n F 1 b 3 Q 7 U 2 V j d G l v b j E v U 2 h l Z X Q x I C g y K S 9 B d X R v U m V t b 3 Z l Z E N v b H V t b n M x L n t Q W T I y I E 5 T T F A g Q 0 V T d G F 0 d X M s N H 0 m c X V v d D s s J n F 1 b 3 Q 7 U 2 V j d G l v b j E v U 2 h l Z X Q x I C g y K S 9 B d X R v U m V t b 3 Z l Z E N v b H V t b n M x L n t Q W S A y M i B O U 0 x Q I E N F Q X B w b G l j Y X R p b 2 5 D e W N s Z S w 1 f S Z x d W 9 0 O y w m c X V v d D t T Z W N 0 a W 9 u M S 9 T a G V l d D E g K D I p L 0 F 1 d G 9 S Z W 1 v d m V k Q 2 9 s d W 1 u c z E u e 1 N T T y B D R V N 0 Y X R 1 c y w 2 f S Z x d W 9 0 O y w m c X V v d D t T Z W N 0 a W 9 u M S 9 T a G V l d D E g K D I p L 0 F 1 d G 9 S Z W 1 v d m V k Q 2 9 s d W 1 u c z E u e 1 N T T y B D R U F w c G x p Y 2 F 0 a W 9 u Q 3 l j b G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2 h l Z X Q x I C g y K S 9 B d X R v U m V t b 3 Z l Z E N v b H V t b n M x L n t D R S B J R C w w f S Z x d W 9 0 O y w m c X V v d D t T Z W N 0 a W 9 u M S 9 T a G V l d D E g K D I p L 0 F 1 d G 9 S Z W 1 v d m V k Q 2 9 s d W 1 u c z E u e 0 N F T m F t Z S w x f S Z x d W 9 0 O y w m c X V v d D t T Z W N 0 a W 9 u M S 9 T a G V l d D E g K D I p L 0 F 1 d G 9 S Z W 1 v d m V k Q 2 9 s d W 1 u c z E u e 1 R 5 c G V P Z k F n Z W 5 j e S w y f S Z x d W 9 0 O y w m c X V v d D t T Z W N 0 a W 9 u M S 9 T a G V l d D E g K D I p L 0 F 1 d G 9 S Z W 1 v d m V k Q 2 9 s d W 1 u c z E u e 0 V T Q y w z f S Z x d W 9 0 O y w m c X V v d D t T Z W N 0 a W 9 u M S 9 T a G V l d D E g K D I p L 0 F 1 d G 9 S Z W 1 v d m V k Q 2 9 s d W 1 u c z E u e 1 B Z M j I g T l N M U C B D R V N 0 Y X R 1 c y w 0 f S Z x d W 9 0 O y w m c X V v d D t T Z W N 0 a W 9 u M S 9 T a G V l d D E g K D I p L 0 F 1 d G 9 S Z W 1 v d m V k Q 2 9 s d W 1 u c z E u e 1 B Z I D I y I E 5 T T F A g Q 0 V B c H B s a W N h d G l v b k N 5 Y 2 x l L D V 9 J n F 1 b 3 Q 7 L C Z x d W 9 0 O 1 N l Y 3 R p b 2 4 x L 1 N o Z W V 0 M S A o M i k v Q X V 0 b 1 J l b W 9 2 Z W R D b 2 x 1 b W 5 z M S 5 7 U 1 N P I E N F U 3 R h d H V z L D Z 9 J n F 1 b 3 Q 7 L C Z x d W 9 0 O 1 N l Y 3 R p b 2 4 x L 1 N o Z W V 0 M S A o M i k v Q X V 0 b 1 J l b W 9 2 Z W R D b 2 x 1 b W 5 z M S 5 7 U 1 N P I E N F Q X B w b G l j Y X R p b 2 5 D e W N s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h l Z X Q x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9 F e H B h b m R l Z C U y M F N O U F 9 i e V 9 F U 0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E d X B s a W N h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j b G F y Z S 1 E Z W N s a W 5 l J T I w Z G F 0 Y S 9 E d X B s a W N h d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Q 2 h h b m d l Z C U y M F R 5 c G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N M U F 9 O b y U y M F d h a X Z l c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N M U F 9 O b y U y M F d h a X Z l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T T F B f T m 8 l M j B X Y W l 2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T T F B f T m 8 l M j B X Y W l 2 Z X I v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u Y W 1 l Z C U y M E N v b H V t b n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T T F B f T m 8 l M j B X Y W l 2 Z X I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T T F B f T m 8 l M j B X Y W l 2 Z X I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T w v S X R l b V B h d G g + P C 9 J d G V t T G 9 j Y X R p b 2 4 + P F N 0 Y W J s Z U V u d H J p Z X M + P E V u d H J 5 I F R 5 c G U 9 I l J l c 3 V s d F R 5 c G U i I F Z h b H V l P S J z V G F i b G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b W 1 l c l 9 D b 2 1 w b G l h b m N l X 1 B y b 2 Z p b G U g K D I p L 0 F 1 d G 9 S Z W 1 v d m V k Q 2 9 s d W 1 u c z E u e 0 N F I E l E L D B 9 J n F 1 b 3 Q 7 L C Z x d W 9 0 O 1 N l Y 3 R p b 2 4 x L 1 N 1 b W 1 l c l 9 D b 2 1 w b G l h b m N l X 1 B y b 2 Z p b G U g K D I p L 0 F 1 d G 9 S Z W 1 v d m V k Q 2 9 s d W 1 u c z E u e 0 N F T m F t Z S w x f S Z x d W 9 0 O y w m c X V v d D t T Z W N 0 a W 9 u M S 9 T d W 1 t Z X J f Q 2 9 t c G x p Y W 5 j Z V 9 Q c m 9 m a W x l I C g y K S 9 B d X R v U m V t b 3 Z l Z E N v b H V t b n M x L n t U e X B l T 2 Z B Z 2 V u Y 3 k s M n 0 m c X V v d D s s J n F 1 b 3 Q 7 U 2 V j d G l v b j E v U 3 V t b W V y X 0 N v b X B s a W F u Y 2 V f U H J v Z m l s Z S A o M i k v Q X V 0 b 1 J l b W 9 2 Z W R D b 2 x 1 b W 5 z M S 5 7 R V N D L D N 9 J n F 1 b 3 Q 7 L C Z x d W 9 0 O 1 N l Y 3 R p b 2 4 x L 1 N 1 b W 1 l c l 9 D b 2 1 w b G l h b m N l X 1 B y b 2 Z p b G U g K D I p L 0 F 1 d G 9 S Z W 1 v d m V k Q 2 9 s d W 1 u c z E u e 1 B y b 2 d y Y W 1 z I E 9 w Z X J h d G V k L D R 9 J n F 1 b 3 Q 7 L C Z x d W 9 0 O 1 N l Y 3 R p b 2 4 x L 1 N 1 b W 1 l c l 9 D b 2 1 w b G l h b m N l X 1 B y b 2 Z p b G U g K D I p L 0 F 1 d G 9 S Z W 1 v d m V k Q 2 9 s d W 1 u c z E u e 1 N 1 Y m 1 p c 3 N p b 2 4 g U 3 R h d H V z I C h E Z W N s Y X J l L 0 R l Y 2 x p b m U p I G F u Z C B D d X J y Z W 5 0 I F N 0 Y X R 1 c y A o T W 9 z d C B y Z W N l b n Q g Z m l y c 3 Q p L D V 9 J n F 1 b 3 Q 7 L C Z x d W 9 0 O 1 N l Y 3 R p b 2 4 x L 1 N 1 b W 1 l c l 9 D b 2 1 w b G l h b m N l X 1 B y b 2 Z p b G U g K D I p L 0 F 1 d G 9 S Z W 1 v d m V k Q 2 9 s d W 1 u c z E u e 0 Z s Z X h p Y m l s a X R p Z X M g c 2 V s Z W N 0 Z W Q g b 2 4 g R G V j b G F y Z S 9 E Z W N s a W 5 l L i A o Q 3 J v c 3 M t c m V m Z X J l b m N l I H d p d G g g Z G F 0 Z S B p b i B D b 2 x 1 b W 4 g R i k s N n 0 m c X V v d D s s J n F 1 b 3 Q 7 U 2 V j d G l v b j E v U 3 V t b W V y X 0 N v b X B s a W F u Y 2 V f U H J v Z m l s Z S A o M i k v Q X V 0 b 1 J l b W 9 2 Z W R D b 2 x 1 b W 5 z M S 5 7 Q W d l L 0 d y Y W R l I E d y b 3 V w I F d h a X Z l c i A o T W 9 z d C B y Z W N l b n Q g c 3 V i b W l z c 2 l v b i k s N 3 0 m c X V v d D s s J n F 1 b 3 Q 7 U 2 V j d G l v b j E v U 3 V t b W V y X 0 N v b X B s a W F u Y 2 V f U H J v Z m l s Z S A o M i k v Q X V 0 b 1 J l b W 9 2 Z W R D b 2 x 1 b W 5 z M S 5 7 Q X J l Y S B F b G l n a W J p b G l 0 e S w 4 f S Z x d W 9 0 O y w m c X V v d D t T Z W N 0 a W 9 u M S 9 T d W 1 t Z X J f Q 2 9 t c G x p Y W 5 j Z V 9 Q c m 9 m a W x l I C g y K S 9 B d X R v U m V t b 3 Z l Z E N v b H V t b n M x L n t C d W x r I E Z v b 2 Q g Q 2 9 t c G 9 u Z W 5 0 c y B E a X N 0 c m l i d X R p b 2 4 s O X 0 m c X V v d D s s J n F 1 b 3 Q 7 U 2 V j d G l v b j E v U 3 V t b W V y X 0 N v b X B s a W F u Y 2 V f U H J v Z m l s Z S A o M i k v Q X V 0 b 1 J l b W 9 2 Z W R D b 2 x 1 b W 5 z M S 5 7 T W V h b C B Q Y X R 0 Z X J u I E Z s Z X h p Y m l s a X R 5 L D E w f S Z x d W 9 0 O y w m c X V v d D t T Z W N 0 a W 9 u M S 9 T d W 1 t Z X J f Q 2 9 t c G x p Y W 5 j Z V 9 Q c m 9 m a W x l I C g y K S 9 B d X R v U m V t b 3 Z l Z E N v b H V t b n M x L n t E Z W N s Y X J l L 0 R l Y 2 x p b m U s M T F 9 J n F 1 b 3 Q 7 L C Z x d W 9 0 O 1 N l Y 3 R p b 2 4 x L 1 N 1 b W 1 l c l 9 D b 2 1 w b G l h b m N l X 1 B y b 2 Z p b G U g K D I p L 0 F 1 d G 9 S Z W 1 v d m V k Q 2 9 s d W 1 u c z E u e 0 5 1 b W J l c i B v Z i B X Y W l 2 Z X J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3 V t b W V y X 0 N v b X B s a W F u Y 2 V f U H J v Z m l s Z S A o M i k v Q X V 0 b 1 J l b W 9 2 Z W R D b 2 x 1 b W 5 z M S 5 7 Q 0 U g S U Q s M H 0 m c X V v d D s s J n F 1 b 3 Q 7 U 2 V j d G l v b j E v U 3 V t b W V y X 0 N v b X B s a W F u Y 2 V f U H J v Z m l s Z S A o M i k v Q X V 0 b 1 J l b W 9 2 Z W R D b 2 x 1 b W 5 z M S 5 7 Q 0 V O Y W 1 l L D F 9 J n F 1 b 3 Q 7 L C Z x d W 9 0 O 1 N l Y 3 R p b 2 4 x L 1 N 1 b W 1 l c l 9 D b 2 1 w b G l h b m N l X 1 B y b 2 Z p b G U g K D I p L 0 F 1 d G 9 S Z W 1 v d m V k Q 2 9 s d W 1 u c z E u e 1 R 5 c G V P Z k F n Z W 5 j e S w y f S Z x d W 9 0 O y w m c X V v d D t T Z W N 0 a W 9 u M S 9 T d W 1 t Z X J f Q 2 9 t c G x p Y W 5 j Z V 9 Q c m 9 m a W x l I C g y K S 9 B d X R v U m V t b 3 Z l Z E N v b H V t b n M x L n t F U 0 M s M 3 0 m c X V v d D s s J n F 1 b 3 Q 7 U 2 V j d G l v b j E v U 3 V t b W V y X 0 N v b X B s a W F u Y 2 V f U H J v Z m l s Z S A o M i k v Q X V 0 b 1 J l b W 9 2 Z W R D b 2 x 1 b W 5 z M S 5 7 U H J v Z 3 J h b X M g T 3 B l c m F 0 Z W Q s N H 0 m c X V v d D s s J n F 1 b 3 Q 7 U 2 V j d G l v b j E v U 3 V t b W V y X 0 N v b X B s a W F u Y 2 V f U H J v Z m l s Z S A o M i k v Q X V 0 b 1 J l b W 9 2 Z W R D b 2 x 1 b W 5 z M S 5 7 U 3 V i b W l z c 2 l v b i B T d G F 0 d X M g K E R l Y 2 x h c m U v R G V j b G l u Z S k g Y W 5 k I E N 1 c n J l b n Q g U 3 R h d H V z I C h N b 3 N 0 I H J l Y 2 V u d C B m a X J z d C k s N X 0 m c X V v d D s s J n F 1 b 3 Q 7 U 2 V j d G l v b j E v U 3 V t b W V y X 0 N v b X B s a W F u Y 2 V f U H J v Z m l s Z S A o M i k v Q X V 0 b 1 J l b W 9 2 Z W R D b 2 x 1 b W 5 z M S 5 7 R m x l e G l i a W x p d G l l c y B z Z W x l Y 3 R l Z C B v b i B E Z W N s Y X J l L 0 R l Y 2 x p b m U u I C h D c m 9 z c y 1 y Z W Z l c m V u Y 2 U g d 2 l 0 a C B k Y X R l I G l u I E N v b H V t b i B G K S w 2 f S Z x d W 9 0 O y w m c X V v d D t T Z W N 0 a W 9 u M S 9 T d W 1 t Z X J f Q 2 9 t c G x p Y W 5 j Z V 9 Q c m 9 m a W x l I C g y K S 9 B d X R v U m V t b 3 Z l Z E N v b H V t b n M x L n t B Z 2 U v R 3 J h Z G U g R 3 J v d X A g V 2 F p d m V y I C h N b 3 N 0 I H J l Y 2 V u d C B z d W J t a X N z a W 9 u K S w 3 f S Z x d W 9 0 O y w m c X V v d D t T Z W N 0 a W 9 u M S 9 T d W 1 t Z X J f Q 2 9 t c G x p Y W 5 j Z V 9 Q c m 9 m a W x l I C g y K S 9 B d X R v U m V t b 3 Z l Z E N v b H V t b n M x L n t B c m V h I E V s a W d p Y m l s a X R 5 L D h 9 J n F 1 b 3 Q 7 L C Z x d W 9 0 O 1 N l Y 3 R p b 2 4 x L 1 N 1 b W 1 l c l 9 D b 2 1 w b G l h b m N l X 1 B y b 2 Z p b G U g K D I p L 0 F 1 d G 9 S Z W 1 v d m V k Q 2 9 s d W 1 u c z E u e 0 J 1 b G s g R m 9 v Z C B D b 2 1 w b 2 5 l b n R z I E R p c 3 R y a W J 1 d G l v b i w 5 f S Z x d W 9 0 O y w m c X V v d D t T Z W N 0 a W 9 u M S 9 T d W 1 t Z X J f Q 2 9 t c G x p Y W 5 j Z V 9 Q c m 9 m a W x l I C g y K S 9 B d X R v U m V t b 3 Z l Z E N v b H V t b n M x L n t N Z W F s I F B h d H R l c m 4 g R m x l e G l i a W x p d H k s M T B 9 J n F 1 b 3 Q 7 L C Z x d W 9 0 O 1 N l Y 3 R p b 2 4 x L 1 N 1 b W 1 l c l 9 D b 2 1 w b G l h b m N l X 1 B y b 2 Z p b G U g K D I p L 0 F 1 d G 9 S Z W 1 v d m V k Q 2 9 s d W 1 u c z E u e 0 R l Y 2 x h c m U v R G V j b G l u Z S w x M X 0 m c X V v d D s s J n F 1 b 3 Q 7 U 2 V j d G l v b j E v U 3 V t b W V y X 0 N v b X B s a W F u Y 2 V f U H J v Z m l s Z S A o M i k v Q X V 0 b 1 J l b W 9 2 Z W R D b 2 x 1 b W 5 z M S 5 7 T n V t Y m V y I G 9 m I F d h a X Z l c n M s M T J 9 J n F 1 b 3 Q 7 X S w m c X V v d D t S Z W x h d G l v b n N o a X B J b m Z v J n F 1 b 3 Q 7 O l t d f S I g L z 4 8 R W 5 0 c n k g V H l w Z T 0 i R m l s b E N v d W 5 0 I i B W Y W x 1 Z T 0 i b D I y M D U i I C 8 + P E V u d H J 5 I F R 5 c G U 9 I k Z p b G x T d G F 0 d X M i I F Z h b H V l P S J z Q 2 9 t c G x l d G U i I C 8 + P E V u d H J 5 I F R 5 c G U 9 I k Z p b G x D b 2 x 1 b W 5 O Y W 1 l c y I g V m F s d W U 9 I n N b J n F 1 b 3 Q 7 Q 0 U g S U Q m c X V v d D s s J n F 1 b 3 Q 7 Q 0 V O Y W 1 l J n F 1 b 3 Q 7 L C Z x d W 9 0 O 1 R 5 c G V P Z k F n Z W 5 j e S Z x d W 9 0 O y w m c X V v d D t F U 0 M m c X V v d D s s J n F 1 b 3 Q 7 U H J v Z 3 J h b X M g T 3 B l c m F 0 Z W Q m c X V v d D s s J n F 1 b 3 Q 7 U 3 V i b W l z c 2 l v b i B T d G F 0 d X M g K E R l Y 2 x h c m U v R G V j b G l u Z S k g Y W 5 k I E N 1 c n J l b n Q g U 3 R h d H V z I C h N b 3 N 0 I H J l Y 2 V u d C B m a X J z d C k m c X V v d D s s J n F 1 b 3 Q 7 R m x l e G l i a W x p d G l l c y B z Z W x l Y 3 R l Z C B v b i B E Z W N s Y X J l L 0 R l Y 2 x p b m U u I C h D c m 9 z c y 1 y Z W Z l c m V u Y 2 U g d 2 l 0 a C B k Y X R l I G l u I E N v b H V t b i B G K S Z x d W 9 0 O y w m c X V v d D t B Z 2 U v R 3 J h Z G U g R 3 J v d X A g V 2 F p d m V y I C h N b 3 N 0 I H J l Y 2 V u d C B z d W J t a X N z a W 9 u K S Z x d W 9 0 O y w m c X V v d D t B c m V h I E V s a W d p Y m l s a X R 5 J n F 1 b 3 Q 7 L C Z x d W 9 0 O 0 J 1 b G s g R m 9 v Z C B D b 2 1 w b 2 5 l b n R z I E R p c 3 R y a W J 1 d G l v b i Z x d W 9 0 O y w m c X V v d D t N Z W F s I F B h d H R l c m 4 g R m x l e G l i a W x p d H k m c X V v d D s s J n F 1 b 3 Q 7 R G V j b G F y Z S 9 E Z W N s a W 5 l J n F 1 b 3 Q 7 L C Z x d W 9 0 O 0 5 1 b W J l c i B v Z i B X Y W l 2 Z X J z J n F 1 b 3 Q 7 X S I g L z 4 8 R W 5 0 c n k g V H l w Z T 0 i R m l s b E N v b H V t b l R 5 c G V z I i B W Y W x 1 Z T 0 i c 0 J n Q U F B Q V l H Q m d Z R 0 J n W U F B Q T 0 9 I i A v P j x F b n R y e S B U e X B l P S J G a W x s T G F z d F V w Z G F 0 Z W Q i I F Z h b H V l P S J k M j A y M S 0 w O C 0 x N 1 Q x M z o 1 N T o 0 O S 4 0 O D g w M j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R X h w Y W 5 k Z W Q l M j B B Z 2 U t R 3 J h Z G U l M j B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V 4 c G F u Z G V k J T I w Q W d l L U d y Y W R l J T I w R 3 J v d X B f Q 2 9 t c G x p Y W 5 j Z V 9 Q c m 9 m a W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F e H B h b m R l Z C U y M E F y Z W E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R X h w Y W 5 k Z W Q l M j B C d W x r J T I w R m 9 v Z C U y M E N v b X B v b m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F e H B h b m R l Z C U y M E R l Y 2 x h c m U t R G V j b G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1 l c m d l Z C U y M F F 1 Z X J p Z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F e H B h b m R l Z C U y M E F y Z W E l M j B F b G l n a W J p b G l 0 e S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B Z G R l Z C U y M E N v b m R p d G l v b m F s J T I w Q 2 9 s d W 1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Q W R k Z W Q l M j B D b 2 5 k a X R p b 2 5 h b C U y M E N v b H V t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z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M p L 1 J l b m F t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T l B f Y n l f R V N D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B Z G R l Z C U y M E N v b m R p d G l v b m F s J T I w Q 2 9 s d W 1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I p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y K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Y 2 x h c m U t R G V j b G l u Z S U y M G R h d G E v U m V t b 3 Z l Z C U y M E V y c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M i k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U 0 x Q X 0 5 v J T I w V 2 F p d m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T T F B f T m 8 l M j B X Y W l 2 Z X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M Y X N 0 V X B k Y X R l Z C I g V m F s d W U 9 I m Q y M D I y L T A x L T E 4 V D I w O j E 4 O j M z L j A 1 N z E 5 M T Z a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R m l s b E 9 i a m V j d F R 5 c G U i I F Z h b H V l P S J z V G F i b G U i I C 8 + P E V u d H J 5 I F R 5 c G U 9 I k Z p b G x U Y X J n Z X Q i I F Z h b H V l P S J z V 2 V i X z I x M D g y M y I g L z 4 8 R W 5 0 c n k g V H l w Z T 0 i T G 9 h Z G V k V G 9 B b m F s e X N p c 1 N l c n Z p Y 2 V z I i B W Y W x 1 Z T 0 i b D A i I C 8 + P E V u d H J 5 I F R 5 c G U 9 I k Z p b G x U Y X J n Z X R O Y W 1 l Q 3 V z d G 9 t a X p l Z C I g V m F s d W U 9 I m w x I i A v P j x F b n R y e S B U e X B l P S J C d W Z m Z X J O Z X h 0 U m V m c m V z a C I g V m F s d W U 9 I m w x I i A v P j x F b n R y e S B U e X B l P S J R d W V y e U l E I i B W Y W x 1 Z T 0 i c z k 4 Z T J j M j Y 1 L T E x N W M t N G N k M i 0 4 O D N i L W R j Y z Q 3 N D E 0 Z D U y N y I g L z 4 8 R W 5 0 c n k g V H l w Z T 0 i R m l s b E N v b H V t b l R 5 c G V z I i B W Y W x 1 Z T 0 i c 0 J n Q U F B Q V l H Q m d Z R 0 J n W U F B Q U 1 H I i A v P j x F b n R y e S B U e X B l P S J G a W x s R X J y b 3 J D b 3 V u d C I g V m F s d W U 9 I m w 1 I i A v P j x F b n R y e S B U e X B l P S J G a W x s R X J y b 3 J D b 2 R l I i B W Y W x 1 Z T 0 i c 1 V u a 2 5 v d 2 4 i I C 8 + P E V u d H J 5 I F R 5 c G U 9 I k Z p b G x D b 2 x 1 b W 5 O Y W 1 l c y I g V m F s d W U 9 I n N b J n F 1 b 3 Q 7 Q 0 U g S U Q m c X V v d D s s J n F 1 b 3 Q 7 Q 0 V O Y W 1 l J n F 1 b 3 Q 7 L C Z x d W 9 0 O 1 R 5 c G V P Z k F n Z W 5 j e S Z x d W 9 0 O y w m c X V v d D t F U 0 M m c X V v d D s s J n F 1 b 3 Q 7 U H J v Z 3 J h b X M g T 3 B l c m F 0 Z W Q m c X V v d D s s J n F 1 b 3 Q 7 U 3 V i b W l z c 2 l v b i B T d G F 0 d X M g K E R l Y 2 x h c m U v R G V j b G l u Z S k g Y W 5 k I E N 1 c n J l b n Q g U 3 R h d H V z I C h N b 3 N 0 I H J l Y 2 V u d C B m a X J z d C k m c X V v d D s s J n F 1 b 3 Q 7 R m x l e G l i a W x p d G l l c y B z Z W x l Y 3 R l Z C B v b i B E Z W N s Y X J l L 0 R l Y 2 x p b m U u I C h D c m 9 z c y 1 y Z W Z l c m V u Y 2 U g d 2 l 0 a C B k Y X R l I G l u I E N v b H V t b i B G K S Z x d W 9 0 O y w m c X V v d D t B Z 2 U v R 3 J h Z G U g R 3 J v d X A g V 2 F p d m V y I C h N b 3 N 0 I H J l Y 2 V u d C B z d W J t a X N z a W 9 u K S Z x d W 9 0 O y w m c X V v d D t B c m V h I E V s a W d p Y m l s a X R 5 J n F 1 b 3 Q 7 L C Z x d W 9 0 O 0 J 1 b G s g R m 9 v Z C B D b 2 1 w b 2 5 l b n R z I E R p c 3 R y a W J 1 d G l v b i Z x d W 9 0 O y w m c X V v d D t N Z W F s I F B h d H R l c m 4 g R m x l e G l i a W x p d H k m c X V v d D s s J n F 1 b 3 Q 7 R G V j b G F y Z S 9 E Z W N s a W 5 l J n F 1 b 3 Q 7 L C Z x d W 9 0 O 0 5 1 b W J l c i B v Z i B X Y W l 2 Z X J z J n F 1 b 3 Q 7 L C Z x d W 9 0 O 0 5 T T F A m c X V v d D s s J n F 1 b 3 Q 7 R E Q v U 0 5 Q J n F 1 b 3 Q 7 X S I g L z 4 8 R W 5 0 c n k g V H l w Z T 0 i R m l s b E N v d W 5 0 I i B W Y W x 1 Z T 0 i b D I x M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b W 1 l c l 9 D b 2 1 w b G l h b m N l X 1 B y b 2 Z p b G U g K D Q p L 0 F 1 d G 9 S Z W 1 v d m V k Q 2 9 s d W 1 u c z E u e 0 N F I E l E L D B 9 J n F 1 b 3 Q 7 L C Z x d W 9 0 O 1 N l Y 3 R p b 2 4 x L 1 N 1 b W 1 l c l 9 D b 2 1 w b G l h b m N l X 1 B y b 2 Z p b G U g K D Q p L 0 F 1 d G 9 S Z W 1 v d m V k Q 2 9 s d W 1 u c z E u e 0 N F T m F t Z S w x f S Z x d W 9 0 O y w m c X V v d D t T Z W N 0 a W 9 u M S 9 T d W 1 t Z X J f Q 2 9 t c G x p Y W 5 j Z V 9 Q c m 9 m a W x l I C g 0 K S 9 B d X R v U m V t b 3 Z l Z E N v b H V t b n M x L n t U e X B l T 2 Z B Z 2 V u Y 3 k s M n 0 m c X V v d D s s J n F 1 b 3 Q 7 U 2 V j d G l v b j E v U 3 V t b W V y X 0 N v b X B s a W F u Y 2 V f U H J v Z m l s Z S A o N C k v Q X V 0 b 1 J l b W 9 2 Z W R D b 2 x 1 b W 5 z M S 5 7 R V N D L D N 9 J n F 1 b 3 Q 7 L C Z x d W 9 0 O 1 N l Y 3 R p b 2 4 x L 1 N 1 b W 1 l c l 9 D b 2 1 w b G l h b m N l X 1 B y b 2 Z p b G U g K D Q p L 0 F 1 d G 9 S Z W 1 v d m V k Q 2 9 s d W 1 u c z E u e 1 B y b 2 d y Y W 1 z I E 9 w Z X J h d G V k L D R 9 J n F 1 b 3 Q 7 L C Z x d W 9 0 O 1 N l Y 3 R p b 2 4 x L 1 N 1 b W 1 l c l 9 D b 2 1 w b G l h b m N l X 1 B y b 2 Z p b G U g K D Q p L 0 F 1 d G 9 S Z W 1 v d m V k Q 2 9 s d W 1 u c z E u e 1 N 1 Y m 1 p c 3 N p b 2 4 g U 3 R h d H V z I C h E Z W N s Y X J l L 0 R l Y 2 x p b m U p I G F u Z C B D d X J y Z W 5 0 I F N 0 Y X R 1 c y A o T W 9 z d C B y Z W N l b n Q g Z m l y c 3 Q p L D V 9 J n F 1 b 3 Q 7 L C Z x d W 9 0 O 1 N l Y 3 R p b 2 4 x L 1 N 1 b W 1 l c l 9 D b 2 1 w b G l h b m N l X 1 B y b 2 Z p b G U g K D Q p L 0 F 1 d G 9 S Z W 1 v d m V k Q 2 9 s d W 1 u c z E u e 0 Z s Z X h p Y m l s a X R p Z X M g c 2 V s Z W N 0 Z W Q g b 2 4 g R G V j b G F y Z S 9 E Z W N s a W 5 l L i A o Q 3 J v c 3 M t c m V m Z X J l b m N l I H d p d G g g Z G F 0 Z S B p b i B D b 2 x 1 b W 4 g R i k s N n 0 m c X V v d D s s J n F 1 b 3 Q 7 U 2 V j d G l v b j E v U 3 V t b W V y X 0 N v b X B s a W F u Y 2 V f U H J v Z m l s Z S A o N C k v Q X V 0 b 1 J l b W 9 2 Z W R D b 2 x 1 b W 5 z M S 5 7 Q W d l L 0 d y Y W R l I E d y b 3 V w I F d h a X Z l c i A o T W 9 z d C B y Z W N l b n Q g c 3 V i b W l z c 2 l v b i k s N 3 0 m c X V v d D s s J n F 1 b 3 Q 7 U 2 V j d G l v b j E v U 3 V t b W V y X 0 N v b X B s a W F u Y 2 V f U H J v Z m l s Z S A o N C k v Q X V 0 b 1 J l b W 9 2 Z W R D b 2 x 1 b W 5 z M S 5 7 Q X J l Y S B F b G l n a W J p b G l 0 e S w 4 f S Z x d W 9 0 O y w m c X V v d D t T Z W N 0 a W 9 u M S 9 T d W 1 t Z X J f Q 2 9 t c G x p Y W 5 j Z V 9 Q c m 9 m a W x l I C g 0 K S 9 B d X R v U m V t b 3 Z l Z E N v b H V t b n M x L n t C d W x r I E Z v b 2 Q g Q 2 9 t c G 9 u Z W 5 0 c y B E a X N 0 c m l i d X R p b 2 4 s O X 0 m c X V v d D s s J n F 1 b 3 Q 7 U 2 V j d G l v b j E v U 3 V t b W V y X 0 N v b X B s a W F u Y 2 V f U H J v Z m l s Z S A o N C k v Q X V 0 b 1 J l b W 9 2 Z W R D b 2 x 1 b W 5 z M S 5 7 T W V h b C B Q Y X R 0 Z X J u I E Z s Z X h p Y m l s a X R 5 L D E w f S Z x d W 9 0 O y w m c X V v d D t T Z W N 0 a W 9 u M S 9 T d W 1 t Z X J f Q 2 9 t c G x p Y W 5 j Z V 9 Q c m 9 m a W x l I C g 0 K S 9 B d X R v U m V t b 3 Z l Z E N v b H V t b n M x L n t E Z W N s Y X J l L 0 R l Y 2 x p b m U s M T F 9 J n F 1 b 3 Q 7 L C Z x d W 9 0 O 1 N l Y 3 R p b 2 4 x L 1 N 1 b W 1 l c l 9 D b 2 1 w b G l h b m N l X 1 B y b 2 Z p b G U g K D Q p L 0 F 1 d G 9 S Z W 1 v d m V k Q 2 9 s d W 1 u c z E u e 0 5 1 b W J l c i B v Z i B X Y W l 2 Z X J z L D E y f S Z x d W 9 0 O y w m c X V v d D t T Z W N 0 a W 9 u M S 9 T d W 1 t Z X J f Q 2 9 t c G x p Y W 5 j Z V 9 Q c m 9 m a W x l I C g 0 K S 9 B d X R v U m V t b 3 Z l Z E N v b H V t b n M x L n t O U 0 x Q L D E z f S Z x d W 9 0 O y w m c X V v d D t T Z W N 0 a W 9 u M S 9 T d W 1 t Z X J f Q 2 9 t c G x p Y W 5 j Z V 9 Q c m 9 m a W x l I C g 0 K S 9 B d X R v U m V t b 3 Z l Z E N v b H V t b n M x L n t E R C 9 T T l A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d W 1 t Z X J f Q 2 9 t c G x p Y W 5 j Z V 9 Q c m 9 m a W x l I C g 0 K S 9 B d X R v U m V t b 3 Z l Z E N v b H V t b n M x L n t D R S B J R C w w f S Z x d W 9 0 O y w m c X V v d D t T Z W N 0 a W 9 u M S 9 T d W 1 t Z X J f Q 2 9 t c G x p Y W 5 j Z V 9 Q c m 9 m a W x l I C g 0 K S 9 B d X R v U m V t b 3 Z l Z E N v b H V t b n M x L n t D R U 5 h b W U s M X 0 m c X V v d D s s J n F 1 b 3 Q 7 U 2 V j d G l v b j E v U 3 V t b W V y X 0 N v b X B s a W F u Y 2 V f U H J v Z m l s Z S A o N C k v Q X V 0 b 1 J l b W 9 2 Z W R D b 2 x 1 b W 5 z M S 5 7 V H l w Z U 9 m Q W d l b m N 5 L D J 9 J n F 1 b 3 Q 7 L C Z x d W 9 0 O 1 N l Y 3 R p b 2 4 x L 1 N 1 b W 1 l c l 9 D b 2 1 w b G l h b m N l X 1 B y b 2 Z p b G U g K D Q p L 0 F 1 d G 9 S Z W 1 v d m V k Q 2 9 s d W 1 u c z E u e 0 V T Q y w z f S Z x d W 9 0 O y w m c X V v d D t T Z W N 0 a W 9 u M S 9 T d W 1 t Z X J f Q 2 9 t c G x p Y W 5 j Z V 9 Q c m 9 m a W x l I C g 0 K S 9 B d X R v U m V t b 3 Z l Z E N v b H V t b n M x L n t Q c m 9 n c m F t c y B P c G V y Y X R l Z C w 0 f S Z x d W 9 0 O y w m c X V v d D t T Z W N 0 a W 9 u M S 9 T d W 1 t Z X J f Q 2 9 t c G x p Y W 5 j Z V 9 Q c m 9 m a W x l I C g 0 K S 9 B d X R v U m V t b 3 Z l Z E N v b H V t b n M x L n t T d W J t a X N z a W 9 u I F N 0 Y X R 1 c y A o R G V j b G F y Z S 9 E Z W N s a W 5 l K S B h b m Q g Q 3 V y c m V u d C B T d G F 0 d X M g K E 1 v c 3 Q g c m V j Z W 5 0 I G Z p c n N 0 K S w 1 f S Z x d W 9 0 O y w m c X V v d D t T Z W N 0 a W 9 u M S 9 T d W 1 t Z X J f Q 2 9 t c G x p Y W 5 j Z V 9 Q c m 9 m a W x l I C g 0 K S 9 B d X R v U m V t b 3 Z l Z E N v b H V t b n M x L n t G b G V 4 a W J p b G l 0 a W V z I H N l b G V j d G V k I G 9 u I E R l Y 2 x h c m U v R G V j b G l u Z S 4 g K E N y b 3 N z L X J l Z m V y Z W 5 j Z S B 3 a X R o I G R h d G U g a W 4 g Q 2 9 s d W 1 u I E Y p L D Z 9 J n F 1 b 3 Q 7 L C Z x d W 9 0 O 1 N l Y 3 R p b 2 4 x L 1 N 1 b W 1 l c l 9 D b 2 1 w b G l h b m N l X 1 B y b 2 Z p b G U g K D Q p L 0 F 1 d G 9 S Z W 1 v d m V k Q 2 9 s d W 1 u c z E u e 0 F n Z S 9 H c m F k Z S B H c m 9 1 c C B X Y W l 2 Z X I g K E 1 v c 3 Q g c m V j Z W 5 0 I H N 1 Y m 1 p c 3 N p b 2 4 p L D d 9 J n F 1 b 3 Q 7 L C Z x d W 9 0 O 1 N l Y 3 R p b 2 4 x L 1 N 1 b W 1 l c l 9 D b 2 1 w b G l h b m N l X 1 B y b 2 Z p b G U g K D Q p L 0 F 1 d G 9 S Z W 1 v d m V k Q 2 9 s d W 1 u c z E u e 0 F y Z W E g R W x p Z 2 l i a W x p d H k s O H 0 m c X V v d D s s J n F 1 b 3 Q 7 U 2 V j d G l v b j E v U 3 V t b W V y X 0 N v b X B s a W F u Y 2 V f U H J v Z m l s Z S A o N C k v Q X V 0 b 1 J l b W 9 2 Z W R D b 2 x 1 b W 5 z M S 5 7 Q n V s a y B G b 2 9 k I E N v b X B v b m V u d H M g R G l z d H J p Y n V 0 a W 9 u L D l 9 J n F 1 b 3 Q 7 L C Z x d W 9 0 O 1 N l Y 3 R p b 2 4 x L 1 N 1 b W 1 l c l 9 D b 2 1 w b G l h b m N l X 1 B y b 2 Z p b G U g K D Q p L 0 F 1 d G 9 S Z W 1 v d m V k Q 2 9 s d W 1 u c z E u e 0 1 l Y W w g U G F 0 d G V y b i B G b G V 4 a W J p b G l 0 e S w x M H 0 m c X V v d D s s J n F 1 b 3 Q 7 U 2 V j d G l v b j E v U 3 V t b W V y X 0 N v b X B s a W F u Y 2 V f U H J v Z m l s Z S A o N C k v Q X V 0 b 1 J l b W 9 2 Z W R D b 2 x 1 b W 5 z M S 5 7 R G V j b G F y Z S 9 E Z W N s a W 5 l L D E x f S Z x d W 9 0 O y w m c X V v d D t T Z W N 0 a W 9 u M S 9 T d W 1 t Z X J f Q 2 9 t c G x p Y W 5 j Z V 9 Q c m 9 m a W x l I C g 0 K S 9 B d X R v U m V t b 3 Z l Z E N v b H V t b n M x L n t O d W 1 i Z X I g b 2 Y g V 2 F p d m V y c y w x M n 0 m c X V v d D s s J n F 1 b 3 Q 7 U 2 V j d G l v b j E v U 3 V t b W V y X 0 N v b X B s a W F u Y 2 V f U H J v Z m l s Z S A o N C k v Q X V 0 b 1 J l b W 9 2 Z W R D b 2 x 1 b W 5 z M S 5 7 T l N M U C w x M 3 0 m c X V v d D s s J n F 1 b 3 Q 7 U 2 V j d G l v b j E v U 3 V t b W V y X 0 N v b X B s a W F u Y 2 V f U H J v Z m l s Z S A o N C k v Q X V 0 b 1 J l b W 9 2 Z W R D b 2 x 1 b W 5 z M S 5 7 R E Q v U 0 5 Q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0 V 4 c G F u Z G V k J T I w Q W d l L U d y Y W R l J T I w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F e H B h b m R l Z C U y M E F n Z S 1 H c m F k Z S U y M E d y b 3 V w X 0 N v b X B s a W F u Y 2 V f U H J v Z m l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R X h w Y W 5 k Z W Q l M j B B c m V h J T I w R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0 V 4 c G F u Z G V k J T I w Q n V s a y U y M E Z v b 2 Q l M j B D b 2 1 w b 2 5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R X h w Y W 5 k Z W Q l M j B E Z W N s Y X J l L U R l Y 2 x p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R X h w Y W 5 k Z W Q l M j B B c m V h J T I w R W x p Z 2 l i a W x p d H k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U m V u Y W 1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S Z W 5 h b W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0 F k Z G V k J T I w Q 2 9 u Z G l 0 a W 9 u Y W w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B Z G R l Z C U y M E N v b m R p d G l v b m F s J T I w Q 2 9 s d W 1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Q W R k Z W Q l M j B D b 2 5 k a X R p b 2 5 h b C U y M E N v b H V t b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0 F k Z G V k J T I w Q 2 9 u Z G l 0 a W 9 u Y W w l M j B D b 2 x 1 b W 4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S Z W 5 h b W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B Z G R l Z C U y M E N v b m R p d G l v b m F s J T I w Q 2 9 s d W 1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Q p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0 K S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C k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S b 3 d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F J T I w Q 2 9 u d G F j d C U y M E x p c 3 Q l M j A o M i k v R m l s d G V y Z W Q l M j B S b 3 d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R W 5 h Y m x l Z C I g V m F s d W U 9 I m w w I i A v P j x F b n R y e S B U e X B l P S J G a W x s Q 2 9 s d W 1 u T m F t Z X M i I F Z h b H V l P S J z W y Z x d W 9 0 O 0 N F I E l E J n F 1 b 3 Q 7 L C Z x d W 9 0 O 0 N F T m F t Z S Z x d W 9 0 O y w m c X V v d D t U e X B l T 2 Z B Z 2 V u Y 3 k m c X V v d D s s J n F 1 b 3 Q 7 R V N D J n F 1 b 3 Q 7 L C Z x d W 9 0 O 1 B y b 2 d y Y W 1 z I E 9 w Z X J h d G V k J n F 1 b 3 Q 7 L C Z x d W 9 0 O 1 N 1 Y m 1 p c 3 N p b 2 4 g U 3 R h d H V z I C h E Z W N s Y X J l L 0 R l Y 2 x p b m U p I G F u Z C B D d X J y Z W 5 0 I F N 0 Y X R 1 c y A o T W 9 z d C B y Z W N l b n Q g Z m l y c 3 Q p J n F 1 b 3 Q 7 L C Z x d W 9 0 O 0 Z s Z X h p Y m l s a X R p Z X M g c 2 V s Z W N 0 Z W Q g b 2 4 g R G V j b G F y Z S 9 E Z W N s a W 5 l L i A o Q 3 J v c 3 M t c m V m Z X J l b m N l I H d p d G g g Z G F 0 Z S B p b i B D b 2 x 1 b W 4 g R i k m c X V v d D s s J n F 1 b 3 Q 7 Q W d l L 0 d y Y W R l I E d y b 3 V w I F d h a X Z l c i A o T W 9 z d C B y Z W N l b n Q g c 3 V i b W l z c 2 l v b i k m c X V v d D s s J n F 1 b 3 Q 7 Q X J l Y S B F b G l n a W J p b G l 0 e S Z x d W 9 0 O y w m c X V v d D t C d W x r I E Z v b 2 Q g Q 2 9 t c G 9 u Z W 5 0 c y B E a X N 0 c m l i d X R p b 2 4 m c X V v d D s s J n F 1 b 3 Q 7 T W V h b C B Q Y X R 0 Z X J u I E Z s Z X h p Y m l s a X R 5 J n F 1 b 3 Q 7 L C Z x d W 9 0 O 0 R l Y 2 x h c m U v R G V j b G l u Z S Z x d W 9 0 O y w m c X V v d D t O d W 1 i Z X I g b 2 Y g V 2 F p d m V y c y Z x d W 9 0 O y w m c X V v d D t O U 0 x Q J n F 1 b 3 Q 7 L C Z x d W 9 0 O 0 R E L 1 N O U C Z x d W 9 0 O 1 0 i I C 8 + P E V u d H J 5 I F R 5 c G U 9 I k Z p b G x l Z E N v b X B s Z X R l U m V z d W x 0 V G 9 X b 3 J r c 2 h l Z X Q i I F Z h b H V l P S J s M S I g L z 4 8 R W 5 0 c n k g V H l w Z T 0 i R m l s b E N v b H V t b l R 5 c G V z I i B W Y W x 1 Z T 0 i c 0 J n Q U F B Q V l H Q m d Z R 0 J n W U F B Q U 1 H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R m l s b F R h c m d l d E 5 h b W V D d X N 0 b 2 1 p e m V k I i B W Y W x 1 Z T 0 i b D E i I C 8 + P E V u d H J 5 I F R 5 c G U 9 I k 5 h d m l n Y X R p b 2 5 T d G V w T m F t Z S I g V m F s d W U 9 I n N O Y X Z p Z 2 F 0 a W 9 u I i A v P j x F b n R y e S B U e X B l P S J G a W x s U 3 R h d H V z I i B W Y W x 1 Z T 0 i c 0 N v b X B s Z X R l I i A v P j x F b n R y e S B U e X B l P S J G a W x s T G F z d F V w Z G F 0 Z W Q i I F Z h b H V l P S J k M j A y M S 0 x M C 0 y N V Q x O D o w M j o y M C 4 w N z g 5 M z Y 0 W i I g L z 4 8 R W 5 0 c n k g V H l w Z T 0 i R m l s b E V y c m 9 y Q 2 9 1 b n Q i I F Z h b H V l P S J s M C I g L z 4 8 R W 5 0 c n k g V H l w Z T 0 i R m l s b E N v d W 5 0 I i B W Y W x 1 Z T 0 i b D I x N T U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b W 1 l c l 9 D b 2 1 w b G l h b m N l X 1 B y b 2 Z p b G U g K D Q p L 0 F 1 d G 9 S Z W 1 v d m V k Q 2 9 s d W 1 u c z E u e 0 N F I E l E L D B 9 J n F 1 b 3 Q 7 L C Z x d W 9 0 O 1 N l Y 3 R p b 2 4 x L 1 N 1 b W 1 l c l 9 D b 2 1 w b G l h b m N l X 1 B y b 2 Z p b G U g K D Q p L 0 F 1 d G 9 S Z W 1 v d m V k Q 2 9 s d W 1 u c z E u e 0 N F T m F t Z S w x f S Z x d W 9 0 O y w m c X V v d D t T Z W N 0 a W 9 u M S 9 T d W 1 t Z X J f Q 2 9 t c G x p Y W 5 j Z V 9 Q c m 9 m a W x l I C g 0 K S 9 B d X R v U m V t b 3 Z l Z E N v b H V t b n M x L n t U e X B l T 2 Z B Z 2 V u Y 3 k s M n 0 m c X V v d D s s J n F 1 b 3 Q 7 U 2 V j d G l v b j E v U 3 V t b W V y X 0 N v b X B s a W F u Y 2 V f U H J v Z m l s Z S A o N C k v Q X V 0 b 1 J l b W 9 2 Z W R D b 2 x 1 b W 5 z M S 5 7 R V N D L D N 9 J n F 1 b 3 Q 7 L C Z x d W 9 0 O 1 N l Y 3 R p b 2 4 x L 1 N 1 b W 1 l c l 9 D b 2 1 w b G l h b m N l X 1 B y b 2 Z p b G U g K D Q p L 0 F 1 d G 9 S Z W 1 v d m V k Q 2 9 s d W 1 u c z E u e 1 B y b 2 d y Y W 1 z I E 9 w Z X J h d G V k L D R 9 J n F 1 b 3 Q 7 L C Z x d W 9 0 O 1 N l Y 3 R p b 2 4 x L 1 N 1 b W 1 l c l 9 D b 2 1 w b G l h b m N l X 1 B y b 2 Z p b G U g K D Q p L 0 F 1 d G 9 S Z W 1 v d m V k Q 2 9 s d W 1 u c z E u e 1 N 1 Y m 1 p c 3 N p b 2 4 g U 3 R h d H V z I C h E Z W N s Y X J l L 0 R l Y 2 x p b m U p I G F u Z C B D d X J y Z W 5 0 I F N 0 Y X R 1 c y A o T W 9 z d C B y Z W N l b n Q g Z m l y c 3 Q p L D V 9 J n F 1 b 3 Q 7 L C Z x d W 9 0 O 1 N l Y 3 R p b 2 4 x L 1 N 1 b W 1 l c l 9 D b 2 1 w b G l h b m N l X 1 B y b 2 Z p b G U g K D Q p L 0 F 1 d G 9 S Z W 1 v d m V k Q 2 9 s d W 1 u c z E u e 0 Z s Z X h p Y m l s a X R p Z X M g c 2 V s Z W N 0 Z W Q g b 2 4 g R G V j b G F y Z S 9 E Z W N s a W 5 l L i A o Q 3 J v c 3 M t c m V m Z X J l b m N l I H d p d G g g Z G F 0 Z S B p b i B D b 2 x 1 b W 4 g R i k s N n 0 m c X V v d D s s J n F 1 b 3 Q 7 U 2 V j d G l v b j E v U 3 V t b W V y X 0 N v b X B s a W F u Y 2 V f U H J v Z m l s Z S A o N C k v Q X V 0 b 1 J l b W 9 2 Z W R D b 2 x 1 b W 5 z M S 5 7 Q W d l L 0 d y Y W R l I E d y b 3 V w I F d h a X Z l c i A o T W 9 z d C B y Z W N l b n Q g c 3 V i b W l z c 2 l v b i k s N 3 0 m c X V v d D s s J n F 1 b 3 Q 7 U 2 V j d G l v b j E v U 3 V t b W V y X 0 N v b X B s a W F u Y 2 V f U H J v Z m l s Z S A o N C k v Q X V 0 b 1 J l b W 9 2 Z W R D b 2 x 1 b W 5 z M S 5 7 Q X J l Y S B F b G l n a W J p b G l 0 e S w 4 f S Z x d W 9 0 O y w m c X V v d D t T Z W N 0 a W 9 u M S 9 T d W 1 t Z X J f Q 2 9 t c G x p Y W 5 j Z V 9 Q c m 9 m a W x l I C g 0 K S 9 B d X R v U m V t b 3 Z l Z E N v b H V t b n M x L n t C d W x r I E Z v b 2 Q g Q 2 9 t c G 9 u Z W 5 0 c y B E a X N 0 c m l i d X R p b 2 4 s O X 0 m c X V v d D s s J n F 1 b 3 Q 7 U 2 V j d G l v b j E v U 3 V t b W V y X 0 N v b X B s a W F u Y 2 V f U H J v Z m l s Z S A o N C k v Q X V 0 b 1 J l b W 9 2 Z W R D b 2 x 1 b W 5 z M S 5 7 T W V h b C B Q Y X R 0 Z X J u I E Z s Z X h p Y m l s a X R 5 L D E w f S Z x d W 9 0 O y w m c X V v d D t T Z W N 0 a W 9 u M S 9 T d W 1 t Z X J f Q 2 9 t c G x p Y W 5 j Z V 9 Q c m 9 m a W x l I C g 0 K S 9 B d X R v U m V t b 3 Z l Z E N v b H V t b n M x L n t E Z W N s Y X J l L 0 R l Y 2 x p b m U s M T F 9 J n F 1 b 3 Q 7 L C Z x d W 9 0 O 1 N l Y 3 R p b 2 4 x L 1 N 1 b W 1 l c l 9 D b 2 1 w b G l h b m N l X 1 B y b 2 Z p b G U g K D Q p L 0 F 1 d G 9 S Z W 1 v d m V k Q 2 9 s d W 1 u c z E u e 0 5 1 b W J l c i B v Z i B X Y W l 2 Z X J z L D E y f S Z x d W 9 0 O y w m c X V v d D t T Z W N 0 a W 9 u M S 9 T d W 1 t Z X J f Q 2 9 t c G x p Y W 5 j Z V 9 Q c m 9 m a W x l I C g 0 K S 9 B d X R v U m V t b 3 Z l Z E N v b H V t b n M x L n t O U 0 x Q L D E z f S Z x d W 9 0 O y w m c X V v d D t T Z W N 0 a W 9 u M S 9 T d W 1 t Z X J f Q 2 9 t c G x p Y W 5 j Z V 9 Q c m 9 m a W x l I C g 0 K S 9 B d X R v U m V t b 3 Z l Z E N v b H V t b n M x L n t E R C 9 T T l A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d W 1 t Z X J f Q 2 9 t c G x p Y W 5 j Z V 9 Q c m 9 m a W x l I C g 0 K S 9 B d X R v U m V t b 3 Z l Z E N v b H V t b n M x L n t D R S B J R C w w f S Z x d W 9 0 O y w m c X V v d D t T Z W N 0 a W 9 u M S 9 T d W 1 t Z X J f Q 2 9 t c G x p Y W 5 j Z V 9 Q c m 9 m a W x l I C g 0 K S 9 B d X R v U m V t b 3 Z l Z E N v b H V t b n M x L n t D R U 5 h b W U s M X 0 m c X V v d D s s J n F 1 b 3 Q 7 U 2 V j d G l v b j E v U 3 V t b W V y X 0 N v b X B s a W F u Y 2 V f U H J v Z m l s Z S A o N C k v Q X V 0 b 1 J l b W 9 2 Z W R D b 2 x 1 b W 5 z M S 5 7 V H l w Z U 9 m Q W d l b m N 5 L D J 9 J n F 1 b 3 Q 7 L C Z x d W 9 0 O 1 N l Y 3 R p b 2 4 x L 1 N 1 b W 1 l c l 9 D b 2 1 w b G l h b m N l X 1 B y b 2 Z p b G U g K D Q p L 0 F 1 d G 9 S Z W 1 v d m V k Q 2 9 s d W 1 u c z E u e 0 V T Q y w z f S Z x d W 9 0 O y w m c X V v d D t T Z W N 0 a W 9 u M S 9 T d W 1 t Z X J f Q 2 9 t c G x p Y W 5 j Z V 9 Q c m 9 m a W x l I C g 0 K S 9 B d X R v U m V t b 3 Z l Z E N v b H V t b n M x L n t Q c m 9 n c m F t c y B P c G V y Y X R l Z C w 0 f S Z x d W 9 0 O y w m c X V v d D t T Z W N 0 a W 9 u M S 9 T d W 1 t Z X J f Q 2 9 t c G x p Y W 5 j Z V 9 Q c m 9 m a W x l I C g 0 K S 9 B d X R v U m V t b 3 Z l Z E N v b H V t b n M x L n t T d W J t a X N z a W 9 u I F N 0 Y X R 1 c y A o R G V j b G F y Z S 9 E Z W N s a W 5 l K S B h b m Q g Q 3 V y c m V u d C B T d G F 0 d X M g K E 1 v c 3 Q g c m V j Z W 5 0 I G Z p c n N 0 K S w 1 f S Z x d W 9 0 O y w m c X V v d D t T Z W N 0 a W 9 u M S 9 T d W 1 t Z X J f Q 2 9 t c G x p Y W 5 j Z V 9 Q c m 9 m a W x l I C g 0 K S 9 B d X R v U m V t b 3 Z l Z E N v b H V t b n M x L n t G b G V 4 a W J p b G l 0 a W V z I H N l b G V j d G V k I G 9 u I E R l Y 2 x h c m U v R G V j b G l u Z S 4 g K E N y b 3 N z L X J l Z m V y Z W 5 j Z S B 3 a X R o I G R h d G U g a W 4 g Q 2 9 s d W 1 u I E Y p L D Z 9 J n F 1 b 3 Q 7 L C Z x d W 9 0 O 1 N l Y 3 R p b 2 4 x L 1 N 1 b W 1 l c l 9 D b 2 1 w b G l h b m N l X 1 B y b 2 Z p b G U g K D Q p L 0 F 1 d G 9 S Z W 1 v d m V k Q 2 9 s d W 1 u c z E u e 0 F n Z S 9 H c m F k Z S B H c m 9 1 c C B X Y W l 2 Z X I g K E 1 v c 3 Q g c m V j Z W 5 0 I H N 1 Y m 1 p c 3 N p b 2 4 p L D d 9 J n F 1 b 3 Q 7 L C Z x d W 9 0 O 1 N l Y 3 R p b 2 4 x L 1 N 1 b W 1 l c l 9 D b 2 1 w b G l h b m N l X 1 B y b 2 Z p b G U g K D Q p L 0 F 1 d G 9 S Z W 1 v d m V k Q 2 9 s d W 1 u c z E u e 0 F y Z W E g R W x p Z 2 l i a W x p d H k s O H 0 m c X V v d D s s J n F 1 b 3 Q 7 U 2 V j d G l v b j E v U 3 V t b W V y X 0 N v b X B s a W F u Y 2 V f U H J v Z m l s Z S A o N C k v Q X V 0 b 1 J l b W 9 2 Z W R D b 2 x 1 b W 5 z M S 5 7 Q n V s a y B G b 2 9 k I E N v b X B v b m V u d H M g R G l z d H J p Y n V 0 a W 9 u L D l 9 J n F 1 b 3 Q 7 L C Z x d W 9 0 O 1 N l Y 3 R p b 2 4 x L 1 N 1 b W 1 l c l 9 D b 2 1 w b G l h b m N l X 1 B y b 2 Z p b G U g K D Q p L 0 F 1 d G 9 S Z W 1 v d m V k Q 2 9 s d W 1 u c z E u e 0 1 l Y W w g U G F 0 d G V y b i B G b G V 4 a W J p b G l 0 e S w x M H 0 m c X V v d D s s J n F 1 b 3 Q 7 U 2 V j d G l v b j E v U 3 V t b W V y X 0 N v b X B s a W F u Y 2 V f U H J v Z m l s Z S A o N C k v Q X V 0 b 1 J l b W 9 2 Z W R D b 2 x 1 b W 5 z M S 5 7 R G V j b G F y Z S 9 E Z W N s a W 5 l L D E x f S Z x d W 9 0 O y w m c X V v d D t T Z W N 0 a W 9 u M S 9 T d W 1 t Z X J f Q 2 9 t c G x p Y W 5 j Z V 9 Q c m 9 m a W x l I C g 0 K S 9 B d X R v U m V t b 3 Z l Z E N v b H V t b n M x L n t O d W 1 i Z X I g b 2 Y g V 2 F p d m V y c y w x M n 0 m c X V v d D s s J n F 1 b 3 Q 7 U 2 V j d G l v b j E v U 3 V t b W V y X 0 N v b X B s a W F u Y 2 V f U H J v Z m l s Z S A o N C k v Q X V 0 b 1 J l b W 9 2 Z W R D b 2 x 1 b W 5 z M S 5 7 T l N M U C w x M 3 0 m c X V v d D s s J n F 1 b 3 Q 7 U 2 V j d G l v b j E v U 3 V t b W V y X 0 N v b X B s a W F u Y 2 V f U H J v Z m l s Z S A o N C k v Q X V 0 b 1 J l b W 9 2 Z W R D b 2 x 1 b W 5 z M S 5 7 R E Q v U 0 5 Q L D E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R X h w Y W 5 k Z W Q l M j B B Z 2 U t R 3 J h Z G U l M j B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V 4 c G F u Z G V k J T I w Q W d l L U d y Y W R l J T I w R 3 J v d X B f Q 2 9 t c G x p Y W 5 j Z V 9 Q c m 9 m a W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F e H B h b m R l Z C U y M E F y Z W E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R X h w Y W 5 k Z W Q l M j B C d W x r J T I w R m 9 v Z C U y M E N v b X B v b m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F e H B h b m R l Z C U y M E R l Y 2 x h c m U t R G V j b G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1 l c m d l Z C U y M F F 1 Z X J p Z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F e H B h b m R l Z C U y M E F y Z W E l M j B F b G l n a W J p b G l 0 e S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S Z W 5 h b W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B Z G R l Z C U y M E N v b m R p d G l v b m F s J T I w Q 2 9 s d W 1 u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Q W R k Z W Q l M j B D b 2 5 k a X R p b 2 5 h b C U y M E N v b H V t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J l b m F t Z W Q l M j B D b 2 x 1 b W 5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0 F k Z G V k J T I w Q 2 9 u Z G l 0 a W 9 u Y W w l M j B D b 2 x 1 b W 4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b W 1 l c l 9 D b 2 1 w b G l h b m N l X 1 B y b 2 Z p b G U l M j A o N S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1 t Z X J f Q 2 9 t c G x p Y W 5 j Z V 9 Q c m 9 m a W x l J T I w K D U p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t b W V y X 0 N v b X B s a W F u Y 2 V f U H J v Z m l s Z S U y M C g 1 K S 9 S Z X B s Y W N l Z C U y M F Z h b H V l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D N d J A / 6 w h Q 4 F u K 3 x N 0 W 6 W A A A A A A I A A A A A A A N m A A D A A A A A E A A A A O n K 9 Q L J I e d O f 1 b X C E J u Z s c A A A A A B I A A A K A A A A A Q A A A A z 9 U s l / i c / u l h f u 4 R 8 v S F v 1 A A A A B b j g 4 s T j E O h q F j o D u A 1 x + s N k i d s V m g d G i Q v Q m t Q 3 9 X G Q 6 + S s i + Z L a j j N S L 3 T N R 9 n D y s 9 m L + Q i K K h Q G D t F j 8 + f d m z l H r R E 3 B / o X L v g W l s w N 5 h Q A A A B q B i k f T 4 S X F g S L V 3 3 R T l Q P H L Z 6 e Q = = < / D a t a M a s h u p > 
</file>

<file path=customXml/itemProps1.xml><?xml version="1.0" encoding="utf-8"?>
<ds:datastoreItem xmlns:ds="http://schemas.openxmlformats.org/officeDocument/2006/customXml" ds:itemID="{6EBF9F7F-B4BA-4A05-9330-8F9ED430B8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01-18-2022</vt:lpstr>
      <vt:lpstr>Web-Profile</vt:lpstr>
      <vt:lpstr>Declare-Decline data</vt:lpstr>
      <vt:lpstr>Sheet2</vt:lpstr>
      <vt:lpstr>CE Contact List (2)</vt:lpstr>
      <vt:lpstr>Charts</vt:lpstr>
      <vt:lpstr>Summer_Compliance_Profile (2)</vt:lpstr>
      <vt:lpstr>NSLP_No Waiver</vt:lpstr>
      <vt:lpstr>Sheet1</vt:lpstr>
      <vt:lpstr>Sheet1 (2)</vt:lpstr>
      <vt:lpstr>SNP_by_ESC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Ann Dumas</dc:creator>
  <cp:lastModifiedBy>Tammie Ruiz</cp:lastModifiedBy>
  <dcterms:created xsi:type="dcterms:W3CDTF">2021-07-14T16:16:15Z</dcterms:created>
  <dcterms:modified xsi:type="dcterms:W3CDTF">2022-01-18T20:53:49Z</dcterms:modified>
</cp:coreProperties>
</file>